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jant\Drew\DATA 601\datasets\final project\"/>
    </mc:Choice>
  </mc:AlternateContent>
  <xr:revisionPtr revIDLastSave="0" documentId="13_ncr:1_{5112B56C-8D5E-4CD9-9216-05EA49A6554B}" xr6:coauthVersionLast="45" xr6:coauthVersionMax="45" xr10:uidLastSave="{00000000-0000-0000-0000-000000000000}"/>
  <bookViews>
    <workbookView xWindow="-98" yWindow="-98" windowWidth="28996" windowHeight="15796" xr2:uid="{D7E63888-901A-47E5-8329-EA60BB1664A5}"/>
  </bookViews>
  <sheets>
    <sheet name="Data Table Training" sheetId="4" r:id="rId1"/>
    <sheet name="Data Table Test" sheetId="12" r:id="rId2"/>
    <sheet name="Model Variable Names" sheetId="18" r:id="rId3"/>
    <sheet name="All Data" sheetId="1" r:id="rId4"/>
    <sheet name="Hist Vol Calc" sheetId="2" r:id="rId5"/>
    <sheet name="USSWAP10 RV" sheetId="3" r:id="rId6"/>
    <sheet name="ETF Flows" sheetId="5" r:id="rId7"/>
    <sheet name="etfs_details_type_fund_flow" sheetId="7" r:id="rId8"/>
    <sheet name="Funds" sheetId="8" r:id="rId9"/>
    <sheet name="Others" sheetId="9" r:id="rId10"/>
    <sheet name="CAIA" sheetId="6" r:id="rId11"/>
    <sheet name="global-x-sp-500-covered-call-et" sheetId="10" r:id="rId12"/>
    <sheet name="Leverage Ratio Test" sheetId="11" r:id="rId13"/>
    <sheet name="Stock Payout" sheetId="13" r:id="rId14"/>
    <sheet name="Option Payout" sheetId="14" r:id="rId15"/>
    <sheet name="summarydf2" sheetId="15" r:id="rId16"/>
    <sheet name="cor_dfm" sheetId="16" r:id="rId17"/>
    <sheet name="predictions" sheetId="17" r:id="rId18"/>
  </sheet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4" l="1"/>
  <c r="H14" i="4"/>
  <c r="H13" i="4"/>
  <c r="G13" i="4" s="1"/>
  <c r="H12" i="4"/>
  <c r="H11" i="4"/>
  <c r="G11" i="4" s="1"/>
  <c r="H10" i="4"/>
  <c r="G10" i="4" s="1"/>
  <c r="H9" i="4"/>
  <c r="G9" i="4" s="1"/>
  <c r="H8" i="4"/>
  <c r="G8" i="4" s="1"/>
  <c r="H7" i="4"/>
  <c r="G7" i="4" s="1"/>
  <c r="H6" i="4"/>
  <c r="G6" i="4" s="1"/>
  <c r="H5" i="4"/>
  <c r="G5" i="4" s="1"/>
  <c r="H4" i="4"/>
  <c r="H3" i="4"/>
  <c r="G3" i="4" s="1"/>
  <c r="H19" i="4"/>
  <c r="H18" i="4"/>
  <c r="H17" i="4"/>
  <c r="H16" i="4"/>
  <c r="H15" i="4"/>
  <c r="M14" i="4"/>
  <c r="M13" i="4"/>
  <c r="M12" i="4"/>
  <c r="M11" i="4"/>
  <c r="M10" i="4"/>
  <c r="M9" i="4"/>
  <c r="M8" i="4"/>
  <c r="M7" i="4"/>
  <c r="M6" i="4"/>
  <c r="M5" i="4"/>
  <c r="M4" i="4"/>
  <c r="M3" i="4"/>
  <c r="L14" i="4"/>
  <c r="L13" i="4"/>
  <c r="L12" i="4"/>
  <c r="L11" i="4"/>
  <c r="L10" i="4"/>
  <c r="L9" i="4"/>
  <c r="L8" i="4"/>
  <c r="L7" i="4"/>
  <c r="L6" i="4"/>
  <c r="L5" i="4"/>
  <c r="L4" i="4"/>
  <c r="R19" i="4"/>
  <c r="R14" i="4"/>
  <c r="R13" i="4"/>
  <c r="R12" i="4"/>
  <c r="R11" i="4"/>
  <c r="R10" i="4"/>
  <c r="R9" i="4"/>
  <c r="R8" i="4"/>
  <c r="R7" i="4"/>
  <c r="R6" i="4"/>
  <c r="R5" i="4"/>
  <c r="R4" i="4"/>
  <c r="R3" i="4"/>
  <c r="R18" i="4"/>
  <c r="R17" i="4"/>
  <c r="R16" i="4"/>
  <c r="R15" i="4"/>
  <c r="AQ3" i="4"/>
  <c r="B3" i="4"/>
  <c r="I3" i="4"/>
  <c r="V3" i="4"/>
  <c r="Z3" i="4"/>
  <c r="O3" i="4"/>
  <c r="E3" i="4"/>
  <c r="G12" i="4" l="1"/>
  <c r="G14" i="4"/>
  <c r="G15" i="4"/>
  <c r="G16" i="4"/>
  <c r="Q9" i="4"/>
  <c r="Q5" i="4"/>
  <c r="Q7" i="4"/>
  <c r="Q8" i="4"/>
  <c r="L3" i="4"/>
  <c r="Q4" i="4"/>
  <c r="Q3" i="4"/>
  <c r="Q16" i="4"/>
  <c r="Q15" i="4"/>
  <c r="Q12" i="4"/>
  <c r="Q13" i="4"/>
  <c r="Q14" i="4"/>
  <c r="Q10" i="4"/>
  <c r="Q11" i="4"/>
  <c r="Q6" i="4"/>
  <c r="A1" i="13"/>
  <c r="B4" i="2"/>
  <c r="E4" i="5"/>
  <c r="O3299" i="4" l="1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AK3203" i="4" l="1"/>
  <c r="AK3202" i="4"/>
  <c r="AK3201" i="4"/>
  <c r="AK3200" i="4"/>
  <c r="AK3199" i="4"/>
  <c r="AK3198" i="4"/>
  <c r="AK3197" i="4"/>
  <c r="AK3196" i="4"/>
  <c r="AK3195" i="4"/>
  <c r="AK3194" i="4"/>
  <c r="AK3193" i="4"/>
  <c r="AK3192" i="4"/>
  <c r="AK3191" i="4"/>
  <c r="AK3190" i="4"/>
  <c r="AK3189" i="4"/>
  <c r="AK3188" i="4"/>
  <c r="AK3187" i="4"/>
  <c r="AK3186" i="4"/>
  <c r="AK3185" i="4"/>
  <c r="AK3184" i="4"/>
  <c r="AK3183" i="4"/>
  <c r="AK3182" i="4"/>
  <c r="AK3181" i="4"/>
  <c r="AK3180" i="4"/>
  <c r="AK3179" i="4"/>
  <c r="AK3178" i="4"/>
  <c r="AK3177" i="4"/>
  <c r="AK3176" i="4"/>
  <c r="AK3175" i="4"/>
  <c r="AK3174" i="4"/>
  <c r="AK3173" i="4"/>
  <c r="AK3172" i="4"/>
  <c r="AK3171" i="4"/>
  <c r="AK3170" i="4"/>
  <c r="AK3169" i="4"/>
  <c r="AK3168" i="4"/>
  <c r="AK3167" i="4"/>
  <c r="AK3166" i="4"/>
  <c r="AK3165" i="4"/>
  <c r="AK3164" i="4"/>
  <c r="AK3163" i="4"/>
  <c r="AK3162" i="4"/>
  <c r="AK3161" i="4"/>
  <c r="AK3160" i="4"/>
  <c r="AK3159" i="4"/>
  <c r="AK3158" i="4"/>
  <c r="AK3157" i="4"/>
  <c r="AK3156" i="4"/>
  <c r="AK3155" i="4"/>
  <c r="AK3154" i="4"/>
  <c r="AK3153" i="4"/>
  <c r="AK3152" i="4"/>
  <c r="AK3151" i="4"/>
  <c r="AK3150" i="4"/>
  <c r="AK3149" i="4"/>
  <c r="AK3148" i="4"/>
  <c r="AK3147" i="4"/>
  <c r="AK3146" i="4"/>
  <c r="AK3145" i="4"/>
  <c r="AK3144" i="4"/>
  <c r="AK3143" i="4"/>
  <c r="AK3142" i="4"/>
  <c r="AK3141" i="4"/>
  <c r="AK3140" i="4"/>
  <c r="AK3139" i="4"/>
  <c r="AK3138" i="4"/>
  <c r="AK3137" i="4"/>
  <c r="AK3136" i="4"/>
  <c r="AK3135" i="4"/>
  <c r="AK3134" i="4"/>
  <c r="AK3133" i="4"/>
  <c r="AK3132" i="4"/>
  <c r="AK3131" i="4"/>
  <c r="AK3130" i="4"/>
  <c r="AK3129" i="4"/>
  <c r="AK3128" i="4"/>
  <c r="AK3127" i="4"/>
  <c r="AK3126" i="4"/>
  <c r="AK3125" i="4"/>
  <c r="AK3124" i="4"/>
  <c r="AK3123" i="4"/>
  <c r="AK3122" i="4"/>
  <c r="AK3121" i="4"/>
  <c r="AK3120" i="4"/>
  <c r="AK3119" i="4"/>
  <c r="AK3118" i="4"/>
  <c r="AK3117" i="4"/>
  <c r="AK3116" i="4"/>
  <c r="AK3115" i="4"/>
  <c r="AK3114" i="4"/>
  <c r="AK3113" i="4"/>
  <c r="AK3112" i="4"/>
  <c r="AK3111" i="4"/>
  <c r="AK3110" i="4"/>
  <c r="AK3109" i="4"/>
  <c r="AK3108" i="4"/>
  <c r="AK3107" i="4"/>
  <c r="AK3106" i="4"/>
  <c r="AK3105" i="4"/>
  <c r="AK3104" i="4"/>
  <c r="AK3103" i="4"/>
  <c r="AK3102" i="4"/>
  <c r="AK3101" i="4"/>
  <c r="AK3100" i="4"/>
  <c r="AK3099" i="4"/>
  <c r="AK3098" i="4"/>
  <c r="AK3097" i="4"/>
  <c r="AK3096" i="4"/>
  <c r="AK3095" i="4"/>
  <c r="AK3094" i="4"/>
  <c r="AK3093" i="4"/>
  <c r="AK3092" i="4"/>
  <c r="AK3091" i="4"/>
  <c r="AK3090" i="4"/>
  <c r="AK3089" i="4"/>
  <c r="AK3088" i="4"/>
  <c r="AK3087" i="4"/>
  <c r="AK3086" i="4"/>
  <c r="AK3085" i="4"/>
  <c r="AK3084" i="4"/>
  <c r="AK3083" i="4"/>
  <c r="AK3082" i="4"/>
  <c r="AK3081" i="4"/>
  <c r="AK3080" i="4"/>
  <c r="AK3079" i="4"/>
  <c r="AK3078" i="4"/>
  <c r="AK3077" i="4"/>
  <c r="AK3076" i="4"/>
  <c r="AK3075" i="4"/>
  <c r="AK3074" i="4"/>
  <c r="AK3073" i="4"/>
  <c r="AK3072" i="4"/>
  <c r="AK3071" i="4"/>
  <c r="AK3070" i="4"/>
  <c r="AK3069" i="4"/>
  <c r="AK3068" i="4"/>
  <c r="AK3067" i="4"/>
  <c r="AK3066" i="4"/>
  <c r="AK3065" i="4"/>
  <c r="AK3064" i="4"/>
  <c r="AK3063" i="4"/>
  <c r="AK3062" i="4"/>
  <c r="AK3061" i="4"/>
  <c r="AK3060" i="4"/>
  <c r="AK3059" i="4"/>
  <c r="AK3058" i="4"/>
  <c r="AK3057" i="4"/>
  <c r="AK3056" i="4"/>
  <c r="AK3055" i="4"/>
  <c r="AK3054" i="4"/>
  <c r="AK3053" i="4"/>
  <c r="AK3052" i="4"/>
  <c r="AK3051" i="4"/>
  <c r="AK3050" i="4"/>
  <c r="AK3049" i="4"/>
  <c r="AK3048" i="4"/>
  <c r="AK3047" i="4"/>
  <c r="AK3046" i="4"/>
  <c r="AK3045" i="4"/>
  <c r="AK3044" i="4"/>
  <c r="AK3043" i="4"/>
  <c r="AK3042" i="4"/>
  <c r="AK3041" i="4"/>
  <c r="AK3040" i="4"/>
  <c r="AK3039" i="4"/>
  <c r="AK3038" i="4"/>
  <c r="AK3037" i="4"/>
  <c r="AK3036" i="4"/>
  <c r="AK3035" i="4"/>
  <c r="AK3034" i="4"/>
  <c r="AK3033" i="4"/>
  <c r="AK3032" i="4"/>
  <c r="AK3031" i="4"/>
  <c r="AK3030" i="4"/>
  <c r="AK3029" i="4"/>
  <c r="AK3028" i="4"/>
  <c r="AK3027" i="4"/>
  <c r="AK3026" i="4"/>
  <c r="AK3025" i="4"/>
  <c r="AK3024" i="4"/>
  <c r="AK3023" i="4"/>
  <c r="AK3022" i="4"/>
  <c r="AK3021" i="4"/>
  <c r="AK3020" i="4"/>
  <c r="AK3019" i="4"/>
  <c r="AK3018" i="4"/>
  <c r="AK3017" i="4"/>
  <c r="AK3016" i="4"/>
  <c r="AK3015" i="4"/>
  <c r="AK3014" i="4"/>
  <c r="AK3013" i="4"/>
  <c r="AK3012" i="4"/>
  <c r="AK3011" i="4"/>
  <c r="AK3010" i="4"/>
  <c r="AK3009" i="4"/>
  <c r="AK3008" i="4"/>
  <c r="AK3007" i="4"/>
  <c r="AK3006" i="4"/>
  <c r="AK3005" i="4"/>
  <c r="AK3004" i="4"/>
  <c r="AK3003" i="4"/>
  <c r="AK3002" i="4"/>
  <c r="AK3001" i="4"/>
  <c r="AK3000" i="4"/>
  <c r="AK2999" i="4"/>
  <c r="AK2998" i="4"/>
  <c r="AK2997" i="4"/>
  <c r="AK2996" i="4"/>
  <c r="AK2995" i="4"/>
  <c r="AK2994" i="4"/>
  <c r="AK2993" i="4"/>
  <c r="AK2992" i="4"/>
  <c r="AK2991" i="4"/>
  <c r="AK2990" i="4"/>
  <c r="AK2989" i="4"/>
  <c r="AK2988" i="4"/>
  <c r="AK2987" i="4"/>
  <c r="AK2986" i="4"/>
  <c r="AK2985" i="4"/>
  <c r="AK2984" i="4"/>
  <c r="AK2983" i="4"/>
  <c r="AK2982" i="4"/>
  <c r="AK2981" i="4"/>
  <c r="AK2980" i="4"/>
  <c r="AK2979" i="4"/>
  <c r="AK2978" i="4"/>
  <c r="AK2977" i="4"/>
  <c r="AK2976" i="4"/>
  <c r="AK2975" i="4"/>
  <c r="AK2974" i="4"/>
  <c r="AK2973" i="4"/>
  <c r="AK2972" i="4"/>
  <c r="AK2971" i="4"/>
  <c r="AK2970" i="4"/>
  <c r="AK2969" i="4"/>
  <c r="AK2968" i="4"/>
  <c r="AK2967" i="4"/>
  <c r="AK2966" i="4"/>
  <c r="AK2965" i="4"/>
  <c r="AK2964" i="4"/>
  <c r="AK2963" i="4"/>
  <c r="AK2962" i="4"/>
  <c r="AK2961" i="4"/>
  <c r="AK2960" i="4"/>
  <c r="AK2959" i="4"/>
  <c r="AK2958" i="4"/>
  <c r="AK2957" i="4"/>
  <c r="AK2956" i="4"/>
  <c r="AK2955" i="4"/>
  <c r="AK2954" i="4"/>
  <c r="AK2953" i="4"/>
  <c r="AK2952" i="4"/>
  <c r="AK2951" i="4"/>
  <c r="AK2950" i="4"/>
  <c r="AK2949" i="4"/>
  <c r="AK2948" i="4"/>
  <c r="AK2947" i="4"/>
  <c r="AK2946" i="4"/>
  <c r="AK2945" i="4"/>
  <c r="AK2944" i="4"/>
  <c r="AK2943" i="4"/>
  <c r="AK2942" i="4"/>
  <c r="AK2941" i="4"/>
  <c r="AK2940" i="4"/>
  <c r="AK2939" i="4"/>
  <c r="AK2938" i="4"/>
  <c r="AK2937" i="4"/>
  <c r="AK2936" i="4"/>
  <c r="AK2935" i="4"/>
  <c r="AK2934" i="4"/>
  <c r="AK2933" i="4"/>
  <c r="AK2932" i="4"/>
  <c r="AK2931" i="4"/>
  <c r="AK2930" i="4"/>
  <c r="AK2929" i="4"/>
  <c r="AK2928" i="4"/>
  <c r="AK2927" i="4"/>
  <c r="AK2926" i="4"/>
  <c r="AK2925" i="4"/>
  <c r="AK2924" i="4"/>
  <c r="AK2923" i="4"/>
  <c r="AK2922" i="4"/>
  <c r="AK2921" i="4"/>
  <c r="AK2920" i="4"/>
  <c r="AK2919" i="4"/>
  <c r="AK2918" i="4"/>
  <c r="AK2917" i="4"/>
  <c r="AK2916" i="4"/>
  <c r="AK2915" i="4"/>
  <c r="AK2914" i="4"/>
  <c r="AK2913" i="4"/>
  <c r="AK2912" i="4"/>
  <c r="AK2911" i="4"/>
  <c r="AK2910" i="4"/>
  <c r="AK2909" i="4"/>
  <c r="AK2908" i="4"/>
  <c r="AK2907" i="4"/>
  <c r="AK2906" i="4"/>
  <c r="AK2905" i="4"/>
  <c r="AK2904" i="4"/>
  <c r="AK2903" i="4"/>
  <c r="AK2902" i="4"/>
  <c r="AK2901" i="4"/>
  <c r="AK2900" i="4"/>
  <c r="AK2899" i="4"/>
  <c r="AK2898" i="4"/>
  <c r="AK2897" i="4"/>
  <c r="AK2896" i="4"/>
  <c r="AK2895" i="4"/>
  <c r="AK2894" i="4"/>
  <c r="AK2893" i="4"/>
  <c r="AK2892" i="4"/>
  <c r="AK2891" i="4"/>
  <c r="AK2890" i="4"/>
  <c r="AK2889" i="4"/>
  <c r="AK2888" i="4"/>
  <c r="AK2887" i="4"/>
  <c r="AK2886" i="4"/>
  <c r="AK2885" i="4"/>
  <c r="AK2884" i="4"/>
  <c r="AK2883" i="4"/>
  <c r="AK2882" i="4"/>
  <c r="AK2881" i="4"/>
  <c r="AK2880" i="4"/>
  <c r="AK2879" i="4"/>
  <c r="AK2878" i="4"/>
  <c r="AK2877" i="4"/>
  <c r="AK2876" i="4"/>
  <c r="AK2875" i="4"/>
  <c r="AK2874" i="4"/>
  <c r="AK2873" i="4"/>
  <c r="AK2872" i="4"/>
  <c r="AK2871" i="4"/>
  <c r="AK2870" i="4"/>
  <c r="AK2869" i="4"/>
  <c r="AK2868" i="4"/>
  <c r="AK2867" i="4"/>
  <c r="AK2866" i="4"/>
  <c r="AK2865" i="4"/>
  <c r="AK2864" i="4"/>
  <c r="AK2863" i="4"/>
  <c r="AK2862" i="4"/>
  <c r="AK2861" i="4"/>
  <c r="AK2860" i="4"/>
  <c r="AK2859" i="4"/>
  <c r="AK2858" i="4"/>
  <c r="AK2857" i="4"/>
  <c r="AK2856" i="4"/>
  <c r="AK2855" i="4"/>
  <c r="AK2854" i="4"/>
  <c r="AK2853" i="4"/>
  <c r="AK2852" i="4"/>
  <c r="AK2851" i="4"/>
  <c r="AK2850" i="4"/>
  <c r="AK2849" i="4"/>
  <c r="AK2848" i="4"/>
  <c r="AK2847" i="4"/>
  <c r="AK2846" i="4"/>
  <c r="AK2845" i="4"/>
  <c r="AK2844" i="4"/>
  <c r="AK2843" i="4"/>
  <c r="AK2842" i="4"/>
  <c r="AK2841" i="4"/>
  <c r="AK2840" i="4"/>
  <c r="AK2839" i="4"/>
  <c r="AK2838" i="4"/>
  <c r="AK2837" i="4"/>
  <c r="AK2836" i="4"/>
  <c r="AK2835" i="4"/>
  <c r="AK2834" i="4"/>
  <c r="AK2833" i="4"/>
  <c r="AK2832" i="4"/>
  <c r="AK2831" i="4"/>
  <c r="AK2830" i="4"/>
  <c r="AK2829" i="4"/>
  <c r="AK2828" i="4"/>
  <c r="AK2827" i="4"/>
  <c r="AK2826" i="4"/>
  <c r="AK2825" i="4"/>
  <c r="AK2824" i="4"/>
  <c r="AK2823" i="4"/>
  <c r="AK2822" i="4"/>
  <c r="AK2821" i="4"/>
  <c r="AK2820" i="4"/>
  <c r="AK2819" i="4"/>
  <c r="AK2818" i="4"/>
  <c r="AK2817" i="4"/>
  <c r="AK2816" i="4"/>
  <c r="AK2815" i="4"/>
  <c r="AK2814" i="4"/>
  <c r="AK2813" i="4"/>
  <c r="AK2812" i="4"/>
  <c r="AK2811" i="4"/>
  <c r="AK2810" i="4"/>
  <c r="AK2809" i="4"/>
  <c r="AK2808" i="4"/>
  <c r="AK2807" i="4"/>
  <c r="AK2806" i="4"/>
  <c r="AK2805" i="4"/>
  <c r="AK2804" i="4"/>
  <c r="AK2803" i="4"/>
  <c r="AK2802" i="4"/>
  <c r="AK2801" i="4"/>
  <c r="AK2800" i="4"/>
  <c r="AK2799" i="4"/>
  <c r="AK2798" i="4"/>
  <c r="AK2797" i="4"/>
  <c r="AK2796" i="4"/>
  <c r="AK2795" i="4"/>
  <c r="AK2794" i="4"/>
  <c r="AK2793" i="4"/>
  <c r="AK2792" i="4"/>
  <c r="AK2791" i="4"/>
  <c r="AK2790" i="4"/>
  <c r="AK2789" i="4"/>
  <c r="AK2788" i="4"/>
  <c r="AK2787" i="4"/>
  <c r="AK2786" i="4"/>
  <c r="AK2785" i="4"/>
  <c r="AK2784" i="4"/>
  <c r="AK2783" i="4"/>
  <c r="AK2782" i="4"/>
  <c r="AK2781" i="4"/>
  <c r="AK2780" i="4"/>
  <c r="AK2779" i="4"/>
  <c r="AK2778" i="4"/>
  <c r="AK2777" i="4"/>
  <c r="AK2776" i="4"/>
  <c r="AK2775" i="4"/>
  <c r="AK2774" i="4"/>
  <c r="AK2773" i="4"/>
  <c r="AK2772" i="4"/>
  <c r="AK2771" i="4"/>
  <c r="AK2770" i="4"/>
  <c r="AK2769" i="4"/>
  <c r="AK2768" i="4"/>
  <c r="AK2767" i="4"/>
  <c r="AK2766" i="4"/>
  <c r="AK2765" i="4"/>
  <c r="AK2764" i="4"/>
  <c r="AK2763" i="4"/>
  <c r="AK2762" i="4"/>
  <c r="AK2761" i="4"/>
  <c r="AK2760" i="4"/>
  <c r="AK2759" i="4"/>
  <c r="AK2758" i="4"/>
  <c r="AK2757" i="4"/>
  <c r="AK2756" i="4"/>
  <c r="AK2755" i="4"/>
  <c r="AK2754" i="4"/>
  <c r="AK2753" i="4"/>
  <c r="AK2752" i="4"/>
  <c r="AK2751" i="4"/>
  <c r="AK2750" i="4"/>
  <c r="AK2749" i="4"/>
  <c r="AK2748" i="4"/>
  <c r="AK2747" i="4"/>
  <c r="AK2746" i="4"/>
  <c r="AK2745" i="4"/>
  <c r="AK2744" i="4"/>
  <c r="AK2743" i="4"/>
  <c r="AK2742" i="4"/>
  <c r="AK2741" i="4"/>
  <c r="AK2740" i="4"/>
  <c r="AK2739" i="4"/>
  <c r="AK2738" i="4"/>
  <c r="AK2737" i="4"/>
  <c r="AK2736" i="4"/>
  <c r="AK2735" i="4"/>
  <c r="AK2734" i="4"/>
  <c r="AK2733" i="4"/>
  <c r="AK2732" i="4"/>
  <c r="AK2731" i="4"/>
  <c r="AK2730" i="4"/>
  <c r="AK2729" i="4"/>
  <c r="AK2728" i="4"/>
  <c r="AK2727" i="4"/>
  <c r="AK2726" i="4"/>
  <c r="AK2725" i="4"/>
  <c r="AK2724" i="4"/>
  <c r="AK2723" i="4"/>
  <c r="AK2722" i="4"/>
  <c r="AK2721" i="4"/>
  <c r="AK2720" i="4"/>
  <c r="AK2719" i="4"/>
  <c r="AK2718" i="4"/>
  <c r="AK2717" i="4"/>
  <c r="AK2716" i="4"/>
  <c r="AK2715" i="4"/>
  <c r="AK2714" i="4"/>
  <c r="AK2713" i="4"/>
  <c r="AK2712" i="4"/>
  <c r="AK2711" i="4"/>
  <c r="AK2710" i="4"/>
  <c r="AK2709" i="4"/>
  <c r="AK2708" i="4"/>
  <c r="AK2707" i="4"/>
  <c r="AK2706" i="4"/>
  <c r="AK2705" i="4"/>
  <c r="AK2704" i="4"/>
  <c r="AK2703" i="4"/>
  <c r="AK2702" i="4"/>
  <c r="AK2701" i="4"/>
  <c r="AK2700" i="4"/>
  <c r="AK2699" i="4"/>
  <c r="AK2698" i="4"/>
  <c r="AK2697" i="4"/>
  <c r="AK2696" i="4"/>
  <c r="AK2695" i="4"/>
  <c r="AK2694" i="4"/>
  <c r="AK2693" i="4"/>
  <c r="AK2692" i="4"/>
  <c r="AK2691" i="4"/>
  <c r="AK2690" i="4"/>
  <c r="AK2689" i="4"/>
  <c r="AK2688" i="4"/>
  <c r="AK2687" i="4"/>
  <c r="AK2686" i="4"/>
  <c r="AK2685" i="4"/>
  <c r="AK2684" i="4"/>
  <c r="AK2683" i="4"/>
  <c r="AK2682" i="4"/>
  <c r="AK2681" i="4"/>
  <c r="AK2680" i="4"/>
  <c r="AK2679" i="4"/>
  <c r="AK2678" i="4"/>
  <c r="AK2677" i="4"/>
  <c r="AK2676" i="4"/>
  <c r="AK2675" i="4"/>
  <c r="AK2674" i="4"/>
  <c r="AK2673" i="4"/>
  <c r="AK2672" i="4"/>
  <c r="AK2671" i="4"/>
  <c r="AK2670" i="4"/>
  <c r="AK2669" i="4"/>
  <c r="AK2668" i="4"/>
  <c r="AK2667" i="4"/>
  <c r="AK2666" i="4"/>
  <c r="AK2665" i="4"/>
  <c r="AK2664" i="4"/>
  <c r="AK2663" i="4"/>
  <c r="AK2662" i="4"/>
  <c r="AK2661" i="4"/>
  <c r="AK2660" i="4"/>
  <c r="AK2659" i="4"/>
  <c r="AK2658" i="4"/>
  <c r="AK2657" i="4"/>
  <c r="AK2656" i="4"/>
  <c r="AK2655" i="4"/>
  <c r="AK2654" i="4"/>
  <c r="AK2653" i="4"/>
  <c r="AK2652" i="4"/>
  <c r="AK2651" i="4"/>
  <c r="AK2650" i="4"/>
  <c r="AK2649" i="4"/>
  <c r="AK2648" i="4"/>
  <c r="AK2647" i="4"/>
  <c r="AK2646" i="4"/>
  <c r="AK2645" i="4"/>
  <c r="AK2644" i="4"/>
  <c r="AK2643" i="4"/>
  <c r="AK2642" i="4"/>
  <c r="AK2641" i="4"/>
  <c r="AK2640" i="4"/>
  <c r="AK2639" i="4"/>
  <c r="AK2638" i="4"/>
  <c r="AK2637" i="4"/>
  <c r="AK2636" i="4"/>
  <c r="AK2635" i="4"/>
  <c r="AK2634" i="4"/>
  <c r="AK2633" i="4"/>
  <c r="AK2632" i="4"/>
  <c r="AK2631" i="4"/>
  <c r="AK2630" i="4"/>
  <c r="AK2629" i="4"/>
  <c r="AK2628" i="4"/>
  <c r="AK2627" i="4"/>
  <c r="AK2626" i="4"/>
  <c r="AK2625" i="4"/>
  <c r="AK2624" i="4"/>
  <c r="AK2623" i="4"/>
  <c r="AK2622" i="4"/>
  <c r="AK2621" i="4"/>
  <c r="AK2620" i="4"/>
  <c r="AK2619" i="4"/>
  <c r="AK2618" i="4"/>
  <c r="AK2617" i="4"/>
  <c r="AK2616" i="4"/>
  <c r="AK2615" i="4"/>
  <c r="AK2614" i="4"/>
  <c r="AK2613" i="4"/>
  <c r="AK2612" i="4"/>
  <c r="AK2611" i="4"/>
  <c r="AK2610" i="4"/>
  <c r="AK2609" i="4"/>
  <c r="AK2608" i="4"/>
  <c r="AK2607" i="4"/>
  <c r="AK2606" i="4"/>
  <c r="AK2605" i="4"/>
  <c r="AK2604" i="4"/>
  <c r="AK2603" i="4"/>
  <c r="AK2602" i="4"/>
  <c r="AK2601" i="4"/>
  <c r="AK2600" i="4"/>
  <c r="AK2599" i="4"/>
  <c r="AK2598" i="4"/>
  <c r="AK2597" i="4"/>
  <c r="AK2596" i="4"/>
  <c r="AK2595" i="4"/>
  <c r="AK2594" i="4"/>
  <c r="AK2593" i="4"/>
  <c r="AK2592" i="4"/>
  <c r="AK2591" i="4"/>
  <c r="AK2590" i="4"/>
  <c r="AK2589" i="4"/>
  <c r="AK2588" i="4"/>
  <c r="AK2587" i="4"/>
  <c r="AK2586" i="4"/>
  <c r="AK2585" i="4"/>
  <c r="AK2584" i="4"/>
  <c r="AK2583" i="4"/>
  <c r="AK2582" i="4"/>
  <c r="AK2581" i="4"/>
  <c r="AK2580" i="4"/>
  <c r="AK2579" i="4"/>
  <c r="AK2578" i="4"/>
  <c r="AK2577" i="4"/>
  <c r="AK2576" i="4"/>
  <c r="AK2575" i="4"/>
  <c r="AK2574" i="4"/>
  <c r="AK2573" i="4"/>
  <c r="AK2572" i="4"/>
  <c r="AK2571" i="4"/>
  <c r="AK2570" i="4"/>
  <c r="AK2569" i="4"/>
  <c r="AK2568" i="4"/>
  <c r="AK2567" i="4"/>
  <c r="AK2566" i="4"/>
  <c r="AK2565" i="4"/>
  <c r="AK2564" i="4"/>
  <c r="AK2563" i="4"/>
  <c r="AK2562" i="4"/>
  <c r="AK2561" i="4"/>
  <c r="AK2560" i="4"/>
  <c r="AK2559" i="4"/>
  <c r="AK2558" i="4"/>
  <c r="AK2557" i="4"/>
  <c r="AK2556" i="4"/>
  <c r="AK2555" i="4"/>
  <c r="AK2554" i="4"/>
  <c r="AK2553" i="4"/>
  <c r="AK2552" i="4"/>
  <c r="AK2551" i="4"/>
  <c r="AK2550" i="4"/>
  <c r="AK2549" i="4"/>
  <c r="AK2548" i="4"/>
  <c r="AK2547" i="4"/>
  <c r="AK2546" i="4"/>
  <c r="AK2545" i="4"/>
  <c r="AK2544" i="4"/>
  <c r="AK2543" i="4"/>
  <c r="AK2542" i="4"/>
  <c r="AK2541" i="4"/>
  <c r="AK2540" i="4"/>
  <c r="AK2539" i="4"/>
  <c r="AK2538" i="4"/>
  <c r="AK2537" i="4"/>
  <c r="AK2536" i="4"/>
  <c r="AK2535" i="4"/>
  <c r="AK2534" i="4"/>
  <c r="AK2533" i="4"/>
  <c r="AK2532" i="4"/>
  <c r="AK2531" i="4"/>
  <c r="AK2530" i="4"/>
  <c r="AK2529" i="4"/>
  <c r="AK2528" i="4"/>
  <c r="AK2527" i="4"/>
  <c r="AK2526" i="4"/>
  <c r="AK2525" i="4"/>
  <c r="AK2524" i="4"/>
  <c r="AK2523" i="4"/>
  <c r="AK2522" i="4"/>
  <c r="AK2521" i="4"/>
  <c r="AK2520" i="4"/>
  <c r="AK2519" i="4"/>
  <c r="AK2518" i="4"/>
  <c r="AK2517" i="4"/>
  <c r="AK2516" i="4"/>
  <c r="AK2515" i="4"/>
  <c r="AK2514" i="4"/>
  <c r="AK2513" i="4"/>
  <c r="AK2512" i="4"/>
  <c r="AK2511" i="4"/>
  <c r="AK2510" i="4"/>
  <c r="AK2509" i="4"/>
  <c r="AK2508" i="4"/>
  <c r="AK2507" i="4"/>
  <c r="AK2506" i="4"/>
  <c r="AK2505" i="4"/>
  <c r="AK2504" i="4"/>
  <c r="AK2503" i="4"/>
  <c r="AK2502" i="4"/>
  <c r="AK2501" i="4"/>
  <c r="AK2500" i="4"/>
  <c r="AK2499" i="4"/>
  <c r="AK2498" i="4"/>
  <c r="AK2497" i="4"/>
  <c r="AK2496" i="4"/>
  <c r="AK2495" i="4"/>
  <c r="AK2494" i="4"/>
  <c r="AK2493" i="4"/>
  <c r="AK2492" i="4"/>
  <c r="AK2491" i="4"/>
  <c r="AK2490" i="4"/>
  <c r="AK2489" i="4"/>
  <c r="AK2488" i="4"/>
  <c r="AK2487" i="4"/>
  <c r="AK2486" i="4"/>
  <c r="AK2485" i="4"/>
  <c r="AK2484" i="4"/>
  <c r="AK2483" i="4"/>
  <c r="AK2482" i="4"/>
  <c r="AK2481" i="4"/>
  <c r="AK2480" i="4"/>
  <c r="AK2479" i="4"/>
  <c r="AK2478" i="4"/>
  <c r="AK2477" i="4"/>
  <c r="AK2476" i="4"/>
  <c r="AK2475" i="4"/>
  <c r="AK2474" i="4"/>
  <c r="AK2473" i="4"/>
  <c r="AK2472" i="4"/>
  <c r="AK2471" i="4"/>
  <c r="AK2470" i="4"/>
  <c r="AK2469" i="4"/>
  <c r="AK2468" i="4"/>
  <c r="AK2467" i="4"/>
  <c r="AK2466" i="4"/>
  <c r="AK2465" i="4"/>
  <c r="AK2464" i="4"/>
  <c r="AK2463" i="4"/>
  <c r="AK2462" i="4"/>
  <c r="AK2461" i="4"/>
  <c r="AK2460" i="4"/>
  <c r="AK2459" i="4"/>
  <c r="AK2458" i="4"/>
  <c r="AK2457" i="4"/>
  <c r="AK2456" i="4"/>
  <c r="AK2455" i="4"/>
  <c r="AK2454" i="4"/>
  <c r="AK2453" i="4"/>
  <c r="AK2452" i="4"/>
  <c r="AK2451" i="4"/>
  <c r="AK2450" i="4"/>
  <c r="AK2449" i="4"/>
  <c r="AK2448" i="4"/>
  <c r="AK2447" i="4"/>
  <c r="AK2446" i="4"/>
  <c r="AK2445" i="4"/>
  <c r="AK2444" i="4"/>
  <c r="AK2443" i="4"/>
  <c r="AK2442" i="4"/>
  <c r="AK2441" i="4"/>
  <c r="AK2440" i="4"/>
  <c r="AK2439" i="4"/>
  <c r="AK2438" i="4"/>
  <c r="AK2437" i="4"/>
  <c r="AK2436" i="4"/>
  <c r="AK2435" i="4"/>
  <c r="AK2434" i="4"/>
  <c r="AK2433" i="4"/>
  <c r="AK2432" i="4"/>
  <c r="AK2431" i="4"/>
  <c r="AK2430" i="4"/>
  <c r="AK2429" i="4"/>
  <c r="AK2428" i="4"/>
  <c r="AK2427" i="4"/>
  <c r="AK2426" i="4"/>
  <c r="AK2425" i="4"/>
  <c r="AK2424" i="4"/>
  <c r="AK2423" i="4"/>
  <c r="AK2422" i="4"/>
  <c r="AK2421" i="4"/>
  <c r="AK2420" i="4"/>
  <c r="AK2419" i="4"/>
  <c r="AK2418" i="4"/>
  <c r="AK2417" i="4"/>
  <c r="AK2416" i="4"/>
  <c r="AK2415" i="4"/>
  <c r="AK2414" i="4"/>
  <c r="AK2413" i="4"/>
  <c r="AK2412" i="4"/>
  <c r="AK2411" i="4"/>
  <c r="AK2410" i="4"/>
  <c r="AK2409" i="4"/>
  <c r="AK2408" i="4"/>
  <c r="AK2407" i="4"/>
  <c r="AK2406" i="4"/>
  <c r="AK2405" i="4"/>
  <c r="AK2404" i="4"/>
  <c r="AK2403" i="4"/>
  <c r="AK2402" i="4"/>
  <c r="AK2401" i="4"/>
  <c r="AK2400" i="4"/>
  <c r="AK2399" i="4"/>
  <c r="AK2398" i="4"/>
  <c r="AK2397" i="4"/>
  <c r="AK2396" i="4"/>
  <c r="AK2395" i="4"/>
  <c r="AK2394" i="4"/>
  <c r="AK2393" i="4"/>
  <c r="AK2392" i="4"/>
  <c r="AK2391" i="4"/>
  <c r="AK2390" i="4"/>
  <c r="AK2389" i="4"/>
  <c r="AK2388" i="4"/>
  <c r="AK2387" i="4"/>
  <c r="AK2386" i="4"/>
  <c r="AK2385" i="4"/>
  <c r="AK2384" i="4"/>
  <c r="AK2383" i="4"/>
  <c r="AK2382" i="4"/>
  <c r="AK2381" i="4"/>
  <c r="AK2380" i="4"/>
  <c r="AK2379" i="4"/>
  <c r="AK2378" i="4"/>
  <c r="AK2377" i="4"/>
  <c r="AK2376" i="4"/>
  <c r="AK2375" i="4"/>
  <c r="AK2374" i="4"/>
  <c r="AK2373" i="4"/>
  <c r="AK2372" i="4"/>
  <c r="AK2371" i="4"/>
  <c r="AK2370" i="4"/>
  <c r="AK2369" i="4"/>
  <c r="AK2368" i="4"/>
  <c r="AK2367" i="4"/>
  <c r="AK2366" i="4"/>
  <c r="AK2365" i="4"/>
  <c r="AK2364" i="4"/>
  <c r="AK2363" i="4"/>
  <c r="AK2362" i="4"/>
  <c r="AK2361" i="4"/>
  <c r="AK2360" i="4"/>
  <c r="AK2359" i="4"/>
  <c r="AK2358" i="4"/>
  <c r="AK2357" i="4"/>
  <c r="AK2356" i="4"/>
  <c r="AK2355" i="4"/>
  <c r="AK2354" i="4"/>
  <c r="AK2353" i="4"/>
  <c r="AK2352" i="4"/>
  <c r="AK2351" i="4"/>
  <c r="AK2350" i="4"/>
  <c r="AK2349" i="4"/>
  <c r="AK2348" i="4"/>
  <c r="AK2347" i="4"/>
  <c r="AK2346" i="4"/>
  <c r="AK2345" i="4"/>
  <c r="AK2344" i="4"/>
  <c r="AK2343" i="4"/>
  <c r="AK2342" i="4"/>
  <c r="AK2341" i="4"/>
  <c r="AK2340" i="4"/>
  <c r="AK2339" i="4"/>
  <c r="AK2338" i="4"/>
  <c r="AK2337" i="4"/>
  <c r="AK2336" i="4"/>
  <c r="AK2335" i="4"/>
  <c r="AK2334" i="4"/>
  <c r="AK2333" i="4"/>
  <c r="AK2332" i="4"/>
  <c r="AK2331" i="4"/>
  <c r="AK2330" i="4"/>
  <c r="AK2329" i="4"/>
  <c r="AK2328" i="4"/>
  <c r="AK2327" i="4"/>
  <c r="AK2326" i="4"/>
  <c r="AK2325" i="4"/>
  <c r="AK2324" i="4"/>
  <c r="AK2323" i="4"/>
  <c r="AK2322" i="4"/>
  <c r="AK2321" i="4"/>
  <c r="AK2320" i="4"/>
  <c r="AK2319" i="4"/>
  <c r="AK2318" i="4"/>
  <c r="AK2317" i="4"/>
  <c r="AK2316" i="4"/>
  <c r="AK2315" i="4"/>
  <c r="AK2314" i="4"/>
  <c r="AK2313" i="4"/>
  <c r="AK2312" i="4"/>
  <c r="AK2311" i="4"/>
  <c r="AK2310" i="4"/>
  <c r="AK2309" i="4"/>
  <c r="AK2308" i="4"/>
  <c r="AK2307" i="4"/>
  <c r="AK2306" i="4"/>
  <c r="AK2305" i="4"/>
  <c r="AK2304" i="4"/>
  <c r="AK2303" i="4"/>
  <c r="AK2302" i="4"/>
  <c r="AK2301" i="4"/>
  <c r="AK2300" i="4"/>
  <c r="AK2299" i="4"/>
  <c r="AK2298" i="4"/>
  <c r="AK2297" i="4"/>
  <c r="AK2296" i="4"/>
  <c r="AK2295" i="4"/>
  <c r="AK2294" i="4"/>
  <c r="AK2293" i="4"/>
  <c r="AK2292" i="4"/>
  <c r="AK2291" i="4"/>
  <c r="AK2290" i="4"/>
  <c r="AK2289" i="4"/>
  <c r="AK2288" i="4"/>
  <c r="AK2287" i="4"/>
  <c r="AK2286" i="4"/>
  <c r="AK2285" i="4"/>
  <c r="AK2284" i="4"/>
  <c r="AK2283" i="4"/>
  <c r="AK2282" i="4"/>
  <c r="AK2281" i="4"/>
  <c r="AK2280" i="4"/>
  <c r="AK2279" i="4"/>
  <c r="AK2278" i="4"/>
  <c r="AK2277" i="4"/>
  <c r="AK2276" i="4"/>
  <c r="AK2275" i="4"/>
  <c r="AK2274" i="4"/>
  <c r="AK2273" i="4"/>
  <c r="AK2272" i="4"/>
  <c r="AK2271" i="4"/>
  <c r="AK2270" i="4"/>
  <c r="AK2269" i="4"/>
  <c r="AK2268" i="4"/>
  <c r="AK2267" i="4"/>
  <c r="AK2266" i="4"/>
  <c r="AK2265" i="4"/>
  <c r="AK2264" i="4"/>
  <c r="AK2263" i="4"/>
  <c r="AK2262" i="4"/>
  <c r="AK2261" i="4"/>
  <c r="AK2260" i="4"/>
  <c r="AK2259" i="4"/>
  <c r="AK2258" i="4"/>
  <c r="AK2257" i="4"/>
  <c r="AK2256" i="4"/>
  <c r="AK2255" i="4"/>
  <c r="AK2254" i="4"/>
  <c r="AK2253" i="4"/>
  <c r="AK2252" i="4"/>
  <c r="AK2251" i="4"/>
  <c r="AK2250" i="4"/>
  <c r="AK2249" i="4"/>
  <c r="AK2248" i="4"/>
  <c r="AK2247" i="4"/>
  <c r="AK2246" i="4"/>
  <c r="AK2245" i="4"/>
  <c r="AK2244" i="4"/>
  <c r="AK2243" i="4"/>
  <c r="AK2242" i="4"/>
  <c r="AK2241" i="4"/>
  <c r="AK2240" i="4"/>
  <c r="AK2239" i="4"/>
  <c r="AK2238" i="4"/>
  <c r="AK2237" i="4"/>
  <c r="AK2236" i="4"/>
  <c r="AK2235" i="4"/>
  <c r="AK2234" i="4"/>
  <c r="AK2233" i="4"/>
  <c r="AK2232" i="4"/>
  <c r="AK2231" i="4"/>
  <c r="AK2230" i="4"/>
  <c r="AK2229" i="4"/>
  <c r="AK2228" i="4"/>
  <c r="AK2227" i="4"/>
  <c r="AK2226" i="4"/>
  <c r="AK2225" i="4"/>
  <c r="AK2224" i="4"/>
  <c r="AK2223" i="4"/>
  <c r="AK2222" i="4"/>
  <c r="AK2221" i="4"/>
  <c r="AK2220" i="4"/>
  <c r="AK2219" i="4"/>
  <c r="AK2218" i="4"/>
  <c r="AK2217" i="4"/>
  <c r="AK2216" i="4"/>
  <c r="AK2215" i="4"/>
  <c r="AK2214" i="4"/>
  <c r="AK2213" i="4"/>
  <c r="AK2212" i="4"/>
  <c r="AK2211" i="4"/>
  <c r="AK2210" i="4"/>
  <c r="AK2209" i="4"/>
  <c r="AK2208" i="4"/>
  <c r="AK2207" i="4"/>
  <c r="AK2206" i="4"/>
  <c r="AK2205" i="4"/>
  <c r="AK2204" i="4"/>
  <c r="AK2203" i="4"/>
  <c r="AK2202" i="4"/>
  <c r="AK2201" i="4"/>
  <c r="AK2200" i="4"/>
  <c r="AK2199" i="4"/>
  <c r="AK2198" i="4"/>
  <c r="AK2197" i="4"/>
  <c r="AK2196" i="4"/>
  <c r="AK2195" i="4"/>
  <c r="AK2194" i="4"/>
  <c r="AK2193" i="4"/>
  <c r="AK2192" i="4"/>
  <c r="AK2191" i="4"/>
  <c r="AK2190" i="4"/>
  <c r="AK2189" i="4"/>
  <c r="AK2188" i="4"/>
  <c r="AK2187" i="4"/>
  <c r="AK2186" i="4"/>
  <c r="AK2185" i="4"/>
  <c r="AK2184" i="4"/>
  <c r="AK2183" i="4"/>
  <c r="AK2182" i="4"/>
  <c r="AK2181" i="4"/>
  <c r="AK2180" i="4"/>
  <c r="AK2179" i="4"/>
  <c r="AK2178" i="4"/>
  <c r="AK2177" i="4"/>
  <c r="AK2176" i="4"/>
  <c r="AK2175" i="4"/>
  <c r="AK2174" i="4"/>
  <c r="AK2173" i="4"/>
  <c r="AK2172" i="4"/>
  <c r="AK2171" i="4"/>
  <c r="AK2170" i="4"/>
  <c r="AK2169" i="4"/>
  <c r="AK2168" i="4"/>
  <c r="AK2167" i="4"/>
  <c r="AK2166" i="4"/>
  <c r="AK2165" i="4"/>
  <c r="AK2164" i="4"/>
  <c r="AK2163" i="4"/>
  <c r="AK2162" i="4"/>
  <c r="AK2161" i="4"/>
  <c r="AK2160" i="4"/>
  <c r="AK2159" i="4"/>
  <c r="AK2158" i="4"/>
  <c r="AK2157" i="4"/>
  <c r="AK2156" i="4"/>
  <c r="AK2155" i="4"/>
  <c r="AK2154" i="4"/>
  <c r="AK2153" i="4"/>
  <c r="AK2152" i="4"/>
  <c r="AK2151" i="4"/>
  <c r="AK2150" i="4"/>
  <c r="AK2149" i="4"/>
  <c r="AK2148" i="4"/>
  <c r="AK2147" i="4"/>
  <c r="AK2146" i="4"/>
  <c r="AK2145" i="4"/>
  <c r="AK2144" i="4"/>
  <c r="AK2143" i="4"/>
  <c r="AK2142" i="4"/>
  <c r="AK2141" i="4"/>
  <c r="AK2140" i="4"/>
  <c r="AK2139" i="4"/>
  <c r="AK2138" i="4"/>
  <c r="AK2137" i="4"/>
  <c r="AK2136" i="4"/>
  <c r="AK2135" i="4"/>
  <c r="AK2134" i="4"/>
  <c r="AK2133" i="4"/>
  <c r="AK2132" i="4"/>
  <c r="AK2131" i="4"/>
  <c r="AK2130" i="4"/>
  <c r="AK2129" i="4"/>
  <c r="AK2128" i="4"/>
  <c r="AK2127" i="4"/>
  <c r="AK2126" i="4"/>
  <c r="AK2125" i="4"/>
  <c r="AK2124" i="4"/>
  <c r="AK2123" i="4"/>
  <c r="AK2122" i="4"/>
  <c r="AK2121" i="4"/>
  <c r="AK2120" i="4"/>
  <c r="AK2119" i="4"/>
  <c r="AK2118" i="4"/>
  <c r="AK2117" i="4"/>
  <c r="AK2116" i="4"/>
  <c r="AK2115" i="4"/>
  <c r="AK2114" i="4"/>
  <c r="AK2113" i="4"/>
  <c r="AK2112" i="4"/>
  <c r="AK2111" i="4"/>
  <c r="AK2110" i="4"/>
  <c r="AK2109" i="4"/>
  <c r="AK2108" i="4"/>
  <c r="AK2107" i="4"/>
  <c r="AK2106" i="4"/>
  <c r="AK2105" i="4"/>
  <c r="AK2104" i="4"/>
  <c r="AK2103" i="4"/>
  <c r="AK2102" i="4"/>
  <c r="AK2101" i="4"/>
  <c r="AK2100" i="4"/>
  <c r="AK2099" i="4"/>
  <c r="AK2098" i="4"/>
  <c r="AK2097" i="4"/>
  <c r="AK2096" i="4"/>
  <c r="AK2095" i="4"/>
  <c r="AK2094" i="4"/>
  <c r="AK2093" i="4"/>
  <c r="AK2092" i="4"/>
  <c r="AK2091" i="4"/>
  <c r="AK2090" i="4"/>
  <c r="AK2089" i="4"/>
  <c r="AK2088" i="4"/>
  <c r="AK2087" i="4"/>
  <c r="AK2086" i="4"/>
  <c r="AK2085" i="4"/>
  <c r="AK2084" i="4"/>
  <c r="AK2083" i="4"/>
  <c r="AK2082" i="4"/>
  <c r="AK2081" i="4"/>
  <c r="AK2080" i="4"/>
  <c r="AK2079" i="4"/>
  <c r="AK2078" i="4"/>
  <c r="AK2077" i="4"/>
  <c r="AK2076" i="4"/>
  <c r="AK2075" i="4"/>
  <c r="AK2074" i="4"/>
  <c r="AK2073" i="4"/>
  <c r="AK2072" i="4"/>
  <c r="AK2071" i="4"/>
  <c r="AK2070" i="4"/>
  <c r="AK2069" i="4"/>
  <c r="AK2068" i="4"/>
  <c r="AK2067" i="4"/>
  <c r="AK2066" i="4"/>
  <c r="AK2065" i="4"/>
  <c r="AK2064" i="4"/>
  <c r="AK2063" i="4"/>
  <c r="AK2062" i="4"/>
  <c r="AK2061" i="4"/>
  <c r="AK2060" i="4"/>
  <c r="AK2059" i="4"/>
  <c r="AK2058" i="4"/>
  <c r="AK2057" i="4"/>
  <c r="AK2056" i="4"/>
  <c r="AK2055" i="4"/>
  <c r="AK2054" i="4"/>
  <c r="AK2053" i="4"/>
  <c r="AK2052" i="4"/>
  <c r="AK2051" i="4"/>
  <c r="AK2050" i="4"/>
  <c r="AK2049" i="4"/>
  <c r="AK2048" i="4"/>
  <c r="AK2047" i="4"/>
  <c r="AK2046" i="4"/>
  <c r="AK2045" i="4"/>
  <c r="AK2044" i="4"/>
  <c r="AK2043" i="4"/>
  <c r="AK2042" i="4"/>
  <c r="AK2041" i="4"/>
  <c r="AK2040" i="4"/>
  <c r="AK2039" i="4"/>
  <c r="AK2038" i="4"/>
  <c r="AK2037" i="4"/>
  <c r="AK2036" i="4"/>
  <c r="AK2035" i="4"/>
  <c r="AK2034" i="4"/>
  <c r="AK2033" i="4"/>
  <c r="AK2032" i="4"/>
  <c r="AK2031" i="4"/>
  <c r="AK2030" i="4"/>
  <c r="AK2029" i="4"/>
  <c r="AK2028" i="4"/>
  <c r="AK2027" i="4"/>
  <c r="AK2026" i="4"/>
  <c r="AK2025" i="4"/>
  <c r="AK2024" i="4"/>
  <c r="AK2023" i="4"/>
  <c r="AK2022" i="4"/>
  <c r="AK2021" i="4"/>
  <c r="AK2020" i="4"/>
  <c r="AK2019" i="4"/>
  <c r="AK2018" i="4"/>
  <c r="AK2017" i="4"/>
  <c r="AK2016" i="4"/>
  <c r="AK2015" i="4"/>
  <c r="AK2014" i="4"/>
  <c r="AK2013" i="4"/>
  <c r="AK2012" i="4"/>
  <c r="AK2011" i="4"/>
  <c r="AK2010" i="4"/>
  <c r="AK2009" i="4"/>
  <c r="AK2008" i="4"/>
  <c r="AK2007" i="4"/>
  <c r="AK2006" i="4"/>
  <c r="AK2005" i="4"/>
  <c r="AK2004" i="4"/>
  <c r="AK2003" i="4"/>
  <c r="AK2002" i="4"/>
  <c r="AK2001" i="4"/>
  <c r="AK2000" i="4"/>
  <c r="AK1999" i="4"/>
  <c r="AK1998" i="4"/>
  <c r="AK1997" i="4"/>
  <c r="AK1996" i="4"/>
  <c r="AK1995" i="4"/>
  <c r="AK1994" i="4"/>
  <c r="AK1993" i="4"/>
  <c r="AK1992" i="4"/>
  <c r="AK1991" i="4"/>
  <c r="AK1990" i="4"/>
  <c r="AK1989" i="4"/>
  <c r="AK1988" i="4"/>
  <c r="AK1987" i="4"/>
  <c r="AK1986" i="4"/>
  <c r="AK1985" i="4"/>
  <c r="AK1984" i="4"/>
  <c r="AK1983" i="4"/>
  <c r="AK1982" i="4"/>
  <c r="AK1981" i="4"/>
  <c r="AK1980" i="4"/>
  <c r="AK1979" i="4"/>
  <c r="AK1978" i="4"/>
  <c r="AK1977" i="4"/>
  <c r="AK1976" i="4"/>
  <c r="AK1975" i="4"/>
  <c r="AK1974" i="4"/>
  <c r="AK1973" i="4"/>
  <c r="AK1972" i="4"/>
  <c r="AK1971" i="4"/>
  <c r="AK1970" i="4"/>
  <c r="AK1969" i="4"/>
  <c r="AK1968" i="4"/>
  <c r="AK1967" i="4"/>
  <c r="AK1966" i="4"/>
  <c r="AK1965" i="4"/>
  <c r="AK1964" i="4"/>
  <c r="AK1963" i="4"/>
  <c r="AK1962" i="4"/>
  <c r="AK1961" i="4"/>
  <c r="AK1960" i="4"/>
  <c r="AK1959" i="4"/>
  <c r="AK1958" i="4"/>
  <c r="AK1957" i="4"/>
  <c r="AK1956" i="4"/>
  <c r="AK1955" i="4"/>
  <c r="AK1954" i="4"/>
  <c r="AK1953" i="4"/>
  <c r="AK1952" i="4"/>
  <c r="AK1951" i="4"/>
  <c r="AK1950" i="4"/>
  <c r="AK1949" i="4"/>
  <c r="AK1948" i="4"/>
  <c r="AK1947" i="4"/>
  <c r="AK1946" i="4"/>
  <c r="AK1945" i="4"/>
  <c r="AK1944" i="4"/>
  <c r="AK1943" i="4"/>
  <c r="AK1942" i="4"/>
  <c r="AK1941" i="4"/>
  <c r="AK1940" i="4"/>
  <c r="AK1939" i="4"/>
  <c r="AK1938" i="4"/>
  <c r="AK1937" i="4"/>
  <c r="AK1936" i="4"/>
  <c r="AK1935" i="4"/>
  <c r="AK1934" i="4"/>
  <c r="AK1933" i="4"/>
  <c r="AK1932" i="4"/>
  <c r="AK1931" i="4"/>
  <c r="AK1930" i="4"/>
  <c r="AK1929" i="4"/>
  <c r="AK1928" i="4"/>
  <c r="AK1927" i="4"/>
  <c r="AK1926" i="4"/>
  <c r="AK1925" i="4"/>
  <c r="AK1924" i="4"/>
  <c r="AK1923" i="4"/>
  <c r="AK1922" i="4"/>
  <c r="AK1921" i="4"/>
  <c r="AK1920" i="4"/>
  <c r="AK1919" i="4"/>
  <c r="AK1918" i="4"/>
  <c r="AK1917" i="4"/>
  <c r="AK1916" i="4"/>
  <c r="AK1915" i="4"/>
  <c r="AK1914" i="4"/>
  <c r="AK1913" i="4"/>
  <c r="AK1912" i="4"/>
  <c r="AK1911" i="4"/>
  <c r="AK1910" i="4"/>
  <c r="AK1909" i="4"/>
  <c r="AK1908" i="4"/>
  <c r="AK1907" i="4"/>
  <c r="AK1906" i="4"/>
  <c r="AK1905" i="4"/>
  <c r="AK1904" i="4"/>
  <c r="AK1903" i="4"/>
  <c r="AK1902" i="4"/>
  <c r="AK1901" i="4"/>
  <c r="AK1900" i="4"/>
  <c r="AK1899" i="4"/>
  <c r="AK1898" i="4"/>
  <c r="AK1897" i="4"/>
  <c r="AK1896" i="4"/>
  <c r="AK1895" i="4"/>
  <c r="AK1894" i="4"/>
  <c r="AK1893" i="4"/>
  <c r="AK1892" i="4"/>
  <c r="AK1891" i="4"/>
  <c r="AK1890" i="4"/>
  <c r="AK1889" i="4"/>
  <c r="AK1888" i="4"/>
  <c r="AK1887" i="4"/>
  <c r="AK1886" i="4"/>
  <c r="AK1885" i="4"/>
  <c r="AK1884" i="4"/>
  <c r="AK1883" i="4"/>
  <c r="AK1882" i="4"/>
  <c r="AK1881" i="4"/>
  <c r="AK1880" i="4"/>
  <c r="AK1879" i="4"/>
  <c r="AK1878" i="4"/>
  <c r="AK1877" i="4"/>
  <c r="AK1876" i="4"/>
  <c r="AK1875" i="4"/>
  <c r="AK1874" i="4"/>
  <c r="AK1873" i="4"/>
  <c r="AK1872" i="4"/>
  <c r="AK1871" i="4"/>
  <c r="AK1870" i="4"/>
  <c r="AK1869" i="4"/>
  <c r="AK1868" i="4"/>
  <c r="AK1867" i="4"/>
  <c r="AK1866" i="4"/>
  <c r="AK1865" i="4"/>
  <c r="AK1864" i="4"/>
  <c r="AK1863" i="4"/>
  <c r="AK1862" i="4"/>
  <c r="AK1861" i="4"/>
  <c r="AK1860" i="4"/>
  <c r="AK1859" i="4"/>
  <c r="AK1858" i="4"/>
  <c r="AK1857" i="4"/>
  <c r="AK1856" i="4"/>
  <c r="AK1855" i="4"/>
  <c r="AK1854" i="4"/>
  <c r="AK1853" i="4"/>
  <c r="AK1852" i="4"/>
  <c r="AK1851" i="4"/>
  <c r="AK1850" i="4"/>
  <c r="AK1849" i="4"/>
  <c r="AK1848" i="4"/>
  <c r="AK1847" i="4"/>
  <c r="AK1846" i="4"/>
  <c r="AK1845" i="4"/>
  <c r="AK1844" i="4"/>
  <c r="AK1843" i="4"/>
  <c r="AK1842" i="4"/>
  <c r="AK1841" i="4"/>
  <c r="AK1840" i="4"/>
  <c r="AK1839" i="4"/>
  <c r="AK1838" i="4"/>
  <c r="AK1837" i="4"/>
  <c r="AK1836" i="4"/>
  <c r="AK1835" i="4"/>
  <c r="AK1834" i="4"/>
  <c r="AK1833" i="4"/>
  <c r="AK1832" i="4"/>
  <c r="AK1831" i="4"/>
  <c r="AK1830" i="4"/>
  <c r="AK1829" i="4"/>
  <c r="AK1828" i="4"/>
  <c r="AK1827" i="4"/>
  <c r="AK1826" i="4"/>
  <c r="AK1825" i="4"/>
  <c r="AK1824" i="4"/>
  <c r="AK1823" i="4"/>
  <c r="AK1822" i="4"/>
  <c r="AK1821" i="4"/>
  <c r="AK1820" i="4"/>
  <c r="AK1819" i="4"/>
  <c r="AK1818" i="4"/>
  <c r="AK1817" i="4"/>
  <c r="AK1816" i="4"/>
  <c r="AK1815" i="4"/>
  <c r="AK1814" i="4"/>
  <c r="AK1813" i="4"/>
  <c r="AK1812" i="4"/>
  <c r="AK1811" i="4"/>
  <c r="AK1810" i="4"/>
  <c r="AK1809" i="4"/>
  <c r="AK1808" i="4"/>
  <c r="AK1807" i="4"/>
  <c r="AK1806" i="4"/>
  <c r="AK1805" i="4"/>
  <c r="AK1804" i="4"/>
  <c r="AK1803" i="4"/>
  <c r="AK1802" i="4"/>
  <c r="AK1801" i="4"/>
  <c r="AK1800" i="4"/>
  <c r="AK1799" i="4"/>
  <c r="AK1798" i="4"/>
  <c r="AK1797" i="4"/>
  <c r="AK1796" i="4"/>
  <c r="AK1795" i="4"/>
  <c r="AK1794" i="4"/>
  <c r="AK1793" i="4"/>
  <c r="AK1792" i="4"/>
  <c r="AK1791" i="4"/>
  <c r="AK1790" i="4"/>
  <c r="AK1789" i="4"/>
  <c r="AK1788" i="4"/>
  <c r="AK1787" i="4"/>
  <c r="AK1786" i="4"/>
  <c r="AK1785" i="4"/>
  <c r="AK1784" i="4"/>
  <c r="AK1783" i="4"/>
  <c r="AK1782" i="4"/>
  <c r="AK1781" i="4"/>
  <c r="AK1780" i="4"/>
  <c r="AK1779" i="4"/>
  <c r="AK1778" i="4"/>
  <c r="AK1777" i="4"/>
  <c r="AK1776" i="4"/>
  <c r="AK1775" i="4"/>
  <c r="AK1774" i="4"/>
  <c r="AK1773" i="4"/>
  <c r="AK1772" i="4"/>
  <c r="AK1771" i="4"/>
  <c r="AK1770" i="4"/>
  <c r="AK1769" i="4"/>
  <c r="AK1768" i="4"/>
  <c r="AK1767" i="4"/>
  <c r="AK1766" i="4"/>
  <c r="AK1765" i="4"/>
  <c r="AK1764" i="4"/>
  <c r="AK1763" i="4"/>
  <c r="AK1762" i="4"/>
  <c r="AK1761" i="4"/>
  <c r="AK1760" i="4"/>
  <c r="AK1759" i="4"/>
  <c r="AK1758" i="4"/>
  <c r="AK1757" i="4"/>
  <c r="AK1756" i="4"/>
  <c r="AK1755" i="4"/>
  <c r="AK1754" i="4"/>
  <c r="AK1753" i="4"/>
  <c r="AK1752" i="4"/>
  <c r="AK1751" i="4"/>
  <c r="AK1750" i="4"/>
  <c r="AK1749" i="4"/>
  <c r="AK1748" i="4"/>
  <c r="AK1747" i="4"/>
  <c r="AK1746" i="4"/>
  <c r="AK1745" i="4"/>
  <c r="AK1744" i="4"/>
  <c r="AK1743" i="4"/>
  <c r="AK1742" i="4"/>
  <c r="AK1741" i="4"/>
  <c r="AK1740" i="4"/>
  <c r="AK1739" i="4"/>
  <c r="AK1738" i="4"/>
  <c r="AK1737" i="4"/>
  <c r="AK1736" i="4"/>
  <c r="AK1735" i="4"/>
  <c r="AK1734" i="4"/>
  <c r="AK1733" i="4"/>
  <c r="AK1732" i="4"/>
  <c r="AK1731" i="4"/>
  <c r="AK1730" i="4"/>
  <c r="AK1729" i="4"/>
  <c r="AK1728" i="4"/>
  <c r="AK1727" i="4"/>
  <c r="AK1726" i="4"/>
  <c r="AK1725" i="4"/>
  <c r="AK1724" i="4"/>
  <c r="AK1723" i="4"/>
  <c r="AK1722" i="4"/>
  <c r="AK1721" i="4"/>
  <c r="AK1720" i="4"/>
  <c r="AK1719" i="4"/>
  <c r="AK1718" i="4"/>
  <c r="AK1717" i="4"/>
  <c r="AK1716" i="4"/>
  <c r="AK1715" i="4"/>
  <c r="AK1714" i="4"/>
  <c r="AK1713" i="4"/>
  <c r="AK1712" i="4"/>
  <c r="AK1711" i="4"/>
  <c r="AK1710" i="4"/>
  <c r="AK1709" i="4"/>
  <c r="AK1708" i="4"/>
  <c r="AK1707" i="4"/>
  <c r="AK1706" i="4"/>
  <c r="AK1705" i="4"/>
  <c r="AK1704" i="4"/>
  <c r="AK1703" i="4"/>
  <c r="AK1702" i="4"/>
  <c r="AK1701" i="4"/>
  <c r="AK1700" i="4"/>
  <c r="AK1699" i="4"/>
  <c r="AK1698" i="4"/>
  <c r="AK1697" i="4"/>
  <c r="AK1696" i="4"/>
  <c r="AK1695" i="4"/>
  <c r="AK1694" i="4"/>
  <c r="AK1693" i="4"/>
  <c r="AK1692" i="4"/>
  <c r="AK1691" i="4"/>
  <c r="AK1690" i="4"/>
  <c r="AK1689" i="4"/>
  <c r="AK1688" i="4"/>
  <c r="AK1687" i="4"/>
  <c r="AK1686" i="4"/>
  <c r="AK1685" i="4"/>
  <c r="AK1684" i="4"/>
  <c r="AK1683" i="4"/>
  <c r="AK1682" i="4"/>
  <c r="AK1681" i="4"/>
  <c r="AK1680" i="4"/>
  <c r="AK1679" i="4"/>
  <c r="AK1678" i="4"/>
  <c r="AK1677" i="4"/>
  <c r="AK1676" i="4"/>
  <c r="AK1675" i="4"/>
  <c r="AK1674" i="4"/>
  <c r="AK1673" i="4"/>
  <c r="AK1672" i="4"/>
  <c r="AK1671" i="4"/>
  <c r="AK1670" i="4"/>
  <c r="AK1669" i="4"/>
  <c r="AK1668" i="4"/>
  <c r="AK1667" i="4"/>
  <c r="AK1666" i="4"/>
  <c r="AK1665" i="4"/>
  <c r="AK1664" i="4"/>
  <c r="AK1663" i="4"/>
  <c r="AK1662" i="4"/>
  <c r="AK1661" i="4"/>
  <c r="AK1660" i="4"/>
  <c r="AK1659" i="4"/>
  <c r="AK1658" i="4"/>
  <c r="AK1657" i="4"/>
  <c r="AK1656" i="4"/>
  <c r="AK1655" i="4"/>
  <c r="AK1654" i="4"/>
  <c r="AK1653" i="4"/>
  <c r="AK1652" i="4"/>
  <c r="AK1651" i="4"/>
  <c r="AK1650" i="4"/>
  <c r="AK1649" i="4"/>
  <c r="AK1648" i="4"/>
  <c r="AK1647" i="4"/>
  <c r="AK1646" i="4"/>
  <c r="AK1645" i="4"/>
  <c r="AK1644" i="4"/>
  <c r="AK1643" i="4"/>
  <c r="AK1642" i="4"/>
  <c r="AK1641" i="4"/>
  <c r="AK1640" i="4"/>
  <c r="AK1639" i="4"/>
  <c r="AK1638" i="4"/>
  <c r="AK1637" i="4"/>
  <c r="AK1636" i="4"/>
  <c r="AK1635" i="4"/>
  <c r="AK1634" i="4"/>
  <c r="AK1633" i="4"/>
  <c r="AK1632" i="4"/>
  <c r="AK1631" i="4"/>
  <c r="AK1630" i="4"/>
  <c r="AK1629" i="4"/>
  <c r="AK1628" i="4"/>
  <c r="AK1627" i="4"/>
  <c r="AK1626" i="4"/>
  <c r="AK1625" i="4"/>
  <c r="AK1624" i="4"/>
  <c r="AK1623" i="4"/>
  <c r="AK1622" i="4"/>
  <c r="AK1621" i="4"/>
  <c r="AK1620" i="4"/>
  <c r="AK1619" i="4"/>
  <c r="AK1618" i="4"/>
  <c r="AK1617" i="4"/>
  <c r="AK1616" i="4"/>
  <c r="AK1615" i="4"/>
  <c r="AK1614" i="4"/>
  <c r="AK1613" i="4"/>
  <c r="AK1612" i="4"/>
  <c r="AK1611" i="4"/>
  <c r="AK1610" i="4"/>
  <c r="AK1609" i="4"/>
  <c r="AK1608" i="4"/>
  <c r="AK1607" i="4"/>
  <c r="AK1606" i="4"/>
  <c r="AK1605" i="4"/>
  <c r="AK1604" i="4"/>
  <c r="AK1603" i="4"/>
  <c r="AK1602" i="4"/>
  <c r="AK1601" i="4"/>
  <c r="AK1600" i="4"/>
  <c r="AK1599" i="4"/>
  <c r="AK1598" i="4"/>
  <c r="AK1597" i="4"/>
  <c r="AK1596" i="4"/>
  <c r="AK1595" i="4"/>
  <c r="AK1594" i="4"/>
  <c r="AK1593" i="4"/>
  <c r="AK1592" i="4"/>
  <c r="AK1591" i="4"/>
  <c r="AK1590" i="4"/>
  <c r="AK1589" i="4"/>
  <c r="AK1588" i="4"/>
  <c r="AK1587" i="4"/>
  <c r="AK1586" i="4"/>
  <c r="AK1585" i="4"/>
  <c r="AK1584" i="4"/>
  <c r="AK1583" i="4"/>
  <c r="AK1582" i="4"/>
  <c r="AK1581" i="4"/>
  <c r="AK1580" i="4"/>
  <c r="AK1579" i="4"/>
  <c r="AK1578" i="4"/>
  <c r="AK1577" i="4"/>
  <c r="AK1576" i="4"/>
  <c r="AK1575" i="4"/>
  <c r="AK1574" i="4"/>
  <c r="AK1573" i="4"/>
  <c r="AK1572" i="4"/>
  <c r="AK1571" i="4"/>
  <c r="AK1570" i="4"/>
  <c r="AK1569" i="4"/>
  <c r="AK1568" i="4"/>
  <c r="AK1567" i="4"/>
  <c r="AK1566" i="4"/>
  <c r="AK1565" i="4"/>
  <c r="AK1564" i="4"/>
  <c r="AK1563" i="4"/>
  <c r="AK1562" i="4"/>
  <c r="AK1561" i="4"/>
  <c r="AK1560" i="4"/>
  <c r="AK1559" i="4"/>
  <c r="AK1558" i="4"/>
  <c r="AK1557" i="4"/>
  <c r="AK1556" i="4"/>
  <c r="AK1555" i="4"/>
  <c r="AK1554" i="4"/>
  <c r="AK1553" i="4"/>
  <c r="AK1552" i="4"/>
  <c r="AK1551" i="4"/>
  <c r="AK1550" i="4"/>
  <c r="AK1549" i="4"/>
  <c r="AK1548" i="4"/>
  <c r="AK1547" i="4"/>
  <c r="AK1546" i="4"/>
  <c r="AK1545" i="4"/>
  <c r="AK1544" i="4"/>
  <c r="AK1543" i="4"/>
  <c r="AK1542" i="4"/>
  <c r="AK1541" i="4"/>
  <c r="AK1540" i="4"/>
  <c r="AK1539" i="4"/>
  <c r="AK1538" i="4"/>
  <c r="AK1537" i="4"/>
  <c r="AK1536" i="4"/>
  <c r="AK1535" i="4"/>
  <c r="AK1534" i="4"/>
  <c r="AK1533" i="4"/>
  <c r="AK1532" i="4"/>
  <c r="AK1531" i="4"/>
  <c r="AK1530" i="4"/>
  <c r="AK1529" i="4"/>
  <c r="AK1528" i="4"/>
  <c r="AK1527" i="4"/>
  <c r="AK1526" i="4"/>
  <c r="AK1525" i="4"/>
  <c r="AK1524" i="4"/>
  <c r="AK1523" i="4"/>
  <c r="AK1522" i="4"/>
  <c r="AK1521" i="4"/>
  <c r="AK1520" i="4"/>
  <c r="AK1519" i="4"/>
  <c r="AK1518" i="4"/>
  <c r="AK1517" i="4"/>
  <c r="AK1516" i="4"/>
  <c r="AK1515" i="4"/>
  <c r="AK1514" i="4"/>
  <c r="AK1513" i="4"/>
  <c r="AK1512" i="4"/>
  <c r="AK1511" i="4"/>
  <c r="AK1510" i="4"/>
  <c r="AK1509" i="4"/>
  <c r="AK1508" i="4"/>
  <c r="AK1507" i="4"/>
  <c r="AK1506" i="4"/>
  <c r="AK1505" i="4"/>
  <c r="AK1504" i="4"/>
  <c r="AK1503" i="4"/>
  <c r="AK1502" i="4"/>
  <c r="AK1501" i="4"/>
  <c r="AK1500" i="4"/>
  <c r="AK1499" i="4"/>
  <c r="AK1498" i="4"/>
  <c r="AK1497" i="4"/>
  <c r="AK1496" i="4"/>
  <c r="AK1495" i="4"/>
  <c r="AK1494" i="4"/>
  <c r="AK1493" i="4"/>
  <c r="AK1492" i="4"/>
  <c r="AK1491" i="4"/>
  <c r="AK1490" i="4"/>
  <c r="AK1489" i="4"/>
  <c r="AK1488" i="4"/>
  <c r="AK1487" i="4"/>
  <c r="AK1486" i="4"/>
  <c r="AK1485" i="4"/>
  <c r="AK1484" i="4"/>
  <c r="AK1483" i="4"/>
  <c r="AK1482" i="4"/>
  <c r="AK1481" i="4"/>
  <c r="AK1480" i="4"/>
  <c r="AK1479" i="4"/>
  <c r="AK1478" i="4"/>
  <c r="AK1477" i="4"/>
  <c r="AK1476" i="4"/>
  <c r="AK1475" i="4"/>
  <c r="AK1474" i="4"/>
  <c r="AK1473" i="4"/>
  <c r="AK1472" i="4"/>
  <c r="AK1471" i="4"/>
  <c r="AK1470" i="4"/>
  <c r="AK1469" i="4"/>
  <c r="AK1468" i="4"/>
  <c r="AK1467" i="4"/>
  <c r="AK1466" i="4"/>
  <c r="AK1465" i="4"/>
  <c r="AK1464" i="4"/>
  <c r="AK1463" i="4"/>
  <c r="AK1462" i="4"/>
  <c r="AK1461" i="4"/>
  <c r="AK1460" i="4"/>
  <c r="AK1459" i="4"/>
  <c r="AK1458" i="4"/>
  <c r="AK1457" i="4"/>
  <c r="AK1456" i="4"/>
  <c r="AK1455" i="4"/>
  <c r="AK1454" i="4"/>
  <c r="AK1453" i="4"/>
  <c r="AK1452" i="4"/>
  <c r="AK1451" i="4"/>
  <c r="AK1450" i="4"/>
  <c r="AK1449" i="4"/>
  <c r="AK1448" i="4"/>
  <c r="AK1447" i="4"/>
  <c r="AK1446" i="4"/>
  <c r="AK1445" i="4"/>
  <c r="AK1444" i="4"/>
  <c r="AK1443" i="4"/>
  <c r="AK1442" i="4"/>
  <c r="AK1441" i="4"/>
  <c r="AK1440" i="4"/>
  <c r="AK1439" i="4"/>
  <c r="AK1438" i="4"/>
  <c r="AK1437" i="4"/>
  <c r="AK1436" i="4"/>
  <c r="AK1435" i="4"/>
  <c r="AK1434" i="4"/>
  <c r="AK1433" i="4"/>
  <c r="AK1432" i="4"/>
  <c r="AK1431" i="4"/>
  <c r="AK1430" i="4"/>
  <c r="AK1429" i="4"/>
  <c r="AK1428" i="4"/>
  <c r="AK1427" i="4"/>
  <c r="AK1426" i="4"/>
  <c r="AK1425" i="4"/>
  <c r="AK1424" i="4"/>
  <c r="AK1423" i="4"/>
  <c r="AK1422" i="4"/>
  <c r="AK1421" i="4"/>
  <c r="AK1420" i="4"/>
  <c r="AK1419" i="4"/>
  <c r="AK1418" i="4"/>
  <c r="AK1417" i="4"/>
  <c r="AK1416" i="4"/>
  <c r="AK1415" i="4"/>
  <c r="AK1414" i="4"/>
  <c r="AK1413" i="4"/>
  <c r="AK1412" i="4"/>
  <c r="AK1411" i="4"/>
  <c r="AK1410" i="4"/>
  <c r="AK1409" i="4"/>
  <c r="AK1408" i="4"/>
  <c r="AK1407" i="4"/>
  <c r="AK1406" i="4"/>
  <c r="AK1405" i="4"/>
  <c r="AK1404" i="4"/>
  <c r="AK1403" i="4"/>
  <c r="AK1402" i="4"/>
  <c r="AK1401" i="4"/>
  <c r="AK1400" i="4"/>
  <c r="AK1399" i="4"/>
  <c r="AK1398" i="4"/>
  <c r="AK1397" i="4"/>
  <c r="AK1396" i="4"/>
  <c r="AK1395" i="4"/>
  <c r="AK1394" i="4"/>
  <c r="AK1393" i="4"/>
  <c r="AK1392" i="4"/>
  <c r="AK1391" i="4"/>
  <c r="AK1390" i="4"/>
  <c r="AK1389" i="4"/>
  <c r="AK1388" i="4"/>
  <c r="AK1387" i="4"/>
  <c r="AK1386" i="4"/>
  <c r="AK1385" i="4"/>
  <c r="AK1384" i="4"/>
  <c r="AK1383" i="4"/>
  <c r="AK1382" i="4"/>
  <c r="AK1381" i="4"/>
  <c r="AK1380" i="4"/>
  <c r="AK1379" i="4"/>
  <c r="AK1378" i="4"/>
  <c r="AK1377" i="4"/>
  <c r="AK1376" i="4"/>
  <c r="AK1375" i="4"/>
  <c r="AK1374" i="4"/>
  <c r="AK1373" i="4"/>
  <c r="AK1372" i="4"/>
  <c r="AK1371" i="4"/>
  <c r="AK1370" i="4"/>
  <c r="AK1369" i="4"/>
  <c r="AK1368" i="4"/>
  <c r="AK1367" i="4"/>
  <c r="AK1366" i="4"/>
  <c r="AK1365" i="4"/>
  <c r="AK1364" i="4"/>
  <c r="AK1363" i="4"/>
  <c r="AK1362" i="4"/>
  <c r="AK1361" i="4"/>
  <c r="AK1360" i="4"/>
  <c r="AK1359" i="4"/>
  <c r="AK1358" i="4"/>
  <c r="AK1357" i="4"/>
  <c r="AK1356" i="4"/>
  <c r="AK1355" i="4"/>
  <c r="AK1354" i="4"/>
  <c r="AK1353" i="4"/>
  <c r="AK1352" i="4"/>
  <c r="AK1351" i="4"/>
  <c r="AK1350" i="4"/>
  <c r="AK1349" i="4"/>
  <c r="AK1348" i="4"/>
  <c r="AK1347" i="4"/>
  <c r="AK1346" i="4"/>
  <c r="AK1345" i="4"/>
  <c r="AK1344" i="4"/>
  <c r="AK1343" i="4"/>
  <c r="AK1342" i="4"/>
  <c r="AK1341" i="4"/>
  <c r="AK1340" i="4"/>
  <c r="AK1339" i="4"/>
  <c r="AK1338" i="4"/>
  <c r="AK1337" i="4"/>
  <c r="AK1336" i="4"/>
  <c r="AK1335" i="4"/>
  <c r="AK1334" i="4"/>
  <c r="AK1333" i="4"/>
  <c r="AK1332" i="4"/>
  <c r="AK1331" i="4"/>
  <c r="AK1330" i="4"/>
  <c r="AK1329" i="4"/>
  <c r="AK1328" i="4"/>
  <c r="AK1327" i="4"/>
  <c r="AK1326" i="4"/>
  <c r="AK1325" i="4"/>
  <c r="AK1324" i="4"/>
  <c r="AK1323" i="4"/>
  <c r="AK1322" i="4"/>
  <c r="AK1321" i="4"/>
  <c r="AK1320" i="4"/>
  <c r="AK1319" i="4"/>
  <c r="AK1318" i="4"/>
  <c r="AK1317" i="4"/>
  <c r="AK1316" i="4"/>
  <c r="AK1315" i="4"/>
  <c r="AK1314" i="4"/>
  <c r="AK1313" i="4"/>
  <c r="AK1312" i="4"/>
  <c r="AK1311" i="4"/>
  <c r="AK1310" i="4"/>
  <c r="AK1309" i="4"/>
  <c r="AK1308" i="4"/>
  <c r="AK1307" i="4"/>
  <c r="AK1306" i="4"/>
  <c r="AK1305" i="4"/>
  <c r="AK1304" i="4"/>
  <c r="AK1303" i="4"/>
  <c r="AK1302" i="4"/>
  <c r="AK1301" i="4"/>
  <c r="AK1300" i="4"/>
  <c r="AK1299" i="4"/>
  <c r="AK1298" i="4"/>
  <c r="AK1297" i="4"/>
  <c r="AK1296" i="4"/>
  <c r="AK1295" i="4"/>
  <c r="AK1294" i="4"/>
  <c r="AK1293" i="4"/>
  <c r="AK1292" i="4"/>
  <c r="AK1291" i="4"/>
  <c r="AK1290" i="4"/>
  <c r="AK1289" i="4"/>
  <c r="AK1288" i="4"/>
  <c r="AK1287" i="4"/>
  <c r="AK1286" i="4"/>
  <c r="AK1285" i="4"/>
  <c r="AK1284" i="4"/>
  <c r="AK1283" i="4"/>
  <c r="AK1282" i="4"/>
  <c r="AK1281" i="4"/>
  <c r="AK1280" i="4"/>
  <c r="AK1279" i="4"/>
  <c r="AK1278" i="4"/>
  <c r="AK1277" i="4"/>
  <c r="AK1276" i="4"/>
  <c r="AK1275" i="4"/>
  <c r="AK1274" i="4"/>
  <c r="AK1273" i="4"/>
  <c r="AK1272" i="4"/>
  <c r="AK1271" i="4"/>
  <c r="AK1270" i="4"/>
  <c r="AK1269" i="4"/>
  <c r="AK1268" i="4"/>
  <c r="AK1267" i="4"/>
  <c r="AK1266" i="4"/>
  <c r="AK1265" i="4"/>
  <c r="AK1264" i="4"/>
  <c r="AK1263" i="4"/>
  <c r="AK1262" i="4"/>
  <c r="AK1261" i="4"/>
  <c r="AK1260" i="4"/>
  <c r="AK1259" i="4"/>
  <c r="AK1258" i="4"/>
  <c r="AK1257" i="4"/>
  <c r="AK1256" i="4"/>
  <c r="AK1255" i="4"/>
  <c r="AK1254" i="4"/>
  <c r="AK1253" i="4"/>
  <c r="AK1252" i="4"/>
  <c r="AK1251" i="4"/>
  <c r="AK1250" i="4"/>
  <c r="AK1249" i="4"/>
  <c r="AK1248" i="4"/>
  <c r="AK1247" i="4"/>
  <c r="AK1246" i="4"/>
  <c r="AK1245" i="4"/>
  <c r="AK1244" i="4"/>
  <c r="AK1243" i="4"/>
  <c r="AK1242" i="4"/>
  <c r="AK1241" i="4"/>
  <c r="AK1240" i="4"/>
  <c r="AK1239" i="4"/>
  <c r="AK1238" i="4"/>
  <c r="AK1237" i="4"/>
  <c r="AK1236" i="4"/>
  <c r="AK1235" i="4"/>
  <c r="AK1234" i="4"/>
  <c r="AK1233" i="4"/>
  <c r="AK1232" i="4"/>
  <c r="AK1231" i="4"/>
  <c r="AK1230" i="4"/>
  <c r="AK1229" i="4"/>
  <c r="AK1228" i="4"/>
  <c r="AK1227" i="4"/>
  <c r="AK1226" i="4"/>
  <c r="AK1225" i="4"/>
  <c r="AK1224" i="4"/>
  <c r="AK1223" i="4"/>
  <c r="AK1222" i="4"/>
  <c r="AK1221" i="4"/>
  <c r="AK1220" i="4"/>
  <c r="AK1219" i="4"/>
  <c r="AK1218" i="4"/>
  <c r="AK1217" i="4"/>
  <c r="AK1216" i="4"/>
  <c r="AK1215" i="4"/>
  <c r="AK1214" i="4"/>
  <c r="AK1213" i="4"/>
  <c r="AK1212" i="4"/>
  <c r="AK1211" i="4"/>
  <c r="AK1210" i="4"/>
  <c r="AK1209" i="4"/>
  <c r="AK1208" i="4"/>
  <c r="AK1207" i="4"/>
  <c r="AK1206" i="4"/>
  <c r="AK1205" i="4"/>
  <c r="AK1204" i="4"/>
  <c r="AK1203" i="4"/>
  <c r="AK1202" i="4"/>
  <c r="AK1201" i="4"/>
  <c r="AK1200" i="4"/>
  <c r="AK1199" i="4"/>
  <c r="AK1198" i="4"/>
  <c r="AK1197" i="4"/>
  <c r="AK1196" i="4"/>
  <c r="AK1195" i="4"/>
  <c r="AK1194" i="4"/>
  <c r="AK1193" i="4"/>
  <c r="AK1192" i="4"/>
  <c r="AK1191" i="4"/>
  <c r="AK1190" i="4"/>
  <c r="AK1189" i="4"/>
  <c r="AK1188" i="4"/>
  <c r="AK1187" i="4"/>
  <c r="AK1186" i="4"/>
  <c r="AK1185" i="4"/>
  <c r="AK1184" i="4"/>
  <c r="AK1183" i="4"/>
  <c r="AK1182" i="4"/>
  <c r="AK1181" i="4"/>
  <c r="AK1180" i="4"/>
  <c r="AK1179" i="4"/>
  <c r="AK1178" i="4"/>
  <c r="AK1177" i="4"/>
  <c r="AK1176" i="4"/>
  <c r="AK1175" i="4"/>
  <c r="AK1174" i="4"/>
  <c r="AK1173" i="4"/>
  <c r="AK1172" i="4"/>
  <c r="AK1171" i="4"/>
  <c r="AK1170" i="4"/>
  <c r="AK1169" i="4"/>
  <c r="AK1168" i="4"/>
  <c r="AK1167" i="4"/>
  <c r="AK1166" i="4"/>
  <c r="AK1165" i="4"/>
  <c r="AK1164" i="4"/>
  <c r="AK1163" i="4"/>
  <c r="AK1162" i="4"/>
  <c r="AK1161" i="4"/>
  <c r="AK1160" i="4"/>
  <c r="AK1159" i="4"/>
  <c r="AK1158" i="4"/>
  <c r="AK1157" i="4"/>
  <c r="AK1156" i="4"/>
  <c r="AK1155" i="4"/>
  <c r="AK1154" i="4"/>
  <c r="AK1153" i="4"/>
  <c r="AK1152" i="4"/>
  <c r="AK1151" i="4"/>
  <c r="AK1150" i="4"/>
  <c r="AK1149" i="4"/>
  <c r="AK1148" i="4"/>
  <c r="AK1147" i="4"/>
  <c r="AK1146" i="4"/>
  <c r="AK1145" i="4"/>
  <c r="AK1144" i="4"/>
  <c r="AK1143" i="4"/>
  <c r="AK1142" i="4"/>
  <c r="AK1141" i="4"/>
  <c r="AK1140" i="4"/>
  <c r="AK1139" i="4"/>
  <c r="AK1138" i="4"/>
  <c r="AK1137" i="4"/>
  <c r="AK1136" i="4"/>
  <c r="AK1135" i="4"/>
  <c r="AK1134" i="4"/>
  <c r="AK1133" i="4"/>
  <c r="AK1132" i="4"/>
  <c r="AK1131" i="4"/>
  <c r="AK1130" i="4"/>
  <c r="AK1129" i="4"/>
  <c r="AK1128" i="4"/>
  <c r="AK1127" i="4"/>
  <c r="AK1126" i="4"/>
  <c r="AK1125" i="4"/>
  <c r="AK1124" i="4"/>
  <c r="AK1123" i="4"/>
  <c r="AK1122" i="4"/>
  <c r="AK1121" i="4"/>
  <c r="AK1120" i="4"/>
  <c r="AK1119" i="4"/>
  <c r="AK1118" i="4"/>
  <c r="AK1117" i="4"/>
  <c r="AK1116" i="4"/>
  <c r="AK1115" i="4"/>
  <c r="AK1114" i="4"/>
  <c r="AK1113" i="4"/>
  <c r="AK1112" i="4"/>
  <c r="AK1111" i="4"/>
  <c r="AK1110" i="4"/>
  <c r="AK1109" i="4"/>
  <c r="AK1108" i="4"/>
  <c r="AK1107" i="4"/>
  <c r="AK1106" i="4"/>
  <c r="AK1105" i="4"/>
  <c r="AK1104" i="4"/>
  <c r="AK1103" i="4"/>
  <c r="AK1102" i="4"/>
  <c r="AK1101" i="4"/>
  <c r="AK1100" i="4"/>
  <c r="AK1099" i="4"/>
  <c r="AK1098" i="4"/>
  <c r="AK1097" i="4"/>
  <c r="AK1096" i="4"/>
  <c r="AK1095" i="4"/>
  <c r="AK1094" i="4"/>
  <c r="AK1093" i="4"/>
  <c r="AK1092" i="4"/>
  <c r="AK1091" i="4"/>
  <c r="AK1090" i="4"/>
  <c r="AK1089" i="4"/>
  <c r="AK1088" i="4"/>
  <c r="AK1087" i="4"/>
  <c r="AK1086" i="4"/>
  <c r="AK1085" i="4"/>
  <c r="AK1084" i="4"/>
  <c r="AK1083" i="4"/>
  <c r="AK1082" i="4"/>
  <c r="AK1081" i="4"/>
  <c r="AK1080" i="4"/>
  <c r="AK1079" i="4"/>
  <c r="AK1078" i="4"/>
  <c r="AK1077" i="4"/>
  <c r="AK1076" i="4"/>
  <c r="AK1075" i="4"/>
  <c r="AK1074" i="4"/>
  <c r="AK1073" i="4"/>
  <c r="AK1072" i="4"/>
  <c r="AK1071" i="4"/>
  <c r="AK1070" i="4"/>
  <c r="AK1069" i="4"/>
  <c r="AK1068" i="4"/>
  <c r="AK1067" i="4"/>
  <c r="AK1066" i="4"/>
  <c r="AK1065" i="4"/>
  <c r="AK1064" i="4"/>
  <c r="AK1063" i="4"/>
  <c r="AK1062" i="4"/>
  <c r="AK1061" i="4"/>
  <c r="AK1060" i="4"/>
  <c r="AK1059" i="4"/>
  <c r="AK1058" i="4"/>
  <c r="AK1057" i="4"/>
  <c r="AK1056" i="4"/>
  <c r="AK1055" i="4"/>
  <c r="AK1054" i="4"/>
  <c r="AK1053" i="4"/>
  <c r="AK1052" i="4"/>
  <c r="AK1051" i="4"/>
  <c r="AK1050" i="4"/>
  <c r="AK1049" i="4"/>
  <c r="AK1048" i="4"/>
  <c r="AK1047" i="4"/>
  <c r="AK1046" i="4"/>
  <c r="AK1045" i="4"/>
  <c r="AK1044" i="4"/>
  <c r="AK1043" i="4"/>
  <c r="AK1042" i="4"/>
  <c r="AK1041" i="4"/>
  <c r="AK1040" i="4"/>
  <c r="AK1039" i="4"/>
  <c r="AK1038" i="4"/>
  <c r="AK1037" i="4"/>
  <c r="AK1036" i="4"/>
  <c r="AK1035" i="4"/>
  <c r="AK1034" i="4"/>
  <c r="AK1033" i="4"/>
  <c r="AK1032" i="4"/>
  <c r="AK1031" i="4"/>
  <c r="AK1030" i="4"/>
  <c r="AK1029" i="4"/>
  <c r="AK1028" i="4"/>
  <c r="AK1027" i="4"/>
  <c r="AK1026" i="4"/>
  <c r="AK1025" i="4"/>
  <c r="AK1024" i="4"/>
  <c r="AK1023" i="4"/>
  <c r="AK1022" i="4"/>
  <c r="AK1021" i="4"/>
  <c r="AK1020" i="4"/>
  <c r="AK1019" i="4"/>
  <c r="AK1018" i="4"/>
  <c r="AK1017" i="4"/>
  <c r="AK1016" i="4"/>
  <c r="AK1015" i="4"/>
  <c r="AK1014" i="4"/>
  <c r="AK1013" i="4"/>
  <c r="AK1012" i="4"/>
  <c r="AK1011" i="4"/>
  <c r="AK1010" i="4"/>
  <c r="AK1009" i="4"/>
  <c r="AK1008" i="4"/>
  <c r="AK1007" i="4"/>
  <c r="AK1006" i="4"/>
  <c r="AK1005" i="4"/>
  <c r="AK1004" i="4"/>
  <c r="AK1003" i="4"/>
  <c r="AK1002" i="4"/>
  <c r="AK1001" i="4"/>
  <c r="AK1000" i="4"/>
  <c r="AK999" i="4"/>
  <c r="AK998" i="4"/>
  <c r="AK997" i="4"/>
  <c r="AK996" i="4"/>
  <c r="AK995" i="4"/>
  <c r="AK994" i="4"/>
  <c r="AK993" i="4"/>
  <c r="AK992" i="4"/>
  <c r="AK991" i="4"/>
  <c r="AK990" i="4"/>
  <c r="AK989" i="4"/>
  <c r="AK988" i="4"/>
  <c r="AK987" i="4"/>
  <c r="AK986" i="4"/>
  <c r="AK985" i="4"/>
  <c r="AK984" i="4"/>
  <c r="AK983" i="4"/>
  <c r="AK982" i="4"/>
  <c r="AK981" i="4"/>
  <c r="AK980" i="4"/>
  <c r="AK979" i="4"/>
  <c r="AK978" i="4"/>
  <c r="AK977" i="4"/>
  <c r="AK976" i="4"/>
  <c r="AK975" i="4"/>
  <c r="AK974" i="4"/>
  <c r="AK973" i="4"/>
  <c r="AK972" i="4"/>
  <c r="AK971" i="4"/>
  <c r="AK970" i="4"/>
  <c r="AK969" i="4"/>
  <c r="AK968" i="4"/>
  <c r="AK967" i="4"/>
  <c r="AK966" i="4"/>
  <c r="AK965" i="4"/>
  <c r="AK964" i="4"/>
  <c r="AK963" i="4"/>
  <c r="AK962" i="4"/>
  <c r="AK961" i="4"/>
  <c r="AK960" i="4"/>
  <c r="AK959" i="4"/>
  <c r="AK958" i="4"/>
  <c r="AK957" i="4"/>
  <c r="AK956" i="4"/>
  <c r="AK955" i="4"/>
  <c r="AK954" i="4"/>
  <c r="AK953" i="4"/>
  <c r="AK952" i="4"/>
  <c r="AK951" i="4"/>
  <c r="AK950" i="4"/>
  <c r="AK949" i="4"/>
  <c r="AK948" i="4"/>
  <c r="AK947" i="4"/>
  <c r="AK946" i="4"/>
  <c r="AK945" i="4"/>
  <c r="AK944" i="4"/>
  <c r="AK943" i="4"/>
  <c r="AK942" i="4"/>
  <c r="AK941" i="4"/>
  <c r="AK940" i="4"/>
  <c r="AK939" i="4"/>
  <c r="AK938" i="4"/>
  <c r="AK937" i="4"/>
  <c r="AK936" i="4"/>
  <c r="AK935" i="4"/>
  <c r="AK934" i="4"/>
  <c r="AK933" i="4"/>
  <c r="AK932" i="4"/>
  <c r="AK931" i="4"/>
  <c r="AK930" i="4"/>
  <c r="AK929" i="4"/>
  <c r="AK928" i="4"/>
  <c r="AK927" i="4"/>
  <c r="AK926" i="4"/>
  <c r="AK925" i="4"/>
  <c r="AK924" i="4"/>
  <c r="AK923" i="4"/>
  <c r="AK922" i="4"/>
  <c r="AK921" i="4"/>
  <c r="AK920" i="4"/>
  <c r="AK919" i="4"/>
  <c r="AK918" i="4"/>
  <c r="AK917" i="4"/>
  <c r="AK916" i="4"/>
  <c r="AK915" i="4"/>
  <c r="AK914" i="4"/>
  <c r="AK913" i="4"/>
  <c r="AK912" i="4"/>
  <c r="AK911" i="4"/>
  <c r="AK910" i="4"/>
  <c r="AK909" i="4"/>
  <c r="AK908" i="4"/>
  <c r="AK907" i="4"/>
  <c r="AK906" i="4"/>
  <c r="AK905" i="4"/>
  <c r="AK904" i="4"/>
  <c r="AK903" i="4"/>
  <c r="AK902" i="4"/>
  <c r="AK901" i="4"/>
  <c r="AK900" i="4"/>
  <c r="AK899" i="4"/>
  <c r="AK898" i="4"/>
  <c r="AK897" i="4"/>
  <c r="AK896" i="4"/>
  <c r="AK895" i="4"/>
  <c r="AK894" i="4"/>
  <c r="AK893" i="4"/>
  <c r="AK892" i="4"/>
  <c r="AK891" i="4"/>
  <c r="AK890" i="4"/>
  <c r="AK889" i="4"/>
  <c r="AK888" i="4"/>
  <c r="AK887" i="4"/>
  <c r="AK886" i="4"/>
  <c r="AK885" i="4"/>
  <c r="AK884" i="4"/>
  <c r="AK883" i="4"/>
  <c r="AK882" i="4"/>
  <c r="AK881" i="4"/>
  <c r="AK880" i="4"/>
  <c r="AK879" i="4"/>
  <c r="AK878" i="4"/>
  <c r="AK877" i="4"/>
  <c r="AK876" i="4"/>
  <c r="AK875" i="4"/>
  <c r="AK874" i="4"/>
  <c r="AK873" i="4"/>
  <c r="AK872" i="4"/>
  <c r="AK871" i="4"/>
  <c r="AK870" i="4"/>
  <c r="AK869" i="4"/>
  <c r="AK868" i="4"/>
  <c r="AK867" i="4"/>
  <c r="AK866" i="4"/>
  <c r="AK865" i="4"/>
  <c r="AK864" i="4"/>
  <c r="AK863" i="4"/>
  <c r="AK862" i="4"/>
  <c r="AK861" i="4"/>
  <c r="AK860" i="4"/>
  <c r="AK859" i="4"/>
  <c r="AK858" i="4"/>
  <c r="AK857" i="4"/>
  <c r="AK856" i="4"/>
  <c r="AK855" i="4"/>
  <c r="AK854" i="4"/>
  <c r="AK853" i="4"/>
  <c r="AK852" i="4"/>
  <c r="AK851" i="4"/>
  <c r="AK850" i="4"/>
  <c r="AK849" i="4"/>
  <c r="AK848" i="4"/>
  <c r="AK847" i="4"/>
  <c r="AK846" i="4"/>
  <c r="AK845" i="4"/>
  <c r="AK844" i="4"/>
  <c r="AK843" i="4"/>
  <c r="AK842" i="4"/>
  <c r="AK841" i="4"/>
  <c r="AK840" i="4"/>
  <c r="AK839" i="4"/>
  <c r="AK838" i="4"/>
  <c r="AK837" i="4"/>
  <c r="AK836" i="4"/>
  <c r="AK835" i="4"/>
  <c r="AK834" i="4"/>
  <c r="AK833" i="4"/>
  <c r="AK832" i="4"/>
  <c r="AK831" i="4"/>
  <c r="AK830" i="4"/>
  <c r="AK829" i="4"/>
  <c r="AK828" i="4"/>
  <c r="AK827" i="4"/>
  <c r="AK826" i="4"/>
  <c r="AK825" i="4"/>
  <c r="AK824" i="4"/>
  <c r="AK823" i="4"/>
  <c r="AK822" i="4"/>
  <c r="AK821" i="4"/>
  <c r="AK820" i="4"/>
  <c r="AK819" i="4"/>
  <c r="AK818" i="4"/>
  <c r="AK817" i="4"/>
  <c r="AK816" i="4"/>
  <c r="AK815" i="4"/>
  <c r="AK814" i="4"/>
  <c r="AK813" i="4"/>
  <c r="AK812" i="4"/>
  <c r="AK811" i="4"/>
  <c r="AK810" i="4"/>
  <c r="AK809" i="4"/>
  <c r="AK808" i="4"/>
  <c r="AK807" i="4"/>
  <c r="AK806" i="4"/>
  <c r="AK805" i="4"/>
  <c r="AK804" i="4"/>
  <c r="AK803" i="4"/>
  <c r="AK802" i="4"/>
  <c r="AK801" i="4"/>
  <c r="AK800" i="4"/>
  <c r="AK799" i="4"/>
  <c r="AK798" i="4"/>
  <c r="AK797" i="4"/>
  <c r="AK796" i="4"/>
  <c r="AK795" i="4"/>
  <c r="AK794" i="4"/>
  <c r="AK793" i="4"/>
  <c r="AK792" i="4"/>
  <c r="AK791" i="4"/>
  <c r="AK790" i="4"/>
  <c r="AK789" i="4"/>
  <c r="AK788" i="4"/>
  <c r="AK787" i="4"/>
  <c r="AK786" i="4"/>
  <c r="AK785" i="4"/>
  <c r="AK784" i="4"/>
  <c r="AK783" i="4"/>
  <c r="AK782" i="4"/>
  <c r="AK781" i="4"/>
  <c r="AK780" i="4"/>
  <c r="AK779" i="4"/>
  <c r="AK778" i="4"/>
  <c r="AK777" i="4"/>
  <c r="AK776" i="4"/>
  <c r="AK775" i="4"/>
  <c r="AK774" i="4"/>
  <c r="AK773" i="4"/>
  <c r="AK772" i="4"/>
  <c r="AK771" i="4"/>
  <c r="AK770" i="4"/>
  <c r="AK769" i="4"/>
  <c r="AK768" i="4"/>
  <c r="AK767" i="4"/>
  <c r="AK766" i="4"/>
  <c r="AK765" i="4"/>
  <c r="AK764" i="4"/>
  <c r="AK763" i="4"/>
  <c r="AK762" i="4"/>
  <c r="AK761" i="4"/>
  <c r="AK760" i="4"/>
  <c r="AK759" i="4"/>
  <c r="AK758" i="4"/>
  <c r="AK757" i="4"/>
  <c r="AK756" i="4"/>
  <c r="AK755" i="4"/>
  <c r="AK754" i="4"/>
  <c r="AK753" i="4"/>
  <c r="AK752" i="4"/>
  <c r="AK751" i="4"/>
  <c r="AK750" i="4"/>
  <c r="AK749" i="4"/>
  <c r="AK748" i="4"/>
  <c r="AK747" i="4"/>
  <c r="AK746" i="4"/>
  <c r="AK745" i="4"/>
  <c r="AK744" i="4"/>
  <c r="AK743" i="4"/>
  <c r="AK742" i="4"/>
  <c r="AK741" i="4"/>
  <c r="AK740" i="4"/>
  <c r="AK739" i="4"/>
  <c r="AK738" i="4"/>
  <c r="AK737" i="4"/>
  <c r="AK736" i="4"/>
  <c r="AK735" i="4"/>
  <c r="AK734" i="4"/>
  <c r="AK733" i="4"/>
  <c r="AK732" i="4"/>
  <c r="AK731" i="4"/>
  <c r="AK730" i="4"/>
  <c r="AK729" i="4"/>
  <c r="AK728" i="4"/>
  <c r="AK727" i="4"/>
  <c r="AK726" i="4"/>
  <c r="AK725" i="4"/>
  <c r="AK724" i="4"/>
  <c r="AK723" i="4"/>
  <c r="AK722" i="4"/>
  <c r="AK721" i="4"/>
  <c r="AK720" i="4"/>
  <c r="AK719" i="4"/>
  <c r="AK718" i="4"/>
  <c r="AK717" i="4"/>
  <c r="AK716" i="4"/>
  <c r="AK715" i="4"/>
  <c r="AK714" i="4"/>
  <c r="AK713" i="4"/>
  <c r="AK712" i="4"/>
  <c r="AK711" i="4"/>
  <c r="AK710" i="4"/>
  <c r="AK709" i="4"/>
  <c r="AK708" i="4"/>
  <c r="AK707" i="4"/>
  <c r="AK706" i="4"/>
  <c r="AK705" i="4"/>
  <c r="AK704" i="4"/>
  <c r="AK703" i="4"/>
  <c r="AK702" i="4"/>
  <c r="AK701" i="4"/>
  <c r="AK700" i="4"/>
  <c r="AK699" i="4"/>
  <c r="AK698" i="4"/>
  <c r="AK697" i="4"/>
  <c r="AK696" i="4"/>
  <c r="AK695" i="4"/>
  <c r="AK694" i="4"/>
  <c r="AK693" i="4"/>
  <c r="AK692" i="4"/>
  <c r="AK691" i="4"/>
  <c r="AK690" i="4"/>
  <c r="AK689" i="4"/>
  <c r="AK688" i="4"/>
  <c r="AK687" i="4"/>
  <c r="AK686" i="4"/>
  <c r="AK685" i="4"/>
  <c r="AK684" i="4"/>
  <c r="AK683" i="4"/>
  <c r="AK682" i="4"/>
  <c r="AK681" i="4"/>
  <c r="AK680" i="4"/>
  <c r="AK679" i="4"/>
  <c r="AK678" i="4"/>
  <c r="AK677" i="4"/>
  <c r="AK676" i="4"/>
  <c r="AK675" i="4"/>
  <c r="AK674" i="4"/>
  <c r="AK673" i="4"/>
  <c r="AK672" i="4"/>
  <c r="AK671" i="4"/>
  <c r="AK670" i="4"/>
  <c r="AK669" i="4"/>
  <c r="AK668" i="4"/>
  <c r="AK667" i="4"/>
  <c r="AK666" i="4"/>
  <c r="AK665" i="4"/>
  <c r="AK664" i="4"/>
  <c r="AK663" i="4"/>
  <c r="AK662" i="4"/>
  <c r="AK661" i="4"/>
  <c r="AK660" i="4"/>
  <c r="AK659" i="4"/>
  <c r="AK658" i="4"/>
  <c r="AK657" i="4"/>
  <c r="AK656" i="4"/>
  <c r="AK655" i="4"/>
  <c r="AK654" i="4"/>
  <c r="AK653" i="4"/>
  <c r="AK652" i="4"/>
  <c r="AK651" i="4"/>
  <c r="AK650" i="4"/>
  <c r="AK649" i="4"/>
  <c r="AK648" i="4"/>
  <c r="AK647" i="4"/>
  <c r="AK646" i="4"/>
  <c r="AK645" i="4"/>
  <c r="AK644" i="4"/>
  <c r="AK643" i="4"/>
  <c r="AK642" i="4"/>
  <c r="AK641" i="4"/>
  <c r="AK640" i="4"/>
  <c r="AK639" i="4"/>
  <c r="AK638" i="4"/>
  <c r="AK637" i="4"/>
  <c r="AK636" i="4"/>
  <c r="AK635" i="4"/>
  <c r="AK634" i="4"/>
  <c r="AK633" i="4"/>
  <c r="AK632" i="4"/>
  <c r="AK631" i="4"/>
  <c r="AK630" i="4"/>
  <c r="AK629" i="4"/>
  <c r="AK628" i="4"/>
  <c r="AK627" i="4"/>
  <c r="AK626" i="4"/>
  <c r="AK625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9" i="4"/>
  <c r="AK588" i="4"/>
  <c r="AK587" i="4"/>
  <c r="AK586" i="4"/>
  <c r="AK585" i="4"/>
  <c r="AK584" i="4"/>
  <c r="AK583" i="4"/>
  <c r="AK582" i="4"/>
  <c r="AK581" i="4"/>
  <c r="AK580" i="4"/>
  <c r="AK579" i="4"/>
  <c r="AK578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6" i="4"/>
  <c r="AK545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2" i="4"/>
  <c r="AK531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8" i="4"/>
  <c r="AK507" i="4"/>
  <c r="AK506" i="4"/>
  <c r="AK505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9" i="4"/>
  <c r="AK488" i="4"/>
  <c r="AK487" i="4"/>
  <c r="AK486" i="4"/>
  <c r="AK485" i="4"/>
  <c r="AK484" i="4"/>
  <c r="AK483" i="4"/>
  <c r="AK482" i="4"/>
  <c r="AK481" i="4"/>
  <c r="AK480" i="4"/>
  <c r="AK479" i="4"/>
  <c r="AK478" i="4"/>
  <c r="AK477" i="4"/>
  <c r="AK476" i="4"/>
  <c r="AK475" i="4"/>
  <c r="AK474" i="4"/>
  <c r="AK473" i="4"/>
  <c r="AK472" i="4"/>
  <c r="AK471" i="4"/>
  <c r="AK470" i="4"/>
  <c r="AK469" i="4"/>
  <c r="AK468" i="4"/>
  <c r="AK467" i="4"/>
  <c r="AK466" i="4"/>
  <c r="AK465" i="4"/>
  <c r="AK464" i="4"/>
  <c r="AK463" i="4"/>
  <c r="AK462" i="4"/>
  <c r="AK461" i="4"/>
  <c r="AK460" i="4"/>
  <c r="AK459" i="4"/>
  <c r="AK458" i="4"/>
  <c r="AK457" i="4"/>
  <c r="AK456" i="4"/>
  <c r="AK455" i="4"/>
  <c r="AK454" i="4"/>
  <c r="AK453" i="4"/>
  <c r="AK452" i="4"/>
  <c r="AK451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4" i="4"/>
  <c r="AK413" i="4"/>
  <c r="AK412" i="4"/>
  <c r="AK411" i="4"/>
  <c r="AK410" i="4"/>
  <c r="AK409" i="4"/>
  <c r="AK408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81" i="4"/>
  <c r="AK380" i="4"/>
  <c r="AK379" i="4"/>
  <c r="AK378" i="4"/>
  <c r="AK377" i="4"/>
  <c r="AK376" i="4"/>
  <c r="AK375" i="4"/>
  <c r="AK374" i="4"/>
  <c r="AK373" i="4"/>
  <c r="AK372" i="4"/>
  <c r="AK371" i="4"/>
  <c r="AK370" i="4"/>
  <c r="AK369" i="4"/>
  <c r="AK368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AK267" i="4"/>
  <c r="AK266" i="4"/>
  <c r="AK265" i="4"/>
  <c r="AK264" i="4"/>
  <c r="AK263" i="4"/>
  <c r="AK262" i="4"/>
  <c r="AK261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5" i="4"/>
  <c r="AK234" i="4"/>
  <c r="AK233" i="4"/>
  <c r="AK232" i="4"/>
  <c r="AK231" i="4"/>
  <c r="AK230" i="4"/>
  <c r="AK229" i="4"/>
  <c r="AK228" i="4"/>
  <c r="AK227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AK204" i="4"/>
  <c r="AK203" i="4"/>
  <c r="AK202" i="4"/>
  <c r="AK201" i="4"/>
  <c r="AK200" i="4"/>
  <c r="AK199" i="4"/>
  <c r="AK198" i="4"/>
  <c r="AK197" i="4"/>
  <c r="AK196" i="4"/>
  <c r="AK195" i="4"/>
  <c r="AK194" i="4"/>
  <c r="AK193" i="4"/>
  <c r="AK192" i="4"/>
  <c r="AK191" i="4"/>
  <c r="AK190" i="4"/>
  <c r="AK189" i="4"/>
  <c r="AK188" i="4"/>
  <c r="AK187" i="4"/>
  <c r="AK186" i="4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2" i="4"/>
  <c r="AK161" i="4"/>
  <c r="AK160" i="4"/>
  <c r="AK159" i="4"/>
  <c r="AK158" i="4"/>
  <c r="AK157" i="4"/>
  <c r="AK156" i="4"/>
  <c r="AK155" i="4"/>
  <c r="AK154" i="4"/>
  <c r="AK153" i="4"/>
  <c r="AK152" i="4"/>
  <c r="AK151" i="4"/>
  <c r="AK150" i="4"/>
  <c r="AK149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A1" i="4"/>
  <c r="Z1" i="4"/>
  <c r="W1" i="4"/>
  <c r="V1" i="4"/>
  <c r="T1" i="4"/>
  <c r="S1" i="4"/>
  <c r="Q1" i="4"/>
  <c r="P1" i="4"/>
  <c r="O1" i="4"/>
  <c r="M1" i="4"/>
  <c r="L1" i="4"/>
  <c r="J1" i="4"/>
  <c r="I1" i="4"/>
  <c r="G1" i="4"/>
  <c r="F1" i="4"/>
  <c r="E1" i="4"/>
  <c r="C1" i="4"/>
  <c r="B1" i="4"/>
  <c r="AE3309" i="4"/>
  <c r="AF3309" i="4" s="1"/>
  <c r="AG3309" i="4" s="1"/>
  <c r="AE3308" i="4"/>
  <c r="AE3307" i="4"/>
  <c r="AE3306" i="4"/>
  <c r="AE3305" i="4"/>
  <c r="AE3304" i="4"/>
  <c r="AE3303" i="4"/>
  <c r="AE3302" i="4"/>
  <c r="AE3301" i="4"/>
  <c r="AE3300" i="4"/>
  <c r="AE3299" i="4"/>
  <c r="AE3298" i="4"/>
  <c r="AE3297" i="4"/>
  <c r="AE3296" i="4"/>
  <c r="AE3295" i="4"/>
  <c r="AE3294" i="4"/>
  <c r="AE3293" i="4"/>
  <c r="AE3292" i="4"/>
  <c r="AE3291" i="4"/>
  <c r="AE3290" i="4"/>
  <c r="AE3289" i="4"/>
  <c r="AE3288" i="4"/>
  <c r="AE3287" i="4"/>
  <c r="AE3286" i="4"/>
  <c r="AE3285" i="4"/>
  <c r="AE3284" i="4"/>
  <c r="AE3283" i="4"/>
  <c r="AE3282" i="4"/>
  <c r="AE3281" i="4"/>
  <c r="AE3280" i="4"/>
  <c r="AE3279" i="4"/>
  <c r="AE3278" i="4"/>
  <c r="AE3277" i="4"/>
  <c r="AE3276" i="4"/>
  <c r="AE3275" i="4"/>
  <c r="AE3274" i="4"/>
  <c r="AE3273" i="4"/>
  <c r="AE3272" i="4"/>
  <c r="AE3271" i="4"/>
  <c r="AE3270" i="4"/>
  <c r="AE3269" i="4"/>
  <c r="AE3268" i="4"/>
  <c r="AE3267" i="4"/>
  <c r="AE3266" i="4"/>
  <c r="AE3265" i="4"/>
  <c r="AE3264" i="4"/>
  <c r="AE3263" i="4"/>
  <c r="AE3262" i="4"/>
  <c r="AE3261" i="4"/>
  <c r="AE3260" i="4"/>
  <c r="AE3259" i="4"/>
  <c r="AE3258" i="4"/>
  <c r="AE3257" i="4"/>
  <c r="AE3256" i="4"/>
  <c r="AE3255" i="4"/>
  <c r="AE3254" i="4"/>
  <c r="AE3253" i="4"/>
  <c r="AE3252" i="4"/>
  <c r="AE3251" i="4"/>
  <c r="AE3250" i="4"/>
  <c r="AE3249" i="4"/>
  <c r="AE3248" i="4"/>
  <c r="AE3247" i="4"/>
  <c r="AE3246" i="4"/>
  <c r="AE3245" i="4"/>
  <c r="AE3244" i="4"/>
  <c r="AE3243" i="4"/>
  <c r="AE3242" i="4"/>
  <c r="AE3241" i="4"/>
  <c r="AE3240" i="4"/>
  <c r="AE3239" i="4"/>
  <c r="AE3238" i="4"/>
  <c r="AE3237" i="4"/>
  <c r="AE3236" i="4"/>
  <c r="AE3235" i="4"/>
  <c r="AE3234" i="4"/>
  <c r="AE3233" i="4"/>
  <c r="AE3232" i="4"/>
  <c r="AE3231" i="4"/>
  <c r="AE3230" i="4"/>
  <c r="AE3229" i="4"/>
  <c r="AE3228" i="4"/>
  <c r="AE3227" i="4"/>
  <c r="AE3226" i="4"/>
  <c r="AE3225" i="4"/>
  <c r="AE3224" i="4"/>
  <c r="AE3223" i="4"/>
  <c r="AE3222" i="4"/>
  <c r="AE3221" i="4"/>
  <c r="AE3220" i="4"/>
  <c r="AE3219" i="4"/>
  <c r="AE3218" i="4"/>
  <c r="AE3217" i="4"/>
  <c r="AE3216" i="4"/>
  <c r="AE3215" i="4"/>
  <c r="AE3214" i="4"/>
  <c r="AE3213" i="4"/>
  <c r="AE3212" i="4"/>
  <c r="AE3211" i="4"/>
  <c r="AE3210" i="4"/>
  <c r="AE3209" i="4"/>
  <c r="AE3208" i="4"/>
  <c r="AE3207" i="4"/>
  <c r="AE3206" i="4"/>
  <c r="AE3205" i="4"/>
  <c r="AE3204" i="4"/>
  <c r="AE3203" i="4"/>
  <c r="AE3202" i="4"/>
  <c r="AE3201" i="4"/>
  <c r="AE3200" i="4"/>
  <c r="AE3199" i="4"/>
  <c r="AE3198" i="4"/>
  <c r="AE3197" i="4"/>
  <c r="AE3196" i="4"/>
  <c r="AE3195" i="4"/>
  <c r="AE3194" i="4"/>
  <c r="AE3193" i="4"/>
  <c r="AE3192" i="4"/>
  <c r="AE3191" i="4"/>
  <c r="AE3190" i="4"/>
  <c r="AE3189" i="4"/>
  <c r="AE3188" i="4"/>
  <c r="AE3187" i="4"/>
  <c r="AE3186" i="4"/>
  <c r="AE3185" i="4"/>
  <c r="AE3184" i="4"/>
  <c r="AE3183" i="4"/>
  <c r="AE3182" i="4"/>
  <c r="AE3181" i="4"/>
  <c r="AE3180" i="4"/>
  <c r="AE3179" i="4"/>
  <c r="AE3178" i="4"/>
  <c r="AE3177" i="4"/>
  <c r="AE3176" i="4"/>
  <c r="AE3175" i="4"/>
  <c r="AE3174" i="4"/>
  <c r="AE3173" i="4"/>
  <c r="AE3172" i="4"/>
  <c r="AE3171" i="4"/>
  <c r="AE3170" i="4"/>
  <c r="AE3169" i="4"/>
  <c r="AE3168" i="4"/>
  <c r="AE3167" i="4"/>
  <c r="AE3166" i="4"/>
  <c r="AE3165" i="4"/>
  <c r="AE3164" i="4"/>
  <c r="AE3163" i="4"/>
  <c r="AE3162" i="4"/>
  <c r="AE3161" i="4"/>
  <c r="AE3160" i="4"/>
  <c r="AE3159" i="4"/>
  <c r="AE3158" i="4"/>
  <c r="AE3157" i="4"/>
  <c r="AE3156" i="4"/>
  <c r="AE3155" i="4"/>
  <c r="AE3154" i="4"/>
  <c r="AE3153" i="4"/>
  <c r="AE3152" i="4"/>
  <c r="AE3151" i="4"/>
  <c r="AE3150" i="4"/>
  <c r="AE3149" i="4"/>
  <c r="AE3148" i="4"/>
  <c r="AE3147" i="4"/>
  <c r="AE3146" i="4"/>
  <c r="AE3145" i="4"/>
  <c r="AE3144" i="4"/>
  <c r="AE3143" i="4"/>
  <c r="AE3142" i="4"/>
  <c r="AE3141" i="4"/>
  <c r="AE3140" i="4"/>
  <c r="AE3139" i="4"/>
  <c r="AE3138" i="4"/>
  <c r="AE3137" i="4"/>
  <c r="AE3136" i="4"/>
  <c r="AE3135" i="4"/>
  <c r="AE3134" i="4"/>
  <c r="AE3133" i="4"/>
  <c r="AE3132" i="4"/>
  <c r="AE3131" i="4"/>
  <c r="AE3130" i="4"/>
  <c r="AE3129" i="4"/>
  <c r="AE3128" i="4"/>
  <c r="AE3127" i="4"/>
  <c r="AE3126" i="4"/>
  <c r="AE3125" i="4"/>
  <c r="AE3124" i="4"/>
  <c r="AE3123" i="4"/>
  <c r="AE3122" i="4"/>
  <c r="AE3121" i="4"/>
  <c r="AE3120" i="4"/>
  <c r="AE3119" i="4"/>
  <c r="AE3118" i="4"/>
  <c r="AE3117" i="4"/>
  <c r="AE3116" i="4"/>
  <c r="AE3115" i="4"/>
  <c r="AE3114" i="4"/>
  <c r="AE3113" i="4"/>
  <c r="AE3112" i="4"/>
  <c r="AE3111" i="4"/>
  <c r="AE3110" i="4"/>
  <c r="AE3109" i="4"/>
  <c r="AE3108" i="4"/>
  <c r="AE3107" i="4"/>
  <c r="AE3106" i="4"/>
  <c r="AE3105" i="4"/>
  <c r="AE3104" i="4"/>
  <c r="AE3103" i="4"/>
  <c r="AE3102" i="4"/>
  <c r="AE3101" i="4"/>
  <c r="AE3100" i="4"/>
  <c r="AE3099" i="4"/>
  <c r="AE3098" i="4"/>
  <c r="AE3097" i="4"/>
  <c r="AE3096" i="4"/>
  <c r="AE3095" i="4"/>
  <c r="AE3094" i="4"/>
  <c r="AE3093" i="4"/>
  <c r="AE3092" i="4"/>
  <c r="AE3091" i="4"/>
  <c r="AE3090" i="4"/>
  <c r="AE3089" i="4"/>
  <c r="AE3088" i="4"/>
  <c r="AE3087" i="4"/>
  <c r="AE3086" i="4"/>
  <c r="AE3085" i="4"/>
  <c r="AE3084" i="4"/>
  <c r="AE3083" i="4"/>
  <c r="AE3082" i="4"/>
  <c r="AE3081" i="4"/>
  <c r="AE3080" i="4"/>
  <c r="AE3079" i="4"/>
  <c r="AE3078" i="4"/>
  <c r="AE3077" i="4"/>
  <c r="AE3076" i="4"/>
  <c r="AE3075" i="4"/>
  <c r="AE3074" i="4"/>
  <c r="AE3073" i="4"/>
  <c r="AE3072" i="4"/>
  <c r="AE3071" i="4"/>
  <c r="AE3070" i="4"/>
  <c r="AE3069" i="4"/>
  <c r="AE3068" i="4"/>
  <c r="AE3067" i="4"/>
  <c r="AE3066" i="4"/>
  <c r="AE3065" i="4"/>
  <c r="AE3064" i="4"/>
  <c r="AE3063" i="4"/>
  <c r="AE3062" i="4"/>
  <c r="AE3061" i="4"/>
  <c r="AE3060" i="4"/>
  <c r="AE3059" i="4"/>
  <c r="AE3058" i="4"/>
  <c r="AE3057" i="4"/>
  <c r="AE3056" i="4"/>
  <c r="AE3055" i="4"/>
  <c r="AE3054" i="4"/>
  <c r="AE3053" i="4"/>
  <c r="AE3052" i="4"/>
  <c r="AE3051" i="4"/>
  <c r="AE3050" i="4"/>
  <c r="AE3049" i="4"/>
  <c r="AE3048" i="4"/>
  <c r="AE3047" i="4"/>
  <c r="AE3046" i="4"/>
  <c r="AE3045" i="4"/>
  <c r="AE3044" i="4"/>
  <c r="AE3043" i="4"/>
  <c r="AE3042" i="4"/>
  <c r="AE3041" i="4"/>
  <c r="AE3040" i="4"/>
  <c r="AE3039" i="4"/>
  <c r="AE3038" i="4"/>
  <c r="AE3037" i="4"/>
  <c r="AE3036" i="4"/>
  <c r="AE3035" i="4"/>
  <c r="AE3034" i="4"/>
  <c r="AE3033" i="4"/>
  <c r="AE3032" i="4"/>
  <c r="AE3031" i="4"/>
  <c r="AE3030" i="4"/>
  <c r="AE3029" i="4"/>
  <c r="AE3028" i="4"/>
  <c r="AE3027" i="4"/>
  <c r="AE3026" i="4"/>
  <c r="AE3025" i="4"/>
  <c r="AE3024" i="4"/>
  <c r="AE3023" i="4"/>
  <c r="AE3022" i="4"/>
  <c r="AE3021" i="4"/>
  <c r="AE3020" i="4"/>
  <c r="AE3019" i="4"/>
  <c r="AE3018" i="4"/>
  <c r="AE3017" i="4"/>
  <c r="AE3016" i="4"/>
  <c r="AE3015" i="4"/>
  <c r="AE3014" i="4"/>
  <c r="AE3013" i="4"/>
  <c r="AE3012" i="4"/>
  <c r="AE3011" i="4"/>
  <c r="AE3010" i="4"/>
  <c r="AE3009" i="4"/>
  <c r="AE3008" i="4"/>
  <c r="AE3007" i="4"/>
  <c r="AE3006" i="4"/>
  <c r="AE3005" i="4"/>
  <c r="AE3004" i="4"/>
  <c r="AE3003" i="4"/>
  <c r="AE3002" i="4"/>
  <c r="AE3001" i="4"/>
  <c r="AE3000" i="4"/>
  <c r="AE2999" i="4"/>
  <c r="AE2998" i="4"/>
  <c r="AE2997" i="4"/>
  <c r="AE2996" i="4"/>
  <c r="AE2995" i="4"/>
  <c r="AE2994" i="4"/>
  <c r="AE2993" i="4"/>
  <c r="AE2992" i="4"/>
  <c r="AE2991" i="4"/>
  <c r="AE2990" i="4"/>
  <c r="AE2989" i="4"/>
  <c r="AE2988" i="4"/>
  <c r="AE2987" i="4"/>
  <c r="AE2986" i="4"/>
  <c r="AE2985" i="4"/>
  <c r="AE2984" i="4"/>
  <c r="AE2983" i="4"/>
  <c r="AE2982" i="4"/>
  <c r="AE2981" i="4"/>
  <c r="AE2980" i="4"/>
  <c r="AE2979" i="4"/>
  <c r="AE2978" i="4"/>
  <c r="AE2977" i="4"/>
  <c r="AE2976" i="4"/>
  <c r="AE2975" i="4"/>
  <c r="AE2974" i="4"/>
  <c r="AE2973" i="4"/>
  <c r="AE2972" i="4"/>
  <c r="AE2971" i="4"/>
  <c r="AE2970" i="4"/>
  <c r="AE2969" i="4"/>
  <c r="AE2968" i="4"/>
  <c r="AE2967" i="4"/>
  <c r="AE2966" i="4"/>
  <c r="AE2965" i="4"/>
  <c r="AE2964" i="4"/>
  <c r="AE2963" i="4"/>
  <c r="AE2962" i="4"/>
  <c r="AE2961" i="4"/>
  <c r="AE2960" i="4"/>
  <c r="AE2959" i="4"/>
  <c r="AE2958" i="4"/>
  <c r="AE2957" i="4"/>
  <c r="AE2956" i="4"/>
  <c r="AE2955" i="4"/>
  <c r="AE2954" i="4"/>
  <c r="AE2953" i="4"/>
  <c r="AE2952" i="4"/>
  <c r="AE2951" i="4"/>
  <c r="AE2950" i="4"/>
  <c r="AE2949" i="4"/>
  <c r="AE2948" i="4"/>
  <c r="AE2947" i="4"/>
  <c r="AE2946" i="4"/>
  <c r="AE2945" i="4"/>
  <c r="AE2944" i="4"/>
  <c r="AE2943" i="4"/>
  <c r="AE2942" i="4"/>
  <c r="AE2941" i="4"/>
  <c r="AE2940" i="4"/>
  <c r="AE2939" i="4"/>
  <c r="AE2938" i="4"/>
  <c r="AE2937" i="4"/>
  <c r="AE2936" i="4"/>
  <c r="AE2935" i="4"/>
  <c r="AE2934" i="4"/>
  <c r="AE2933" i="4"/>
  <c r="AE2932" i="4"/>
  <c r="AE2931" i="4"/>
  <c r="AE2930" i="4"/>
  <c r="AE2929" i="4"/>
  <c r="AE2928" i="4"/>
  <c r="AE2927" i="4"/>
  <c r="AE2926" i="4"/>
  <c r="AE2925" i="4"/>
  <c r="AE2924" i="4"/>
  <c r="AE2923" i="4"/>
  <c r="AE2922" i="4"/>
  <c r="AE2921" i="4"/>
  <c r="AE2920" i="4"/>
  <c r="AE2919" i="4"/>
  <c r="AE2918" i="4"/>
  <c r="AE2917" i="4"/>
  <c r="AE2916" i="4"/>
  <c r="AE2915" i="4"/>
  <c r="AE2914" i="4"/>
  <c r="AE2913" i="4"/>
  <c r="AE2912" i="4"/>
  <c r="AE2911" i="4"/>
  <c r="AE2910" i="4"/>
  <c r="AE2909" i="4"/>
  <c r="AE2908" i="4"/>
  <c r="AE2907" i="4"/>
  <c r="AE2906" i="4"/>
  <c r="AE2905" i="4"/>
  <c r="AE2904" i="4"/>
  <c r="AE2903" i="4"/>
  <c r="AE2902" i="4"/>
  <c r="AE2901" i="4"/>
  <c r="AE2900" i="4"/>
  <c r="AE2899" i="4"/>
  <c r="AE2898" i="4"/>
  <c r="AE2897" i="4"/>
  <c r="AE2896" i="4"/>
  <c r="AE2895" i="4"/>
  <c r="AE2894" i="4"/>
  <c r="AE2893" i="4"/>
  <c r="AE2892" i="4"/>
  <c r="AE2891" i="4"/>
  <c r="AE2890" i="4"/>
  <c r="AE2889" i="4"/>
  <c r="AE2888" i="4"/>
  <c r="AE2887" i="4"/>
  <c r="AE2886" i="4"/>
  <c r="AE2885" i="4"/>
  <c r="AE2884" i="4"/>
  <c r="AE2883" i="4"/>
  <c r="AE2882" i="4"/>
  <c r="AE2881" i="4"/>
  <c r="AE2880" i="4"/>
  <c r="AE2879" i="4"/>
  <c r="AE2878" i="4"/>
  <c r="AE2877" i="4"/>
  <c r="AE2876" i="4"/>
  <c r="AE2875" i="4"/>
  <c r="AE2874" i="4"/>
  <c r="AE2873" i="4"/>
  <c r="AE2872" i="4"/>
  <c r="AE2871" i="4"/>
  <c r="AE2870" i="4"/>
  <c r="AE2869" i="4"/>
  <c r="AE2868" i="4"/>
  <c r="AE2867" i="4"/>
  <c r="AE2866" i="4"/>
  <c r="AE2865" i="4"/>
  <c r="AE2864" i="4"/>
  <c r="AE2863" i="4"/>
  <c r="AE2862" i="4"/>
  <c r="AE2861" i="4"/>
  <c r="AE2860" i="4"/>
  <c r="AE2859" i="4"/>
  <c r="AE2858" i="4"/>
  <c r="AE2857" i="4"/>
  <c r="AE2856" i="4"/>
  <c r="AE2855" i="4"/>
  <c r="AE2854" i="4"/>
  <c r="AE2853" i="4"/>
  <c r="AE2852" i="4"/>
  <c r="AE2851" i="4"/>
  <c r="AE2850" i="4"/>
  <c r="AE2849" i="4"/>
  <c r="AE2848" i="4"/>
  <c r="AE2847" i="4"/>
  <c r="AE2846" i="4"/>
  <c r="AE2845" i="4"/>
  <c r="AE2844" i="4"/>
  <c r="AE2843" i="4"/>
  <c r="AE2842" i="4"/>
  <c r="AE2841" i="4"/>
  <c r="AE2840" i="4"/>
  <c r="AE2839" i="4"/>
  <c r="AE2838" i="4"/>
  <c r="AE2837" i="4"/>
  <c r="AE2836" i="4"/>
  <c r="AE2835" i="4"/>
  <c r="AE2834" i="4"/>
  <c r="AE2833" i="4"/>
  <c r="AE2832" i="4"/>
  <c r="AE2831" i="4"/>
  <c r="AE2830" i="4"/>
  <c r="AE2829" i="4"/>
  <c r="AE2828" i="4"/>
  <c r="AE2827" i="4"/>
  <c r="AE2826" i="4"/>
  <c r="AE2825" i="4"/>
  <c r="AE2824" i="4"/>
  <c r="AE2823" i="4"/>
  <c r="AE2822" i="4"/>
  <c r="AE2821" i="4"/>
  <c r="AE2820" i="4"/>
  <c r="AE2819" i="4"/>
  <c r="AE2818" i="4"/>
  <c r="AE2817" i="4"/>
  <c r="AE2816" i="4"/>
  <c r="AE2815" i="4"/>
  <c r="AE2814" i="4"/>
  <c r="AE2813" i="4"/>
  <c r="AE2812" i="4"/>
  <c r="AE2811" i="4"/>
  <c r="AE2810" i="4"/>
  <c r="AE2809" i="4"/>
  <c r="AE2808" i="4"/>
  <c r="AE2807" i="4"/>
  <c r="AE2806" i="4"/>
  <c r="AE2805" i="4"/>
  <c r="AE2804" i="4"/>
  <c r="AE2803" i="4"/>
  <c r="AE2802" i="4"/>
  <c r="AE2801" i="4"/>
  <c r="AE2800" i="4"/>
  <c r="AE2799" i="4"/>
  <c r="AE2798" i="4"/>
  <c r="AE2797" i="4"/>
  <c r="AE2796" i="4"/>
  <c r="AE2795" i="4"/>
  <c r="AE2794" i="4"/>
  <c r="AE2793" i="4"/>
  <c r="AE2792" i="4"/>
  <c r="AE2791" i="4"/>
  <c r="AE2790" i="4"/>
  <c r="AE2789" i="4"/>
  <c r="AE2788" i="4"/>
  <c r="AE2787" i="4"/>
  <c r="AE2786" i="4"/>
  <c r="AE2785" i="4"/>
  <c r="AE2784" i="4"/>
  <c r="AE2783" i="4"/>
  <c r="AE2782" i="4"/>
  <c r="AE2781" i="4"/>
  <c r="AE2780" i="4"/>
  <c r="AE2779" i="4"/>
  <c r="AE2778" i="4"/>
  <c r="AE2777" i="4"/>
  <c r="AE2776" i="4"/>
  <c r="AE2775" i="4"/>
  <c r="AE2774" i="4"/>
  <c r="AE2773" i="4"/>
  <c r="AE2772" i="4"/>
  <c r="AE2771" i="4"/>
  <c r="AE2770" i="4"/>
  <c r="AE2769" i="4"/>
  <c r="AE2768" i="4"/>
  <c r="AE2767" i="4"/>
  <c r="AE2766" i="4"/>
  <c r="AE2765" i="4"/>
  <c r="AE2764" i="4"/>
  <c r="AE2763" i="4"/>
  <c r="AE2762" i="4"/>
  <c r="AE2761" i="4"/>
  <c r="AE2760" i="4"/>
  <c r="AE2759" i="4"/>
  <c r="AE2758" i="4"/>
  <c r="AE2757" i="4"/>
  <c r="AE2756" i="4"/>
  <c r="AE2755" i="4"/>
  <c r="AE2754" i="4"/>
  <c r="AE2753" i="4"/>
  <c r="AE2752" i="4"/>
  <c r="AE2751" i="4"/>
  <c r="AE2750" i="4"/>
  <c r="AE2749" i="4"/>
  <c r="AE2748" i="4"/>
  <c r="AE2747" i="4"/>
  <c r="AE2746" i="4"/>
  <c r="AE2745" i="4"/>
  <c r="AE2744" i="4"/>
  <c r="AE2743" i="4"/>
  <c r="AE2742" i="4"/>
  <c r="AE2741" i="4"/>
  <c r="AE2740" i="4"/>
  <c r="AE2739" i="4"/>
  <c r="AE2738" i="4"/>
  <c r="AE2737" i="4"/>
  <c r="AE2736" i="4"/>
  <c r="AE2735" i="4"/>
  <c r="AE2734" i="4"/>
  <c r="AE2733" i="4"/>
  <c r="AE2732" i="4"/>
  <c r="AE2731" i="4"/>
  <c r="AE2730" i="4"/>
  <c r="AE2729" i="4"/>
  <c r="AE2728" i="4"/>
  <c r="AE2727" i="4"/>
  <c r="AE2726" i="4"/>
  <c r="AE2725" i="4"/>
  <c r="AE2724" i="4"/>
  <c r="AE2723" i="4"/>
  <c r="AE2722" i="4"/>
  <c r="AE2721" i="4"/>
  <c r="AE2720" i="4"/>
  <c r="AE2719" i="4"/>
  <c r="AE2718" i="4"/>
  <c r="AE2717" i="4"/>
  <c r="AE2716" i="4"/>
  <c r="AE2715" i="4"/>
  <c r="AE2714" i="4"/>
  <c r="AE2713" i="4"/>
  <c r="AE2712" i="4"/>
  <c r="AE2711" i="4"/>
  <c r="AE2710" i="4"/>
  <c r="AE2709" i="4"/>
  <c r="AE2708" i="4"/>
  <c r="AE2707" i="4"/>
  <c r="AE2706" i="4"/>
  <c r="AE2705" i="4"/>
  <c r="AE2704" i="4"/>
  <c r="AE2703" i="4"/>
  <c r="AE2702" i="4"/>
  <c r="AE2701" i="4"/>
  <c r="AE2700" i="4"/>
  <c r="AE2699" i="4"/>
  <c r="AE2698" i="4"/>
  <c r="AE2697" i="4"/>
  <c r="AE2696" i="4"/>
  <c r="AE2695" i="4"/>
  <c r="AE2694" i="4"/>
  <c r="AE2693" i="4"/>
  <c r="AE2692" i="4"/>
  <c r="AE2691" i="4"/>
  <c r="AE2690" i="4"/>
  <c r="AE2689" i="4"/>
  <c r="AE2688" i="4"/>
  <c r="AE2687" i="4"/>
  <c r="AE2686" i="4"/>
  <c r="AE2685" i="4"/>
  <c r="AE2684" i="4"/>
  <c r="AE2683" i="4"/>
  <c r="AE2682" i="4"/>
  <c r="AE2681" i="4"/>
  <c r="AE2680" i="4"/>
  <c r="AE2679" i="4"/>
  <c r="AE2678" i="4"/>
  <c r="AE2677" i="4"/>
  <c r="AE2676" i="4"/>
  <c r="AE2675" i="4"/>
  <c r="AE2674" i="4"/>
  <c r="AE2673" i="4"/>
  <c r="AE2672" i="4"/>
  <c r="AE2671" i="4"/>
  <c r="AE2670" i="4"/>
  <c r="AE2669" i="4"/>
  <c r="AE2668" i="4"/>
  <c r="AE2667" i="4"/>
  <c r="AE2666" i="4"/>
  <c r="AE2665" i="4"/>
  <c r="AE2664" i="4"/>
  <c r="AE2663" i="4"/>
  <c r="AE2662" i="4"/>
  <c r="AE2661" i="4"/>
  <c r="AE2660" i="4"/>
  <c r="AE2659" i="4"/>
  <c r="AE2658" i="4"/>
  <c r="AE2657" i="4"/>
  <c r="AE2656" i="4"/>
  <c r="AE2655" i="4"/>
  <c r="AE2654" i="4"/>
  <c r="AE2653" i="4"/>
  <c r="AE2652" i="4"/>
  <c r="AE2651" i="4"/>
  <c r="AE2650" i="4"/>
  <c r="AE2649" i="4"/>
  <c r="AE2648" i="4"/>
  <c r="AE2647" i="4"/>
  <c r="AE2646" i="4"/>
  <c r="AE2645" i="4"/>
  <c r="AE2644" i="4"/>
  <c r="AE2643" i="4"/>
  <c r="AE2642" i="4"/>
  <c r="AE2641" i="4"/>
  <c r="AE2640" i="4"/>
  <c r="AE2639" i="4"/>
  <c r="AE2638" i="4"/>
  <c r="AE2637" i="4"/>
  <c r="AE2636" i="4"/>
  <c r="AE2635" i="4"/>
  <c r="AE2634" i="4"/>
  <c r="AE2633" i="4"/>
  <c r="AE2632" i="4"/>
  <c r="AE2631" i="4"/>
  <c r="AE2630" i="4"/>
  <c r="AE2629" i="4"/>
  <c r="AE2628" i="4"/>
  <c r="AE2627" i="4"/>
  <c r="AE2626" i="4"/>
  <c r="AE2625" i="4"/>
  <c r="AE2624" i="4"/>
  <c r="AE2623" i="4"/>
  <c r="AE2622" i="4"/>
  <c r="AE2621" i="4"/>
  <c r="AE2620" i="4"/>
  <c r="AE2619" i="4"/>
  <c r="AE2618" i="4"/>
  <c r="AE2617" i="4"/>
  <c r="AE2616" i="4"/>
  <c r="AE2615" i="4"/>
  <c r="AE2614" i="4"/>
  <c r="AE2613" i="4"/>
  <c r="AE2612" i="4"/>
  <c r="AE2611" i="4"/>
  <c r="AE2610" i="4"/>
  <c r="AE2609" i="4"/>
  <c r="AE2608" i="4"/>
  <c r="AE2607" i="4"/>
  <c r="AE2606" i="4"/>
  <c r="AE2605" i="4"/>
  <c r="AE2604" i="4"/>
  <c r="AE2603" i="4"/>
  <c r="AE2602" i="4"/>
  <c r="AE2601" i="4"/>
  <c r="AE2600" i="4"/>
  <c r="AE2599" i="4"/>
  <c r="AE2598" i="4"/>
  <c r="AE2597" i="4"/>
  <c r="AE2596" i="4"/>
  <c r="AE2595" i="4"/>
  <c r="AE2594" i="4"/>
  <c r="AE2593" i="4"/>
  <c r="AE2592" i="4"/>
  <c r="AE2591" i="4"/>
  <c r="AE2590" i="4"/>
  <c r="AE2589" i="4"/>
  <c r="AE2588" i="4"/>
  <c r="AE2587" i="4"/>
  <c r="AE2586" i="4"/>
  <c r="AE2585" i="4"/>
  <c r="AE2584" i="4"/>
  <c r="AE2583" i="4"/>
  <c r="AE2582" i="4"/>
  <c r="AE2581" i="4"/>
  <c r="AE2580" i="4"/>
  <c r="AE2579" i="4"/>
  <c r="AE2578" i="4"/>
  <c r="AE2577" i="4"/>
  <c r="AE2576" i="4"/>
  <c r="AE2575" i="4"/>
  <c r="AE2574" i="4"/>
  <c r="AE2573" i="4"/>
  <c r="AE2572" i="4"/>
  <c r="AE2571" i="4"/>
  <c r="AE2570" i="4"/>
  <c r="AE2569" i="4"/>
  <c r="AE2568" i="4"/>
  <c r="AE2567" i="4"/>
  <c r="AE2566" i="4"/>
  <c r="AE2565" i="4"/>
  <c r="AE2564" i="4"/>
  <c r="AE2563" i="4"/>
  <c r="AE2562" i="4"/>
  <c r="AE2561" i="4"/>
  <c r="AE2560" i="4"/>
  <c r="AE2559" i="4"/>
  <c r="AE2558" i="4"/>
  <c r="AE2557" i="4"/>
  <c r="AE2556" i="4"/>
  <c r="AE2555" i="4"/>
  <c r="AE2554" i="4"/>
  <c r="AE2553" i="4"/>
  <c r="AE2552" i="4"/>
  <c r="AE2551" i="4"/>
  <c r="AE2550" i="4"/>
  <c r="AE2549" i="4"/>
  <c r="AE2548" i="4"/>
  <c r="AE2547" i="4"/>
  <c r="AE2546" i="4"/>
  <c r="AE2545" i="4"/>
  <c r="AE2544" i="4"/>
  <c r="AE2543" i="4"/>
  <c r="AE2542" i="4"/>
  <c r="AE2541" i="4"/>
  <c r="AE2540" i="4"/>
  <c r="AE2539" i="4"/>
  <c r="AE2538" i="4"/>
  <c r="AE2537" i="4"/>
  <c r="AE2536" i="4"/>
  <c r="AE2535" i="4"/>
  <c r="AE2534" i="4"/>
  <c r="AE2533" i="4"/>
  <c r="AE2532" i="4"/>
  <c r="AE2531" i="4"/>
  <c r="AE2530" i="4"/>
  <c r="AE2529" i="4"/>
  <c r="AE2528" i="4"/>
  <c r="AE2527" i="4"/>
  <c r="AE2526" i="4"/>
  <c r="AE2525" i="4"/>
  <c r="AE2524" i="4"/>
  <c r="AE2523" i="4"/>
  <c r="AE2522" i="4"/>
  <c r="AE2521" i="4"/>
  <c r="AE2520" i="4"/>
  <c r="AE2519" i="4"/>
  <c r="AE2518" i="4"/>
  <c r="AE2517" i="4"/>
  <c r="AE2516" i="4"/>
  <c r="AE2515" i="4"/>
  <c r="AE2514" i="4"/>
  <c r="AE2513" i="4"/>
  <c r="AE2512" i="4"/>
  <c r="AE2511" i="4"/>
  <c r="AE2510" i="4"/>
  <c r="AE2509" i="4"/>
  <c r="AE2508" i="4"/>
  <c r="AE2507" i="4"/>
  <c r="AE2506" i="4"/>
  <c r="AE2505" i="4"/>
  <c r="AE2504" i="4"/>
  <c r="AE2503" i="4"/>
  <c r="AE2502" i="4"/>
  <c r="AE2501" i="4"/>
  <c r="AE2500" i="4"/>
  <c r="AE2499" i="4"/>
  <c r="AE2498" i="4"/>
  <c r="AE2497" i="4"/>
  <c r="AE2496" i="4"/>
  <c r="AE2495" i="4"/>
  <c r="AE2494" i="4"/>
  <c r="AE2493" i="4"/>
  <c r="AE2492" i="4"/>
  <c r="AE2491" i="4"/>
  <c r="AE2490" i="4"/>
  <c r="AE2489" i="4"/>
  <c r="AE2488" i="4"/>
  <c r="AE2487" i="4"/>
  <c r="AE2486" i="4"/>
  <c r="AE2485" i="4"/>
  <c r="AE2484" i="4"/>
  <c r="AE2483" i="4"/>
  <c r="AE2482" i="4"/>
  <c r="AE2481" i="4"/>
  <c r="AE2480" i="4"/>
  <c r="AE2479" i="4"/>
  <c r="AE2478" i="4"/>
  <c r="AE2477" i="4"/>
  <c r="AE2476" i="4"/>
  <c r="AE2475" i="4"/>
  <c r="AE2474" i="4"/>
  <c r="AE2473" i="4"/>
  <c r="AE2472" i="4"/>
  <c r="AE2471" i="4"/>
  <c r="AE2470" i="4"/>
  <c r="AE2469" i="4"/>
  <c r="AE2468" i="4"/>
  <c r="AE2467" i="4"/>
  <c r="AE2466" i="4"/>
  <c r="AE2465" i="4"/>
  <c r="AE2464" i="4"/>
  <c r="AE2463" i="4"/>
  <c r="AE2462" i="4"/>
  <c r="AE2461" i="4"/>
  <c r="AE2460" i="4"/>
  <c r="AE2459" i="4"/>
  <c r="AE2458" i="4"/>
  <c r="AE2457" i="4"/>
  <c r="AE2456" i="4"/>
  <c r="AE2455" i="4"/>
  <c r="AE2454" i="4"/>
  <c r="AE2453" i="4"/>
  <c r="AE2452" i="4"/>
  <c r="AE2451" i="4"/>
  <c r="AE2450" i="4"/>
  <c r="AE2449" i="4"/>
  <c r="AE2448" i="4"/>
  <c r="AE2447" i="4"/>
  <c r="AE2446" i="4"/>
  <c r="AE2445" i="4"/>
  <c r="AE2444" i="4"/>
  <c r="AE2443" i="4"/>
  <c r="AE2442" i="4"/>
  <c r="AE2441" i="4"/>
  <c r="AE2440" i="4"/>
  <c r="AE2439" i="4"/>
  <c r="AE2438" i="4"/>
  <c r="AE2437" i="4"/>
  <c r="AE2436" i="4"/>
  <c r="AE2435" i="4"/>
  <c r="AE2434" i="4"/>
  <c r="AE2433" i="4"/>
  <c r="AE2432" i="4"/>
  <c r="AE2431" i="4"/>
  <c r="AE2430" i="4"/>
  <c r="AE2429" i="4"/>
  <c r="AE2428" i="4"/>
  <c r="AE2427" i="4"/>
  <c r="AE2426" i="4"/>
  <c r="AE2425" i="4"/>
  <c r="AE2424" i="4"/>
  <c r="AE2423" i="4"/>
  <c r="AE2422" i="4"/>
  <c r="AE2421" i="4"/>
  <c r="AE2420" i="4"/>
  <c r="AE2419" i="4"/>
  <c r="AE2418" i="4"/>
  <c r="AE2417" i="4"/>
  <c r="AE2416" i="4"/>
  <c r="AE2415" i="4"/>
  <c r="AE2414" i="4"/>
  <c r="AE2413" i="4"/>
  <c r="AE2412" i="4"/>
  <c r="AE2411" i="4"/>
  <c r="AE2410" i="4"/>
  <c r="AE2409" i="4"/>
  <c r="AE2408" i="4"/>
  <c r="AE2407" i="4"/>
  <c r="AE2406" i="4"/>
  <c r="AE2405" i="4"/>
  <c r="AE2404" i="4"/>
  <c r="AE2403" i="4"/>
  <c r="AE2402" i="4"/>
  <c r="AE2401" i="4"/>
  <c r="AE2400" i="4"/>
  <c r="AE2399" i="4"/>
  <c r="AE2398" i="4"/>
  <c r="AE2397" i="4"/>
  <c r="AE2396" i="4"/>
  <c r="AE2395" i="4"/>
  <c r="AE2394" i="4"/>
  <c r="AE2393" i="4"/>
  <c r="AE2392" i="4"/>
  <c r="AE2391" i="4"/>
  <c r="AE2390" i="4"/>
  <c r="AE2389" i="4"/>
  <c r="AE2388" i="4"/>
  <c r="AE2387" i="4"/>
  <c r="AE2386" i="4"/>
  <c r="AE2385" i="4"/>
  <c r="AE2384" i="4"/>
  <c r="AE2383" i="4"/>
  <c r="AE2382" i="4"/>
  <c r="AE2381" i="4"/>
  <c r="AE2380" i="4"/>
  <c r="AE2379" i="4"/>
  <c r="AE2378" i="4"/>
  <c r="AE2377" i="4"/>
  <c r="AE2376" i="4"/>
  <c r="AE2375" i="4"/>
  <c r="AE2374" i="4"/>
  <c r="AE2373" i="4"/>
  <c r="AE2372" i="4"/>
  <c r="AE2371" i="4"/>
  <c r="AE2370" i="4"/>
  <c r="AE2369" i="4"/>
  <c r="AE2368" i="4"/>
  <c r="AE2367" i="4"/>
  <c r="AE2366" i="4"/>
  <c r="AE2365" i="4"/>
  <c r="AE2364" i="4"/>
  <c r="AE2363" i="4"/>
  <c r="AE2362" i="4"/>
  <c r="AE2361" i="4"/>
  <c r="AE2360" i="4"/>
  <c r="AE2359" i="4"/>
  <c r="AE2358" i="4"/>
  <c r="AE2357" i="4"/>
  <c r="AE2356" i="4"/>
  <c r="AE2355" i="4"/>
  <c r="AE2354" i="4"/>
  <c r="AE2353" i="4"/>
  <c r="AE2352" i="4"/>
  <c r="AE2351" i="4"/>
  <c r="AE2350" i="4"/>
  <c r="AE2349" i="4"/>
  <c r="AE2348" i="4"/>
  <c r="AE2347" i="4"/>
  <c r="AE2346" i="4"/>
  <c r="AE2345" i="4"/>
  <c r="AE2344" i="4"/>
  <c r="AE2343" i="4"/>
  <c r="AE2342" i="4"/>
  <c r="AE2341" i="4"/>
  <c r="AE2340" i="4"/>
  <c r="AE2339" i="4"/>
  <c r="AE2338" i="4"/>
  <c r="AE2337" i="4"/>
  <c r="AE2336" i="4"/>
  <c r="AE2335" i="4"/>
  <c r="AE2334" i="4"/>
  <c r="AE2333" i="4"/>
  <c r="AE2332" i="4"/>
  <c r="AE2331" i="4"/>
  <c r="AE2330" i="4"/>
  <c r="AE2329" i="4"/>
  <c r="AE2328" i="4"/>
  <c r="AE2327" i="4"/>
  <c r="AE2326" i="4"/>
  <c r="AE2325" i="4"/>
  <c r="AE2324" i="4"/>
  <c r="AE2323" i="4"/>
  <c r="AE2322" i="4"/>
  <c r="AE2321" i="4"/>
  <c r="AE2320" i="4"/>
  <c r="AE2319" i="4"/>
  <c r="AE2318" i="4"/>
  <c r="AE2317" i="4"/>
  <c r="AE2316" i="4"/>
  <c r="AE2315" i="4"/>
  <c r="AE2314" i="4"/>
  <c r="AE2313" i="4"/>
  <c r="AE2312" i="4"/>
  <c r="AE2311" i="4"/>
  <c r="AE2310" i="4"/>
  <c r="AE2309" i="4"/>
  <c r="AE2308" i="4"/>
  <c r="AE2307" i="4"/>
  <c r="AE2306" i="4"/>
  <c r="AE2305" i="4"/>
  <c r="AE2304" i="4"/>
  <c r="AE2303" i="4"/>
  <c r="AE2302" i="4"/>
  <c r="AE2301" i="4"/>
  <c r="AE2300" i="4"/>
  <c r="AE2299" i="4"/>
  <c r="AE2298" i="4"/>
  <c r="AE2297" i="4"/>
  <c r="AE2296" i="4"/>
  <c r="AE2295" i="4"/>
  <c r="AE2294" i="4"/>
  <c r="AE2293" i="4"/>
  <c r="AE2292" i="4"/>
  <c r="AE2291" i="4"/>
  <c r="AE2290" i="4"/>
  <c r="AE2289" i="4"/>
  <c r="AE2288" i="4"/>
  <c r="AE2287" i="4"/>
  <c r="AE2286" i="4"/>
  <c r="AE2285" i="4"/>
  <c r="AE2284" i="4"/>
  <c r="AE2283" i="4"/>
  <c r="AE2282" i="4"/>
  <c r="AE2281" i="4"/>
  <c r="AE2280" i="4"/>
  <c r="AE2279" i="4"/>
  <c r="AE2278" i="4"/>
  <c r="AE2277" i="4"/>
  <c r="AE2276" i="4"/>
  <c r="AE2275" i="4"/>
  <c r="AE2274" i="4"/>
  <c r="AE2273" i="4"/>
  <c r="AE2272" i="4"/>
  <c r="AE2271" i="4"/>
  <c r="AE2270" i="4"/>
  <c r="AE2269" i="4"/>
  <c r="AE2268" i="4"/>
  <c r="AE2267" i="4"/>
  <c r="AE2266" i="4"/>
  <c r="AE2265" i="4"/>
  <c r="AE2264" i="4"/>
  <c r="AE2263" i="4"/>
  <c r="AE2262" i="4"/>
  <c r="AE2261" i="4"/>
  <c r="AE2260" i="4"/>
  <c r="AE2259" i="4"/>
  <c r="AE2258" i="4"/>
  <c r="AE2257" i="4"/>
  <c r="AE2256" i="4"/>
  <c r="AE2255" i="4"/>
  <c r="AE2254" i="4"/>
  <c r="AE2253" i="4"/>
  <c r="AE2252" i="4"/>
  <c r="AE2251" i="4"/>
  <c r="AE2250" i="4"/>
  <c r="AE2249" i="4"/>
  <c r="AE2248" i="4"/>
  <c r="AE2247" i="4"/>
  <c r="AE2246" i="4"/>
  <c r="AE2245" i="4"/>
  <c r="AE2244" i="4"/>
  <c r="AE2243" i="4"/>
  <c r="AE2242" i="4"/>
  <c r="AE2241" i="4"/>
  <c r="AE2240" i="4"/>
  <c r="AE2239" i="4"/>
  <c r="AE2238" i="4"/>
  <c r="AE2237" i="4"/>
  <c r="AE2236" i="4"/>
  <c r="AE2235" i="4"/>
  <c r="AE2234" i="4"/>
  <c r="AE2233" i="4"/>
  <c r="AE2232" i="4"/>
  <c r="AE2231" i="4"/>
  <c r="AE2230" i="4"/>
  <c r="AE2229" i="4"/>
  <c r="AE2228" i="4"/>
  <c r="AE2227" i="4"/>
  <c r="AE2226" i="4"/>
  <c r="AE2225" i="4"/>
  <c r="AE2224" i="4"/>
  <c r="AE2223" i="4"/>
  <c r="AE2222" i="4"/>
  <c r="AE2221" i="4"/>
  <c r="AE2220" i="4"/>
  <c r="AE2219" i="4"/>
  <c r="AE2218" i="4"/>
  <c r="AE2217" i="4"/>
  <c r="AE2216" i="4"/>
  <c r="AE2215" i="4"/>
  <c r="AE2214" i="4"/>
  <c r="AE2213" i="4"/>
  <c r="AE2212" i="4"/>
  <c r="AE2211" i="4"/>
  <c r="AE2210" i="4"/>
  <c r="AE2209" i="4"/>
  <c r="AE2208" i="4"/>
  <c r="AE2207" i="4"/>
  <c r="AE2206" i="4"/>
  <c r="AE2205" i="4"/>
  <c r="AE2204" i="4"/>
  <c r="AE2203" i="4"/>
  <c r="AE2202" i="4"/>
  <c r="AE2201" i="4"/>
  <c r="AE2200" i="4"/>
  <c r="AE2199" i="4"/>
  <c r="AE2198" i="4"/>
  <c r="AE2197" i="4"/>
  <c r="AE2196" i="4"/>
  <c r="AE2195" i="4"/>
  <c r="AE2194" i="4"/>
  <c r="AE2193" i="4"/>
  <c r="AE2192" i="4"/>
  <c r="AE2191" i="4"/>
  <c r="AE2190" i="4"/>
  <c r="AE2189" i="4"/>
  <c r="AE2188" i="4"/>
  <c r="AE2187" i="4"/>
  <c r="AE2186" i="4"/>
  <c r="AE2185" i="4"/>
  <c r="AE2184" i="4"/>
  <c r="AE2183" i="4"/>
  <c r="AE2182" i="4"/>
  <c r="AE2181" i="4"/>
  <c r="AE2180" i="4"/>
  <c r="AE2179" i="4"/>
  <c r="AE2178" i="4"/>
  <c r="AE2177" i="4"/>
  <c r="AE2176" i="4"/>
  <c r="AE2175" i="4"/>
  <c r="AE2174" i="4"/>
  <c r="AE2173" i="4"/>
  <c r="AE2172" i="4"/>
  <c r="AE2171" i="4"/>
  <c r="AE2170" i="4"/>
  <c r="AE2169" i="4"/>
  <c r="AE2168" i="4"/>
  <c r="AE2167" i="4"/>
  <c r="AE2166" i="4"/>
  <c r="AE2165" i="4"/>
  <c r="AE2164" i="4"/>
  <c r="AE2163" i="4"/>
  <c r="AE2162" i="4"/>
  <c r="AE2161" i="4"/>
  <c r="AE2160" i="4"/>
  <c r="AE2159" i="4"/>
  <c r="AE2158" i="4"/>
  <c r="AE2157" i="4"/>
  <c r="AE2156" i="4"/>
  <c r="AE2155" i="4"/>
  <c r="AE2154" i="4"/>
  <c r="AE2153" i="4"/>
  <c r="AE2152" i="4"/>
  <c r="AE2151" i="4"/>
  <c r="AE2150" i="4"/>
  <c r="AE2149" i="4"/>
  <c r="AE2148" i="4"/>
  <c r="AE2147" i="4"/>
  <c r="AE2146" i="4"/>
  <c r="AE2145" i="4"/>
  <c r="AE2144" i="4"/>
  <c r="AE2143" i="4"/>
  <c r="AE2142" i="4"/>
  <c r="AE2141" i="4"/>
  <c r="AE2140" i="4"/>
  <c r="AE2139" i="4"/>
  <c r="AE2138" i="4"/>
  <c r="AE2137" i="4"/>
  <c r="AE2136" i="4"/>
  <c r="AE2135" i="4"/>
  <c r="AE2134" i="4"/>
  <c r="AE2133" i="4"/>
  <c r="AE2132" i="4"/>
  <c r="AE2131" i="4"/>
  <c r="AE2130" i="4"/>
  <c r="AE2129" i="4"/>
  <c r="AE2128" i="4"/>
  <c r="AE2127" i="4"/>
  <c r="AE2126" i="4"/>
  <c r="AE2125" i="4"/>
  <c r="AE2124" i="4"/>
  <c r="AE2123" i="4"/>
  <c r="AE2122" i="4"/>
  <c r="AE2121" i="4"/>
  <c r="AE2120" i="4"/>
  <c r="AE2119" i="4"/>
  <c r="AE2118" i="4"/>
  <c r="AE2117" i="4"/>
  <c r="AE2116" i="4"/>
  <c r="AE2115" i="4"/>
  <c r="AE2114" i="4"/>
  <c r="AE2113" i="4"/>
  <c r="AE2112" i="4"/>
  <c r="AE2111" i="4"/>
  <c r="AE2110" i="4"/>
  <c r="AE2109" i="4"/>
  <c r="AE2108" i="4"/>
  <c r="AE2107" i="4"/>
  <c r="AE2106" i="4"/>
  <c r="AE2105" i="4"/>
  <c r="AE2104" i="4"/>
  <c r="AE2103" i="4"/>
  <c r="AE2102" i="4"/>
  <c r="AE2101" i="4"/>
  <c r="AE2100" i="4"/>
  <c r="AE2099" i="4"/>
  <c r="AE2098" i="4"/>
  <c r="AE2097" i="4"/>
  <c r="AE2096" i="4"/>
  <c r="AE2095" i="4"/>
  <c r="AE2094" i="4"/>
  <c r="AE2093" i="4"/>
  <c r="AE2092" i="4"/>
  <c r="AE2091" i="4"/>
  <c r="AE2090" i="4"/>
  <c r="AE2089" i="4"/>
  <c r="AE2088" i="4"/>
  <c r="AE2087" i="4"/>
  <c r="AE2086" i="4"/>
  <c r="AE2085" i="4"/>
  <c r="AE2084" i="4"/>
  <c r="AE2083" i="4"/>
  <c r="AE2082" i="4"/>
  <c r="AE2081" i="4"/>
  <c r="AE2080" i="4"/>
  <c r="AE2079" i="4"/>
  <c r="AE2078" i="4"/>
  <c r="AE2077" i="4"/>
  <c r="AE2076" i="4"/>
  <c r="AE2075" i="4"/>
  <c r="AE2074" i="4"/>
  <c r="AE2073" i="4"/>
  <c r="AE2072" i="4"/>
  <c r="AE2071" i="4"/>
  <c r="AE2070" i="4"/>
  <c r="AE2069" i="4"/>
  <c r="AE2068" i="4"/>
  <c r="AE2067" i="4"/>
  <c r="AE2066" i="4"/>
  <c r="AE2065" i="4"/>
  <c r="AE2064" i="4"/>
  <c r="AE2063" i="4"/>
  <c r="AE2062" i="4"/>
  <c r="AE2061" i="4"/>
  <c r="AE2060" i="4"/>
  <c r="AE2059" i="4"/>
  <c r="AE2058" i="4"/>
  <c r="AE2057" i="4"/>
  <c r="AE2056" i="4"/>
  <c r="AE2055" i="4"/>
  <c r="AE2054" i="4"/>
  <c r="AE2053" i="4"/>
  <c r="AE2052" i="4"/>
  <c r="AE2051" i="4"/>
  <c r="AE2050" i="4"/>
  <c r="AE2049" i="4"/>
  <c r="AE2048" i="4"/>
  <c r="AE2047" i="4"/>
  <c r="AE2046" i="4"/>
  <c r="AE2045" i="4"/>
  <c r="AE2044" i="4"/>
  <c r="AE2043" i="4"/>
  <c r="AE2042" i="4"/>
  <c r="AE2041" i="4"/>
  <c r="AE2040" i="4"/>
  <c r="AE2039" i="4"/>
  <c r="AE2038" i="4"/>
  <c r="AE2037" i="4"/>
  <c r="AE2036" i="4"/>
  <c r="AE2035" i="4"/>
  <c r="AE2034" i="4"/>
  <c r="AE2033" i="4"/>
  <c r="AE2032" i="4"/>
  <c r="AE2031" i="4"/>
  <c r="AE2030" i="4"/>
  <c r="AE2029" i="4"/>
  <c r="AE2028" i="4"/>
  <c r="AE2027" i="4"/>
  <c r="AE2026" i="4"/>
  <c r="AE2025" i="4"/>
  <c r="AE2024" i="4"/>
  <c r="AE2023" i="4"/>
  <c r="AE2022" i="4"/>
  <c r="AE2021" i="4"/>
  <c r="AE2020" i="4"/>
  <c r="AE2019" i="4"/>
  <c r="AE2018" i="4"/>
  <c r="AE2017" i="4"/>
  <c r="AE2016" i="4"/>
  <c r="AE2015" i="4"/>
  <c r="AE2014" i="4"/>
  <c r="AE2013" i="4"/>
  <c r="AE2012" i="4"/>
  <c r="AE2011" i="4"/>
  <c r="AE2010" i="4"/>
  <c r="AE2009" i="4"/>
  <c r="AE2008" i="4"/>
  <c r="AE2007" i="4"/>
  <c r="AE2006" i="4"/>
  <c r="AE2005" i="4"/>
  <c r="AE2004" i="4"/>
  <c r="AE2003" i="4"/>
  <c r="AE2002" i="4"/>
  <c r="AE2001" i="4"/>
  <c r="AE2000" i="4"/>
  <c r="AE1999" i="4"/>
  <c r="AE1998" i="4"/>
  <c r="AE1997" i="4"/>
  <c r="AE1996" i="4"/>
  <c r="AE1995" i="4"/>
  <c r="AE1994" i="4"/>
  <c r="AE1993" i="4"/>
  <c r="AE1992" i="4"/>
  <c r="AE1991" i="4"/>
  <c r="AE1990" i="4"/>
  <c r="AE1989" i="4"/>
  <c r="AE1988" i="4"/>
  <c r="AE1987" i="4"/>
  <c r="AE1986" i="4"/>
  <c r="AE1985" i="4"/>
  <c r="AE1984" i="4"/>
  <c r="AE1983" i="4"/>
  <c r="AE1982" i="4"/>
  <c r="AE1981" i="4"/>
  <c r="AE1980" i="4"/>
  <c r="AE1979" i="4"/>
  <c r="AE1978" i="4"/>
  <c r="AE1977" i="4"/>
  <c r="AE1976" i="4"/>
  <c r="AE1975" i="4"/>
  <c r="AE1974" i="4"/>
  <c r="AE1973" i="4"/>
  <c r="AE1972" i="4"/>
  <c r="AE1971" i="4"/>
  <c r="AE1970" i="4"/>
  <c r="AE1969" i="4"/>
  <c r="AE1968" i="4"/>
  <c r="AE1967" i="4"/>
  <c r="AE1966" i="4"/>
  <c r="AE1965" i="4"/>
  <c r="AE1964" i="4"/>
  <c r="AE1963" i="4"/>
  <c r="AE1962" i="4"/>
  <c r="AE1961" i="4"/>
  <c r="AE1960" i="4"/>
  <c r="AE1959" i="4"/>
  <c r="AE1958" i="4"/>
  <c r="AE1957" i="4"/>
  <c r="AE1956" i="4"/>
  <c r="AE1955" i="4"/>
  <c r="AE1954" i="4"/>
  <c r="AE1953" i="4"/>
  <c r="AE1952" i="4"/>
  <c r="AE1951" i="4"/>
  <c r="AE1950" i="4"/>
  <c r="AE1949" i="4"/>
  <c r="AE1948" i="4"/>
  <c r="AE1947" i="4"/>
  <c r="AE1946" i="4"/>
  <c r="AE1945" i="4"/>
  <c r="AE1944" i="4"/>
  <c r="AE1943" i="4"/>
  <c r="AE1942" i="4"/>
  <c r="AE1941" i="4"/>
  <c r="AE1940" i="4"/>
  <c r="AE1939" i="4"/>
  <c r="AE1938" i="4"/>
  <c r="AE1937" i="4"/>
  <c r="AE1936" i="4"/>
  <c r="AE1935" i="4"/>
  <c r="AE1934" i="4"/>
  <c r="AE1933" i="4"/>
  <c r="AE1932" i="4"/>
  <c r="AE1931" i="4"/>
  <c r="AE1930" i="4"/>
  <c r="AE1929" i="4"/>
  <c r="AE1928" i="4"/>
  <c r="AE1927" i="4"/>
  <c r="AE1926" i="4"/>
  <c r="AE1925" i="4"/>
  <c r="AE1924" i="4"/>
  <c r="AE1923" i="4"/>
  <c r="AE1922" i="4"/>
  <c r="AE1921" i="4"/>
  <c r="AE1920" i="4"/>
  <c r="AE1919" i="4"/>
  <c r="AE1918" i="4"/>
  <c r="AE1917" i="4"/>
  <c r="AE1916" i="4"/>
  <c r="AE1915" i="4"/>
  <c r="AE1914" i="4"/>
  <c r="AE1913" i="4"/>
  <c r="AE1912" i="4"/>
  <c r="AE1911" i="4"/>
  <c r="AE1910" i="4"/>
  <c r="AE1909" i="4"/>
  <c r="AE1908" i="4"/>
  <c r="AE1907" i="4"/>
  <c r="AE1906" i="4"/>
  <c r="AE1905" i="4"/>
  <c r="AE1904" i="4"/>
  <c r="AE1903" i="4"/>
  <c r="AE1902" i="4"/>
  <c r="AE1901" i="4"/>
  <c r="AE1900" i="4"/>
  <c r="AE1899" i="4"/>
  <c r="AE1898" i="4"/>
  <c r="AE1897" i="4"/>
  <c r="AE1896" i="4"/>
  <c r="AE1895" i="4"/>
  <c r="AE1894" i="4"/>
  <c r="AE1893" i="4"/>
  <c r="AE1892" i="4"/>
  <c r="AE1891" i="4"/>
  <c r="AE1890" i="4"/>
  <c r="AE1889" i="4"/>
  <c r="AE1888" i="4"/>
  <c r="AE1887" i="4"/>
  <c r="AE1886" i="4"/>
  <c r="AE1885" i="4"/>
  <c r="AE1884" i="4"/>
  <c r="AE1883" i="4"/>
  <c r="AE1882" i="4"/>
  <c r="AE1881" i="4"/>
  <c r="AE1880" i="4"/>
  <c r="AE1879" i="4"/>
  <c r="AE1878" i="4"/>
  <c r="AE1877" i="4"/>
  <c r="AE1876" i="4"/>
  <c r="AE1875" i="4"/>
  <c r="AE1874" i="4"/>
  <c r="AE1873" i="4"/>
  <c r="AE1872" i="4"/>
  <c r="AE1871" i="4"/>
  <c r="AE1870" i="4"/>
  <c r="AE1869" i="4"/>
  <c r="AE1868" i="4"/>
  <c r="AE1867" i="4"/>
  <c r="AE1866" i="4"/>
  <c r="AE1865" i="4"/>
  <c r="AE1864" i="4"/>
  <c r="AE1863" i="4"/>
  <c r="AE1862" i="4"/>
  <c r="AE1861" i="4"/>
  <c r="AE1860" i="4"/>
  <c r="AE1859" i="4"/>
  <c r="AE1858" i="4"/>
  <c r="AE1857" i="4"/>
  <c r="AE1856" i="4"/>
  <c r="AE1855" i="4"/>
  <c r="AE1854" i="4"/>
  <c r="AE1853" i="4"/>
  <c r="AE1852" i="4"/>
  <c r="AE1851" i="4"/>
  <c r="AE1850" i="4"/>
  <c r="AE1849" i="4"/>
  <c r="AE1848" i="4"/>
  <c r="AE1847" i="4"/>
  <c r="AE1846" i="4"/>
  <c r="AE1845" i="4"/>
  <c r="AE1844" i="4"/>
  <c r="AE1843" i="4"/>
  <c r="AE1842" i="4"/>
  <c r="AE1841" i="4"/>
  <c r="AE1840" i="4"/>
  <c r="AE1839" i="4"/>
  <c r="AE1838" i="4"/>
  <c r="AE1837" i="4"/>
  <c r="AE1836" i="4"/>
  <c r="AE1835" i="4"/>
  <c r="AE1834" i="4"/>
  <c r="AE1833" i="4"/>
  <c r="AE1832" i="4"/>
  <c r="AE1831" i="4"/>
  <c r="AE1830" i="4"/>
  <c r="AE1829" i="4"/>
  <c r="AE1828" i="4"/>
  <c r="AE1827" i="4"/>
  <c r="AE1826" i="4"/>
  <c r="AE1825" i="4"/>
  <c r="AE1824" i="4"/>
  <c r="AE1823" i="4"/>
  <c r="AE1822" i="4"/>
  <c r="AE1821" i="4"/>
  <c r="AE1820" i="4"/>
  <c r="AE1819" i="4"/>
  <c r="AE1818" i="4"/>
  <c r="AE1817" i="4"/>
  <c r="AE1816" i="4"/>
  <c r="AE1815" i="4"/>
  <c r="AE1814" i="4"/>
  <c r="AE1813" i="4"/>
  <c r="AE1812" i="4"/>
  <c r="AE1811" i="4"/>
  <c r="AE1810" i="4"/>
  <c r="AE1809" i="4"/>
  <c r="AE1808" i="4"/>
  <c r="AE1807" i="4"/>
  <c r="AE1806" i="4"/>
  <c r="AE1805" i="4"/>
  <c r="AE1804" i="4"/>
  <c r="AE1803" i="4"/>
  <c r="AE1802" i="4"/>
  <c r="AE1801" i="4"/>
  <c r="AE1800" i="4"/>
  <c r="AE1799" i="4"/>
  <c r="AE1798" i="4"/>
  <c r="AE1797" i="4"/>
  <c r="AE1796" i="4"/>
  <c r="AE1795" i="4"/>
  <c r="AE1794" i="4"/>
  <c r="AE1793" i="4"/>
  <c r="AE1792" i="4"/>
  <c r="AE1791" i="4"/>
  <c r="AE1790" i="4"/>
  <c r="AE1789" i="4"/>
  <c r="AE1788" i="4"/>
  <c r="AE1787" i="4"/>
  <c r="AE1786" i="4"/>
  <c r="AE1785" i="4"/>
  <c r="AE1784" i="4"/>
  <c r="AE1783" i="4"/>
  <c r="AE1782" i="4"/>
  <c r="AE1781" i="4"/>
  <c r="AE1780" i="4"/>
  <c r="AE1779" i="4"/>
  <c r="AE1778" i="4"/>
  <c r="AE1777" i="4"/>
  <c r="AE1776" i="4"/>
  <c r="AE1775" i="4"/>
  <c r="AE1774" i="4"/>
  <c r="AE1773" i="4"/>
  <c r="AE1772" i="4"/>
  <c r="AE1771" i="4"/>
  <c r="AE1770" i="4"/>
  <c r="AE1769" i="4"/>
  <c r="AE1768" i="4"/>
  <c r="AE1767" i="4"/>
  <c r="AE1766" i="4"/>
  <c r="AE1765" i="4"/>
  <c r="AE1764" i="4"/>
  <c r="AE1763" i="4"/>
  <c r="AE1762" i="4"/>
  <c r="AE1761" i="4"/>
  <c r="AE1760" i="4"/>
  <c r="AE1759" i="4"/>
  <c r="AE1758" i="4"/>
  <c r="AE1757" i="4"/>
  <c r="AE1756" i="4"/>
  <c r="AE1755" i="4"/>
  <c r="AE1754" i="4"/>
  <c r="AE1753" i="4"/>
  <c r="AE1752" i="4"/>
  <c r="AE1751" i="4"/>
  <c r="AE1750" i="4"/>
  <c r="AE1749" i="4"/>
  <c r="AE1748" i="4"/>
  <c r="AE1747" i="4"/>
  <c r="AE1746" i="4"/>
  <c r="AE1745" i="4"/>
  <c r="AE1744" i="4"/>
  <c r="AE1743" i="4"/>
  <c r="AE1742" i="4"/>
  <c r="AE1741" i="4"/>
  <c r="AE1740" i="4"/>
  <c r="AE1739" i="4"/>
  <c r="AE1738" i="4"/>
  <c r="AE1737" i="4"/>
  <c r="AE1736" i="4"/>
  <c r="AE1735" i="4"/>
  <c r="AE1734" i="4"/>
  <c r="AE1733" i="4"/>
  <c r="AE1732" i="4"/>
  <c r="AE1731" i="4"/>
  <c r="AE1730" i="4"/>
  <c r="AE1729" i="4"/>
  <c r="AE1728" i="4"/>
  <c r="AE1727" i="4"/>
  <c r="AE1726" i="4"/>
  <c r="AE1725" i="4"/>
  <c r="AE1724" i="4"/>
  <c r="AE1723" i="4"/>
  <c r="AE1722" i="4"/>
  <c r="AE1721" i="4"/>
  <c r="AE1720" i="4"/>
  <c r="AE1719" i="4"/>
  <c r="AE1718" i="4"/>
  <c r="AE1717" i="4"/>
  <c r="AE1716" i="4"/>
  <c r="AE1715" i="4"/>
  <c r="AE1714" i="4"/>
  <c r="AE1713" i="4"/>
  <c r="AE1712" i="4"/>
  <c r="AE1711" i="4"/>
  <c r="AE1710" i="4"/>
  <c r="AE1709" i="4"/>
  <c r="AE1708" i="4"/>
  <c r="AE1707" i="4"/>
  <c r="AE1706" i="4"/>
  <c r="AE1705" i="4"/>
  <c r="AE1704" i="4"/>
  <c r="AE1703" i="4"/>
  <c r="AE1702" i="4"/>
  <c r="AE1701" i="4"/>
  <c r="AE1700" i="4"/>
  <c r="AE1699" i="4"/>
  <c r="AE1698" i="4"/>
  <c r="AE1697" i="4"/>
  <c r="AE1696" i="4"/>
  <c r="AE1695" i="4"/>
  <c r="AE1694" i="4"/>
  <c r="AE1693" i="4"/>
  <c r="AE1692" i="4"/>
  <c r="AE1691" i="4"/>
  <c r="AE1690" i="4"/>
  <c r="AE1689" i="4"/>
  <c r="AE1688" i="4"/>
  <c r="AE1687" i="4"/>
  <c r="AE1686" i="4"/>
  <c r="AE1685" i="4"/>
  <c r="AE1684" i="4"/>
  <c r="AE1683" i="4"/>
  <c r="AE1682" i="4"/>
  <c r="AE1681" i="4"/>
  <c r="AE1680" i="4"/>
  <c r="AE1679" i="4"/>
  <c r="AE1678" i="4"/>
  <c r="AE1677" i="4"/>
  <c r="AE1676" i="4"/>
  <c r="AE1675" i="4"/>
  <c r="AE1674" i="4"/>
  <c r="AE1673" i="4"/>
  <c r="AE1672" i="4"/>
  <c r="AE1671" i="4"/>
  <c r="AE1670" i="4"/>
  <c r="AE1669" i="4"/>
  <c r="AE1668" i="4"/>
  <c r="AE1667" i="4"/>
  <c r="AE1666" i="4"/>
  <c r="AE1665" i="4"/>
  <c r="AE1664" i="4"/>
  <c r="AE1663" i="4"/>
  <c r="AE1662" i="4"/>
  <c r="AE1661" i="4"/>
  <c r="AE1660" i="4"/>
  <c r="AE1659" i="4"/>
  <c r="AE1658" i="4"/>
  <c r="AE1657" i="4"/>
  <c r="AE1656" i="4"/>
  <c r="AE1655" i="4"/>
  <c r="AE1654" i="4"/>
  <c r="AE1653" i="4"/>
  <c r="AE1652" i="4"/>
  <c r="AE1651" i="4"/>
  <c r="AE1650" i="4"/>
  <c r="AE1649" i="4"/>
  <c r="AE1648" i="4"/>
  <c r="AE1647" i="4"/>
  <c r="AE1646" i="4"/>
  <c r="AE1645" i="4"/>
  <c r="AE1644" i="4"/>
  <c r="AE1643" i="4"/>
  <c r="AE1642" i="4"/>
  <c r="AE1641" i="4"/>
  <c r="AE1640" i="4"/>
  <c r="AE1639" i="4"/>
  <c r="AE1638" i="4"/>
  <c r="AE1637" i="4"/>
  <c r="AE1636" i="4"/>
  <c r="AE1635" i="4"/>
  <c r="AE1634" i="4"/>
  <c r="AE1633" i="4"/>
  <c r="AE1632" i="4"/>
  <c r="AE1631" i="4"/>
  <c r="AE1630" i="4"/>
  <c r="AE1629" i="4"/>
  <c r="AE1628" i="4"/>
  <c r="AE1627" i="4"/>
  <c r="AE1626" i="4"/>
  <c r="AE1625" i="4"/>
  <c r="AE1624" i="4"/>
  <c r="AE1623" i="4"/>
  <c r="AE1622" i="4"/>
  <c r="AE1621" i="4"/>
  <c r="AE1620" i="4"/>
  <c r="AE1619" i="4"/>
  <c r="AE1618" i="4"/>
  <c r="AE1617" i="4"/>
  <c r="AE1616" i="4"/>
  <c r="AE1615" i="4"/>
  <c r="AE1614" i="4"/>
  <c r="AE1613" i="4"/>
  <c r="AE1612" i="4"/>
  <c r="AE1611" i="4"/>
  <c r="AE1610" i="4"/>
  <c r="AE1609" i="4"/>
  <c r="AE1608" i="4"/>
  <c r="AE1607" i="4"/>
  <c r="AE1606" i="4"/>
  <c r="AE1605" i="4"/>
  <c r="AE1604" i="4"/>
  <c r="AE1603" i="4"/>
  <c r="AE1602" i="4"/>
  <c r="AE1601" i="4"/>
  <c r="AE1600" i="4"/>
  <c r="AE1599" i="4"/>
  <c r="AE1598" i="4"/>
  <c r="AE1597" i="4"/>
  <c r="AE1596" i="4"/>
  <c r="AE1595" i="4"/>
  <c r="AE1594" i="4"/>
  <c r="AE1593" i="4"/>
  <c r="AE1592" i="4"/>
  <c r="AE1591" i="4"/>
  <c r="AE1590" i="4"/>
  <c r="AE1589" i="4"/>
  <c r="AE1588" i="4"/>
  <c r="AE1587" i="4"/>
  <c r="AE1586" i="4"/>
  <c r="AE1585" i="4"/>
  <c r="AE1584" i="4"/>
  <c r="AE1583" i="4"/>
  <c r="AE1582" i="4"/>
  <c r="AE1581" i="4"/>
  <c r="AE1580" i="4"/>
  <c r="AE1579" i="4"/>
  <c r="AE1578" i="4"/>
  <c r="AE1577" i="4"/>
  <c r="AE1576" i="4"/>
  <c r="AE1575" i="4"/>
  <c r="AE1574" i="4"/>
  <c r="AE1573" i="4"/>
  <c r="AE1572" i="4"/>
  <c r="AE1571" i="4"/>
  <c r="AE1570" i="4"/>
  <c r="AE1569" i="4"/>
  <c r="AE1568" i="4"/>
  <c r="AE1567" i="4"/>
  <c r="AE1566" i="4"/>
  <c r="AE1565" i="4"/>
  <c r="AE1564" i="4"/>
  <c r="AE1563" i="4"/>
  <c r="AE1562" i="4"/>
  <c r="AE1561" i="4"/>
  <c r="AE1560" i="4"/>
  <c r="AE1559" i="4"/>
  <c r="AE1558" i="4"/>
  <c r="AE1557" i="4"/>
  <c r="AE1556" i="4"/>
  <c r="AE1555" i="4"/>
  <c r="AE1554" i="4"/>
  <c r="AE1553" i="4"/>
  <c r="AE1552" i="4"/>
  <c r="AE1551" i="4"/>
  <c r="AE1550" i="4"/>
  <c r="AE1549" i="4"/>
  <c r="AE1548" i="4"/>
  <c r="AE1547" i="4"/>
  <c r="AE1546" i="4"/>
  <c r="AE1545" i="4"/>
  <c r="AE1544" i="4"/>
  <c r="AE1543" i="4"/>
  <c r="AE1542" i="4"/>
  <c r="AE1541" i="4"/>
  <c r="AE1540" i="4"/>
  <c r="AE1539" i="4"/>
  <c r="AE1538" i="4"/>
  <c r="AE1537" i="4"/>
  <c r="AE1536" i="4"/>
  <c r="AE1535" i="4"/>
  <c r="AE1534" i="4"/>
  <c r="AE1533" i="4"/>
  <c r="AE1532" i="4"/>
  <c r="AE1531" i="4"/>
  <c r="AE1530" i="4"/>
  <c r="AE1529" i="4"/>
  <c r="AE1528" i="4"/>
  <c r="AE1527" i="4"/>
  <c r="AE1526" i="4"/>
  <c r="AE1525" i="4"/>
  <c r="AE1524" i="4"/>
  <c r="AE1523" i="4"/>
  <c r="AE1522" i="4"/>
  <c r="AE1521" i="4"/>
  <c r="AE1520" i="4"/>
  <c r="AE1519" i="4"/>
  <c r="AE1518" i="4"/>
  <c r="AE1517" i="4"/>
  <c r="AE1516" i="4"/>
  <c r="AE1515" i="4"/>
  <c r="AE1514" i="4"/>
  <c r="AE1513" i="4"/>
  <c r="AE1512" i="4"/>
  <c r="AE1511" i="4"/>
  <c r="AE1510" i="4"/>
  <c r="AE1509" i="4"/>
  <c r="AE1508" i="4"/>
  <c r="AE1507" i="4"/>
  <c r="AE1506" i="4"/>
  <c r="AE1505" i="4"/>
  <c r="AE1504" i="4"/>
  <c r="AE1503" i="4"/>
  <c r="AE1502" i="4"/>
  <c r="AE1501" i="4"/>
  <c r="AE1500" i="4"/>
  <c r="AE1499" i="4"/>
  <c r="AE1498" i="4"/>
  <c r="AE1497" i="4"/>
  <c r="AE1496" i="4"/>
  <c r="AE1495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L31" i="4" l="1"/>
  <c r="AM31" i="4" s="1"/>
  <c r="AL43" i="4"/>
  <c r="AM43" i="4" s="1"/>
  <c r="AL55" i="4"/>
  <c r="AM55" i="4" s="1"/>
  <c r="AL67" i="4"/>
  <c r="AM67" i="4" s="1"/>
  <c r="AL79" i="4"/>
  <c r="AM79" i="4" s="1"/>
  <c r="AL91" i="4"/>
  <c r="AM91" i="4" s="1"/>
  <c r="AL103" i="4"/>
  <c r="AM103" i="4" s="1"/>
  <c r="AL115" i="4"/>
  <c r="AM115" i="4" s="1"/>
  <c r="AL127" i="4"/>
  <c r="AM127" i="4" s="1"/>
  <c r="AL139" i="4"/>
  <c r="AM139" i="4" s="1"/>
  <c r="AL151" i="4"/>
  <c r="AM151" i="4" s="1"/>
  <c r="AL163" i="4"/>
  <c r="AM163" i="4" s="1"/>
  <c r="AL175" i="4"/>
  <c r="AM175" i="4" s="1"/>
  <c r="AL187" i="4"/>
  <c r="AM187" i="4" s="1"/>
  <c r="AL199" i="4"/>
  <c r="AM199" i="4" s="1"/>
  <c r="AL211" i="4"/>
  <c r="AM211" i="4" s="1"/>
  <c r="AL223" i="4"/>
  <c r="AM223" i="4" s="1"/>
  <c r="AL235" i="4"/>
  <c r="AM235" i="4" s="1"/>
  <c r="AL247" i="4"/>
  <c r="AM247" i="4" s="1"/>
  <c r="AL259" i="4"/>
  <c r="AM259" i="4" s="1"/>
  <c r="AL271" i="4"/>
  <c r="AM271" i="4" s="1"/>
  <c r="AL283" i="4"/>
  <c r="AM283" i="4" s="1"/>
  <c r="AL295" i="4"/>
  <c r="AM295" i="4" s="1"/>
  <c r="AL307" i="4"/>
  <c r="AM307" i="4" s="1"/>
  <c r="AL319" i="4"/>
  <c r="AM319" i="4" s="1"/>
  <c r="AL331" i="4"/>
  <c r="AM331" i="4" s="1"/>
  <c r="AL343" i="4"/>
  <c r="AM343" i="4" s="1"/>
  <c r="AL355" i="4"/>
  <c r="AM355" i="4" s="1"/>
  <c r="AL367" i="4"/>
  <c r="AM367" i="4" s="1"/>
  <c r="AL379" i="4"/>
  <c r="AM379" i="4" s="1"/>
  <c r="AL391" i="4"/>
  <c r="AM391" i="4" s="1"/>
  <c r="AL403" i="4"/>
  <c r="AM403" i="4" s="1"/>
  <c r="AL415" i="4"/>
  <c r="AM415" i="4" s="1"/>
  <c r="AL427" i="4"/>
  <c r="AM427" i="4" s="1"/>
  <c r="AL439" i="4"/>
  <c r="AM439" i="4" s="1"/>
  <c r="AL451" i="4"/>
  <c r="AM451" i="4" s="1"/>
  <c r="AL463" i="4"/>
  <c r="AM463" i="4" s="1"/>
  <c r="AL475" i="4"/>
  <c r="AM475" i="4" s="1"/>
  <c r="AL487" i="4"/>
  <c r="AM487" i="4" s="1"/>
  <c r="AL499" i="4"/>
  <c r="AM499" i="4" s="1"/>
  <c r="AL511" i="4"/>
  <c r="AM511" i="4" s="1"/>
  <c r="AL523" i="4"/>
  <c r="AM523" i="4" s="1"/>
  <c r="AL535" i="4"/>
  <c r="AM535" i="4" s="1"/>
  <c r="AL547" i="4"/>
  <c r="AM547" i="4" s="1"/>
  <c r="AL559" i="4"/>
  <c r="AM559" i="4" s="1"/>
  <c r="AL571" i="4"/>
  <c r="AM571" i="4" s="1"/>
  <c r="AL583" i="4"/>
  <c r="AM583" i="4" s="1"/>
  <c r="AL595" i="4"/>
  <c r="AM595" i="4" s="1"/>
  <c r="AL607" i="4"/>
  <c r="AM607" i="4" s="1"/>
  <c r="AL619" i="4"/>
  <c r="AM619" i="4" s="1"/>
  <c r="AL631" i="4"/>
  <c r="AM631" i="4" s="1"/>
  <c r="AL643" i="4"/>
  <c r="AM643" i="4" s="1"/>
  <c r="AL655" i="4"/>
  <c r="AM655" i="4" s="1"/>
  <c r="AL667" i="4"/>
  <c r="AM667" i="4" s="1"/>
  <c r="AL679" i="4"/>
  <c r="AM679" i="4" s="1"/>
  <c r="AL691" i="4"/>
  <c r="AM691" i="4" s="1"/>
  <c r="AL703" i="4"/>
  <c r="AM703" i="4" s="1"/>
  <c r="AL715" i="4"/>
  <c r="AM715" i="4" s="1"/>
  <c r="AL727" i="4"/>
  <c r="AM727" i="4" s="1"/>
  <c r="AL739" i="4"/>
  <c r="AM739" i="4" s="1"/>
  <c r="AL751" i="4"/>
  <c r="AM751" i="4" s="1"/>
  <c r="AL763" i="4"/>
  <c r="AM763" i="4" s="1"/>
  <c r="AL775" i="4"/>
  <c r="AM775" i="4" s="1"/>
  <c r="AL787" i="4"/>
  <c r="AM787" i="4" s="1"/>
  <c r="AL799" i="4"/>
  <c r="AM799" i="4" s="1"/>
  <c r="AL811" i="4"/>
  <c r="AM811" i="4" s="1"/>
  <c r="AL823" i="4"/>
  <c r="AM823" i="4" s="1"/>
  <c r="AL835" i="4"/>
  <c r="AM835" i="4" s="1"/>
  <c r="AL847" i="4"/>
  <c r="AM847" i="4" s="1"/>
  <c r="AL859" i="4"/>
  <c r="AM859" i="4" s="1"/>
  <c r="AL871" i="4"/>
  <c r="AM871" i="4" s="1"/>
  <c r="AL883" i="4"/>
  <c r="AM883" i="4" s="1"/>
  <c r="AL895" i="4"/>
  <c r="AM895" i="4" s="1"/>
  <c r="AL907" i="4"/>
  <c r="AM907" i="4" s="1"/>
  <c r="AL919" i="4"/>
  <c r="AM919" i="4" s="1"/>
  <c r="AL931" i="4"/>
  <c r="AM931" i="4" s="1"/>
  <c r="AL943" i="4"/>
  <c r="AM943" i="4" s="1"/>
  <c r="AL955" i="4"/>
  <c r="AM955" i="4" s="1"/>
  <c r="AL967" i="4"/>
  <c r="AM967" i="4" s="1"/>
  <c r="AL979" i="4"/>
  <c r="AM979" i="4" s="1"/>
  <c r="AL991" i="4"/>
  <c r="AM991" i="4" s="1"/>
  <c r="AL1003" i="4"/>
  <c r="AM1003" i="4" s="1"/>
  <c r="AL1015" i="4"/>
  <c r="AM1015" i="4" s="1"/>
  <c r="AL1027" i="4"/>
  <c r="AM1027" i="4" s="1"/>
  <c r="AL1039" i="4"/>
  <c r="AM1039" i="4" s="1"/>
  <c r="AL1051" i="4"/>
  <c r="AM1051" i="4" s="1"/>
  <c r="AL1063" i="4"/>
  <c r="AM1063" i="4" s="1"/>
  <c r="AL1075" i="4"/>
  <c r="AM1075" i="4" s="1"/>
  <c r="AL1087" i="4"/>
  <c r="AM1087" i="4" s="1"/>
  <c r="AL1099" i="4"/>
  <c r="AM1099" i="4" s="1"/>
  <c r="AL1111" i="4"/>
  <c r="AM1111" i="4" s="1"/>
  <c r="AL1123" i="4"/>
  <c r="AM1123" i="4" s="1"/>
  <c r="AL1135" i="4"/>
  <c r="AM1135" i="4" s="1"/>
  <c r="AL1147" i="4"/>
  <c r="AM1147" i="4" s="1"/>
  <c r="AL1159" i="4"/>
  <c r="AM1159" i="4" s="1"/>
  <c r="AL1171" i="4"/>
  <c r="AM1171" i="4" s="1"/>
  <c r="AL1183" i="4"/>
  <c r="AM1183" i="4" s="1"/>
  <c r="AL1195" i="4"/>
  <c r="AM1195" i="4" s="1"/>
  <c r="AL1207" i="4"/>
  <c r="AM1207" i="4" s="1"/>
  <c r="AL1219" i="4"/>
  <c r="AM1219" i="4" s="1"/>
  <c r="AL1231" i="4"/>
  <c r="AM1231" i="4" s="1"/>
  <c r="AL1243" i="4"/>
  <c r="AM1243" i="4" s="1"/>
  <c r="AL1255" i="4"/>
  <c r="AM1255" i="4" s="1"/>
  <c r="AL1267" i="4"/>
  <c r="AM1267" i="4" s="1"/>
  <c r="AL1279" i="4"/>
  <c r="AM1279" i="4" s="1"/>
  <c r="AL1291" i="4"/>
  <c r="AM1291" i="4" s="1"/>
  <c r="AL1303" i="4"/>
  <c r="AM1303" i="4" s="1"/>
  <c r="AL1315" i="4"/>
  <c r="AM1315" i="4" s="1"/>
  <c r="AL1327" i="4"/>
  <c r="AM1327" i="4" s="1"/>
  <c r="AL1339" i="4"/>
  <c r="AM1339" i="4" s="1"/>
  <c r="AL1351" i="4"/>
  <c r="AM1351" i="4" s="1"/>
  <c r="AL1363" i="4"/>
  <c r="AM1363" i="4" s="1"/>
  <c r="AL1375" i="4"/>
  <c r="AM1375" i="4" s="1"/>
  <c r="AL1387" i="4"/>
  <c r="AM1387" i="4" s="1"/>
  <c r="AL1399" i="4"/>
  <c r="AM1399" i="4" s="1"/>
  <c r="AL1411" i="4"/>
  <c r="AM1411" i="4" s="1"/>
  <c r="AL1423" i="4"/>
  <c r="AM1423" i="4" s="1"/>
  <c r="AL1435" i="4"/>
  <c r="AM1435" i="4" s="1"/>
  <c r="AL1447" i="4"/>
  <c r="AM1447" i="4" s="1"/>
  <c r="AL1459" i="4"/>
  <c r="AM1459" i="4" s="1"/>
  <c r="AL1471" i="4"/>
  <c r="AM1471" i="4" s="1"/>
  <c r="AL1483" i="4"/>
  <c r="AM1483" i="4" s="1"/>
  <c r="AL1495" i="4"/>
  <c r="AM1495" i="4" s="1"/>
  <c r="AL1507" i="4"/>
  <c r="AM1507" i="4" s="1"/>
  <c r="AL1519" i="4"/>
  <c r="AM1519" i="4" s="1"/>
  <c r="AL1531" i="4"/>
  <c r="AM1531" i="4" s="1"/>
  <c r="AL1543" i="4"/>
  <c r="AM1543" i="4" s="1"/>
  <c r="AL1555" i="4"/>
  <c r="AM1555" i="4" s="1"/>
  <c r="AL1567" i="4"/>
  <c r="AM1567" i="4" s="1"/>
  <c r="AL1579" i="4"/>
  <c r="AM1579" i="4" s="1"/>
  <c r="AL1591" i="4"/>
  <c r="AM1591" i="4" s="1"/>
  <c r="AL1603" i="4"/>
  <c r="AM1603" i="4" s="1"/>
  <c r="AL1615" i="4"/>
  <c r="AM1615" i="4" s="1"/>
  <c r="AL1627" i="4"/>
  <c r="AM1627" i="4" s="1"/>
  <c r="AL1639" i="4"/>
  <c r="AM1639" i="4" s="1"/>
  <c r="AL1651" i="4"/>
  <c r="AM1651" i="4" s="1"/>
  <c r="AL1663" i="4"/>
  <c r="AM1663" i="4" s="1"/>
  <c r="AL1675" i="4"/>
  <c r="AM1675" i="4" s="1"/>
  <c r="AL1687" i="4"/>
  <c r="AM1687" i="4" s="1"/>
  <c r="AL1699" i="4"/>
  <c r="AM1699" i="4" s="1"/>
  <c r="AL1711" i="4"/>
  <c r="AM1711" i="4" s="1"/>
  <c r="AL1723" i="4"/>
  <c r="AM1723" i="4" s="1"/>
  <c r="AL1735" i="4"/>
  <c r="AM1735" i="4" s="1"/>
  <c r="AL1747" i="4"/>
  <c r="AM1747" i="4" s="1"/>
  <c r="AL1759" i="4"/>
  <c r="AM1759" i="4" s="1"/>
  <c r="AL1771" i="4"/>
  <c r="AM1771" i="4" s="1"/>
  <c r="AL1783" i="4"/>
  <c r="AM1783" i="4" s="1"/>
  <c r="AL1795" i="4"/>
  <c r="AM1795" i="4" s="1"/>
  <c r="AL1807" i="4"/>
  <c r="AM1807" i="4" s="1"/>
  <c r="AL1819" i="4"/>
  <c r="AM1819" i="4" s="1"/>
  <c r="AL1831" i="4"/>
  <c r="AM1831" i="4" s="1"/>
  <c r="AL1843" i="4"/>
  <c r="AM1843" i="4" s="1"/>
  <c r="AL1855" i="4"/>
  <c r="AM1855" i="4" s="1"/>
  <c r="AL1867" i="4"/>
  <c r="AM1867" i="4" s="1"/>
  <c r="AL1879" i="4"/>
  <c r="AM1879" i="4" s="1"/>
  <c r="AL1891" i="4"/>
  <c r="AM1891" i="4" s="1"/>
  <c r="AL1903" i="4"/>
  <c r="AM1903" i="4" s="1"/>
  <c r="AL1915" i="4"/>
  <c r="AM1915" i="4" s="1"/>
  <c r="AL1927" i="4"/>
  <c r="AM1927" i="4" s="1"/>
  <c r="AL1939" i="4"/>
  <c r="AM1939" i="4" s="1"/>
  <c r="AL1951" i="4"/>
  <c r="AM1951" i="4" s="1"/>
  <c r="AL1963" i="4"/>
  <c r="AM1963" i="4" s="1"/>
  <c r="AL1975" i="4"/>
  <c r="AM1975" i="4" s="1"/>
  <c r="AL1987" i="4"/>
  <c r="AM1987" i="4" s="1"/>
  <c r="AL1999" i="4"/>
  <c r="AM1999" i="4" s="1"/>
  <c r="AL2011" i="4"/>
  <c r="AM2011" i="4" s="1"/>
  <c r="AL2023" i="4"/>
  <c r="AM2023" i="4" s="1"/>
  <c r="AL2035" i="4"/>
  <c r="AM2035" i="4" s="1"/>
  <c r="AL2047" i="4"/>
  <c r="AM2047" i="4" s="1"/>
  <c r="AL2059" i="4"/>
  <c r="AM2059" i="4" s="1"/>
  <c r="AL2071" i="4"/>
  <c r="AM2071" i="4" s="1"/>
  <c r="AL2083" i="4"/>
  <c r="AM2083" i="4" s="1"/>
  <c r="AL2095" i="4"/>
  <c r="AM2095" i="4" s="1"/>
  <c r="AL2107" i="4"/>
  <c r="AM2107" i="4" s="1"/>
  <c r="AL2119" i="4"/>
  <c r="AM2119" i="4" s="1"/>
  <c r="AL2131" i="4"/>
  <c r="AM2131" i="4" s="1"/>
  <c r="AL2143" i="4"/>
  <c r="AM2143" i="4" s="1"/>
  <c r="AL2155" i="4"/>
  <c r="AM2155" i="4" s="1"/>
  <c r="AL2167" i="4"/>
  <c r="AM2167" i="4" s="1"/>
  <c r="AL2179" i="4"/>
  <c r="AM2179" i="4" s="1"/>
  <c r="AL2191" i="4"/>
  <c r="AM2191" i="4" s="1"/>
  <c r="AL2203" i="4"/>
  <c r="AM2203" i="4" s="1"/>
  <c r="AL2215" i="4"/>
  <c r="AM2215" i="4" s="1"/>
  <c r="AF3308" i="4"/>
  <c r="AG3308" i="4" s="1"/>
  <c r="AL1800" i="4"/>
  <c r="AM1800" i="4" s="1"/>
  <c r="AL1812" i="4"/>
  <c r="AM1812" i="4" s="1"/>
  <c r="AL1824" i="4"/>
  <c r="AM1824" i="4" s="1"/>
  <c r="AL1836" i="4"/>
  <c r="AM1836" i="4" s="1"/>
  <c r="AL1848" i="4"/>
  <c r="AM1848" i="4" s="1"/>
  <c r="AL1860" i="4"/>
  <c r="AM1860" i="4" s="1"/>
  <c r="AL1872" i="4"/>
  <c r="AM1872" i="4" s="1"/>
  <c r="AL1884" i="4"/>
  <c r="AM1884" i="4" s="1"/>
  <c r="AL1896" i="4"/>
  <c r="AM1896" i="4" s="1"/>
  <c r="AL1908" i="4"/>
  <c r="AM1908" i="4" s="1"/>
  <c r="AL1920" i="4"/>
  <c r="AM1920" i="4" s="1"/>
  <c r="AL1932" i="4"/>
  <c r="AM1932" i="4" s="1"/>
  <c r="AL1944" i="4"/>
  <c r="AM1944" i="4" s="1"/>
  <c r="AL1956" i="4"/>
  <c r="AM1956" i="4" s="1"/>
  <c r="AL1968" i="4"/>
  <c r="AM1968" i="4" s="1"/>
  <c r="AL1980" i="4"/>
  <c r="AM1980" i="4" s="1"/>
  <c r="AL1992" i="4"/>
  <c r="AM1992" i="4" s="1"/>
  <c r="AL2004" i="4"/>
  <c r="AM2004" i="4" s="1"/>
  <c r="AL2016" i="4"/>
  <c r="AM2016" i="4" s="1"/>
  <c r="AL2028" i="4"/>
  <c r="AM2028" i="4" s="1"/>
  <c r="AL2040" i="4"/>
  <c r="AM2040" i="4" s="1"/>
  <c r="AL2052" i="4"/>
  <c r="AM2052" i="4" s="1"/>
  <c r="AL2064" i="4"/>
  <c r="AM2064" i="4" s="1"/>
  <c r="AL2076" i="4"/>
  <c r="AM2076" i="4" s="1"/>
  <c r="AL2088" i="4"/>
  <c r="AM2088" i="4" s="1"/>
  <c r="AL2100" i="4"/>
  <c r="AM2100" i="4" s="1"/>
  <c r="AL2112" i="4"/>
  <c r="AM2112" i="4" s="1"/>
  <c r="AL2124" i="4"/>
  <c r="AM2124" i="4" s="1"/>
  <c r="AL2136" i="4"/>
  <c r="AM2136" i="4" s="1"/>
  <c r="AL2148" i="4"/>
  <c r="AM2148" i="4" s="1"/>
  <c r="AL2160" i="4"/>
  <c r="AM2160" i="4" s="1"/>
  <c r="AL2172" i="4"/>
  <c r="AM2172" i="4" s="1"/>
  <c r="AL39" i="4"/>
  <c r="AM39" i="4" s="1"/>
  <c r="AL51" i="4"/>
  <c r="AM51" i="4" s="1"/>
  <c r="AL63" i="4"/>
  <c r="AM63" i="4" s="1"/>
  <c r="AL75" i="4"/>
  <c r="AM75" i="4" s="1"/>
  <c r="AL87" i="4"/>
  <c r="AM87" i="4" s="1"/>
  <c r="AL99" i="4"/>
  <c r="AM99" i="4" s="1"/>
  <c r="AF1569" i="4"/>
  <c r="AG1569" i="4" s="1"/>
  <c r="AL111" i="4"/>
  <c r="AM111" i="4" s="1"/>
  <c r="AL123" i="4"/>
  <c r="AM123" i="4" s="1"/>
  <c r="AL135" i="4"/>
  <c r="AM135" i="4" s="1"/>
  <c r="AL147" i="4"/>
  <c r="AM147" i="4" s="1"/>
  <c r="AL159" i="4"/>
  <c r="AM159" i="4" s="1"/>
  <c r="AL171" i="4"/>
  <c r="AM171" i="4" s="1"/>
  <c r="AL183" i="4"/>
  <c r="AM183" i="4" s="1"/>
  <c r="AL195" i="4"/>
  <c r="AM195" i="4" s="1"/>
  <c r="AL207" i="4"/>
  <c r="AM207" i="4" s="1"/>
  <c r="AL219" i="4"/>
  <c r="AM219" i="4" s="1"/>
  <c r="AL231" i="4"/>
  <c r="AM231" i="4" s="1"/>
  <c r="AL243" i="4"/>
  <c r="AM243" i="4" s="1"/>
  <c r="AL255" i="4"/>
  <c r="AM255" i="4" s="1"/>
  <c r="AL267" i="4"/>
  <c r="AM267" i="4" s="1"/>
  <c r="AL279" i="4"/>
  <c r="AM279" i="4" s="1"/>
  <c r="AL291" i="4"/>
  <c r="AM291" i="4" s="1"/>
  <c r="AL303" i="4"/>
  <c r="AM303" i="4" s="1"/>
  <c r="AL315" i="4"/>
  <c r="AM315" i="4" s="1"/>
  <c r="AL327" i="4"/>
  <c r="AM327" i="4" s="1"/>
  <c r="AL339" i="4"/>
  <c r="AM339" i="4" s="1"/>
  <c r="AL351" i="4"/>
  <c r="AM351" i="4" s="1"/>
  <c r="AL363" i="4"/>
  <c r="AM363" i="4" s="1"/>
  <c r="AL375" i="4"/>
  <c r="AM375" i="4" s="1"/>
  <c r="AL387" i="4"/>
  <c r="AM387" i="4" s="1"/>
  <c r="AL399" i="4"/>
  <c r="AM399" i="4" s="1"/>
  <c r="AL411" i="4"/>
  <c r="AM411" i="4" s="1"/>
  <c r="AL423" i="4"/>
  <c r="AM423" i="4" s="1"/>
  <c r="AL435" i="4"/>
  <c r="AM435" i="4" s="1"/>
  <c r="AL447" i="4"/>
  <c r="AM447" i="4" s="1"/>
  <c r="AL459" i="4"/>
  <c r="AM459" i="4" s="1"/>
  <c r="AL471" i="4"/>
  <c r="AM471" i="4" s="1"/>
  <c r="AL483" i="4"/>
  <c r="AM483" i="4" s="1"/>
  <c r="AL495" i="4"/>
  <c r="AM495" i="4" s="1"/>
  <c r="AL507" i="4"/>
  <c r="AM507" i="4" s="1"/>
  <c r="AL519" i="4"/>
  <c r="AM519" i="4" s="1"/>
  <c r="AL531" i="4"/>
  <c r="AM531" i="4" s="1"/>
  <c r="AL543" i="4"/>
  <c r="AM543" i="4" s="1"/>
  <c r="AL555" i="4"/>
  <c r="AM555" i="4" s="1"/>
  <c r="AL567" i="4"/>
  <c r="AM567" i="4" s="1"/>
  <c r="AL579" i="4"/>
  <c r="AM579" i="4" s="1"/>
  <c r="AL591" i="4"/>
  <c r="AM591" i="4" s="1"/>
  <c r="AL603" i="4"/>
  <c r="AM603" i="4" s="1"/>
  <c r="AL615" i="4"/>
  <c r="AM615" i="4" s="1"/>
  <c r="AL627" i="4"/>
  <c r="AM627" i="4" s="1"/>
  <c r="AL639" i="4"/>
  <c r="AM639" i="4" s="1"/>
  <c r="AL651" i="4"/>
  <c r="AM651" i="4" s="1"/>
  <c r="AL663" i="4"/>
  <c r="AM663" i="4" s="1"/>
  <c r="AL675" i="4"/>
  <c r="AM675" i="4" s="1"/>
  <c r="AL687" i="4"/>
  <c r="AM687" i="4" s="1"/>
  <c r="AL699" i="4"/>
  <c r="AM699" i="4" s="1"/>
  <c r="AL711" i="4"/>
  <c r="AM711" i="4" s="1"/>
  <c r="AL723" i="4"/>
  <c r="AM723" i="4" s="1"/>
  <c r="AL735" i="4"/>
  <c r="AM735" i="4" s="1"/>
  <c r="AL747" i="4"/>
  <c r="AM747" i="4" s="1"/>
  <c r="AL759" i="4"/>
  <c r="AM759" i="4" s="1"/>
  <c r="AL771" i="4"/>
  <c r="AM771" i="4" s="1"/>
  <c r="AL783" i="4"/>
  <c r="AM783" i="4" s="1"/>
  <c r="AL795" i="4"/>
  <c r="AM795" i="4" s="1"/>
  <c r="AL807" i="4"/>
  <c r="AM807" i="4" s="1"/>
  <c r="AL819" i="4"/>
  <c r="AM819" i="4" s="1"/>
  <c r="AL831" i="4"/>
  <c r="AM831" i="4" s="1"/>
  <c r="AL843" i="4"/>
  <c r="AM843" i="4" s="1"/>
  <c r="AL855" i="4"/>
  <c r="AM855" i="4" s="1"/>
  <c r="AL867" i="4"/>
  <c r="AM867" i="4" s="1"/>
  <c r="AL879" i="4"/>
  <c r="AM879" i="4" s="1"/>
  <c r="AL891" i="4"/>
  <c r="AM891" i="4" s="1"/>
  <c r="AL903" i="4"/>
  <c r="AM903" i="4" s="1"/>
  <c r="AL915" i="4"/>
  <c r="AM915" i="4" s="1"/>
  <c r="AL927" i="4"/>
  <c r="AM927" i="4" s="1"/>
  <c r="AL939" i="4"/>
  <c r="AM939" i="4" s="1"/>
  <c r="AL951" i="4"/>
  <c r="AM951" i="4" s="1"/>
  <c r="AL963" i="4"/>
  <c r="AM963" i="4" s="1"/>
  <c r="AL975" i="4"/>
  <c r="AM975" i="4" s="1"/>
  <c r="AL987" i="4"/>
  <c r="AM987" i="4" s="1"/>
  <c r="AL999" i="4"/>
  <c r="AM999" i="4" s="1"/>
  <c r="AL1011" i="4"/>
  <c r="AM1011" i="4" s="1"/>
  <c r="AL1023" i="4"/>
  <c r="AM1023" i="4" s="1"/>
  <c r="AL1035" i="4"/>
  <c r="AM1035" i="4" s="1"/>
  <c r="AL1047" i="4"/>
  <c r="AM1047" i="4" s="1"/>
  <c r="AL1059" i="4"/>
  <c r="AM1059" i="4" s="1"/>
  <c r="AL1071" i="4"/>
  <c r="AM1071" i="4" s="1"/>
  <c r="AL1083" i="4"/>
  <c r="AM1083" i="4" s="1"/>
  <c r="AL1095" i="4"/>
  <c r="AM1095" i="4" s="1"/>
  <c r="AL1107" i="4"/>
  <c r="AM1107" i="4" s="1"/>
  <c r="AL1119" i="4"/>
  <c r="AM1119" i="4" s="1"/>
  <c r="AL2184" i="4"/>
  <c r="AM2184" i="4" s="1"/>
  <c r="AL2196" i="4"/>
  <c r="AM2196" i="4" s="1"/>
  <c r="AL2208" i="4"/>
  <c r="AM2208" i="4" s="1"/>
  <c r="AL2220" i="4"/>
  <c r="AM2220" i="4" s="1"/>
  <c r="AL2232" i="4"/>
  <c r="AM2232" i="4" s="1"/>
  <c r="AL2244" i="4"/>
  <c r="AM2244" i="4" s="1"/>
  <c r="AL2256" i="4"/>
  <c r="AM2256" i="4" s="1"/>
  <c r="AL2268" i="4"/>
  <c r="AM2268" i="4" s="1"/>
  <c r="AL2280" i="4"/>
  <c r="AM2280" i="4" s="1"/>
  <c r="AL2292" i="4"/>
  <c r="AM2292" i="4" s="1"/>
  <c r="AL2304" i="4"/>
  <c r="AM2304" i="4" s="1"/>
  <c r="AL2316" i="4"/>
  <c r="AM2316" i="4" s="1"/>
  <c r="AL2328" i="4"/>
  <c r="AM2328" i="4" s="1"/>
  <c r="AL2340" i="4"/>
  <c r="AM2340" i="4" s="1"/>
  <c r="AL2352" i="4"/>
  <c r="AM2352" i="4" s="1"/>
  <c r="AL2364" i="4"/>
  <c r="AM2364" i="4" s="1"/>
  <c r="AL2376" i="4"/>
  <c r="AM2376" i="4" s="1"/>
  <c r="AL2388" i="4"/>
  <c r="AM2388" i="4" s="1"/>
  <c r="AL2400" i="4"/>
  <c r="AM2400" i="4" s="1"/>
  <c r="AL2412" i="4"/>
  <c r="AM2412" i="4" s="1"/>
  <c r="AL2424" i="4"/>
  <c r="AM2424" i="4" s="1"/>
  <c r="AL2436" i="4"/>
  <c r="AM2436" i="4" s="1"/>
  <c r="AL2448" i="4"/>
  <c r="AM2448" i="4" s="1"/>
  <c r="AL2460" i="4"/>
  <c r="AM2460" i="4" s="1"/>
  <c r="AL2472" i="4"/>
  <c r="AM2472" i="4" s="1"/>
  <c r="AL2484" i="4"/>
  <c r="AM2484" i="4" s="1"/>
  <c r="AL2496" i="4"/>
  <c r="AM2496" i="4" s="1"/>
  <c r="AL2508" i="4"/>
  <c r="AM2508" i="4" s="1"/>
  <c r="AL2520" i="4"/>
  <c r="AM2520" i="4" s="1"/>
  <c r="AL2532" i="4"/>
  <c r="AM2532" i="4" s="1"/>
  <c r="AL2544" i="4"/>
  <c r="AM2544" i="4" s="1"/>
  <c r="AL2556" i="4"/>
  <c r="AM2556" i="4" s="1"/>
  <c r="AL2568" i="4"/>
  <c r="AM2568" i="4" s="1"/>
  <c r="AL2580" i="4"/>
  <c r="AM2580" i="4" s="1"/>
  <c r="AL2592" i="4"/>
  <c r="AM2592" i="4" s="1"/>
  <c r="AL2604" i="4"/>
  <c r="AM2604" i="4" s="1"/>
  <c r="AL2616" i="4"/>
  <c r="AM2616" i="4" s="1"/>
  <c r="AL2628" i="4"/>
  <c r="AM2628" i="4" s="1"/>
  <c r="AL2640" i="4"/>
  <c r="AM2640" i="4" s="1"/>
  <c r="AL2652" i="4"/>
  <c r="AM2652" i="4" s="1"/>
  <c r="AL2664" i="4"/>
  <c r="AM2664" i="4" s="1"/>
  <c r="AL2676" i="4"/>
  <c r="AM2676" i="4" s="1"/>
  <c r="AL2688" i="4"/>
  <c r="AM2688" i="4" s="1"/>
  <c r="AL2700" i="4"/>
  <c r="AM2700" i="4" s="1"/>
  <c r="AL2712" i="4"/>
  <c r="AM2712" i="4" s="1"/>
  <c r="AL2724" i="4"/>
  <c r="AM2724" i="4" s="1"/>
  <c r="AL2736" i="4"/>
  <c r="AM2736" i="4" s="1"/>
  <c r="AL2748" i="4"/>
  <c r="AM2748" i="4" s="1"/>
  <c r="AL2760" i="4"/>
  <c r="AM2760" i="4" s="1"/>
  <c r="AL2772" i="4"/>
  <c r="AM2772" i="4" s="1"/>
  <c r="AL2784" i="4"/>
  <c r="AM2784" i="4" s="1"/>
  <c r="AL2796" i="4"/>
  <c r="AM2796" i="4" s="1"/>
  <c r="AL2808" i="4"/>
  <c r="AM2808" i="4" s="1"/>
  <c r="AL2820" i="4"/>
  <c r="AM2820" i="4" s="1"/>
  <c r="AL2832" i="4"/>
  <c r="AM2832" i="4" s="1"/>
  <c r="AL2844" i="4"/>
  <c r="AM2844" i="4" s="1"/>
  <c r="AL2856" i="4"/>
  <c r="AM2856" i="4" s="1"/>
  <c r="AL2868" i="4"/>
  <c r="AM2868" i="4" s="1"/>
  <c r="AL2880" i="4"/>
  <c r="AM2880" i="4" s="1"/>
  <c r="AL2892" i="4"/>
  <c r="AM2892" i="4" s="1"/>
  <c r="AL2904" i="4"/>
  <c r="AM2904" i="4" s="1"/>
  <c r="AL2916" i="4"/>
  <c r="AM2916" i="4" s="1"/>
  <c r="AL2928" i="4"/>
  <c r="AM2928" i="4" s="1"/>
  <c r="AL2940" i="4"/>
  <c r="AM2940" i="4" s="1"/>
  <c r="AL2952" i="4"/>
  <c r="AM2952" i="4" s="1"/>
  <c r="AL2964" i="4"/>
  <c r="AM2964" i="4" s="1"/>
  <c r="AL2976" i="4"/>
  <c r="AM2976" i="4" s="1"/>
  <c r="AL2988" i="4"/>
  <c r="AM2988" i="4" s="1"/>
  <c r="AL3000" i="4"/>
  <c r="AM3000" i="4" s="1"/>
  <c r="AL3012" i="4"/>
  <c r="AM3012" i="4" s="1"/>
  <c r="AL3024" i="4"/>
  <c r="AM3024" i="4" s="1"/>
  <c r="AL3036" i="4"/>
  <c r="AM3036" i="4" s="1"/>
  <c r="AL3048" i="4"/>
  <c r="AM3048" i="4" s="1"/>
  <c r="AL3060" i="4"/>
  <c r="AM3060" i="4" s="1"/>
  <c r="AL3072" i="4"/>
  <c r="AM3072" i="4" s="1"/>
  <c r="AL3084" i="4"/>
  <c r="AM3084" i="4" s="1"/>
  <c r="AL3096" i="4"/>
  <c r="AM3096" i="4" s="1"/>
  <c r="AL3108" i="4"/>
  <c r="AM3108" i="4" s="1"/>
  <c r="AL3120" i="4"/>
  <c r="AM3120" i="4" s="1"/>
  <c r="AL3132" i="4"/>
  <c r="AM3132" i="4" s="1"/>
  <c r="AL3144" i="4"/>
  <c r="AM3144" i="4" s="1"/>
  <c r="AL3156" i="4"/>
  <c r="AM3156" i="4" s="1"/>
  <c r="AL3168" i="4"/>
  <c r="AM3168" i="4" s="1"/>
  <c r="AL3180" i="4"/>
  <c r="AM3180" i="4" s="1"/>
  <c r="AL3192" i="4"/>
  <c r="AM3192" i="4" s="1"/>
  <c r="AL1131" i="4"/>
  <c r="AM1131" i="4" s="1"/>
  <c r="AL1143" i="4"/>
  <c r="AM1143" i="4" s="1"/>
  <c r="AL1155" i="4"/>
  <c r="AM1155" i="4" s="1"/>
  <c r="AL1167" i="4"/>
  <c r="AM1167" i="4" s="1"/>
  <c r="AL1179" i="4"/>
  <c r="AM1179" i="4" s="1"/>
  <c r="AL1191" i="4"/>
  <c r="AM1191" i="4" s="1"/>
  <c r="AL1203" i="4"/>
  <c r="AM1203" i="4" s="1"/>
  <c r="AL1215" i="4"/>
  <c r="AM1215" i="4" s="1"/>
  <c r="AL1227" i="4"/>
  <c r="AM1227" i="4" s="1"/>
  <c r="AL1239" i="4"/>
  <c r="AM1239" i="4" s="1"/>
  <c r="AL1251" i="4"/>
  <c r="AM1251" i="4" s="1"/>
  <c r="AL1263" i="4"/>
  <c r="AM1263" i="4" s="1"/>
  <c r="AL1275" i="4"/>
  <c r="AM1275" i="4" s="1"/>
  <c r="AL1287" i="4"/>
  <c r="AM1287" i="4" s="1"/>
  <c r="AL1299" i="4"/>
  <c r="AM1299" i="4" s="1"/>
  <c r="AL2227" i="4"/>
  <c r="AM2227" i="4" s="1"/>
  <c r="AL2239" i="4"/>
  <c r="AM2239" i="4" s="1"/>
  <c r="AL2251" i="4"/>
  <c r="AM2251" i="4" s="1"/>
  <c r="AL2263" i="4"/>
  <c r="AM2263" i="4" s="1"/>
  <c r="AL2275" i="4"/>
  <c r="AM2275" i="4" s="1"/>
  <c r="AL2287" i="4"/>
  <c r="AM2287" i="4" s="1"/>
  <c r="AL2299" i="4"/>
  <c r="AM2299" i="4" s="1"/>
  <c r="AL2311" i="4"/>
  <c r="AM2311" i="4" s="1"/>
  <c r="AL2323" i="4"/>
  <c r="AM2323" i="4" s="1"/>
  <c r="AL2335" i="4"/>
  <c r="AM2335" i="4" s="1"/>
  <c r="AL2347" i="4"/>
  <c r="AM2347" i="4" s="1"/>
  <c r="AL2359" i="4"/>
  <c r="AM2359" i="4" s="1"/>
  <c r="AL2371" i="4"/>
  <c r="AM2371" i="4" s="1"/>
  <c r="AL2383" i="4"/>
  <c r="AM2383" i="4" s="1"/>
  <c r="AL2395" i="4"/>
  <c r="AM2395" i="4" s="1"/>
  <c r="AL2407" i="4"/>
  <c r="AM2407" i="4" s="1"/>
  <c r="AL2419" i="4"/>
  <c r="AM2419" i="4" s="1"/>
  <c r="AL2431" i="4"/>
  <c r="AM2431" i="4" s="1"/>
  <c r="AL2443" i="4"/>
  <c r="AM2443" i="4" s="1"/>
  <c r="AL2455" i="4"/>
  <c r="AM2455" i="4" s="1"/>
  <c r="AL2467" i="4"/>
  <c r="AM2467" i="4" s="1"/>
  <c r="AL2479" i="4"/>
  <c r="AM2479" i="4" s="1"/>
  <c r="AL2491" i="4"/>
  <c r="AM2491" i="4" s="1"/>
  <c r="AL2503" i="4"/>
  <c r="AM2503" i="4" s="1"/>
  <c r="AL2515" i="4"/>
  <c r="AM2515" i="4" s="1"/>
  <c r="AL2527" i="4"/>
  <c r="AM2527" i="4" s="1"/>
  <c r="AL2539" i="4"/>
  <c r="AM2539" i="4" s="1"/>
  <c r="AL2551" i="4"/>
  <c r="AM2551" i="4" s="1"/>
  <c r="AL2563" i="4"/>
  <c r="AM2563" i="4" s="1"/>
  <c r="AL2575" i="4"/>
  <c r="AM2575" i="4" s="1"/>
  <c r="AL2587" i="4"/>
  <c r="AM2587" i="4" s="1"/>
  <c r="AL2599" i="4"/>
  <c r="AM2599" i="4" s="1"/>
  <c r="AL2611" i="4"/>
  <c r="AM2611" i="4" s="1"/>
  <c r="AL2623" i="4"/>
  <c r="AM2623" i="4" s="1"/>
  <c r="AL2635" i="4"/>
  <c r="AM2635" i="4" s="1"/>
  <c r="AL2647" i="4"/>
  <c r="AM2647" i="4" s="1"/>
  <c r="AL2659" i="4"/>
  <c r="AM2659" i="4" s="1"/>
  <c r="AL2671" i="4"/>
  <c r="AM2671" i="4" s="1"/>
  <c r="AL2683" i="4"/>
  <c r="AM2683" i="4" s="1"/>
  <c r="AL2695" i="4"/>
  <c r="AM2695" i="4" s="1"/>
  <c r="AL2707" i="4"/>
  <c r="AM2707" i="4" s="1"/>
  <c r="AL2719" i="4"/>
  <c r="AM2719" i="4" s="1"/>
  <c r="AL2731" i="4"/>
  <c r="AM2731" i="4" s="1"/>
  <c r="AL2743" i="4"/>
  <c r="AM2743" i="4" s="1"/>
  <c r="AL2755" i="4"/>
  <c r="AM2755" i="4" s="1"/>
  <c r="AL2767" i="4"/>
  <c r="AM2767" i="4" s="1"/>
  <c r="AL2779" i="4"/>
  <c r="AM2779" i="4" s="1"/>
  <c r="AL2791" i="4"/>
  <c r="AM2791" i="4" s="1"/>
  <c r="AL2803" i="4"/>
  <c r="AM2803" i="4" s="1"/>
  <c r="AF3299" i="4"/>
  <c r="AG3299" i="4" s="1"/>
  <c r="AL38" i="4"/>
  <c r="AM38" i="4" s="1"/>
  <c r="AL33" i="4"/>
  <c r="AM33" i="4" s="1"/>
  <c r="AL45" i="4"/>
  <c r="AM45" i="4" s="1"/>
  <c r="AL57" i="4"/>
  <c r="AM57" i="4" s="1"/>
  <c r="AL69" i="4"/>
  <c r="AM69" i="4" s="1"/>
  <c r="AL81" i="4"/>
  <c r="AM81" i="4" s="1"/>
  <c r="AL93" i="4"/>
  <c r="AM93" i="4" s="1"/>
  <c r="AL105" i="4"/>
  <c r="AM105" i="4" s="1"/>
  <c r="AL117" i="4"/>
  <c r="AM117" i="4" s="1"/>
  <c r="AL129" i="4"/>
  <c r="AM129" i="4" s="1"/>
  <c r="AL141" i="4"/>
  <c r="AM141" i="4" s="1"/>
  <c r="AL153" i="4"/>
  <c r="AM153" i="4" s="1"/>
  <c r="AL165" i="4"/>
  <c r="AM165" i="4" s="1"/>
  <c r="AL177" i="4"/>
  <c r="AM177" i="4" s="1"/>
  <c r="AL189" i="4"/>
  <c r="AM189" i="4" s="1"/>
  <c r="AL201" i="4"/>
  <c r="AM201" i="4" s="1"/>
  <c r="AL213" i="4"/>
  <c r="AM213" i="4" s="1"/>
  <c r="AL225" i="4"/>
  <c r="AM225" i="4" s="1"/>
  <c r="AL237" i="4"/>
  <c r="AM237" i="4" s="1"/>
  <c r="AL249" i="4"/>
  <c r="AM249" i="4" s="1"/>
  <c r="AL261" i="4"/>
  <c r="AM261" i="4" s="1"/>
  <c r="AL273" i="4"/>
  <c r="AM273" i="4" s="1"/>
  <c r="AL285" i="4"/>
  <c r="AM285" i="4" s="1"/>
  <c r="AL297" i="4"/>
  <c r="AM297" i="4" s="1"/>
  <c r="AL309" i="4"/>
  <c r="AM309" i="4" s="1"/>
  <c r="AL321" i="4"/>
  <c r="AM321" i="4" s="1"/>
  <c r="AL333" i="4"/>
  <c r="AM333" i="4" s="1"/>
  <c r="AL345" i="4"/>
  <c r="AM345" i="4" s="1"/>
  <c r="AL357" i="4"/>
  <c r="AM357" i="4" s="1"/>
  <c r="AL369" i="4"/>
  <c r="AM369" i="4" s="1"/>
  <c r="AL381" i="4"/>
  <c r="AM381" i="4" s="1"/>
  <c r="AL393" i="4"/>
  <c r="AM393" i="4" s="1"/>
  <c r="AL405" i="4"/>
  <c r="AM405" i="4" s="1"/>
  <c r="AL417" i="4"/>
  <c r="AM417" i="4" s="1"/>
  <c r="AL429" i="4"/>
  <c r="AM429" i="4" s="1"/>
  <c r="AL441" i="4"/>
  <c r="AM441" i="4" s="1"/>
  <c r="AL453" i="4"/>
  <c r="AM453" i="4" s="1"/>
  <c r="AL465" i="4"/>
  <c r="AM465" i="4" s="1"/>
  <c r="AL477" i="4"/>
  <c r="AM477" i="4" s="1"/>
  <c r="AL489" i="4"/>
  <c r="AM489" i="4" s="1"/>
  <c r="AL501" i="4"/>
  <c r="AM501" i="4" s="1"/>
  <c r="AL513" i="4"/>
  <c r="AM513" i="4" s="1"/>
  <c r="AL525" i="4"/>
  <c r="AM525" i="4" s="1"/>
  <c r="AL537" i="4"/>
  <c r="AM537" i="4" s="1"/>
  <c r="AL549" i="4"/>
  <c r="AM549" i="4" s="1"/>
  <c r="AL561" i="4"/>
  <c r="AM561" i="4" s="1"/>
  <c r="AL573" i="4"/>
  <c r="AM573" i="4" s="1"/>
  <c r="AL585" i="4"/>
  <c r="AM585" i="4" s="1"/>
  <c r="AL597" i="4"/>
  <c r="AM597" i="4" s="1"/>
  <c r="AL609" i="4"/>
  <c r="AM609" i="4" s="1"/>
  <c r="AL621" i="4"/>
  <c r="AM621" i="4" s="1"/>
  <c r="AL633" i="4"/>
  <c r="AM633" i="4" s="1"/>
  <c r="AL645" i="4"/>
  <c r="AM645" i="4" s="1"/>
  <c r="AL657" i="4"/>
  <c r="AM657" i="4" s="1"/>
  <c r="AL669" i="4"/>
  <c r="AM669" i="4" s="1"/>
  <c r="AL681" i="4"/>
  <c r="AM681" i="4" s="1"/>
  <c r="AL693" i="4"/>
  <c r="AM693" i="4" s="1"/>
  <c r="AL705" i="4"/>
  <c r="AM705" i="4" s="1"/>
  <c r="AL717" i="4"/>
  <c r="AM717" i="4" s="1"/>
  <c r="AL729" i="4"/>
  <c r="AM729" i="4" s="1"/>
  <c r="AL741" i="4"/>
  <c r="AM741" i="4" s="1"/>
  <c r="AL753" i="4"/>
  <c r="AM753" i="4" s="1"/>
  <c r="AL765" i="4"/>
  <c r="AM765" i="4" s="1"/>
  <c r="AL777" i="4"/>
  <c r="AM777" i="4" s="1"/>
  <c r="AL789" i="4"/>
  <c r="AM789" i="4" s="1"/>
  <c r="AL801" i="4"/>
  <c r="AM801" i="4" s="1"/>
  <c r="AL813" i="4"/>
  <c r="AM813" i="4" s="1"/>
  <c r="AL825" i="4"/>
  <c r="AM825" i="4" s="1"/>
  <c r="AL837" i="4"/>
  <c r="AM837" i="4" s="1"/>
  <c r="AL849" i="4"/>
  <c r="AM849" i="4" s="1"/>
  <c r="AL861" i="4"/>
  <c r="AM861" i="4" s="1"/>
  <c r="AL873" i="4"/>
  <c r="AM873" i="4" s="1"/>
  <c r="AL885" i="4"/>
  <c r="AM885" i="4" s="1"/>
  <c r="AL897" i="4"/>
  <c r="AM897" i="4" s="1"/>
  <c r="AL909" i="4"/>
  <c r="AM909" i="4" s="1"/>
  <c r="AL921" i="4"/>
  <c r="AM921" i="4" s="1"/>
  <c r="AL933" i="4"/>
  <c r="AM933" i="4" s="1"/>
  <c r="AL945" i="4"/>
  <c r="AM945" i="4" s="1"/>
  <c r="AL957" i="4"/>
  <c r="AM957" i="4" s="1"/>
  <c r="AL969" i="4"/>
  <c r="AM969" i="4" s="1"/>
  <c r="AL981" i="4"/>
  <c r="AM981" i="4" s="1"/>
  <c r="AL50" i="4"/>
  <c r="AM50" i="4" s="1"/>
  <c r="AL62" i="4"/>
  <c r="AM62" i="4" s="1"/>
  <c r="AL74" i="4"/>
  <c r="AM74" i="4" s="1"/>
  <c r="AL86" i="4"/>
  <c r="AM86" i="4" s="1"/>
  <c r="AL98" i="4"/>
  <c r="AM98" i="4" s="1"/>
  <c r="AL110" i="4"/>
  <c r="AM110" i="4" s="1"/>
  <c r="AL122" i="4"/>
  <c r="AM122" i="4" s="1"/>
  <c r="AL134" i="4"/>
  <c r="AM134" i="4" s="1"/>
  <c r="AL146" i="4"/>
  <c r="AM146" i="4" s="1"/>
  <c r="AL158" i="4"/>
  <c r="AM158" i="4" s="1"/>
  <c r="AL170" i="4"/>
  <c r="AM170" i="4" s="1"/>
  <c r="AL182" i="4"/>
  <c r="AM182" i="4" s="1"/>
  <c r="AL194" i="4"/>
  <c r="AM194" i="4" s="1"/>
  <c r="AL206" i="4"/>
  <c r="AM206" i="4" s="1"/>
  <c r="AL218" i="4"/>
  <c r="AM218" i="4" s="1"/>
  <c r="AL230" i="4"/>
  <c r="AM230" i="4" s="1"/>
  <c r="AL242" i="4"/>
  <c r="AM242" i="4" s="1"/>
  <c r="AL254" i="4"/>
  <c r="AM254" i="4" s="1"/>
  <c r="AL266" i="4"/>
  <c r="AM266" i="4" s="1"/>
  <c r="AL278" i="4"/>
  <c r="AM278" i="4" s="1"/>
  <c r="AL290" i="4"/>
  <c r="AM290" i="4" s="1"/>
  <c r="AL302" i="4"/>
  <c r="AM302" i="4" s="1"/>
  <c r="AL314" i="4"/>
  <c r="AM314" i="4" s="1"/>
  <c r="AL326" i="4"/>
  <c r="AM326" i="4" s="1"/>
  <c r="AL338" i="4"/>
  <c r="AM338" i="4" s="1"/>
  <c r="AL350" i="4"/>
  <c r="AM350" i="4" s="1"/>
  <c r="AL362" i="4"/>
  <c r="AM362" i="4" s="1"/>
  <c r="AL374" i="4"/>
  <c r="AM374" i="4" s="1"/>
  <c r="AL386" i="4"/>
  <c r="AM386" i="4" s="1"/>
  <c r="AL398" i="4"/>
  <c r="AM398" i="4" s="1"/>
  <c r="AL410" i="4"/>
  <c r="AM410" i="4" s="1"/>
  <c r="AL422" i="4"/>
  <c r="AM422" i="4" s="1"/>
  <c r="AL434" i="4"/>
  <c r="AM434" i="4" s="1"/>
  <c r="AL446" i="4"/>
  <c r="AM446" i="4" s="1"/>
  <c r="AL458" i="4"/>
  <c r="AM458" i="4" s="1"/>
  <c r="AL470" i="4"/>
  <c r="AM470" i="4" s="1"/>
  <c r="AL482" i="4"/>
  <c r="AM482" i="4" s="1"/>
  <c r="AL494" i="4"/>
  <c r="AM494" i="4" s="1"/>
  <c r="AL506" i="4"/>
  <c r="AM506" i="4" s="1"/>
  <c r="AL518" i="4"/>
  <c r="AM518" i="4" s="1"/>
  <c r="AL530" i="4"/>
  <c r="AM530" i="4" s="1"/>
  <c r="AL542" i="4"/>
  <c r="AM542" i="4" s="1"/>
  <c r="AL554" i="4"/>
  <c r="AM554" i="4" s="1"/>
  <c r="AL566" i="4"/>
  <c r="AM566" i="4" s="1"/>
  <c r="AL578" i="4"/>
  <c r="AM578" i="4" s="1"/>
  <c r="AL590" i="4"/>
  <c r="AM590" i="4" s="1"/>
  <c r="AL602" i="4"/>
  <c r="AM602" i="4" s="1"/>
  <c r="AL614" i="4"/>
  <c r="AM614" i="4" s="1"/>
  <c r="AL626" i="4"/>
  <c r="AM626" i="4" s="1"/>
  <c r="AL638" i="4"/>
  <c r="AM638" i="4" s="1"/>
  <c r="AL650" i="4"/>
  <c r="AM650" i="4" s="1"/>
  <c r="AL662" i="4"/>
  <c r="AM662" i="4" s="1"/>
  <c r="AL674" i="4"/>
  <c r="AM674" i="4" s="1"/>
  <c r="AL686" i="4"/>
  <c r="AM686" i="4" s="1"/>
  <c r="AL698" i="4"/>
  <c r="AM698" i="4" s="1"/>
  <c r="AL710" i="4"/>
  <c r="AM710" i="4" s="1"/>
  <c r="AL722" i="4"/>
  <c r="AM722" i="4" s="1"/>
  <c r="AL734" i="4"/>
  <c r="AM734" i="4" s="1"/>
  <c r="AL746" i="4"/>
  <c r="AM746" i="4" s="1"/>
  <c r="AL758" i="4"/>
  <c r="AM758" i="4" s="1"/>
  <c r="AL770" i="4"/>
  <c r="AM770" i="4" s="1"/>
  <c r="AL782" i="4"/>
  <c r="AM782" i="4" s="1"/>
  <c r="AL794" i="4"/>
  <c r="AM794" i="4" s="1"/>
  <c r="AL806" i="4"/>
  <c r="AM806" i="4" s="1"/>
  <c r="AL818" i="4"/>
  <c r="AM818" i="4" s="1"/>
  <c r="AL830" i="4"/>
  <c r="AM830" i="4" s="1"/>
  <c r="AL842" i="4"/>
  <c r="AM842" i="4" s="1"/>
  <c r="AL854" i="4"/>
  <c r="AM854" i="4" s="1"/>
  <c r="AL866" i="4"/>
  <c r="AM866" i="4" s="1"/>
  <c r="AL878" i="4"/>
  <c r="AM878" i="4" s="1"/>
  <c r="AL890" i="4"/>
  <c r="AM890" i="4" s="1"/>
  <c r="AL902" i="4"/>
  <c r="AM902" i="4" s="1"/>
  <c r="AL914" i="4"/>
  <c r="AM914" i="4" s="1"/>
  <c r="AL926" i="4"/>
  <c r="AM926" i="4" s="1"/>
  <c r="AL938" i="4"/>
  <c r="AM938" i="4" s="1"/>
  <c r="AL950" i="4"/>
  <c r="AM950" i="4" s="1"/>
  <c r="AL962" i="4"/>
  <c r="AM962" i="4" s="1"/>
  <c r="AL974" i="4"/>
  <c r="AM974" i="4" s="1"/>
  <c r="AL986" i="4"/>
  <c r="AM986" i="4" s="1"/>
  <c r="AL998" i="4"/>
  <c r="AM998" i="4" s="1"/>
  <c r="AL1010" i="4"/>
  <c r="AM1010" i="4" s="1"/>
  <c r="AL1022" i="4"/>
  <c r="AM1022" i="4" s="1"/>
  <c r="AL1034" i="4"/>
  <c r="AM1034" i="4" s="1"/>
  <c r="AL1046" i="4"/>
  <c r="AM1046" i="4" s="1"/>
  <c r="AL1058" i="4"/>
  <c r="AM1058" i="4" s="1"/>
  <c r="AL1070" i="4"/>
  <c r="AM1070" i="4" s="1"/>
  <c r="AL1082" i="4"/>
  <c r="AM1082" i="4" s="1"/>
  <c r="AL1094" i="4"/>
  <c r="AM1094" i="4" s="1"/>
  <c r="AL1106" i="4"/>
  <c r="AM1106" i="4" s="1"/>
  <c r="AL1118" i="4"/>
  <c r="AM1118" i="4" s="1"/>
  <c r="AL1130" i="4"/>
  <c r="AM1130" i="4" s="1"/>
  <c r="AL1142" i="4"/>
  <c r="AM1142" i="4" s="1"/>
  <c r="AL1154" i="4"/>
  <c r="AM1154" i="4" s="1"/>
  <c r="AL1166" i="4"/>
  <c r="AM1166" i="4" s="1"/>
  <c r="AL1178" i="4"/>
  <c r="AM1178" i="4" s="1"/>
  <c r="AL1190" i="4"/>
  <c r="AM1190" i="4" s="1"/>
  <c r="AL1202" i="4"/>
  <c r="AM1202" i="4" s="1"/>
  <c r="AL1214" i="4"/>
  <c r="AM1214" i="4" s="1"/>
  <c r="AL1226" i="4"/>
  <c r="AM1226" i="4" s="1"/>
  <c r="AL1238" i="4"/>
  <c r="AM1238" i="4" s="1"/>
  <c r="AL1250" i="4"/>
  <c r="AM1250" i="4" s="1"/>
  <c r="AL1262" i="4"/>
  <c r="AM1262" i="4" s="1"/>
  <c r="AL1274" i="4"/>
  <c r="AM1274" i="4" s="1"/>
  <c r="AL1286" i="4"/>
  <c r="AM1286" i="4" s="1"/>
  <c r="AL1298" i="4"/>
  <c r="AM1298" i="4" s="1"/>
  <c r="AL1310" i="4"/>
  <c r="AM1310" i="4" s="1"/>
  <c r="AL1322" i="4"/>
  <c r="AM1322" i="4" s="1"/>
  <c r="AL1334" i="4"/>
  <c r="AM1334" i="4" s="1"/>
  <c r="AL1346" i="4"/>
  <c r="AM1346" i="4" s="1"/>
  <c r="AL1358" i="4"/>
  <c r="AM1358" i="4" s="1"/>
  <c r="AL1370" i="4"/>
  <c r="AM1370" i="4" s="1"/>
  <c r="AL1382" i="4"/>
  <c r="AM1382" i="4" s="1"/>
  <c r="AL1394" i="4"/>
  <c r="AM1394" i="4" s="1"/>
  <c r="AL1406" i="4"/>
  <c r="AM1406" i="4" s="1"/>
  <c r="AL1418" i="4"/>
  <c r="AM1418" i="4" s="1"/>
  <c r="AL1430" i="4"/>
  <c r="AM1430" i="4" s="1"/>
  <c r="AL1442" i="4"/>
  <c r="AM1442" i="4" s="1"/>
  <c r="AL1454" i="4"/>
  <c r="AM1454" i="4" s="1"/>
  <c r="AL1466" i="4"/>
  <c r="AM1466" i="4" s="1"/>
  <c r="AL1478" i="4"/>
  <c r="AM1478" i="4" s="1"/>
  <c r="AL1490" i="4"/>
  <c r="AM1490" i="4" s="1"/>
  <c r="AL1502" i="4"/>
  <c r="AM1502" i="4" s="1"/>
  <c r="AL1514" i="4"/>
  <c r="AM1514" i="4" s="1"/>
  <c r="AL1526" i="4"/>
  <c r="AM1526" i="4" s="1"/>
  <c r="AL1538" i="4"/>
  <c r="AM1538" i="4" s="1"/>
  <c r="AL1550" i="4"/>
  <c r="AM1550" i="4" s="1"/>
  <c r="AL1562" i="4"/>
  <c r="AM1562" i="4" s="1"/>
  <c r="AL1574" i="4"/>
  <c r="AM1574" i="4" s="1"/>
  <c r="AL1586" i="4"/>
  <c r="AM1586" i="4" s="1"/>
  <c r="AL1598" i="4"/>
  <c r="AM1598" i="4" s="1"/>
  <c r="AL1610" i="4"/>
  <c r="AM1610" i="4" s="1"/>
  <c r="AL1622" i="4"/>
  <c r="AM1622" i="4" s="1"/>
  <c r="AL1634" i="4"/>
  <c r="AM1634" i="4" s="1"/>
  <c r="AL1646" i="4"/>
  <c r="AM1646" i="4" s="1"/>
  <c r="AL1658" i="4"/>
  <c r="AM1658" i="4" s="1"/>
  <c r="AL1670" i="4"/>
  <c r="AM1670" i="4" s="1"/>
  <c r="AL1682" i="4"/>
  <c r="AM1682" i="4" s="1"/>
  <c r="AL1694" i="4"/>
  <c r="AM1694" i="4" s="1"/>
  <c r="AL1706" i="4"/>
  <c r="AM1706" i="4" s="1"/>
  <c r="AL1718" i="4"/>
  <c r="AM1718" i="4" s="1"/>
  <c r="AL1730" i="4"/>
  <c r="AM1730" i="4" s="1"/>
  <c r="AL1742" i="4"/>
  <c r="AM1742" i="4" s="1"/>
  <c r="AL1754" i="4"/>
  <c r="AM1754" i="4" s="1"/>
  <c r="AL1766" i="4"/>
  <c r="AM1766" i="4" s="1"/>
  <c r="AL1778" i="4"/>
  <c r="AM1778" i="4" s="1"/>
  <c r="AL1790" i="4"/>
  <c r="AM1790" i="4" s="1"/>
  <c r="AL1802" i="4"/>
  <c r="AM1802" i="4" s="1"/>
  <c r="AL1814" i="4"/>
  <c r="AM1814" i="4" s="1"/>
  <c r="AL1826" i="4"/>
  <c r="AM1826" i="4" s="1"/>
  <c r="AL1838" i="4"/>
  <c r="AM1838" i="4" s="1"/>
  <c r="AL1850" i="4"/>
  <c r="AM1850" i="4" s="1"/>
  <c r="AL1862" i="4"/>
  <c r="AM1862" i="4" s="1"/>
  <c r="AL1874" i="4"/>
  <c r="AM1874" i="4" s="1"/>
  <c r="AL1886" i="4"/>
  <c r="AM1886" i="4" s="1"/>
  <c r="AL1898" i="4"/>
  <c r="AM1898" i="4" s="1"/>
  <c r="AL1910" i="4"/>
  <c r="AM1910" i="4" s="1"/>
  <c r="AL1922" i="4"/>
  <c r="AM1922" i="4" s="1"/>
  <c r="AL1934" i="4"/>
  <c r="AM1934" i="4" s="1"/>
  <c r="AL1311" i="4"/>
  <c r="AM1311" i="4" s="1"/>
  <c r="AL1323" i="4"/>
  <c r="AM1323" i="4" s="1"/>
  <c r="AL1335" i="4"/>
  <c r="AM1335" i="4" s="1"/>
  <c r="AL592" i="4"/>
  <c r="AM592" i="4" s="1"/>
  <c r="AL953" i="4"/>
  <c r="AM953" i="4" s="1"/>
  <c r="AL42" i="4"/>
  <c r="AM42" i="4" s="1"/>
  <c r="AL78" i="4"/>
  <c r="AM78" i="4" s="1"/>
  <c r="AL2815" i="4"/>
  <c r="AM2815" i="4" s="1"/>
  <c r="AL2827" i="4"/>
  <c r="AM2827" i="4" s="1"/>
  <c r="AL2839" i="4"/>
  <c r="AM2839" i="4" s="1"/>
  <c r="AL2851" i="4"/>
  <c r="AM2851" i="4" s="1"/>
  <c r="AL2863" i="4"/>
  <c r="AM2863" i="4" s="1"/>
  <c r="AL56" i="4"/>
  <c r="AM56" i="4" s="1"/>
  <c r="AL80" i="4"/>
  <c r="AM80" i="4" s="1"/>
  <c r="AL404" i="4"/>
  <c r="AM404" i="4" s="1"/>
  <c r="AL993" i="4"/>
  <c r="AM993" i="4" s="1"/>
  <c r="AL1005" i="4"/>
  <c r="AM1005" i="4" s="1"/>
  <c r="AL1017" i="4"/>
  <c r="AM1017" i="4" s="1"/>
  <c r="AL1029" i="4"/>
  <c r="AM1029" i="4" s="1"/>
  <c r="AL1041" i="4"/>
  <c r="AM1041" i="4" s="1"/>
  <c r="AL1053" i="4"/>
  <c r="AM1053" i="4" s="1"/>
  <c r="AL1065" i="4"/>
  <c r="AM1065" i="4" s="1"/>
  <c r="AL1077" i="4"/>
  <c r="AM1077" i="4" s="1"/>
  <c r="AL1089" i="4"/>
  <c r="AM1089" i="4" s="1"/>
  <c r="AL1101" i="4"/>
  <c r="AM1101" i="4" s="1"/>
  <c r="AL1113" i="4"/>
  <c r="AM1113" i="4" s="1"/>
  <c r="AL1125" i="4"/>
  <c r="AM1125" i="4" s="1"/>
  <c r="AL1137" i="4"/>
  <c r="AM1137" i="4" s="1"/>
  <c r="AL1149" i="4"/>
  <c r="AM1149" i="4" s="1"/>
  <c r="AL1161" i="4"/>
  <c r="AM1161" i="4" s="1"/>
  <c r="AL1173" i="4"/>
  <c r="AM1173" i="4" s="1"/>
  <c r="AL1185" i="4"/>
  <c r="AM1185" i="4" s="1"/>
  <c r="AL1197" i="4"/>
  <c r="AM1197" i="4" s="1"/>
  <c r="AL1209" i="4"/>
  <c r="AM1209" i="4" s="1"/>
  <c r="AL1221" i="4"/>
  <c r="AM1221" i="4" s="1"/>
  <c r="AL1233" i="4"/>
  <c r="AM1233" i="4" s="1"/>
  <c r="AL1245" i="4"/>
  <c r="AM1245" i="4" s="1"/>
  <c r="AL1257" i="4"/>
  <c r="AM1257" i="4" s="1"/>
  <c r="AL1269" i="4"/>
  <c r="AM1269" i="4" s="1"/>
  <c r="AL1281" i="4"/>
  <c r="AM1281" i="4" s="1"/>
  <c r="AL1293" i="4"/>
  <c r="AM1293" i="4" s="1"/>
  <c r="AL1305" i="4"/>
  <c r="AM1305" i="4" s="1"/>
  <c r="AL1317" i="4"/>
  <c r="AM1317" i="4" s="1"/>
  <c r="AL1329" i="4"/>
  <c r="AM1329" i="4" s="1"/>
  <c r="AL1341" i="4"/>
  <c r="AM1341" i="4" s="1"/>
  <c r="AL1353" i="4"/>
  <c r="AM1353" i="4" s="1"/>
  <c r="AL1365" i="4"/>
  <c r="AM1365" i="4" s="1"/>
  <c r="AL1377" i="4"/>
  <c r="AM1377" i="4" s="1"/>
  <c r="AL1389" i="4"/>
  <c r="AM1389" i="4" s="1"/>
  <c r="AL1401" i="4"/>
  <c r="AM1401" i="4" s="1"/>
  <c r="AL1413" i="4"/>
  <c r="AM1413" i="4" s="1"/>
  <c r="AL1425" i="4"/>
  <c r="AM1425" i="4" s="1"/>
  <c r="AL1437" i="4"/>
  <c r="AM1437" i="4" s="1"/>
  <c r="AL1449" i="4"/>
  <c r="AM1449" i="4" s="1"/>
  <c r="AL1461" i="4"/>
  <c r="AM1461" i="4" s="1"/>
  <c r="AL1473" i="4"/>
  <c r="AM1473" i="4" s="1"/>
  <c r="AL1485" i="4"/>
  <c r="AM1485" i="4" s="1"/>
  <c r="AL1497" i="4"/>
  <c r="AM1497" i="4" s="1"/>
  <c r="AL1509" i="4"/>
  <c r="AM1509" i="4" s="1"/>
  <c r="AL1521" i="4"/>
  <c r="AM1521" i="4" s="1"/>
  <c r="AL1533" i="4"/>
  <c r="AM1533" i="4" s="1"/>
  <c r="AL1545" i="4"/>
  <c r="AM1545" i="4" s="1"/>
  <c r="AL1557" i="4"/>
  <c r="AM1557" i="4" s="1"/>
  <c r="AL1569" i="4"/>
  <c r="AM1569" i="4" s="1"/>
  <c r="AL1581" i="4"/>
  <c r="AM1581" i="4" s="1"/>
  <c r="AL1593" i="4"/>
  <c r="AM1593" i="4" s="1"/>
  <c r="AL1605" i="4"/>
  <c r="AM1605" i="4" s="1"/>
  <c r="AL1617" i="4"/>
  <c r="AM1617" i="4" s="1"/>
  <c r="AL1629" i="4"/>
  <c r="AM1629" i="4" s="1"/>
  <c r="AL1641" i="4"/>
  <c r="AM1641" i="4" s="1"/>
  <c r="AL1653" i="4"/>
  <c r="AM1653" i="4" s="1"/>
  <c r="AL1665" i="4"/>
  <c r="AM1665" i="4" s="1"/>
  <c r="AL1677" i="4"/>
  <c r="AM1677" i="4" s="1"/>
  <c r="AL1689" i="4"/>
  <c r="AM1689" i="4" s="1"/>
  <c r="AL1701" i="4"/>
  <c r="AM1701" i="4" s="1"/>
  <c r="AL1713" i="4"/>
  <c r="AM1713" i="4" s="1"/>
  <c r="AL1725" i="4"/>
  <c r="AM1725" i="4" s="1"/>
  <c r="AL1737" i="4"/>
  <c r="AM1737" i="4" s="1"/>
  <c r="AL1749" i="4"/>
  <c r="AM1749" i="4" s="1"/>
  <c r="AL1761" i="4"/>
  <c r="AM1761" i="4" s="1"/>
  <c r="AL1773" i="4"/>
  <c r="AM1773" i="4" s="1"/>
  <c r="AL1785" i="4"/>
  <c r="AM1785" i="4" s="1"/>
  <c r="AL1797" i="4"/>
  <c r="AM1797" i="4" s="1"/>
  <c r="AL1809" i="4"/>
  <c r="AM1809" i="4" s="1"/>
  <c r="AL1821" i="4"/>
  <c r="AM1821" i="4" s="1"/>
  <c r="AL1833" i="4"/>
  <c r="AM1833" i="4" s="1"/>
  <c r="AL1845" i="4"/>
  <c r="AM1845" i="4" s="1"/>
  <c r="AL1857" i="4"/>
  <c r="AM1857" i="4" s="1"/>
  <c r="AL1869" i="4"/>
  <c r="AM1869" i="4" s="1"/>
  <c r="AL1881" i="4"/>
  <c r="AM1881" i="4" s="1"/>
  <c r="AL1893" i="4"/>
  <c r="AM1893" i="4" s="1"/>
  <c r="AL1905" i="4"/>
  <c r="AM1905" i="4" s="1"/>
  <c r="AL1917" i="4"/>
  <c r="AM1917" i="4" s="1"/>
  <c r="AL1929" i="4"/>
  <c r="AM1929" i="4" s="1"/>
  <c r="AL1941" i="4"/>
  <c r="AM1941" i="4" s="1"/>
  <c r="AL1953" i="4"/>
  <c r="AM1953" i="4" s="1"/>
  <c r="AL1965" i="4"/>
  <c r="AM1965" i="4" s="1"/>
  <c r="AL1977" i="4"/>
  <c r="AM1977" i="4" s="1"/>
  <c r="AL1989" i="4"/>
  <c r="AM1989" i="4" s="1"/>
  <c r="AL2001" i="4"/>
  <c r="AM2001" i="4" s="1"/>
  <c r="AL2013" i="4"/>
  <c r="AM2013" i="4" s="1"/>
  <c r="AL2025" i="4"/>
  <c r="AM2025" i="4" s="1"/>
  <c r="AL2037" i="4"/>
  <c r="AM2037" i="4" s="1"/>
  <c r="AL2049" i="4"/>
  <c r="AM2049" i="4" s="1"/>
  <c r="AL2061" i="4"/>
  <c r="AM2061" i="4" s="1"/>
  <c r="AL2073" i="4"/>
  <c r="AM2073" i="4" s="1"/>
  <c r="AL2085" i="4"/>
  <c r="AM2085" i="4" s="1"/>
  <c r="AL2097" i="4"/>
  <c r="AM2097" i="4" s="1"/>
  <c r="AL2109" i="4"/>
  <c r="AM2109" i="4" s="1"/>
  <c r="AL2121" i="4"/>
  <c r="AM2121" i="4" s="1"/>
  <c r="AL2133" i="4"/>
  <c r="AM2133" i="4" s="1"/>
  <c r="AL2145" i="4"/>
  <c r="AM2145" i="4" s="1"/>
  <c r="AL2157" i="4"/>
  <c r="AM2157" i="4" s="1"/>
  <c r="AL2169" i="4"/>
  <c r="AM2169" i="4" s="1"/>
  <c r="AL2181" i="4"/>
  <c r="AM2181" i="4" s="1"/>
  <c r="AL2193" i="4"/>
  <c r="AM2193" i="4" s="1"/>
  <c r="AL2205" i="4"/>
  <c r="AM2205" i="4" s="1"/>
  <c r="AL2217" i="4"/>
  <c r="AM2217" i="4" s="1"/>
  <c r="AL2229" i="4"/>
  <c r="AM2229" i="4" s="1"/>
  <c r="AL2241" i="4"/>
  <c r="AM2241" i="4" s="1"/>
  <c r="AL2253" i="4"/>
  <c r="AM2253" i="4" s="1"/>
  <c r="AL2265" i="4"/>
  <c r="AM2265" i="4" s="1"/>
  <c r="AL2277" i="4"/>
  <c r="AM2277" i="4" s="1"/>
  <c r="AL2289" i="4"/>
  <c r="AM2289" i="4" s="1"/>
  <c r="AL2301" i="4"/>
  <c r="AM2301" i="4" s="1"/>
  <c r="AL2313" i="4"/>
  <c r="AM2313" i="4" s="1"/>
  <c r="AL2325" i="4"/>
  <c r="AM2325" i="4" s="1"/>
  <c r="AL2337" i="4"/>
  <c r="AM2337" i="4" s="1"/>
  <c r="AL2349" i="4"/>
  <c r="AM2349" i="4" s="1"/>
  <c r="AL2361" i="4"/>
  <c r="AM2361" i="4" s="1"/>
  <c r="AL2373" i="4"/>
  <c r="AM2373" i="4" s="1"/>
  <c r="AL2385" i="4"/>
  <c r="AM2385" i="4" s="1"/>
  <c r="AL2397" i="4"/>
  <c r="AM2397" i="4" s="1"/>
  <c r="AL2409" i="4"/>
  <c r="AM2409" i="4" s="1"/>
  <c r="AL2421" i="4"/>
  <c r="AM2421" i="4" s="1"/>
  <c r="AL2433" i="4"/>
  <c r="AM2433" i="4" s="1"/>
  <c r="AL2445" i="4"/>
  <c r="AM2445" i="4" s="1"/>
  <c r="AL2457" i="4"/>
  <c r="AM2457" i="4" s="1"/>
  <c r="AL2469" i="4"/>
  <c r="AM2469" i="4" s="1"/>
  <c r="AL2481" i="4"/>
  <c r="AM2481" i="4" s="1"/>
  <c r="AL2493" i="4"/>
  <c r="AM2493" i="4" s="1"/>
  <c r="AL2505" i="4"/>
  <c r="AM2505" i="4" s="1"/>
  <c r="AL2517" i="4"/>
  <c r="AM2517" i="4" s="1"/>
  <c r="AL2529" i="4"/>
  <c r="AM2529" i="4" s="1"/>
  <c r="AL2541" i="4"/>
  <c r="AM2541" i="4" s="1"/>
  <c r="AL2553" i="4"/>
  <c r="AM2553" i="4" s="1"/>
  <c r="AL2565" i="4"/>
  <c r="AM2565" i="4" s="1"/>
  <c r="AL2577" i="4"/>
  <c r="AM2577" i="4" s="1"/>
  <c r="AL2589" i="4"/>
  <c r="AM2589" i="4" s="1"/>
  <c r="AL2601" i="4"/>
  <c r="AM2601" i="4" s="1"/>
  <c r="AL2613" i="4"/>
  <c r="AM2613" i="4" s="1"/>
  <c r="AL2625" i="4"/>
  <c r="AM2625" i="4" s="1"/>
  <c r="AL2637" i="4"/>
  <c r="AM2637" i="4" s="1"/>
  <c r="AL2649" i="4"/>
  <c r="AM2649" i="4" s="1"/>
  <c r="AL2661" i="4"/>
  <c r="AM2661" i="4" s="1"/>
  <c r="AL2673" i="4"/>
  <c r="AM2673" i="4" s="1"/>
  <c r="AL2685" i="4"/>
  <c r="AM2685" i="4" s="1"/>
  <c r="AL2697" i="4"/>
  <c r="AM2697" i="4" s="1"/>
  <c r="AL2709" i="4"/>
  <c r="AM2709" i="4" s="1"/>
  <c r="AL2721" i="4"/>
  <c r="AM2721" i="4" s="1"/>
  <c r="AL2733" i="4"/>
  <c r="AM2733" i="4" s="1"/>
  <c r="AL2745" i="4"/>
  <c r="AM2745" i="4" s="1"/>
  <c r="AL2757" i="4"/>
  <c r="AM2757" i="4" s="1"/>
  <c r="AL2769" i="4"/>
  <c r="AM2769" i="4" s="1"/>
  <c r="AL2875" i="4"/>
  <c r="AM2875" i="4" s="1"/>
  <c r="AL2887" i="4"/>
  <c r="AM2887" i="4" s="1"/>
  <c r="AL2899" i="4"/>
  <c r="AM2899" i="4" s="1"/>
  <c r="AL2911" i="4"/>
  <c r="AM2911" i="4" s="1"/>
  <c r="AL2923" i="4"/>
  <c r="AM2923" i="4" s="1"/>
  <c r="AL2935" i="4"/>
  <c r="AM2935" i="4" s="1"/>
  <c r="AL2947" i="4"/>
  <c r="AM2947" i="4" s="1"/>
  <c r="AL2959" i="4"/>
  <c r="AM2959" i="4" s="1"/>
  <c r="AL2971" i="4"/>
  <c r="AM2971" i="4" s="1"/>
  <c r="AL2983" i="4"/>
  <c r="AM2983" i="4" s="1"/>
  <c r="AL2995" i="4"/>
  <c r="AM2995" i="4" s="1"/>
  <c r="AL3007" i="4"/>
  <c r="AM3007" i="4" s="1"/>
  <c r="AL3019" i="4"/>
  <c r="AM3019" i="4" s="1"/>
  <c r="AL3031" i="4"/>
  <c r="AM3031" i="4" s="1"/>
  <c r="AL3043" i="4"/>
  <c r="AM3043" i="4" s="1"/>
  <c r="AL3055" i="4"/>
  <c r="AM3055" i="4" s="1"/>
  <c r="AL3067" i="4"/>
  <c r="AM3067" i="4" s="1"/>
  <c r="AL3079" i="4"/>
  <c r="AM3079" i="4" s="1"/>
  <c r="AL3091" i="4"/>
  <c r="AM3091" i="4" s="1"/>
  <c r="AL3103" i="4"/>
  <c r="AM3103" i="4" s="1"/>
  <c r="AL3115" i="4"/>
  <c r="AM3115" i="4" s="1"/>
  <c r="AL3127" i="4"/>
  <c r="AM3127" i="4" s="1"/>
  <c r="AL3139" i="4"/>
  <c r="AM3139" i="4" s="1"/>
  <c r="AL3151" i="4"/>
  <c r="AM3151" i="4" s="1"/>
  <c r="AL3163" i="4"/>
  <c r="AM3163" i="4" s="1"/>
  <c r="AL3175" i="4"/>
  <c r="AM3175" i="4" s="1"/>
  <c r="AL3187" i="4"/>
  <c r="AM3187" i="4" s="1"/>
  <c r="AL3199" i="4"/>
  <c r="AM3199" i="4" s="1"/>
  <c r="AL2912" i="4"/>
  <c r="AM2912" i="4" s="1"/>
  <c r="AL2924" i="4"/>
  <c r="AM2924" i="4" s="1"/>
  <c r="AL2936" i="4"/>
  <c r="AM2936" i="4" s="1"/>
  <c r="AL2948" i="4"/>
  <c r="AM2948" i="4" s="1"/>
  <c r="AL2960" i="4"/>
  <c r="AM2960" i="4" s="1"/>
  <c r="AL2972" i="4"/>
  <c r="AM2972" i="4" s="1"/>
  <c r="AL2984" i="4"/>
  <c r="AM2984" i="4" s="1"/>
  <c r="AL2996" i="4"/>
  <c r="AM2996" i="4" s="1"/>
  <c r="AL3008" i="4"/>
  <c r="AM3008" i="4" s="1"/>
  <c r="AL3020" i="4"/>
  <c r="AM3020" i="4" s="1"/>
  <c r="AL3032" i="4"/>
  <c r="AM3032" i="4" s="1"/>
  <c r="AL3044" i="4"/>
  <c r="AM3044" i="4" s="1"/>
  <c r="AL3056" i="4"/>
  <c r="AM3056" i="4" s="1"/>
  <c r="AL3068" i="4"/>
  <c r="AM3068" i="4" s="1"/>
  <c r="AL3080" i="4"/>
  <c r="AM3080" i="4" s="1"/>
  <c r="AL3092" i="4"/>
  <c r="AM3092" i="4" s="1"/>
  <c r="AL3104" i="4"/>
  <c r="AM3104" i="4" s="1"/>
  <c r="AL3116" i="4"/>
  <c r="AM3116" i="4" s="1"/>
  <c r="AL3128" i="4"/>
  <c r="AM3128" i="4" s="1"/>
  <c r="AL3140" i="4"/>
  <c r="AM3140" i="4" s="1"/>
  <c r="AL3152" i="4"/>
  <c r="AM3152" i="4" s="1"/>
  <c r="AL3164" i="4"/>
  <c r="AM3164" i="4" s="1"/>
  <c r="AL3176" i="4"/>
  <c r="AM3176" i="4" s="1"/>
  <c r="AL3188" i="4"/>
  <c r="AM3188" i="4" s="1"/>
  <c r="AL2781" i="4"/>
  <c r="AM2781" i="4" s="1"/>
  <c r="AL2793" i="4"/>
  <c r="AM2793" i="4" s="1"/>
  <c r="AL2805" i="4"/>
  <c r="AM2805" i="4" s="1"/>
  <c r="AL2817" i="4"/>
  <c r="AM2817" i="4" s="1"/>
  <c r="AL2829" i="4"/>
  <c r="AM2829" i="4" s="1"/>
  <c r="AL2841" i="4"/>
  <c r="AM2841" i="4" s="1"/>
  <c r="AL2853" i="4"/>
  <c r="AM2853" i="4" s="1"/>
  <c r="AL2865" i="4"/>
  <c r="AM2865" i="4" s="1"/>
  <c r="AL2877" i="4"/>
  <c r="AM2877" i="4" s="1"/>
  <c r="AL2889" i="4"/>
  <c r="AM2889" i="4" s="1"/>
  <c r="AL2901" i="4"/>
  <c r="AM2901" i="4" s="1"/>
  <c r="AL2913" i="4"/>
  <c r="AM2913" i="4" s="1"/>
  <c r="AF2042" i="4"/>
  <c r="AG2042" i="4" s="1"/>
  <c r="AL37" i="4"/>
  <c r="AM37" i="4" s="1"/>
  <c r="AL49" i="4"/>
  <c r="AM49" i="4" s="1"/>
  <c r="AL61" i="4"/>
  <c r="AM61" i="4" s="1"/>
  <c r="AL73" i="4"/>
  <c r="AM73" i="4" s="1"/>
  <c r="AL85" i="4"/>
  <c r="AM85" i="4" s="1"/>
  <c r="AL97" i="4"/>
  <c r="AM97" i="4" s="1"/>
  <c r="AL109" i="4"/>
  <c r="AM109" i="4" s="1"/>
  <c r="AL121" i="4"/>
  <c r="AM121" i="4" s="1"/>
  <c r="AL133" i="4"/>
  <c r="AM133" i="4" s="1"/>
  <c r="AL145" i="4"/>
  <c r="AM145" i="4" s="1"/>
  <c r="AL157" i="4"/>
  <c r="AM157" i="4" s="1"/>
  <c r="AL169" i="4"/>
  <c r="AM169" i="4" s="1"/>
  <c r="AL181" i="4"/>
  <c r="AM181" i="4" s="1"/>
  <c r="AL193" i="4"/>
  <c r="AM193" i="4" s="1"/>
  <c r="AL205" i="4"/>
  <c r="AM205" i="4" s="1"/>
  <c r="AL217" i="4"/>
  <c r="AM217" i="4" s="1"/>
  <c r="AL229" i="4"/>
  <c r="AM229" i="4" s="1"/>
  <c r="AL241" i="4"/>
  <c r="AM241" i="4" s="1"/>
  <c r="AL253" i="4"/>
  <c r="AM253" i="4" s="1"/>
  <c r="AL265" i="4"/>
  <c r="AM265" i="4" s="1"/>
  <c r="AL277" i="4"/>
  <c r="AM277" i="4" s="1"/>
  <c r="AL289" i="4"/>
  <c r="AM289" i="4" s="1"/>
  <c r="AL301" i="4"/>
  <c r="AM301" i="4" s="1"/>
  <c r="AL313" i="4"/>
  <c r="AM313" i="4" s="1"/>
  <c r="AL325" i="4"/>
  <c r="AM325" i="4" s="1"/>
  <c r="AL337" i="4"/>
  <c r="AM337" i="4" s="1"/>
  <c r="AL349" i="4"/>
  <c r="AM349" i="4" s="1"/>
  <c r="AL361" i="4"/>
  <c r="AM361" i="4" s="1"/>
  <c r="AL373" i="4"/>
  <c r="AM373" i="4" s="1"/>
  <c r="AL385" i="4"/>
  <c r="AM385" i="4" s="1"/>
  <c r="AL397" i="4"/>
  <c r="AM397" i="4" s="1"/>
  <c r="AL409" i="4"/>
  <c r="AM409" i="4" s="1"/>
  <c r="AL421" i="4"/>
  <c r="AM421" i="4" s="1"/>
  <c r="AL433" i="4"/>
  <c r="AM433" i="4" s="1"/>
  <c r="AL445" i="4"/>
  <c r="AM445" i="4" s="1"/>
  <c r="AL457" i="4"/>
  <c r="AM457" i="4" s="1"/>
  <c r="AL469" i="4"/>
  <c r="AM469" i="4" s="1"/>
  <c r="AL481" i="4"/>
  <c r="AM481" i="4" s="1"/>
  <c r="AL493" i="4"/>
  <c r="AM493" i="4" s="1"/>
  <c r="AL505" i="4"/>
  <c r="AM505" i="4" s="1"/>
  <c r="AL517" i="4"/>
  <c r="AM517" i="4" s="1"/>
  <c r="AL529" i="4"/>
  <c r="AM529" i="4" s="1"/>
  <c r="AL541" i="4"/>
  <c r="AM541" i="4" s="1"/>
  <c r="AL553" i="4"/>
  <c r="AM553" i="4" s="1"/>
  <c r="AL565" i="4"/>
  <c r="AM565" i="4" s="1"/>
  <c r="AL577" i="4"/>
  <c r="AM577" i="4" s="1"/>
  <c r="AL589" i="4"/>
  <c r="AM589" i="4" s="1"/>
  <c r="AL601" i="4"/>
  <c r="AM601" i="4" s="1"/>
  <c r="AL613" i="4"/>
  <c r="AM613" i="4" s="1"/>
  <c r="AL625" i="4"/>
  <c r="AM625" i="4" s="1"/>
  <c r="AL637" i="4"/>
  <c r="AM637" i="4" s="1"/>
  <c r="AL649" i="4"/>
  <c r="AM649" i="4" s="1"/>
  <c r="AL661" i="4"/>
  <c r="AM661" i="4" s="1"/>
  <c r="AL673" i="4"/>
  <c r="AM673" i="4" s="1"/>
  <c r="AL685" i="4"/>
  <c r="AM685" i="4" s="1"/>
  <c r="AL697" i="4"/>
  <c r="AM697" i="4" s="1"/>
  <c r="AL709" i="4"/>
  <c r="AM709" i="4" s="1"/>
  <c r="AL721" i="4"/>
  <c r="AM721" i="4" s="1"/>
  <c r="AL733" i="4"/>
  <c r="AM733" i="4" s="1"/>
  <c r="AL745" i="4"/>
  <c r="AM745" i="4" s="1"/>
  <c r="AL757" i="4"/>
  <c r="AM757" i="4" s="1"/>
  <c r="AL769" i="4"/>
  <c r="AM769" i="4" s="1"/>
  <c r="AL781" i="4"/>
  <c r="AM781" i="4" s="1"/>
  <c r="AL793" i="4"/>
  <c r="AM793" i="4" s="1"/>
  <c r="AL805" i="4"/>
  <c r="AM805" i="4" s="1"/>
  <c r="AL817" i="4"/>
  <c r="AM817" i="4" s="1"/>
  <c r="AL829" i="4"/>
  <c r="AM829" i="4" s="1"/>
  <c r="AL841" i="4"/>
  <c r="AM841" i="4" s="1"/>
  <c r="AL853" i="4"/>
  <c r="AM853" i="4" s="1"/>
  <c r="AL865" i="4"/>
  <c r="AM865" i="4" s="1"/>
  <c r="AL877" i="4"/>
  <c r="AM877" i="4" s="1"/>
  <c r="AL889" i="4"/>
  <c r="AM889" i="4" s="1"/>
  <c r="AL901" i="4"/>
  <c r="AM901" i="4" s="1"/>
  <c r="AL913" i="4"/>
  <c r="AM913" i="4" s="1"/>
  <c r="AL925" i="4"/>
  <c r="AM925" i="4" s="1"/>
  <c r="AL937" i="4"/>
  <c r="AM937" i="4" s="1"/>
  <c r="AL949" i="4"/>
  <c r="AM949" i="4" s="1"/>
  <c r="AL961" i="4"/>
  <c r="AM961" i="4" s="1"/>
  <c r="AL973" i="4"/>
  <c r="AM973" i="4" s="1"/>
  <c r="AL985" i="4"/>
  <c r="AM985" i="4" s="1"/>
  <c r="AL997" i="4"/>
  <c r="AM997" i="4" s="1"/>
  <c r="AL1009" i="4"/>
  <c r="AM1009" i="4" s="1"/>
  <c r="AL1021" i="4"/>
  <c r="AM1021" i="4" s="1"/>
  <c r="AL1033" i="4"/>
  <c r="AM1033" i="4" s="1"/>
  <c r="AL1045" i="4"/>
  <c r="AM1045" i="4" s="1"/>
  <c r="AL1057" i="4"/>
  <c r="AM1057" i="4" s="1"/>
  <c r="AL1069" i="4"/>
  <c r="AM1069" i="4" s="1"/>
  <c r="AL1081" i="4"/>
  <c r="AM1081" i="4" s="1"/>
  <c r="AL1093" i="4"/>
  <c r="AM1093" i="4" s="1"/>
  <c r="AL1105" i="4"/>
  <c r="AM1105" i="4" s="1"/>
  <c r="AL1117" i="4"/>
  <c r="AM1117" i="4" s="1"/>
  <c r="AL1129" i="4"/>
  <c r="AM1129" i="4" s="1"/>
  <c r="AL1141" i="4"/>
  <c r="AM1141" i="4" s="1"/>
  <c r="AL1153" i="4"/>
  <c r="AM1153" i="4" s="1"/>
  <c r="AL1165" i="4"/>
  <c r="AM1165" i="4" s="1"/>
  <c r="AL1177" i="4"/>
  <c r="AM1177" i="4" s="1"/>
  <c r="AL1189" i="4"/>
  <c r="AM1189" i="4" s="1"/>
  <c r="AL1201" i="4"/>
  <c r="AM1201" i="4" s="1"/>
  <c r="AL1213" i="4"/>
  <c r="AM1213" i="4" s="1"/>
  <c r="AL1225" i="4"/>
  <c r="AM1225" i="4" s="1"/>
  <c r="AL1237" i="4"/>
  <c r="AM1237" i="4" s="1"/>
  <c r="AL1249" i="4"/>
  <c r="AM1249" i="4" s="1"/>
  <c r="AL1261" i="4"/>
  <c r="AM1261" i="4" s="1"/>
  <c r="AL1273" i="4"/>
  <c r="AM1273" i="4" s="1"/>
  <c r="AL1285" i="4"/>
  <c r="AM1285" i="4" s="1"/>
  <c r="AL1297" i="4"/>
  <c r="AM1297" i="4" s="1"/>
  <c r="AL1309" i="4"/>
  <c r="AM1309" i="4" s="1"/>
  <c r="AL1321" i="4"/>
  <c r="AM1321" i="4" s="1"/>
  <c r="AL1333" i="4"/>
  <c r="AM1333" i="4" s="1"/>
  <c r="AL1345" i="4"/>
  <c r="AM1345" i="4" s="1"/>
  <c r="AL1357" i="4"/>
  <c r="AM1357" i="4" s="1"/>
  <c r="AL1369" i="4"/>
  <c r="AM1369" i="4" s="1"/>
  <c r="AL1381" i="4"/>
  <c r="AM1381" i="4" s="1"/>
  <c r="AL1393" i="4"/>
  <c r="AM1393" i="4" s="1"/>
  <c r="AL1405" i="4"/>
  <c r="AM1405" i="4" s="1"/>
  <c r="AL1417" i="4"/>
  <c r="AM1417" i="4" s="1"/>
  <c r="AL1429" i="4"/>
  <c r="AM1429" i="4" s="1"/>
  <c r="AL1441" i="4"/>
  <c r="AM1441" i="4" s="1"/>
  <c r="AL1453" i="4"/>
  <c r="AM1453" i="4" s="1"/>
  <c r="AL60" i="4"/>
  <c r="AM60" i="4" s="1"/>
  <c r="AF3305" i="4"/>
  <c r="AG3305" i="4" s="1"/>
  <c r="AL28" i="4"/>
  <c r="AM28" i="4" s="1"/>
  <c r="AL40" i="4"/>
  <c r="AM40" i="4" s="1"/>
  <c r="AL52" i="4"/>
  <c r="AM52" i="4" s="1"/>
  <c r="AL64" i="4"/>
  <c r="AM64" i="4" s="1"/>
  <c r="AL76" i="4"/>
  <c r="AM76" i="4" s="1"/>
  <c r="AL88" i="4"/>
  <c r="AM88" i="4" s="1"/>
  <c r="AL100" i="4"/>
  <c r="AM100" i="4" s="1"/>
  <c r="AL112" i="4"/>
  <c r="AM112" i="4" s="1"/>
  <c r="AL124" i="4"/>
  <c r="AM124" i="4" s="1"/>
  <c r="AL136" i="4"/>
  <c r="AM136" i="4" s="1"/>
  <c r="AL148" i="4"/>
  <c r="AM148" i="4" s="1"/>
  <c r="AL160" i="4"/>
  <c r="AM160" i="4" s="1"/>
  <c r="AL172" i="4"/>
  <c r="AM172" i="4" s="1"/>
  <c r="AL184" i="4"/>
  <c r="AM184" i="4" s="1"/>
  <c r="AL196" i="4"/>
  <c r="AM196" i="4" s="1"/>
  <c r="AL208" i="4"/>
  <c r="AM208" i="4" s="1"/>
  <c r="AL220" i="4"/>
  <c r="AM220" i="4" s="1"/>
  <c r="AL232" i="4"/>
  <c r="AM232" i="4" s="1"/>
  <c r="AL244" i="4"/>
  <c r="AM244" i="4" s="1"/>
  <c r="AL256" i="4"/>
  <c r="AM256" i="4" s="1"/>
  <c r="AL268" i="4"/>
  <c r="AM268" i="4" s="1"/>
  <c r="AL280" i="4"/>
  <c r="AM280" i="4" s="1"/>
  <c r="AL292" i="4"/>
  <c r="AM292" i="4" s="1"/>
  <c r="AL304" i="4"/>
  <c r="AM304" i="4" s="1"/>
  <c r="AL316" i="4"/>
  <c r="AM316" i="4" s="1"/>
  <c r="AL328" i="4"/>
  <c r="AM328" i="4" s="1"/>
  <c r="AL340" i="4"/>
  <c r="AM340" i="4" s="1"/>
  <c r="AL352" i="4"/>
  <c r="AM352" i="4" s="1"/>
  <c r="AL364" i="4"/>
  <c r="AM364" i="4" s="1"/>
  <c r="AL376" i="4"/>
  <c r="AM376" i="4" s="1"/>
  <c r="AL388" i="4"/>
  <c r="AM388" i="4" s="1"/>
  <c r="AL400" i="4"/>
  <c r="AM400" i="4" s="1"/>
  <c r="AL412" i="4"/>
  <c r="AM412" i="4" s="1"/>
  <c r="AL424" i="4"/>
  <c r="AM424" i="4" s="1"/>
  <c r="AL436" i="4"/>
  <c r="AM436" i="4" s="1"/>
  <c r="AL448" i="4"/>
  <c r="AM448" i="4" s="1"/>
  <c r="AL460" i="4"/>
  <c r="AM460" i="4" s="1"/>
  <c r="AL472" i="4"/>
  <c r="AM472" i="4" s="1"/>
  <c r="AL484" i="4"/>
  <c r="AM484" i="4" s="1"/>
  <c r="AL496" i="4"/>
  <c r="AM496" i="4" s="1"/>
  <c r="AL508" i="4"/>
  <c r="AM508" i="4" s="1"/>
  <c r="AL520" i="4"/>
  <c r="AM520" i="4" s="1"/>
  <c r="AL532" i="4"/>
  <c r="AM532" i="4" s="1"/>
  <c r="AL544" i="4"/>
  <c r="AM544" i="4" s="1"/>
  <c r="AL556" i="4"/>
  <c r="AM556" i="4" s="1"/>
  <c r="AL568" i="4"/>
  <c r="AM568" i="4" s="1"/>
  <c r="AL580" i="4"/>
  <c r="AM580" i="4" s="1"/>
  <c r="AL604" i="4"/>
  <c r="AM604" i="4" s="1"/>
  <c r="AL616" i="4"/>
  <c r="AM616" i="4" s="1"/>
  <c r="AL628" i="4"/>
  <c r="AM628" i="4" s="1"/>
  <c r="AL640" i="4"/>
  <c r="AM640" i="4" s="1"/>
  <c r="AL652" i="4"/>
  <c r="AM652" i="4" s="1"/>
  <c r="AL664" i="4"/>
  <c r="AM664" i="4" s="1"/>
  <c r="AL676" i="4"/>
  <c r="AM676" i="4" s="1"/>
  <c r="AL688" i="4"/>
  <c r="AM688" i="4" s="1"/>
  <c r="AL700" i="4"/>
  <c r="AM700" i="4" s="1"/>
  <c r="AL712" i="4"/>
  <c r="AM712" i="4" s="1"/>
  <c r="AL724" i="4"/>
  <c r="AM724" i="4" s="1"/>
  <c r="AL736" i="4"/>
  <c r="AM736" i="4" s="1"/>
  <c r="AL748" i="4"/>
  <c r="AM748" i="4" s="1"/>
  <c r="AL760" i="4"/>
  <c r="AM760" i="4" s="1"/>
  <c r="AL772" i="4"/>
  <c r="AM772" i="4" s="1"/>
  <c r="AL784" i="4"/>
  <c r="AM784" i="4" s="1"/>
  <c r="AL796" i="4"/>
  <c r="AM796" i="4" s="1"/>
  <c r="AL808" i="4"/>
  <c r="AM808" i="4" s="1"/>
  <c r="AL820" i="4"/>
  <c r="AM820" i="4" s="1"/>
  <c r="AL832" i="4"/>
  <c r="AM832" i="4" s="1"/>
  <c r="AL844" i="4"/>
  <c r="AM844" i="4" s="1"/>
  <c r="AL856" i="4"/>
  <c r="AM856" i="4" s="1"/>
  <c r="AL868" i="4"/>
  <c r="AM868" i="4" s="1"/>
  <c r="AL880" i="4"/>
  <c r="AM880" i="4" s="1"/>
  <c r="AL892" i="4"/>
  <c r="AM892" i="4" s="1"/>
  <c r="AL904" i="4"/>
  <c r="AM904" i="4" s="1"/>
  <c r="AL916" i="4"/>
  <c r="AM916" i="4" s="1"/>
  <c r="AL928" i="4"/>
  <c r="AM928" i="4" s="1"/>
  <c r="AL940" i="4"/>
  <c r="AM940" i="4" s="1"/>
  <c r="AL952" i="4"/>
  <c r="AM952" i="4" s="1"/>
  <c r="AL964" i="4"/>
  <c r="AM964" i="4" s="1"/>
  <c r="AL976" i="4"/>
  <c r="AM976" i="4" s="1"/>
  <c r="AL988" i="4"/>
  <c r="AM988" i="4" s="1"/>
  <c r="AL1000" i="4"/>
  <c r="AM1000" i="4" s="1"/>
  <c r="AL1012" i="4"/>
  <c r="AM1012" i="4" s="1"/>
  <c r="AL1024" i="4"/>
  <c r="AM1024" i="4" s="1"/>
  <c r="AL1036" i="4"/>
  <c r="AM1036" i="4" s="1"/>
  <c r="AL1048" i="4"/>
  <c r="AM1048" i="4" s="1"/>
  <c r="AL1060" i="4"/>
  <c r="AM1060" i="4" s="1"/>
  <c r="AL1072" i="4"/>
  <c r="AM1072" i="4" s="1"/>
  <c r="AL1084" i="4"/>
  <c r="AM1084" i="4" s="1"/>
  <c r="AL1096" i="4"/>
  <c r="AM1096" i="4" s="1"/>
  <c r="AL1108" i="4"/>
  <c r="AM1108" i="4" s="1"/>
  <c r="AL1120" i="4"/>
  <c r="AM1120" i="4" s="1"/>
  <c r="AL1132" i="4"/>
  <c r="AM1132" i="4" s="1"/>
  <c r="AL1144" i="4"/>
  <c r="AM1144" i="4" s="1"/>
  <c r="AL1156" i="4"/>
  <c r="AM1156" i="4" s="1"/>
  <c r="AL1168" i="4"/>
  <c r="AM1168" i="4" s="1"/>
  <c r="AL1180" i="4"/>
  <c r="AM1180" i="4" s="1"/>
  <c r="AL1192" i="4"/>
  <c r="AM1192" i="4" s="1"/>
  <c r="AL1204" i="4"/>
  <c r="AM1204" i="4" s="1"/>
  <c r="AL1216" i="4"/>
  <c r="AM1216" i="4" s="1"/>
  <c r="AL1228" i="4"/>
  <c r="AM1228" i="4" s="1"/>
  <c r="AL1240" i="4"/>
  <c r="AM1240" i="4" s="1"/>
  <c r="AL1252" i="4"/>
  <c r="AM1252" i="4" s="1"/>
  <c r="AL1264" i="4"/>
  <c r="AM1264" i="4" s="1"/>
  <c r="AL1276" i="4"/>
  <c r="AM1276" i="4" s="1"/>
  <c r="AL1288" i="4"/>
  <c r="AM1288" i="4" s="1"/>
  <c r="AL1300" i="4"/>
  <c r="AM1300" i="4" s="1"/>
  <c r="AL1312" i="4"/>
  <c r="AM1312" i="4" s="1"/>
  <c r="AL1324" i="4"/>
  <c r="AM1324" i="4" s="1"/>
  <c r="AL1336" i="4"/>
  <c r="AM1336" i="4" s="1"/>
  <c r="AL1348" i="4"/>
  <c r="AM1348" i="4" s="1"/>
  <c r="AL1360" i="4"/>
  <c r="AM1360" i="4" s="1"/>
  <c r="AL1372" i="4"/>
  <c r="AM1372" i="4" s="1"/>
  <c r="AL1384" i="4"/>
  <c r="AM1384" i="4" s="1"/>
  <c r="AL1396" i="4"/>
  <c r="AM1396" i="4" s="1"/>
  <c r="AL1408" i="4"/>
  <c r="AM1408" i="4" s="1"/>
  <c r="AL1420" i="4"/>
  <c r="AM1420" i="4" s="1"/>
  <c r="AL1432" i="4"/>
  <c r="AM1432" i="4" s="1"/>
  <c r="AL1444" i="4"/>
  <c r="AM1444" i="4" s="1"/>
  <c r="AL1456" i="4"/>
  <c r="AM1456" i="4" s="1"/>
  <c r="AL1468" i="4"/>
  <c r="AM1468" i="4" s="1"/>
  <c r="AL1480" i="4"/>
  <c r="AM1480" i="4" s="1"/>
  <c r="AL1492" i="4"/>
  <c r="AM1492" i="4" s="1"/>
  <c r="AL1504" i="4"/>
  <c r="AM1504" i="4" s="1"/>
  <c r="AL1516" i="4"/>
  <c r="AM1516" i="4" s="1"/>
  <c r="AL1528" i="4"/>
  <c r="AM1528" i="4" s="1"/>
  <c r="AL1540" i="4"/>
  <c r="AM1540" i="4" s="1"/>
  <c r="AL1552" i="4"/>
  <c r="AM1552" i="4" s="1"/>
  <c r="AL1564" i="4"/>
  <c r="AM1564" i="4" s="1"/>
  <c r="AL1576" i="4"/>
  <c r="AM1576" i="4" s="1"/>
  <c r="AL1588" i="4"/>
  <c r="AM1588" i="4" s="1"/>
  <c r="AL1600" i="4"/>
  <c r="AM1600" i="4" s="1"/>
  <c r="AL1612" i="4"/>
  <c r="AM1612" i="4" s="1"/>
  <c r="AL1624" i="4"/>
  <c r="AM1624" i="4" s="1"/>
  <c r="AL1636" i="4"/>
  <c r="AM1636" i="4" s="1"/>
  <c r="AL1648" i="4"/>
  <c r="AM1648" i="4" s="1"/>
  <c r="AL1660" i="4"/>
  <c r="AM1660" i="4" s="1"/>
  <c r="AL1672" i="4"/>
  <c r="AM1672" i="4" s="1"/>
  <c r="AL1684" i="4"/>
  <c r="AM1684" i="4" s="1"/>
  <c r="AL29" i="4"/>
  <c r="AM29" i="4" s="1"/>
  <c r="AL41" i="4"/>
  <c r="AM41" i="4" s="1"/>
  <c r="AL53" i="4"/>
  <c r="AM53" i="4" s="1"/>
  <c r="AL65" i="4"/>
  <c r="AM65" i="4" s="1"/>
  <c r="AL77" i="4"/>
  <c r="AM77" i="4" s="1"/>
  <c r="AL89" i="4"/>
  <c r="AM89" i="4" s="1"/>
  <c r="AL101" i="4"/>
  <c r="AM101" i="4" s="1"/>
  <c r="AL113" i="4"/>
  <c r="AM113" i="4" s="1"/>
  <c r="AL125" i="4"/>
  <c r="AM125" i="4" s="1"/>
  <c r="AL137" i="4"/>
  <c r="AM137" i="4" s="1"/>
  <c r="AL149" i="4"/>
  <c r="AM149" i="4" s="1"/>
  <c r="AL161" i="4"/>
  <c r="AM161" i="4" s="1"/>
  <c r="AL173" i="4"/>
  <c r="AM173" i="4" s="1"/>
  <c r="AL185" i="4"/>
  <c r="AM185" i="4" s="1"/>
  <c r="AL197" i="4"/>
  <c r="AM197" i="4" s="1"/>
  <c r="AL209" i="4"/>
  <c r="AM209" i="4" s="1"/>
  <c r="AL221" i="4"/>
  <c r="AM221" i="4" s="1"/>
  <c r="AL233" i="4"/>
  <c r="AM233" i="4" s="1"/>
  <c r="AL245" i="4"/>
  <c r="AM245" i="4" s="1"/>
  <c r="AL257" i="4"/>
  <c r="AM257" i="4" s="1"/>
  <c r="AL269" i="4"/>
  <c r="AM269" i="4" s="1"/>
  <c r="AL281" i="4"/>
  <c r="AM281" i="4" s="1"/>
  <c r="AL293" i="4"/>
  <c r="AM293" i="4" s="1"/>
  <c r="AL305" i="4"/>
  <c r="AM305" i="4" s="1"/>
  <c r="AL317" i="4"/>
  <c r="AM317" i="4" s="1"/>
  <c r="AL329" i="4"/>
  <c r="AM329" i="4" s="1"/>
  <c r="AL341" i="4"/>
  <c r="AM341" i="4" s="1"/>
  <c r="AL353" i="4"/>
  <c r="AM353" i="4" s="1"/>
  <c r="AL365" i="4"/>
  <c r="AM365" i="4" s="1"/>
  <c r="AL377" i="4"/>
  <c r="AM377" i="4" s="1"/>
  <c r="AL389" i="4"/>
  <c r="AM389" i="4" s="1"/>
  <c r="AL401" i="4"/>
  <c r="AM401" i="4" s="1"/>
  <c r="AL413" i="4"/>
  <c r="AM413" i="4" s="1"/>
  <c r="AL425" i="4"/>
  <c r="AM425" i="4" s="1"/>
  <c r="AL437" i="4"/>
  <c r="AM437" i="4" s="1"/>
  <c r="AL449" i="4"/>
  <c r="AM449" i="4" s="1"/>
  <c r="AL461" i="4"/>
  <c r="AM461" i="4" s="1"/>
  <c r="AL473" i="4"/>
  <c r="AM473" i="4" s="1"/>
  <c r="AL485" i="4"/>
  <c r="AM485" i="4" s="1"/>
  <c r="AL497" i="4"/>
  <c r="AM497" i="4" s="1"/>
  <c r="AL509" i="4"/>
  <c r="AM509" i="4" s="1"/>
  <c r="AL521" i="4"/>
  <c r="AM521" i="4" s="1"/>
  <c r="AL533" i="4"/>
  <c r="AM533" i="4" s="1"/>
  <c r="AL545" i="4"/>
  <c r="AM545" i="4" s="1"/>
  <c r="AL557" i="4"/>
  <c r="AM557" i="4" s="1"/>
  <c r="AL569" i="4"/>
  <c r="AM569" i="4" s="1"/>
  <c r="AL581" i="4"/>
  <c r="AM581" i="4" s="1"/>
  <c r="AL593" i="4"/>
  <c r="AM593" i="4" s="1"/>
  <c r="AL605" i="4"/>
  <c r="AM605" i="4" s="1"/>
  <c r="AL617" i="4"/>
  <c r="AM617" i="4" s="1"/>
  <c r="AL629" i="4"/>
  <c r="AM629" i="4" s="1"/>
  <c r="AL641" i="4"/>
  <c r="AM641" i="4" s="1"/>
  <c r="AL653" i="4"/>
  <c r="AM653" i="4" s="1"/>
  <c r="AL665" i="4"/>
  <c r="AM665" i="4" s="1"/>
  <c r="AL677" i="4"/>
  <c r="AM677" i="4" s="1"/>
  <c r="AL689" i="4"/>
  <c r="AM689" i="4" s="1"/>
  <c r="AL701" i="4"/>
  <c r="AM701" i="4" s="1"/>
  <c r="AL713" i="4"/>
  <c r="AM713" i="4" s="1"/>
  <c r="AL725" i="4"/>
  <c r="AM725" i="4" s="1"/>
  <c r="AL737" i="4"/>
  <c r="AM737" i="4" s="1"/>
  <c r="AL749" i="4"/>
  <c r="AM749" i="4" s="1"/>
  <c r="AL761" i="4"/>
  <c r="AM761" i="4" s="1"/>
  <c r="AL773" i="4"/>
  <c r="AM773" i="4" s="1"/>
  <c r="AL785" i="4"/>
  <c r="AM785" i="4" s="1"/>
  <c r="AL797" i="4"/>
  <c r="AM797" i="4" s="1"/>
  <c r="AL809" i="4"/>
  <c r="AM809" i="4" s="1"/>
  <c r="AL821" i="4"/>
  <c r="AM821" i="4" s="1"/>
  <c r="AL833" i="4"/>
  <c r="AM833" i="4" s="1"/>
  <c r="AL845" i="4"/>
  <c r="AM845" i="4" s="1"/>
  <c r="AL857" i="4"/>
  <c r="AM857" i="4" s="1"/>
  <c r="AL869" i="4"/>
  <c r="AM869" i="4" s="1"/>
  <c r="AL881" i="4"/>
  <c r="AM881" i="4" s="1"/>
  <c r="AL893" i="4"/>
  <c r="AM893" i="4" s="1"/>
  <c r="AL917" i="4"/>
  <c r="AM917" i="4" s="1"/>
  <c r="AL929" i="4"/>
  <c r="AM929" i="4" s="1"/>
  <c r="AL941" i="4"/>
  <c r="AM941" i="4" s="1"/>
  <c r="AL965" i="4"/>
  <c r="AM965" i="4" s="1"/>
  <c r="AL977" i="4"/>
  <c r="AM977" i="4" s="1"/>
  <c r="AL1049" i="4"/>
  <c r="AM1049" i="4" s="1"/>
  <c r="AL30" i="4"/>
  <c r="AM30" i="4" s="1"/>
  <c r="AL54" i="4"/>
  <c r="AM54" i="4" s="1"/>
  <c r="AL66" i="4"/>
  <c r="AM66" i="4" s="1"/>
  <c r="AL90" i="4"/>
  <c r="AM90" i="4" s="1"/>
  <c r="AL102" i="4"/>
  <c r="AM102" i="4" s="1"/>
  <c r="AL114" i="4"/>
  <c r="AM114" i="4" s="1"/>
  <c r="AL126" i="4"/>
  <c r="AM126" i="4" s="1"/>
  <c r="AL138" i="4"/>
  <c r="AM138" i="4" s="1"/>
  <c r="AL150" i="4"/>
  <c r="AM150" i="4" s="1"/>
  <c r="AL162" i="4"/>
  <c r="AM162" i="4" s="1"/>
  <c r="AL174" i="4"/>
  <c r="AM174" i="4" s="1"/>
  <c r="AL186" i="4"/>
  <c r="AM186" i="4" s="1"/>
  <c r="AL198" i="4"/>
  <c r="AM198" i="4" s="1"/>
  <c r="AL210" i="4"/>
  <c r="AM210" i="4" s="1"/>
  <c r="AL222" i="4"/>
  <c r="AM222" i="4" s="1"/>
  <c r="AL234" i="4"/>
  <c r="AM234" i="4" s="1"/>
  <c r="AL246" i="4"/>
  <c r="AM246" i="4" s="1"/>
  <c r="AL258" i="4"/>
  <c r="AM258" i="4" s="1"/>
  <c r="AL270" i="4"/>
  <c r="AM270" i="4" s="1"/>
  <c r="AL282" i="4"/>
  <c r="AM282" i="4" s="1"/>
  <c r="AL294" i="4"/>
  <c r="AM294" i="4" s="1"/>
  <c r="AL306" i="4"/>
  <c r="AM306" i="4" s="1"/>
  <c r="AL318" i="4"/>
  <c r="AM318" i="4" s="1"/>
  <c r="AL330" i="4"/>
  <c r="AM330" i="4" s="1"/>
  <c r="AL342" i="4"/>
  <c r="AM342" i="4" s="1"/>
  <c r="AL354" i="4"/>
  <c r="AM354" i="4" s="1"/>
  <c r="AL366" i="4"/>
  <c r="AM366" i="4" s="1"/>
  <c r="AL378" i="4"/>
  <c r="AM378" i="4" s="1"/>
  <c r="AL390" i="4"/>
  <c r="AM390" i="4" s="1"/>
  <c r="AL402" i="4"/>
  <c r="AM402" i="4" s="1"/>
  <c r="AL414" i="4"/>
  <c r="AM414" i="4" s="1"/>
  <c r="AL426" i="4"/>
  <c r="AM426" i="4" s="1"/>
  <c r="AL438" i="4"/>
  <c r="AM438" i="4" s="1"/>
  <c r="AL450" i="4"/>
  <c r="AM450" i="4" s="1"/>
  <c r="AL462" i="4"/>
  <c r="AM462" i="4" s="1"/>
  <c r="AL474" i="4"/>
  <c r="AM474" i="4" s="1"/>
  <c r="AL486" i="4"/>
  <c r="AM486" i="4" s="1"/>
  <c r="AL498" i="4"/>
  <c r="AM498" i="4" s="1"/>
  <c r="AL510" i="4"/>
  <c r="AM510" i="4" s="1"/>
  <c r="AL522" i="4"/>
  <c r="AM522" i="4" s="1"/>
  <c r="AL534" i="4"/>
  <c r="AM534" i="4" s="1"/>
  <c r="AL546" i="4"/>
  <c r="AM546" i="4" s="1"/>
  <c r="AL558" i="4"/>
  <c r="AM558" i="4" s="1"/>
  <c r="AL570" i="4"/>
  <c r="AM570" i="4" s="1"/>
  <c r="AL582" i="4"/>
  <c r="AM582" i="4" s="1"/>
  <c r="AL594" i="4"/>
  <c r="AM594" i="4" s="1"/>
  <c r="AL606" i="4"/>
  <c r="AM606" i="4" s="1"/>
  <c r="AL618" i="4"/>
  <c r="AM618" i="4" s="1"/>
  <c r="AL630" i="4"/>
  <c r="AM630" i="4" s="1"/>
  <c r="AL642" i="4"/>
  <c r="AM642" i="4" s="1"/>
  <c r="AL654" i="4"/>
  <c r="AM654" i="4" s="1"/>
  <c r="AL666" i="4"/>
  <c r="AM666" i="4" s="1"/>
  <c r="AL678" i="4"/>
  <c r="AM678" i="4" s="1"/>
  <c r="AL690" i="4"/>
  <c r="AM690" i="4" s="1"/>
  <c r="AL702" i="4"/>
  <c r="AM702" i="4" s="1"/>
  <c r="AL714" i="4"/>
  <c r="AM714" i="4" s="1"/>
  <c r="AL726" i="4"/>
  <c r="AM726" i="4" s="1"/>
  <c r="AL738" i="4"/>
  <c r="AM738" i="4" s="1"/>
  <c r="AL750" i="4"/>
  <c r="AM750" i="4" s="1"/>
  <c r="AL762" i="4"/>
  <c r="AM762" i="4" s="1"/>
  <c r="AL774" i="4"/>
  <c r="AM774" i="4" s="1"/>
  <c r="AL786" i="4"/>
  <c r="AM786" i="4" s="1"/>
  <c r="AL798" i="4"/>
  <c r="AM798" i="4" s="1"/>
  <c r="AL810" i="4"/>
  <c r="AM810" i="4" s="1"/>
  <c r="AL822" i="4"/>
  <c r="AM822" i="4" s="1"/>
  <c r="AL834" i="4"/>
  <c r="AM834" i="4" s="1"/>
  <c r="AL846" i="4"/>
  <c r="AM846" i="4" s="1"/>
  <c r="AL858" i="4"/>
  <c r="AM858" i="4" s="1"/>
  <c r="AL870" i="4"/>
  <c r="AM870" i="4" s="1"/>
  <c r="AL882" i="4"/>
  <c r="AM882" i="4" s="1"/>
  <c r="AL894" i="4"/>
  <c r="AM894" i="4" s="1"/>
  <c r="AL906" i="4"/>
  <c r="AM906" i="4" s="1"/>
  <c r="AL918" i="4"/>
  <c r="AM918" i="4" s="1"/>
  <c r="AL930" i="4"/>
  <c r="AM930" i="4" s="1"/>
  <c r="AL942" i="4"/>
  <c r="AM942" i="4" s="1"/>
  <c r="AL954" i="4"/>
  <c r="AM954" i="4" s="1"/>
  <c r="AL966" i="4"/>
  <c r="AM966" i="4" s="1"/>
  <c r="AL978" i="4"/>
  <c r="AM978" i="4" s="1"/>
  <c r="AL990" i="4"/>
  <c r="AM990" i="4" s="1"/>
  <c r="AL1002" i="4"/>
  <c r="AM1002" i="4" s="1"/>
  <c r="AL1014" i="4"/>
  <c r="AM1014" i="4" s="1"/>
  <c r="AL1026" i="4"/>
  <c r="AM1026" i="4" s="1"/>
  <c r="AL1038" i="4"/>
  <c r="AM1038" i="4" s="1"/>
  <c r="AL1050" i="4"/>
  <c r="AM1050" i="4" s="1"/>
  <c r="AL1062" i="4"/>
  <c r="AM1062" i="4" s="1"/>
  <c r="AL1074" i="4"/>
  <c r="AM1074" i="4" s="1"/>
  <c r="AL1086" i="4"/>
  <c r="AM1086" i="4" s="1"/>
  <c r="AL1098" i="4"/>
  <c r="AM1098" i="4" s="1"/>
  <c r="AL1110" i="4"/>
  <c r="AM1110" i="4" s="1"/>
  <c r="AL1122" i="4"/>
  <c r="AM1122" i="4" s="1"/>
  <c r="AL1134" i="4"/>
  <c r="AM1134" i="4" s="1"/>
  <c r="AL1146" i="4"/>
  <c r="AM1146" i="4" s="1"/>
  <c r="AL1158" i="4"/>
  <c r="AM1158" i="4" s="1"/>
  <c r="AL1170" i="4"/>
  <c r="AM1170" i="4" s="1"/>
  <c r="AL1182" i="4"/>
  <c r="AM1182" i="4" s="1"/>
  <c r="AL1194" i="4"/>
  <c r="AM1194" i="4" s="1"/>
  <c r="AL1206" i="4"/>
  <c r="AM1206" i="4" s="1"/>
  <c r="AL1218" i="4"/>
  <c r="AM1218" i="4" s="1"/>
  <c r="AL1230" i="4"/>
  <c r="AM1230" i="4" s="1"/>
  <c r="AL1242" i="4"/>
  <c r="AM1242" i="4" s="1"/>
  <c r="AL1254" i="4"/>
  <c r="AM1254" i="4" s="1"/>
  <c r="AL1266" i="4"/>
  <c r="AM1266" i="4" s="1"/>
  <c r="AL1278" i="4"/>
  <c r="AM1278" i="4" s="1"/>
  <c r="AL1290" i="4"/>
  <c r="AM1290" i="4" s="1"/>
  <c r="AL1302" i="4"/>
  <c r="AM1302" i="4" s="1"/>
  <c r="AL1314" i="4"/>
  <c r="AM1314" i="4" s="1"/>
  <c r="AL1326" i="4"/>
  <c r="AM1326" i="4" s="1"/>
  <c r="AL1338" i="4"/>
  <c r="AM1338" i="4" s="1"/>
  <c r="AL1350" i="4"/>
  <c r="AM1350" i="4" s="1"/>
  <c r="AL1362" i="4"/>
  <c r="AM1362" i="4" s="1"/>
  <c r="AL1374" i="4"/>
  <c r="AM1374" i="4" s="1"/>
  <c r="AL1386" i="4"/>
  <c r="AM1386" i="4" s="1"/>
  <c r="AL1398" i="4"/>
  <c r="AM1398" i="4" s="1"/>
  <c r="AL1410" i="4"/>
  <c r="AM1410" i="4" s="1"/>
  <c r="AL1422" i="4"/>
  <c r="AM1422" i="4" s="1"/>
  <c r="AL1434" i="4"/>
  <c r="AM1434" i="4" s="1"/>
  <c r="AL1446" i="4"/>
  <c r="AM1446" i="4" s="1"/>
  <c r="AL1458" i="4"/>
  <c r="AM1458" i="4" s="1"/>
  <c r="AL1470" i="4"/>
  <c r="AM1470" i="4" s="1"/>
  <c r="AL1482" i="4"/>
  <c r="AM1482" i="4" s="1"/>
  <c r="AL1494" i="4"/>
  <c r="AM1494" i="4" s="1"/>
  <c r="AL1506" i="4"/>
  <c r="AM1506" i="4" s="1"/>
  <c r="AL1518" i="4"/>
  <c r="AM1518" i="4" s="1"/>
  <c r="AL1530" i="4"/>
  <c r="AM1530" i="4" s="1"/>
  <c r="AL1542" i="4"/>
  <c r="AM1542" i="4" s="1"/>
  <c r="AL1554" i="4"/>
  <c r="AM1554" i="4" s="1"/>
  <c r="AL1566" i="4"/>
  <c r="AM1566" i="4" s="1"/>
  <c r="AL1578" i="4"/>
  <c r="AM1578" i="4" s="1"/>
  <c r="AL1590" i="4"/>
  <c r="AM1590" i="4" s="1"/>
  <c r="AL1602" i="4"/>
  <c r="AM1602" i="4" s="1"/>
  <c r="AL1614" i="4"/>
  <c r="AM1614" i="4" s="1"/>
  <c r="AL1626" i="4"/>
  <c r="AM1626" i="4" s="1"/>
  <c r="AL1638" i="4"/>
  <c r="AM1638" i="4" s="1"/>
  <c r="AL1650" i="4"/>
  <c r="AM1650" i="4" s="1"/>
  <c r="AL1662" i="4"/>
  <c r="AM1662" i="4" s="1"/>
  <c r="AL1674" i="4"/>
  <c r="AM1674" i="4" s="1"/>
  <c r="AL1686" i="4"/>
  <c r="AM1686" i="4" s="1"/>
  <c r="AL32" i="4"/>
  <c r="AM32" i="4" s="1"/>
  <c r="AL44" i="4"/>
  <c r="AM44" i="4" s="1"/>
  <c r="AL68" i="4"/>
  <c r="AM68" i="4" s="1"/>
  <c r="AL92" i="4"/>
  <c r="AM92" i="4" s="1"/>
  <c r="AL104" i="4"/>
  <c r="AM104" i="4" s="1"/>
  <c r="AL116" i="4"/>
  <c r="AM116" i="4" s="1"/>
  <c r="AL128" i="4"/>
  <c r="AM128" i="4" s="1"/>
  <c r="AL140" i="4"/>
  <c r="AM140" i="4" s="1"/>
  <c r="AL152" i="4"/>
  <c r="AM152" i="4" s="1"/>
  <c r="AL164" i="4"/>
  <c r="AM164" i="4" s="1"/>
  <c r="AL176" i="4"/>
  <c r="AM176" i="4" s="1"/>
  <c r="AL188" i="4"/>
  <c r="AM188" i="4" s="1"/>
  <c r="AL200" i="4"/>
  <c r="AM200" i="4" s="1"/>
  <c r="AL212" i="4"/>
  <c r="AM212" i="4" s="1"/>
  <c r="AL224" i="4"/>
  <c r="AM224" i="4" s="1"/>
  <c r="AL236" i="4"/>
  <c r="AM236" i="4" s="1"/>
  <c r="AL248" i="4"/>
  <c r="AM248" i="4" s="1"/>
  <c r="AL260" i="4"/>
  <c r="AM260" i="4" s="1"/>
  <c r="AL272" i="4"/>
  <c r="AM272" i="4" s="1"/>
  <c r="AL284" i="4"/>
  <c r="AM284" i="4" s="1"/>
  <c r="AL296" i="4"/>
  <c r="AM296" i="4" s="1"/>
  <c r="AL308" i="4"/>
  <c r="AM308" i="4" s="1"/>
  <c r="AL320" i="4"/>
  <c r="AM320" i="4" s="1"/>
  <c r="AL332" i="4"/>
  <c r="AM332" i="4" s="1"/>
  <c r="AL344" i="4"/>
  <c r="AM344" i="4" s="1"/>
  <c r="AL356" i="4"/>
  <c r="AM356" i="4" s="1"/>
  <c r="AL368" i="4"/>
  <c r="AM368" i="4" s="1"/>
  <c r="AL380" i="4"/>
  <c r="AM380" i="4" s="1"/>
  <c r="AL392" i="4"/>
  <c r="AM392" i="4" s="1"/>
  <c r="AL416" i="4"/>
  <c r="AM416" i="4" s="1"/>
  <c r="AL428" i="4"/>
  <c r="AM428" i="4" s="1"/>
  <c r="AL440" i="4"/>
  <c r="AM440" i="4" s="1"/>
  <c r="AL452" i="4"/>
  <c r="AM452" i="4" s="1"/>
  <c r="AL464" i="4"/>
  <c r="AM464" i="4" s="1"/>
  <c r="AL476" i="4"/>
  <c r="AM476" i="4" s="1"/>
  <c r="AL488" i="4"/>
  <c r="AM488" i="4" s="1"/>
  <c r="AL500" i="4"/>
  <c r="AM500" i="4" s="1"/>
  <c r="AL512" i="4"/>
  <c r="AM512" i="4" s="1"/>
  <c r="AL524" i="4"/>
  <c r="AM524" i="4" s="1"/>
  <c r="AL536" i="4"/>
  <c r="AM536" i="4" s="1"/>
  <c r="AL548" i="4"/>
  <c r="AM548" i="4" s="1"/>
  <c r="AL560" i="4"/>
  <c r="AM560" i="4" s="1"/>
  <c r="AL572" i="4"/>
  <c r="AM572" i="4" s="1"/>
  <c r="AL584" i="4"/>
  <c r="AM584" i="4" s="1"/>
  <c r="AL596" i="4"/>
  <c r="AM596" i="4" s="1"/>
  <c r="AL608" i="4"/>
  <c r="AM608" i="4" s="1"/>
  <c r="AL620" i="4"/>
  <c r="AM620" i="4" s="1"/>
  <c r="AL632" i="4"/>
  <c r="AM632" i="4" s="1"/>
  <c r="AL644" i="4"/>
  <c r="AM644" i="4" s="1"/>
  <c r="AL656" i="4"/>
  <c r="AM656" i="4" s="1"/>
  <c r="AL668" i="4"/>
  <c r="AM668" i="4" s="1"/>
  <c r="AL680" i="4"/>
  <c r="AM680" i="4" s="1"/>
  <c r="AL692" i="4"/>
  <c r="AM692" i="4" s="1"/>
  <c r="AL704" i="4"/>
  <c r="AM704" i="4" s="1"/>
  <c r="AL716" i="4"/>
  <c r="AM716" i="4" s="1"/>
  <c r="AL728" i="4"/>
  <c r="AM728" i="4" s="1"/>
  <c r="AL740" i="4"/>
  <c r="AM740" i="4" s="1"/>
  <c r="AL752" i="4"/>
  <c r="AM752" i="4" s="1"/>
  <c r="AL764" i="4"/>
  <c r="AM764" i="4" s="1"/>
  <c r="AL776" i="4"/>
  <c r="AM776" i="4" s="1"/>
  <c r="AL788" i="4"/>
  <c r="AM788" i="4" s="1"/>
  <c r="AL800" i="4"/>
  <c r="AM800" i="4" s="1"/>
  <c r="AL812" i="4"/>
  <c r="AM812" i="4" s="1"/>
  <c r="AL824" i="4"/>
  <c r="AM824" i="4" s="1"/>
  <c r="AL836" i="4"/>
  <c r="AM836" i="4" s="1"/>
  <c r="AL848" i="4"/>
  <c r="AM848" i="4" s="1"/>
  <c r="AL860" i="4"/>
  <c r="AM860" i="4" s="1"/>
  <c r="AL872" i="4"/>
  <c r="AM872" i="4" s="1"/>
  <c r="AL884" i="4"/>
  <c r="AM884" i="4" s="1"/>
  <c r="AL896" i="4"/>
  <c r="AM896" i="4" s="1"/>
  <c r="AL908" i="4"/>
  <c r="AM908" i="4" s="1"/>
  <c r="AL920" i="4"/>
  <c r="AM920" i="4" s="1"/>
  <c r="AL932" i="4"/>
  <c r="AM932" i="4" s="1"/>
  <c r="AL944" i="4"/>
  <c r="AM944" i="4" s="1"/>
  <c r="AL956" i="4"/>
  <c r="AM956" i="4" s="1"/>
  <c r="AL968" i="4"/>
  <c r="AM968" i="4" s="1"/>
  <c r="AL980" i="4"/>
  <c r="AM980" i="4" s="1"/>
  <c r="AL992" i="4"/>
  <c r="AM992" i="4" s="1"/>
  <c r="AL1004" i="4"/>
  <c r="AM1004" i="4" s="1"/>
  <c r="AL1016" i="4"/>
  <c r="AM1016" i="4" s="1"/>
  <c r="AL1028" i="4"/>
  <c r="AM1028" i="4" s="1"/>
  <c r="AL1040" i="4"/>
  <c r="AM1040" i="4" s="1"/>
  <c r="AL1052" i="4"/>
  <c r="AM1052" i="4" s="1"/>
  <c r="AL1064" i="4"/>
  <c r="AM1064" i="4" s="1"/>
  <c r="AL1076" i="4"/>
  <c r="AM1076" i="4" s="1"/>
  <c r="AL1088" i="4"/>
  <c r="AM1088" i="4" s="1"/>
  <c r="AL1100" i="4"/>
  <c r="AM1100" i="4" s="1"/>
  <c r="AL1112" i="4"/>
  <c r="AM1112" i="4" s="1"/>
  <c r="AL1124" i="4"/>
  <c r="AM1124" i="4" s="1"/>
  <c r="AL1136" i="4"/>
  <c r="AM1136" i="4" s="1"/>
  <c r="AL1148" i="4"/>
  <c r="AM1148" i="4" s="1"/>
  <c r="AL1160" i="4"/>
  <c r="AM1160" i="4" s="1"/>
  <c r="AL1172" i="4"/>
  <c r="AM1172" i="4" s="1"/>
  <c r="AL1184" i="4"/>
  <c r="AM1184" i="4" s="1"/>
  <c r="AL1196" i="4"/>
  <c r="AM1196" i="4" s="1"/>
  <c r="AL1208" i="4"/>
  <c r="AM1208" i="4" s="1"/>
  <c r="AL1220" i="4"/>
  <c r="AM1220" i="4" s="1"/>
  <c r="AL1232" i="4"/>
  <c r="AM1232" i="4" s="1"/>
  <c r="AL1244" i="4"/>
  <c r="AM1244" i="4" s="1"/>
  <c r="AL1256" i="4"/>
  <c r="AM1256" i="4" s="1"/>
  <c r="AL1268" i="4"/>
  <c r="AM1268" i="4" s="1"/>
  <c r="AL1280" i="4"/>
  <c r="AM1280" i="4" s="1"/>
  <c r="AL1292" i="4"/>
  <c r="AM1292" i="4" s="1"/>
  <c r="AL1304" i="4"/>
  <c r="AM1304" i="4" s="1"/>
  <c r="AL1316" i="4"/>
  <c r="AM1316" i="4" s="1"/>
  <c r="AL1328" i="4"/>
  <c r="AM1328" i="4" s="1"/>
  <c r="AL1340" i="4"/>
  <c r="AM1340" i="4" s="1"/>
  <c r="AL1352" i="4"/>
  <c r="AM1352" i="4" s="1"/>
  <c r="AL1364" i="4"/>
  <c r="AM1364" i="4" s="1"/>
  <c r="AL1376" i="4"/>
  <c r="AM1376" i="4" s="1"/>
  <c r="AL1388" i="4"/>
  <c r="AM1388" i="4" s="1"/>
  <c r="AL1400" i="4"/>
  <c r="AM1400" i="4" s="1"/>
  <c r="AL1412" i="4"/>
  <c r="AM1412" i="4" s="1"/>
  <c r="AL1424" i="4"/>
  <c r="AM1424" i="4" s="1"/>
  <c r="AL1436" i="4"/>
  <c r="AM1436" i="4" s="1"/>
  <c r="AL1448" i="4"/>
  <c r="AM1448" i="4" s="1"/>
  <c r="AL1460" i="4"/>
  <c r="AM1460" i="4" s="1"/>
  <c r="AL1472" i="4"/>
  <c r="AM1472" i="4" s="1"/>
  <c r="AL1484" i="4"/>
  <c r="AM1484" i="4" s="1"/>
  <c r="AL1496" i="4"/>
  <c r="AM1496" i="4" s="1"/>
  <c r="AL1508" i="4"/>
  <c r="AM1508" i="4" s="1"/>
  <c r="AL1520" i="4"/>
  <c r="AM1520" i="4" s="1"/>
  <c r="AL1532" i="4"/>
  <c r="AM1532" i="4" s="1"/>
  <c r="AL1544" i="4"/>
  <c r="AM1544" i="4" s="1"/>
  <c r="AL1556" i="4"/>
  <c r="AM1556" i="4" s="1"/>
  <c r="AL1568" i="4"/>
  <c r="AM1568" i="4" s="1"/>
  <c r="AL1580" i="4"/>
  <c r="AM1580" i="4" s="1"/>
  <c r="AL1592" i="4"/>
  <c r="AM1592" i="4" s="1"/>
  <c r="AL1604" i="4"/>
  <c r="AM1604" i="4" s="1"/>
  <c r="AL1616" i="4"/>
  <c r="AM1616" i="4" s="1"/>
  <c r="AL1628" i="4"/>
  <c r="AM1628" i="4" s="1"/>
  <c r="AL1640" i="4"/>
  <c r="AM1640" i="4" s="1"/>
  <c r="AL1652" i="4"/>
  <c r="AM1652" i="4" s="1"/>
  <c r="AL1664" i="4"/>
  <c r="AM1664" i="4" s="1"/>
  <c r="AL1676" i="4"/>
  <c r="AM1676" i="4" s="1"/>
  <c r="AL1688" i="4"/>
  <c r="AM1688" i="4" s="1"/>
  <c r="AL1700" i="4"/>
  <c r="AM1700" i="4" s="1"/>
  <c r="AL905" i="4"/>
  <c r="AM905" i="4" s="1"/>
  <c r="AL491" i="4"/>
  <c r="AM491" i="4" s="1"/>
  <c r="AL34" i="4"/>
  <c r="AM34" i="4" s="1"/>
  <c r="AL46" i="4"/>
  <c r="AM46" i="4" s="1"/>
  <c r="AL58" i="4"/>
  <c r="AM58" i="4" s="1"/>
  <c r="AL70" i="4"/>
  <c r="AM70" i="4" s="1"/>
  <c r="AL82" i="4"/>
  <c r="AM82" i="4" s="1"/>
  <c r="AL94" i="4"/>
  <c r="AM94" i="4" s="1"/>
  <c r="AL106" i="4"/>
  <c r="AM106" i="4" s="1"/>
  <c r="AL118" i="4"/>
  <c r="AM118" i="4" s="1"/>
  <c r="AL130" i="4"/>
  <c r="AM130" i="4" s="1"/>
  <c r="AL142" i="4"/>
  <c r="AM142" i="4" s="1"/>
  <c r="AL154" i="4"/>
  <c r="AM154" i="4" s="1"/>
  <c r="AL166" i="4"/>
  <c r="AM166" i="4" s="1"/>
  <c r="AL178" i="4"/>
  <c r="AM178" i="4" s="1"/>
  <c r="AL190" i="4"/>
  <c r="AM190" i="4" s="1"/>
  <c r="AL202" i="4"/>
  <c r="AM202" i="4" s="1"/>
  <c r="AL214" i="4"/>
  <c r="AM214" i="4" s="1"/>
  <c r="AL226" i="4"/>
  <c r="AM226" i="4" s="1"/>
  <c r="AL238" i="4"/>
  <c r="AM238" i="4" s="1"/>
  <c r="AL250" i="4"/>
  <c r="AM250" i="4" s="1"/>
  <c r="AL262" i="4"/>
  <c r="AM262" i="4" s="1"/>
  <c r="AL274" i="4"/>
  <c r="AM274" i="4" s="1"/>
  <c r="AL286" i="4"/>
  <c r="AM286" i="4" s="1"/>
  <c r="AL298" i="4"/>
  <c r="AM298" i="4" s="1"/>
  <c r="AL310" i="4"/>
  <c r="AM310" i="4" s="1"/>
  <c r="AL322" i="4"/>
  <c r="AM322" i="4" s="1"/>
  <c r="AL334" i="4"/>
  <c r="AM334" i="4" s="1"/>
  <c r="AL346" i="4"/>
  <c r="AM346" i="4" s="1"/>
  <c r="AL358" i="4"/>
  <c r="AM358" i="4" s="1"/>
  <c r="AL370" i="4"/>
  <c r="AM370" i="4" s="1"/>
  <c r="AL382" i="4"/>
  <c r="AM382" i="4" s="1"/>
  <c r="AL394" i="4"/>
  <c r="AM394" i="4" s="1"/>
  <c r="AL406" i="4"/>
  <c r="AM406" i="4" s="1"/>
  <c r="AL418" i="4"/>
  <c r="AM418" i="4" s="1"/>
  <c r="AL430" i="4"/>
  <c r="AM430" i="4" s="1"/>
  <c r="AL442" i="4"/>
  <c r="AM442" i="4" s="1"/>
  <c r="AL454" i="4"/>
  <c r="AM454" i="4" s="1"/>
  <c r="AL466" i="4"/>
  <c r="AM466" i="4" s="1"/>
  <c r="AL478" i="4"/>
  <c r="AM478" i="4" s="1"/>
  <c r="AL490" i="4"/>
  <c r="AM490" i="4" s="1"/>
  <c r="AL502" i="4"/>
  <c r="AM502" i="4" s="1"/>
  <c r="AL514" i="4"/>
  <c r="AM514" i="4" s="1"/>
  <c r="AL526" i="4"/>
  <c r="AM526" i="4" s="1"/>
  <c r="AL538" i="4"/>
  <c r="AM538" i="4" s="1"/>
  <c r="AL550" i="4"/>
  <c r="AM550" i="4" s="1"/>
  <c r="AL562" i="4"/>
  <c r="AM562" i="4" s="1"/>
  <c r="AL574" i="4"/>
  <c r="AM574" i="4" s="1"/>
  <c r="AL586" i="4"/>
  <c r="AM586" i="4" s="1"/>
  <c r="AL598" i="4"/>
  <c r="AM598" i="4" s="1"/>
  <c r="AL610" i="4"/>
  <c r="AM610" i="4" s="1"/>
  <c r="AL622" i="4"/>
  <c r="AM622" i="4" s="1"/>
  <c r="AL634" i="4"/>
  <c r="AM634" i="4" s="1"/>
  <c r="AL646" i="4"/>
  <c r="AM646" i="4" s="1"/>
  <c r="AL658" i="4"/>
  <c r="AM658" i="4" s="1"/>
  <c r="AL670" i="4"/>
  <c r="AM670" i="4" s="1"/>
  <c r="AL682" i="4"/>
  <c r="AM682" i="4" s="1"/>
  <c r="AL694" i="4"/>
  <c r="AM694" i="4" s="1"/>
  <c r="AL706" i="4"/>
  <c r="AM706" i="4" s="1"/>
  <c r="AL718" i="4"/>
  <c r="AM718" i="4" s="1"/>
  <c r="AL730" i="4"/>
  <c r="AM730" i="4" s="1"/>
  <c r="AL742" i="4"/>
  <c r="AM742" i="4" s="1"/>
  <c r="AL754" i="4"/>
  <c r="AM754" i="4" s="1"/>
  <c r="AL766" i="4"/>
  <c r="AM766" i="4" s="1"/>
  <c r="AL778" i="4"/>
  <c r="AM778" i="4" s="1"/>
  <c r="AL790" i="4"/>
  <c r="AM790" i="4" s="1"/>
  <c r="AL802" i="4"/>
  <c r="AM802" i="4" s="1"/>
  <c r="AL814" i="4"/>
  <c r="AM814" i="4" s="1"/>
  <c r="AL826" i="4"/>
  <c r="AM826" i="4" s="1"/>
  <c r="AL838" i="4"/>
  <c r="AM838" i="4" s="1"/>
  <c r="AL850" i="4"/>
  <c r="AM850" i="4" s="1"/>
  <c r="AL862" i="4"/>
  <c r="AM862" i="4" s="1"/>
  <c r="AL874" i="4"/>
  <c r="AM874" i="4" s="1"/>
  <c r="AL886" i="4"/>
  <c r="AM886" i="4" s="1"/>
  <c r="AL898" i="4"/>
  <c r="AM898" i="4" s="1"/>
  <c r="AL910" i="4"/>
  <c r="AM910" i="4" s="1"/>
  <c r="AL922" i="4"/>
  <c r="AM922" i="4" s="1"/>
  <c r="AL934" i="4"/>
  <c r="AM934" i="4" s="1"/>
  <c r="AL946" i="4"/>
  <c r="AM946" i="4" s="1"/>
  <c r="AL958" i="4"/>
  <c r="AM958" i="4" s="1"/>
  <c r="AL970" i="4"/>
  <c r="AM970" i="4" s="1"/>
  <c r="AL982" i="4"/>
  <c r="AM982" i="4" s="1"/>
  <c r="AL994" i="4"/>
  <c r="AM994" i="4" s="1"/>
  <c r="AL1006" i="4"/>
  <c r="AM1006" i="4" s="1"/>
  <c r="AL1018" i="4"/>
  <c r="AM1018" i="4" s="1"/>
  <c r="AL1030" i="4"/>
  <c r="AM1030" i="4" s="1"/>
  <c r="AL1042" i="4"/>
  <c r="AM1042" i="4" s="1"/>
  <c r="AL1054" i="4"/>
  <c r="AM1054" i="4" s="1"/>
  <c r="AL1066" i="4"/>
  <c r="AM1066" i="4" s="1"/>
  <c r="AL1078" i="4"/>
  <c r="AM1078" i="4" s="1"/>
  <c r="AL1090" i="4"/>
  <c r="AM1090" i="4" s="1"/>
  <c r="AL1102" i="4"/>
  <c r="AM1102" i="4" s="1"/>
  <c r="AL1114" i="4"/>
  <c r="AM1114" i="4" s="1"/>
  <c r="AL1126" i="4"/>
  <c r="AM1126" i="4" s="1"/>
  <c r="AL1138" i="4"/>
  <c r="AM1138" i="4" s="1"/>
  <c r="AL1150" i="4"/>
  <c r="AM1150" i="4" s="1"/>
  <c r="AL1162" i="4"/>
  <c r="AM1162" i="4" s="1"/>
  <c r="AL1174" i="4"/>
  <c r="AM1174" i="4" s="1"/>
  <c r="AL1186" i="4"/>
  <c r="AM1186" i="4" s="1"/>
  <c r="AL1198" i="4"/>
  <c r="AM1198" i="4" s="1"/>
  <c r="AL1210" i="4"/>
  <c r="AM1210" i="4" s="1"/>
  <c r="AL1222" i="4"/>
  <c r="AM1222" i="4" s="1"/>
  <c r="AF957" i="4"/>
  <c r="AG957" i="4" s="1"/>
  <c r="AF1821" i="4"/>
  <c r="AG1821" i="4" s="1"/>
  <c r="AF1941" i="4"/>
  <c r="AG1941" i="4" s="1"/>
  <c r="AF2061" i="4"/>
  <c r="AG2061" i="4" s="1"/>
  <c r="AF2313" i="4"/>
  <c r="AG2313" i="4" s="1"/>
  <c r="AF2433" i="4"/>
  <c r="AG2433" i="4" s="1"/>
  <c r="AF2553" i="4"/>
  <c r="AG2553" i="4" s="1"/>
  <c r="AF2673" i="4"/>
  <c r="AG2673" i="4" s="1"/>
  <c r="AF2793" i="4"/>
  <c r="AG2793" i="4" s="1"/>
  <c r="AF2925" i="4"/>
  <c r="AG2925" i="4" s="1"/>
  <c r="AF2937" i="4"/>
  <c r="AG2937" i="4" s="1"/>
  <c r="AF3045" i="4"/>
  <c r="AG3045" i="4" s="1"/>
  <c r="AF3069" i="4"/>
  <c r="AG3069" i="4" s="1"/>
  <c r="AF3165" i="4"/>
  <c r="AG3165" i="4" s="1"/>
  <c r="AF3189" i="4"/>
  <c r="AG3189" i="4" s="1"/>
  <c r="AF3285" i="4"/>
  <c r="AG3285" i="4" s="1"/>
  <c r="AL35" i="4"/>
  <c r="AM35" i="4" s="1"/>
  <c r="AL47" i="4"/>
  <c r="AM47" i="4" s="1"/>
  <c r="AL59" i="4"/>
  <c r="AM59" i="4" s="1"/>
  <c r="AL71" i="4"/>
  <c r="AM71" i="4" s="1"/>
  <c r="AL83" i="4"/>
  <c r="AM83" i="4" s="1"/>
  <c r="AL95" i="4"/>
  <c r="AM95" i="4" s="1"/>
  <c r="AL107" i="4"/>
  <c r="AM107" i="4" s="1"/>
  <c r="AL119" i="4"/>
  <c r="AM119" i="4" s="1"/>
  <c r="AL131" i="4"/>
  <c r="AM131" i="4" s="1"/>
  <c r="AL143" i="4"/>
  <c r="AM143" i="4" s="1"/>
  <c r="AL155" i="4"/>
  <c r="AM155" i="4" s="1"/>
  <c r="AL167" i="4"/>
  <c r="AM167" i="4" s="1"/>
  <c r="AL179" i="4"/>
  <c r="AM179" i="4" s="1"/>
  <c r="AL191" i="4"/>
  <c r="AM191" i="4" s="1"/>
  <c r="AL203" i="4"/>
  <c r="AM203" i="4" s="1"/>
  <c r="AL215" i="4"/>
  <c r="AM215" i="4" s="1"/>
  <c r="AL227" i="4"/>
  <c r="AM227" i="4" s="1"/>
  <c r="AL239" i="4"/>
  <c r="AM239" i="4" s="1"/>
  <c r="AL251" i="4"/>
  <c r="AM251" i="4" s="1"/>
  <c r="AL263" i="4"/>
  <c r="AM263" i="4" s="1"/>
  <c r="AL275" i="4"/>
  <c r="AM275" i="4" s="1"/>
  <c r="AL287" i="4"/>
  <c r="AM287" i="4" s="1"/>
  <c r="AL299" i="4"/>
  <c r="AM299" i="4" s="1"/>
  <c r="AL311" i="4"/>
  <c r="AM311" i="4" s="1"/>
  <c r="AL323" i="4"/>
  <c r="AM323" i="4" s="1"/>
  <c r="AL335" i="4"/>
  <c r="AM335" i="4" s="1"/>
  <c r="AL347" i="4"/>
  <c r="AM347" i="4" s="1"/>
  <c r="AL359" i="4"/>
  <c r="AM359" i="4" s="1"/>
  <c r="AL371" i="4"/>
  <c r="AM371" i="4" s="1"/>
  <c r="AL383" i="4"/>
  <c r="AM383" i="4" s="1"/>
  <c r="AL395" i="4"/>
  <c r="AM395" i="4" s="1"/>
  <c r="AL407" i="4"/>
  <c r="AM407" i="4" s="1"/>
  <c r="AL419" i="4"/>
  <c r="AM419" i="4" s="1"/>
  <c r="AL431" i="4"/>
  <c r="AM431" i="4" s="1"/>
  <c r="AL443" i="4"/>
  <c r="AM443" i="4" s="1"/>
  <c r="AL455" i="4"/>
  <c r="AM455" i="4" s="1"/>
  <c r="AL467" i="4"/>
  <c r="AM467" i="4" s="1"/>
  <c r="AL479" i="4"/>
  <c r="AM479" i="4" s="1"/>
  <c r="AL503" i="4"/>
  <c r="AM503" i="4" s="1"/>
  <c r="AL515" i="4"/>
  <c r="AM515" i="4" s="1"/>
  <c r="AL527" i="4"/>
  <c r="AM527" i="4" s="1"/>
  <c r="AL539" i="4"/>
  <c r="AM539" i="4" s="1"/>
  <c r="AL551" i="4"/>
  <c r="AM551" i="4" s="1"/>
  <c r="AL563" i="4"/>
  <c r="AM563" i="4" s="1"/>
  <c r="AL575" i="4"/>
  <c r="AM575" i="4" s="1"/>
  <c r="AL587" i="4"/>
  <c r="AM587" i="4" s="1"/>
  <c r="AL599" i="4"/>
  <c r="AM599" i="4" s="1"/>
  <c r="AL611" i="4"/>
  <c r="AM611" i="4" s="1"/>
  <c r="AL623" i="4"/>
  <c r="AM623" i="4" s="1"/>
  <c r="AL635" i="4"/>
  <c r="AM635" i="4" s="1"/>
  <c r="AL647" i="4"/>
  <c r="AM647" i="4" s="1"/>
  <c r="AL659" i="4"/>
  <c r="AM659" i="4" s="1"/>
  <c r="AL671" i="4"/>
  <c r="AM671" i="4" s="1"/>
  <c r="AL683" i="4"/>
  <c r="AM683" i="4" s="1"/>
  <c r="AL695" i="4"/>
  <c r="AM695" i="4" s="1"/>
  <c r="AL707" i="4"/>
  <c r="AM707" i="4" s="1"/>
  <c r="AL719" i="4"/>
  <c r="AM719" i="4" s="1"/>
  <c r="AL731" i="4"/>
  <c r="AM731" i="4" s="1"/>
  <c r="AL743" i="4"/>
  <c r="AM743" i="4" s="1"/>
  <c r="AL755" i="4"/>
  <c r="AM755" i="4" s="1"/>
  <c r="AL767" i="4"/>
  <c r="AM767" i="4" s="1"/>
  <c r="AL779" i="4"/>
  <c r="AM779" i="4" s="1"/>
  <c r="AL791" i="4"/>
  <c r="AM791" i="4" s="1"/>
  <c r="AL803" i="4"/>
  <c r="AM803" i="4" s="1"/>
  <c r="AL815" i="4"/>
  <c r="AM815" i="4" s="1"/>
  <c r="AL827" i="4"/>
  <c r="AM827" i="4" s="1"/>
  <c r="AL839" i="4"/>
  <c r="AM839" i="4" s="1"/>
  <c r="AL851" i="4"/>
  <c r="AM851" i="4" s="1"/>
  <c r="AL863" i="4"/>
  <c r="AM863" i="4" s="1"/>
  <c r="AL875" i="4"/>
  <c r="AM875" i="4" s="1"/>
  <c r="AL887" i="4"/>
  <c r="AM887" i="4" s="1"/>
  <c r="AL899" i="4"/>
  <c r="AM899" i="4" s="1"/>
  <c r="AL911" i="4"/>
  <c r="AM911" i="4" s="1"/>
  <c r="AL923" i="4"/>
  <c r="AM923" i="4" s="1"/>
  <c r="AL935" i="4"/>
  <c r="AM935" i="4" s="1"/>
  <c r="AL947" i="4"/>
  <c r="AM947" i="4" s="1"/>
  <c r="AL959" i="4"/>
  <c r="AM959" i="4" s="1"/>
  <c r="AL971" i="4"/>
  <c r="AM971" i="4" s="1"/>
  <c r="AL983" i="4"/>
  <c r="AM983" i="4" s="1"/>
  <c r="AL995" i="4"/>
  <c r="AM995" i="4" s="1"/>
  <c r="AL1007" i="4"/>
  <c r="AM1007" i="4" s="1"/>
  <c r="AL1019" i="4"/>
  <c r="AM1019" i="4" s="1"/>
  <c r="AL1031" i="4"/>
  <c r="AM1031" i="4" s="1"/>
  <c r="AL1043" i="4"/>
  <c r="AM1043" i="4" s="1"/>
  <c r="AL1055" i="4"/>
  <c r="AM1055" i="4" s="1"/>
  <c r="AL1067" i="4"/>
  <c r="AM1067" i="4" s="1"/>
  <c r="AL1079" i="4"/>
  <c r="AM1079" i="4" s="1"/>
  <c r="AL1091" i="4"/>
  <c r="AM1091" i="4" s="1"/>
  <c r="AL1103" i="4"/>
  <c r="AM1103" i="4" s="1"/>
  <c r="AL1115" i="4"/>
  <c r="AM1115" i="4" s="1"/>
  <c r="AL1127" i="4"/>
  <c r="AM1127" i="4" s="1"/>
  <c r="AL1139" i="4"/>
  <c r="AM1139" i="4" s="1"/>
  <c r="AL1151" i="4"/>
  <c r="AM1151" i="4" s="1"/>
  <c r="AL1163" i="4"/>
  <c r="AM1163" i="4" s="1"/>
  <c r="AL1175" i="4"/>
  <c r="AM1175" i="4" s="1"/>
  <c r="AL1187" i="4"/>
  <c r="AM1187" i="4" s="1"/>
  <c r="AL1199" i="4"/>
  <c r="AM1199" i="4" s="1"/>
  <c r="AL1211" i="4"/>
  <c r="AM1211" i="4" s="1"/>
  <c r="AL1223" i="4"/>
  <c r="AM1223" i="4" s="1"/>
  <c r="AL1235" i="4"/>
  <c r="AM1235" i="4" s="1"/>
  <c r="AL1247" i="4"/>
  <c r="AM1247" i="4" s="1"/>
  <c r="AL1259" i="4"/>
  <c r="AM1259" i="4" s="1"/>
  <c r="AL1271" i="4"/>
  <c r="AM1271" i="4" s="1"/>
  <c r="AL1283" i="4"/>
  <c r="AM1283" i="4" s="1"/>
  <c r="AL1295" i="4"/>
  <c r="AM1295" i="4" s="1"/>
  <c r="AL1307" i="4"/>
  <c r="AM1307" i="4" s="1"/>
  <c r="AL1319" i="4"/>
  <c r="AM1319" i="4" s="1"/>
  <c r="AL1331" i="4"/>
  <c r="AM1331" i="4" s="1"/>
  <c r="AL1343" i="4"/>
  <c r="AM1343" i="4" s="1"/>
  <c r="AL1355" i="4"/>
  <c r="AM1355" i="4" s="1"/>
  <c r="AL1367" i="4"/>
  <c r="AM1367" i="4" s="1"/>
  <c r="AL1379" i="4"/>
  <c r="AM1379" i="4" s="1"/>
  <c r="AL1391" i="4"/>
  <c r="AM1391" i="4" s="1"/>
  <c r="AL1403" i="4"/>
  <c r="AM1403" i="4" s="1"/>
  <c r="AL1415" i="4"/>
  <c r="AM1415" i="4" s="1"/>
  <c r="AL1427" i="4"/>
  <c r="AM1427" i="4" s="1"/>
  <c r="AL1439" i="4"/>
  <c r="AM1439" i="4" s="1"/>
  <c r="AL1451" i="4"/>
  <c r="AM1451" i="4" s="1"/>
  <c r="AL1463" i="4"/>
  <c r="AM1463" i="4" s="1"/>
  <c r="AL1475" i="4"/>
  <c r="AM1475" i="4" s="1"/>
  <c r="AL1487" i="4"/>
  <c r="AM1487" i="4" s="1"/>
  <c r="AL1499" i="4"/>
  <c r="AM1499" i="4" s="1"/>
  <c r="AL1511" i="4"/>
  <c r="AM1511" i="4" s="1"/>
  <c r="AL1523" i="4"/>
  <c r="AM1523" i="4" s="1"/>
  <c r="AL1535" i="4"/>
  <c r="AM1535" i="4" s="1"/>
  <c r="AL1547" i="4"/>
  <c r="AM1547" i="4" s="1"/>
  <c r="AL36" i="4"/>
  <c r="AM36" i="4" s="1"/>
  <c r="AL48" i="4"/>
  <c r="AM48" i="4" s="1"/>
  <c r="AL72" i="4"/>
  <c r="AM72" i="4" s="1"/>
  <c r="AL84" i="4"/>
  <c r="AM84" i="4" s="1"/>
  <c r="AL96" i="4"/>
  <c r="AM96" i="4" s="1"/>
  <c r="AL108" i="4"/>
  <c r="AM108" i="4" s="1"/>
  <c r="AL120" i="4"/>
  <c r="AM120" i="4" s="1"/>
  <c r="AL132" i="4"/>
  <c r="AM132" i="4" s="1"/>
  <c r="AL144" i="4"/>
  <c r="AM144" i="4" s="1"/>
  <c r="AL156" i="4"/>
  <c r="AM156" i="4" s="1"/>
  <c r="AL168" i="4"/>
  <c r="AM168" i="4" s="1"/>
  <c r="AL180" i="4"/>
  <c r="AM180" i="4" s="1"/>
  <c r="AL192" i="4"/>
  <c r="AM192" i="4" s="1"/>
  <c r="AL204" i="4"/>
  <c r="AM204" i="4" s="1"/>
  <c r="AL216" i="4"/>
  <c r="AM216" i="4" s="1"/>
  <c r="AL228" i="4"/>
  <c r="AM228" i="4" s="1"/>
  <c r="AL240" i="4"/>
  <c r="AM240" i="4" s="1"/>
  <c r="AL252" i="4"/>
  <c r="AM252" i="4" s="1"/>
  <c r="AL264" i="4"/>
  <c r="AM264" i="4" s="1"/>
  <c r="AL276" i="4"/>
  <c r="AM276" i="4" s="1"/>
  <c r="AL288" i="4"/>
  <c r="AM288" i="4" s="1"/>
  <c r="AL300" i="4"/>
  <c r="AM300" i="4" s="1"/>
  <c r="AL312" i="4"/>
  <c r="AM312" i="4" s="1"/>
  <c r="AL324" i="4"/>
  <c r="AM324" i="4" s="1"/>
  <c r="AL336" i="4"/>
  <c r="AM336" i="4" s="1"/>
  <c r="AL348" i="4"/>
  <c r="AM348" i="4" s="1"/>
  <c r="AL360" i="4"/>
  <c r="AM360" i="4" s="1"/>
  <c r="AL372" i="4"/>
  <c r="AM372" i="4" s="1"/>
  <c r="AL384" i="4"/>
  <c r="AM384" i="4" s="1"/>
  <c r="AL396" i="4"/>
  <c r="AM396" i="4" s="1"/>
  <c r="AL408" i="4"/>
  <c r="AM408" i="4" s="1"/>
  <c r="AL420" i="4"/>
  <c r="AM420" i="4" s="1"/>
  <c r="AL432" i="4"/>
  <c r="AM432" i="4" s="1"/>
  <c r="AL444" i="4"/>
  <c r="AM444" i="4" s="1"/>
  <c r="AL456" i="4"/>
  <c r="AM456" i="4" s="1"/>
  <c r="AL468" i="4"/>
  <c r="AM468" i="4" s="1"/>
  <c r="AL480" i="4"/>
  <c r="AM480" i="4" s="1"/>
  <c r="AL492" i="4"/>
  <c r="AM492" i="4" s="1"/>
  <c r="AL504" i="4"/>
  <c r="AM504" i="4" s="1"/>
  <c r="AL516" i="4"/>
  <c r="AM516" i="4" s="1"/>
  <c r="AL528" i="4"/>
  <c r="AM528" i="4" s="1"/>
  <c r="AL540" i="4"/>
  <c r="AM540" i="4" s="1"/>
  <c r="AL552" i="4"/>
  <c r="AM552" i="4" s="1"/>
  <c r="AL564" i="4"/>
  <c r="AM564" i="4" s="1"/>
  <c r="AL576" i="4"/>
  <c r="AM576" i="4" s="1"/>
  <c r="AL588" i="4"/>
  <c r="AM588" i="4" s="1"/>
  <c r="AL600" i="4"/>
  <c r="AM600" i="4" s="1"/>
  <c r="AL612" i="4"/>
  <c r="AM612" i="4" s="1"/>
  <c r="AL624" i="4"/>
  <c r="AM624" i="4" s="1"/>
  <c r="AL636" i="4"/>
  <c r="AM636" i="4" s="1"/>
  <c r="AL648" i="4"/>
  <c r="AM648" i="4" s="1"/>
  <c r="AL660" i="4"/>
  <c r="AM660" i="4" s="1"/>
  <c r="AL672" i="4"/>
  <c r="AM672" i="4" s="1"/>
  <c r="AL684" i="4"/>
  <c r="AM684" i="4" s="1"/>
  <c r="AL696" i="4"/>
  <c r="AM696" i="4" s="1"/>
  <c r="AL708" i="4"/>
  <c r="AM708" i="4" s="1"/>
  <c r="AL720" i="4"/>
  <c r="AM720" i="4" s="1"/>
  <c r="AL732" i="4"/>
  <c r="AM732" i="4" s="1"/>
  <c r="AL744" i="4"/>
  <c r="AM744" i="4" s="1"/>
  <c r="AL756" i="4"/>
  <c r="AM756" i="4" s="1"/>
  <c r="AL768" i="4"/>
  <c r="AM768" i="4" s="1"/>
  <c r="AL780" i="4"/>
  <c r="AM780" i="4" s="1"/>
  <c r="AL792" i="4"/>
  <c r="AM792" i="4" s="1"/>
  <c r="AL804" i="4"/>
  <c r="AM804" i="4" s="1"/>
  <c r="AL816" i="4"/>
  <c r="AM816" i="4" s="1"/>
  <c r="AL828" i="4"/>
  <c r="AM828" i="4" s="1"/>
  <c r="AL840" i="4"/>
  <c r="AM840" i="4" s="1"/>
  <c r="AL852" i="4"/>
  <c r="AM852" i="4" s="1"/>
  <c r="AL864" i="4"/>
  <c r="AM864" i="4" s="1"/>
  <c r="AL876" i="4"/>
  <c r="AM876" i="4" s="1"/>
  <c r="AL888" i="4"/>
  <c r="AM888" i="4" s="1"/>
  <c r="AL900" i="4"/>
  <c r="AM900" i="4" s="1"/>
  <c r="AL912" i="4"/>
  <c r="AM912" i="4" s="1"/>
  <c r="AL924" i="4"/>
  <c r="AM924" i="4" s="1"/>
  <c r="AL936" i="4"/>
  <c r="AM936" i="4" s="1"/>
  <c r="AL948" i="4"/>
  <c r="AM948" i="4" s="1"/>
  <c r="AL960" i="4"/>
  <c r="AM960" i="4" s="1"/>
  <c r="AL972" i="4"/>
  <c r="AM972" i="4" s="1"/>
  <c r="AL984" i="4"/>
  <c r="AM984" i="4" s="1"/>
  <c r="AL996" i="4"/>
  <c r="AM996" i="4" s="1"/>
  <c r="AL1008" i="4"/>
  <c r="AM1008" i="4" s="1"/>
  <c r="AL1020" i="4"/>
  <c r="AM1020" i="4" s="1"/>
  <c r="AL1032" i="4"/>
  <c r="AM1032" i="4" s="1"/>
  <c r="AL1044" i="4"/>
  <c r="AM1044" i="4" s="1"/>
  <c r="AL1056" i="4"/>
  <c r="AM1056" i="4" s="1"/>
  <c r="AL1068" i="4"/>
  <c r="AM1068" i="4" s="1"/>
  <c r="AL1080" i="4"/>
  <c r="AM1080" i="4" s="1"/>
  <c r="AL1092" i="4"/>
  <c r="AM1092" i="4" s="1"/>
  <c r="AL1104" i="4"/>
  <c r="AM1104" i="4" s="1"/>
  <c r="AL1116" i="4"/>
  <c r="AM1116" i="4" s="1"/>
  <c r="AL1128" i="4"/>
  <c r="AM1128" i="4" s="1"/>
  <c r="AL1140" i="4"/>
  <c r="AM1140" i="4" s="1"/>
  <c r="AL1152" i="4"/>
  <c r="AM1152" i="4" s="1"/>
  <c r="AL1164" i="4"/>
  <c r="AM1164" i="4" s="1"/>
  <c r="AL1176" i="4"/>
  <c r="AM1176" i="4" s="1"/>
  <c r="AL1188" i="4"/>
  <c r="AM1188" i="4" s="1"/>
  <c r="AL1200" i="4"/>
  <c r="AM1200" i="4" s="1"/>
  <c r="AL1212" i="4"/>
  <c r="AM1212" i="4" s="1"/>
  <c r="AL1224" i="4"/>
  <c r="AM1224" i="4" s="1"/>
  <c r="AL1236" i="4"/>
  <c r="AM1236" i="4" s="1"/>
  <c r="AL1248" i="4"/>
  <c r="AM1248" i="4" s="1"/>
  <c r="AL1260" i="4"/>
  <c r="AM1260" i="4" s="1"/>
  <c r="AL1272" i="4"/>
  <c r="AM1272" i="4" s="1"/>
  <c r="AL1284" i="4"/>
  <c r="AM1284" i="4" s="1"/>
  <c r="AL1296" i="4"/>
  <c r="AM1296" i="4" s="1"/>
  <c r="AL1308" i="4"/>
  <c r="AM1308" i="4" s="1"/>
  <c r="AL1320" i="4"/>
  <c r="AM1320" i="4" s="1"/>
  <c r="AL1332" i="4"/>
  <c r="AM1332" i="4" s="1"/>
  <c r="AL1344" i="4"/>
  <c r="AM1344" i="4" s="1"/>
  <c r="AL1356" i="4"/>
  <c r="AM1356" i="4" s="1"/>
  <c r="AL1368" i="4"/>
  <c r="AM1368" i="4" s="1"/>
  <c r="AL1380" i="4"/>
  <c r="AM1380" i="4" s="1"/>
  <c r="AL1392" i="4"/>
  <c r="AM1392" i="4" s="1"/>
  <c r="AL1404" i="4"/>
  <c r="AM1404" i="4" s="1"/>
  <c r="AL1416" i="4"/>
  <c r="AM1416" i="4" s="1"/>
  <c r="AL1428" i="4"/>
  <c r="AM1428" i="4" s="1"/>
  <c r="AL1440" i="4"/>
  <c r="AM1440" i="4" s="1"/>
  <c r="AL1452" i="4"/>
  <c r="AM1452" i="4" s="1"/>
  <c r="AL1464" i="4"/>
  <c r="AM1464" i="4" s="1"/>
  <c r="AL1476" i="4"/>
  <c r="AM1476" i="4" s="1"/>
  <c r="AL1488" i="4"/>
  <c r="AM1488" i="4" s="1"/>
  <c r="AL1500" i="4"/>
  <c r="AM1500" i="4" s="1"/>
  <c r="AL1512" i="4"/>
  <c r="AM1512" i="4" s="1"/>
  <c r="AL1524" i="4"/>
  <c r="AM1524" i="4" s="1"/>
  <c r="AL1536" i="4"/>
  <c r="AM1536" i="4" s="1"/>
  <c r="AL1548" i="4"/>
  <c r="AM1548" i="4" s="1"/>
  <c r="AL1560" i="4"/>
  <c r="AM1560" i="4" s="1"/>
  <c r="AL1572" i="4"/>
  <c r="AM1572" i="4" s="1"/>
  <c r="AL1584" i="4"/>
  <c r="AM1584" i="4" s="1"/>
  <c r="AL1596" i="4"/>
  <c r="AM1596" i="4" s="1"/>
  <c r="AL1608" i="4"/>
  <c r="AM1608" i="4" s="1"/>
  <c r="AL1620" i="4"/>
  <c r="AM1620" i="4" s="1"/>
  <c r="AL1632" i="4"/>
  <c r="AM1632" i="4" s="1"/>
  <c r="AL1644" i="4"/>
  <c r="AM1644" i="4" s="1"/>
  <c r="AL1656" i="4"/>
  <c r="AM1656" i="4" s="1"/>
  <c r="AL1668" i="4"/>
  <c r="AM1668" i="4" s="1"/>
  <c r="AL1680" i="4"/>
  <c r="AM1680" i="4" s="1"/>
  <c r="AL1692" i="4"/>
  <c r="AM1692" i="4" s="1"/>
  <c r="AL1704" i="4"/>
  <c r="AM1704" i="4" s="1"/>
  <c r="AL1716" i="4"/>
  <c r="AM1716" i="4" s="1"/>
  <c r="AL1728" i="4"/>
  <c r="AM1728" i="4" s="1"/>
  <c r="AL1740" i="4"/>
  <c r="AM1740" i="4" s="1"/>
  <c r="AL1752" i="4"/>
  <c r="AM1752" i="4" s="1"/>
  <c r="AL1764" i="4"/>
  <c r="AM1764" i="4" s="1"/>
  <c r="AL1776" i="4"/>
  <c r="AM1776" i="4" s="1"/>
  <c r="AL1788" i="4"/>
  <c r="AM1788" i="4" s="1"/>
  <c r="AL1698" i="4"/>
  <c r="AM1698" i="4" s="1"/>
  <c r="AL1710" i="4"/>
  <c r="AM1710" i="4" s="1"/>
  <c r="AL1722" i="4"/>
  <c r="AM1722" i="4" s="1"/>
  <c r="AL1734" i="4"/>
  <c r="AM1734" i="4" s="1"/>
  <c r="AL1746" i="4"/>
  <c r="AM1746" i="4" s="1"/>
  <c r="AL1758" i="4"/>
  <c r="AM1758" i="4" s="1"/>
  <c r="AL1770" i="4"/>
  <c r="AM1770" i="4" s="1"/>
  <c r="AL1782" i="4"/>
  <c r="AM1782" i="4" s="1"/>
  <c r="AL1794" i="4"/>
  <c r="AM1794" i="4" s="1"/>
  <c r="AL1806" i="4"/>
  <c r="AM1806" i="4" s="1"/>
  <c r="AL1818" i="4"/>
  <c r="AM1818" i="4" s="1"/>
  <c r="AL1830" i="4"/>
  <c r="AM1830" i="4" s="1"/>
  <c r="AL1842" i="4"/>
  <c r="AM1842" i="4" s="1"/>
  <c r="AL1854" i="4"/>
  <c r="AM1854" i="4" s="1"/>
  <c r="AL1866" i="4"/>
  <c r="AM1866" i="4" s="1"/>
  <c r="AL1878" i="4"/>
  <c r="AM1878" i="4" s="1"/>
  <c r="AL1890" i="4"/>
  <c r="AM1890" i="4" s="1"/>
  <c r="AL1902" i="4"/>
  <c r="AM1902" i="4" s="1"/>
  <c r="AL1914" i="4"/>
  <c r="AM1914" i="4" s="1"/>
  <c r="AL1926" i="4"/>
  <c r="AM1926" i="4" s="1"/>
  <c r="AL1938" i="4"/>
  <c r="AM1938" i="4" s="1"/>
  <c r="AL1950" i="4"/>
  <c r="AM1950" i="4" s="1"/>
  <c r="AL1962" i="4"/>
  <c r="AM1962" i="4" s="1"/>
  <c r="AL1974" i="4"/>
  <c r="AM1974" i="4" s="1"/>
  <c r="AL1986" i="4"/>
  <c r="AM1986" i="4" s="1"/>
  <c r="AL1998" i="4"/>
  <c r="AM1998" i="4" s="1"/>
  <c r="AL2010" i="4"/>
  <c r="AM2010" i="4" s="1"/>
  <c r="AL2022" i="4"/>
  <c r="AM2022" i="4" s="1"/>
  <c r="AL2034" i="4"/>
  <c r="AM2034" i="4" s="1"/>
  <c r="AL2046" i="4"/>
  <c r="AM2046" i="4" s="1"/>
  <c r="AL2058" i="4"/>
  <c r="AM2058" i="4" s="1"/>
  <c r="AL2070" i="4"/>
  <c r="AM2070" i="4" s="1"/>
  <c r="AL2082" i="4"/>
  <c r="AM2082" i="4" s="1"/>
  <c r="AL2094" i="4"/>
  <c r="AM2094" i="4" s="1"/>
  <c r="AL2106" i="4"/>
  <c r="AM2106" i="4" s="1"/>
  <c r="AL2118" i="4"/>
  <c r="AM2118" i="4" s="1"/>
  <c r="AL2130" i="4"/>
  <c r="AM2130" i="4" s="1"/>
  <c r="AL2142" i="4"/>
  <c r="AM2142" i="4" s="1"/>
  <c r="AL2154" i="4"/>
  <c r="AM2154" i="4" s="1"/>
  <c r="AL2166" i="4"/>
  <c r="AM2166" i="4" s="1"/>
  <c r="AL2178" i="4"/>
  <c r="AM2178" i="4" s="1"/>
  <c r="AL2190" i="4"/>
  <c r="AM2190" i="4" s="1"/>
  <c r="AL2202" i="4"/>
  <c r="AM2202" i="4" s="1"/>
  <c r="AL2214" i="4"/>
  <c r="AM2214" i="4" s="1"/>
  <c r="AL2226" i="4"/>
  <c r="AM2226" i="4" s="1"/>
  <c r="AL2238" i="4"/>
  <c r="AM2238" i="4" s="1"/>
  <c r="AL2250" i="4"/>
  <c r="AM2250" i="4" s="1"/>
  <c r="AL2262" i="4"/>
  <c r="AM2262" i="4" s="1"/>
  <c r="AL2274" i="4"/>
  <c r="AM2274" i="4" s="1"/>
  <c r="AL2286" i="4"/>
  <c r="AM2286" i="4" s="1"/>
  <c r="AL2298" i="4"/>
  <c r="AM2298" i="4" s="1"/>
  <c r="AL2310" i="4"/>
  <c r="AM2310" i="4" s="1"/>
  <c r="AL2322" i="4"/>
  <c r="AM2322" i="4" s="1"/>
  <c r="AL2334" i="4"/>
  <c r="AM2334" i="4" s="1"/>
  <c r="AL2346" i="4"/>
  <c r="AM2346" i="4" s="1"/>
  <c r="AL2358" i="4"/>
  <c r="AM2358" i="4" s="1"/>
  <c r="AL2370" i="4"/>
  <c r="AM2370" i="4" s="1"/>
  <c r="AL2382" i="4"/>
  <c r="AM2382" i="4" s="1"/>
  <c r="AL2394" i="4"/>
  <c r="AM2394" i="4" s="1"/>
  <c r="AL2406" i="4"/>
  <c r="AM2406" i="4" s="1"/>
  <c r="AL2418" i="4"/>
  <c r="AM2418" i="4" s="1"/>
  <c r="AL2430" i="4"/>
  <c r="AM2430" i="4" s="1"/>
  <c r="AL2442" i="4"/>
  <c r="AM2442" i="4" s="1"/>
  <c r="AL2454" i="4"/>
  <c r="AM2454" i="4" s="1"/>
  <c r="AL2466" i="4"/>
  <c r="AM2466" i="4" s="1"/>
  <c r="AL2478" i="4"/>
  <c r="AM2478" i="4" s="1"/>
  <c r="AL2490" i="4"/>
  <c r="AM2490" i="4" s="1"/>
  <c r="AL2502" i="4"/>
  <c r="AM2502" i="4" s="1"/>
  <c r="AL2514" i="4"/>
  <c r="AM2514" i="4" s="1"/>
  <c r="AL2526" i="4"/>
  <c r="AM2526" i="4" s="1"/>
  <c r="AL2538" i="4"/>
  <c r="AM2538" i="4" s="1"/>
  <c r="AL2550" i="4"/>
  <c r="AM2550" i="4" s="1"/>
  <c r="AL2562" i="4"/>
  <c r="AM2562" i="4" s="1"/>
  <c r="AL2574" i="4"/>
  <c r="AM2574" i="4" s="1"/>
  <c r="AL2586" i="4"/>
  <c r="AM2586" i="4" s="1"/>
  <c r="AL2598" i="4"/>
  <c r="AM2598" i="4" s="1"/>
  <c r="AL2610" i="4"/>
  <c r="AM2610" i="4" s="1"/>
  <c r="AL2622" i="4"/>
  <c r="AM2622" i="4" s="1"/>
  <c r="AL2634" i="4"/>
  <c r="AM2634" i="4" s="1"/>
  <c r="AL2646" i="4"/>
  <c r="AM2646" i="4" s="1"/>
  <c r="AL2658" i="4"/>
  <c r="AM2658" i="4" s="1"/>
  <c r="AL2670" i="4"/>
  <c r="AM2670" i="4" s="1"/>
  <c r="AL2682" i="4"/>
  <c r="AM2682" i="4" s="1"/>
  <c r="AL2694" i="4"/>
  <c r="AM2694" i="4" s="1"/>
  <c r="AL2706" i="4"/>
  <c r="AM2706" i="4" s="1"/>
  <c r="AL2718" i="4"/>
  <c r="AM2718" i="4" s="1"/>
  <c r="AL2730" i="4"/>
  <c r="AM2730" i="4" s="1"/>
  <c r="AL2742" i="4"/>
  <c r="AM2742" i="4" s="1"/>
  <c r="AL2754" i="4"/>
  <c r="AM2754" i="4" s="1"/>
  <c r="AL2766" i="4"/>
  <c r="AM2766" i="4" s="1"/>
  <c r="AL2778" i="4"/>
  <c r="AM2778" i="4" s="1"/>
  <c r="AL2790" i="4"/>
  <c r="AM2790" i="4" s="1"/>
  <c r="AL2802" i="4"/>
  <c r="AM2802" i="4" s="1"/>
  <c r="AL2814" i="4"/>
  <c r="AM2814" i="4" s="1"/>
  <c r="AL2826" i="4"/>
  <c r="AM2826" i="4" s="1"/>
  <c r="AL2838" i="4"/>
  <c r="AM2838" i="4" s="1"/>
  <c r="AL2850" i="4"/>
  <c r="AM2850" i="4" s="1"/>
  <c r="AL2862" i="4"/>
  <c r="AM2862" i="4" s="1"/>
  <c r="AL2874" i="4"/>
  <c r="AM2874" i="4" s="1"/>
  <c r="AL2886" i="4"/>
  <c r="AM2886" i="4" s="1"/>
  <c r="AL2898" i="4"/>
  <c r="AM2898" i="4" s="1"/>
  <c r="AL2910" i="4"/>
  <c r="AM2910" i="4" s="1"/>
  <c r="AL2922" i="4"/>
  <c r="AM2922" i="4" s="1"/>
  <c r="AL2934" i="4"/>
  <c r="AM2934" i="4" s="1"/>
  <c r="AL2946" i="4"/>
  <c r="AM2946" i="4" s="1"/>
  <c r="AL2958" i="4"/>
  <c r="AM2958" i="4" s="1"/>
  <c r="AL2970" i="4"/>
  <c r="AM2970" i="4" s="1"/>
  <c r="AL2982" i="4"/>
  <c r="AM2982" i="4" s="1"/>
  <c r="AL2994" i="4"/>
  <c r="AM2994" i="4" s="1"/>
  <c r="AL3006" i="4"/>
  <c r="AM3006" i="4" s="1"/>
  <c r="AL3018" i="4"/>
  <c r="AM3018" i="4" s="1"/>
  <c r="AL3030" i="4"/>
  <c r="AM3030" i="4" s="1"/>
  <c r="AL3042" i="4"/>
  <c r="AM3042" i="4" s="1"/>
  <c r="AL3054" i="4"/>
  <c r="AM3054" i="4" s="1"/>
  <c r="AL3066" i="4"/>
  <c r="AM3066" i="4" s="1"/>
  <c r="AL3078" i="4"/>
  <c r="AM3078" i="4" s="1"/>
  <c r="AL3090" i="4"/>
  <c r="AM3090" i="4" s="1"/>
  <c r="AL3102" i="4"/>
  <c r="AM3102" i="4" s="1"/>
  <c r="AL3114" i="4"/>
  <c r="AM3114" i="4" s="1"/>
  <c r="AL3126" i="4"/>
  <c r="AM3126" i="4" s="1"/>
  <c r="AL3138" i="4"/>
  <c r="AM3138" i="4" s="1"/>
  <c r="AL3150" i="4"/>
  <c r="AM3150" i="4" s="1"/>
  <c r="AL3162" i="4"/>
  <c r="AM3162" i="4" s="1"/>
  <c r="AL3174" i="4"/>
  <c r="AM3174" i="4" s="1"/>
  <c r="AL3186" i="4"/>
  <c r="AM3186" i="4" s="1"/>
  <c r="AL3198" i="4"/>
  <c r="AM3198" i="4" s="1"/>
  <c r="AL1712" i="4"/>
  <c r="AM1712" i="4" s="1"/>
  <c r="AL1724" i="4"/>
  <c r="AM1724" i="4" s="1"/>
  <c r="AL1736" i="4"/>
  <c r="AM1736" i="4" s="1"/>
  <c r="AL1748" i="4"/>
  <c r="AM1748" i="4" s="1"/>
  <c r="AL1760" i="4"/>
  <c r="AM1760" i="4" s="1"/>
  <c r="AL1772" i="4"/>
  <c r="AM1772" i="4" s="1"/>
  <c r="AL1784" i="4"/>
  <c r="AM1784" i="4" s="1"/>
  <c r="AL1796" i="4"/>
  <c r="AM1796" i="4" s="1"/>
  <c r="AL1808" i="4"/>
  <c r="AM1808" i="4" s="1"/>
  <c r="AL1820" i="4"/>
  <c r="AM1820" i="4" s="1"/>
  <c r="AL1832" i="4"/>
  <c r="AM1832" i="4" s="1"/>
  <c r="AL1844" i="4"/>
  <c r="AM1844" i="4" s="1"/>
  <c r="AL1856" i="4"/>
  <c r="AM1856" i="4" s="1"/>
  <c r="AL1868" i="4"/>
  <c r="AM1868" i="4" s="1"/>
  <c r="AL1880" i="4"/>
  <c r="AM1880" i="4" s="1"/>
  <c r="AL1892" i="4"/>
  <c r="AM1892" i="4" s="1"/>
  <c r="AL1904" i="4"/>
  <c r="AM1904" i="4" s="1"/>
  <c r="AL1916" i="4"/>
  <c r="AM1916" i="4" s="1"/>
  <c r="AL1928" i="4"/>
  <c r="AM1928" i="4" s="1"/>
  <c r="AL1940" i="4"/>
  <c r="AM1940" i="4" s="1"/>
  <c r="AL1952" i="4"/>
  <c r="AM1952" i="4" s="1"/>
  <c r="AL1964" i="4"/>
  <c r="AM1964" i="4" s="1"/>
  <c r="AL1976" i="4"/>
  <c r="AM1976" i="4" s="1"/>
  <c r="AL1988" i="4"/>
  <c r="AM1988" i="4" s="1"/>
  <c r="AL2000" i="4"/>
  <c r="AM2000" i="4" s="1"/>
  <c r="AL2012" i="4"/>
  <c r="AM2012" i="4" s="1"/>
  <c r="AL2024" i="4"/>
  <c r="AM2024" i="4" s="1"/>
  <c r="AL2036" i="4"/>
  <c r="AM2036" i="4" s="1"/>
  <c r="AL2048" i="4"/>
  <c r="AM2048" i="4" s="1"/>
  <c r="AL2060" i="4"/>
  <c r="AM2060" i="4" s="1"/>
  <c r="AL2072" i="4"/>
  <c r="AM2072" i="4" s="1"/>
  <c r="AL2084" i="4"/>
  <c r="AM2084" i="4" s="1"/>
  <c r="AL2096" i="4"/>
  <c r="AM2096" i="4" s="1"/>
  <c r="AL2108" i="4"/>
  <c r="AM2108" i="4" s="1"/>
  <c r="AL2120" i="4"/>
  <c r="AM2120" i="4" s="1"/>
  <c r="AL2132" i="4"/>
  <c r="AM2132" i="4" s="1"/>
  <c r="AL2144" i="4"/>
  <c r="AM2144" i="4" s="1"/>
  <c r="AL2156" i="4"/>
  <c r="AM2156" i="4" s="1"/>
  <c r="AL2168" i="4"/>
  <c r="AM2168" i="4" s="1"/>
  <c r="AL2180" i="4"/>
  <c r="AM2180" i="4" s="1"/>
  <c r="AL2192" i="4"/>
  <c r="AM2192" i="4" s="1"/>
  <c r="AL2204" i="4"/>
  <c r="AM2204" i="4" s="1"/>
  <c r="AL2216" i="4"/>
  <c r="AM2216" i="4" s="1"/>
  <c r="AL2228" i="4"/>
  <c r="AM2228" i="4" s="1"/>
  <c r="AL2240" i="4"/>
  <c r="AM2240" i="4" s="1"/>
  <c r="AL2252" i="4"/>
  <c r="AM2252" i="4" s="1"/>
  <c r="AL2264" i="4"/>
  <c r="AM2264" i="4" s="1"/>
  <c r="AL2276" i="4"/>
  <c r="AM2276" i="4" s="1"/>
  <c r="AL2288" i="4"/>
  <c r="AM2288" i="4" s="1"/>
  <c r="AL2300" i="4"/>
  <c r="AM2300" i="4" s="1"/>
  <c r="AL2312" i="4"/>
  <c r="AM2312" i="4" s="1"/>
  <c r="AL2324" i="4"/>
  <c r="AM2324" i="4" s="1"/>
  <c r="AL2336" i="4"/>
  <c r="AM2336" i="4" s="1"/>
  <c r="AL2348" i="4"/>
  <c r="AM2348" i="4" s="1"/>
  <c r="AL2360" i="4"/>
  <c r="AM2360" i="4" s="1"/>
  <c r="AL2372" i="4"/>
  <c r="AM2372" i="4" s="1"/>
  <c r="AL2384" i="4"/>
  <c r="AM2384" i="4" s="1"/>
  <c r="AL2396" i="4"/>
  <c r="AM2396" i="4" s="1"/>
  <c r="AL2408" i="4"/>
  <c r="AM2408" i="4" s="1"/>
  <c r="AL2420" i="4"/>
  <c r="AM2420" i="4" s="1"/>
  <c r="AL2432" i="4"/>
  <c r="AM2432" i="4" s="1"/>
  <c r="AL2444" i="4"/>
  <c r="AM2444" i="4" s="1"/>
  <c r="AL2456" i="4"/>
  <c r="AM2456" i="4" s="1"/>
  <c r="AL2468" i="4"/>
  <c r="AM2468" i="4" s="1"/>
  <c r="AL2480" i="4"/>
  <c r="AM2480" i="4" s="1"/>
  <c r="AL2492" i="4"/>
  <c r="AM2492" i="4" s="1"/>
  <c r="AL2504" i="4"/>
  <c r="AM2504" i="4" s="1"/>
  <c r="AL2516" i="4"/>
  <c r="AM2516" i="4" s="1"/>
  <c r="AL2528" i="4"/>
  <c r="AM2528" i="4" s="1"/>
  <c r="AL2540" i="4"/>
  <c r="AM2540" i="4" s="1"/>
  <c r="AL2552" i="4"/>
  <c r="AM2552" i="4" s="1"/>
  <c r="AL2564" i="4"/>
  <c r="AM2564" i="4" s="1"/>
  <c r="AL2576" i="4"/>
  <c r="AM2576" i="4" s="1"/>
  <c r="AL2588" i="4"/>
  <c r="AM2588" i="4" s="1"/>
  <c r="AL2600" i="4"/>
  <c r="AM2600" i="4" s="1"/>
  <c r="AL2612" i="4"/>
  <c r="AM2612" i="4" s="1"/>
  <c r="AL2624" i="4"/>
  <c r="AM2624" i="4" s="1"/>
  <c r="AL2636" i="4"/>
  <c r="AM2636" i="4" s="1"/>
  <c r="AL2648" i="4"/>
  <c r="AM2648" i="4" s="1"/>
  <c r="AL2660" i="4"/>
  <c r="AM2660" i="4" s="1"/>
  <c r="AL2672" i="4"/>
  <c r="AM2672" i="4" s="1"/>
  <c r="AL2684" i="4"/>
  <c r="AM2684" i="4" s="1"/>
  <c r="AL2696" i="4"/>
  <c r="AM2696" i="4" s="1"/>
  <c r="AL2708" i="4"/>
  <c r="AM2708" i="4" s="1"/>
  <c r="AL2720" i="4"/>
  <c r="AM2720" i="4" s="1"/>
  <c r="AL2732" i="4"/>
  <c r="AM2732" i="4" s="1"/>
  <c r="AL2744" i="4"/>
  <c r="AM2744" i="4" s="1"/>
  <c r="AL2756" i="4"/>
  <c r="AM2756" i="4" s="1"/>
  <c r="AL2768" i="4"/>
  <c r="AM2768" i="4" s="1"/>
  <c r="AL2780" i="4"/>
  <c r="AM2780" i="4" s="1"/>
  <c r="AL2792" i="4"/>
  <c r="AM2792" i="4" s="1"/>
  <c r="AL2804" i="4"/>
  <c r="AM2804" i="4" s="1"/>
  <c r="AL2816" i="4"/>
  <c r="AM2816" i="4" s="1"/>
  <c r="AL2828" i="4"/>
  <c r="AM2828" i="4" s="1"/>
  <c r="AL2840" i="4"/>
  <c r="AM2840" i="4" s="1"/>
  <c r="AL2852" i="4"/>
  <c r="AM2852" i="4" s="1"/>
  <c r="AL2864" i="4"/>
  <c r="AM2864" i="4" s="1"/>
  <c r="AL2876" i="4"/>
  <c r="AM2876" i="4" s="1"/>
  <c r="AL2888" i="4"/>
  <c r="AM2888" i="4" s="1"/>
  <c r="AL2900" i="4"/>
  <c r="AM2900" i="4" s="1"/>
  <c r="AL1234" i="4"/>
  <c r="AM1234" i="4" s="1"/>
  <c r="AL1246" i="4"/>
  <c r="AM1246" i="4" s="1"/>
  <c r="AL1258" i="4"/>
  <c r="AM1258" i="4" s="1"/>
  <c r="AL1270" i="4"/>
  <c r="AM1270" i="4" s="1"/>
  <c r="AL1282" i="4"/>
  <c r="AM1282" i="4" s="1"/>
  <c r="AL1294" i="4"/>
  <c r="AM1294" i="4" s="1"/>
  <c r="AL1306" i="4"/>
  <c r="AM1306" i="4" s="1"/>
  <c r="AL1318" i="4"/>
  <c r="AM1318" i="4" s="1"/>
  <c r="AL1330" i="4"/>
  <c r="AM1330" i="4" s="1"/>
  <c r="AL1342" i="4"/>
  <c r="AM1342" i="4" s="1"/>
  <c r="AL1354" i="4"/>
  <c r="AM1354" i="4" s="1"/>
  <c r="AL1366" i="4"/>
  <c r="AM1366" i="4" s="1"/>
  <c r="AL1378" i="4"/>
  <c r="AM1378" i="4" s="1"/>
  <c r="AL1390" i="4"/>
  <c r="AM1390" i="4" s="1"/>
  <c r="AL1402" i="4"/>
  <c r="AM1402" i="4" s="1"/>
  <c r="AL1414" i="4"/>
  <c r="AM1414" i="4" s="1"/>
  <c r="AL1426" i="4"/>
  <c r="AM1426" i="4" s="1"/>
  <c r="AL1438" i="4"/>
  <c r="AM1438" i="4" s="1"/>
  <c r="AL1450" i="4"/>
  <c r="AM1450" i="4" s="1"/>
  <c r="AL1462" i="4"/>
  <c r="AM1462" i="4" s="1"/>
  <c r="AL1474" i="4"/>
  <c r="AM1474" i="4" s="1"/>
  <c r="AL1486" i="4"/>
  <c r="AM1486" i="4" s="1"/>
  <c r="AL1498" i="4"/>
  <c r="AM1498" i="4" s="1"/>
  <c r="AL1510" i="4"/>
  <c r="AM1510" i="4" s="1"/>
  <c r="AL1522" i="4"/>
  <c r="AM1522" i="4" s="1"/>
  <c r="AL1534" i="4"/>
  <c r="AM1534" i="4" s="1"/>
  <c r="AL1546" i="4"/>
  <c r="AM1546" i="4" s="1"/>
  <c r="AL1558" i="4"/>
  <c r="AM1558" i="4" s="1"/>
  <c r="AL1570" i="4"/>
  <c r="AM1570" i="4" s="1"/>
  <c r="AL1582" i="4"/>
  <c r="AM1582" i="4" s="1"/>
  <c r="AL1594" i="4"/>
  <c r="AM1594" i="4" s="1"/>
  <c r="AL1606" i="4"/>
  <c r="AM1606" i="4" s="1"/>
  <c r="AL1618" i="4"/>
  <c r="AM1618" i="4" s="1"/>
  <c r="AL1630" i="4"/>
  <c r="AM1630" i="4" s="1"/>
  <c r="AL1642" i="4"/>
  <c r="AM1642" i="4" s="1"/>
  <c r="AL1654" i="4"/>
  <c r="AM1654" i="4" s="1"/>
  <c r="AL1666" i="4"/>
  <c r="AM1666" i="4" s="1"/>
  <c r="AL1678" i="4"/>
  <c r="AM1678" i="4" s="1"/>
  <c r="AL1690" i="4"/>
  <c r="AM1690" i="4" s="1"/>
  <c r="AL1702" i="4"/>
  <c r="AM1702" i="4" s="1"/>
  <c r="AL1714" i="4"/>
  <c r="AM1714" i="4" s="1"/>
  <c r="AL1726" i="4"/>
  <c r="AM1726" i="4" s="1"/>
  <c r="AL1738" i="4"/>
  <c r="AM1738" i="4" s="1"/>
  <c r="AL1750" i="4"/>
  <c r="AM1750" i="4" s="1"/>
  <c r="AL1762" i="4"/>
  <c r="AM1762" i="4" s="1"/>
  <c r="AL1774" i="4"/>
  <c r="AM1774" i="4" s="1"/>
  <c r="AL1786" i="4"/>
  <c r="AM1786" i="4" s="1"/>
  <c r="AL1798" i="4"/>
  <c r="AM1798" i="4" s="1"/>
  <c r="AL1810" i="4"/>
  <c r="AM1810" i="4" s="1"/>
  <c r="AL1822" i="4"/>
  <c r="AM1822" i="4" s="1"/>
  <c r="AL1834" i="4"/>
  <c r="AM1834" i="4" s="1"/>
  <c r="AL1846" i="4"/>
  <c r="AM1846" i="4" s="1"/>
  <c r="AL1858" i="4"/>
  <c r="AM1858" i="4" s="1"/>
  <c r="AL1870" i="4"/>
  <c r="AM1870" i="4" s="1"/>
  <c r="AL1882" i="4"/>
  <c r="AM1882" i="4" s="1"/>
  <c r="AL1894" i="4"/>
  <c r="AM1894" i="4" s="1"/>
  <c r="AL1906" i="4"/>
  <c r="AM1906" i="4" s="1"/>
  <c r="AL1918" i="4"/>
  <c r="AM1918" i="4" s="1"/>
  <c r="AL1930" i="4"/>
  <c r="AM1930" i="4" s="1"/>
  <c r="AL1942" i="4"/>
  <c r="AM1942" i="4" s="1"/>
  <c r="AL1954" i="4"/>
  <c r="AM1954" i="4" s="1"/>
  <c r="AL1966" i="4"/>
  <c r="AM1966" i="4" s="1"/>
  <c r="AL1978" i="4"/>
  <c r="AM1978" i="4" s="1"/>
  <c r="AL1990" i="4"/>
  <c r="AM1990" i="4" s="1"/>
  <c r="AL2002" i="4"/>
  <c r="AM2002" i="4" s="1"/>
  <c r="AL2014" i="4"/>
  <c r="AM2014" i="4" s="1"/>
  <c r="AL2026" i="4"/>
  <c r="AM2026" i="4" s="1"/>
  <c r="AL2038" i="4"/>
  <c r="AM2038" i="4" s="1"/>
  <c r="AL2050" i="4"/>
  <c r="AM2050" i="4" s="1"/>
  <c r="AL2062" i="4"/>
  <c r="AM2062" i="4" s="1"/>
  <c r="AL2074" i="4"/>
  <c r="AM2074" i="4" s="1"/>
  <c r="AL2086" i="4"/>
  <c r="AM2086" i="4" s="1"/>
  <c r="AL2098" i="4"/>
  <c r="AM2098" i="4" s="1"/>
  <c r="AL2110" i="4"/>
  <c r="AM2110" i="4" s="1"/>
  <c r="AL2122" i="4"/>
  <c r="AM2122" i="4" s="1"/>
  <c r="AL2134" i="4"/>
  <c r="AM2134" i="4" s="1"/>
  <c r="AL2146" i="4"/>
  <c r="AM2146" i="4" s="1"/>
  <c r="AL2158" i="4"/>
  <c r="AM2158" i="4" s="1"/>
  <c r="AL2170" i="4"/>
  <c r="AM2170" i="4" s="1"/>
  <c r="AL2182" i="4"/>
  <c r="AM2182" i="4" s="1"/>
  <c r="AL2194" i="4"/>
  <c r="AM2194" i="4" s="1"/>
  <c r="AL2206" i="4"/>
  <c r="AM2206" i="4" s="1"/>
  <c r="AL2218" i="4"/>
  <c r="AM2218" i="4" s="1"/>
  <c r="AL2230" i="4"/>
  <c r="AM2230" i="4" s="1"/>
  <c r="AL2242" i="4"/>
  <c r="AM2242" i="4" s="1"/>
  <c r="AL2254" i="4"/>
  <c r="AM2254" i="4" s="1"/>
  <c r="AL2266" i="4"/>
  <c r="AM2266" i="4" s="1"/>
  <c r="AL2278" i="4"/>
  <c r="AM2278" i="4" s="1"/>
  <c r="AL2290" i="4"/>
  <c r="AM2290" i="4" s="1"/>
  <c r="AL2302" i="4"/>
  <c r="AM2302" i="4" s="1"/>
  <c r="AL2314" i="4"/>
  <c r="AM2314" i="4" s="1"/>
  <c r="AL2326" i="4"/>
  <c r="AM2326" i="4" s="1"/>
  <c r="AL2338" i="4"/>
  <c r="AM2338" i="4" s="1"/>
  <c r="AL2350" i="4"/>
  <c r="AM2350" i="4" s="1"/>
  <c r="AL2362" i="4"/>
  <c r="AM2362" i="4" s="1"/>
  <c r="AL2374" i="4"/>
  <c r="AM2374" i="4" s="1"/>
  <c r="AL2386" i="4"/>
  <c r="AM2386" i="4" s="1"/>
  <c r="AL2398" i="4"/>
  <c r="AM2398" i="4" s="1"/>
  <c r="AL2410" i="4"/>
  <c r="AM2410" i="4" s="1"/>
  <c r="AL2422" i="4"/>
  <c r="AM2422" i="4" s="1"/>
  <c r="AL2434" i="4"/>
  <c r="AM2434" i="4" s="1"/>
  <c r="AL2446" i="4"/>
  <c r="AM2446" i="4" s="1"/>
  <c r="AL2458" i="4"/>
  <c r="AM2458" i="4" s="1"/>
  <c r="AL2470" i="4"/>
  <c r="AM2470" i="4" s="1"/>
  <c r="AL2482" i="4"/>
  <c r="AM2482" i="4" s="1"/>
  <c r="AL2494" i="4"/>
  <c r="AM2494" i="4" s="1"/>
  <c r="AL2506" i="4"/>
  <c r="AM2506" i="4" s="1"/>
  <c r="AL2518" i="4"/>
  <c r="AM2518" i="4" s="1"/>
  <c r="AL2530" i="4"/>
  <c r="AM2530" i="4" s="1"/>
  <c r="AL2542" i="4"/>
  <c r="AM2542" i="4" s="1"/>
  <c r="AL2554" i="4"/>
  <c r="AM2554" i="4" s="1"/>
  <c r="AL2566" i="4"/>
  <c r="AM2566" i="4" s="1"/>
  <c r="AL2578" i="4"/>
  <c r="AM2578" i="4" s="1"/>
  <c r="AL2590" i="4"/>
  <c r="AM2590" i="4" s="1"/>
  <c r="AL2602" i="4"/>
  <c r="AM2602" i="4" s="1"/>
  <c r="AL2614" i="4"/>
  <c r="AM2614" i="4" s="1"/>
  <c r="AL2626" i="4"/>
  <c r="AM2626" i="4" s="1"/>
  <c r="AL2638" i="4"/>
  <c r="AM2638" i="4" s="1"/>
  <c r="AL2650" i="4"/>
  <c r="AM2650" i="4" s="1"/>
  <c r="AL2662" i="4"/>
  <c r="AM2662" i="4" s="1"/>
  <c r="AL2674" i="4"/>
  <c r="AM2674" i="4" s="1"/>
  <c r="AL2686" i="4"/>
  <c r="AM2686" i="4" s="1"/>
  <c r="AL2698" i="4"/>
  <c r="AM2698" i="4" s="1"/>
  <c r="AL2710" i="4"/>
  <c r="AM2710" i="4" s="1"/>
  <c r="AL2722" i="4"/>
  <c r="AM2722" i="4" s="1"/>
  <c r="AL2734" i="4"/>
  <c r="AM2734" i="4" s="1"/>
  <c r="AL2746" i="4"/>
  <c r="AM2746" i="4" s="1"/>
  <c r="AL2758" i="4"/>
  <c r="AM2758" i="4" s="1"/>
  <c r="AL2770" i="4"/>
  <c r="AM2770" i="4" s="1"/>
  <c r="AL2782" i="4"/>
  <c r="AM2782" i="4" s="1"/>
  <c r="AL2794" i="4"/>
  <c r="AM2794" i="4" s="1"/>
  <c r="AL2806" i="4"/>
  <c r="AM2806" i="4" s="1"/>
  <c r="AL2818" i="4"/>
  <c r="AM2818" i="4" s="1"/>
  <c r="AL2830" i="4"/>
  <c r="AM2830" i="4" s="1"/>
  <c r="AL2842" i="4"/>
  <c r="AM2842" i="4" s="1"/>
  <c r="AL2854" i="4"/>
  <c r="AM2854" i="4" s="1"/>
  <c r="AL2866" i="4"/>
  <c r="AM2866" i="4" s="1"/>
  <c r="AL2878" i="4"/>
  <c r="AM2878" i="4" s="1"/>
  <c r="AL2890" i="4"/>
  <c r="AM2890" i="4" s="1"/>
  <c r="AL2902" i="4"/>
  <c r="AM2902" i="4" s="1"/>
  <c r="AL2914" i="4"/>
  <c r="AM2914" i="4" s="1"/>
  <c r="AL2926" i="4"/>
  <c r="AM2926" i="4" s="1"/>
  <c r="AL2938" i="4"/>
  <c r="AM2938" i="4" s="1"/>
  <c r="AL2950" i="4"/>
  <c r="AM2950" i="4" s="1"/>
  <c r="AL2962" i="4"/>
  <c r="AM2962" i="4" s="1"/>
  <c r="AL2974" i="4"/>
  <c r="AM2974" i="4" s="1"/>
  <c r="AL2986" i="4"/>
  <c r="AM2986" i="4" s="1"/>
  <c r="AL2998" i="4"/>
  <c r="AM2998" i="4" s="1"/>
  <c r="AL3010" i="4"/>
  <c r="AM3010" i="4" s="1"/>
  <c r="AL3022" i="4"/>
  <c r="AM3022" i="4" s="1"/>
  <c r="AL3034" i="4"/>
  <c r="AM3034" i="4" s="1"/>
  <c r="AL3046" i="4"/>
  <c r="AM3046" i="4" s="1"/>
  <c r="AL3058" i="4"/>
  <c r="AM3058" i="4" s="1"/>
  <c r="AL1559" i="4"/>
  <c r="AM1559" i="4" s="1"/>
  <c r="AL1571" i="4"/>
  <c r="AM1571" i="4" s="1"/>
  <c r="AL1583" i="4"/>
  <c r="AM1583" i="4" s="1"/>
  <c r="AL1595" i="4"/>
  <c r="AM1595" i="4" s="1"/>
  <c r="AL1607" i="4"/>
  <c r="AM1607" i="4" s="1"/>
  <c r="AL1619" i="4"/>
  <c r="AM1619" i="4" s="1"/>
  <c r="AL1631" i="4"/>
  <c r="AM1631" i="4" s="1"/>
  <c r="AL1643" i="4"/>
  <c r="AM1643" i="4" s="1"/>
  <c r="AL1655" i="4"/>
  <c r="AM1655" i="4" s="1"/>
  <c r="AL1667" i="4"/>
  <c r="AM1667" i="4" s="1"/>
  <c r="AL1679" i="4"/>
  <c r="AM1679" i="4" s="1"/>
  <c r="AL1691" i="4"/>
  <c r="AM1691" i="4" s="1"/>
  <c r="AL1703" i="4"/>
  <c r="AM1703" i="4" s="1"/>
  <c r="AL1715" i="4"/>
  <c r="AM1715" i="4" s="1"/>
  <c r="AL1727" i="4"/>
  <c r="AM1727" i="4" s="1"/>
  <c r="AL1739" i="4"/>
  <c r="AM1739" i="4" s="1"/>
  <c r="AL1751" i="4"/>
  <c r="AM1751" i="4" s="1"/>
  <c r="AL1763" i="4"/>
  <c r="AM1763" i="4" s="1"/>
  <c r="AL1775" i="4"/>
  <c r="AM1775" i="4" s="1"/>
  <c r="AL1787" i="4"/>
  <c r="AM1787" i="4" s="1"/>
  <c r="AL1799" i="4"/>
  <c r="AM1799" i="4" s="1"/>
  <c r="AL1811" i="4"/>
  <c r="AM1811" i="4" s="1"/>
  <c r="AL1823" i="4"/>
  <c r="AM1823" i="4" s="1"/>
  <c r="AL1835" i="4"/>
  <c r="AM1835" i="4" s="1"/>
  <c r="AL1847" i="4"/>
  <c r="AM1847" i="4" s="1"/>
  <c r="AL1859" i="4"/>
  <c r="AM1859" i="4" s="1"/>
  <c r="AL1871" i="4"/>
  <c r="AM1871" i="4" s="1"/>
  <c r="AL1883" i="4"/>
  <c r="AM1883" i="4" s="1"/>
  <c r="AL1895" i="4"/>
  <c r="AM1895" i="4" s="1"/>
  <c r="AL1907" i="4"/>
  <c r="AM1907" i="4" s="1"/>
  <c r="AL1919" i="4"/>
  <c r="AM1919" i="4" s="1"/>
  <c r="AL1931" i="4"/>
  <c r="AM1931" i="4" s="1"/>
  <c r="AL1943" i="4"/>
  <c r="AM1943" i="4" s="1"/>
  <c r="AL1955" i="4"/>
  <c r="AM1955" i="4" s="1"/>
  <c r="AL1967" i="4"/>
  <c r="AM1967" i="4" s="1"/>
  <c r="AL1979" i="4"/>
  <c r="AM1979" i="4" s="1"/>
  <c r="AL1991" i="4"/>
  <c r="AM1991" i="4" s="1"/>
  <c r="AL2003" i="4"/>
  <c r="AM2003" i="4" s="1"/>
  <c r="AL2015" i="4"/>
  <c r="AM2015" i="4" s="1"/>
  <c r="AL2027" i="4"/>
  <c r="AM2027" i="4" s="1"/>
  <c r="AL2039" i="4"/>
  <c r="AM2039" i="4" s="1"/>
  <c r="AL2051" i="4"/>
  <c r="AM2051" i="4" s="1"/>
  <c r="AL2063" i="4"/>
  <c r="AM2063" i="4" s="1"/>
  <c r="AL2075" i="4"/>
  <c r="AM2075" i="4" s="1"/>
  <c r="AL2087" i="4"/>
  <c r="AM2087" i="4" s="1"/>
  <c r="AL2099" i="4"/>
  <c r="AM2099" i="4" s="1"/>
  <c r="AL2111" i="4"/>
  <c r="AM2111" i="4" s="1"/>
  <c r="AL2123" i="4"/>
  <c r="AM2123" i="4" s="1"/>
  <c r="AL2135" i="4"/>
  <c r="AM2135" i="4" s="1"/>
  <c r="AL2147" i="4"/>
  <c r="AM2147" i="4" s="1"/>
  <c r="AL2159" i="4"/>
  <c r="AM2159" i="4" s="1"/>
  <c r="AL2171" i="4"/>
  <c r="AM2171" i="4" s="1"/>
  <c r="AL2183" i="4"/>
  <c r="AM2183" i="4" s="1"/>
  <c r="AL2195" i="4"/>
  <c r="AM2195" i="4" s="1"/>
  <c r="AL2207" i="4"/>
  <c r="AM2207" i="4" s="1"/>
  <c r="AL2219" i="4"/>
  <c r="AM2219" i="4" s="1"/>
  <c r="AL2231" i="4"/>
  <c r="AM2231" i="4" s="1"/>
  <c r="AL2243" i="4"/>
  <c r="AM2243" i="4" s="1"/>
  <c r="AL2255" i="4"/>
  <c r="AM2255" i="4" s="1"/>
  <c r="AL2267" i="4"/>
  <c r="AM2267" i="4" s="1"/>
  <c r="AL2279" i="4"/>
  <c r="AM2279" i="4" s="1"/>
  <c r="AL2291" i="4"/>
  <c r="AM2291" i="4" s="1"/>
  <c r="AL2303" i="4"/>
  <c r="AM2303" i="4" s="1"/>
  <c r="AL2315" i="4"/>
  <c r="AM2315" i="4" s="1"/>
  <c r="AL2327" i="4"/>
  <c r="AM2327" i="4" s="1"/>
  <c r="AL2339" i="4"/>
  <c r="AM2339" i="4" s="1"/>
  <c r="AL2351" i="4"/>
  <c r="AM2351" i="4" s="1"/>
  <c r="AL2363" i="4"/>
  <c r="AM2363" i="4" s="1"/>
  <c r="AL2375" i="4"/>
  <c r="AM2375" i="4" s="1"/>
  <c r="AL2387" i="4"/>
  <c r="AM2387" i="4" s="1"/>
  <c r="AL2399" i="4"/>
  <c r="AM2399" i="4" s="1"/>
  <c r="AL2411" i="4"/>
  <c r="AM2411" i="4" s="1"/>
  <c r="AL2423" i="4"/>
  <c r="AM2423" i="4" s="1"/>
  <c r="AL2435" i="4"/>
  <c r="AM2435" i="4" s="1"/>
  <c r="AL2447" i="4"/>
  <c r="AM2447" i="4" s="1"/>
  <c r="AL2459" i="4"/>
  <c r="AM2459" i="4" s="1"/>
  <c r="AL2471" i="4"/>
  <c r="AM2471" i="4" s="1"/>
  <c r="AL2483" i="4"/>
  <c r="AM2483" i="4" s="1"/>
  <c r="AL2495" i="4"/>
  <c r="AM2495" i="4" s="1"/>
  <c r="AL2507" i="4"/>
  <c r="AM2507" i="4" s="1"/>
  <c r="AL2519" i="4"/>
  <c r="AM2519" i="4" s="1"/>
  <c r="AL2531" i="4"/>
  <c r="AM2531" i="4" s="1"/>
  <c r="AL2543" i="4"/>
  <c r="AM2543" i="4" s="1"/>
  <c r="AL2555" i="4"/>
  <c r="AM2555" i="4" s="1"/>
  <c r="AL2567" i="4"/>
  <c r="AM2567" i="4" s="1"/>
  <c r="AL2579" i="4"/>
  <c r="AM2579" i="4" s="1"/>
  <c r="AL2591" i="4"/>
  <c r="AM2591" i="4" s="1"/>
  <c r="AL2603" i="4"/>
  <c r="AM2603" i="4" s="1"/>
  <c r="AL2615" i="4"/>
  <c r="AM2615" i="4" s="1"/>
  <c r="AL2627" i="4"/>
  <c r="AM2627" i="4" s="1"/>
  <c r="AL2639" i="4"/>
  <c r="AM2639" i="4" s="1"/>
  <c r="AL2651" i="4"/>
  <c r="AM2651" i="4" s="1"/>
  <c r="AL2663" i="4"/>
  <c r="AM2663" i="4" s="1"/>
  <c r="AL2675" i="4"/>
  <c r="AM2675" i="4" s="1"/>
  <c r="AL2687" i="4"/>
  <c r="AM2687" i="4" s="1"/>
  <c r="AL2699" i="4"/>
  <c r="AM2699" i="4" s="1"/>
  <c r="AL2711" i="4"/>
  <c r="AM2711" i="4" s="1"/>
  <c r="AL2723" i="4"/>
  <c r="AM2723" i="4" s="1"/>
  <c r="AL2735" i="4"/>
  <c r="AM2735" i="4" s="1"/>
  <c r="AL2747" i="4"/>
  <c r="AM2747" i="4" s="1"/>
  <c r="AL2759" i="4"/>
  <c r="AM2759" i="4" s="1"/>
  <c r="AL2771" i="4"/>
  <c r="AM2771" i="4" s="1"/>
  <c r="AL2783" i="4"/>
  <c r="AM2783" i="4" s="1"/>
  <c r="AL2795" i="4"/>
  <c r="AM2795" i="4" s="1"/>
  <c r="AL2807" i="4"/>
  <c r="AM2807" i="4" s="1"/>
  <c r="AL2819" i="4"/>
  <c r="AM2819" i="4" s="1"/>
  <c r="AL2831" i="4"/>
  <c r="AM2831" i="4" s="1"/>
  <c r="AL2843" i="4"/>
  <c r="AM2843" i="4" s="1"/>
  <c r="AL2855" i="4"/>
  <c r="AM2855" i="4" s="1"/>
  <c r="AL2867" i="4"/>
  <c r="AM2867" i="4" s="1"/>
  <c r="AL2879" i="4"/>
  <c r="AM2879" i="4" s="1"/>
  <c r="AL2891" i="4"/>
  <c r="AM2891" i="4" s="1"/>
  <c r="AL2903" i="4"/>
  <c r="AM2903" i="4" s="1"/>
  <c r="AL2915" i="4"/>
  <c r="AM2915" i="4" s="1"/>
  <c r="AL2927" i="4"/>
  <c r="AM2927" i="4" s="1"/>
  <c r="AL2939" i="4"/>
  <c r="AM2939" i="4" s="1"/>
  <c r="AL2951" i="4"/>
  <c r="AM2951" i="4" s="1"/>
  <c r="AL2963" i="4"/>
  <c r="AM2963" i="4" s="1"/>
  <c r="AL2975" i="4"/>
  <c r="AM2975" i="4" s="1"/>
  <c r="AL2987" i="4"/>
  <c r="AM2987" i="4" s="1"/>
  <c r="AL2999" i="4"/>
  <c r="AM2999" i="4" s="1"/>
  <c r="AL3011" i="4"/>
  <c r="AM3011" i="4" s="1"/>
  <c r="AL3023" i="4"/>
  <c r="AM3023" i="4" s="1"/>
  <c r="AL1465" i="4"/>
  <c r="AM1465" i="4" s="1"/>
  <c r="AL1477" i="4"/>
  <c r="AM1477" i="4" s="1"/>
  <c r="AL1489" i="4"/>
  <c r="AM1489" i="4" s="1"/>
  <c r="AL1501" i="4"/>
  <c r="AM1501" i="4" s="1"/>
  <c r="AL1513" i="4"/>
  <c r="AM1513" i="4" s="1"/>
  <c r="AL1525" i="4"/>
  <c r="AM1525" i="4" s="1"/>
  <c r="AL1537" i="4"/>
  <c r="AM1537" i="4" s="1"/>
  <c r="AL1549" i="4"/>
  <c r="AM1549" i="4" s="1"/>
  <c r="AL1561" i="4"/>
  <c r="AM1561" i="4" s="1"/>
  <c r="AL1573" i="4"/>
  <c r="AM1573" i="4" s="1"/>
  <c r="AL1585" i="4"/>
  <c r="AM1585" i="4" s="1"/>
  <c r="AL1597" i="4"/>
  <c r="AM1597" i="4" s="1"/>
  <c r="AL1609" i="4"/>
  <c r="AM1609" i="4" s="1"/>
  <c r="AL1621" i="4"/>
  <c r="AM1621" i="4" s="1"/>
  <c r="AL1633" i="4"/>
  <c r="AM1633" i="4" s="1"/>
  <c r="AL1645" i="4"/>
  <c r="AM1645" i="4" s="1"/>
  <c r="AL1657" i="4"/>
  <c r="AM1657" i="4" s="1"/>
  <c r="AL1669" i="4"/>
  <c r="AM1669" i="4" s="1"/>
  <c r="AL1681" i="4"/>
  <c r="AM1681" i="4" s="1"/>
  <c r="AL1693" i="4"/>
  <c r="AM1693" i="4" s="1"/>
  <c r="AL1705" i="4"/>
  <c r="AM1705" i="4" s="1"/>
  <c r="AL1717" i="4"/>
  <c r="AM1717" i="4" s="1"/>
  <c r="AL1729" i="4"/>
  <c r="AM1729" i="4" s="1"/>
  <c r="AL1741" i="4"/>
  <c r="AM1741" i="4" s="1"/>
  <c r="AL1753" i="4"/>
  <c r="AM1753" i="4" s="1"/>
  <c r="AL1765" i="4"/>
  <c r="AM1765" i="4" s="1"/>
  <c r="AL1777" i="4"/>
  <c r="AM1777" i="4" s="1"/>
  <c r="AL1789" i="4"/>
  <c r="AM1789" i="4" s="1"/>
  <c r="AL1801" i="4"/>
  <c r="AM1801" i="4" s="1"/>
  <c r="AL1813" i="4"/>
  <c r="AM1813" i="4" s="1"/>
  <c r="AL1825" i="4"/>
  <c r="AM1825" i="4" s="1"/>
  <c r="AL1837" i="4"/>
  <c r="AM1837" i="4" s="1"/>
  <c r="AL1849" i="4"/>
  <c r="AM1849" i="4" s="1"/>
  <c r="AL1861" i="4"/>
  <c r="AM1861" i="4" s="1"/>
  <c r="AL1873" i="4"/>
  <c r="AM1873" i="4" s="1"/>
  <c r="AL1885" i="4"/>
  <c r="AM1885" i="4" s="1"/>
  <c r="AL1897" i="4"/>
  <c r="AM1897" i="4" s="1"/>
  <c r="AL1909" i="4"/>
  <c r="AM1909" i="4" s="1"/>
  <c r="AL1921" i="4"/>
  <c r="AM1921" i="4" s="1"/>
  <c r="AL1933" i="4"/>
  <c r="AM1933" i="4" s="1"/>
  <c r="AL1945" i="4"/>
  <c r="AM1945" i="4" s="1"/>
  <c r="AL1957" i="4"/>
  <c r="AM1957" i="4" s="1"/>
  <c r="AL1969" i="4"/>
  <c r="AM1969" i="4" s="1"/>
  <c r="AL1981" i="4"/>
  <c r="AM1981" i="4" s="1"/>
  <c r="AL1993" i="4"/>
  <c r="AM1993" i="4" s="1"/>
  <c r="AL2005" i="4"/>
  <c r="AM2005" i="4" s="1"/>
  <c r="AL2017" i="4"/>
  <c r="AM2017" i="4" s="1"/>
  <c r="AL2029" i="4"/>
  <c r="AM2029" i="4" s="1"/>
  <c r="AL2041" i="4"/>
  <c r="AM2041" i="4" s="1"/>
  <c r="AL2053" i="4"/>
  <c r="AM2053" i="4" s="1"/>
  <c r="AL2065" i="4"/>
  <c r="AM2065" i="4" s="1"/>
  <c r="AL2077" i="4"/>
  <c r="AM2077" i="4" s="1"/>
  <c r="AL2089" i="4"/>
  <c r="AM2089" i="4" s="1"/>
  <c r="AL2101" i="4"/>
  <c r="AM2101" i="4" s="1"/>
  <c r="AL2113" i="4"/>
  <c r="AM2113" i="4" s="1"/>
  <c r="AL2125" i="4"/>
  <c r="AM2125" i="4" s="1"/>
  <c r="AL2137" i="4"/>
  <c r="AM2137" i="4" s="1"/>
  <c r="AL2149" i="4"/>
  <c r="AM2149" i="4" s="1"/>
  <c r="AL2161" i="4"/>
  <c r="AM2161" i="4" s="1"/>
  <c r="AL2173" i="4"/>
  <c r="AM2173" i="4" s="1"/>
  <c r="AL2185" i="4"/>
  <c r="AM2185" i="4" s="1"/>
  <c r="AL2197" i="4"/>
  <c r="AM2197" i="4" s="1"/>
  <c r="AL2209" i="4"/>
  <c r="AM2209" i="4" s="1"/>
  <c r="AL2221" i="4"/>
  <c r="AM2221" i="4" s="1"/>
  <c r="AL2233" i="4"/>
  <c r="AM2233" i="4" s="1"/>
  <c r="AL2245" i="4"/>
  <c r="AM2245" i="4" s="1"/>
  <c r="AL2257" i="4"/>
  <c r="AM2257" i="4" s="1"/>
  <c r="AL2269" i="4"/>
  <c r="AM2269" i="4" s="1"/>
  <c r="AL2281" i="4"/>
  <c r="AM2281" i="4" s="1"/>
  <c r="AL2293" i="4"/>
  <c r="AM2293" i="4" s="1"/>
  <c r="AL2305" i="4"/>
  <c r="AM2305" i="4" s="1"/>
  <c r="AL2317" i="4"/>
  <c r="AM2317" i="4" s="1"/>
  <c r="AL2329" i="4"/>
  <c r="AM2329" i="4" s="1"/>
  <c r="AL2341" i="4"/>
  <c r="AM2341" i="4" s="1"/>
  <c r="AL2353" i="4"/>
  <c r="AM2353" i="4" s="1"/>
  <c r="AL2365" i="4"/>
  <c r="AM2365" i="4" s="1"/>
  <c r="AL2377" i="4"/>
  <c r="AM2377" i="4" s="1"/>
  <c r="AL2389" i="4"/>
  <c r="AM2389" i="4" s="1"/>
  <c r="AL2401" i="4"/>
  <c r="AM2401" i="4" s="1"/>
  <c r="AL2413" i="4"/>
  <c r="AM2413" i="4" s="1"/>
  <c r="AL2425" i="4"/>
  <c r="AM2425" i="4" s="1"/>
  <c r="AL2437" i="4"/>
  <c r="AM2437" i="4" s="1"/>
  <c r="AL2449" i="4"/>
  <c r="AM2449" i="4" s="1"/>
  <c r="AL2461" i="4"/>
  <c r="AM2461" i="4" s="1"/>
  <c r="AL2473" i="4"/>
  <c r="AM2473" i="4" s="1"/>
  <c r="AL2485" i="4"/>
  <c r="AM2485" i="4" s="1"/>
  <c r="AL2497" i="4"/>
  <c r="AM2497" i="4" s="1"/>
  <c r="AL2509" i="4"/>
  <c r="AM2509" i="4" s="1"/>
  <c r="AL2521" i="4"/>
  <c r="AM2521" i="4" s="1"/>
  <c r="AL2533" i="4"/>
  <c r="AM2533" i="4" s="1"/>
  <c r="AL2545" i="4"/>
  <c r="AM2545" i="4" s="1"/>
  <c r="AL2557" i="4"/>
  <c r="AM2557" i="4" s="1"/>
  <c r="AL2569" i="4"/>
  <c r="AM2569" i="4" s="1"/>
  <c r="AL2581" i="4"/>
  <c r="AM2581" i="4" s="1"/>
  <c r="AL2593" i="4"/>
  <c r="AM2593" i="4" s="1"/>
  <c r="AL2605" i="4"/>
  <c r="AM2605" i="4" s="1"/>
  <c r="AL2617" i="4"/>
  <c r="AM2617" i="4" s="1"/>
  <c r="AL2629" i="4"/>
  <c r="AM2629" i="4" s="1"/>
  <c r="AL2641" i="4"/>
  <c r="AM2641" i="4" s="1"/>
  <c r="AL2653" i="4"/>
  <c r="AM2653" i="4" s="1"/>
  <c r="AL2665" i="4"/>
  <c r="AM2665" i="4" s="1"/>
  <c r="AL2677" i="4"/>
  <c r="AM2677" i="4" s="1"/>
  <c r="AL2689" i="4"/>
  <c r="AM2689" i="4" s="1"/>
  <c r="AL2701" i="4"/>
  <c r="AM2701" i="4" s="1"/>
  <c r="AL2713" i="4"/>
  <c r="AM2713" i="4" s="1"/>
  <c r="AL2725" i="4"/>
  <c r="AM2725" i="4" s="1"/>
  <c r="AL2737" i="4"/>
  <c r="AM2737" i="4" s="1"/>
  <c r="AL2749" i="4"/>
  <c r="AM2749" i="4" s="1"/>
  <c r="AL2761" i="4"/>
  <c r="AM2761" i="4" s="1"/>
  <c r="AL2773" i="4"/>
  <c r="AM2773" i="4" s="1"/>
  <c r="AL2785" i="4"/>
  <c r="AM2785" i="4" s="1"/>
  <c r="AL2797" i="4"/>
  <c r="AM2797" i="4" s="1"/>
  <c r="AL2809" i="4"/>
  <c r="AM2809" i="4" s="1"/>
  <c r="AL2821" i="4"/>
  <c r="AM2821" i="4" s="1"/>
  <c r="AL2833" i="4"/>
  <c r="AM2833" i="4" s="1"/>
  <c r="AL2845" i="4"/>
  <c r="AM2845" i="4" s="1"/>
  <c r="AL2857" i="4"/>
  <c r="AM2857" i="4" s="1"/>
  <c r="AL2869" i="4"/>
  <c r="AM2869" i="4" s="1"/>
  <c r="AL2881" i="4"/>
  <c r="AM2881" i="4" s="1"/>
  <c r="AL2893" i="4"/>
  <c r="AM2893" i="4" s="1"/>
  <c r="AL2905" i="4"/>
  <c r="AM2905" i="4" s="1"/>
  <c r="AL2917" i="4"/>
  <c r="AM2917" i="4" s="1"/>
  <c r="AL2929" i="4"/>
  <c r="AM2929" i="4" s="1"/>
  <c r="AL2941" i="4"/>
  <c r="AM2941" i="4" s="1"/>
  <c r="AL2953" i="4"/>
  <c r="AM2953" i="4" s="1"/>
  <c r="AL2965" i="4"/>
  <c r="AM2965" i="4" s="1"/>
  <c r="AL2977" i="4"/>
  <c r="AM2977" i="4" s="1"/>
  <c r="AL2989" i="4"/>
  <c r="AM2989" i="4" s="1"/>
  <c r="AL3001" i="4"/>
  <c r="AM3001" i="4" s="1"/>
  <c r="AL3013" i="4"/>
  <c r="AM3013" i="4" s="1"/>
  <c r="AL3025" i="4"/>
  <c r="AM3025" i="4" s="1"/>
  <c r="AL3037" i="4"/>
  <c r="AM3037" i="4" s="1"/>
  <c r="AL3049" i="4"/>
  <c r="AM3049" i="4" s="1"/>
  <c r="AL3061" i="4"/>
  <c r="AM3061" i="4" s="1"/>
  <c r="AL3073" i="4"/>
  <c r="AM3073" i="4" s="1"/>
  <c r="AL3085" i="4"/>
  <c r="AM3085" i="4" s="1"/>
  <c r="AL3097" i="4"/>
  <c r="AM3097" i="4" s="1"/>
  <c r="AL3109" i="4"/>
  <c r="AM3109" i="4" s="1"/>
  <c r="AL3121" i="4"/>
  <c r="AM3121" i="4" s="1"/>
  <c r="AL3133" i="4"/>
  <c r="AM3133" i="4" s="1"/>
  <c r="AL3145" i="4"/>
  <c r="AM3145" i="4" s="1"/>
  <c r="AL3157" i="4"/>
  <c r="AM3157" i="4" s="1"/>
  <c r="AL1946" i="4"/>
  <c r="AM1946" i="4" s="1"/>
  <c r="AL1958" i="4"/>
  <c r="AM1958" i="4" s="1"/>
  <c r="AL1970" i="4"/>
  <c r="AM1970" i="4" s="1"/>
  <c r="AL1982" i="4"/>
  <c r="AM1982" i="4" s="1"/>
  <c r="AL1994" i="4"/>
  <c r="AM1994" i="4" s="1"/>
  <c r="AL2006" i="4"/>
  <c r="AM2006" i="4" s="1"/>
  <c r="AL2018" i="4"/>
  <c r="AM2018" i="4" s="1"/>
  <c r="AL2030" i="4"/>
  <c r="AM2030" i="4" s="1"/>
  <c r="AL2042" i="4"/>
  <c r="AM2042" i="4" s="1"/>
  <c r="AL2054" i="4"/>
  <c r="AM2054" i="4" s="1"/>
  <c r="AL2066" i="4"/>
  <c r="AM2066" i="4" s="1"/>
  <c r="AL2078" i="4"/>
  <c r="AM2078" i="4" s="1"/>
  <c r="AL2090" i="4"/>
  <c r="AM2090" i="4" s="1"/>
  <c r="AL2102" i="4"/>
  <c r="AM2102" i="4" s="1"/>
  <c r="AL2114" i="4"/>
  <c r="AM2114" i="4" s="1"/>
  <c r="AL2126" i="4"/>
  <c r="AM2126" i="4" s="1"/>
  <c r="AL2138" i="4"/>
  <c r="AM2138" i="4" s="1"/>
  <c r="AL2150" i="4"/>
  <c r="AM2150" i="4" s="1"/>
  <c r="AL2162" i="4"/>
  <c r="AM2162" i="4" s="1"/>
  <c r="AL2174" i="4"/>
  <c r="AM2174" i="4" s="1"/>
  <c r="AL2186" i="4"/>
  <c r="AM2186" i="4" s="1"/>
  <c r="AL2198" i="4"/>
  <c r="AM2198" i="4" s="1"/>
  <c r="AL2210" i="4"/>
  <c r="AM2210" i="4" s="1"/>
  <c r="AL2222" i="4"/>
  <c r="AM2222" i="4" s="1"/>
  <c r="AL2234" i="4"/>
  <c r="AM2234" i="4" s="1"/>
  <c r="AL2246" i="4"/>
  <c r="AM2246" i="4" s="1"/>
  <c r="AL2258" i="4"/>
  <c r="AM2258" i="4" s="1"/>
  <c r="AL2270" i="4"/>
  <c r="AM2270" i="4" s="1"/>
  <c r="AL2282" i="4"/>
  <c r="AM2282" i="4" s="1"/>
  <c r="AL2294" i="4"/>
  <c r="AM2294" i="4" s="1"/>
  <c r="AL2306" i="4"/>
  <c r="AM2306" i="4" s="1"/>
  <c r="AL2318" i="4"/>
  <c r="AM2318" i="4" s="1"/>
  <c r="AL2330" i="4"/>
  <c r="AM2330" i="4" s="1"/>
  <c r="AL2342" i="4"/>
  <c r="AM2342" i="4" s="1"/>
  <c r="AL2354" i="4"/>
  <c r="AM2354" i="4" s="1"/>
  <c r="AL2366" i="4"/>
  <c r="AM2366" i="4" s="1"/>
  <c r="AL2378" i="4"/>
  <c r="AM2378" i="4" s="1"/>
  <c r="AL2390" i="4"/>
  <c r="AM2390" i="4" s="1"/>
  <c r="AL2402" i="4"/>
  <c r="AM2402" i="4" s="1"/>
  <c r="AL2414" i="4"/>
  <c r="AM2414" i="4" s="1"/>
  <c r="AL2426" i="4"/>
  <c r="AM2426" i="4" s="1"/>
  <c r="AL2438" i="4"/>
  <c r="AM2438" i="4" s="1"/>
  <c r="AL2450" i="4"/>
  <c r="AM2450" i="4" s="1"/>
  <c r="AL2462" i="4"/>
  <c r="AM2462" i="4" s="1"/>
  <c r="AL2474" i="4"/>
  <c r="AM2474" i="4" s="1"/>
  <c r="AL2486" i="4"/>
  <c r="AM2486" i="4" s="1"/>
  <c r="AL2498" i="4"/>
  <c r="AM2498" i="4" s="1"/>
  <c r="AL2510" i="4"/>
  <c r="AM2510" i="4" s="1"/>
  <c r="AL2522" i="4"/>
  <c r="AM2522" i="4" s="1"/>
  <c r="AL2534" i="4"/>
  <c r="AM2534" i="4" s="1"/>
  <c r="AL2546" i="4"/>
  <c r="AM2546" i="4" s="1"/>
  <c r="AL2558" i="4"/>
  <c r="AM2558" i="4" s="1"/>
  <c r="AL2570" i="4"/>
  <c r="AM2570" i="4" s="1"/>
  <c r="AL2582" i="4"/>
  <c r="AM2582" i="4" s="1"/>
  <c r="AL2594" i="4"/>
  <c r="AM2594" i="4" s="1"/>
  <c r="AL2606" i="4"/>
  <c r="AM2606" i="4" s="1"/>
  <c r="AL2618" i="4"/>
  <c r="AM2618" i="4" s="1"/>
  <c r="AL2630" i="4"/>
  <c r="AM2630" i="4" s="1"/>
  <c r="AL2642" i="4"/>
  <c r="AM2642" i="4" s="1"/>
  <c r="AL2654" i="4"/>
  <c r="AM2654" i="4" s="1"/>
  <c r="AL2666" i="4"/>
  <c r="AM2666" i="4" s="1"/>
  <c r="AL2678" i="4"/>
  <c r="AM2678" i="4" s="1"/>
  <c r="AL2690" i="4"/>
  <c r="AM2690" i="4" s="1"/>
  <c r="AL2702" i="4"/>
  <c r="AM2702" i="4" s="1"/>
  <c r="AL2714" i="4"/>
  <c r="AM2714" i="4" s="1"/>
  <c r="AL2726" i="4"/>
  <c r="AM2726" i="4" s="1"/>
  <c r="AL2738" i="4"/>
  <c r="AM2738" i="4" s="1"/>
  <c r="AL2750" i="4"/>
  <c r="AM2750" i="4" s="1"/>
  <c r="AL2762" i="4"/>
  <c r="AM2762" i="4" s="1"/>
  <c r="AL2774" i="4"/>
  <c r="AM2774" i="4" s="1"/>
  <c r="AL2786" i="4"/>
  <c r="AM2786" i="4" s="1"/>
  <c r="AL2798" i="4"/>
  <c r="AM2798" i="4" s="1"/>
  <c r="AL2810" i="4"/>
  <c r="AM2810" i="4" s="1"/>
  <c r="AL2822" i="4"/>
  <c r="AM2822" i="4" s="1"/>
  <c r="AL2834" i="4"/>
  <c r="AM2834" i="4" s="1"/>
  <c r="AL2846" i="4"/>
  <c r="AM2846" i="4" s="1"/>
  <c r="AL2858" i="4"/>
  <c r="AM2858" i="4" s="1"/>
  <c r="AL2870" i="4"/>
  <c r="AM2870" i="4" s="1"/>
  <c r="AL2882" i="4"/>
  <c r="AM2882" i="4" s="1"/>
  <c r="AL2894" i="4"/>
  <c r="AM2894" i="4" s="1"/>
  <c r="AL2906" i="4"/>
  <c r="AM2906" i="4" s="1"/>
  <c r="AL2918" i="4"/>
  <c r="AM2918" i="4" s="1"/>
  <c r="AL2930" i="4"/>
  <c r="AM2930" i="4" s="1"/>
  <c r="AL2942" i="4"/>
  <c r="AM2942" i="4" s="1"/>
  <c r="AL2954" i="4"/>
  <c r="AM2954" i="4" s="1"/>
  <c r="AL2966" i="4"/>
  <c r="AM2966" i="4" s="1"/>
  <c r="AL2978" i="4"/>
  <c r="AM2978" i="4" s="1"/>
  <c r="AL2990" i="4"/>
  <c r="AM2990" i="4" s="1"/>
  <c r="AL3002" i="4"/>
  <c r="AM3002" i="4" s="1"/>
  <c r="AL3014" i="4"/>
  <c r="AM3014" i="4" s="1"/>
  <c r="AL3026" i="4"/>
  <c r="AM3026" i="4" s="1"/>
  <c r="AL3038" i="4"/>
  <c r="AM3038" i="4" s="1"/>
  <c r="AL3050" i="4"/>
  <c r="AM3050" i="4" s="1"/>
  <c r="AL3062" i="4"/>
  <c r="AM3062" i="4" s="1"/>
  <c r="AL3074" i="4"/>
  <c r="AM3074" i="4" s="1"/>
  <c r="AL3086" i="4"/>
  <c r="AM3086" i="4" s="1"/>
  <c r="AL3098" i="4"/>
  <c r="AM3098" i="4" s="1"/>
  <c r="AL3110" i="4"/>
  <c r="AM3110" i="4" s="1"/>
  <c r="AL3122" i="4"/>
  <c r="AM3122" i="4" s="1"/>
  <c r="AL3134" i="4"/>
  <c r="AM3134" i="4" s="1"/>
  <c r="AL1347" i="4"/>
  <c r="AM1347" i="4" s="1"/>
  <c r="AL1359" i="4"/>
  <c r="AM1359" i="4" s="1"/>
  <c r="AL1371" i="4"/>
  <c r="AM1371" i="4" s="1"/>
  <c r="AL1383" i="4"/>
  <c r="AM1383" i="4" s="1"/>
  <c r="AL1395" i="4"/>
  <c r="AM1395" i="4" s="1"/>
  <c r="AL1407" i="4"/>
  <c r="AM1407" i="4" s="1"/>
  <c r="AL1419" i="4"/>
  <c r="AM1419" i="4" s="1"/>
  <c r="AL1431" i="4"/>
  <c r="AM1431" i="4" s="1"/>
  <c r="AL1443" i="4"/>
  <c r="AM1443" i="4" s="1"/>
  <c r="AL1455" i="4"/>
  <c r="AM1455" i="4" s="1"/>
  <c r="AL1467" i="4"/>
  <c r="AM1467" i="4" s="1"/>
  <c r="AL1479" i="4"/>
  <c r="AM1479" i="4" s="1"/>
  <c r="AL1491" i="4"/>
  <c r="AM1491" i="4" s="1"/>
  <c r="AL1503" i="4"/>
  <c r="AM1503" i="4" s="1"/>
  <c r="AL1515" i="4"/>
  <c r="AM1515" i="4" s="1"/>
  <c r="AL1527" i="4"/>
  <c r="AM1527" i="4" s="1"/>
  <c r="AL1539" i="4"/>
  <c r="AM1539" i="4" s="1"/>
  <c r="AL1551" i="4"/>
  <c r="AM1551" i="4" s="1"/>
  <c r="AL1563" i="4"/>
  <c r="AM1563" i="4" s="1"/>
  <c r="AL1575" i="4"/>
  <c r="AM1575" i="4" s="1"/>
  <c r="AL1587" i="4"/>
  <c r="AM1587" i="4" s="1"/>
  <c r="AL1599" i="4"/>
  <c r="AM1599" i="4" s="1"/>
  <c r="AL1611" i="4"/>
  <c r="AM1611" i="4" s="1"/>
  <c r="AL1623" i="4"/>
  <c r="AM1623" i="4" s="1"/>
  <c r="AL1635" i="4"/>
  <c r="AM1635" i="4" s="1"/>
  <c r="AL1647" i="4"/>
  <c r="AM1647" i="4" s="1"/>
  <c r="AL1659" i="4"/>
  <c r="AM1659" i="4" s="1"/>
  <c r="AL1671" i="4"/>
  <c r="AM1671" i="4" s="1"/>
  <c r="AL1683" i="4"/>
  <c r="AM1683" i="4" s="1"/>
  <c r="AL1695" i="4"/>
  <c r="AM1695" i="4" s="1"/>
  <c r="AL1707" i="4"/>
  <c r="AM1707" i="4" s="1"/>
  <c r="AL1719" i="4"/>
  <c r="AM1719" i="4" s="1"/>
  <c r="AL1731" i="4"/>
  <c r="AM1731" i="4" s="1"/>
  <c r="AL1743" i="4"/>
  <c r="AM1743" i="4" s="1"/>
  <c r="AL1755" i="4"/>
  <c r="AM1755" i="4" s="1"/>
  <c r="AL1767" i="4"/>
  <c r="AM1767" i="4" s="1"/>
  <c r="AL1779" i="4"/>
  <c r="AM1779" i="4" s="1"/>
  <c r="AL1791" i="4"/>
  <c r="AM1791" i="4" s="1"/>
  <c r="AL1803" i="4"/>
  <c r="AM1803" i="4" s="1"/>
  <c r="AL1815" i="4"/>
  <c r="AM1815" i="4" s="1"/>
  <c r="AL1827" i="4"/>
  <c r="AM1827" i="4" s="1"/>
  <c r="AL1839" i="4"/>
  <c r="AM1839" i="4" s="1"/>
  <c r="AL1851" i="4"/>
  <c r="AM1851" i="4" s="1"/>
  <c r="AL1863" i="4"/>
  <c r="AM1863" i="4" s="1"/>
  <c r="AL1875" i="4"/>
  <c r="AM1875" i="4" s="1"/>
  <c r="AL1887" i="4"/>
  <c r="AM1887" i="4" s="1"/>
  <c r="AL1899" i="4"/>
  <c r="AM1899" i="4" s="1"/>
  <c r="AL1911" i="4"/>
  <c r="AM1911" i="4" s="1"/>
  <c r="AL1923" i="4"/>
  <c r="AM1923" i="4" s="1"/>
  <c r="AL1935" i="4"/>
  <c r="AM1935" i="4" s="1"/>
  <c r="AL1947" i="4"/>
  <c r="AM1947" i="4" s="1"/>
  <c r="AL1959" i="4"/>
  <c r="AM1959" i="4" s="1"/>
  <c r="AL1971" i="4"/>
  <c r="AM1971" i="4" s="1"/>
  <c r="AL1983" i="4"/>
  <c r="AM1983" i="4" s="1"/>
  <c r="AL1995" i="4"/>
  <c r="AM1995" i="4" s="1"/>
  <c r="AL2007" i="4"/>
  <c r="AM2007" i="4" s="1"/>
  <c r="AL2019" i="4"/>
  <c r="AM2019" i="4" s="1"/>
  <c r="AL2031" i="4"/>
  <c r="AM2031" i="4" s="1"/>
  <c r="AL2043" i="4"/>
  <c r="AM2043" i="4" s="1"/>
  <c r="AL2055" i="4"/>
  <c r="AM2055" i="4" s="1"/>
  <c r="AL2067" i="4"/>
  <c r="AM2067" i="4" s="1"/>
  <c r="AL2079" i="4"/>
  <c r="AM2079" i="4" s="1"/>
  <c r="AL2091" i="4"/>
  <c r="AM2091" i="4" s="1"/>
  <c r="AL2103" i="4"/>
  <c r="AM2103" i="4" s="1"/>
  <c r="AL2115" i="4"/>
  <c r="AM2115" i="4" s="1"/>
  <c r="AL2127" i="4"/>
  <c r="AM2127" i="4" s="1"/>
  <c r="AL2139" i="4"/>
  <c r="AM2139" i="4" s="1"/>
  <c r="AL2151" i="4"/>
  <c r="AM2151" i="4" s="1"/>
  <c r="AL2163" i="4"/>
  <c r="AM2163" i="4" s="1"/>
  <c r="AL2175" i="4"/>
  <c r="AM2175" i="4" s="1"/>
  <c r="AL2187" i="4"/>
  <c r="AM2187" i="4" s="1"/>
  <c r="AL2199" i="4"/>
  <c r="AM2199" i="4" s="1"/>
  <c r="AL2211" i="4"/>
  <c r="AM2211" i="4" s="1"/>
  <c r="AL2223" i="4"/>
  <c r="AM2223" i="4" s="1"/>
  <c r="AL2235" i="4"/>
  <c r="AM2235" i="4" s="1"/>
  <c r="AL2247" i="4"/>
  <c r="AM2247" i="4" s="1"/>
  <c r="AL2259" i="4"/>
  <c r="AM2259" i="4" s="1"/>
  <c r="AL2271" i="4"/>
  <c r="AM2271" i="4" s="1"/>
  <c r="AL2283" i="4"/>
  <c r="AM2283" i="4" s="1"/>
  <c r="AL2295" i="4"/>
  <c r="AM2295" i="4" s="1"/>
  <c r="AL2307" i="4"/>
  <c r="AM2307" i="4" s="1"/>
  <c r="AL2319" i="4"/>
  <c r="AM2319" i="4" s="1"/>
  <c r="AL2331" i="4"/>
  <c r="AM2331" i="4" s="1"/>
  <c r="AL2343" i="4"/>
  <c r="AM2343" i="4" s="1"/>
  <c r="AL2355" i="4"/>
  <c r="AM2355" i="4" s="1"/>
  <c r="AL2367" i="4"/>
  <c r="AM2367" i="4" s="1"/>
  <c r="AL2379" i="4"/>
  <c r="AM2379" i="4" s="1"/>
  <c r="AL2391" i="4"/>
  <c r="AM2391" i="4" s="1"/>
  <c r="AL2403" i="4"/>
  <c r="AM2403" i="4" s="1"/>
  <c r="AL2415" i="4"/>
  <c r="AM2415" i="4" s="1"/>
  <c r="AL2427" i="4"/>
  <c r="AM2427" i="4" s="1"/>
  <c r="AL2439" i="4"/>
  <c r="AM2439" i="4" s="1"/>
  <c r="AL2451" i="4"/>
  <c r="AM2451" i="4" s="1"/>
  <c r="AL2463" i="4"/>
  <c r="AM2463" i="4" s="1"/>
  <c r="AL2475" i="4"/>
  <c r="AM2475" i="4" s="1"/>
  <c r="AL2487" i="4"/>
  <c r="AM2487" i="4" s="1"/>
  <c r="AL2499" i="4"/>
  <c r="AM2499" i="4" s="1"/>
  <c r="AL2511" i="4"/>
  <c r="AM2511" i="4" s="1"/>
  <c r="AL2523" i="4"/>
  <c r="AM2523" i="4" s="1"/>
  <c r="AL2535" i="4"/>
  <c r="AM2535" i="4" s="1"/>
  <c r="AL2547" i="4"/>
  <c r="AM2547" i="4" s="1"/>
  <c r="AL2559" i="4"/>
  <c r="AM2559" i="4" s="1"/>
  <c r="AL2571" i="4"/>
  <c r="AM2571" i="4" s="1"/>
  <c r="AL2583" i="4"/>
  <c r="AM2583" i="4" s="1"/>
  <c r="AL2595" i="4"/>
  <c r="AM2595" i="4" s="1"/>
  <c r="AL2607" i="4"/>
  <c r="AM2607" i="4" s="1"/>
  <c r="AL2619" i="4"/>
  <c r="AM2619" i="4" s="1"/>
  <c r="AL2631" i="4"/>
  <c r="AM2631" i="4" s="1"/>
  <c r="AL2643" i="4"/>
  <c r="AM2643" i="4" s="1"/>
  <c r="AL2655" i="4"/>
  <c r="AM2655" i="4" s="1"/>
  <c r="AL2667" i="4"/>
  <c r="AM2667" i="4" s="1"/>
  <c r="AL2679" i="4"/>
  <c r="AM2679" i="4" s="1"/>
  <c r="AL2691" i="4"/>
  <c r="AM2691" i="4" s="1"/>
  <c r="AL2703" i="4"/>
  <c r="AM2703" i="4" s="1"/>
  <c r="AL2715" i="4"/>
  <c r="AM2715" i="4" s="1"/>
  <c r="AL2727" i="4"/>
  <c r="AM2727" i="4" s="1"/>
  <c r="AL2739" i="4"/>
  <c r="AM2739" i="4" s="1"/>
  <c r="AL2751" i="4"/>
  <c r="AM2751" i="4" s="1"/>
  <c r="AL2763" i="4"/>
  <c r="AM2763" i="4" s="1"/>
  <c r="AL2775" i="4"/>
  <c r="AM2775" i="4" s="1"/>
  <c r="AL2787" i="4"/>
  <c r="AM2787" i="4" s="1"/>
  <c r="AL2799" i="4"/>
  <c r="AM2799" i="4" s="1"/>
  <c r="AL2811" i="4"/>
  <c r="AM2811" i="4" s="1"/>
  <c r="AL2823" i="4"/>
  <c r="AM2823" i="4" s="1"/>
  <c r="AL1696" i="4"/>
  <c r="AM1696" i="4" s="1"/>
  <c r="AL1708" i="4"/>
  <c r="AM1708" i="4" s="1"/>
  <c r="AL1720" i="4"/>
  <c r="AM1720" i="4" s="1"/>
  <c r="AL1732" i="4"/>
  <c r="AM1732" i="4" s="1"/>
  <c r="AL1744" i="4"/>
  <c r="AM1744" i="4" s="1"/>
  <c r="AL1756" i="4"/>
  <c r="AM1756" i="4" s="1"/>
  <c r="AL1768" i="4"/>
  <c r="AM1768" i="4" s="1"/>
  <c r="AL1780" i="4"/>
  <c r="AM1780" i="4" s="1"/>
  <c r="AL1792" i="4"/>
  <c r="AM1792" i="4" s="1"/>
  <c r="AL1804" i="4"/>
  <c r="AM1804" i="4" s="1"/>
  <c r="AL1816" i="4"/>
  <c r="AM1816" i="4" s="1"/>
  <c r="AL1828" i="4"/>
  <c r="AM1828" i="4" s="1"/>
  <c r="AL1840" i="4"/>
  <c r="AM1840" i="4" s="1"/>
  <c r="AL1852" i="4"/>
  <c r="AM1852" i="4" s="1"/>
  <c r="AL1864" i="4"/>
  <c r="AM1864" i="4" s="1"/>
  <c r="AL1876" i="4"/>
  <c r="AM1876" i="4" s="1"/>
  <c r="AL1888" i="4"/>
  <c r="AM1888" i="4" s="1"/>
  <c r="AL1900" i="4"/>
  <c r="AM1900" i="4" s="1"/>
  <c r="AL1912" i="4"/>
  <c r="AM1912" i="4" s="1"/>
  <c r="AL1924" i="4"/>
  <c r="AM1924" i="4" s="1"/>
  <c r="AL1936" i="4"/>
  <c r="AM1936" i="4" s="1"/>
  <c r="AL1948" i="4"/>
  <c r="AM1948" i="4" s="1"/>
  <c r="AL1960" i="4"/>
  <c r="AM1960" i="4" s="1"/>
  <c r="AL1972" i="4"/>
  <c r="AM1972" i="4" s="1"/>
  <c r="AL1984" i="4"/>
  <c r="AM1984" i="4" s="1"/>
  <c r="AL1996" i="4"/>
  <c r="AM1996" i="4" s="1"/>
  <c r="AL2008" i="4"/>
  <c r="AM2008" i="4" s="1"/>
  <c r="AL2020" i="4"/>
  <c r="AM2020" i="4" s="1"/>
  <c r="AL2032" i="4"/>
  <c r="AM2032" i="4" s="1"/>
  <c r="AL2044" i="4"/>
  <c r="AM2044" i="4" s="1"/>
  <c r="AL2056" i="4"/>
  <c r="AM2056" i="4" s="1"/>
  <c r="AL2068" i="4"/>
  <c r="AM2068" i="4" s="1"/>
  <c r="AL2080" i="4"/>
  <c r="AM2080" i="4" s="1"/>
  <c r="AL2092" i="4"/>
  <c r="AM2092" i="4" s="1"/>
  <c r="AL2104" i="4"/>
  <c r="AM2104" i="4" s="1"/>
  <c r="AL2116" i="4"/>
  <c r="AM2116" i="4" s="1"/>
  <c r="AL2128" i="4"/>
  <c r="AM2128" i="4" s="1"/>
  <c r="AL2140" i="4"/>
  <c r="AM2140" i="4" s="1"/>
  <c r="AL2152" i="4"/>
  <c r="AM2152" i="4" s="1"/>
  <c r="AL2164" i="4"/>
  <c r="AM2164" i="4" s="1"/>
  <c r="AL2176" i="4"/>
  <c r="AM2176" i="4" s="1"/>
  <c r="AL2188" i="4"/>
  <c r="AM2188" i="4" s="1"/>
  <c r="AL2200" i="4"/>
  <c r="AM2200" i="4" s="1"/>
  <c r="AL2212" i="4"/>
  <c r="AM2212" i="4" s="1"/>
  <c r="AL2224" i="4"/>
  <c r="AM2224" i="4" s="1"/>
  <c r="AL2236" i="4"/>
  <c r="AM2236" i="4" s="1"/>
  <c r="AL2248" i="4"/>
  <c r="AM2248" i="4" s="1"/>
  <c r="AL2260" i="4"/>
  <c r="AM2260" i="4" s="1"/>
  <c r="AL2272" i="4"/>
  <c r="AM2272" i="4" s="1"/>
  <c r="AL2284" i="4"/>
  <c r="AM2284" i="4" s="1"/>
  <c r="AL2296" i="4"/>
  <c r="AM2296" i="4" s="1"/>
  <c r="AL2308" i="4"/>
  <c r="AM2308" i="4" s="1"/>
  <c r="AL2320" i="4"/>
  <c r="AM2320" i="4" s="1"/>
  <c r="AL2332" i="4"/>
  <c r="AM2332" i="4" s="1"/>
  <c r="AL2344" i="4"/>
  <c r="AM2344" i="4" s="1"/>
  <c r="AL2356" i="4"/>
  <c r="AM2356" i="4" s="1"/>
  <c r="AL2368" i="4"/>
  <c r="AM2368" i="4" s="1"/>
  <c r="AL2380" i="4"/>
  <c r="AM2380" i="4" s="1"/>
  <c r="AL2392" i="4"/>
  <c r="AM2392" i="4" s="1"/>
  <c r="AL2404" i="4"/>
  <c r="AM2404" i="4" s="1"/>
  <c r="AL2416" i="4"/>
  <c r="AM2416" i="4" s="1"/>
  <c r="AL2428" i="4"/>
  <c r="AM2428" i="4" s="1"/>
  <c r="AL2440" i="4"/>
  <c r="AM2440" i="4" s="1"/>
  <c r="AL2452" i="4"/>
  <c r="AM2452" i="4" s="1"/>
  <c r="AL2464" i="4"/>
  <c r="AM2464" i="4" s="1"/>
  <c r="AL2476" i="4"/>
  <c r="AM2476" i="4" s="1"/>
  <c r="AL2488" i="4"/>
  <c r="AM2488" i="4" s="1"/>
  <c r="AL2500" i="4"/>
  <c r="AM2500" i="4" s="1"/>
  <c r="AL2512" i="4"/>
  <c r="AM2512" i="4" s="1"/>
  <c r="AL2524" i="4"/>
  <c r="AM2524" i="4" s="1"/>
  <c r="AL2536" i="4"/>
  <c r="AM2536" i="4" s="1"/>
  <c r="AL2548" i="4"/>
  <c r="AM2548" i="4" s="1"/>
  <c r="AL2560" i="4"/>
  <c r="AM2560" i="4" s="1"/>
  <c r="AL2572" i="4"/>
  <c r="AM2572" i="4" s="1"/>
  <c r="AL2584" i="4"/>
  <c r="AM2584" i="4" s="1"/>
  <c r="AL2596" i="4"/>
  <c r="AM2596" i="4" s="1"/>
  <c r="AL2608" i="4"/>
  <c r="AM2608" i="4" s="1"/>
  <c r="AL2620" i="4"/>
  <c r="AM2620" i="4" s="1"/>
  <c r="AL2632" i="4"/>
  <c r="AM2632" i="4" s="1"/>
  <c r="AL2644" i="4"/>
  <c r="AM2644" i="4" s="1"/>
  <c r="AL2656" i="4"/>
  <c r="AM2656" i="4" s="1"/>
  <c r="AL2668" i="4"/>
  <c r="AM2668" i="4" s="1"/>
  <c r="AL2680" i="4"/>
  <c r="AM2680" i="4" s="1"/>
  <c r="AL2692" i="4"/>
  <c r="AM2692" i="4" s="1"/>
  <c r="AL2704" i="4"/>
  <c r="AM2704" i="4" s="1"/>
  <c r="AL2716" i="4"/>
  <c r="AM2716" i="4" s="1"/>
  <c r="AL2728" i="4"/>
  <c r="AM2728" i="4" s="1"/>
  <c r="AL2740" i="4"/>
  <c r="AM2740" i="4" s="1"/>
  <c r="AL2752" i="4"/>
  <c r="AM2752" i="4" s="1"/>
  <c r="AL2764" i="4"/>
  <c r="AM2764" i="4" s="1"/>
  <c r="AL2776" i="4"/>
  <c r="AM2776" i="4" s="1"/>
  <c r="AL2788" i="4"/>
  <c r="AM2788" i="4" s="1"/>
  <c r="AL2800" i="4"/>
  <c r="AM2800" i="4" s="1"/>
  <c r="AL2812" i="4"/>
  <c r="AM2812" i="4" s="1"/>
  <c r="AL2824" i="4"/>
  <c r="AM2824" i="4" s="1"/>
  <c r="AL2836" i="4"/>
  <c r="AM2836" i="4" s="1"/>
  <c r="AL2848" i="4"/>
  <c r="AM2848" i="4" s="1"/>
  <c r="AL2860" i="4"/>
  <c r="AM2860" i="4" s="1"/>
  <c r="AL2872" i="4"/>
  <c r="AM2872" i="4" s="1"/>
  <c r="AL2884" i="4"/>
  <c r="AM2884" i="4" s="1"/>
  <c r="AL2896" i="4"/>
  <c r="AM2896" i="4" s="1"/>
  <c r="AL2908" i="4"/>
  <c r="AM2908" i="4" s="1"/>
  <c r="AL2920" i="4"/>
  <c r="AM2920" i="4" s="1"/>
  <c r="AL2932" i="4"/>
  <c r="AM2932" i="4" s="1"/>
  <c r="AL2944" i="4"/>
  <c r="AM2944" i="4" s="1"/>
  <c r="AL2956" i="4"/>
  <c r="AM2956" i="4" s="1"/>
  <c r="AL2968" i="4"/>
  <c r="AM2968" i="4" s="1"/>
  <c r="AL2980" i="4"/>
  <c r="AM2980" i="4" s="1"/>
  <c r="AL2992" i="4"/>
  <c r="AM2992" i="4" s="1"/>
  <c r="AL3004" i="4"/>
  <c r="AM3004" i="4" s="1"/>
  <c r="AL3016" i="4"/>
  <c r="AM3016" i="4" s="1"/>
  <c r="AL3028" i="4"/>
  <c r="AM3028" i="4" s="1"/>
  <c r="AL3040" i="4"/>
  <c r="AM3040" i="4" s="1"/>
  <c r="AL3052" i="4"/>
  <c r="AM3052" i="4" s="1"/>
  <c r="AL3064" i="4"/>
  <c r="AM3064" i="4" s="1"/>
  <c r="AL3076" i="4"/>
  <c r="AM3076" i="4" s="1"/>
  <c r="AL3088" i="4"/>
  <c r="AM3088" i="4" s="1"/>
  <c r="AL3100" i="4"/>
  <c r="AM3100" i="4" s="1"/>
  <c r="AL3112" i="4"/>
  <c r="AM3112" i="4" s="1"/>
  <c r="AL3124" i="4"/>
  <c r="AM3124" i="4" s="1"/>
  <c r="AL3136" i="4"/>
  <c r="AM3136" i="4" s="1"/>
  <c r="AL3148" i="4"/>
  <c r="AM3148" i="4" s="1"/>
  <c r="AL3160" i="4"/>
  <c r="AM3160" i="4" s="1"/>
  <c r="AL3172" i="4"/>
  <c r="AM3172" i="4" s="1"/>
  <c r="AL3184" i="4"/>
  <c r="AM3184" i="4" s="1"/>
  <c r="AL3196" i="4"/>
  <c r="AM3196" i="4" s="1"/>
  <c r="AL989" i="4"/>
  <c r="AM989" i="4" s="1"/>
  <c r="AL1001" i="4"/>
  <c r="AM1001" i="4" s="1"/>
  <c r="AL1013" i="4"/>
  <c r="AM1013" i="4" s="1"/>
  <c r="AL1025" i="4"/>
  <c r="AM1025" i="4" s="1"/>
  <c r="AL1037" i="4"/>
  <c r="AM1037" i="4" s="1"/>
  <c r="AL1061" i="4"/>
  <c r="AM1061" i="4" s="1"/>
  <c r="AL1073" i="4"/>
  <c r="AM1073" i="4" s="1"/>
  <c r="AL1085" i="4"/>
  <c r="AM1085" i="4" s="1"/>
  <c r="AL1097" i="4"/>
  <c r="AM1097" i="4" s="1"/>
  <c r="AL1109" i="4"/>
  <c r="AM1109" i="4" s="1"/>
  <c r="AL1121" i="4"/>
  <c r="AM1121" i="4" s="1"/>
  <c r="AL1133" i="4"/>
  <c r="AM1133" i="4" s="1"/>
  <c r="AL1145" i="4"/>
  <c r="AM1145" i="4" s="1"/>
  <c r="AL1157" i="4"/>
  <c r="AM1157" i="4" s="1"/>
  <c r="AL1169" i="4"/>
  <c r="AM1169" i="4" s="1"/>
  <c r="AL1181" i="4"/>
  <c r="AM1181" i="4" s="1"/>
  <c r="AL1193" i="4"/>
  <c r="AM1193" i="4" s="1"/>
  <c r="AL1205" i="4"/>
  <c r="AM1205" i="4" s="1"/>
  <c r="AL1217" i="4"/>
  <c r="AM1217" i="4" s="1"/>
  <c r="AL1229" i="4"/>
  <c r="AM1229" i="4" s="1"/>
  <c r="AL1241" i="4"/>
  <c r="AM1241" i="4" s="1"/>
  <c r="AL1253" i="4"/>
  <c r="AM1253" i="4" s="1"/>
  <c r="AL1265" i="4"/>
  <c r="AM1265" i="4" s="1"/>
  <c r="AL1277" i="4"/>
  <c r="AM1277" i="4" s="1"/>
  <c r="AL1289" i="4"/>
  <c r="AM1289" i="4" s="1"/>
  <c r="AL1301" i="4"/>
  <c r="AM1301" i="4" s="1"/>
  <c r="AL1313" i="4"/>
  <c r="AM1313" i="4" s="1"/>
  <c r="AL1325" i="4"/>
  <c r="AM1325" i="4" s="1"/>
  <c r="AL1337" i="4"/>
  <c r="AM1337" i="4" s="1"/>
  <c r="AL1349" i="4"/>
  <c r="AM1349" i="4" s="1"/>
  <c r="AL1361" i="4"/>
  <c r="AM1361" i="4" s="1"/>
  <c r="AL1373" i="4"/>
  <c r="AM1373" i="4" s="1"/>
  <c r="AL1385" i="4"/>
  <c r="AM1385" i="4" s="1"/>
  <c r="AL1397" i="4"/>
  <c r="AM1397" i="4" s="1"/>
  <c r="AL1409" i="4"/>
  <c r="AM1409" i="4" s="1"/>
  <c r="AL1421" i="4"/>
  <c r="AM1421" i="4" s="1"/>
  <c r="AL1433" i="4"/>
  <c r="AM1433" i="4" s="1"/>
  <c r="AL1445" i="4"/>
  <c r="AM1445" i="4" s="1"/>
  <c r="AL1457" i="4"/>
  <c r="AM1457" i="4" s="1"/>
  <c r="AL1469" i="4"/>
  <c r="AM1469" i="4" s="1"/>
  <c r="AL1481" i="4"/>
  <c r="AM1481" i="4" s="1"/>
  <c r="AL1493" i="4"/>
  <c r="AM1493" i="4" s="1"/>
  <c r="AL1505" i="4"/>
  <c r="AM1505" i="4" s="1"/>
  <c r="AL1517" i="4"/>
  <c r="AM1517" i="4" s="1"/>
  <c r="AL1529" i="4"/>
  <c r="AM1529" i="4" s="1"/>
  <c r="AL1541" i="4"/>
  <c r="AM1541" i="4" s="1"/>
  <c r="AL1553" i="4"/>
  <c r="AM1553" i="4" s="1"/>
  <c r="AL1565" i="4"/>
  <c r="AM1565" i="4" s="1"/>
  <c r="AL1577" i="4"/>
  <c r="AM1577" i="4" s="1"/>
  <c r="AL1589" i="4"/>
  <c r="AM1589" i="4" s="1"/>
  <c r="AL1601" i="4"/>
  <c r="AM1601" i="4" s="1"/>
  <c r="AL1613" i="4"/>
  <c r="AM1613" i="4" s="1"/>
  <c r="AL1625" i="4"/>
  <c r="AM1625" i="4" s="1"/>
  <c r="AL1637" i="4"/>
  <c r="AM1637" i="4" s="1"/>
  <c r="AL1649" i="4"/>
  <c r="AM1649" i="4" s="1"/>
  <c r="AL1661" i="4"/>
  <c r="AM1661" i="4" s="1"/>
  <c r="AL1673" i="4"/>
  <c r="AM1673" i="4" s="1"/>
  <c r="AL1685" i="4"/>
  <c r="AM1685" i="4" s="1"/>
  <c r="AL1697" i="4"/>
  <c r="AM1697" i="4" s="1"/>
  <c r="AL1709" i="4"/>
  <c r="AM1709" i="4" s="1"/>
  <c r="AL1721" i="4"/>
  <c r="AM1721" i="4" s="1"/>
  <c r="AL1733" i="4"/>
  <c r="AM1733" i="4" s="1"/>
  <c r="AL1745" i="4"/>
  <c r="AM1745" i="4" s="1"/>
  <c r="AL1757" i="4"/>
  <c r="AM1757" i="4" s="1"/>
  <c r="AL1769" i="4"/>
  <c r="AM1769" i="4" s="1"/>
  <c r="AL1781" i="4"/>
  <c r="AM1781" i="4" s="1"/>
  <c r="AL1793" i="4"/>
  <c r="AM1793" i="4" s="1"/>
  <c r="AL1805" i="4"/>
  <c r="AM1805" i="4" s="1"/>
  <c r="AL1817" i="4"/>
  <c r="AM1817" i="4" s="1"/>
  <c r="AL1829" i="4"/>
  <c r="AM1829" i="4" s="1"/>
  <c r="AL1841" i="4"/>
  <c r="AM1841" i="4" s="1"/>
  <c r="AL1853" i="4"/>
  <c r="AM1853" i="4" s="1"/>
  <c r="AL1865" i="4"/>
  <c r="AM1865" i="4" s="1"/>
  <c r="AL1877" i="4"/>
  <c r="AM1877" i="4" s="1"/>
  <c r="AL1889" i="4"/>
  <c r="AM1889" i="4" s="1"/>
  <c r="AL1901" i="4"/>
  <c r="AM1901" i="4" s="1"/>
  <c r="AL1913" i="4"/>
  <c r="AM1913" i="4" s="1"/>
  <c r="AL1925" i="4"/>
  <c r="AM1925" i="4" s="1"/>
  <c r="AL1937" i="4"/>
  <c r="AM1937" i="4" s="1"/>
  <c r="AL1949" i="4"/>
  <c r="AM1949" i="4" s="1"/>
  <c r="AL1961" i="4"/>
  <c r="AM1961" i="4" s="1"/>
  <c r="AL1973" i="4"/>
  <c r="AM1973" i="4" s="1"/>
  <c r="AL1985" i="4"/>
  <c r="AM1985" i="4" s="1"/>
  <c r="AL1997" i="4"/>
  <c r="AM1997" i="4" s="1"/>
  <c r="AL2009" i="4"/>
  <c r="AM2009" i="4" s="1"/>
  <c r="AL2021" i="4"/>
  <c r="AM2021" i="4" s="1"/>
  <c r="AL2033" i="4"/>
  <c r="AM2033" i="4" s="1"/>
  <c r="AL2045" i="4"/>
  <c r="AM2045" i="4" s="1"/>
  <c r="AL2057" i="4"/>
  <c r="AM2057" i="4" s="1"/>
  <c r="AL2069" i="4"/>
  <c r="AM2069" i="4" s="1"/>
  <c r="AL2081" i="4"/>
  <c r="AM2081" i="4" s="1"/>
  <c r="AL2093" i="4"/>
  <c r="AM2093" i="4" s="1"/>
  <c r="AL2105" i="4"/>
  <c r="AM2105" i="4" s="1"/>
  <c r="AL2117" i="4"/>
  <c r="AM2117" i="4" s="1"/>
  <c r="AL2129" i="4"/>
  <c r="AM2129" i="4" s="1"/>
  <c r="AL2141" i="4"/>
  <c r="AM2141" i="4" s="1"/>
  <c r="AL2153" i="4"/>
  <c r="AM2153" i="4" s="1"/>
  <c r="AL2165" i="4"/>
  <c r="AM2165" i="4" s="1"/>
  <c r="AL2177" i="4"/>
  <c r="AM2177" i="4" s="1"/>
  <c r="AL2189" i="4"/>
  <c r="AM2189" i="4" s="1"/>
  <c r="AL2201" i="4"/>
  <c r="AM2201" i="4" s="1"/>
  <c r="AL2213" i="4"/>
  <c r="AM2213" i="4" s="1"/>
  <c r="AL2225" i="4"/>
  <c r="AM2225" i="4" s="1"/>
  <c r="AL2237" i="4"/>
  <c r="AM2237" i="4" s="1"/>
  <c r="AL2249" i="4"/>
  <c r="AM2249" i="4" s="1"/>
  <c r="AL2261" i="4"/>
  <c r="AM2261" i="4" s="1"/>
  <c r="AL2273" i="4"/>
  <c r="AM2273" i="4" s="1"/>
  <c r="AL2285" i="4"/>
  <c r="AM2285" i="4" s="1"/>
  <c r="AL2297" i="4"/>
  <c r="AM2297" i="4" s="1"/>
  <c r="AL2309" i="4"/>
  <c r="AM2309" i="4" s="1"/>
  <c r="AL2321" i="4"/>
  <c r="AM2321" i="4" s="1"/>
  <c r="AL2333" i="4"/>
  <c r="AM2333" i="4" s="1"/>
  <c r="AL2345" i="4"/>
  <c r="AM2345" i="4" s="1"/>
  <c r="AL2357" i="4"/>
  <c r="AM2357" i="4" s="1"/>
  <c r="AL2369" i="4"/>
  <c r="AM2369" i="4" s="1"/>
  <c r="AL2381" i="4"/>
  <c r="AM2381" i="4" s="1"/>
  <c r="AL2393" i="4"/>
  <c r="AM2393" i="4" s="1"/>
  <c r="AL2405" i="4"/>
  <c r="AM2405" i="4" s="1"/>
  <c r="AL2417" i="4"/>
  <c r="AM2417" i="4" s="1"/>
  <c r="AL2429" i="4"/>
  <c r="AM2429" i="4" s="1"/>
  <c r="AL2441" i="4"/>
  <c r="AM2441" i="4" s="1"/>
  <c r="AL2453" i="4"/>
  <c r="AM2453" i="4" s="1"/>
  <c r="AL2465" i="4"/>
  <c r="AM2465" i="4" s="1"/>
  <c r="AL2477" i="4"/>
  <c r="AM2477" i="4" s="1"/>
  <c r="AL2489" i="4"/>
  <c r="AM2489" i="4" s="1"/>
  <c r="AL2501" i="4"/>
  <c r="AM2501" i="4" s="1"/>
  <c r="AL2513" i="4"/>
  <c r="AM2513" i="4" s="1"/>
  <c r="AL2525" i="4"/>
  <c r="AM2525" i="4" s="1"/>
  <c r="AL2537" i="4"/>
  <c r="AM2537" i="4" s="1"/>
  <c r="AL2549" i="4"/>
  <c r="AM2549" i="4" s="1"/>
  <c r="AL2561" i="4"/>
  <c r="AM2561" i="4" s="1"/>
  <c r="AL2573" i="4"/>
  <c r="AM2573" i="4" s="1"/>
  <c r="AL2585" i="4"/>
  <c r="AM2585" i="4" s="1"/>
  <c r="AL2597" i="4"/>
  <c r="AM2597" i="4" s="1"/>
  <c r="AL2609" i="4"/>
  <c r="AM2609" i="4" s="1"/>
  <c r="AL2621" i="4"/>
  <c r="AM2621" i="4" s="1"/>
  <c r="AL2633" i="4"/>
  <c r="AM2633" i="4" s="1"/>
  <c r="AL2645" i="4"/>
  <c r="AM2645" i="4" s="1"/>
  <c r="AL2657" i="4"/>
  <c r="AM2657" i="4" s="1"/>
  <c r="AL2669" i="4"/>
  <c r="AM2669" i="4" s="1"/>
  <c r="AL2681" i="4"/>
  <c r="AM2681" i="4" s="1"/>
  <c r="AL2693" i="4"/>
  <c r="AM2693" i="4" s="1"/>
  <c r="AL2705" i="4"/>
  <c r="AM2705" i="4" s="1"/>
  <c r="AL2717" i="4"/>
  <c r="AM2717" i="4" s="1"/>
  <c r="AL2729" i="4"/>
  <c r="AM2729" i="4" s="1"/>
  <c r="AL2741" i="4"/>
  <c r="AM2741" i="4" s="1"/>
  <c r="AL2753" i="4"/>
  <c r="AM2753" i="4" s="1"/>
  <c r="AL2765" i="4"/>
  <c r="AM2765" i="4" s="1"/>
  <c r="AL2777" i="4"/>
  <c r="AM2777" i="4" s="1"/>
  <c r="AL2789" i="4"/>
  <c r="AM2789" i="4" s="1"/>
  <c r="AL2801" i="4"/>
  <c r="AM2801" i="4" s="1"/>
  <c r="AL2813" i="4"/>
  <c r="AM2813" i="4" s="1"/>
  <c r="AL2925" i="4"/>
  <c r="AM2925" i="4" s="1"/>
  <c r="AL2937" i="4"/>
  <c r="AM2937" i="4" s="1"/>
  <c r="AL2949" i="4"/>
  <c r="AM2949" i="4" s="1"/>
  <c r="AL2961" i="4"/>
  <c r="AM2961" i="4" s="1"/>
  <c r="AL2973" i="4"/>
  <c r="AM2973" i="4" s="1"/>
  <c r="AL2985" i="4"/>
  <c r="AM2985" i="4" s="1"/>
  <c r="AL2997" i="4"/>
  <c r="AM2997" i="4" s="1"/>
  <c r="AL3009" i="4"/>
  <c r="AM3009" i="4" s="1"/>
  <c r="AL3021" i="4"/>
  <c r="AM3021" i="4" s="1"/>
  <c r="AL3033" i="4"/>
  <c r="AM3033" i="4" s="1"/>
  <c r="AL3045" i="4"/>
  <c r="AM3045" i="4" s="1"/>
  <c r="AL3057" i="4"/>
  <c r="AM3057" i="4" s="1"/>
  <c r="AL3069" i="4"/>
  <c r="AM3069" i="4" s="1"/>
  <c r="AL3081" i="4"/>
  <c r="AM3081" i="4" s="1"/>
  <c r="AL3093" i="4"/>
  <c r="AM3093" i="4" s="1"/>
  <c r="AL3105" i="4"/>
  <c r="AM3105" i="4" s="1"/>
  <c r="AL3117" i="4"/>
  <c r="AM3117" i="4" s="1"/>
  <c r="AL3129" i="4"/>
  <c r="AM3129" i="4" s="1"/>
  <c r="AL3141" i="4"/>
  <c r="AM3141" i="4" s="1"/>
  <c r="AL3153" i="4"/>
  <c r="AM3153" i="4" s="1"/>
  <c r="AL3165" i="4"/>
  <c r="AM3165" i="4" s="1"/>
  <c r="AL3177" i="4"/>
  <c r="AM3177" i="4" s="1"/>
  <c r="AL3189" i="4"/>
  <c r="AM3189" i="4" s="1"/>
  <c r="AL3070" i="4"/>
  <c r="AM3070" i="4" s="1"/>
  <c r="AL3082" i="4"/>
  <c r="AM3082" i="4" s="1"/>
  <c r="AL3094" i="4"/>
  <c r="AM3094" i="4" s="1"/>
  <c r="AL3106" i="4"/>
  <c r="AM3106" i="4" s="1"/>
  <c r="AL3118" i="4"/>
  <c r="AM3118" i="4" s="1"/>
  <c r="AL3130" i="4"/>
  <c r="AM3130" i="4" s="1"/>
  <c r="AL3142" i="4"/>
  <c r="AM3142" i="4" s="1"/>
  <c r="AL3154" i="4"/>
  <c r="AM3154" i="4" s="1"/>
  <c r="AL3166" i="4"/>
  <c r="AM3166" i="4" s="1"/>
  <c r="AL3178" i="4"/>
  <c r="AM3178" i="4" s="1"/>
  <c r="AL3190" i="4"/>
  <c r="AM3190" i="4" s="1"/>
  <c r="AL3035" i="4"/>
  <c r="AM3035" i="4" s="1"/>
  <c r="AL3047" i="4"/>
  <c r="AM3047" i="4" s="1"/>
  <c r="AL3059" i="4"/>
  <c r="AM3059" i="4" s="1"/>
  <c r="AL3071" i="4"/>
  <c r="AM3071" i="4" s="1"/>
  <c r="AL3083" i="4"/>
  <c r="AM3083" i="4" s="1"/>
  <c r="AL3095" i="4"/>
  <c r="AM3095" i="4" s="1"/>
  <c r="AL3107" i="4"/>
  <c r="AM3107" i="4" s="1"/>
  <c r="AL3119" i="4"/>
  <c r="AM3119" i="4" s="1"/>
  <c r="AL3131" i="4"/>
  <c r="AM3131" i="4" s="1"/>
  <c r="AL3143" i="4"/>
  <c r="AM3143" i="4" s="1"/>
  <c r="AL3155" i="4"/>
  <c r="AM3155" i="4" s="1"/>
  <c r="AL3167" i="4"/>
  <c r="AM3167" i="4" s="1"/>
  <c r="AL3179" i="4"/>
  <c r="AM3179" i="4" s="1"/>
  <c r="AL3191" i="4"/>
  <c r="AM3191" i="4" s="1"/>
  <c r="AL3169" i="4"/>
  <c r="AM3169" i="4" s="1"/>
  <c r="AL3181" i="4"/>
  <c r="AM3181" i="4" s="1"/>
  <c r="AL3193" i="4"/>
  <c r="AM3193" i="4" s="1"/>
  <c r="AL3146" i="4"/>
  <c r="AM3146" i="4" s="1"/>
  <c r="AL3158" i="4"/>
  <c r="AM3158" i="4" s="1"/>
  <c r="AL3170" i="4"/>
  <c r="AM3170" i="4" s="1"/>
  <c r="AL3182" i="4"/>
  <c r="AM3182" i="4" s="1"/>
  <c r="AL3194" i="4"/>
  <c r="AM3194" i="4" s="1"/>
  <c r="AL2835" i="4"/>
  <c r="AM2835" i="4" s="1"/>
  <c r="AL2847" i="4"/>
  <c r="AM2847" i="4" s="1"/>
  <c r="AL2859" i="4"/>
  <c r="AM2859" i="4" s="1"/>
  <c r="AL2871" i="4"/>
  <c r="AM2871" i="4" s="1"/>
  <c r="AL2883" i="4"/>
  <c r="AM2883" i="4" s="1"/>
  <c r="AL2895" i="4"/>
  <c r="AM2895" i="4" s="1"/>
  <c r="AL2907" i="4"/>
  <c r="AM2907" i="4" s="1"/>
  <c r="AL2919" i="4"/>
  <c r="AM2919" i="4" s="1"/>
  <c r="AL2931" i="4"/>
  <c r="AM2931" i="4" s="1"/>
  <c r="AL2943" i="4"/>
  <c r="AM2943" i="4" s="1"/>
  <c r="AL2955" i="4"/>
  <c r="AM2955" i="4" s="1"/>
  <c r="AL2967" i="4"/>
  <c r="AM2967" i="4" s="1"/>
  <c r="AL2979" i="4"/>
  <c r="AM2979" i="4" s="1"/>
  <c r="AL2991" i="4"/>
  <c r="AM2991" i="4" s="1"/>
  <c r="AL3003" i="4"/>
  <c r="AM3003" i="4" s="1"/>
  <c r="AL3015" i="4"/>
  <c r="AM3015" i="4" s="1"/>
  <c r="AL3027" i="4"/>
  <c r="AM3027" i="4" s="1"/>
  <c r="AL3039" i="4"/>
  <c r="AM3039" i="4" s="1"/>
  <c r="AL3051" i="4"/>
  <c r="AM3051" i="4" s="1"/>
  <c r="AL3063" i="4"/>
  <c r="AM3063" i="4" s="1"/>
  <c r="AL3075" i="4"/>
  <c r="AM3075" i="4" s="1"/>
  <c r="AL3087" i="4"/>
  <c r="AM3087" i="4" s="1"/>
  <c r="AL3099" i="4"/>
  <c r="AM3099" i="4" s="1"/>
  <c r="AL3111" i="4"/>
  <c r="AM3111" i="4" s="1"/>
  <c r="AL3123" i="4"/>
  <c r="AM3123" i="4" s="1"/>
  <c r="AL3135" i="4"/>
  <c r="AM3135" i="4" s="1"/>
  <c r="AL3147" i="4"/>
  <c r="AM3147" i="4" s="1"/>
  <c r="AL3159" i="4"/>
  <c r="AM3159" i="4" s="1"/>
  <c r="AL3171" i="4"/>
  <c r="AM3171" i="4" s="1"/>
  <c r="AL3183" i="4"/>
  <c r="AM3183" i="4" s="1"/>
  <c r="AL3195" i="4"/>
  <c r="AM3195" i="4" s="1"/>
  <c r="AL2825" i="4"/>
  <c r="AM2825" i="4" s="1"/>
  <c r="AL2837" i="4"/>
  <c r="AM2837" i="4" s="1"/>
  <c r="AL2849" i="4"/>
  <c r="AM2849" i="4" s="1"/>
  <c r="AL2861" i="4"/>
  <c r="AM2861" i="4" s="1"/>
  <c r="AL2873" i="4"/>
  <c r="AM2873" i="4" s="1"/>
  <c r="AL2885" i="4"/>
  <c r="AM2885" i="4" s="1"/>
  <c r="AL2897" i="4"/>
  <c r="AM2897" i="4" s="1"/>
  <c r="AL2909" i="4"/>
  <c r="AM2909" i="4" s="1"/>
  <c r="AL2921" i="4"/>
  <c r="AM2921" i="4" s="1"/>
  <c r="AL2933" i="4"/>
  <c r="AM2933" i="4" s="1"/>
  <c r="AL2945" i="4"/>
  <c r="AM2945" i="4" s="1"/>
  <c r="AL2957" i="4"/>
  <c r="AM2957" i="4" s="1"/>
  <c r="AL2969" i="4"/>
  <c r="AM2969" i="4" s="1"/>
  <c r="AL2981" i="4"/>
  <c r="AM2981" i="4" s="1"/>
  <c r="AL2993" i="4"/>
  <c r="AM2993" i="4" s="1"/>
  <c r="AL3005" i="4"/>
  <c r="AM3005" i="4" s="1"/>
  <c r="AL3017" i="4"/>
  <c r="AM3017" i="4" s="1"/>
  <c r="AL3029" i="4"/>
  <c r="AM3029" i="4" s="1"/>
  <c r="AL3041" i="4"/>
  <c r="AM3041" i="4" s="1"/>
  <c r="AL3053" i="4"/>
  <c r="AM3053" i="4" s="1"/>
  <c r="AL3065" i="4"/>
  <c r="AM3065" i="4" s="1"/>
  <c r="AL3077" i="4"/>
  <c r="AM3077" i="4" s="1"/>
  <c r="AL3089" i="4"/>
  <c r="AM3089" i="4" s="1"/>
  <c r="AL3101" i="4"/>
  <c r="AM3101" i="4" s="1"/>
  <c r="AL3113" i="4"/>
  <c r="AM3113" i="4" s="1"/>
  <c r="AL3125" i="4"/>
  <c r="AM3125" i="4" s="1"/>
  <c r="AL3137" i="4"/>
  <c r="AM3137" i="4" s="1"/>
  <c r="AL3149" i="4"/>
  <c r="AM3149" i="4" s="1"/>
  <c r="AL3161" i="4"/>
  <c r="AM3161" i="4" s="1"/>
  <c r="AL3173" i="4"/>
  <c r="AM3173" i="4" s="1"/>
  <c r="AL3185" i="4"/>
  <c r="AM3185" i="4" s="1"/>
  <c r="AL3197" i="4"/>
  <c r="AM3197" i="4" s="1"/>
  <c r="AF1394" i="4"/>
  <c r="AG1394" i="4" s="1"/>
  <c r="AF1466" i="4"/>
  <c r="AG1466" i="4" s="1"/>
  <c r="AF2186" i="4"/>
  <c r="AG2186" i="4" s="1"/>
  <c r="AF2546" i="4"/>
  <c r="AG2546" i="4" s="1"/>
  <c r="AF378" i="4"/>
  <c r="AG378" i="4" s="1"/>
  <c r="AF3054" i="4"/>
  <c r="AG3054" i="4" s="1"/>
  <c r="AF2639" i="4"/>
  <c r="AG2639" i="4" s="1"/>
  <c r="AF2711" i="4"/>
  <c r="AG2711" i="4" s="1"/>
  <c r="AF3083" i="4"/>
  <c r="AG3083" i="4" s="1"/>
  <c r="AF3203" i="4"/>
  <c r="AG3203" i="4" s="1"/>
  <c r="AF110" i="4"/>
  <c r="AG110" i="4" s="1"/>
  <c r="AF1322" i="4"/>
  <c r="AG1322" i="4" s="1"/>
  <c r="AF1538" i="4"/>
  <c r="AG1538" i="4" s="1"/>
  <c r="AF1610" i="4"/>
  <c r="AG1610" i="4" s="1"/>
  <c r="AF1682" i="4"/>
  <c r="AG1682" i="4" s="1"/>
  <c r="AF1754" i="4"/>
  <c r="AG1754" i="4" s="1"/>
  <c r="AF1826" i="4"/>
  <c r="AG1826" i="4" s="1"/>
  <c r="AF1898" i="4"/>
  <c r="AG1898" i="4" s="1"/>
  <c r="AF1970" i="4"/>
  <c r="AG1970" i="4" s="1"/>
  <c r="AF2114" i="4"/>
  <c r="AG2114" i="4" s="1"/>
  <c r="AF2258" i="4"/>
  <c r="AG2258" i="4" s="1"/>
  <c r="AF2330" i="4"/>
  <c r="AG2330" i="4" s="1"/>
  <c r="AF2402" i="4"/>
  <c r="AG2402" i="4" s="1"/>
  <c r="AF2474" i="4"/>
  <c r="AG2474" i="4" s="1"/>
  <c r="AF3306" i="4"/>
  <c r="AG3306" i="4" s="1"/>
  <c r="AF3307" i="4"/>
  <c r="AG3307" i="4" s="1"/>
  <c r="AF465" i="4"/>
  <c r="AG465" i="4" s="1"/>
  <c r="AF2604" i="4"/>
  <c r="AG2604" i="4" s="1"/>
  <c r="AF38" i="4"/>
  <c r="AG38" i="4" s="1"/>
  <c r="AF50" i="4"/>
  <c r="AG50" i="4" s="1"/>
  <c r="AF62" i="4"/>
  <c r="AG62" i="4" s="1"/>
  <c r="AF74" i="4"/>
  <c r="AG74" i="4" s="1"/>
  <c r="AF86" i="4"/>
  <c r="AG86" i="4" s="1"/>
  <c r="AF98" i="4"/>
  <c r="AG98" i="4" s="1"/>
  <c r="AF122" i="4"/>
  <c r="AG122" i="4" s="1"/>
  <c r="AF134" i="4"/>
  <c r="AG134" i="4" s="1"/>
  <c r="AF146" i="4"/>
  <c r="AG146" i="4" s="1"/>
  <c r="AF158" i="4"/>
  <c r="AG158" i="4" s="1"/>
  <c r="AF170" i="4"/>
  <c r="AG170" i="4" s="1"/>
  <c r="AF182" i="4"/>
  <c r="AG182" i="4" s="1"/>
  <c r="AF194" i="4"/>
  <c r="AG194" i="4" s="1"/>
  <c r="AF206" i="4"/>
  <c r="AG206" i="4" s="1"/>
  <c r="AF218" i="4"/>
  <c r="AG218" i="4" s="1"/>
  <c r="AF230" i="4"/>
  <c r="AG230" i="4" s="1"/>
  <c r="AF242" i="4"/>
  <c r="AG242" i="4" s="1"/>
  <c r="AF254" i="4"/>
  <c r="AG254" i="4" s="1"/>
  <c r="AF266" i="4"/>
  <c r="AG266" i="4" s="1"/>
  <c r="AF278" i="4"/>
  <c r="AG278" i="4" s="1"/>
  <c r="AF290" i="4"/>
  <c r="AG290" i="4" s="1"/>
  <c r="AF302" i="4"/>
  <c r="AG302" i="4" s="1"/>
  <c r="AF314" i="4"/>
  <c r="AG314" i="4" s="1"/>
  <c r="AF326" i="4"/>
  <c r="AG326" i="4" s="1"/>
  <c r="AF338" i="4"/>
  <c r="AG338" i="4" s="1"/>
  <c r="AF350" i="4"/>
  <c r="AG350" i="4" s="1"/>
  <c r="AF362" i="4"/>
  <c r="AG362" i="4" s="1"/>
  <c r="AF374" i="4"/>
  <c r="AG374" i="4" s="1"/>
  <c r="AF386" i="4"/>
  <c r="AG386" i="4" s="1"/>
  <c r="AF398" i="4"/>
  <c r="AG398" i="4" s="1"/>
  <c r="AF410" i="4"/>
  <c r="AG410" i="4" s="1"/>
  <c r="AF422" i="4"/>
  <c r="AG422" i="4" s="1"/>
  <c r="AF434" i="4"/>
  <c r="AG434" i="4" s="1"/>
  <c r="AF446" i="4"/>
  <c r="AG446" i="4" s="1"/>
  <c r="AF458" i="4"/>
  <c r="AG458" i="4" s="1"/>
  <c r="AF470" i="4"/>
  <c r="AG470" i="4" s="1"/>
  <c r="AF482" i="4"/>
  <c r="AG482" i="4" s="1"/>
  <c r="AF494" i="4"/>
  <c r="AG494" i="4" s="1"/>
  <c r="AF506" i="4"/>
  <c r="AG506" i="4" s="1"/>
  <c r="AF518" i="4"/>
  <c r="AG518" i="4" s="1"/>
  <c r="AF530" i="4"/>
  <c r="AG530" i="4" s="1"/>
  <c r="AF542" i="4"/>
  <c r="AG542" i="4" s="1"/>
  <c r="AF554" i="4"/>
  <c r="AG554" i="4" s="1"/>
  <c r="AF566" i="4"/>
  <c r="AG566" i="4" s="1"/>
  <c r="AF578" i="4"/>
  <c r="AG578" i="4" s="1"/>
  <c r="AF590" i="4"/>
  <c r="AG590" i="4" s="1"/>
  <c r="AF602" i="4"/>
  <c r="AG602" i="4" s="1"/>
  <c r="AF614" i="4"/>
  <c r="AG614" i="4" s="1"/>
  <c r="AF626" i="4"/>
  <c r="AG626" i="4" s="1"/>
  <c r="AF638" i="4"/>
  <c r="AG638" i="4" s="1"/>
  <c r="AF650" i="4"/>
  <c r="AG650" i="4" s="1"/>
  <c r="AF662" i="4"/>
  <c r="AG662" i="4" s="1"/>
  <c r="AF674" i="4"/>
  <c r="AG674" i="4" s="1"/>
  <c r="AF686" i="4"/>
  <c r="AG686" i="4" s="1"/>
  <c r="AF698" i="4"/>
  <c r="AG698" i="4" s="1"/>
  <c r="AF710" i="4"/>
  <c r="AG710" i="4" s="1"/>
  <c r="AF722" i="4"/>
  <c r="AG722" i="4" s="1"/>
  <c r="AF734" i="4"/>
  <c r="AG734" i="4" s="1"/>
  <c r="AF746" i="4"/>
  <c r="AG746" i="4" s="1"/>
  <c r="AF758" i="4"/>
  <c r="AG758" i="4" s="1"/>
  <c r="AF770" i="4"/>
  <c r="AG770" i="4" s="1"/>
  <c r="AF782" i="4"/>
  <c r="AG782" i="4" s="1"/>
  <c r="AF794" i="4"/>
  <c r="AG794" i="4" s="1"/>
  <c r="AF806" i="4"/>
  <c r="AG806" i="4" s="1"/>
  <c r="AF818" i="4"/>
  <c r="AG818" i="4" s="1"/>
  <c r="AF830" i="4"/>
  <c r="AG830" i="4" s="1"/>
  <c r="AF842" i="4"/>
  <c r="AG842" i="4" s="1"/>
  <c r="AF854" i="4"/>
  <c r="AG854" i="4" s="1"/>
  <c r="AF866" i="4"/>
  <c r="AG866" i="4" s="1"/>
  <c r="AF878" i="4"/>
  <c r="AG878" i="4" s="1"/>
  <c r="AF890" i="4"/>
  <c r="AG890" i="4" s="1"/>
  <c r="AF902" i="4"/>
  <c r="AG902" i="4" s="1"/>
  <c r="AF914" i="4"/>
  <c r="AG914" i="4" s="1"/>
  <c r="AF926" i="4"/>
  <c r="AG926" i="4" s="1"/>
  <c r="AF938" i="4"/>
  <c r="AG938" i="4" s="1"/>
  <c r="AF950" i="4"/>
  <c r="AG950" i="4" s="1"/>
  <c r="AF962" i="4"/>
  <c r="AG962" i="4" s="1"/>
  <c r="AF974" i="4"/>
  <c r="AG974" i="4" s="1"/>
  <c r="AF986" i="4"/>
  <c r="AG986" i="4" s="1"/>
  <c r="AF998" i="4"/>
  <c r="AG998" i="4" s="1"/>
  <c r="AF1010" i="4"/>
  <c r="AG1010" i="4" s="1"/>
  <c r="AF1022" i="4"/>
  <c r="AG1022" i="4" s="1"/>
  <c r="AF1034" i="4"/>
  <c r="AG1034" i="4" s="1"/>
  <c r="AF1046" i="4"/>
  <c r="AG1046" i="4" s="1"/>
  <c r="AF1058" i="4"/>
  <c r="AG1058" i="4" s="1"/>
  <c r="AF1070" i="4"/>
  <c r="AG1070" i="4" s="1"/>
  <c r="AF1082" i="4"/>
  <c r="AG1082" i="4" s="1"/>
  <c r="AF1094" i="4"/>
  <c r="AG1094" i="4" s="1"/>
  <c r="AF1106" i="4"/>
  <c r="AG1106" i="4" s="1"/>
  <c r="AF1118" i="4"/>
  <c r="AG1118" i="4" s="1"/>
  <c r="AF1130" i="4"/>
  <c r="AG1130" i="4" s="1"/>
  <c r="AF1142" i="4"/>
  <c r="AG1142" i="4" s="1"/>
  <c r="AF1154" i="4"/>
  <c r="AG1154" i="4" s="1"/>
  <c r="AF1166" i="4"/>
  <c r="AG1166" i="4" s="1"/>
  <c r="AF1178" i="4"/>
  <c r="AG1178" i="4" s="1"/>
  <c r="AF1190" i="4"/>
  <c r="AG1190" i="4" s="1"/>
  <c r="AF1202" i="4"/>
  <c r="AG1202" i="4" s="1"/>
  <c r="AF1214" i="4"/>
  <c r="AG1214" i="4" s="1"/>
  <c r="AF1226" i="4"/>
  <c r="AG1226" i="4" s="1"/>
  <c r="AF1238" i="4"/>
  <c r="AG1238" i="4" s="1"/>
  <c r="AF1250" i="4"/>
  <c r="AG1250" i="4" s="1"/>
  <c r="AF1262" i="4"/>
  <c r="AG1262" i="4" s="1"/>
  <c r="AF1274" i="4"/>
  <c r="AG1274" i="4" s="1"/>
  <c r="AF1286" i="4"/>
  <c r="AG1286" i="4" s="1"/>
  <c r="AF1298" i="4"/>
  <c r="AG1298" i="4" s="1"/>
  <c r="AF1310" i="4"/>
  <c r="AG1310" i="4" s="1"/>
  <c r="AF1334" i="4"/>
  <c r="AG1334" i="4" s="1"/>
  <c r="AF1346" i="4"/>
  <c r="AG1346" i="4" s="1"/>
  <c r="AF1358" i="4"/>
  <c r="AG1358" i="4" s="1"/>
  <c r="AF213" i="4"/>
  <c r="AG213" i="4" s="1"/>
  <c r="AF333" i="4"/>
  <c r="AG333" i="4" s="1"/>
  <c r="AF585" i="4"/>
  <c r="AG585" i="4" s="1"/>
  <c r="AF705" i="4"/>
  <c r="AG705" i="4" s="1"/>
  <c r="AF825" i="4"/>
  <c r="AG825" i="4" s="1"/>
  <c r="AF33" i="4"/>
  <c r="AG33" i="4" s="1"/>
  <c r="AF58" i="4"/>
  <c r="AG58" i="4" s="1"/>
  <c r="AF81" i="4"/>
  <c r="AG81" i="4" s="1"/>
  <c r="AF105" i="4"/>
  <c r="AG105" i="4" s="1"/>
  <c r="AF129" i="4"/>
  <c r="AG129" i="4" s="1"/>
  <c r="AF153" i="4"/>
  <c r="AG153" i="4" s="1"/>
  <c r="AF189" i="4"/>
  <c r="AG189" i="4" s="1"/>
  <c r="AF237" i="4"/>
  <c r="AG237" i="4" s="1"/>
  <c r="AF261" i="4"/>
  <c r="AG261" i="4" s="1"/>
  <c r="AF285" i="4"/>
  <c r="AG285" i="4" s="1"/>
  <c r="AF309" i="4"/>
  <c r="AG309" i="4" s="1"/>
  <c r="AF345" i="4"/>
  <c r="AG345" i="4" s="1"/>
  <c r="AF369" i="4"/>
  <c r="AG369" i="4" s="1"/>
  <c r="AF393" i="4"/>
  <c r="AG393" i="4" s="1"/>
  <c r="AF417" i="4"/>
  <c r="AG417" i="4" s="1"/>
  <c r="AF441" i="4"/>
  <c r="AG441" i="4" s="1"/>
  <c r="AF489" i="4"/>
  <c r="AG489" i="4" s="1"/>
  <c r="AF501" i="4"/>
  <c r="AG501" i="4" s="1"/>
  <c r="AF525" i="4"/>
  <c r="AG525" i="4" s="1"/>
  <c r="AF549" i="4"/>
  <c r="AG549" i="4" s="1"/>
  <c r="AF573" i="4"/>
  <c r="AG573" i="4" s="1"/>
  <c r="AF609" i="4"/>
  <c r="AG609" i="4" s="1"/>
  <c r="AF633" i="4"/>
  <c r="AG633" i="4" s="1"/>
  <c r="AF657" i="4"/>
  <c r="AG657" i="4" s="1"/>
  <c r="AF681" i="4"/>
  <c r="AG681" i="4" s="1"/>
  <c r="AF717" i="4"/>
  <c r="AG717" i="4" s="1"/>
  <c r="AF741" i="4"/>
  <c r="AG741" i="4" s="1"/>
  <c r="AF765" i="4"/>
  <c r="AG765" i="4" s="1"/>
  <c r="AF789" i="4"/>
  <c r="AG789" i="4" s="1"/>
  <c r="AF861" i="4"/>
  <c r="AG861" i="4" s="1"/>
  <c r="AF1233" i="4"/>
  <c r="AG1233" i="4" s="1"/>
  <c r="AF1245" i="4"/>
  <c r="AG1245" i="4" s="1"/>
  <c r="AF1257" i="4"/>
  <c r="AG1257" i="4" s="1"/>
  <c r="AF1269" i="4"/>
  <c r="AG1269" i="4" s="1"/>
  <c r="AF1281" i="4"/>
  <c r="AG1281" i="4" s="1"/>
  <c r="AF1293" i="4"/>
  <c r="AG1293" i="4" s="1"/>
  <c r="AF1305" i="4"/>
  <c r="AG1305" i="4" s="1"/>
  <c r="AF1317" i="4"/>
  <c r="AG1317" i="4" s="1"/>
  <c r="AF1329" i="4"/>
  <c r="AG1329" i="4" s="1"/>
  <c r="AF1341" i="4"/>
  <c r="AG1341" i="4" s="1"/>
  <c r="AF46" i="4"/>
  <c r="AG46" i="4" s="1"/>
  <c r="AF70" i="4"/>
  <c r="AG70" i="4" s="1"/>
  <c r="AF93" i="4"/>
  <c r="AG93" i="4" s="1"/>
  <c r="AF117" i="4"/>
  <c r="AG117" i="4" s="1"/>
  <c r="AF141" i="4"/>
  <c r="AG141" i="4" s="1"/>
  <c r="AF165" i="4"/>
  <c r="AG165" i="4" s="1"/>
  <c r="AF177" i="4"/>
  <c r="AG177" i="4" s="1"/>
  <c r="AF201" i="4"/>
  <c r="AG201" i="4" s="1"/>
  <c r="AF225" i="4"/>
  <c r="AG225" i="4" s="1"/>
  <c r="AF249" i="4"/>
  <c r="AG249" i="4" s="1"/>
  <c r="AF273" i="4"/>
  <c r="AG273" i="4" s="1"/>
  <c r="AF297" i="4"/>
  <c r="AG297" i="4" s="1"/>
  <c r="AF321" i="4"/>
  <c r="AG321" i="4" s="1"/>
  <c r="AF357" i="4"/>
  <c r="AG357" i="4" s="1"/>
  <c r="AF381" i="4"/>
  <c r="AG381" i="4" s="1"/>
  <c r="AF405" i="4"/>
  <c r="AG405" i="4" s="1"/>
  <c r="AF429" i="4"/>
  <c r="AG429" i="4" s="1"/>
  <c r="AF453" i="4"/>
  <c r="AG453" i="4" s="1"/>
  <c r="AF477" i="4"/>
  <c r="AG477" i="4" s="1"/>
  <c r="AF513" i="4"/>
  <c r="AG513" i="4" s="1"/>
  <c r="AF537" i="4"/>
  <c r="AG537" i="4" s="1"/>
  <c r="AF561" i="4"/>
  <c r="AG561" i="4" s="1"/>
  <c r="AF597" i="4"/>
  <c r="AG597" i="4" s="1"/>
  <c r="AF621" i="4"/>
  <c r="AG621" i="4" s="1"/>
  <c r="AF645" i="4"/>
  <c r="AG645" i="4" s="1"/>
  <c r="AF669" i="4"/>
  <c r="AG669" i="4" s="1"/>
  <c r="AF693" i="4"/>
  <c r="AG693" i="4" s="1"/>
  <c r="AF729" i="4"/>
  <c r="AG729" i="4" s="1"/>
  <c r="AF753" i="4"/>
  <c r="AG753" i="4" s="1"/>
  <c r="AF777" i="4"/>
  <c r="AG777" i="4" s="1"/>
  <c r="AF801" i="4"/>
  <c r="AG801" i="4" s="1"/>
  <c r="AF813" i="4"/>
  <c r="AG813" i="4" s="1"/>
  <c r="AF837" i="4"/>
  <c r="AG837" i="4" s="1"/>
  <c r="AF849" i="4"/>
  <c r="AG849" i="4" s="1"/>
  <c r="AF873" i="4"/>
  <c r="AG873" i="4" s="1"/>
  <c r="AF885" i="4"/>
  <c r="AG885" i="4" s="1"/>
  <c r="AF897" i="4"/>
  <c r="AG897" i="4" s="1"/>
  <c r="AF909" i="4"/>
  <c r="AG909" i="4" s="1"/>
  <c r="AF921" i="4"/>
  <c r="AG921" i="4" s="1"/>
  <c r="AF933" i="4"/>
  <c r="AG933" i="4" s="1"/>
  <c r="AF945" i="4"/>
  <c r="AG945" i="4" s="1"/>
  <c r="AF969" i="4"/>
  <c r="AG969" i="4" s="1"/>
  <c r="AF981" i="4"/>
  <c r="AG981" i="4" s="1"/>
  <c r="AF993" i="4"/>
  <c r="AG993" i="4" s="1"/>
  <c r="AF1005" i="4"/>
  <c r="AG1005" i="4" s="1"/>
  <c r="AF1017" i="4"/>
  <c r="AG1017" i="4" s="1"/>
  <c r="AF1029" i="4"/>
  <c r="AG1029" i="4" s="1"/>
  <c r="AF1041" i="4"/>
  <c r="AG1041" i="4" s="1"/>
  <c r="AF1053" i="4"/>
  <c r="AG1053" i="4" s="1"/>
  <c r="AF1065" i="4"/>
  <c r="AG1065" i="4" s="1"/>
  <c r="AF1077" i="4"/>
  <c r="AG1077" i="4" s="1"/>
  <c r="AF1089" i="4"/>
  <c r="AG1089" i="4" s="1"/>
  <c r="AF1101" i="4"/>
  <c r="AG1101" i="4" s="1"/>
  <c r="AF1113" i="4"/>
  <c r="AG1113" i="4" s="1"/>
  <c r="AF1125" i="4"/>
  <c r="AG1125" i="4" s="1"/>
  <c r="AF1137" i="4"/>
  <c r="AG1137" i="4" s="1"/>
  <c r="AF1149" i="4"/>
  <c r="AG1149" i="4" s="1"/>
  <c r="AF1161" i="4"/>
  <c r="AG1161" i="4" s="1"/>
  <c r="AF1173" i="4"/>
  <c r="AG1173" i="4" s="1"/>
  <c r="AF1185" i="4"/>
  <c r="AG1185" i="4" s="1"/>
  <c r="AF1197" i="4"/>
  <c r="AG1197" i="4" s="1"/>
  <c r="AF1209" i="4"/>
  <c r="AG1209" i="4" s="1"/>
  <c r="AF1221" i="4"/>
  <c r="AG1221" i="4" s="1"/>
  <c r="AF1370" i="4"/>
  <c r="AG1370" i="4" s="1"/>
  <c r="AF1382" i="4"/>
  <c r="AG1382" i="4" s="1"/>
  <c r="AF1406" i="4"/>
  <c r="AG1406" i="4" s="1"/>
  <c r="AF1418" i="4"/>
  <c r="AG1418" i="4" s="1"/>
  <c r="AF1430" i="4"/>
  <c r="AG1430" i="4" s="1"/>
  <c r="AF1442" i="4"/>
  <c r="AG1442" i="4" s="1"/>
  <c r="AF1454" i="4"/>
  <c r="AG1454" i="4" s="1"/>
  <c r="AF1478" i="4"/>
  <c r="AG1478" i="4" s="1"/>
  <c r="AF1490" i="4"/>
  <c r="AG1490" i="4" s="1"/>
  <c r="AF1502" i="4"/>
  <c r="AG1502" i="4" s="1"/>
  <c r="AF1514" i="4"/>
  <c r="AG1514" i="4" s="1"/>
  <c r="AF1526" i="4"/>
  <c r="AG1526" i="4" s="1"/>
  <c r="AF1550" i="4"/>
  <c r="AG1550" i="4" s="1"/>
  <c r="AF1562" i="4"/>
  <c r="AG1562" i="4" s="1"/>
  <c r="AF1574" i="4"/>
  <c r="AG1574" i="4" s="1"/>
  <c r="AF1586" i="4"/>
  <c r="AG1586" i="4" s="1"/>
  <c r="AF1598" i="4"/>
  <c r="AG1598" i="4" s="1"/>
  <c r="AF1622" i="4"/>
  <c r="AG1622" i="4" s="1"/>
  <c r="AF1634" i="4"/>
  <c r="AG1634" i="4" s="1"/>
  <c r="AF1646" i="4"/>
  <c r="AG1646" i="4" s="1"/>
  <c r="AF1658" i="4"/>
  <c r="AG1658" i="4" s="1"/>
  <c r="AF1670" i="4"/>
  <c r="AG1670" i="4" s="1"/>
  <c r="AF1694" i="4"/>
  <c r="AG1694" i="4" s="1"/>
  <c r="AF1706" i="4"/>
  <c r="AG1706" i="4" s="1"/>
  <c r="AF1718" i="4"/>
  <c r="AG1718" i="4" s="1"/>
  <c r="AF1730" i="4"/>
  <c r="AG1730" i="4" s="1"/>
  <c r="AF1742" i="4"/>
  <c r="AG1742" i="4" s="1"/>
  <c r="AF1766" i="4"/>
  <c r="AG1766" i="4" s="1"/>
  <c r="AF1778" i="4"/>
  <c r="AG1778" i="4" s="1"/>
  <c r="AF1790" i="4"/>
  <c r="AG1790" i="4" s="1"/>
  <c r="AF1802" i="4"/>
  <c r="AG1802" i="4" s="1"/>
  <c r="AF1814" i="4"/>
  <c r="AG1814" i="4" s="1"/>
  <c r="AF1838" i="4"/>
  <c r="AG1838" i="4" s="1"/>
  <c r="AF1850" i="4"/>
  <c r="AG1850" i="4" s="1"/>
  <c r="AF1862" i="4"/>
  <c r="AG1862" i="4" s="1"/>
  <c r="AF1874" i="4"/>
  <c r="AG1874" i="4" s="1"/>
  <c r="AF1886" i="4"/>
  <c r="AG1886" i="4" s="1"/>
  <c r="AF1910" i="4"/>
  <c r="AG1910" i="4" s="1"/>
  <c r="AF1922" i="4"/>
  <c r="AG1922" i="4" s="1"/>
  <c r="AF1934" i="4"/>
  <c r="AG1934" i="4" s="1"/>
  <c r="AF1946" i="4"/>
  <c r="AG1946" i="4" s="1"/>
  <c r="AF1958" i="4"/>
  <c r="AG1958" i="4" s="1"/>
  <c r="AF1982" i="4"/>
  <c r="AG1982" i="4" s="1"/>
  <c r="AF1994" i="4"/>
  <c r="AG1994" i="4" s="1"/>
  <c r="AF2006" i="4"/>
  <c r="AG2006" i="4" s="1"/>
  <c r="AF2018" i="4"/>
  <c r="AG2018" i="4" s="1"/>
  <c r="AF2030" i="4"/>
  <c r="AG2030" i="4" s="1"/>
  <c r="AF2054" i="4"/>
  <c r="AG2054" i="4" s="1"/>
  <c r="AF2066" i="4"/>
  <c r="AG2066" i="4" s="1"/>
  <c r="AF2078" i="4"/>
  <c r="AG2078" i="4" s="1"/>
  <c r="AF2090" i="4"/>
  <c r="AG2090" i="4" s="1"/>
  <c r="AF2102" i="4"/>
  <c r="AG2102" i="4" s="1"/>
  <c r="AF2126" i="4"/>
  <c r="AG2126" i="4" s="1"/>
  <c r="AF2138" i="4"/>
  <c r="AG2138" i="4" s="1"/>
  <c r="AF2150" i="4"/>
  <c r="AG2150" i="4" s="1"/>
  <c r="AF2162" i="4"/>
  <c r="AG2162" i="4" s="1"/>
  <c r="AF2174" i="4"/>
  <c r="AG2174" i="4" s="1"/>
  <c r="AF2198" i="4"/>
  <c r="AG2198" i="4" s="1"/>
  <c r="AF2210" i="4"/>
  <c r="AG2210" i="4" s="1"/>
  <c r="AF2222" i="4"/>
  <c r="AG2222" i="4" s="1"/>
  <c r="AF2234" i="4"/>
  <c r="AG2234" i="4" s="1"/>
  <c r="AF2246" i="4"/>
  <c r="AG2246" i="4" s="1"/>
  <c r="AF2270" i="4"/>
  <c r="AG2270" i="4" s="1"/>
  <c r="AF2282" i="4"/>
  <c r="AG2282" i="4" s="1"/>
  <c r="AF2294" i="4"/>
  <c r="AG2294" i="4" s="1"/>
  <c r="AF2306" i="4"/>
  <c r="AG2306" i="4" s="1"/>
  <c r="AF2318" i="4"/>
  <c r="AG2318" i="4" s="1"/>
  <c r="AF2342" i="4"/>
  <c r="AG2342" i="4" s="1"/>
  <c r="AF2354" i="4"/>
  <c r="AG2354" i="4" s="1"/>
  <c r="AF2366" i="4"/>
  <c r="AG2366" i="4" s="1"/>
  <c r="AF2378" i="4"/>
  <c r="AG2378" i="4" s="1"/>
  <c r="AF2390" i="4"/>
  <c r="AG2390" i="4" s="1"/>
  <c r="AF2414" i="4"/>
  <c r="AG2414" i="4" s="1"/>
  <c r="AF2426" i="4"/>
  <c r="AG2426" i="4" s="1"/>
  <c r="AF2438" i="4"/>
  <c r="AG2438" i="4" s="1"/>
  <c r="AF2450" i="4"/>
  <c r="AG2450" i="4" s="1"/>
  <c r="AF2462" i="4"/>
  <c r="AG2462" i="4" s="1"/>
  <c r="AF2486" i="4"/>
  <c r="AG2486" i="4" s="1"/>
  <c r="AF2498" i="4"/>
  <c r="AG2498" i="4" s="1"/>
  <c r="AF2510" i="4"/>
  <c r="AG2510" i="4" s="1"/>
  <c r="AF2522" i="4"/>
  <c r="AG2522" i="4" s="1"/>
  <c r="AF2534" i="4"/>
  <c r="AG2534" i="4" s="1"/>
  <c r="AF2558" i="4"/>
  <c r="AG2558" i="4" s="1"/>
  <c r="AF2570" i="4"/>
  <c r="AG2570" i="4" s="1"/>
  <c r="AF2582" i="4"/>
  <c r="AG2582" i="4" s="1"/>
  <c r="AF1353" i="4"/>
  <c r="AG1353" i="4" s="1"/>
  <c r="AF1365" i="4"/>
  <c r="AG1365" i="4" s="1"/>
  <c r="AF1377" i="4"/>
  <c r="AG1377" i="4" s="1"/>
  <c r="AF1389" i="4"/>
  <c r="AG1389" i="4" s="1"/>
  <c r="AF1401" i="4"/>
  <c r="AG1401" i="4" s="1"/>
  <c r="AF1413" i="4"/>
  <c r="AG1413" i="4" s="1"/>
  <c r="AF1425" i="4"/>
  <c r="AG1425" i="4" s="1"/>
  <c r="AF1437" i="4"/>
  <c r="AG1437" i="4" s="1"/>
  <c r="AF1449" i="4"/>
  <c r="AG1449" i="4" s="1"/>
  <c r="AF1461" i="4"/>
  <c r="AG1461" i="4" s="1"/>
  <c r="AF1473" i="4"/>
  <c r="AG1473" i="4" s="1"/>
  <c r="AF1485" i="4"/>
  <c r="AG1485" i="4" s="1"/>
  <c r="AF1497" i="4"/>
  <c r="AG1497" i="4" s="1"/>
  <c r="AF1509" i="4"/>
  <c r="AG1509" i="4" s="1"/>
  <c r="AF1521" i="4"/>
  <c r="AG1521" i="4" s="1"/>
  <c r="AF1533" i="4"/>
  <c r="AG1533" i="4" s="1"/>
  <c r="AF1545" i="4"/>
  <c r="AG1545" i="4" s="1"/>
  <c r="AF1557" i="4"/>
  <c r="AG1557" i="4" s="1"/>
  <c r="AF1581" i="4"/>
  <c r="AG1581" i="4" s="1"/>
  <c r="AF1593" i="4"/>
  <c r="AG1593" i="4" s="1"/>
  <c r="AF1605" i="4"/>
  <c r="AG1605" i="4" s="1"/>
  <c r="AF1617" i="4"/>
  <c r="AG1617" i="4" s="1"/>
  <c r="AF1629" i="4"/>
  <c r="AG1629" i="4" s="1"/>
  <c r="AF1641" i="4"/>
  <c r="AG1641" i="4" s="1"/>
  <c r="AF1653" i="4"/>
  <c r="AG1653" i="4" s="1"/>
  <c r="AF1665" i="4"/>
  <c r="AG1665" i="4" s="1"/>
  <c r="AF1677" i="4"/>
  <c r="AG1677" i="4" s="1"/>
  <c r="AF1689" i="4"/>
  <c r="AG1689" i="4" s="1"/>
  <c r="AF1701" i="4"/>
  <c r="AG1701" i="4" s="1"/>
  <c r="AF1713" i="4"/>
  <c r="AG1713" i="4" s="1"/>
  <c r="AF1725" i="4"/>
  <c r="AG1725" i="4" s="1"/>
  <c r="AF1737" i="4"/>
  <c r="AG1737" i="4" s="1"/>
  <c r="AF1749" i="4"/>
  <c r="AG1749" i="4" s="1"/>
  <c r="AF1761" i="4"/>
  <c r="AG1761" i="4" s="1"/>
  <c r="AF1773" i="4"/>
  <c r="AG1773" i="4" s="1"/>
  <c r="AF1785" i="4"/>
  <c r="AG1785" i="4" s="1"/>
  <c r="AF1797" i="4"/>
  <c r="AG1797" i="4" s="1"/>
  <c r="AF1809" i="4"/>
  <c r="AG1809" i="4" s="1"/>
  <c r="AF1833" i="4"/>
  <c r="AG1833" i="4" s="1"/>
  <c r="AF1845" i="4"/>
  <c r="AG1845" i="4" s="1"/>
  <c r="AF1857" i="4"/>
  <c r="AG1857" i="4" s="1"/>
  <c r="AF1869" i="4"/>
  <c r="AG1869" i="4" s="1"/>
  <c r="AF1881" i="4"/>
  <c r="AG1881" i="4" s="1"/>
  <c r="AF1893" i="4"/>
  <c r="AG1893" i="4" s="1"/>
  <c r="AF1905" i="4"/>
  <c r="AG1905" i="4" s="1"/>
  <c r="AF1917" i="4"/>
  <c r="AG1917" i="4" s="1"/>
  <c r="AF1929" i="4"/>
  <c r="AG1929" i="4" s="1"/>
  <c r="AF1953" i="4"/>
  <c r="AG1953" i="4" s="1"/>
  <c r="AF1965" i="4"/>
  <c r="AG1965" i="4" s="1"/>
  <c r="AF1977" i="4"/>
  <c r="AG1977" i="4" s="1"/>
  <c r="AF1989" i="4"/>
  <c r="AG1989" i="4" s="1"/>
  <c r="AF28" i="4"/>
  <c r="AG28" i="4" s="1"/>
  <c r="AF42" i="4"/>
  <c r="AG42" i="4" s="1"/>
  <c r="AF54" i="4"/>
  <c r="AG54" i="4" s="1"/>
  <c r="AF66" i="4"/>
  <c r="AG66" i="4" s="1"/>
  <c r="AF102" i="4"/>
  <c r="AG102" i="4" s="1"/>
  <c r="AF150" i="4"/>
  <c r="AG150" i="4" s="1"/>
  <c r="AF162" i="4"/>
  <c r="AG162" i="4" s="1"/>
  <c r="AF174" i="4"/>
  <c r="AG174" i="4" s="1"/>
  <c r="AF198" i="4"/>
  <c r="AG198" i="4" s="1"/>
  <c r="AF210" i="4"/>
  <c r="AG210" i="4" s="1"/>
  <c r="AF246" i="4"/>
  <c r="AG246" i="4" s="1"/>
  <c r="AF294" i="4"/>
  <c r="AG294" i="4" s="1"/>
  <c r="AF306" i="4"/>
  <c r="AG306" i="4" s="1"/>
  <c r="AF318" i="4"/>
  <c r="AG318" i="4" s="1"/>
  <c r="AF342" i="4"/>
  <c r="AG342" i="4" s="1"/>
  <c r="AF354" i="4"/>
  <c r="AG354" i="4" s="1"/>
  <c r="AF390" i="4"/>
  <c r="AG390" i="4" s="1"/>
  <c r="AF438" i="4"/>
  <c r="AG438" i="4" s="1"/>
  <c r="AF450" i="4"/>
  <c r="AG450" i="4" s="1"/>
  <c r="AF462" i="4"/>
  <c r="AG462" i="4" s="1"/>
  <c r="AF486" i="4"/>
  <c r="AG486" i="4" s="1"/>
  <c r="AF498" i="4"/>
  <c r="AG498" i="4" s="1"/>
  <c r="AF534" i="4"/>
  <c r="AG534" i="4" s="1"/>
  <c r="AF582" i="4"/>
  <c r="AG582" i="4" s="1"/>
  <c r="AF594" i="4"/>
  <c r="AG594" i="4" s="1"/>
  <c r="AF606" i="4"/>
  <c r="AG606" i="4" s="1"/>
  <c r="AF630" i="4"/>
  <c r="AG630" i="4" s="1"/>
  <c r="AF642" i="4"/>
  <c r="AG642" i="4" s="1"/>
  <c r="AF714" i="4"/>
  <c r="AG714" i="4" s="1"/>
  <c r="AF726" i="4"/>
  <c r="AG726" i="4" s="1"/>
  <c r="AF762" i="4"/>
  <c r="AG762" i="4" s="1"/>
  <c r="AF822" i="4"/>
  <c r="AG822" i="4" s="1"/>
  <c r="AF834" i="4"/>
  <c r="AG834" i="4" s="1"/>
  <c r="AF846" i="4"/>
  <c r="AG846" i="4" s="1"/>
  <c r="AF858" i="4"/>
  <c r="AG858" i="4" s="1"/>
  <c r="AF870" i="4"/>
  <c r="AG870" i="4" s="1"/>
  <c r="AF882" i="4"/>
  <c r="AG882" i="4" s="1"/>
  <c r="AF894" i="4"/>
  <c r="AG894" i="4" s="1"/>
  <c r="AF906" i="4"/>
  <c r="AG906" i="4" s="1"/>
  <c r="AF918" i="4"/>
  <c r="AG918" i="4" s="1"/>
  <c r="AF930" i="4"/>
  <c r="AG930" i="4" s="1"/>
  <c r="AF942" i="4"/>
  <c r="AG942" i="4" s="1"/>
  <c r="AF954" i="4"/>
  <c r="AG954" i="4" s="1"/>
  <c r="AF966" i="4"/>
  <c r="AG966" i="4" s="1"/>
  <c r="AF978" i="4"/>
  <c r="AG978" i="4" s="1"/>
  <c r="AF990" i="4"/>
  <c r="AG990" i="4" s="1"/>
  <c r="AF1002" i="4"/>
  <c r="AG1002" i="4" s="1"/>
  <c r="AF1014" i="4"/>
  <c r="AG1014" i="4" s="1"/>
  <c r="AF1026" i="4"/>
  <c r="AG1026" i="4" s="1"/>
  <c r="AF1038" i="4"/>
  <c r="AG1038" i="4" s="1"/>
  <c r="AF1050" i="4"/>
  <c r="AG1050" i="4" s="1"/>
  <c r="AF1062" i="4"/>
  <c r="AG1062" i="4" s="1"/>
  <c r="AF1074" i="4"/>
  <c r="AG1074" i="4" s="1"/>
  <c r="AF1086" i="4"/>
  <c r="AG1086" i="4" s="1"/>
  <c r="AF1098" i="4"/>
  <c r="AG1098" i="4" s="1"/>
  <c r="AF1110" i="4"/>
  <c r="AG1110" i="4" s="1"/>
  <c r="AF1122" i="4"/>
  <c r="AG1122" i="4" s="1"/>
  <c r="AF1134" i="4"/>
  <c r="AG1134" i="4" s="1"/>
  <c r="AF1146" i="4"/>
  <c r="AG1146" i="4" s="1"/>
  <c r="AF1158" i="4"/>
  <c r="AG1158" i="4" s="1"/>
  <c r="AF1170" i="4"/>
  <c r="AG1170" i="4" s="1"/>
  <c r="AF1182" i="4"/>
  <c r="AG1182" i="4" s="1"/>
  <c r="AF1194" i="4"/>
  <c r="AG1194" i="4" s="1"/>
  <c r="AF1206" i="4"/>
  <c r="AG1206" i="4" s="1"/>
  <c r="AF1218" i="4"/>
  <c r="AG1218" i="4" s="1"/>
  <c r="AF1230" i="4"/>
  <c r="AG1230" i="4" s="1"/>
  <c r="AF1242" i="4"/>
  <c r="AG1242" i="4" s="1"/>
  <c r="AF1254" i="4"/>
  <c r="AG1254" i="4" s="1"/>
  <c r="AF2001" i="4"/>
  <c r="AG2001" i="4" s="1"/>
  <c r="AF2013" i="4"/>
  <c r="AG2013" i="4" s="1"/>
  <c r="AF2025" i="4"/>
  <c r="AG2025" i="4" s="1"/>
  <c r="AF2037" i="4"/>
  <c r="AG2037" i="4" s="1"/>
  <c r="AF2049" i="4"/>
  <c r="AG2049" i="4" s="1"/>
  <c r="AF2073" i="4"/>
  <c r="AG2073" i="4" s="1"/>
  <c r="AF2085" i="4"/>
  <c r="AG2085" i="4" s="1"/>
  <c r="AF2097" i="4"/>
  <c r="AG2097" i="4" s="1"/>
  <c r="AF2109" i="4"/>
  <c r="AG2109" i="4" s="1"/>
  <c r="AF2121" i="4"/>
  <c r="AG2121" i="4" s="1"/>
  <c r="AF2133" i="4"/>
  <c r="AG2133" i="4" s="1"/>
  <c r="AF2145" i="4"/>
  <c r="AG2145" i="4" s="1"/>
  <c r="AF2862" i="4"/>
  <c r="AG2862" i="4" s="1"/>
  <c r="AF2874" i="4"/>
  <c r="AG2874" i="4" s="1"/>
  <c r="AF2886" i="4"/>
  <c r="AG2886" i="4" s="1"/>
  <c r="AF2898" i="4"/>
  <c r="AG2898" i="4" s="1"/>
  <c r="AF2910" i="4"/>
  <c r="AG2910" i="4" s="1"/>
  <c r="AF2922" i="4"/>
  <c r="AG2922" i="4" s="1"/>
  <c r="AF2934" i="4"/>
  <c r="AG2934" i="4" s="1"/>
  <c r="AF2946" i="4"/>
  <c r="AG2946" i="4" s="1"/>
  <c r="AF2958" i="4"/>
  <c r="AG2958" i="4" s="1"/>
  <c r="AF2970" i="4"/>
  <c r="AG2970" i="4" s="1"/>
  <c r="AF2982" i="4"/>
  <c r="AG2982" i="4" s="1"/>
  <c r="AF2994" i="4"/>
  <c r="AG2994" i="4" s="1"/>
  <c r="AF3006" i="4"/>
  <c r="AG3006" i="4" s="1"/>
  <c r="AF3018" i="4"/>
  <c r="AG3018" i="4" s="1"/>
  <c r="AF2157" i="4"/>
  <c r="AG2157" i="4" s="1"/>
  <c r="AF2169" i="4"/>
  <c r="AG2169" i="4" s="1"/>
  <c r="AF2181" i="4"/>
  <c r="AG2181" i="4" s="1"/>
  <c r="AF2193" i="4"/>
  <c r="AG2193" i="4" s="1"/>
  <c r="AF2205" i="4"/>
  <c r="AG2205" i="4" s="1"/>
  <c r="AF2217" i="4"/>
  <c r="AG2217" i="4" s="1"/>
  <c r="AF2229" i="4"/>
  <c r="AG2229" i="4" s="1"/>
  <c r="AF2241" i="4"/>
  <c r="AG2241" i="4" s="1"/>
  <c r="AF2253" i="4"/>
  <c r="AG2253" i="4" s="1"/>
  <c r="AF2265" i="4"/>
  <c r="AG2265" i="4" s="1"/>
  <c r="AF2277" i="4"/>
  <c r="AG2277" i="4" s="1"/>
  <c r="AF2289" i="4"/>
  <c r="AG2289" i="4" s="1"/>
  <c r="AF2301" i="4"/>
  <c r="AG2301" i="4" s="1"/>
  <c r="AF2325" i="4"/>
  <c r="AG2325" i="4" s="1"/>
  <c r="AF2337" i="4"/>
  <c r="AG2337" i="4" s="1"/>
  <c r="AF2349" i="4"/>
  <c r="AG2349" i="4" s="1"/>
  <c r="AF2361" i="4"/>
  <c r="AG2361" i="4" s="1"/>
  <c r="AF2373" i="4"/>
  <c r="AG2373" i="4" s="1"/>
  <c r="AF2385" i="4"/>
  <c r="AG2385" i="4" s="1"/>
  <c r="AF2397" i="4"/>
  <c r="AG2397" i="4" s="1"/>
  <c r="AF2409" i="4"/>
  <c r="AG2409" i="4" s="1"/>
  <c r="AF2421" i="4"/>
  <c r="AG2421" i="4" s="1"/>
  <c r="AF2445" i="4"/>
  <c r="AG2445" i="4" s="1"/>
  <c r="AF2457" i="4"/>
  <c r="AG2457" i="4" s="1"/>
  <c r="AF2469" i="4"/>
  <c r="AG2469" i="4" s="1"/>
  <c r="AF2481" i="4"/>
  <c r="AG2481" i="4" s="1"/>
  <c r="AF2493" i="4"/>
  <c r="AG2493" i="4" s="1"/>
  <c r="AF2505" i="4"/>
  <c r="AG2505" i="4" s="1"/>
  <c r="AF2517" i="4"/>
  <c r="AG2517" i="4" s="1"/>
  <c r="AF2529" i="4"/>
  <c r="AG2529" i="4" s="1"/>
  <c r="AF2541" i="4"/>
  <c r="AG2541" i="4" s="1"/>
  <c r="AF2565" i="4"/>
  <c r="AG2565" i="4" s="1"/>
  <c r="AF2577" i="4"/>
  <c r="AG2577" i="4" s="1"/>
  <c r="AF2589" i="4"/>
  <c r="AG2589" i="4" s="1"/>
  <c r="AF2601" i="4"/>
  <c r="AG2601" i="4" s="1"/>
  <c r="AF2613" i="4"/>
  <c r="AG2613" i="4" s="1"/>
  <c r="AF2625" i="4"/>
  <c r="AG2625" i="4" s="1"/>
  <c r="AF2637" i="4"/>
  <c r="AG2637" i="4" s="1"/>
  <c r="AF2649" i="4"/>
  <c r="AG2649" i="4" s="1"/>
  <c r="AF2661" i="4"/>
  <c r="AG2661" i="4" s="1"/>
  <c r="AF2685" i="4"/>
  <c r="AG2685" i="4" s="1"/>
  <c r="AF2697" i="4"/>
  <c r="AG2697" i="4" s="1"/>
  <c r="AF2709" i="4"/>
  <c r="AG2709" i="4" s="1"/>
  <c r="AF2721" i="4"/>
  <c r="AG2721" i="4" s="1"/>
  <c r="AF2733" i="4"/>
  <c r="AG2733" i="4" s="1"/>
  <c r="AF2745" i="4"/>
  <c r="AG2745" i="4" s="1"/>
  <c r="AF2757" i="4"/>
  <c r="AG2757" i="4" s="1"/>
  <c r="AF2769" i="4"/>
  <c r="AG2769" i="4" s="1"/>
  <c r="AF2781" i="4"/>
  <c r="AG2781" i="4" s="1"/>
  <c r="AF2805" i="4"/>
  <c r="AG2805" i="4" s="1"/>
  <c r="AF2817" i="4"/>
  <c r="AG2817" i="4" s="1"/>
  <c r="AF2829" i="4"/>
  <c r="AG2829" i="4" s="1"/>
  <c r="AF2841" i="4"/>
  <c r="AG2841" i="4" s="1"/>
  <c r="AF2853" i="4"/>
  <c r="AG2853" i="4" s="1"/>
  <c r="AF2865" i="4"/>
  <c r="AG2865" i="4" s="1"/>
  <c r="AF2877" i="4"/>
  <c r="AG2877" i="4" s="1"/>
  <c r="AF2889" i="4"/>
  <c r="AG2889" i="4" s="1"/>
  <c r="AF2901" i="4"/>
  <c r="AG2901" i="4" s="1"/>
  <c r="AF2913" i="4"/>
  <c r="AG2913" i="4" s="1"/>
  <c r="AF2949" i="4"/>
  <c r="AG2949" i="4" s="1"/>
  <c r="AF2961" i="4"/>
  <c r="AG2961" i="4" s="1"/>
  <c r="AF2973" i="4"/>
  <c r="AG2973" i="4" s="1"/>
  <c r="AF2985" i="4"/>
  <c r="AG2985" i="4" s="1"/>
  <c r="AF2997" i="4"/>
  <c r="AG2997" i="4" s="1"/>
  <c r="AF3009" i="4"/>
  <c r="AG3009" i="4" s="1"/>
  <c r="AF3021" i="4"/>
  <c r="AG3021" i="4" s="1"/>
  <c r="AF3033" i="4"/>
  <c r="AG3033" i="4" s="1"/>
  <c r="AF3057" i="4"/>
  <c r="AG3057" i="4" s="1"/>
  <c r="AF3081" i="4"/>
  <c r="AG3081" i="4" s="1"/>
  <c r="AF3093" i="4"/>
  <c r="AG3093" i="4" s="1"/>
  <c r="AF3105" i="4"/>
  <c r="AG3105" i="4" s="1"/>
  <c r="AF3117" i="4"/>
  <c r="AG3117" i="4" s="1"/>
  <c r="AF3129" i="4"/>
  <c r="AG3129" i="4" s="1"/>
  <c r="AF3141" i="4"/>
  <c r="AG3141" i="4" s="1"/>
  <c r="AF3153" i="4"/>
  <c r="AG3153" i="4" s="1"/>
  <c r="AF3177" i="4"/>
  <c r="AG3177" i="4" s="1"/>
  <c r="AF3201" i="4"/>
  <c r="AG3201" i="4" s="1"/>
  <c r="AF3213" i="4"/>
  <c r="AG3213" i="4" s="1"/>
  <c r="AF3225" i="4"/>
  <c r="AG3225" i="4" s="1"/>
  <c r="AF3237" i="4"/>
  <c r="AG3237" i="4" s="1"/>
  <c r="AF3249" i="4"/>
  <c r="AG3249" i="4" s="1"/>
  <c r="AF3261" i="4"/>
  <c r="AG3261" i="4" s="1"/>
  <c r="AF3273" i="4"/>
  <c r="AG3273" i="4" s="1"/>
  <c r="AF3297" i="4"/>
  <c r="AG3297" i="4" s="1"/>
  <c r="AF2783" i="4"/>
  <c r="AG2783" i="4" s="1"/>
  <c r="AF2855" i="4"/>
  <c r="AG2855" i="4" s="1"/>
  <c r="AF2927" i="4"/>
  <c r="AG2927" i="4" s="1"/>
  <c r="AF2999" i="4"/>
  <c r="AG2999" i="4" s="1"/>
  <c r="AF3155" i="4"/>
  <c r="AG3155" i="4" s="1"/>
  <c r="AF3251" i="4"/>
  <c r="AG3251" i="4" s="1"/>
  <c r="AF3157" i="4"/>
  <c r="AG3157" i="4" s="1"/>
  <c r="AF3169" i="4"/>
  <c r="AG3169" i="4" s="1"/>
  <c r="AF3181" i="4"/>
  <c r="AG3181" i="4" s="1"/>
  <c r="AF45" i="4"/>
  <c r="AG45" i="4" s="1"/>
  <c r="AF34" i="4"/>
  <c r="AG34" i="4" s="1"/>
  <c r="AF2591" i="4"/>
  <c r="AG2591" i="4" s="1"/>
  <c r="AF2603" i="4"/>
  <c r="AG2603" i="4" s="1"/>
  <c r="AF2616" i="4"/>
  <c r="AG2616" i="4" s="1"/>
  <c r="AF2627" i="4"/>
  <c r="AG2627" i="4" s="1"/>
  <c r="AF2651" i="4"/>
  <c r="AG2651" i="4" s="1"/>
  <c r="AF2663" i="4"/>
  <c r="AG2663" i="4" s="1"/>
  <c r="AF2675" i="4"/>
  <c r="AG2675" i="4" s="1"/>
  <c r="AF2687" i="4"/>
  <c r="AG2687" i="4" s="1"/>
  <c r="AF2699" i="4"/>
  <c r="AG2699" i="4" s="1"/>
  <c r="AF2723" i="4"/>
  <c r="AG2723" i="4" s="1"/>
  <c r="AF2735" i="4"/>
  <c r="AG2735" i="4" s="1"/>
  <c r="AF2747" i="4"/>
  <c r="AG2747" i="4" s="1"/>
  <c r="AF2759" i="4"/>
  <c r="AG2759" i="4" s="1"/>
  <c r="AF2771" i="4"/>
  <c r="AG2771" i="4" s="1"/>
  <c r="AF2795" i="4"/>
  <c r="AG2795" i="4" s="1"/>
  <c r="AF2807" i="4"/>
  <c r="AG2807" i="4" s="1"/>
  <c r="AF2819" i="4"/>
  <c r="AG2819" i="4" s="1"/>
  <c r="AF2831" i="4"/>
  <c r="AG2831" i="4" s="1"/>
  <c r="AF2843" i="4"/>
  <c r="AG2843" i="4" s="1"/>
  <c r="AF2867" i="4"/>
  <c r="AG2867" i="4" s="1"/>
  <c r="AF2879" i="4"/>
  <c r="AG2879" i="4" s="1"/>
  <c r="AF2891" i="4"/>
  <c r="AG2891" i="4" s="1"/>
  <c r="AF2903" i="4"/>
  <c r="AG2903" i="4" s="1"/>
  <c r="AF2915" i="4"/>
  <c r="AG2915" i="4" s="1"/>
  <c r="AF2939" i="4"/>
  <c r="AG2939" i="4" s="1"/>
  <c r="AF2951" i="4"/>
  <c r="AG2951" i="4" s="1"/>
  <c r="AF2963" i="4"/>
  <c r="AG2963" i="4" s="1"/>
  <c r="AF2975" i="4"/>
  <c r="AG2975" i="4" s="1"/>
  <c r="AF2987" i="4"/>
  <c r="AG2987" i="4" s="1"/>
  <c r="AF3011" i="4"/>
  <c r="AG3011" i="4" s="1"/>
  <c r="AF3023" i="4"/>
  <c r="AG3023" i="4" s="1"/>
  <c r="AF3035" i="4"/>
  <c r="AG3035" i="4" s="1"/>
  <c r="AF3059" i="4"/>
  <c r="AG3059" i="4" s="1"/>
  <c r="AF3095" i="4"/>
  <c r="AG3095" i="4" s="1"/>
  <c r="AF3107" i="4"/>
  <c r="AG3107" i="4" s="1"/>
  <c r="AF3119" i="4"/>
  <c r="AG3119" i="4" s="1"/>
  <c r="AF3131" i="4"/>
  <c r="AG3131" i="4" s="1"/>
  <c r="AF3143" i="4"/>
  <c r="AG3143" i="4" s="1"/>
  <c r="AF3193" i="4"/>
  <c r="AG3193" i="4" s="1"/>
  <c r="AF3205" i="4"/>
  <c r="AG3205" i="4" s="1"/>
  <c r="AF3217" i="4"/>
  <c r="AG3217" i="4" s="1"/>
  <c r="AF3229" i="4"/>
  <c r="AG3229" i="4" s="1"/>
  <c r="AF3241" i="4"/>
  <c r="AG3241" i="4" s="1"/>
  <c r="AF3253" i="4"/>
  <c r="AG3253" i="4" s="1"/>
  <c r="AF3265" i="4"/>
  <c r="AG3265" i="4" s="1"/>
  <c r="AF3277" i="4"/>
  <c r="AG3277" i="4" s="1"/>
  <c r="AF3289" i="4"/>
  <c r="AG3289" i="4" s="1"/>
  <c r="AF3301" i="4"/>
  <c r="AG3301" i="4" s="1"/>
  <c r="AF57" i="4"/>
  <c r="AG57" i="4" s="1"/>
  <c r="AF91" i="4"/>
  <c r="AG91" i="4" s="1"/>
  <c r="AF127" i="4"/>
  <c r="AG127" i="4" s="1"/>
  <c r="AF139" i="4"/>
  <c r="AG139" i="4" s="1"/>
  <c r="AF223" i="4"/>
  <c r="AG223" i="4" s="1"/>
  <c r="AF235" i="4"/>
  <c r="AG235" i="4" s="1"/>
  <c r="AF259" i="4"/>
  <c r="AG259" i="4" s="1"/>
  <c r="AF271" i="4"/>
  <c r="AG271" i="4" s="1"/>
  <c r="AF283" i="4"/>
  <c r="AG283" i="4" s="1"/>
  <c r="AF331" i="4"/>
  <c r="AG331" i="4" s="1"/>
  <c r="AF367" i="4"/>
  <c r="AG367" i="4" s="1"/>
  <c r="AF379" i="4"/>
  <c r="AG379" i="4" s="1"/>
  <c r="AF403" i="4"/>
  <c r="AG403" i="4" s="1"/>
  <c r="AF415" i="4"/>
  <c r="AG415" i="4" s="1"/>
  <c r="AF427" i="4"/>
  <c r="AG427" i="4" s="1"/>
  <c r="AF475" i="4"/>
  <c r="AG475" i="4" s="1"/>
  <c r="AF511" i="4"/>
  <c r="AG511" i="4" s="1"/>
  <c r="AF523" i="4"/>
  <c r="AG523" i="4" s="1"/>
  <c r="AF547" i="4"/>
  <c r="AG547" i="4" s="1"/>
  <c r="AF559" i="4"/>
  <c r="AG559" i="4" s="1"/>
  <c r="AF571" i="4"/>
  <c r="AG571" i="4" s="1"/>
  <c r="AF619" i="4"/>
  <c r="AG619" i="4" s="1"/>
  <c r="AF655" i="4"/>
  <c r="AG655" i="4" s="1"/>
  <c r="AF667" i="4"/>
  <c r="AG667" i="4" s="1"/>
  <c r="AF679" i="4"/>
  <c r="AG679" i="4" s="1"/>
  <c r="AF691" i="4"/>
  <c r="AG691" i="4" s="1"/>
  <c r="AF703" i="4"/>
  <c r="AG703" i="4" s="1"/>
  <c r="AF739" i="4"/>
  <c r="AG739" i="4" s="1"/>
  <c r="AF751" i="4"/>
  <c r="AG751" i="4" s="1"/>
  <c r="AF775" i="4"/>
  <c r="AG775" i="4" s="1"/>
  <c r="AF787" i="4"/>
  <c r="AG787" i="4" s="1"/>
  <c r="AF799" i="4"/>
  <c r="AG799" i="4" s="1"/>
  <c r="AF811" i="4"/>
  <c r="AG811" i="4" s="1"/>
  <c r="AF3030" i="4"/>
  <c r="AG3030" i="4" s="1"/>
  <c r="AF3042" i="4"/>
  <c r="AG3042" i="4" s="1"/>
  <c r="AF3066" i="4"/>
  <c r="AG3066" i="4" s="1"/>
  <c r="AF3078" i="4"/>
  <c r="AG3078" i="4" s="1"/>
  <c r="AF3090" i="4"/>
  <c r="AG3090" i="4" s="1"/>
  <c r="AF3102" i="4"/>
  <c r="AG3102" i="4" s="1"/>
  <c r="AF3114" i="4"/>
  <c r="AG3114" i="4" s="1"/>
  <c r="AF3126" i="4"/>
  <c r="AG3126" i="4" s="1"/>
  <c r="AF3138" i="4"/>
  <c r="AG3138" i="4" s="1"/>
  <c r="AF3150" i="4"/>
  <c r="AG3150" i="4" s="1"/>
  <c r="AF3162" i="4"/>
  <c r="AG3162" i="4" s="1"/>
  <c r="AF3174" i="4"/>
  <c r="AG3174" i="4" s="1"/>
  <c r="AF3186" i="4"/>
  <c r="AG3186" i="4" s="1"/>
  <c r="AF3198" i="4"/>
  <c r="AG3198" i="4" s="1"/>
  <c r="AF3210" i="4"/>
  <c r="AG3210" i="4" s="1"/>
  <c r="AF3222" i="4"/>
  <c r="AG3222" i="4" s="1"/>
  <c r="AF3234" i="4"/>
  <c r="AG3234" i="4" s="1"/>
  <c r="AF3246" i="4"/>
  <c r="AG3246" i="4" s="1"/>
  <c r="AF3258" i="4"/>
  <c r="AG3258" i="4" s="1"/>
  <c r="AF3270" i="4"/>
  <c r="AG3270" i="4" s="1"/>
  <c r="AF3282" i="4"/>
  <c r="AG3282" i="4" s="1"/>
  <c r="AF3294" i="4"/>
  <c r="AG3294" i="4" s="1"/>
  <c r="AF69" i="4"/>
  <c r="AG69" i="4" s="1"/>
  <c r="AF79" i="4"/>
  <c r="AG79" i="4" s="1"/>
  <c r="AF115" i="4"/>
  <c r="AG115" i="4" s="1"/>
  <c r="AF187" i="4"/>
  <c r="AG187" i="4" s="1"/>
  <c r="AF2592" i="4"/>
  <c r="AG2592" i="4" s="1"/>
  <c r="AF3167" i="4"/>
  <c r="AG3167" i="4" s="1"/>
  <c r="AF3215" i="4"/>
  <c r="AG3215" i="4" s="1"/>
  <c r="AF3263" i="4"/>
  <c r="AG3263" i="4" s="1"/>
  <c r="AF90" i="4"/>
  <c r="AG90" i="4" s="1"/>
  <c r="AF234" i="4"/>
  <c r="AG234" i="4" s="1"/>
  <c r="AF763" i="4"/>
  <c r="AG763" i="4" s="1"/>
  <c r="AF3179" i="4"/>
  <c r="AG3179" i="4" s="1"/>
  <c r="AF3227" i="4"/>
  <c r="AG3227" i="4" s="1"/>
  <c r="AF3275" i="4"/>
  <c r="AG3275" i="4" s="1"/>
  <c r="AF522" i="4"/>
  <c r="AG522" i="4" s="1"/>
  <c r="AF2615" i="4"/>
  <c r="AG2615" i="4" s="1"/>
  <c r="AF678" i="4"/>
  <c r="AG678" i="4" s="1"/>
  <c r="AF847" i="4"/>
  <c r="AG847" i="4" s="1"/>
  <c r="AF3191" i="4"/>
  <c r="AG3191" i="4" s="1"/>
  <c r="AF3239" i="4"/>
  <c r="AG3239" i="4" s="1"/>
  <c r="AF3287" i="4"/>
  <c r="AG3287" i="4" s="1"/>
  <c r="AF55" i="4"/>
  <c r="AG55" i="4" s="1"/>
  <c r="AF715" i="4"/>
  <c r="AG715" i="4" s="1"/>
  <c r="AF78" i="4"/>
  <c r="AG78" i="4" s="1"/>
  <c r="AF222" i="4"/>
  <c r="AG222" i="4" s="1"/>
  <c r="AF366" i="4"/>
  <c r="AG366" i="4" s="1"/>
  <c r="AF510" i="4"/>
  <c r="AG510" i="4" s="1"/>
  <c r="AF654" i="4"/>
  <c r="AG654" i="4" s="1"/>
  <c r="AF103" i="4"/>
  <c r="AG103" i="4" s="1"/>
  <c r="AF151" i="4"/>
  <c r="AG151" i="4" s="1"/>
  <c r="AF199" i="4"/>
  <c r="AG199" i="4" s="1"/>
  <c r="AF247" i="4"/>
  <c r="AG247" i="4" s="1"/>
  <c r="AF295" i="4"/>
  <c r="AG295" i="4" s="1"/>
  <c r="AF343" i="4"/>
  <c r="AG343" i="4" s="1"/>
  <c r="AF391" i="4"/>
  <c r="AG391" i="4" s="1"/>
  <c r="AF439" i="4"/>
  <c r="AG439" i="4" s="1"/>
  <c r="AF487" i="4"/>
  <c r="AG487" i="4" s="1"/>
  <c r="AF535" i="4"/>
  <c r="AG535" i="4" s="1"/>
  <c r="AF583" i="4"/>
  <c r="AG583" i="4" s="1"/>
  <c r="AF631" i="4"/>
  <c r="AG631" i="4" s="1"/>
  <c r="AF810" i="4"/>
  <c r="AG810" i="4" s="1"/>
  <c r="AF690" i="4"/>
  <c r="AG690" i="4" s="1"/>
  <c r="AF727" i="4"/>
  <c r="AG727" i="4" s="1"/>
  <c r="AF114" i="4"/>
  <c r="AG114" i="4" s="1"/>
  <c r="AF258" i="4"/>
  <c r="AG258" i="4" s="1"/>
  <c r="AF402" i="4"/>
  <c r="AG402" i="4" s="1"/>
  <c r="AF546" i="4"/>
  <c r="AG546" i="4" s="1"/>
  <c r="AF31" i="4"/>
  <c r="AG31" i="4" s="1"/>
  <c r="AF67" i="4"/>
  <c r="AG67" i="4" s="1"/>
  <c r="AF774" i="4"/>
  <c r="AG774" i="4" s="1"/>
  <c r="AF859" i="4"/>
  <c r="AG859" i="4" s="1"/>
  <c r="AF126" i="4"/>
  <c r="AG126" i="4" s="1"/>
  <c r="AF270" i="4"/>
  <c r="AG270" i="4" s="1"/>
  <c r="AF414" i="4"/>
  <c r="AG414" i="4" s="1"/>
  <c r="AF558" i="4"/>
  <c r="AG558" i="4" s="1"/>
  <c r="AF163" i="4"/>
  <c r="AG163" i="4" s="1"/>
  <c r="AF211" i="4"/>
  <c r="AG211" i="4" s="1"/>
  <c r="AF307" i="4"/>
  <c r="AG307" i="4" s="1"/>
  <c r="AF355" i="4"/>
  <c r="AG355" i="4" s="1"/>
  <c r="AF451" i="4"/>
  <c r="AG451" i="4" s="1"/>
  <c r="AF499" i="4"/>
  <c r="AG499" i="4" s="1"/>
  <c r="AF595" i="4"/>
  <c r="AG595" i="4" s="1"/>
  <c r="AF138" i="4"/>
  <c r="AG138" i="4" s="1"/>
  <c r="AF282" i="4"/>
  <c r="AG282" i="4" s="1"/>
  <c r="AF426" i="4"/>
  <c r="AG426" i="4" s="1"/>
  <c r="AF570" i="4"/>
  <c r="AG570" i="4" s="1"/>
  <c r="AF750" i="4"/>
  <c r="AG750" i="4" s="1"/>
  <c r="AF738" i="4"/>
  <c r="AG738" i="4" s="1"/>
  <c r="AF823" i="4"/>
  <c r="AG823" i="4" s="1"/>
  <c r="AF786" i="4"/>
  <c r="AG786" i="4" s="1"/>
  <c r="AF43" i="4"/>
  <c r="AG43" i="4" s="1"/>
  <c r="AF175" i="4"/>
  <c r="AG175" i="4" s="1"/>
  <c r="AF319" i="4"/>
  <c r="AG319" i="4" s="1"/>
  <c r="AF463" i="4"/>
  <c r="AG463" i="4" s="1"/>
  <c r="AF607" i="4"/>
  <c r="AG607" i="4" s="1"/>
  <c r="AF702" i="4"/>
  <c r="AG702" i="4" s="1"/>
  <c r="AF798" i="4"/>
  <c r="AG798" i="4" s="1"/>
  <c r="AF835" i="4"/>
  <c r="AG835" i="4" s="1"/>
  <c r="AF186" i="4"/>
  <c r="AG186" i="4" s="1"/>
  <c r="AF330" i="4"/>
  <c r="AG330" i="4" s="1"/>
  <c r="AF474" i="4"/>
  <c r="AG474" i="4" s="1"/>
  <c r="AF618" i="4"/>
  <c r="AG618" i="4" s="1"/>
  <c r="AF666" i="4"/>
  <c r="AG666" i="4" s="1"/>
  <c r="AF30" i="4"/>
  <c r="AG30" i="4" s="1"/>
  <c r="AF3293" i="4"/>
  <c r="AG3293" i="4" s="1"/>
  <c r="AF643" i="4"/>
  <c r="AG643" i="4" s="1"/>
  <c r="AF40" i="4"/>
  <c r="AG40" i="4" s="1"/>
  <c r="AF52" i="4"/>
  <c r="AG52" i="4" s="1"/>
  <c r="AF64" i="4"/>
  <c r="AG64" i="4" s="1"/>
  <c r="AF76" i="4"/>
  <c r="AG76" i="4" s="1"/>
  <c r="AF88" i="4"/>
  <c r="AG88" i="4" s="1"/>
  <c r="AF100" i="4"/>
  <c r="AG100" i="4" s="1"/>
  <c r="AF112" i="4"/>
  <c r="AG112" i="4" s="1"/>
  <c r="AF124" i="4"/>
  <c r="AG124" i="4" s="1"/>
  <c r="AF136" i="4"/>
  <c r="AG136" i="4" s="1"/>
  <c r="AF148" i="4"/>
  <c r="AG148" i="4" s="1"/>
  <c r="AF160" i="4"/>
  <c r="AG160" i="4" s="1"/>
  <c r="AF172" i="4"/>
  <c r="AG172" i="4" s="1"/>
  <c r="AF184" i="4"/>
  <c r="AG184" i="4" s="1"/>
  <c r="AF196" i="4"/>
  <c r="AG196" i="4" s="1"/>
  <c r="AF208" i="4"/>
  <c r="AG208" i="4" s="1"/>
  <c r="AF220" i="4"/>
  <c r="AG220" i="4" s="1"/>
  <c r="AF232" i="4"/>
  <c r="AG232" i="4" s="1"/>
  <c r="AF244" i="4"/>
  <c r="AG244" i="4" s="1"/>
  <c r="AF256" i="4"/>
  <c r="AG256" i="4" s="1"/>
  <c r="AF268" i="4"/>
  <c r="AG268" i="4" s="1"/>
  <c r="AF280" i="4"/>
  <c r="AG280" i="4" s="1"/>
  <c r="AF292" i="4"/>
  <c r="AG292" i="4" s="1"/>
  <c r="AF304" i="4"/>
  <c r="AG304" i="4" s="1"/>
  <c r="AF316" i="4"/>
  <c r="AG316" i="4" s="1"/>
  <c r="AF29" i="4"/>
  <c r="AG29" i="4" s="1"/>
  <c r="AF32" i="4"/>
  <c r="AG32" i="4" s="1"/>
  <c r="AF44" i="4"/>
  <c r="AG44" i="4" s="1"/>
  <c r="AF56" i="4"/>
  <c r="AG56" i="4" s="1"/>
  <c r="AF68" i="4"/>
  <c r="AG68" i="4" s="1"/>
  <c r="AF80" i="4"/>
  <c r="AG80" i="4" s="1"/>
  <c r="AF92" i="4"/>
  <c r="AG92" i="4" s="1"/>
  <c r="AF104" i="4"/>
  <c r="AG104" i="4" s="1"/>
  <c r="AF116" i="4"/>
  <c r="AG116" i="4" s="1"/>
  <c r="AF128" i="4"/>
  <c r="AG128" i="4" s="1"/>
  <c r="AF140" i="4"/>
  <c r="AG140" i="4" s="1"/>
  <c r="AF152" i="4"/>
  <c r="AG152" i="4" s="1"/>
  <c r="AF164" i="4"/>
  <c r="AG164" i="4" s="1"/>
  <c r="AF176" i="4"/>
  <c r="AG176" i="4" s="1"/>
  <c r="AF188" i="4"/>
  <c r="AG188" i="4" s="1"/>
  <c r="AF200" i="4"/>
  <c r="AG200" i="4" s="1"/>
  <c r="AF212" i="4"/>
  <c r="AG212" i="4" s="1"/>
  <c r="AF224" i="4"/>
  <c r="AG224" i="4" s="1"/>
  <c r="AF236" i="4"/>
  <c r="AG236" i="4" s="1"/>
  <c r="AF248" i="4"/>
  <c r="AG248" i="4" s="1"/>
  <c r="AF260" i="4"/>
  <c r="AG260" i="4" s="1"/>
  <c r="AF272" i="4"/>
  <c r="AG272" i="4" s="1"/>
  <c r="AF284" i="4"/>
  <c r="AG284" i="4" s="1"/>
  <c r="AF296" i="4"/>
  <c r="AG296" i="4" s="1"/>
  <c r="AF308" i="4"/>
  <c r="AG308" i="4" s="1"/>
  <c r="AF320" i="4"/>
  <c r="AG320" i="4" s="1"/>
  <c r="AF332" i="4"/>
  <c r="AG332" i="4" s="1"/>
  <c r="AF344" i="4"/>
  <c r="AG344" i="4" s="1"/>
  <c r="AF356" i="4"/>
  <c r="AG356" i="4" s="1"/>
  <c r="AF368" i="4"/>
  <c r="AG368" i="4" s="1"/>
  <c r="AF380" i="4"/>
  <c r="AG380" i="4" s="1"/>
  <c r="AF392" i="4"/>
  <c r="AG392" i="4" s="1"/>
  <c r="AF404" i="4"/>
  <c r="AG404" i="4" s="1"/>
  <c r="AF416" i="4"/>
  <c r="AG416" i="4" s="1"/>
  <c r="AF428" i="4"/>
  <c r="AG428" i="4" s="1"/>
  <c r="AF440" i="4"/>
  <c r="AG440" i="4" s="1"/>
  <c r="AF452" i="4"/>
  <c r="AG452" i="4" s="1"/>
  <c r="AF464" i="4"/>
  <c r="AG464" i="4" s="1"/>
  <c r="AF476" i="4"/>
  <c r="AG476" i="4" s="1"/>
  <c r="AF488" i="4"/>
  <c r="AG488" i="4" s="1"/>
  <c r="AF500" i="4"/>
  <c r="AG500" i="4" s="1"/>
  <c r="AF512" i="4"/>
  <c r="AG512" i="4" s="1"/>
  <c r="AF524" i="4"/>
  <c r="AG524" i="4" s="1"/>
  <c r="AF536" i="4"/>
  <c r="AG536" i="4" s="1"/>
  <c r="AF548" i="4"/>
  <c r="AG548" i="4" s="1"/>
  <c r="AF560" i="4"/>
  <c r="AG560" i="4" s="1"/>
  <c r="AF572" i="4"/>
  <c r="AG572" i="4" s="1"/>
  <c r="AF584" i="4"/>
  <c r="AG584" i="4" s="1"/>
  <c r="AF596" i="4"/>
  <c r="AG596" i="4" s="1"/>
  <c r="AF608" i="4"/>
  <c r="AG608" i="4" s="1"/>
  <c r="AF620" i="4"/>
  <c r="AG620" i="4" s="1"/>
  <c r="AF632" i="4"/>
  <c r="AG632" i="4" s="1"/>
  <c r="AF644" i="4"/>
  <c r="AG644" i="4" s="1"/>
  <c r="AF656" i="4"/>
  <c r="AG656" i="4" s="1"/>
  <c r="AF668" i="4"/>
  <c r="AG668" i="4" s="1"/>
  <c r="AF680" i="4"/>
  <c r="AG680" i="4" s="1"/>
  <c r="AF692" i="4"/>
  <c r="AG692" i="4" s="1"/>
  <c r="AF704" i="4"/>
  <c r="AG704" i="4" s="1"/>
  <c r="AF716" i="4"/>
  <c r="AG716" i="4" s="1"/>
  <c r="AF728" i="4"/>
  <c r="AG728" i="4" s="1"/>
  <c r="AF740" i="4"/>
  <c r="AG740" i="4" s="1"/>
  <c r="AF752" i="4"/>
  <c r="AG752" i="4" s="1"/>
  <c r="AF764" i="4"/>
  <c r="AG764" i="4" s="1"/>
  <c r="AF776" i="4"/>
  <c r="AG776" i="4" s="1"/>
  <c r="AF788" i="4"/>
  <c r="AG788" i="4" s="1"/>
  <c r="AF800" i="4"/>
  <c r="AG800" i="4" s="1"/>
  <c r="AF812" i="4"/>
  <c r="AG812" i="4" s="1"/>
  <c r="AF824" i="4"/>
  <c r="AG824" i="4" s="1"/>
  <c r="AF836" i="4"/>
  <c r="AG836" i="4" s="1"/>
  <c r="AF848" i="4"/>
  <c r="AG848" i="4" s="1"/>
  <c r="AF860" i="4"/>
  <c r="AG860" i="4" s="1"/>
  <c r="AF872" i="4"/>
  <c r="AG872" i="4" s="1"/>
  <c r="AF884" i="4"/>
  <c r="AG884" i="4" s="1"/>
  <c r="AF896" i="4"/>
  <c r="AG896" i="4" s="1"/>
  <c r="AF908" i="4"/>
  <c r="AG908" i="4" s="1"/>
  <c r="AF920" i="4"/>
  <c r="AG920" i="4" s="1"/>
  <c r="AF932" i="4"/>
  <c r="AG932" i="4" s="1"/>
  <c r="AF944" i="4"/>
  <c r="AG944" i="4" s="1"/>
  <c r="AF956" i="4"/>
  <c r="AG956" i="4" s="1"/>
  <c r="AF968" i="4"/>
  <c r="AG968" i="4" s="1"/>
  <c r="AF980" i="4"/>
  <c r="AG980" i="4" s="1"/>
  <c r="AF992" i="4"/>
  <c r="AG992" i="4" s="1"/>
  <c r="AF1004" i="4"/>
  <c r="AG1004" i="4" s="1"/>
  <c r="AF1016" i="4"/>
  <c r="AG1016" i="4" s="1"/>
  <c r="AF1028" i="4"/>
  <c r="AG1028" i="4" s="1"/>
  <c r="AF1040" i="4"/>
  <c r="AG1040" i="4" s="1"/>
  <c r="AF1052" i="4"/>
  <c r="AG1052" i="4" s="1"/>
  <c r="AF1064" i="4"/>
  <c r="AG1064" i="4" s="1"/>
  <c r="AF1076" i="4"/>
  <c r="AG1076" i="4" s="1"/>
  <c r="AF82" i="4"/>
  <c r="AG82" i="4" s="1"/>
  <c r="AF94" i="4"/>
  <c r="AG94" i="4" s="1"/>
  <c r="AF106" i="4"/>
  <c r="AG106" i="4" s="1"/>
  <c r="AF118" i="4"/>
  <c r="AG118" i="4" s="1"/>
  <c r="AF130" i="4"/>
  <c r="AG130" i="4" s="1"/>
  <c r="AF142" i="4"/>
  <c r="AG142" i="4" s="1"/>
  <c r="AF154" i="4"/>
  <c r="AG154" i="4" s="1"/>
  <c r="AF166" i="4"/>
  <c r="AG166" i="4" s="1"/>
  <c r="AF178" i="4"/>
  <c r="AG178" i="4" s="1"/>
  <c r="AF190" i="4"/>
  <c r="AG190" i="4" s="1"/>
  <c r="AF202" i="4"/>
  <c r="AG202" i="4" s="1"/>
  <c r="AF214" i="4"/>
  <c r="AG214" i="4" s="1"/>
  <c r="AF226" i="4"/>
  <c r="AG226" i="4" s="1"/>
  <c r="AF238" i="4"/>
  <c r="AG238" i="4" s="1"/>
  <c r="AF250" i="4"/>
  <c r="AG250" i="4" s="1"/>
  <c r="AF262" i="4"/>
  <c r="AG262" i="4" s="1"/>
  <c r="AF274" i="4"/>
  <c r="AG274" i="4" s="1"/>
  <c r="AF286" i="4"/>
  <c r="AG286" i="4" s="1"/>
  <c r="AF298" i="4"/>
  <c r="AG298" i="4" s="1"/>
  <c r="AF310" i="4"/>
  <c r="AG310" i="4" s="1"/>
  <c r="AF322" i="4"/>
  <c r="AG322" i="4" s="1"/>
  <c r="AF334" i="4"/>
  <c r="AG334" i="4" s="1"/>
  <c r="AF346" i="4"/>
  <c r="AG346" i="4" s="1"/>
  <c r="AF358" i="4"/>
  <c r="AG358" i="4" s="1"/>
  <c r="AF370" i="4"/>
  <c r="AG370" i="4" s="1"/>
  <c r="AF382" i="4"/>
  <c r="AG382" i="4" s="1"/>
  <c r="AF394" i="4"/>
  <c r="AG394" i="4" s="1"/>
  <c r="AF406" i="4"/>
  <c r="AG406" i="4" s="1"/>
  <c r="AF418" i="4"/>
  <c r="AG418" i="4" s="1"/>
  <c r="AF430" i="4"/>
  <c r="AG430" i="4" s="1"/>
  <c r="AF442" i="4"/>
  <c r="AG442" i="4" s="1"/>
  <c r="AF454" i="4"/>
  <c r="AG454" i="4" s="1"/>
  <c r="AF466" i="4"/>
  <c r="AG466" i="4" s="1"/>
  <c r="AF478" i="4"/>
  <c r="AG478" i="4" s="1"/>
  <c r="AF490" i="4"/>
  <c r="AG490" i="4" s="1"/>
  <c r="AF502" i="4"/>
  <c r="AG502" i="4" s="1"/>
  <c r="AF514" i="4"/>
  <c r="AG514" i="4" s="1"/>
  <c r="AF526" i="4"/>
  <c r="AG526" i="4" s="1"/>
  <c r="AF538" i="4"/>
  <c r="AG538" i="4" s="1"/>
  <c r="AF550" i="4"/>
  <c r="AG550" i="4" s="1"/>
  <c r="AF562" i="4"/>
  <c r="AG562" i="4" s="1"/>
  <c r="AF574" i="4"/>
  <c r="AG574" i="4" s="1"/>
  <c r="AF586" i="4"/>
  <c r="AG586" i="4" s="1"/>
  <c r="AF598" i="4"/>
  <c r="AG598" i="4" s="1"/>
  <c r="AF610" i="4"/>
  <c r="AG610" i="4" s="1"/>
  <c r="AF622" i="4"/>
  <c r="AG622" i="4" s="1"/>
  <c r="AF634" i="4"/>
  <c r="AG634" i="4" s="1"/>
  <c r="AF646" i="4"/>
  <c r="AG646" i="4" s="1"/>
  <c r="AF658" i="4"/>
  <c r="AG658" i="4" s="1"/>
  <c r="AF670" i="4"/>
  <c r="AG670" i="4" s="1"/>
  <c r="AF682" i="4"/>
  <c r="AG682" i="4" s="1"/>
  <c r="AF694" i="4"/>
  <c r="AG694" i="4" s="1"/>
  <c r="AF706" i="4"/>
  <c r="AG706" i="4" s="1"/>
  <c r="AF718" i="4"/>
  <c r="AG718" i="4" s="1"/>
  <c r="AF730" i="4"/>
  <c r="AG730" i="4" s="1"/>
  <c r="AF742" i="4"/>
  <c r="AG742" i="4" s="1"/>
  <c r="AF754" i="4"/>
  <c r="AG754" i="4" s="1"/>
  <c r="AF766" i="4"/>
  <c r="AG766" i="4" s="1"/>
  <c r="AF71" i="4"/>
  <c r="AG71" i="4" s="1"/>
  <c r="AF107" i="4"/>
  <c r="AG107" i="4" s="1"/>
  <c r="AF143" i="4"/>
  <c r="AG143" i="4" s="1"/>
  <c r="AF179" i="4"/>
  <c r="AG179" i="4" s="1"/>
  <c r="AF203" i="4"/>
  <c r="AG203" i="4" s="1"/>
  <c r="AF239" i="4"/>
  <c r="AG239" i="4" s="1"/>
  <c r="AF263" i="4"/>
  <c r="AG263" i="4" s="1"/>
  <c r="AF287" i="4"/>
  <c r="AG287" i="4" s="1"/>
  <c r="AF323" i="4"/>
  <c r="AG323" i="4" s="1"/>
  <c r="AF359" i="4"/>
  <c r="AG359" i="4" s="1"/>
  <c r="AF383" i="4"/>
  <c r="AG383" i="4" s="1"/>
  <c r="AF419" i="4"/>
  <c r="AG419" i="4" s="1"/>
  <c r="AF431" i="4"/>
  <c r="AG431" i="4" s="1"/>
  <c r="AF443" i="4"/>
  <c r="AG443" i="4" s="1"/>
  <c r="AF467" i="4"/>
  <c r="AG467" i="4" s="1"/>
  <c r="AF479" i="4"/>
  <c r="AG479" i="4" s="1"/>
  <c r="AF491" i="4"/>
  <c r="AG491" i="4" s="1"/>
  <c r="AF503" i="4"/>
  <c r="AG503" i="4" s="1"/>
  <c r="AF515" i="4"/>
  <c r="AG515" i="4" s="1"/>
  <c r="AF527" i="4"/>
  <c r="AG527" i="4" s="1"/>
  <c r="AF539" i="4"/>
  <c r="AG539" i="4" s="1"/>
  <c r="AF551" i="4"/>
  <c r="AG551" i="4" s="1"/>
  <c r="AF563" i="4"/>
  <c r="AG563" i="4" s="1"/>
  <c r="AF575" i="4"/>
  <c r="AG575" i="4" s="1"/>
  <c r="AF587" i="4"/>
  <c r="AG587" i="4" s="1"/>
  <c r="AF599" i="4"/>
  <c r="AG599" i="4" s="1"/>
  <c r="AF611" i="4"/>
  <c r="AG611" i="4" s="1"/>
  <c r="AF623" i="4"/>
  <c r="AG623" i="4" s="1"/>
  <c r="AF635" i="4"/>
  <c r="AG635" i="4" s="1"/>
  <c r="AF647" i="4"/>
  <c r="AG647" i="4" s="1"/>
  <c r="AF659" i="4"/>
  <c r="AG659" i="4" s="1"/>
  <c r="AF671" i="4"/>
  <c r="AG671" i="4" s="1"/>
  <c r="AF683" i="4"/>
  <c r="AG683" i="4" s="1"/>
  <c r="AF695" i="4"/>
  <c r="AG695" i="4" s="1"/>
  <c r="AF707" i="4"/>
  <c r="AG707" i="4" s="1"/>
  <c r="AF719" i="4"/>
  <c r="AG719" i="4" s="1"/>
  <c r="AF731" i="4"/>
  <c r="AG731" i="4" s="1"/>
  <c r="AF743" i="4"/>
  <c r="AG743" i="4" s="1"/>
  <c r="AF755" i="4"/>
  <c r="AG755" i="4" s="1"/>
  <c r="AF767" i="4"/>
  <c r="AG767" i="4" s="1"/>
  <c r="AF779" i="4"/>
  <c r="AG779" i="4" s="1"/>
  <c r="AF791" i="4"/>
  <c r="AG791" i="4" s="1"/>
  <c r="AF803" i="4"/>
  <c r="AG803" i="4" s="1"/>
  <c r="AF815" i="4"/>
  <c r="AG815" i="4" s="1"/>
  <c r="AF827" i="4"/>
  <c r="AG827" i="4" s="1"/>
  <c r="AF35" i="4"/>
  <c r="AG35" i="4" s="1"/>
  <c r="AF59" i="4"/>
  <c r="AG59" i="4" s="1"/>
  <c r="AF95" i="4"/>
  <c r="AG95" i="4" s="1"/>
  <c r="AF131" i="4"/>
  <c r="AG131" i="4" s="1"/>
  <c r="AF155" i="4"/>
  <c r="AG155" i="4" s="1"/>
  <c r="AF191" i="4"/>
  <c r="AG191" i="4" s="1"/>
  <c r="AF215" i="4"/>
  <c r="AG215" i="4" s="1"/>
  <c r="AF227" i="4"/>
  <c r="AG227" i="4" s="1"/>
  <c r="AF251" i="4"/>
  <c r="AG251" i="4" s="1"/>
  <c r="AF275" i="4"/>
  <c r="AG275" i="4" s="1"/>
  <c r="AF299" i="4"/>
  <c r="AG299" i="4" s="1"/>
  <c r="AF311" i="4"/>
  <c r="AG311" i="4" s="1"/>
  <c r="AF335" i="4"/>
  <c r="AG335" i="4" s="1"/>
  <c r="AF347" i="4"/>
  <c r="AG347" i="4" s="1"/>
  <c r="AF371" i="4"/>
  <c r="AG371" i="4" s="1"/>
  <c r="AF395" i="4"/>
  <c r="AG395" i="4" s="1"/>
  <c r="AF407" i="4"/>
  <c r="AG407" i="4" s="1"/>
  <c r="AF455" i="4"/>
  <c r="AG455" i="4" s="1"/>
  <c r="AF36" i="4"/>
  <c r="AG36" i="4" s="1"/>
  <c r="AF48" i="4"/>
  <c r="AG48" i="4" s="1"/>
  <c r="AF60" i="4"/>
  <c r="AG60" i="4" s="1"/>
  <c r="AF72" i="4"/>
  <c r="AG72" i="4" s="1"/>
  <c r="AF84" i="4"/>
  <c r="AG84" i="4" s="1"/>
  <c r="AF96" i="4"/>
  <c r="AG96" i="4" s="1"/>
  <c r="AF108" i="4"/>
  <c r="AG108" i="4" s="1"/>
  <c r="AF120" i="4"/>
  <c r="AG120" i="4" s="1"/>
  <c r="AF132" i="4"/>
  <c r="AG132" i="4" s="1"/>
  <c r="AF144" i="4"/>
  <c r="AG144" i="4" s="1"/>
  <c r="AF156" i="4"/>
  <c r="AG156" i="4" s="1"/>
  <c r="AF168" i="4"/>
  <c r="AG168" i="4" s="1"/>
  <c r="AF180" i="4"/>
  <c r="AG180" i="4" s="1"/>
  <c r="AF192" i="4"/>
  <c r="AG192" i="4" s="1"/>
  <c r="AF204" i="4"/>
  <c r="AG204" i="4" s="1"/>
  <c r="AF216" i="4"/>
  <c r="AG216" i="4" s="1"/>
  <c r="AF228" i="4"/>
  <c r="AG228" i="4" s="1"/>
  <c r="AF240" i="4"/>
  <c r="AG240" i="4" s="1"/>
  <c r="AF252" i="4"/>
  <c r="AG252" i="4" s="1"/>
  <c r="AF264" i="4"/>
  <c r="AG264" i="4" s="1"/>
  <c r="AF276" i="4"/>
  <c r="AG276" i="4" s="1"/>
  <c r="AF288" i="4"/>
  <c r="AG288" i="4" s="1"/>
  <c r="AF300" i="4"/>
  <c r="AG300" i="4" s="1"/>
  <c r="AF312" i="4"/>
  <c r="AG312" i="4" s="1"/>
  <c r="AF324" i="4"/>
  <c r="AG324" i="4" s="1"/>
  <c r="AF336" i="4"/>
  <c r="AG336" i="4" s="1"/>
  <c r="AF348" i="4"/>
  <c r="AG348" i="4" s="1"/>
  <c r="AF360" i="4"/>
  <c r="AG360" i="4" s="1"/>
  <c r="AF372" i="4"/>
  <c r="AG372" i="4" s="1"/>
  <c r="AF384" i="4"/>
  <c r="AG384" i="4" s="1"/>
  <c r="AF396" i="4"/>
  <c r="AG396" i="4" s="1"/>
  <c r="AF408" i="4"/>
  <c r="AG408" i="4" s="1"/>
  <c r="AF420" i="4"/>
  <c r="AG420" i="4" s="1"/>
  <c r="AF432" i="4"/>
  <c r="AG432" i="4" s="1"/>
  <c r="AF444" i="4"/>
  <c r="AG444" i="4" s="1"/>
  <c r="AF456" i="4"/>
  <c r="AG456" i="4" s="1"/>
  <c r="AF468" i="4"/>
  <c r="AG468" i="4" s="1"/>
  <c r="AF480" i="4"/>
  <c r="AG480" i="4" s="1"/>
  <c r="AF492" i="4"/>
  <c r="AG492" i="4" s="1"/>
  <c r="AF504" i="4"/>
  <c r="AG504" i="4" s="1"/>
  <c r="AF516" i="4"/>
  <c r="AG516" i="4" s="1"/>
  <c r="AF528" i="4"/>
  <c r="AG528" i="4" s="1"/>
  <c r="AF540" i="4"/>
  <c r="AG540" i="4" s="1"/>
  <c r="AF552" i="4"/>
  <c r="AG552" i="4" s="1"/>
  <c r="AF564" i="4"/>
  <c r="AG564" i="4" s="1"/>
  <c r="AF576" i="4"/>
  <c r="AG576" i="4" s="1"/>
  <c r="AF588" i="4"/>
  <c r="AG588" i="4" s="1"/>
  <c r="AF600" i="4"/>
  <c r="AG600" i="4" s="1"/>
  <c r="AF612" i="4"/>
  <c r="AG612" i="4" s="1"/>
  <c r="AF624" i="4"/>
  <c r="AG624" i="4" s="1"/>
  <c r="AF636" i="4"/>
  <c r="AG636" i="4" s="1"/>
  <c r="AF648" i="4"/>
  <c r="AG648" i="4" s="1"/>
  <c r="AF660" i="4"/>
  <c r="AG660" i="4" s="1"/>
  <c r="AF672" i="4"/>
  <c r="AG672" i="4" s="1"/>
  <c r="AF684" i="4"/>
  <c r="AG684" i="4" s="1"/>
  <c r="AF696" i="4"/>
  <c r="AG696" i="4" s="1"/>
  <c r="AF708" i="4"/>
  <c r="AG708" i="4" s="1"/>
  <c r="AF720" i="4"/>
  <c r="AG720" i="4" s="1"/>
  <c r="AF732" i="4"/>
  <c r="AG732" i="4" s="1"/>
  <c r="AF744" i="4"/>
  <c r="AG744" i="4" s="1"/>
  <c r="AF756" i="4"/>
  <c r="AG756" i="4" s="1"/>
  <c r="AF768" i="4"/>
  <c r="AG768" i="4" s="1"/>
  <c r="AF780" i="4"/>
  <c r="AG780" i="4" s="1"/>
  <c r="AF792" i="4"/>
  <c r="AG792" i="4" s="1"/>
  <c r="AF804" i="4"/>
  <c r="AG804" i="4" s="1"/>
  <c r="AF816" i="4"/>
  <c r="AG816" i="4" s="1"/>
  <c r="AF828" i="4"/>
  <c r="AG828" i="4" s="1"/>
  <c r="AF840" i="4"/>
  <c r="AG840" i="4" s="1"/>
  <c r="AF852" i="4"/>
  <c r="AG852" i="4" s="1"/>
  <c r="AF864" i="4"/>
  <c r="AG864" i="4" s="1"/>
  <c r="AF876" i="4"/>
  <c r="AG876" i="4" s="1"/>
  <c r="AF47" i="4"/>
  <c r="AG47" i="4" s="1"/>
  <c r="AF83" i="4"/>
  <c r="AG83" i="4" s="1"/>
  <c r="AF119" i="4"/>
  <c r="AG119" i="4" s="1"/>
  <c r="AF167" i="4"/>
  <c r="AG167" i="4" s="1"/>
  <c r="AF37" i="4"/>
  <c r="AG37" i="4" s="1"/>
  <c r="AF49" i="4"/>
  <c r="AG49" i="4" s="1"/>
  <c r="AF61" i="4"/>
  <c r="AG61" i="4" s="1"/>
  <c r="AF73" i="4"/>
  <c r="AG73" i="4" s="1"/>
  <c r="AF85" i="4"/>
  <c r="AG85" i="4" s="1"/>
  <c r="AF97" i="4"/>
  <c r="AG97" i="4" s="1"/>
  <c r="AF109" i="4"/>
  <c r="AG109" i="4" s="1"/>
  <c r="AF121" i="4"/>
  <c r="AG121" i="4" s="1"/>
  <c r="AF133" i="4"/>
  <c r="AG133" i="4" s="1"/>
  <c r="AF145" i="4"/>
  <c r="AG145" i="4" s="1"/>
  <c r="AF157" i="4"/>
  <c r="AG157" i="4" s="1"/>
  <c r="AF169" i="4"/>
  <c r="AG169" i="4" s="1"/>
  <c r="AF181" i="4"/>
  <c r="AG181" i="4" s="1"/>
  <c r="AF193" i="4"/>
  <c r="AG193" i="4" s="1"/>
  <c r="AF205" i="4"/>
  <c r="AG205" i="4" s="1"/>
  <c r="AF217" i="4"/>
  <c r="AG217" i="4" s="1"/>
  <c r="AF229" i="4"/>
  <c r="AG229" i="4" s="1"/>
  <c r="AF241" i="4"/>
  <c r="AG241" i="4" s="1"/>
  <c r="AF253" i="4"/>
  <c r="AG253" i="4" s="1"/>
  <c r="AF265" i="4"/>
  <c r="AG265" i="4" s="1"/>
  <c r="AF277" i="4"/>
  <c r="AG277" i="4" s="1"/>
  <c r="AF289" i="4"/>
  <c r="AG289" i="4" s="1"/>
  <c r="AF301" i="4"/>
  <c r="AG301" i="4" s="1"/>
  <c r="AF313" i="4"/>
  <c r="AG313" i="4" s="1"/>
  <c r="AF325" i="4"/>
  <c r="AG325" i="4" s="1"/>
  <c r="AF337" i="4"/>
  <c r="AG337" i="4" s="1"/>
  <c r="AF349" i="4"/>
  <c r="AG349" i="4" s="1"/>
  <c r="AF361" i="4"/>
  <c r="AG361" i="4" s="1"/>
  <c r="AF373" i="4"/>
  <c r="AG373" i="4" s="1"/>
  <c r="AF385" i="4"/>
  <c r="AG385" i="4" s="1"/>
  <c r="AF397" i="4"/>
  <c r="AG397" i="4" s="1"/>
  <c r="AF409" i="4"/>
  <c r="AG409" i="4" s="1"/>
  <c r="AF421" i="4"/>
  <c r="AG421" i="4" s="1"/>
  <c r="AF433" i="4"/>
  <c r="AG433" i="4" s="1"/>
  <c r="AF445" i="4"/>
  <c r="AG445" i="4" s="1"/>
  <c r="AF457" i="4"/>
  <c r="AG457" i="4" s="1"/>
  <c r="AF469" i="4"/>
  <c r="AG469" i="4" s="1"/>
  <c r="AF481" i="4"/>
  <c r="AG481" i="4" s="1"/>
  <c r="AF493" i="4"/>
  <c r="AG493" i="4" s="1"/>
  <c r="AF505" i="4"/>
  <c r="AG505" i="4" s="1"/>
  <c r="AF517" i="4"/>
  <c r="AG517" i="4" s="1"/>
  <c r="AF529" i="4"/>
  <c r="AG529" i="4" s="1"/>
  <c r="AF541" i="4"/>
  <c r="AG541" i="4" s="1"/>
  <c r="AF553" i="4"/>
  <c r="AG553" i="4" s="1"/>
  <c r="AF565" i="4"/>
  <c r="AG565" i="4" s="1"/>
  <c r="AF577" i="4"/>
  <c r="AG577" i="4" s="1"/>
  <c r="AF589" i="4"/>
  <c r="AG589" i="4" s="1"/>
  <c r="AF601" i="4"/>
  <c r="AG601" i="4" s="1"/>
  <c r="AF613" i="4"/>
  <c r="AG613" i="4" s="1"/>
  <c r="AF625" i="4"/>
  <c r="AG625" i="4" s="1"/>
  <c r="AF637" i="4"/>
  <c r="AG637" i="4" s="1"/>
  <c r="AF649" i="4"/>
  <c r="AG649" i="4" s="1"/>
  <c r="AF661" i="4"/>
  <c r="AG661" i="4" s="1"/>
  <c r="AF673" i="4"/>
  <c r="AG673" i="4" s="1"/>
  <c r="AF685" i="4"/>
  <c r="AG685" i="4" s="1"/>
  <c r="AF697" i="4"/>
  <c r="AG697" i="4" s="1"/>
  <c r="AF709" i="4"/>
  <c r="AG709" i="4" s="1"/>
  <c r="AF721" i="4"/>
  <c r="AG721" i="4" s="1"/>
  <c r="AF733" i="4"/>
  <c r="AG733" i="4" s="1"/>
  <c r="AF745" i="4"/>
  <c r="AG745" i="4" s="1"/>
  <c r="AF757" i="4"/>
  <c r="AG757" i="4" s="1"/>
  <c r="AF769" i="4"/>
  <c r="AG769" i="4" s="1"/>
  <c r="AF781" i="4"/>
  <c r="AG781" i="4" s="1"/>
  <c r="AF793" i="4"/>
  <c r="AG793" i="4" s="1"/>
  <c r="AF805" i="4"/>
  <c r="AG805" i="4" s="1"/>
  <c r="AF817" i="4"/>
  <c r="AG817" i="4" s="1"/>
  <c r="AF829" i="4"/>
  <c r="AG829" i="4" s="1"/>
  <c r="AF841" i="4"/>
  <c r="AG841" i="4" s="1"/>
  <c r="AF853" i="4"/>
  <c r="AG853" i="4" s="1"/>
  <c r="AF865" i="4"/>
  <c r="AG865" i="4" s="1"/>
  <c r="AF877" i="4"/>
  <c r="AG877" i="4" s="1"/>
  <c r="AF889" i="4"/>
  <c r="AG889" i="4" s="1"/>
  <c r="AF901" i="4"/>
  <c r="AG901" i="4" s="1"/>
  <c r="AF913" i="4"/>
  <c r="AG913" i="4" s="1"/>
  <c r="AF925" i="4"/>
  <c r="AG925" i="4" s="1"/>
  <c r="AF937" i="4"/>
  <c r="AG937" i="4" s="1"/>
  <c r="AF949" i="4"/>
  <c r="AG949" i="4" s="1"/>
  <c r="AF961" i="4"/>
  <c r="AG961" i="4" s="1"/>
  <c r="AF973" i="4"/>
  <c r="AG973" i="4" s="1"/>
  <c r="AF985" i="4"/>
  <c r="AG985" i="4" s="1"/>
  <c r="AF997" i="4"/>
  <c r="AG997" i="4" s="1"/>
  <c r="AF1009" i="4"/>
  <c r="AG1009" i="4" s="1"/>
  <c r="AF1021" i="4"/>
  <c r="AG1021" i="4" s="1"/>
  <c r="AF1033" i="4"/>
  <c r="AG1033" i="4" s="1"/>
  <c r="AF1045" i="4"/>
  <c r="AG1045" i="4" s="1"/>
  <c r="AF39" i="4"/>
  <c r="AG39" i="4" s="1"/>
  <c r="AF51" i="4"/>
  <c r="AG51" i="4" s="1"/>
  <c r="AF63" i="4"/>
  <c r="AG63" i="4" s="1"/>
  <c r="AF75" i="4"/>
  <c r="AG75" i="4" s="1"/>
  <c r="AF87" i="4"/>
  <c r="AG87" i="4" s="1"/>
  <c r="AF99" i="4"/>
  <c r="AG99" i="4" s="1"/>
  <c r="AF111" i="4"/>
  <c r="AG111" i="4" s="1"/>
  <c r="AF123" i="4"/>
  <c r="AG123" i="4" s="1"/>
  <c r="AF135" i="4"/>
  <c r="AG135" i="4" s="1"/>
  <c r="AF147" i="4"/>
  <c r="AG147" i="4" s="1"/>
  <c r="AF159" i="4"/>
  <c r="AG159" i="4" s="1"/>
  <c r="AF171" i="4"/>
  <c r="AG171" i="4" s="1"/>
  <c r="AF183" i="4"/>
  <c r="AG183" i="4" s="1"/>
  <c r="AF195" i="4"/>
  <c r="AG195" i="4" s="1"/>
  <c r="AF207" i="4"/>
  <c r="AG207" i="4" s="1"/>
  <c r="AF219" i="4"/>
  <c r="AG219" i="4" s="1"/>
  <c r="AF231" i="4"/>
  <c r="AG231" i="4" s="1"/>
  <c r="AF243" i="4"/>
  <c r="AG243" i="4" s="1"/>
  <c r="AF255" i="4"/>
  <c r="AG255" i="4" s="1"/>
  <c r="AF267" i="4"/>
  <c r="AG267" i="4" s="1"/>
  <c r="AF279" i="4"/>
  <c r="AG279" i="4" s="1"/>
  <c r="AF291" i="4"/>
  <c r="AG291" i="4" s="1"/>
  <c r="AF303" i="4"/>
  <c r="AG303" i="4" s="1"/>
  <c r="AF315" i="4"/>
  <c r="AG315" i="4" s="1"/>
  <c r="AF327" i="4"/>
  <c r="AG327" i="4" s="1"/>
  <c r="AF339" i="4"/>
  <c r="AG339" i="4" s="1"/>
  <c r="AF351" i="4"/>
  <c r="AG351" i="4" s="1"/>
  <c r="AF363" i="4"/>
  <c r="AG363" i="4" s="1"/>
  <c r="AF375" i="4"/>
  <c r="AG375" i="4" s="1"/>
  <c r="AF387" i="4"/>
  <c r="AG387" i="4" s="1"/>
  <c r="AF399" i="4"/>
  <c r="AG399" i="4" s="1"/>
  <c r="AF411" i="4"/>
  <c r="AG411" i="4" s="1"/>
  <c r="AF423" i="4"/>
  <c r="AG423" i="4" s="1"/>
  <c r="AF435" i="4"/>
  <c r="AG435" i="4" s="1"/>
  <c r="AF447" i="4"/>
  <c r="AG447" i="4" s="1"/>
  <c r="AF459" i="4"/>
  <c r="AG459" i="4" s="1"/>
  <c r="AF471" i="4"/>
  <c r="AG471" i="4" s="1"/>
  <c r="AF483" i="4"/>
  <c r="AG483" i="4" s="1"/>
  <c r="AF495" i="4"/>
  <c r="AG495" i="4" s="1"/>
  <c r="AF507" i="4"/>
  <c r="AG507" i="4" s="1"/>
  <c r="AF519" i="4"/>
  <c r="AG519" i="4" s="1"/>
  <c r="AF531" i="4"/>
  <c r="AG531" i="4" s="1"/>
  <c r="AF543" i="4"/>
  <c r="AG543" i="4" s="1"/>
  <c r="AF555" i="4"/>
  <c r="AG555" i="4" s="1"/>
  <c r="AF567" i="4"/>
  <c r="AG567" i="4" s="1"/>
  <c r="AF579" i="4"/>
  <c r="AG579" i="4" s="1"/>
  <c r="AF591" i="4"/>
  <c r="AG591" i="4" s="1"/>
  <c r="AF603" i="4"/>
  <c r="AG603" i="4" s="1"/>
  <c r="AF615" i="4"/>
  <c r="AG615" i="4" s="1"/>
  <c r="AF627" i="4"/>
  <c r="AG627" i="4" s="1"/>
  <c r="AF639" i="4"/>
  <c r="AG639" i="4" s="1"/>
  <c r="AF651" i="4"/>
  <c r="AG651" i="4" s="1"/>
  <c r="AF663" i="4"/>
  <c r="AG663" i="4" s="1"/>
  <c r="AF675" i="4"/>
  <c r="AG675" i="4" s="1"/>
  <c r="AF328" i="4"/>
  <c r="AG328" i="4" s="1"/>
  <c r="AF340" i="4"/>
  <c r="AG340" i="4" s="1"/>
  <c r="AF352" i="4"/>
  <c r="AG352" i="4" s="1"/>
  <c r="AF364" i="4"/>
  <c r="AG364" i="4" s="1"/>
  <c r="AF376" i="4"/>
  <c r="AG376" i="4" s="1"/>
  <c r="AF388" i="4"/>
  <c r="AG388" i="4" s="1"/>
  <c r="AF400" i="4"/>
  <c r="AG400" i="4" s="1"/>
  <c r="AF412" i="4"/>
  <c r="AG412" i="4" s="1"/>
  <c r="AF424" i="4"/>
  <c r="AG424" i="4" s="1"/>
  <c r="AF436" i="4"/>
  <c r="AG436" i="4" s="1"/>
  <c r="AF448" i="4"/>
  <c r="AG448" i="4" s="1"/>
  <c r="AF460" i="4"/>
  <c r="AG460" i="4" s="1"/>
  <c r="AF472" i="4"/>
  <c r="AG472" i="4" s="1"/>
  <c r="AF484" i="4"/>
  <c r="AG484" i="4" s="1"/>
  <c r="AF496" i="4"/>
  <c r="AG496" i="4" s="1"/>
  <c r="AF508" i="4"/>
  <c r="AG508" i="4" s="1"/>
  <c r="AF520" i="4"/>
  <c r="AG520" i="4" s="1"/>
  <c r="AF532" i="4"/>
  <c r="AG532" i="4" s="1"/>
  <c r="AF544" i="4"/>
  <c r="AG544" i="4" s="1"/>
  <c r="AF556" i="4"/>
  <c r="AG556" i="4" s="1"/>
  <c r="AF568" i="4"/>
  <c r="AG568" i="4" s="1"/>
  <c r="AF580" i="4"/>
  <c r="AG580" i="4" s="1"/>
  <c r="AF592" i="4"/>
  <c r="AG592" i="4" s="1"/>
  <c r="AF604" i="4"/>
  <c r="AG604" i="4" s="1"/>
  <c r="AF616" i="4"/>
  <c r="AG616" i="4" s="1"/>
  <c r="AF628" i="4"/>
  <c r="AG628" i="4" s="1"/>
  <c r="AF640" i="4"/>
  <c r="AG640" i="4" s="1"/>
  <c r="AF652" i="4"/>
  <c r="AG652" i="4" s="1"/>
  <c r="AF664" i="4"/>
  <c r="AG664" i="4" s="1"/>
  <c r="AF676" i="4"/>
  <c r="AG676" i="4" s="1"/>
  <c r="AF688" i="4"/>
  <c r="AG688" i="4" s="1"/>
  <c r="AF700" i="4"/>
  <c r="AG700" i="4" s="1"/>
  <c r="AF712" i="4"/>
  <c r="AG712" i="4" s="1"/>
  <c r="AF724" i="4"/>
  <c r="AG724" i="4" s="1"/>
  <c r="AF736" i="4"/>
  <c r="AG736" i="4" s="1"/>
  <c r="AF748" i="4"/>
  <c r="AG748" i="4" s="1"/>
  <c r="AF760" i="4"/>
  <c r="AG760" i="4" s="1"/>
  <c r="AF772" i="4"/>
  <c r="AG772" i="4" s="1"/>
  <c r="AF784" i="4"/>
  <c r="AG784" i="4" s="1"/>
  <c r="AF796" i="4"/>
  <c r="AG796" i="4" s="1"/>
  <c r="AF808" i="4"/>
  <c r="AG808" i="4" s="1"/>
  <c r="AF820" i="4"/>
  <c r="AG820" i="4" s="1"/>
  <c r="AF832" i="4"/>
  <c r="AG832" i="4" s="1"/>
  <c r="AF844" i="4"/>
  <c r="AG844" i="4" s="1"/>
  <c r="AF856" i="4"/>
  <c r="AG856" i="4" s="1"/>
  <c r="AF868" i="4"/>
  <c r="AG868" i="4" s="1"/>
  <c r="AF880" i="4"/>
  <c r="AG880" i="4" s="1"/>
  <c r="AF892" i="4"/>
  <c r="AG892" i="4" s="1"/>
  <c r="AF904" i="4"/>
  <c r="AG904" i="4" s="1"/>
  <c r="AF916" i="4"/>
  <c r="AG916" i="4" s="1"/>
  <c r="AF928" i="4"/>
  <c r="AG928" i="4" s="1"/>
  <c r="AF940" i="4"/>
  <c r="AG940" i="4" s="1"/>
  <c r="AF952" i="4"/>
  <c r="AG952" i="4" s="1"/>
  <c r="AF964" i="4"/>
  <c r="AG964" i="4" s="1"/>
  <c r="AF976" i="4"/>
  <c r="AG976" i="4" s="1"/>
  <c r="AF988" i="4"/>
  <c r="AG988" i="4" s="1"/>
  <c r="AF1000" i="4"/>
  <c r="AG1000" i="4" s="1"/>
  <c r="AF1012" i="4"/>
  <c r="AG1012" i="4" s="1"/>
  <c r="AF1024" i="4"/>
  <c r="AG1024" i="4" s="1"/>
  <c r="AF1036" i="4"/>
  <c r="AG1036" i="4" s="1"/>
  <c r="AF1048" i="4"/>
  <c r="AG1048" i="4" s="1"/>
  <c r="AF1060" i="4"/>
  <c r="AG1060" i="4" s="1"/>
  <c r="AF1072" i="4"/>
  <c r="AG1072" i="4" s="1"/>
  <c r="AF1084" i="4"/>
  <c r="AG1084" i="4" s="1"/>
  <c r="AF1096" i="4"/>
  <c r="AG1096" i="4" s="1"/>
  <c r="AF1108" i="4"/>
  <c r="AG1108" i="4" s="1"/>
  <c r="AF1120" i="4"/>
  <c r="AG1120" i="4" s="1"/>
  <c r="AF1132" i="4"/>
  <c r="AG1132" i="4" s="1"/>
  <c r="AF1144" i="4"/>
  <c r="AG1144" i="4" s="1"/>
  <c r="AF41" i="4"/>
  <c r="AG41" i="4" s="1"/>
  <c r="AF53" i="4"/>
  <c r="AG53" i="4" s="1"/>
  <c r="AF65" i="4"/>
  <c r="AG65" i="4" s="1"/>
  <c r="AF77" i="4"/>
  <c r="AG77" i="4" s="1"/>
  <c r="AF89" i="4"/>
  <c r="AG89" i="4" s="1"/>
  <c r="AF101" i="4"/>
  <c r="AG101" i="4" s="1"/>
  <c r="AF113" i="4"/>
  <c r="AG113" i="4" s="1"/>
  <c r="AF125" i="4"/>
  <c r="AG125" i="4" s="1"/>
  <c r="AF137" i="4"/>
  <c r="AG137" i="4" s="1"/>
  <c r="AF149" i="4"/>
  <c r="AG149" i="4" s="1"/>
  <c r="AF161" i="4"/>
  <c r="AG161" i="4" s="1"/>
  <c r="AF173" i="4"/>
  <c r="AG173" i="4" s="1"/>
  <c r="AF185" i="4"/>
  <c r="AG185" i="4" s="1"/>
  <c r="AF197" i="4"/>
  <c r="AG197" i="4" s="1"/>
  <c r="AF209" i="4"/>
  <c r="AG209" i="4" s="1"/>
  <c r="AF221" i="4"/>
  <c r="AG221" i="4" s="1"/>
  <c r="AF233" i="4"/>
  <c r="AG233" i="4" s="1"/>
  <c r="AF245" i="4"/>
  <c r="AG245" i="4" s="1"/>
  <c r="AF257" i="4"/>
  <c r="AG257" i="4" s="1"/>
  <c r="AF269" i="4"/>
  <c r="AG269" i="4" s="1"/>
  <c r="AF281" i="4"/>
  <c r="AG281" i="4" s="1"/>
  <c r="AF293" i="4"/>
  <c r="AG293" i="4" s="1"/>
  <c r="AF305" i="4"/>
  <c r="AG305" i="4" s="1"/>
  <c r="AF317" i="4"/>
  <c r="AG317" i="4" s="1"/>
  <c r="AF329" i="4"/>
  <c r="AG329" i="4" s="1"/>
  <c r="AF341" i="4"/>
  <c r="AG341" i="4" s="1"/>
  <c r="AF353" i="4"/>
  <c r="AG353" i="4" s="1"/>
  <c r="AF365" i="4"/>
  <c r="AG365" i="4" s="1"/>
  <c r="AF377" i="4"/>
  <c r="AG377" i="4" s="1"/>
  <c r="AF389" i="4"/>
  <c r="AG389" i="4" s="1"/>
  <c r="AF401" i="4"/>
  <c r="AG401" i="4" s="1"/>
  <c r="AF413" i="4"/>
  <c r="AG413" i="4" s="1"/>
  <c r="AF425" i="4"/>
  <c r="AG425" i="4" s="1"/>
  <c r="AF437" i="4"/>
  <c r="AG437" i="4" s="1"/>
  <c r="AF449" i="4"/>
  <c r="AG449" i="4" s="1"/>
  <c r="AF461" i="4"/>
  <c r="AG461" i="4" s="1"/>
  <c r="AF473" i="4"/>
  <c r="AG473" i="4" s="1"/>
  <c r="AF485" i="4"/>
  <c r="AG485" i="4" s="1"/>
  <c r="AF497" i="4"/>
  <c r="AG497" i="4" s="1"/>
  <c r="AF509" i="4"/>
  <c r="AG509" i="4" s="1"/>
  <c r="AF521" i="4"/>
  <c r="AG521" i="4" s="1"/>
  <c r="AF533" i="4"/>
  <c r="AG533" i="4" s="1"/>
  <c r="AF545" i="4"/>
  <c r="AG545" i="4" s="1"/>
  <c r="AF557" i="4"/>
  <c r="AG557" i="4" s="1"/>
  <c r="AF569" i="4"/>
  <c r="AG569" i="4" s="1"/>
  <c r="AF581" i="4"/>
  <c r="AG581" i="4" s="1"/>
  <c r="AF593" i="4"/>
  <c r="AG593" i="4" s="1"/>
  <c r="AF605" i="4"/>
  <c r="AG605" i="4" s="1"/>
  <c r="AF617" i="4"/>
  <c r="AG617" i="4" s="1"/>
  <c r="AF629" i="4"/>
  <c r="AG629" i="4" s="1"/>
  <c r="AF641" i="4"/>
  <c r="AG641" i="4" s="1"/>
  <c r="AF653" i="4"/>
  <c r="AG653" i="4" s="1"/>
  <c r="AF665" i="4"/>
  <c r="AG665" i="4" s="1"/>
  <c r="AF677" i="4"/>
  <c r="AG677" i="4" s="1"/>
  <c r="AF689" i="4"/>
  <c r="AG689" i="4" s="1"/>
  <c r="AF701" i="4"/>
  <c r="AG701" i="4" s="1"/>
  <c r="AF713" i="4"/>
  <c r="AG713" i="4" s="1"/>
  <c r="AF725" i="4"/>
  <c r="AG725" i="4" s="1"/>
  <c r="AF737" i="4"/>
  <c r="AG737" i="4" s="1"/>
  <c r="AF749" i="4"/>
  <c r="AG749" i="4" s="1"/>
  <c r="AF761" i="4"/>
  <c r="AG761" i="4" s="1"/>
  <c r="AF773" i="4"/>
  <c r="AG773" i="4" s="1"/>
  <c r="AF785" i="4"/>
  <c r="AG785" i="4" s="1"/>
  <c r="AF797" i="4"/>
  <c r="AG797" i="4" s="1"/>
  <c r="AF809" i="4"/>
  <c r="AG809" i="4" s="1"/>
  <c r="AF821" i="4"/>
  <c r="AG821" i="4" s="1"/>
  <c r="AF833" i="4"/>
  <c r="AG833" i="4" s="1"/>
  <c r="AF845" i="4"/>
  <c r="AG845" i="4" s="1"/>
  <c r="AF857" i="4"/>
  <c r="AG857" i="4" s="1"/>
  <c r="AF869" i="4"/>
  <c r="AG869" i="4" s="1"/>
  <c r="AF881" i="4"/>
  <c r="AG881" i="4" s="1"/>
  <c r="AF893" i="4"/>
  <c r="AG893" i="4" s="1"/>
  <c r="AF905" i="4"/>
  <c r="AG905" i="4" s="1"/>
  <c r="AF917" i="4"/>
  <c r="AG917" i="4" s="1"/>
  <c r="AF929" i="4"/>
  <c r="AG929" i="4" s="1"/>
  <c r="AF941" i="4"/>
  <c r="AG941" i="4" s="1"/>
  <c r="AF953" i="4"/>
  <c r="AG953" i="4" s="1"/>
  <c r="AF965" i="4"/>
  <c r="AG965" i="4" s="1"/>
  <c r="AF977" i="4"/>
  <c r="AG977" i="4" s="1"/>
  <c r="AF989" i="4"/>
  <c r="AG989" i="4" s="1"/>
  <c r="AF1001" i="4"/>
  <c r="AG1001" i="4" s="1"/>
  <c r="AF1013" i="4"/>
  <c r="AG1013" i="4" s="1"/>
  <c r="AF1025" i="4"/>
  <c r="AG1025" i="4" s="1"/>
  <c r="AF1037" i="4"/>
  <c r="AG1037" i="4" s="1"/>
  <c r="AF1049" i="4"/>
  <c r="AG1049" i="4" s="1"/>
  <c r="AF778" i="4"/>
  <c r="AG778" i="4" s="1"/>
  <c r="AF790" i="4"/>
  <c r="AG790" i="4" s="1"/>
  <c r="AF802" i="4"/>
  <c r="AG802" i="4" s="1"/>
  <c r="AF814" i="4"/>
  <c r="AG814" i="4" s="1"/>
  <c r="AF826" i="4"/>
  <c r="AG826" i="4" s="1"/>
  <c r="AF838" i="4"/>
  <c r="AG838" i="4" s="1"/>
  <c r="AF850" i="4"/>
  <c r="AG850" i="4" s="1"/>
  <c r="AF862" i="4"/>
  <c r="AG862" i="4" s="1"/>
  <c r="AF874" i="4"/>
  <c r="AG874" i="4" s="1"/>
  <c r="AF886" i="4"/>
  <c r="AG886" i="4" s="1"/>
  <c r="AF898" i="4"/>
  <c r="AG898" i="4" s="1"/>
  <c r="AF910" i="4"/>
  <c r="AG910" i="4" s="1"/>
  <c r="AF922" i="4"/>
  <c r="AG922" i="4" s="1"/>
  <c r="AF934" i="4"/>
  <c r="AG934" i="4" s="1"/>
  <c r="AF946" i="4"/>
  <c r="AG946" i="4" s="1"/>
  <c r="AF958" i="4"/>
  <c r="AG958" i="4" s="1"/>
  <c r="AF970" i="4"/>
  <c r="AG970" i="4" s="1"/>
  <c r="AF982" i="4"/>
  <c r="AG982" i="4" s="1"/>
  <c r="AF994" i="4"/>
  <c r="AG994" i="4" s="1"/>
  <c r="AF1006" i="4"/>
  <c r="AG1006" i="4" s="1"/>
  <c r="AF1018" i="4"/>
  <c r="AG1018" i="4" s="1"/>
  <c r="AF1030" i="4"/>
  <c r="AG1030" i="4" s="1"/>
  <c r="AF1042" i="4"/>
  <c r="AG1042" i="4" s="1"/>
  <c r="AF1054" i="4"/>
  <c r="AG1054" i="4" s="1"/>
  <c r="AF1066" i="4"/>
  <c r="AG1066" i="4" s="1"/>
  <c r="AF1078" i="4"/>
  <c r="AG1078" i="4" s="1"/>
  <c r="AF1090" i="4"/>
  <c r="AG1090" i="4" s="1"/>
  <c r="AF1102" i="4"/>
  <c r="AG1102" i="4" s="1"/>
  <c r="AF1114" i="4"/>
  <c r="AG1114" i="4" s="1"/>
  <c r="AF1126" i="4"/>
  <c r="AG1126" i="4" s="1"/>
  <c r="AF1138" i="4"/>
  <c r="AG1138" i="4" s="1"/>
  <c r="AF1150" i="4"/>
  <c r="AG1150" i="4" s="1"/>
  <c r="AF1162" i="4"/>
  <c r="AG1162" i="4" s="1"/>
  <c r="AF1174" i="4"/>
  <c r="AG1174" i="4" s="1"/>
  <c r="AF1186" i="4"/>
  <c r="AG1186" i="4" s="1"/>
  <c r="AF1198" i="4"/>
  <c r="AG1198" i="4" s="1"/>
  <c r="AF1210" i="4"/>
  <c r="AG1210" i="4" s="1"/>
  <c r="AF1222" i="4"/>
  <c r="AG1222" i="4" s="1"/>
  <c r="AF1234" i="4"/>
  <c r="AG1234" i="4" s="1"/>
  <c r="AF1246" i="4"/>
  <c r="AG1246" i="4" s="1"/>
  <c r="AF1258" i="4"/>
  <c r="AG1258" i="4" s="1"/>
  <c r="AF1270" i="4"/>
  <c r="AG1270" i="4" s="1"/>
  <c r="AF1282" i="4"/>
  <c r="AG1282" i="4" s="1"/>
  <c r="AF1294" i="4"/>
  <c r="AG1294" i="4" s="1"/>
  <c r="AF1306" i="4"/>
  <c r="AG1306" i="4" s="1"/>
  <c r="AF1318" i="4"/>
  <c r="AG1318" i="4" s="1"/>
  <c r="AF1330" i="4"/>
  <c r="AG1330" i="4" s="1"/>
  <c r="AF1342" i="4"/>
  <c r="AG1342" i="4" s="1"/>
  <c r="AF1354" i="4"/>
  <c r="AG1354" i="4" s="1"/>
  <c r="AF1366" i="4"/>
  <c r="AG1366" i="4" s="1"/>
  <c r="AF1378" i="4"/>
  <c r="AG1378" i="4" s="1"/>
  <c r="AF1390" i="4"/>
  <c r="AG1390" i="4" s="1"/>
  <c r="AF1402" i="4"/>
  <c r="AG1402" i="4" s="1"/>
  <c r="AF1414" i="4"/>
  <c r="AG1414" i="4" s="1"/>
  <c r="AF1426" i="4"/>
  <c r="AG1426" i="4" s="1"/>
  <c r="AF1438" i="4"/>
  <c r="AG1438" i="4" s="1"/>
  <c r="AF1450" i="4"/>
  <c r="AG1450" i="4" s="1"/>
  <c r="AF1462" i="4"/>
  <c r="AG1462" i="4" s="1"/>
  <c r="AF1474" i="4"/>
  <c r="AG1474" i="4" s="1"/>
  <c r="AF1486" i="4"/>
  <c r="AG1486" i="4" s="1"/>
  <c r="AF1498" i="4"/>
  <c r="AG1498" i="4" s="1"/>
  <c r="AF1510" i="4"/>
  <c r="AG1510" i="4" s="1"/>
  <c r="AF1522" i="4"/>
  <c r="AG1522" i="4" s="1"/>
  <c r="AF1534" i="4"/>
  <c r="AG1534" i="4" s="1"/>
  <c r="AF1546" i="4"/>
  <c r="AG1546" i="4" s="1"/>
  <c r="AF1558" i="4"/>
  <c r="AG1558" i="4" s="1"/>
  <c r="AF1570" i="4"/>
  <c r="AG1570" i="4" s="1"/>
  <c r="AF1582" i="4"/>
  <c r="AG1582" i="4" s="1"/>
  <c r="AF1594" i="4"/>
  <c r="AG1594" i="4" s="1"/>
  <c r="AF1606" i="4"/>
  <c r="AG1606" i="4" s="1"/>
  <c r="AF1618" i="4"/>
  <c r="AG1618" i="4" s="1"/>
  <c r="AF1630" i="4"/>
  <c r="AG1630" i="4" s="1"/>
  <c r="AF1642" i="4"/>
  <c r="AG1642" i="4" s="1"/>
  <c r="AF1654" i="4"/>
  <c r="AG1654" i="4" s="1"/>
  <c r="AF1666" i="4"/>
  <c r="AG1666" i="4" s="1"/>
  <c r="AF839" i="4"/>
  <c r="AG839" i="4" s="1"/>
  <c r="AF851" i="4"/>
  <c r="AG851" i="4" s="1"/>
  <c r="AF863" i="4"/>
  <c r="AG863" i="4" s="1"/>
  <c r="AF875" i="4"/>
  <c r="AG875" i="4" s="1"/>
  <c r="AF887" i="4"/>
  <c r="AG887" i="4" s="1"/>
  <c r="AF899" i="4"/>
  <c r="AG899" i="4" s="1"/>
  <c r="AF911" i="4"/>
  <c r="AG911" i="4" s="1"/>
  <c r="AF923" i="4"/>
  <c r="AG923" i="4" s="1"/>
  <c r="AF935" i="4"/>
  <c r="AG935" i="4" s="1"/>
  <c r="AF947" i="4"/>
  <c r="AG947" i="4" s="1"/>
  <c r="AF959" i="4"/>
  <c r="AG959" i="4" s="1"/>
  <c r="AF971" i="4"/>
  <c r="AG971" i="4" s="1"/>
  <c r="AF983" i="4"/>
  <c r="AG983" i="4" s="1"/>
  <c r="AF995" i="4"/>
  <c r="AG995" i="4" s="1"/>
  <c r="AF1007" i="4"/>
  <c r="AG1007" i="4" s="1"/>
  <c r="AF1019" i="4"/>
  <c r="AG1019" i="4" s="1"/>
  <c r="AF1031" i="4"/>
  <c r="AG1031" i="4" s="1"/>
  <c r="AF1043" i="4"/>
  <c r="AG1043" i="4" s="1"/>
  <c r="AF1055" i="4"/>
  <c r="AG1055" i="4" s="1"/>
  <c r="AF1067" i="4"/>
  <c r="AG1067" i="4" s="1"/>
  <c r="AF1079" i="4"/>
  <c r="AG1079" i="4" s="1"/>
  <c r="AF1091" i="4"/>
  <c r="AG1091" i="4" s="1"/>
  <c r="AF1103" i="4"/>
  <c r="AG1103" i="4" s="1"/>
  <c r="AF1115" i="4"/>
  <c r="AG1115" i="4" s="1"/>
  <c r="AF1127" i="4"/>
  <c r="AG1127" i="4" s="1"/>
  <c r="AF1139" i="4"/>
  <c r="AG1139" i="4" s="1"/>
  <c r="AF1151" i="4"/>
  <c r="AG1151" i="4" s="1"/>
  <c r="AF1163" i="4"/>
  <c r="AG1163" i="4" s="1"/>
  <c r="AF1175" i="4"/>
  <c r="AG1175" i="4" s="1"/>
  <c r="AF1187" i="4"/>
  <c r="AG1187" i="4" s="1"/>
  <c r="AF1199" i="4"/>
  <c r="AG1199" i="4" s="1"/>
  <c r="AF1211" i="4"/>
  <c r="AG1211" i="4" s="1"/>
  <c r="AF1223" i="4"/>
  <c r="AG1223" i="4" s="1"/>
  <c r="AF1235" i="4"/>
  <c r="AG1235" i="4" s="1"/>
  <c r="AF1247" i="4"/>
  <c r="AG1247" i="4" s="1"/>
  <c r="AF1259" i="4"/>
  <c r="AG1259" i="4" s="1"/>
  <c r="AF1271" i="4"/>
  <c r="AG1271" i="4" s="1"/>
  <c r="AF1283" i="4"/>
  <c r="AG1283" i="4" s="1"/>
  <c r="AF1295" i="4"/>
  <c r="AG1295" i="4" s="1"/>
  <c r="AF1307" i="4"/>
  <c r="AG1307" i="4" s="1"/>
  <c r="AF1319" i="4"/>
  <c r="AG1319" i="4" s="1"/>
  <c r="AF1331" i="4"/>
  <c r="AG1331" i="4" s="1"/>
  <c r="AF1343" i="4"/>
  <c r="AG1343" i="4" s="1"/>
  <c r="AF1355" i="4"/>
  <c r="AG1355" i="4" s="1"/>
  <c r="AF1367" i="4"/>
  <c r="AG1367" i="4" s="1"/>
  <c r="AF1379" i="4"/>
  <c r="AG1379" i="4" s="1"/>
  <c r="AF1391" i="4"/>
  <c r="AG1391" i="4" s="1"/>
  <c r="AF1403" i="4"/>
  <c r="AG1403" i="4" s="1"/>
  <c r="AF1415" i="4"/>
  <c r="AG1415" i="4" s="1"/>
  <c r="AF1427" i="4"/>
  <c r="AG1427" i="4" s="1"/>
  <c r="AF1439" i="4"/>
  <c r="AG1439" i="4" s="1"/>
  <c r="AF1451" i="4"/>
  <c r="AG1451" i="4" s="1"/>
  <c r="AF1463" i="4"/>
  <c r="AG1463" i="4" s="1"/>
  <c r="AF1475" i="4"/>
  <c r="AG1475" i="4" s="1"/>
  <c r="AF1487" i="4"/>
  <c r="AG1487" i="4" s="1"/>
  <c r="AF1499" i="4"/>
  <c r="AG1499" i="4" s="1"/>
  <c r="AF1511" i="4"/>
  <c r="AG1511" i="4" s="1"/>
  <c r="AF1523" i="4"/>
  <c r="AG1523" i="4" s="1"/>
  <c r="AF1535" i="4"/>
  <c r="AG1535" i="4" s="1"/>
  <c r="AF1547" i="4"/>
  <c r="AG1547" i="4" s="1"/>
  <c r="AF1559" i="4"/>
  <c r="AG1559" i="4" s="1"/>
  <c r="AF1571" i="4"/>
  <c r="AG1571" i="4" s="1"/>
  <c r="AF1583" i="4"/>
  <c r="AG1583" i="4" s="1"/>
  <c r="AF1595" i="4"/>
  <c r="AG1595" i="4" s="1"/>
  <c r="AF1607" i="4"/>
  <c r="AG1607" i="4" s="1"/>
  <c r="AF1619" i="4"/>
  <c r="AG1619" i="4" s="1"/>
  <c r="AF1631" i="4"/>
  <c r="AG1631" i="4" s="1"/>
  <c r="AF1643" i="4"/>
  <c r="AG1643" i="4" s="1"/>
  <c r="AF1655" i="4"/>
  <c r="AG1655" i="4" s="1"/>
  <c r="AF1667" i="4"/>
  <c r="AG1667" i="4" s="1"/>
  <c r="AF1679" i="4"/>
  <c r="AG1679" i="4" s="1"/>
  <c r="AF1691" i="4"/>
  <c r="AG1691" i="4" s="1"/>
  <c r="AF1703" i="4"/>
  <c r="AG1703" i="4" s="1"/>
  <c r="AF1715" i="4"/>
  <c r="AG1715" i="4" s="1"/>
  <c r="AF1727" i="4"/>
  <c r="AG1727" i="4" s="1"/>
  <c r="AF1739" i="4"/>
  <c r="AG1739" i="4" s="1"/>
  <c r="AF1751" i="4"/>
  <c r="AG1751" i="4" s="1"/>
  <c r="AF1763" i="4"/>
  <c r="AG1763" i="4" s="1"/>
  <c r="AF888" i="4"/>
  <c r="AG888" i="4" s="1"/>
  <c r="AF900" i="4"/>
  <c r="AG900" i="4" s="1"/>
  <c r="AF912" i="4"/>
  <c r="AG912" i="4" s="1"/>
  <c r="AF924" i="4"/>
  <c r="AG924" i="4" s="1"/>
  <c r="AF936" i="4"/>
  <c r="AG936" i="4" s="1"/>
  <c r="AF948" i="4"/>
  <c r="AG948" i="4" s="1"/>
  <c r="AF960" i="4"/>
  <c r="AG960" i="4" s="1"/>
  <c r="AF972" i="4"/>
  <c r="AG972" i="4" s="1"/>
  <c r="AF984" i="4"/>
  <c r="AG984" i="4" s="1"/>
  <c r="AF996" i="4"/>
  <c r="AG996" i="4" s="1"/>
  <c r="AF1008" i="4"/>
  <c r="AG1008" i="4" s="1"/>
  <c r="AF1020" i="4"/>
  <c r="AG1020" i="4" s="1"/>
  <c r="AF1032" i="4"/>
  <c r="AG1032" i="4" s="1"/>
  <c r="AF1044" i="4"/>
  <c r="AG1044" i="4" s="1"/>
  <c r="AF1056" i="4"/>
  <c r="AG1056" i="4" s="1"/>
  <c r="AF1068" i="4"/>
  <c r="AG1068" i="4" s="1"/>
  <c r="AF1080" i="4"/>
  <c r="AG1080" i="4" s="1"/>
  <c r="AF1092" i="4"/>
  <c r="AG1092" i="4" s="1"/>
  <c r="AF1104" i="4"/>
  <c r="AG1104" i="4" s="1"/>
  <c r="AF1116" i="4"/>
  <c r="AG1116" i="4" s="1"/>
  <c r="AF1128" i="4"/>
  <c r="AG1128" i="4" s="1"/>
  <c r="AF1140" i="4"/>
  <c r="AG1140" i="4" s="1"/>
  <c r="AF1152" i="4"/>
  <c r="AG1152" i="4" s="1"/>
  <c r="AF1164" i="4"/>
  <c r="AG1164" i="4" s="1"/>
  <c r="AF1176" i="4"/>
  <c r="AG1176" i="4" s="1"/>
  <c r="AF1188" i="4"/>
  <c r="AG1188" i="4" s="1"/>
  <c r="AF1200" i="4"/>
  <c r="AG1200" i="4" s="1"/>
  <c r="AF1212" i="4"/>
  <c r="AG1212" i="4" s="1"/>
  <c r="AF1224" i="4"/>
  <c r="AG1224" i="4" s="1"/>
  <c r="AF1236" i="4"/>
  <c r="AG1236" i="4" s="1"/>
  <c r="AF1248" i="4"/>
  <c r="AG1248" i="4" s="1"/>
  <c r="AF1260" i="4"/>
  <c r="AG1260" i="4" s="1"/>
  <c r="AF1272" i="4"/>
  <c r="AG1272" i="4" s="1"/>
  <c r="AF1284" i="4"/>
  <c r="AG1284" i="4" s="1"/>
  <c r="AF1296" i="4"/>
  <c r="AG1296" i="4" s="1"/>
  <c r="AF1308" i="4"/>
  <c r="AG1308" i="4" s="1"/>
  <c r="AF1320" i="4"/>
  <c r="AG1320" i="4" s="1"/>
  <c r="AF1332" i="4"/>
  <c r="AG1332" i="4" s="1"/>
  <c r="AF1344" i="4"/>
  <c r="AG1344" i="4" s="1"/>
  <c r="AF1356" i="4"/>
  <c r="AG1356" i="4" s="1"/>
  <c r="AF1368" i="4"/>
  <c r="AG1368" i="4" s="1"/>
  <c r="AF1380" i="4"/>
  <c r="AG1380" i="4" s="1"/>
  <c r="AF1392" i="4"/>
  <c r="AG1392" i="4" s="1"/>
  <c r="AF1404" i="4"/>
  <c r="AG1404" i="4" s="1"/>
  <c r="AF1416" i="4"/>
  <c r="AG1416" i="4" s="1"/>
  <c r="AF1428" i="4"/>
  <c r="AG1428" i="4" s="1"/>
  <c r="AF1440" i="4"/>
  <c r="AG1440" i="4" s="1"/>
  <c r="AF1452" i="4"/>
  <c r="AG1452" i="4" s="1"/>
  <c r="AF1464" i="4"/>
  <c r="AG1464" i="4" s="1"/>
  <c r="AF1476" i="4"/>
  <c r="AG1476" i="4" s="1"/>
  <c r="AF1488" i="4"/>
  <c r="AG1488" i="4" s="1"/>
  <c r="AF1500" i="4"/>
  <c r="AG1500" i="4" s="1"/>
  <c r="AF1512" i="4"/>
  <c r="AG1512" i="4" s="1"/>
  <c r="AF1524" i="4"/>
  <c r="AG1524" i="4" s="1"/>
  <c r="AF1536" i="4"/>
  <c r="AG1536" i="4" s="1"/>
  <c r="AF1548" i="4"/>
  <c r="AG1548" i="4" s="1"/>
  <c r="AF1560" i="4"/>
  <c r="AG1560" i="4" s="1"/>
  <c r="AF1572" i="4"/>
  <c r="AG1572" i="4" s="1"/>
  <c r="AF1584" i="4"/>
  <c r="AG1584" i="4" s="1"/>
  <c r="AF1596" i="4"/>
  <c r="AG1596" i="4" s="1"/>
  <c r="AF1608" i="4"/>
  <c r="AG1608" i="4" s="1"/>
  <c r="AF1620" i="4"/>
  <c r="AG1620" i="4" s="1"/>
  <c r="AF1632" i="4"/>
  <c r="AG1632" i="4" s="1"/>
  <c r="AF1644" i="4"/>
  <c r="AG1644" i="4" s="1"/>
  <c r="AF1656" i="4"/>
  <c r="AG1656" i="4" s="1"/>
  <c r="AF1668" i="4"/>
  <c r="AG1668" i="4" s="1"/>
  <c r="AF1680" i="4"/>
  <c r="AG1680" i="4" s="1"/>
  <c r="AF1692" i="4"/>
  <c r="AG1692" i="4" s="1"/>
  <c r="AF1704" i="4"/>
  <c r="AG1704" i="4" s="1"/>
  <c r="AF1716" i="4"/>
  <c r="AG1716" i="4" s="1"/>
  <c r="AF1728" i="4"/>
  <c r="AG1728" i="4" s="1"/>
  <c r="AF1740" i="4"/>
  <c r="AG1740" i="4" s="1"/>
  <c r="AF1752" i="4"/>
  <c r="AG1752" i="4" s="1"/>
  <c r="AF1764" i="4"/>
  <c r="AG1764" i="4" s="1"/>
  <c r="AF1776" i="4"/>
  <c r="AG1776" i="4" s="1"/>
  <c r="AF1788" i="4"/>
  <c r="AG1788" i="4" s="1"/>
  <c r="AF1800" i="4"/>
  <c r="AG1800" i="4" s="1"/>
  <c r="AF1812" i="4"/>
  <c r="AG1812" i="4" s="1"/>
  <c r="AF1057" i="4"/>
  <c r="AG1057" i="4" s="1"/>
  <c r="AF1069" i="4"/>
  <c r="AG1069" i="4" s="1"/>
  <c r="AF1081" i="4"/>
  <c r="AG1081" i="4" s="1"/>
  <c r="AF1093" i="4"/>
  <c r="AG1093" i="4" s="1"/>
  <c r="AF1105" i="4"/>
  <c r="AG1105" i="4" s="1"/>
  <c r="AF1117" i="4"/>
  <c r="AG1117" i="4" s="1"/>
  <c r="AF1129" i="4"/>
  <c r="AG1129" i="4" s="1"/>
  <c r="AF1141" i="4"/>
  <c r="AG1141" i="4" s="1"/>
  <c r="AF1153" i="4"/>
  <c r="AG1153" i="4" s="1"/>
  <c r="AF1165" i="4"/>
  <c r="AG1165" i="4" s="1"/>
  <c r="AF1177" i="4"/>
  <c r="AG1177" i="4" s="1"/>
  <c r="AF1189" i="4"/>
  <c r="AG1189" i="4" s="1"/>
  <c r="AF1201" i="4"/>
  <c r="AG1201" i="4" s="1"/>
  <c r="AF1213" i="4"/>
  <c r="AG1213" i="4" s="1"/>
  <c r="AF1225" i="4"/>
  <c r="AG1225" i="4" s="1"/>
  <c r="AF1237" i="4"/>
  <c r="AG1237" i="4" s="1"/>
  <c r="AF1249" i="4"/>
  <c r="AG1249" i="4" s="1"/>
  <c r="AF1261" i="4"/>
  <c r="AG1261" i="4" s="1"/>
  <c r="AF1273" i="4"/>
  <c r="AG1273" i="4" s="1"/>
  <c r="AF1285" i="4"/>
  <c r="AG1285" i="4" s="1"/>
  <c r="AF1297" i="4"/>
  <c r="AG1297" i="4" s="1"/>
  <c r="AF1309" i="4"/>
  <c r="AG1309" i="4" s="1"/>
  <c r="AF1321" i="4"/>
  <c r="AG1321" i="4" s="1"/>
  <c r="AF1333" i="4"/>
  <c r="AG1333" i="4" s="1"/>
  <c r="AF1345" i="4"/>
  <c r="AG1345" i="4" s="1"/>
  <c r="AF1357" i="4"/>
  <c r="AG1357" i="4" s="1"/>
  <c r="AF1369" i="4"/>
  <c r="AG1369" i="4" s="1"/>
  <c r="AF1381" i="4"/>
  <c r="AG1381" i="4" s="1"/>
  <c r="AF1393" i="4"/>
  <c r="AG1393" i="4" s="1"/>
  <c r="AF1405" i="4"/>
  <c r="AG1405" i="4" s="1"/>
  <c r="AF1417" i="4"/>
  <c r="AG1417" i="4" s="1"/>
  <c r="AF1429" i="4"/>
  <c r="AG1429" i="4" s="1"/>
  <c r="AF1441" i="4"/>
  <c r="AG1441" i="4" s="1"/>
  <c r="AF1453" i="4"/>
  <c r="AG1453" i="4" s="1"/>
  <c r="AF1465" i="4"/>
  <c r="AG1465" i="4" s="1"/>
  <c r="AF1477" i="4"/>
  <c r="AG1477" i="4" s="1"/>
  <c r="AF1489" i="4"/>
  <c r="AG1489" i="4" s="1"/>
  <c r="AF1501" i="4"/>
  <c r="AG1501" i="4" s="1"/>
  <c r="AF1513" i="4"/>
  <c r="AG1513" i="4" s="1"/>
  <c r="AF1525" i="4"/>
  <c r="AG1525" i="4" s="1"/>
  <c r="AF1537" i="4"/>
  <c r="AG1537" i="4" s="1"/>
  <c r="AF1549" i="4"/>
  <c r="AG1549" i="4" s="1"/>
  <c r="AF1561" i="4"/>
  <c r="AG1561" i="4" s="1"/>
  <c r="AF1573" i="4"/>
  <c r="AG1573" i="4" s="1"/>
  <c r="AF1585" i="4"/>
  <c r="AG1585" i="4" s="1"/>
  <c r="AF1597" i="4"/>
  <c r="AG1597" i="4" s="1"/>
  <c r="AF1609" i="4"/>
  <c r="AG1609" i="4" s="1"/>
  <c r="AF1621" i="4"/>
  <c r="AG1621" i="4" s="1"/>
  <c r="AF1633" i="4"/>
  <c r="AG1633" i="4" s="1"/>
  <c r="AF1645" i="4"/>
  <c r="AG1645" i="4" s="1"/>
  <c r="AF1657" i="4"/>
  <c r="AG1657" i="4" s="1"/>
  <c r="AF1669" i="4"/>
  <c r="AG1669" i="4" s="1"/>
  <c r="AF1681" i="4"/>
  <c r="AG1681" i="4" s="1"/>
  <c r="AF1693" i="4"/>
  <c r="AG1693" i="4" s="1"/>
  <c r="AF1705" i="4"/>
  <c r="AG1705" i="4" s="1"/>
  <c r="AF1717" i="4"/>
  <c r="AG1717" i="4" s="1"/>
  <c r="AF1729" i="4"/>
  <c r="AG1729" i="4" s="1"/>
  <c r="AF687" i="4"/>
  <c r="AG687" i="4" s="1"/>
  <c r="AF699" i="4"/>
  <c r="AG699" i="4" s="1"/>
  <c r="AF711" i="4"/>
  <c r="AG711" i="4" s="1"/>
  <c r="AF723" i="4"/>
  <c r="AG723" i="4" s="1"/>
  <c r="AF735" i="4"/>
  <c r="AG735" i="4" s="1"/>
  <c r="AF747" i="4"/>
  <c r="AG747" i="4" s="1"/>
  <c r="AF759" i="4"/>
  <c r="AG759" i="4" s="1"/>
  <c r="AF771" i="4"/>
  <c r="AG771" i="4" s="1"/>
  <c r="AF783" i="4"/>
  <c r="AG783" i="4" s="1"/>
  <c r="AF795" i="4"/>
  <c r="AG795" i="4" s="1"/>
  <c r="AF807" i="4"/>
  <c r="AG807" i="4" s="1"/>
  <c r="AF819" i="4"/>
  <c r="AG819" i="4" s="1"/>
  <c r="AF831" i="4"/>
  <c r="AG831" i="4" s="1"/>
  <c r="AF843" i="4"/>
  <c r="AG843" i="4" s="1"/>
  <c r="AF855" i="4"/>
  <c r="AG855" i="4" s="1"/>
  <c r="AF867" i="4"/>
  <c r="AG867" i="4" s="1"/>
  <c r="AF879" i="4"/>
  <c r="AG879" i="4" s="1"/>
  <c r="AF891" i="4"/>
  <c r="AG891" i="4" s="1"/>
  <c r="AF903" i="4"/>
  <c r="AG903" i="4" s="1"/>
  <c r="AF915" i="4"/>
  <c r="AG915" i="4" s="1"/>
  <c r="AF927" i="4"/>
  <c r="AG927" i="4" s="1"/>
  <c r="AF939" i="4"/>
  <c r="AG939" i="4" s="1"/>
  <c r="AF951" i="4"/>
  <c r="AG951" i="4" s="1"/>
  <c r="AF963" i="4"/>
  <c r="AG963" i="4" s="1"/>
  <c r="AF975" i="4"/>
  <c r="AG975" i="4" s="1"/>
  <c r="AF987" i="4"/>
  <c r="AG987" i="4" s="1"/>
  <c r="AF999" i="4"/>
  <c r="AG999" i="4" s="1"/>
  <c r="AF1011" i="4"/>
  <c r="AG1011" i="4" s="1"/>
  <c r="AF1023" i="4"/>
  <c r="AG1023" i="4" s="1"/>
  <c r="AF1035" i="4"/>
  <c r="AG1035" i="4" s="1"/>
  <c r="AF1047" i="4"/>
  <c r="AG1047" i="4" s="1"/>
  <c r="AF1059" i="4"/>
  <c r="AG1059" i="4" s="1"/>
  <c r="AF1071" i="4"/>
  <c r="AG1071" i="4" s="1"/>
  <c r="AF1083" i="4"/>
  <c r="AG1083" i="4" s="1"/>
  <c r="AF1095" i="4"/>
  <c r="AG1095" i="4" s="1"/>
  <c r="AF1107" i="4"/>
  <c r="AG1107" i="4" s="1"/>
  <c r="AF1119" i="4"/>
  <c r="AG1119" i="4" s="1"/>
  <c r="AF1131" i="4"/>
  <c r="AG1131" i="4" s="1"/>
  <c r="AF1143" i="4"/>
  <c r="AG1143" i="4" s="1"/>
  <c r="AF1155" i="4"/>
  <c r="AG1155" i="4" s="1"/>
  <c r="AF1167" i="4"/>
  <c r="AG1167" i="4" s="1"/>
  <c r="AF1179" i="4"/>
  <c r="AG1179" i="4" s="1"/>
  <c r="AF1191" i="4"/>
  <c r="AG1191" i="4" s="1"/>
  <c r="AF1203" i="4"/>
  <c r="AG1203" i="4" s="1"/>
  <c r="AF1215" i="4"/>
  <c r="AG1215" i="4" s="1"/>
  <c r="AF1227" i="4"/>
  <c r="AG1227" i="4" s="1"/>
  <c r="AF1239" i="4"/>
  <c r="AG1239" i="4" s="1"/>
  <c r="AF1251" i="4"/>
  <c r="AG1251" i="4" s="1"/>
  <c r="AF1263" i="4"/>
  <c r="AG1263" i="4" s="1"/>
  <c r="AF1275" i="4"/>
  <c r="AG1275" i="4" s="1"/>
  <c r="AF1287" i="4"/>
  <c r="AG1287" i="4" s="1"/>
  <c r="AF1299" i="4"/>
  <c r="AG1299" i="4" s="1"/>
  <c r="AF1311" i="4"/>
  <c r="AG1311" i="4" s="1"/>
  <c r="AF1323" i="4"/>
  <c r="AG1323" i="4" s="1"/>
  <c r="AF1335" i="4"/>
  <c r="AG1335" i="4" s="1"/>
  <c r="AF1347" i="4"/>
  <c r="AG1347" i="4" s="1"/>
  <c r="AF1359" i="4"/>
  <c r="AG1359" i="4" s="1"/>
  <c r="AF1371" i="4"/>
  <c r="AG1371" i="4" s="1"/>
  <c r="AF1383" i="4"/>
  <c r="AG1383" i="4" s="1"/>
  <c r="AF1395" i="4"/>
  <c r="AG1395" i="4" s="1"/>
  <c r="AF1407" i="4"/>
  <c r="AG1407" i="4" s="1"/>
  <c r="AF1419" i="4"/>
  <c r="AG1419" i="4" s="1"/>
  <c r="AF1431" i="4"/>
  <c r="AG1431" i="4" s="1"/>
  <c r="AF1443" i="4"/>
  <c r="AG1443" i="4" s="1"/>
  <c r="AF1455" i="4"/>
  <c r="AG1455" i="4" s="1"/>
  <c r="AF1467" i="4"/>
  <c r="AG1467" i="4" s="1"/>
  <c r="AF1479" i="4"/>
  <c r="AG1479" i="4" s="1"/>
  <c r="AF1491" i="4"/>
  <c r="AG1491" i="4" s="1"/>
  <c r="AF1503" i="4"/>
  <c r="AG1503" i="4" s="1"/>
  <c r="AF1515" i="4"/>
  <c r="AG1515" i="4" s="1"/>
  <c r="AF1527" i="4"/>
  <c r="AG1527" i="4" s="1"/>
  <c r="AF1539" i="4"/>
  <c r="AG1539" i="4" s="1"/>
  <c r="AF1551" i="4"/>
  <c r="AG1551" i="4" s="1"/>
  <c r="AF1563" i="4"/>
  <c r="AG1563" i="4" s="1"/>
  <c r="AF1575" i="4"/>
  <c r="AG1575" i="4" s="1"/>
  <c r="AF1587" i="4"/>
  <c r="AG1587" i="4" s="1"/>
  <c r="AF1599" i="4"/>
  <c r="AG1599" i="4" s="1"/>
  <c r="AF1611" i="4"/>
  <c r="AG1611" i="4" s="1"/>
  <c r="AF1623" i="4"/>
  <c r="AG1623" i="4" s="1"/>
  <c r="AF1635" i="4"/>
  <c r="AG1635" i="4" s="1"/>
  <c r="AF1647" i="4"/>
  <c r="AG1647" i="4" s="1"/>
  <c r="AF1659" i="4"/>
  <c r="AG1659" i="4" s="1"/>
  <c r="AF1671" i="4"/>
  <c r="AG1671" i="4" s="1"/>
  <c r="AF1683" i="4"/>
  <c r="AG1683" i="4" s="1"/>
  <c r="AF1695" i="4"/>
  <c r="AG1695" i="4" s="1"/>
  <c r="AF1156" i="4"/>
  <c r="AG1156" i="4" s="1"/>
  <c r="AF1168" i="4"/>
  <c r="AG1168" i="4" s="1"/>
  <c r="AF1180" i="4"/>
  <c r="AG1180" i="4" s="1"/>
  <c r="AF1192" i="4"/>
  <c r="AG1192" i="4" s="1"/>
  <c r="AF1204" i="4"/>
  <c r="AG1204" i="4" s="1"/>
  <c r="AF1216" i="4"/>
  <c r="AG1216" i="4" s="1"/>
  <c r="AF1228" i="4"/>
  <c r="AG1228" i="4" s="1"/>
  <c r="AF1240" i="4"/>
  <c r="AG1240" i="4" s="1"/>
  <c r="AF1252" i="4"/>
  <c r="AG1252" i="4" s="1"/>
  <c r="AF1264" i="4"/>
  <c r="AG1264" i="4" s="1"/>
  <c r="AF1276" i="4"/>
  <c r="AG1276" i="4" s="1"/>
  <c r="AF1288" i="4"/>
  <c r="AG1288" i="4" s="1"/>
  <c r="AF1300" i="4"/>
  <c r="AG1300" i="4" s="1"/>
  <c r="AF1312" i="4"/>
  <c r="AG1312" i="4" s="1"/>
  <c r="AF1324" i="4"/>
  <c r="AG1324" i="4" s="1"/>
  <c r="AF1336" i="4"/>
  <c r="AG1336" i="4" s="1"/>
  <c r="AF1348" i="4"/>
  <c r="AG1348" i="4" s="1"/>
  <c r="AF1360" i="4"/>
  <c r="AG1360" i="4" s="1"/>
  <c r="AF1372" i="4"/>
  <c r="AG1372" i="4" s="1"/>
  <c r="AF1384" i="4"/>
  <c r="AG1384" i="4" s="1"/>
  <c r="AF1396" i="4"/>
  <c r="AG1396" i="4" s="1"/>
  <c r="AF1408" i="4"/>
  <c r="AG1408" i="4" s="1"/>
  <c r="AF1420" i="4"/>
  <c r="AG1420" i="4" s="1"/>
  <c r="AF1432" i="4"/>
  <c r="AG1432" i="4" s="1"/>
  <c r="AF1444" i="4"/>
  <c r="AG1444" i="4" s="1"/>
  <c r="AF1456" i="4"/>
  <c r="AG1456" i="4" s="1"/>
  <c r="AF1468" i="4"/>
  <c r="AG1468" i="4" s="1"/>
  <c r="AF1480" i="4"/>
  <c r="AG1480" i="4" s="1"/>
  <c r="AF1492" i="4"/>
  <c r="AG1492" i="4" s="1"/>
  <c r="AF1504" i="4"/>
  <c r="AG1504" i="4" s="1"/>
  <c r="AF1516" i="4"/>
  <c r="AG1516" i="4" s="1"/>
  <c r="AF1528" i="4"/>
  <c r="AG1528" i="4" s="1"/>
  <c r="AF1540" i="4"/>
  <c r="AG1540" i="4" s="1"/>
  <c r="AF1552" i="4"/>
  <c r="AG1552" i="4" s="1"/>
  <c r="AF1564" i="4"/>
  <c r="AG1564" i="4" s="1"/>
  <c r="AF1576" i="4"/>
  <c r="AG1576" i="4" s="1"/>
  <c r="AF1588" i="4"/>
  <c r="AG1588" i="4" s="1"/>
  <c r="AF1600" i="4"/>
  <c r="AG1600" i="4" s="1"/>
  <c r="AF1612" i="4"/>
  <c r="AG1612" i="4" s="1"/>
  <c r="AF1624" i="4"/>
  <c r="AG1624" i="4" s="1"/>
  <c r="AF1636" i="4"/>
  <c r="AG1636" i="4" s="1"/>
  <c r="AF1648" i="4"/>
  <c r="AG1648" i="4" s="1"/>
  <c r="AF1660" i="4"/>
  <c r="AG1660" i="4" s="1"/>
  <c r="AF1672" i="4"/>
  <c r="AG1672" i="4" s="1"/>
  <c r="AF1684" i="4"/>
  <c r="AG1684" i="4" s="1"/>
  <c r="AF1696" i="4"/>
  <c r="AG1696" i="4" s="1"/>
  <c r="AF1708" i="4"/>
  <c r="AG1708" i="4" s="1"/>
  <c r="AF1720" i="4"/>
  <c r="AG1720" i="4" s="1"/>
  <c r="AF1732" i="4"/>
  <c r="AG1732" i="4" s="1"/>
  <c r="AF1744" i="4"/>
  <c r="AG1744" i="4" s="1"/>
  <c r="AF1756" i="4"/>
  <c r="AG1756" i="4" s="1"/>
  <c r="AF1768" i="4"/>
  <c r="AG1768" i="4" s="1"/>
  <c r="AF1780" i="4"/>
  <c r="AG1780" i="4" s="1"/>
  <c r="AF1792" i="4"/>
  <c r="AG1792" i="4" s="1"/>
  <c r="AF1804" i="4"/>
  <c r="AG1804" i="4" s="1"/>
  <c r="AF1816" i="4"/>
  <c r="AG1816" i="4" s="1"/>
  <c r="AF1828" i="4"/>
  <c r="AG1828" i="4" s="1"/>
  <c r="AF1840" i="4"/>
  <c r="AG1840" i="4" s="1"/>
  <c r="AF1852" i="4"/>
  <c r="AG1852" i="4" s="1"/>
  <c r="AF1864" i="4"/>
  <c r="AG1864" i="4" s="1"/>
  <c r="AF1876" i="4"/>
  <c r="AG1876" i="4" s="1"/>
  <c r="AF1888" i="4"/>
  <c r="AG1888" i="4" s="1"/>
  <c r="AF1900" i="4"/>
  <c r="AG1900" i="4" s="1"/>
  <c r="AF1912" i="4"/>
  <c r="AG1912" i="4" s="1"/>
  <c r="AF1924" i="4"/>
  <c r="AG1924" i="4" s="1"/>
  <c r="AF1936" i="4"/>
  <c r="AG1936" i="4" s="1"/>
  <c r="AF1948" i="4"/>
  <c r="AG1948" i="4" s="1"/>
  <c r="AF1960" i="4"/>
  <c r="AG1960" i="4" s="1"/>
  <c r="AF1972" i="4"/>
  <c r="AG1972" i="4" s="1"/>
  <c r="AF1984" i="4"/>
  <c r="AG1984" i="4" s="1"/>
  <c r="AF1996" i="4"/>
  <c r="AG1996" i="4" s="1"/>
  <c r="AF2008" i="4"/>
  <c r="AG2008" i="4" s="1"/>
  <c r="AF2020" i="4"/>
  <c r="AG2020" i="4" s="1"/>
  <c r="AF2032" i="4"/>
  <c r="AG2032" i="4" s="1"/>
  <c r="AF2044" i="4"/>
  <c r="AG2044" i="4" s="1"/>
  <c r="AF2056" i="4"/>
  <c r="AG2056" i="4" s="1"/>
  <c r="AF2068" i="4"/>
  <c r="AG2068" i="4" s="1"/>
  <c r="AF2080" i="4"/>
  <c r="AG2080" i="4" s="1"/>
  <c r="AF2092" i="4"/>
  <c r="AG2092" i="4" s="1"/>
  <c r="AF2104" i="4"/>
  <c r="AG2104" i="4" s="1"/>
  <c r="AF2116" i="4"/>
  <c r="AG2116" i="4" s="1"/>
  <c r="AF2128" i="4"/>
  <c r="AG2128" i="4" s="1"/>
  <c r="AF2140" i="4"/>
  <c r="AG2140" i="4" s="1"/>
  <c r="AF2152" i="4"/>
  <c r="AG2152" i="4" s="1"/>
  <c r="AF2164" i="4"/>
  <c r="AG2164" i="4" s="1"/>
  <c r="AF1061" i="4"/>
  <c r="AG1061" i="4" s="1"/>
  <c r="AF1073" i="4"/>
  <c r="AG1073" i="4" s="1"/>
  <c r="AF1085" i="4"/>
  <c r="AG1085" i="4" s="1"/>
  <c r="AF1097" i="4"/>
  <c r="AG1097" i="4" s="1"/>
  <c r="AF1109" i="4"/>
  <c r="AG1109" i="4" s="1"/>
  <c r="AF1121" i="4"/>
  <c r="AG1121" i="4" s="1"/>
  <c r="AF1133" i="4"/>
  <c r="AG1133" i="4" s="1"/>
  <c r="AF1145" i="4"/>
  <c r="AG1145" i="4" s="1"/>
  <c r="AF1157" i="4"/>
  <c r="AG1157" i="4" s="1"/>
  <c r="AF1169" i="4"/>
  <c r="AG1169" i="4" s="1"/>
  <c r="AF1181" i="4"/>
  <c r="AG1181" i="4" s="1"/>
  <c r="AF1193" i="4"/>
  <c r="AG1193" i="4" s="1"/>
  <c r="AF1205" i="4"/>
  <c r="AG1205" i="4" s="1"/>
  <c r="AF1217" i="4"/>
  <c r="AG1217" i="4" s="1"/>
  <c r="AF1229" i="4"/>
  <c r="AG1229" i="4" s="1"/>
  <c r="AF1241" i="4"/>
  <c r="AG1241" i="4" s="1"/>
  <c r="AF1253" i="4"/>
  <c r="AG1253" i="4" s="1"/>
  <c r="AF1265" i="4"/>
  <c r="AG1265" i="4" s="1"/>
  <c r="AF1277" i="4"/>
  <c r="AG1277" i="4" s="1"/>
  <c r="AF1289" i="4"/>
  <c r="AG1289" i="4" s="1"/>
  <c r="AF1301" i="4"/>
  <c r="AG1301" i="4" s="1"/>
  <c r="AF1313" i="4"/>
  <c r="AG1313" i="4" s="1"/>
  <c r="AF1325" i="4"/>
  <c r="AG1325" i="4" s="1"/>
  <c r="AF1337" i="4"/>
  <c r="AG1337" i="4" s="1"/>
  <c r="AF1349" i="4"/>
  <c r="AG1349" i="4" s="1"/>
  <c r="AF1361" i="4"/>
  <c r="AG1361" i="4" s="1"/>
  <c r="AF1373" i="4"/>
  <c r="AG1373" i="4" s="1"/>
  <c r="AF1385" i="4"/>
  <c r="AG1385" i="4" s="1"/>
  <c r="AF1397" i="4"/>
  <c r="AG1397" i="4" s="1"/>
  <c r="AF1409" i="4"/>
  <c r="AG1409" i="4" s="1"/>
  <c r="AF1421" i="4"/>
  <c r="AG1421" i="4" s="1"/>
  <c r="AF1433" i="4"/>
  <c r="AG1433" i="4" s="1"/>
  <c r="AF1445" i="4"/>
  <c r="AG1445" i="4" s="1"/>
  <c r="AF1457" i="4"/>
  <c r="AG1457" i="4" s="1"/>
  <c r="AF1469" i="4"/>
  <c r="AG1469" i="4" s="1"/>
  <c r="AF1481" i="4"/>
  <c r="AG1481" i="4" s="1"/>
  <c r="AF1493" i="4"/>
  <c r="AG1493" i="4" s="1"/>
  <c r="AF1505" i="4"/>
  <c r="AG1505" i="4" s="1"/>
  <c r="AF1517" i="4"/>
  <c r="AG1517" i="4" s="1"/>
  <c r="AF1529" i="4"/>
  <c r="AG1529" i="4" s="1"/>
  <c r="AF1541" i="4"/>
  <c r="AG1541" i="4" s="1"/>
  <c r="AF1553" i="4"/>
  <c r="AG1553" i="4" s="1"/>
  <c r="AF1565" i="4"/>
  <c r="AG1565" i="4" s="1"/>
  <c r="AF1577" i="4"/>
  <c r="AG1577" i="4" s="1"/>
  <c r="AF1589" i="4"/>
  <c r="AG1589" i="4" s="1"/>
  <c r="AF1601" i="4"/>
  <c r="AG1601" i="4" s="1"/>
  <c r="AF1613" i="4"/>
  <c r="AG1613" i="4" s="1"/>
  <c r="AF1625" i="4"/>
  <c r="AG1625" i="4" s="1"/>
  <c r="AF1637" i="4"/>
  <c r="AG1637" i="4" s="1"/>
  <c r="AF1649" i="4"/>
  <c r="AG1649" i="4" s="1"/>
  <c r="AF1661" i="4"/>
  <c r="AG1661" i="4" s="1"/>
  <c r="AF1673" i="4"/>
  <c r="AG1673" i="4" s="1"/>
  <c r="AF1685" i="4"/>
  <c r="AG1685" i="4" s="1"/>
  <c r="AF1697" i="4"/>
  <c r="AG1697" i="4" s="1"/>
  <c r="AF1709" i="4"/>
  <c r="AG1709" i="4" s="1"/>
  <c r="AF1721" i="4"/>
  <c r="AG1721" i="4" s="1"/>
  <c r="AF1733" i="4"/>
  <c r="AG1733" i="4" s="1"/>
  <c r="AF1745" i="4"/>
  <c r="AG1745" i="4" s="1"/>
  <c r="AF1757" i="4"/>
  <c r="AG1757" i="4" s="1"/>
  <c r="AF1769" i="4"/>
  <c r="AG1769" i="4" s="1"/>
  <c r="AF1781" i="4"/>
  <c r="AG1781" i="4" s="1"/>
  <c r="AF1793" i="4"/>
  <c r="AG1793" i="4" s="1"/>
  <c r="AF1805" i="4"/>
  <c r="AG1805" i="4" s="1"/>
  <c r="AF1817" i="4"/>
  <c r="AG1817" i="4" s="1"/>
  <c r="AF1829" i="4"/>
  <c r="AG1829" i="4" s="1"/>
  <c r="AF1841" i="4"/>
  <c r="AG1841" i="4" s="1"/>
  <c r="AF1853" i="4"/>
  <c r="AG1853" i="4" s="1"/>
  <c r="AF1865" i="4"/>
  <c r="AG1865" i="4" s="1"/>
  <c r="AF1877" i="4"/>
  <c r="AG1877" i="4" s="1"/>
  <c r="AF1889" i="4"/>
  <c r="AG1889" i="4" s="1"/>
  <c r="AF1901" i="4"/>
  <c r="AG1901" i="4" s="1"/>
  <c r="AF1913" i="4"/>
  <c r="AG1913" i="4" s="1"/>
  <c r="AF1925" i="4"/>
  <c r="AG1925" i="4" s="1"/>
  <c r="AF1937" i="4"/>
  <c r="AG1937" i="4" s="1"/>
  <c r="AF1949" i="4"/>
  <c r="AG1949" i="4" s="1"/>
  <c r="AF1961" i="4"/>
  <c r="AG1961" i="4" s="1"/>
  <c r="AF1973" i="4"/>
  <c r="AG1973" i="4" s="1"/>
  <c r="AF1985" i="4"/>
  <c r="AG1985" i="4" s="1"/>
  <c r="AF1997" i="4"/>
  <c r="AG1997" i="4" s="1"/>
  <c r="AF2009" i="4"/>
  <c r="AG2009" i="4" s="1"/>
  <c r="AF2021" i="4"/>
  <c r="AG2021" i="4" s="1"/>
  <c r="AF2033" i="4"/>
  <c r="AG2033" i="4" s="1"/>
  <c r="AF2045" i="4"/>
  <c r="AG2045" i="4" s="1"/>
  <c r="AF2057" i="4"/>
  <c r="AG2057" i="4" s="1"/>
  <c r="AF2069" i="4"/>
  <c r="AG2069" i="4" s="1"/>
  <c r="AF1266" i="4"/>
  <c r="AG1266" i="4" s="1"/>
  <c r="AF1278" i="4"/>
  <c r="AG1278" i="4" s="1"/>
  <c r="AF1290" i="4"/>
  <c r="AG1290" i="4" s="1"/>
  <c r="AF1302" i="4"/>
  <c r="AG1302" i="4" s="1"/>
  <c r="AF1314" i="4"/>
  <c r="AG1314" i="4" s="1"/>
  <c r="AF1326" i="4"/>
  <c r="AG1326" i="4" s="1"/>
  <c r="AF1338" i="4"/>
  <c r="AG1338" i="4" s="1"/>
  <c r="AF1350" i="4"/>
  <c r="AG1350" i="4" s="1"/>
  <c r="AF1362" i="4"/>
  <c r="AG1362" i="4" s="1"/>
  <c r="AF1374" i="4"/>
  <c r="AG1374" i="4" s="1"/>
  <c r="AF1386" i="4"/>
  <c r="AG1386" i="4" s="1"/>
  <c r="AF1398" i="4"/>
  <c r="AG1398" i="4" s="1"/>
  <c r="AF1410" i="4"/>
  <c r="AG1410" i="4" s="1"/>
  <c r="AF1422" i="4"/>
  <c r="AG1422" i="4" s="1"/>
  <c r="AF1434" i="4"/>
  <c r="AG1434" i="4" s="1"/>
  <c r="AF1446" i="4"/>
  <c r="AG1446" i="4" s="1"/>
  <c r="AF1458" i="4"/>
  <c r="AG1458" i="4" s="1"/>
  <c r="AF1470" i="4"/>
  <c r="AG1470" i="4" s="1"/>
  <c r="AF1482" i="4"/>
  <c r="AG1482" i="4" s="1"/>
  <c r="AF1494" i="4"/>
  <c r="AG1494" i="4" s="1"/>
  <c r="AF1506" i="4"/>
  <c r="AG1506" i="4" s="1"/>
  <c r="AF1518" i="4"/>
  <c r="AG1518" i="4" s="1"/>
  <c r="AF1530" i="4"/>
  <c r="AG1530" i="4" s="1"/>
  <c r="AF1542" i="4"/>
  <c r="AG1542" i="4" s="1"/>
  <c r="AF1554" i="4"/>
  <c r="AG1554" i="4" s="1"/>
  <c r="AF1566" i="4"/>
  <c r="AG1566" i="4" s="1"/>
  <c r="AF1578" i="4"/>
  <c r="AG1578" i="4" s="1"/>
  <c r="AF1590" i="4"/>
  <c r="AG1590" i="4" s="1"/>
  <c r="AF1602" i="4"/>
  <c r="AG1602" i="4" s="1"/>
  <c r="AF1614" i="4"/>
  <c r="AG1614" i="4" s="1"/>
  <c r="AF1626" i="4"/>
  <c r="AG1626" i="4" s="1"/>
  <c r="AF1638" i="4"/>
  <c r="AG1638" i="4" s="1"/>
  <c r="AF1650" i="4"/>
  <c r="AG1650" i="4" s="1"/>
  <c r="AF1662" i="4"/>
  <c r="AG1662" i="4" s="1"/>
  <c r="AF1674" i="4"/>
  <c r="AG1674" i="4" s="1"/>
  <c r="AF1686" i="4"/>
  <c r="AG1686" i="4" s="1"/>
  <c r="AF1698" i="4"/>
  <c r="AG1698" i="4" s="1"/>
  <c r="AF1710" i="4"/>
  <c r="AG1710" i="4" s="1"/>
  <c r="AF1722" i="4"/>
  <c r="AG1722" i="4" s="1"/>
  <c r="AF1734" i="4"/>
  <c r="AG1734" i="4" s="1"/>
  <c r="AF1746" i="4"/>
  <c r="AG1746" i="4" s="1"/>
  <c r="AF1758" i="4"/>
  <c r="AG1758" i="4" s="1"/>
  <c r="AF1770" i="4"/>
  <c r="AG1770" i="4" s="1"/>
  <c r="AF1782" i="4"/>
  <c r="AG1782" i="4" s="1"/>
  <c r="AF1794" i="4"/>
  <c r="AG1794" i="4" s="1"/>
  <c r="AF1806" i="4"/>
  <c r="AG1806" i="4" s="1"/>
  <c r="AF1818" i="4"/>
  <c r="AG1818" i="4" s="1"/>
  <c r="AF1830" i="4"/>
  <c r="AG1830" i="4" s="1"/>
  <c r="AF1842" i="4"/>
  <c r="AG1842" i="4" s="1"/>
  <c r="AF1854" i="4"/>
  <c r="AG1854" i="4" s="1"/>
  <c r="AF1866" i="4"/>
  <c r="AG1866" i="4" s="1"/>
  <c r="AF1878" i="4"/>
  <c r="AG1878" i="4" s="1"/>
  <c r="AF1890" i="4"/>
  <c r="AG1890" i="4" s="1"/>
  <c r="AF1902" i="4"/>
  <c r="AG1902" i="4" s="1"/>
  <c r="AF1914" i="4"/>
  <c r="AG1914" i="4" s="1"/>
  <c r="AF1926" i="4"/>
  <c r="AG1926" i="4" s="1"/>
  <c r="AF1938" i="4"/>
  <c r="AG1938" i="4" s="1"/>
  <c r="AF1950" i="4"/>
  <c r="AG1950" i="4" s="1"/>
  <c r="AF1962" i="4"/>
  <c r="AG1962" i="4" s="1"/>
  <c r="AF1974" i="4"/>
  <c r="AG1974" i="4" s="1"/>
  <c r="AF1986" i="4"/>
  <c r="AG1986" i="4" s="1"/>
  <c r="AF1998" i="4"/>
  <c r="AG1998" i="4" s="1"/>
  <c r="AF2010" i="4"/>
  <c r="AG2010" i="4" s="1"/>
  <c r="AF2022" i="4"/>
  <c r="AG2022" i="4" s="1"/>
  <c r="AF2034" i="4"/>
  <c r="AG2034" i="4" s="1"/>
  <c r="AF2046" i="4"/>
  <c r="AG2046" i="4" s="1"/>
  <c r="AF2058" i="4"/>
  <c r="AG2058" i="4" s="1"/>
  <c r="AF2070" i="4"/>
  <c r="AG2070" i="4" s="1"/>
  <c r="AF2082" i="4"/>
  <c r="AG2082" i="4" s="1"/>
  <c r="AF2094" i="4"/>
  <c r="AG2094" i="4" s="1"/>
  <c r="AF2106" i="4"/>
  <c r="AG2106" i="4" s="1"/>
  <c r="AF2118" i="4"/>
  <c r="AG2118" i="4" s="1"/>
  <c r="AF2130" i="4"/>
  <c r="AG2130" i="4" s="1"/>
  <c r="AF2142" i="4"/>
  <c r="AG2142" i="4" s="1"/>
  <c r="AF2154" i="4"/>
  <c r="AG2154" i="4" s="1"/>
  <c r="AF2166" i="4"/>
  <c r="AG2166" i="4" s="1"/>
  <c r="AF2178" i="4"/>
  <c r="AG2178" i="4" s="1"/>
  <c r="AF2190" i="4"/>
  <c r="AG2190" i="4" s="1"/>
  <c r="AF2202" i="4"/>
  <c r="AG2202" i="4" s="1"/>
  <c r="AF2214" i="4"/>
  <c r="AG2214" i="4" s="1"/>
  <c r="AF2226" i="4"/>
  <c r="AG2226" i="4" s="1"/>
  <c r="AF2238" i="4"/>
  <c r="AG2238" i="4" s="1"/>
  <c r="AF2250" i="4"/>
  <c r="AG2250" i="4" s="1"/>
  <c r="AF2262" i="4"/>
  <c r="AG2262" i="4" s="1"/>
  <c r="AF871" i="4"/>
  <c r="AG871" i="4" s="1"/>
  <c r="AF883" i="4"/>
  <c r="AG883" i="4" s="1"/>
  <c r="AF895" i="4"/>
  <c r="AG895" i="4" s="1"/>
  <c r="AF907" i="4"/>
  <c r="AG907" i="4" s="1"/>
  <c r="AF919" i="4"/>
  <c r="AG919" i="4" s="1"/>
  <c r="AF931" i="4"/>
  <c r="AG931" i="4" s="1"/>
  <c r="AF943" i="4"/>
  <c r="AG943" i="4" s="1"/>
  <c r="AF955" i="4"/>
  <c r="AG955" i="4" s="1"/>
  <c r="AF967" i="4"/>
  <c r="AG967" i="4" s="1"/>
  <c r="AF979" i="4"/>
  <c r="AG979" i="4" s="1"/>
  <c r="AF991" i="4"/>
  <c r="AG991" i="4" s="1"/>
  <c r="AF1003" i="4"/>
  <c r="AG1003" i="4" s="1"/>
  <c r="AF1015" i="4"/>
  <c r="AG1015" i="4" s="1"/>
  <c r="AF1027" i="4"/>
  <c r="AG1027" i="4" s="1"/>
  <c r="AF1039" i="4"/>
  <c r="AG1039" i="4" s="1"/>
  <c r="AF1051" i="4"/>
  <c r="AG1051" i="4" s="1"/>
  <c r="AF1063" i="4"/>
  <c r="AG1063" i="4" s="1"/>
  <c r="AF1075" i="4"/>
  <c r="AG1075" i="4" s="1"/>
  <c r="AF1087" i="4"/>
  <c r="AG1087" i="4" s="1"/>
  <c r="AF1099" i="4"/>
  <c r="AG1099" i="4" s="1"/>
  <c r="AF1111" i="4"/>
  <c r="AG1111" i="4" s="1"/>
  <c r="AF1123" i="4"/>
  <c r="AG1123" i="4" s="1"/>
  <c r="AF1135" i="4"/>
  <c r="AG1135" i="4" s="1"/>
  <c r="AF1147" i="4"/>
  <c r="AG1147" i="4" s="1"/>
  <c r="AF1159" i="4"/>
  <c r="AG1159" i="4" s="1"/>
  <c r="AF1171" i="4"/>
  <c r="AG1171" i="4" s="1"/>
  <c r="AF1183" i="4"/>
  <c r="AG1183" i="4" s="1"/>
  <c r="AF1195" i="4"/>
  <c r="AG1195" i="4" s="1"/>
  <c r="AF1207" i="4"/>
  <c r="AG1207" i="4" s="1"/>
  <c r="AF1219" i="4"/>
  <c r="AG1219" i="4" s="1"/>
  <c r="AF1231" i="4"/>
  <c r="AG1231" i="4" s="1"/>
  <c r="AF1243" i="4"/>
  <c r="AG1243" i="4" s="1"/>
  <c r="AF1255" i="4"/>
  <c r="AG1255" i="4" s="1"/>
  <c r="AF1267" i="4"/>
  <c r="AG1267" i="4" s="1"/>
  <c r="AF1279" i="4"/>
  <c r="AG1279" i="4" s="1"/>
  <c r="AF1291" i="4"/>
  <c r="AG1291" i="4" s="1"/>
  <c r="AF1303" i="4"/>
  <c r="AG1303" i="4" s="1"/>
  <c r="AF1315" i="4"/>
  <c r="AG1315" i="4" s="1"/>
  <c r="AF1327" i="4"/>
  <c r="AG1327" i="4" s="1"/>
  <c r="AF1339" i="4"/>
  <c r="AG1339" i="4" s="1"/>
  <c r="AF1351" i="4"/>
  <c r="AG1351" i="4" s="1"/>
  <c r="AF1363" i="4"/>
  <c r="AG1363" i="4" s="1"/>
  <c r="AF1375" i="4"/>
  <c r="AG1375" i="4" s="1"/>
  <c r="AF1387" i="4"/>
  <c r="AG1387" i="4" s="1"/>
  <c r="AF1399" i="4"/>
  <c r="AG1399" i="4" s="1"/>
  <c r="AF1411" i="4"/>
  <c r="AG1411" i="4" s="1"/>
  <c r="AF1423" i="4"/>
  <c r="AG1423" i="4" s="1"/>
  <c r="AF1435" i="4"/>
  <c r="AG1435" i="4" s="1"/>
  <c r="AF1447" i="4"/>
  <c r="AG1447" i="4" s="1"/>
  <c r="AF1459" i="4"/>
  <c r="AG1459" i="4" s="1"/>
  <c r="AF1471" i="4"/>
  <c r="AG1471" i="4" s="1"/>
  <c r="AF1483" i="4"/>
  <c r="AG1483" i="4" s="1"/>
  <c r="AF1495" i="4"/>
  <c r="AG1495" i="4" s="1"/>
  <c r="AF1507" i="4"/>
  <c r="AG1507" i="4" s="1"/>
  <c r="AF1519" i="4"/>
  <c r="AG1519" i="4" s="1"/>
  <c r="AF1531" i="4"/>
  <c r="AG1531" i="4" s="1"/>
  <c r="AF1543" i="4"/>
  <c r="AG1543" i="4" s="1"/>
  <c r="AF1555" i="4"/>
  <c r="AG1555" i="4" s="1"/>
  <c r="AF1567" i="4"/>
  <c r="AG1567" i="4" s="1"/>
  <c r="AF1579" i="4"/>
  <c r="AG1579" i="4" s="1"/>
  <c r="AF1591" i="4"/>
  <c r="AG1591" i="4" s="1"/>
  <c r="AF1603" i="4"/>
  <c r="AG1603" i="4" s="1"/>
  <c r="AF1615" i="4"/>
  <c r="AG1615" i="4" s="1"/>
  <c r="AF1627" i="4"/>
  <c r="AG1627" i="4" s="1"/>
  <c r="AF1639" i="4"/>
  <c r="AG1639" i="4" s="1"/>
  <c r="AF1651" i="4"/>
  <c r="AG1651" i="4" s="1"/>
  <c r="AF1663" i="4"/>
  <c r="AG1663" i="4" s="1"/>
  <c r="AF1675" i="4"/>
  <c r="AG1675" i="4" s="1"/>
  <c r="AF1687" i="4"/>
  <c r="AG1687" i="4" s="1"/>
  <c r="AF1699" i="4"/>
  <c r="AG1699" i="4" s="1"/>
  <c r="AF1711" i="4"/>
  <c r="AG1711" i="4" s="1"/>
  <c r="AF1723" i="4"/>
  <c r="AG1723" i="4" s="1"/>
  <c r="AF1735" i="4"/>
  <c r="AG1735" i="4" s="1"/>
  <c r="AF1747" i="4"/>
  <c r="AG1747" i="4" s="1"/>
  <c r="AF1759" i="4"/>
  <c r="AG1759" i="4" s="1"/>
  <c r="AF1771" i="4"/>
  <c r="AG1771" i="4" s="1"/>
  <c r="AF1783" i="4"/>
  <c r="AG1783" i="4" s="1"/>
  <c r="AF1795" i="4"/>
  <c r="AG1795" i="4" s="1"/>
  <c r="AF1807" i="4"/>
  <c r="AG1807" i="4" s="1"/>
  <c r="AF1819" i="4"/>
  <c r="AG1819" i="4" s="1"/>
  <c r="AF1831" i="4"/>
  <c r="AG1831" i="4" s="1"/>
  <c r="AF1843" i="4"/>
  <c r="AG1843" i="4" s="1"/>
  <c r="AF1855" i="4"/>
  <c r="AG1855" i="4" s="1"/>
  <c r="AF1867" i="4"/>
  <c r="AG1867" i="4" s="1"/>
  <c r="AF1088" i="4"/>
  <c r="AG1088" i="4" s="1"/>
  <c r="AF1100" i="4"/>
  <c r="AG1100" i="4" s="1"/>
  <c r="AF1112" i="4"/>
  <c r="AG1112" i="4" s="1"/>
  <c r="AF1124" i="4"/>
  <c r="AG1124" i="4" s="1"/>
  <c r="AF1136" i="4"/>
  <c r="AG1136" i="4" s="1"/>
  <c r="AF1148" i="4"/>
  <c r="AG1148" i="4" s="1"/>
  <c r="AF1160" i="4"/>
  <c r="AG1160" i="4" s="1"/>
  <c r="AF1172" i="4"/>
  <c r="AG1172" i="4" s="1"/>
  <c r="AF1184" i="4"/>
  <c r="AG1184" i="4" s="1"/>
  <c r="AF1196" i="4"/>
  <c r="AG1196" i="4" s="1"/>
  <c r="AF1208" i="4"/>
  <c r="AG1208" i="4" s="1"/>
  <c r="AF1220" i="4"/>
  <c r="AG1220" i="4" s="1"/>
  <c r="AF1232" i="4"/>
  <c r="AG1232" i="4" s="1"/>
  <c r="AF1244" i="4"/>
  <c r="AG1244" i="4" s="1"/>
  <c r="AF1256" i="4"/>
  <c r="AG1256" i="4" s="1"/>
  <c r="AF1268" i="4"/>
  <c r="AG1268" i="4" s="1"/>
  <c r="AF1280" i="4"/>
  <c r="AG1280" i="4" s="1"/>
  <c r="AF1292" i="4"/>
  <c r="AG1292" i="4" s="1"/>
  <c r="AF1304" i="4"/>
  <c r="AG1304" i="4" s="1"/>
  <c r="AF1316" i="4"/>
  <c r="AG1316" i="4" s="1"/>
  <c r="AF1328" i="4"/>
  <c r="AG1328" i="4" s="1"/>
  <c r="AF1340" i="4"/>
  <c r="AG1340" i="4" s="1"/>
  <c r="AF1352" i="4"/>
  <c r="AG1352" i="4" s="1"/>
  <c r="AF1364" i="4"/>
  <c r="AG1364" i="4" s="1"/>
  <c r="AF1376" i="4"/>
  <c r="AG1376" i="4" s="1"/>
  <c r="AF1388" i="4"/>
  <c r="AG1388" i="4" s="1"/>
  <c r="AF1400" i="4"/>
  <c r="AG1400" i="4" s="1"/>
  <c r="AF1412" i="4"/>
  <c r="AG1412" i="4" s="1"/>
  <c r="AF1424" i="4"/>
  <c r="AG1424" i="4" s="1"/>
  <c r="AF1436" i="4"/>
  <c r="AG1436" i="4" s="1"/>
  <c r="AF1448" i="4"/>
  <c r="AG1448" i="4" s="1"/>
  <c r="AF1460" i="4"/>
  <c r="AG1460" i="4" s="1"/>
  <c r="AF1472" i="4"/>
  <c r="AG1472" i="4" s="1"/>
  <c r="AF1484" i="4"/>
  <c r="AG1484" i="4" s="1"/>
  <c r="AF1496" i="4"/>
  <c r="AG1496" i="4" s="1"/>
  <c r="AF1508" i="4"/>
  <c r="AG1508" i="4" s="1"/>
  <c r="AF1520" i="4"/>
  <c r="AG1520" i="4" s="1"/>
  <c r="AF1532" i="4"/>
  <c r="AG1532" i="4" s="1"/>
  <c r="AF1544" i="4"/>
  <c r="AG1544" i="4" s="1"/>
  <c r="AF1556" i="4"/>
  <c r="AG1556" i="4" s="1"/>
  <c r="AF1568" i="4"/>
  <c r="AG1568" i="4" s="1"/>
  <c r="AF1580" i="4"/>
  <c r="AG1580" i="4" s="1"/>
  <c r="AF1592" i="4"/>
  <c r="AG1592" i="4" s="1"/>
  <c r="AF1604" i="4"/>
  <c r="AG1604" i="4" s="1"/>
  <c r="AF1616" i="4"/>
  <c r="AG1616" i="4" s="1"/>
  <c r="AF1628" i="4"/>
  <c r="AG1628" i="4" s="1"/>
  <c r="AF1640" i="4"/>
  <c r="AG1640" i="4" s="1"/>
  <c r="AF1652" i="4"/>
  <c r="AG1652" i="4" s="1"/>
  <c r="AF1664" i="4"/>
  <c r="AG1664" i="4" s="1"/>
  <c r="AF1707" i="4"/>
  <c r="AG1707" i="4" s="1"/>
  <c r="AF1719" i="4"/>
  <c r="AG1719" i="4" s="1"/>
  <c r="AF1731" i="4"/>
  <c r="AG1731" i="4" s="1"/>
  <c r="AF1743" i="4"/>
  <c r="AG1743" i="4" s="1"/>
  <c r="AF1755" i="4"/>
  <c r="AG1755" i="4" s="1"/>
  <c r="AF1767" i="4"/>
  <c r="AG1767" i="4" s="1"/>
  <c r="AF1779" i="4"/>
  <c r="AG1779" i="4" s="1"/>
  <c r="AF1791" i="4"/>
  <c r="AG1791" i="4" s="1"/>
  <c r="AF1803" i="4"/>
  <c r="AG1803" i="4" s="1"/>
  <c r="AF1815" i="4"/>
  <c r="AG1815" i="4" s="1"/>
  <c r="AF1827" i="4"/>
  <c r="AG1827" i="4" s="1"/>
  <c r="AF1839" i="4"/>
  <c r="AG1839" i="4" s="1"/>
  <c r="AF1851" i="4"/>
  <c r="AG1851" i="4" s="1"/>
  <c r="AF1863" i="4"/>
  <c r="AG1863" i="4" s="1"/>
  <c r="AF1875" i="4"/>
  <c r="AG1875" i="4" s="1"/>
  <c r="AF1887" i="4"/>
  <c r="AG1887" i="4" s="1"/>
  <c r="AF1899" i="4"/>
  <c r="AG1899" i="4" s="1"/>
  <c r="AF1911" i="4"/>
  <c r="AG1911" i="4" s="1"/>
  <c r="AF1923" i="4"/>
  <c r="AG1923" i="4" s="1"/>
  <c r="AF1935" i="4"/>
  <c r="AG1935" i="4" s="1"/>
  <c r="AF1947" i="4"/>
  <c r="AG1947" i="4" s="1"/>
  <c r="AF1959" i="4"/>
  <c r="AG1959" i="4" s="1"/>
  <c r="AF1971" i="4"/>
  <c r="AG1971" i="4" s="1"/>
  <c r="AF1983" i="4"/>
  <c r="AG1983" i="4" s="1"/>
  <c r="AF1995" i="4"/>
  <c r="AG1995" i="4" s="1"/>
  <c r="AF2007" i="4"/>
  <c r="AG2007" i="4" s="1"/>
  <c r="AF2019" i="4"/>
  <c r="AG2019" i="4" s="1"/>
  <c r="AF2031" i="4"/>
  <c r="AG2031" i="4" s="1"/>
  <c r="AF2043" i="4"/>
  <c r="AG2043" i="4" s="1"/>
  <c r="AF2055" i="4"/>
  <c r="AG2055" i="4" s="1"/>
  <c r="AF2067" i="4"/>
  <c r="AG2067" i="4" s="1"/>
  <c r="AF2079" i="4"/>
  <c r="AG2079" i="4" s="1"/>
  <c r="AF2091" i="4"/>
  <c r="AG2091" i="4" s="1"/>
  <c r="AF2103" i="4"/>
  <c r="AG2103" i="4" s="1"/>
  <c r="AF2115" i="4"/>
  <c r="AG2115" i="4" s="1"/>
  <c r="AF2127" i="4"/>
  <c r="AG2127" i="4" s="1"/>
  <c r="AF2139" i="4"/>
  <c r="AG2139" i="4" s="1"/>
  <c r="AF2151" i="4"/>
  <c r="AG2151" i="4" s="1"/>
  <c r="AF2163" i="4"/>
  <c r="AG2163" i="4" s="1"/>
  <c r="AF2175" i="4"/>
  <c r="AG2175" i="4" s="1"/>
  <c r="AF2187" i="4"/>
  <c r="AG2187" i="4" s="1"/>
  <c r="AF2199" i="4"/>
  <c r="AG2199" i="4" s="1"/>
  <c r="AF2211" i="4"/>
  <c r="AG2211" i="4" s="1"/>
  <c r="AF2223" i="4"/>
  <c r="AG2223" i="4" s="1"/>
  <c r="AF2235" i="4"/>
  <c r="AG2235" i="4" s="1"/>
  <c r="AF2247" i="4"/>
  <c r="AG2247" i="4" s="1"/>
  <c r="AF2259" i="4"/>
  <c r="AG2259" i="4" s="1"/>
  <c r="AF2271" i="4"/>
  <c r="AG2271" i="4" s="1"/>
  <c r="AF2283" i="4"/>
  <c r="AG2283" i="4" s="1"/>
  <c r="AF2295" i="4"/>
  <c r="AG2295" i="4" s="1"/>
  <c r="AF2307" i="4"/>
  <c r="AG2307" i="4" s="1"/>
  <c r="AF2319" i="4"/>
  <c r="AG2319" i="4" s="1"/>
  <c r="AF2331" i="4"/>
  <c r="AG2331" i="4" s="1"/>
  <c r="AF2343" i="4"/>
  <c r="AG2343" i="4" s="1"/>
  <c r="AF2355" i="4"/>
  <c r="AG2355" i="4" s="1"/>
  <c r="AF2367" i="4"/>
  <c r="AG2367" i="4" s="1"/>
  <c r="AF2379" i="4"/>
  <c r="AG2379" i="4" s="1"/>
  <c r="AF2391" i="4"/>
  <c r="AG2391" i="4" s="1"/>
  <c r="AF2403" i="4"/>
  <c r="AG2403" i="4" s="1"/>
  <c r="AF2415" i="4"/>
  <c r="AG2415" i="4" s="1"/>
  <c r="AF2427" i="4"/>
  <c r="AG2427" i="4" s="1"/>
  <c r="AF2439" i="4"/>
  <c r="AG2439" i="4" s="1"/>
  <c r="AF2451" i="4"/>
  <c r="AG2451" i="4" s="1"/>
  <c r="AF2463" i="4"/>
  <c r="AG2463" i="4" s="1"/>
  <c r="AF2475" i="4"/>
  <c r="AG2475" i="4" s="1"/>
  <c r="AF2487" i="4"/>
  <c r="AG2487" i="4" s="1"/>
  <c r="AF2499" i="4"/>
  <c r="AG2499" i="4" s="1"/>
  <c r="AF2511" i="4"/>
  <c r="AG2511" i="4" s="1"/>
  <c r="AF2523" i="4"/>
  <c r="AG2523" i="4" s="1"/>
  <c r="AF2535" i="4"/>
  <c r="AG2535" i="4" s="1"/>
  <c r="AF2547" i="4"/>
  <c r="AG2547" i="4" s="1"/>
  <c r="AF2176" i="4"/>
  <c r="AG2176" i="4" s="1"/>
  <c r="AF2188" i="4"/>
  <c r="AG2188" i="4" s="1"/>
  <c r="AF2200" i="4"/>
  <c r="AG2200" i="4" s="1"/>
  <c r="AF2212" i="4"/>
  <c r="AG2212" i="4" s="1"/>
  <c r="AF2224" i="4"/>
  <c r="AG2224" i="4" s="1"/>
  <c r="AF2236" i="4"/>
  <c r="AG2236" i="4" s="1"/>
  <c r="AF2248" i="4"/>
  <c r="AG2248" i="4" s="1"/>
  <c r="AF2260" i="4"/>
  <c r="AG2260" i="4" s="1"/>
  <c r="AF2272" i="4"/>
  <c r="AG2272" i="4" s="1"/>
  <c r="AF2284" i="4"/>
  <c r="AG2284" i="4" s="1"/>
  <c r="AF2296" i="4"/>
  <c r="AG2296" i="4" s="1"/>
  <c r="AF2308" i="4"/>
  <c r="AG2308" i="4" s="1"/>
  <c r="AF2320" i="4"/>
  <c r="AG2320" i="4" s="1"/>
  <c r="AF2332" i="4"/>
  <c r="AG2332" i="4" s="1"/>
  <c r="AF2344" i="4"/>
  <c r="AG2344" i="4" s="1"/>
  <c r="AF2356" i="4"/>
  <c r="AG2356" i="4" s="1"/>
  <c r="AF2368" i="4"/>
  <c r="AG2368" i="4" s="1"/>
  <c r="AF2380" i="4"/>
  <c r="AG2380" i="4" s="1"/>
  <c r="AF2392" i="4"/>
  <c r="AG2392" i="4" s="1"/>
  <c r="AF2404" i="4"/>
  <c r="AG2404" i="4" s="1"/>
  <c r="AF2416" i="4"/>
  <c r="AG2416" i="4" s="1"/>
  <c r="AF2428" i="4"/>
  <c r="AG2428" i="4" s="1"/>
  <c r="AF2440" i="4"/>
  <c r="AG2440" i="4" s="1"/>
  <c r="AF2452" i="4"/>
  <c r="AG2452" i="4" s="1"/>
  <c r="AF2464" i="4"/>
  <c r="AG2464" i="4" s="1"/>
  <c r="AF2476" i="4"/>
  <c r="AG2476" i="4" s="1"/>
  <c r="AF2488" i="4"/>
  <c r="AG2488" i="4" s="1"/>
  <c r="AF2500" i="4"/>
  <c r="AG2500" i="4" s="1"/>
  <c r="AF2512" i="4"/>
  <c r="AG2512" i="4" s="1"/>
  <c r="AF2524" i="4"/>
  <c r="AG2524" i="4" s="1"/>
  <c r="AF2536" i="4"/>
  <c r="AG2536" i="4" s="1"/>
  <c r="AF2548" i="4"/>
  <c r="AG2548" i="4" s="1"/>
  <c r="AF2560" i="4"/>
  <c r="AG2560" i="4" s="1"/>
  <c r="AF2572" i="4"/>
  <c r="AG2572" i="4" s="1"/>
  <c r="AF2584" i="4"/>
  <c r="AG2584" i="4" s="1"/>
  <c r="AF2596" i="4"/>
  <c r="AG2596" i="4" s="1"/>
  <c r="AF2608" i="4"/>
  <c r="AG2608" i="4" s="1"/>
  <c r="AF2620" i="4"/>
  <c r="AG2620" i="4" s="1"/>
  <c r="AF2632" i="4"/>
  <c r="AG2632" i="4" s="1"/>
  <c r="AF2644" i="4"/>
  <c r="AG2644" i="4" s="1"/>
  <c r="AF2656" i="4"/>
  <c r="AG2656" i="4" s="1"/>
  <c r="AF2668" i="4"/>
  <c r="AG2668" i="4" s="1"/>
  <c r="AF2680" i="4"/>
  <c r="AG2680" i="4" s="1"/>
  <c r="AF2692" i="4"/>
  <c r="AG2692" i="4" s="1"/>
  <c r="AF2704" i="4"/>
  <c r="AG2704" i="4" s="1"/>
  <c r="AF2716" i="4"/>
  <c r="AG2716" i="4" s="1"/>
  <c r="AF2728" i="4"/>
  <c r="AG2728" i="4" s="1"/>
  <c r="AF2740" i="4"/>
  <c r="AG2740" i="4" s="1"/>
  <c r="AF2752" i="4"/>
  <c r="AG2752" i="4" s="1"/>
  <c r="AF2764" i="4"/>
  <c r="AG2764" i="4" s="1"/>
  <c r="AF2776" i="4"/>
  <c r="AG2776" i="4" s="1"/>
  <c r="AF2788" i="4"/>
  <c r="AG2788" i="4" s="1"/>
  <c r="AF2800" i="4"/>
  <c r="AG2800" i="4" s="1"/>
  <c r="AF2812" i="4"/>
  <c r="AG2812" i="4" s="1"/>
  <c r="AF2824" i="4"/>
  <c r="AG2824" i="4" s="1"/>
  <c r="AF2836" i="4"/>
  <c r="AG2836" i="4" s="1"/>
  <c r="AF2848" i="4"/>
  <c r="AG2848" i="4" s="1"/>
  <c r="AF2860" i="4"/>
  <c r="AG2860" i="4" s="1"/>
  <c r="AF2872" i="4"/>
  <c r="AG2872" i="4" s="1"/>
  <c r="AF2884" i="4"/>
  <c r="AG2884" i="4" s="1"/>
  <c r="AF2896" i="4"/>
  <c r="AG2896" i="4" s="1"/>
  <c r="AF2908" i="4"/>
  <c r="AG2908" i="4" s="1"/>
  <c r="AF2920" i="4"/>
  <c r="AG2920" i="4" s="1"/>
  <c r="AF2932" i="4"/>
  <c r="AG2932" i="4" s="1"/>
  <c r="AF2944" i="4"/>
  <c r="AG2944" i="4" s="1"/>
  <c r="AF2956" i="4"/>
  <c r="AG2956" i="4" s="1"/>
  <c r="AF2968" i="4"/>
  <c r="AG2968" i="4" s="1"/>
  <c r="AF2980" i="4"/>
  <c r="AG2980" i="4" s="1"/>
  <c r="AF2992" i="4"/>
  <c r="AG2992" i="4" s="1"/>
  <c r="AF3004" i="4"/>
  <c r="AG3004" i="4" s="1"/>
  <c r="AF3016" i="4"/>
  <c r="AG3016" i="4" s="1"/>
  <c r="AF3028" i="4"/>
  <c r="AG3028" i="4" s="1"/>
  <c r="AF3040" i="4"/>
  <c r="AG3040" i="4" s="1"/>
  <c r="AF3052" i="4"/>
  <c r="AG3052" i="4" s="1"/>
  <c r="AF3064" i="4"/>
  <c r="AG3064" i="4" s="1"/>
  <c r="AF3076" i="4"/>
  <c r="AG3076" i="4" s="1"/>
  <c r="AF3088" i="4"/>
  <c r="AG3088" i="4" s="1"/>
  <c r="AF3100" i="4"/>
  <c r="AG3100" i="4" s="1"/>
  <c r="AF3112" i="4"/>
  <c r="AG3112" i="4" s="1"/>
  <c r="AF3124" i="4"/>
  <c r="AG3124" i="4" s="1"/>
  <c r="AF3136" i="4"/>
  <c r="AG3136" i="4" s="1"/>
  <c r="AF3148" i="4"/>
  <c r="AG3148" i="4" s="1"/>
  <c r="AF2081" i="4"/>
  <c r="AG2081" i="4" s="1"/>
  <c r="AF2093" i="4"/>
  <c r="AG2093" i="4" s="1"/>
  <c r="AF2105" i="4"/>
  <c r="AG2105" i="4" s="1"/>
  <c r="AF2117" i="4"/>
  <c r="AG2117" i="4" s="1"/>
  <c r="AF2129" i="4"/>
  <c r="AG2129" i="4" s="1"/>
  <c r="AF2141" i="4"/>
  <c r="AG2141" i="4" s="1"/>
  <c r="AF2153" i="4"/>
  <c r="AG2153" i="4" s="1"/>
  <c r="AF2165" i="4"/>
  <c r="AG2165" i="4" s="1"/>
  <c r="AF2177" i="4"/>
  <c r="AG2177" i="4" s="1"/>
  <c r="AF2189" i="4"/>
  <c r="AG2189" i="4" s="1"/>
  <c r="AF2201" i="4"/>
  <c r="AG2201" i="4" s="1"/>
  <c r="AF2213" i="4"/>
  <c r="AG2213" i="4" s="1"/>
  <c r="AF2225" i="4"/>
  <c r="AG2225" i="4" s="1"/>
  <c r="AF2237" i="4"/>
  <c r="AG2237" i="4" s="1"/>
  <c r="AF2249" i="4"/>
  <c r="AG2249" i="4" s="1"/>
  <c r="AF2261" i="4"/>
  <c r="AG2261" i="4" s="1"/>
  <c r="AF2273" i="4"/>
  <c r="AG2273" i="4" s="1"/>
  <c r="AF2285" i="4"/>
  <c r="AG2285" i="4" s="1"/>
  <c r="AF2297" i="4"/>
  <c r="AG2297" i="4" s="1"/>
  <c r="AF2309" i="4"/>
  <c r="AG2309" i="4" s="1"/>
  <c r="AF2321" i="4"/>
  <c r="AG2321" i="4" s="1"/>
  <c r="AF2333" i="4"/>
  <c r="AG2333" i="4" s="1"/>
  <c r="AF2345" i="4"/>
  <c r="AG2345" i="4" s="1"/>
  <c r="AF2357" i="4"/>
  <c r="AG2357" i="4" s="1"/>
  <c r="AF2369" i="4"/>
  <c r="AG2369" i="4" s="1"/>
  <c r="AF2381" i="4"/>
  <c r="AG2381" i="4" s="1"/>
  <c r="AF2393" i="4"/>
  <c r="AG2393" i="4" s="1"/>
  <c r="AF2405" i="4"/>
  <c r="AG2405" i="4" s="1"/>
  <c r="AF2417" i="4"/>
  <c r="AG2417" i="4" s="1"/>
  <c r="AF2429" i="4"/>
  <c r="AG2429" i="4" s="1"/>
  <c r="AF2441" i="4"/>
  <c r="AG2441" i="4" s="1"/>
  <c r="AF2453" i="4"/>
  <c r="AG2453" i="4" s="1"/>
  <c r="AF2465" i="4"/>
  <c r="AG2465" i="4" s="1"/>
  <c r="AF2477" i="4"/>
  <c r="AG2477" i="4" s="1"/>
  <c r="AF2489" i="4"/>
  <c r="AG2489" i="4" s="1"/>
  <c r="AF2501" i="4"/>
  <c r="AG2501" i="4" s="1"/>
  <c r="AF2513" i="4"/>
  <c r="AG2513" i="4" s="1"/>
  <c r="AF2525" i="4"/>
  <c r="AG2525" i="4" s="1"/>
  <c r="AF2537" i="4"/>
  <c r="AG2537" i="4" s="1"/>
  <c r="AF2549" i="4"/>
  <c r="AG2549" i="4" s="1"/>
  <c r="AF2561" i="4"/>
  <c r="AG2561" i="4" s="1"/>
  <c r="AF2573" i="4"/>
  <c r="AG2573" i="4" s="1"/>
  <c r="AF2585" i="4"/>
  <c r="AG2585" i="4" s="1"/>
  <c r="AF2597" i="4"/>
  <c r="AG2597" i="4" s="1"/>
  <c r="AF2609" i="4"/>
  <c r="AG2609" i="4" s="1"/>
  <c r="AF2621" i="4"/>
  <c r="AG2621" i="4" s="1"/>
  <c r="AF2633" i="4"/>
  <c r="AG2633" i="4" s="1"/>
  <c r="AF2645" i="4"/>
  <c r="AG2645" i="4" s="1"/>
  <c r="AF2657" i="4"/>
  <c r="AG2657" i="4" s="1"/>
  <c r="AF2669" i="4"/>
  <c r="AG2669" i="4" s="1"/>
  <c r="AF2681" i="4"/>
  <c r="AG2681" i="4" s="1"/>
  <c r="AF2693" i="4"/>
  <c r="AG2693" i="4" s="1"/>
  <c r="AF2705" i="4"/>
  <c r="AG2705" i="4" s="1"/>
  <c r="AF2717" i="4"/>
  <c r="AG2717" i="4" s="1"/>
  <c r="AF2729" i="4"/>
  <c r="AG2729" i="4" s="1"/>
  <c r="AF2741" i="4"/>
  <c r="AG2741" i="4" s="1"/>
  <c r="AF2753" i="4"/>
  <c r="AG2753" i="4" s="1"/>
  <c r="AF2765" i="4"/>
  <c r="AG2765" i="4" s="1"/>
  <c r="AF2777" i="4"/>
  <c r="AG2777" i="4" s="1"/>
  <c r="AF2789" i="4"/>
  <c r="AG2789" i="4" s="1"/>
  <c r="AF2801" i="4"/>
  <c r="AG2801" i="4" s="1"/>
  <c r="AF2813" i="4"/>
  <c r="AG2813" i="4" s="1"/>
  <c r="AF2825" i="4"/>
  <c r="AG2825" i="4" s="1"/>
  <c r="AF2837" i="4"/>
  <c r="AG2837" i="4" s="1"/>
  <c r="AF2849" i="4"/>
  <c r="AG2849" i="4" s="1"/>
  <c r="AF2861" i="4"/>
  <c r="AG2861" i="4" s="1"/>
  <c r="AF2873" i="4"/>
  <c r="AG2873" i="4" s="1"/>
  <c r="AF2885" i="4"/>
  <c r="AG2885" i="4" s="1"/>
  <c r="AF2897" i="4"/>
  <c r="AG2897" i="4" s="1"/>
  <c r="AF2909" i="4"/>
  <c r="AG2909" i="4" s="1"/>
  <c r="AF2921" i="4"/>
  <c r="AG2921" i="4" s="1"/>
  <c r="AF2933" i="4"/>
  <c r="AG2933" i="4" s="1"/>
  <c r="AF2945" i="4"/>
  <c r="AG2945" i="4" s="1"/>
  <c r="AF2957" i="4"/>
  <c r="AG2957" i="4" s="1"/>
  <c r="AF2969" i="4"/>
  <c r="AG2969" i="4" s="1"/>
  <c r="AF2981" i="4"/>
  <c r="AG2981" i="4" s="1"/>
  <c r="AF2993" i="4"/>
  <c r="AG2993" i="4" s="1"/>
  <c r="AF3005" i="4"/>
  <c r="AG3005" i="4" s="1"/>
  <c r="AF3017" i="4"/>
  <c r="AG3017" i="4" s="1"/>
  <c r="AF3029" i="4"/>
  <c r="AG3029" i="4" s="1"/>
  <c r="AF3041" i="4"/>
  <c r="AG3041" i="4" s="1"/>
  <c r="AF3053" i="4"/>
  <c r="AG3053" i="4" s="1"/>
  <c r="AF2274" i="4"/>
  <c r="AG2274" i="4" s="1"/>
  <c r="AF2286" i="4"/>
  <c r="AG2286" i="4" s="1"/>
  <c r="AF2298" i="4"/>
  <c r="AG2298" i="4" s="1"/>
  <c r="AF2310" i="4"/>
  <c r="AG2310" i="4" s="1"/>
  <c r="AF2322" i="4"/>
  <c r="AG2322" i="4" s="1"/>
  <c r="AF2334" i="4"/>
  <c r="AG2334" i="4" s="1"/>
  <c r="AF2346" i="4"/>
  <c r="AG2346" i="4" s="1"/>
  <c r="AF2358" i="4"/>
  <c r="AG2358" i="4" s="1"/>
  <c r="AF2370" i="4"/>
  <c r="AG2370" i="4" s="1"/>
  <c r="AF2382" i="4"/>
  <c r="AG2382" i="4" s="1"/>
  <c r="AF2394" i="4"/>
  <c r="AG2394" i="4" s="1"/>
  <c r="AF2406" i="4"/>
  <c r="AG2406" i="4" s="1"/>
  <c r="AF2418" i="4"/>
  <c r="AG2418" i="4" s="1"/>
  <c r="AF2430" i="4"/>
  <c r="AG2430" i="4" s="1"/>
  <c r="AF2442" i="4"/>
  <c r="AG2442" i="4" s="1"/>
  <c r="AF2454" i="4"/>
  <c r="AG2454" i="4" s="1"/>
  <c r="AF2466" i="4"/>
  <c r="AG2466" i="4" s="1"/>
  <c r="AF2478" i="4"/>
  <c r="AG2478" i="4" s="1"/>
  <c r="AF2490" i="4"/>
  <c r="AG2490" i="4" s="1"/>
  <c r="AF2502" i="4"/>
  <c r="AG2502" i="4" s="1"/>
  <c r="AF2514" i="4"/>
  <c r="AG2514" i="4" s="1"/>
  <c r="AF2526" i="4"/>
  <c r="AG2526" i="4" s="1"/>
  <c r="AF2538" i="4"/>
  <c r="AG2538" i="4" s="1"/>
  <c r="AF2550" i="4"/>
  <c r="AG2550" i="4" s="1"/>
  <c r="AF2562" i="4"/>
  <c r="AG2562" i="4" s="1"/>
  <c r="AF2574" i="4"/>
  <c r="AG2574" i="4" s="1"/>
  <c r="AF2586" i="4"/>
  <c r="AG2586" i="4" s="1"/>
  <c r="AF2598" i="4"/>
  <c r="AG2598" i="4" s="1"/>
  <c r="AF2610" i="4"/>
  <c r="AG2610" i="4" s="1"/>
  <c r="AF2622" i="4"/>
  <c r="AG2622" i="4" s="1"/>
  <c r="AF2634" i="4"/>
  <c r="AG2634" i="4" s="1"/>
  <c r="AF2646" i="4"/>
  <c r="AG2646" i="4" s="1"/>
  <c r="AF2658" i="4"/>
  <c r="AG2658" i="4" s="1"/>
  <c r="AF2670" i="4"/>
  <c r="AG2670" i="4" s="1"/>
  <c r="AF2682" i="4"/>
  <c r="AG2682" i="4" s="1"/>
  <c r="AF2694" i="4"/>
  <c r="AG2694" i="4" s="1"/>
  <c r="AF2706" i="4"/>
  <c r="AG2706" i="4" s="1"/>
  <c r="AF2718" i="4"/>
  <c r="AG2718" i="4" s="1"/>
  <c r="AF2730" i="4"/>
  <c r="AG2730" i="4" s="1"/>
  <c r="AF2742" i="4"/>
  <c r="AG2742" i="4" s="1"/>
  <c r="AF2754" i="4"/>
  <c r="AG2754" i="4" s="1"/>
  <c r="AF2766" i="4"/>
  <c r="AG2766" i="4" s="1"/>
  <c r="AF2778" i="4"/>
  <c r="AG2778" i="4" s="1"/>
  <c r="AF2790" i="4"/>
  <c r="AG2790" i="4" s="1"/>
  <c r="AF2802" i="4"/>
  <c r="AG2802" i="4" s="1"/>
  <c r="AF2814" i="4"/>
  <c r="AG2814" i="4" s="1"/>
  <c r="AF2826" i="4"/>
  <c r="AG2826" i="4" s="1"/>
  <c r="AF2838" i="4"/>
  <c r="AG2838" i="4" s="1"/>
  <c r="AF2850" i="4"/>
  <c r="AG2850" i="4" s="1"/>
  <c r="AF1879" i="4"/>
  <c r="AG1879" i="4" s="1"/>
  <c r="AF1891" i="4"/>
  <c r="AG1891" i="4" s="1"/>
  <c r="AF1903" i="4"/>
  <c r="AG1903" i="4" s="1"/>
  <c r="AF1915" i="4"/>
  <c r="AG1915" i="4" s="1"/>
  <c r="AF1927" i="4"/>
  <c r="AG1927" i="4" s="1"/>
  <c r="AF1939" i="4"/>
  <c r="AG1939" i="4" s="1"/>
  <c r="AF1951" i="4"/>
  <c r="AG1951" i="4" s="1"/>
  <c r="AF1963" i="4"/>
  <c r="AG1963" i="4" s="1"/>
  <c r="AF1975" i="4"/>
  <c r="AG1975" i="4" s="1"/>
  <c r="AF1987" i="4"/>
  <c r="AG1987" i="4" s="1"/>
  <c r="AF1999" i="4"/>
  <c r="AG1999" i="4" s="1"/>
  <c r="AF2011" i="4"/>
  <c r="AG2011" i="4" s="1"/>
  <c r="AF2023" i="4"/>
  <c r="AG2023" i="4" s="1"/>
  <c r="AF2035" i="4"/>
  <c r="AG2035" i="4" s="1"/>
  <c r="AF2047" i="4"/>
  <c r="AG2047" i="4" s="1"/>
  <c r="AF2059" i="4"/>
  <c r="AG2059" i="4" s="1"/>
  <c r="AF2071" i="4"/>
  <c r="AG2071" i="4" s="1"/>
  <c r="AF2083" i="4"/>
  <c r="AG2083" i="4" s="1"/>
  <c r="AF2095" i="4"/>
  <c r="AG2095" i="4" s="1"/>
  <c r="AF2107" i="4"/>
  <c r="AG2107" i="4" s="1"/>
  <c r="AF2119" i="4"/>
  <c r="AG2119" i="4" s="1"/>
  <c r="AF2131" i="4"/>
  <c r="AG2131" i="4" s="1"/>
  <c r="AF2143" i="4"/>
  <c r="AG2143" i="4" s="1"/>
  <c r="AF2155" i="4"/>
  <c r="AG2155" i="4" s="1"/>
  <c r="AF2167" i="4"/>
  <c r="AG2167" i="4" s="1"/>
  <c r="AF2179" i="4"/>
  <c r="AG2179" i="4" s="1"/>
  <c r="AF2191" i="4"/>
  <c r="AG2191" i="4" s="1"/>
  <c r="AF2203" i="4"/>
  <c r="AG2203" i="4" s="1"/>
  <c r="AF2215" i="4"/>
  <c r="AG2215" i="4" s="1"/>
  <c r="AF2227" i="4"/>
  <c r="AG2227" i="4" s="1"/>
  <c r="AF2239" i="4"/>
  <c r="AG2239" i="4" s="1"/>
  <c r="AF2251" i="4"/>
  <c r="AG2251" i="4" s="1"/>
  <c r="AF2263" i="4"/>
  <c r="AG2263" i="4" s="1"/>
  <c r="AF2275" i="4"/>
  <c r="AG2275" i="4" s="1"/>
  <c r="AF2287" i="4"/>
  <c r="AG2287" i="4" s="1"/>
  <c r="AF2299" i="4"/>
  <c r="AG2299" i="4" s="1"/>
  <c r="AF2311" i="4"/>
  <c r="AG2311" i="4" s="1"/>
  <c r="AF2323" i="4"/>
  <c r="AG2323" i="4" s="1"/>
  <c r="AF2335" i="4"/>
  <c r="AG2335" i="4" s="1"/>
  <c r="AF2347" i="4"/>
  <c r="AG2347" i="4" s="1"/>
  <c r="AF2359" i="4"/>
  <c r="AG2359" i="4" s="1"/>
  <c r="AF2371" i="4"/>
  <c r="AG2371" i="4" s="1"/>
  <c r="AF2383" i="4"/>
  <c r="AG2383" i="4" s="1"/>
  <c r="AF2395" i="4"/>
  <c r="AG2395" i="4" s="1"/>
  <c r="AF2407" i="4"/>
  <c r="AG2407" i="4" s="1"/>
  <c r="AF2419" i="4"/>
  <c r="AG2419" i="4" s="1"/>
  <c r="AF2431" i="4"/>
  <c r="AG2431" i="4" s="1"/>
  <c r="AF2443" i="4"/>
  <c r="AG2443" i="4" s="1"/>
  <c r="AF2455" i="4"/>
  <c r="AG2455" i="4" s="1"/>
  <c r="AF2467" i="4"/>
  <c r="AG2467" i="4" s="1"/>
  <c r="AF2479" i="4"/>
  <c r="AG2479" i="4" s="1"/>
  <c r="AF2491" i="4"/>
  <c r="AG2491" i="4" s="1"/>
  <c r="AF2503" i="4"/>
  <c r="AG2503" i="4" s="1"/>
  <c r="AF2515" i="4"/>
  <c r="AG2515" i="4" s="1"/>
  <c r="AF2527" i="4"/>
  <c r="AG2527" i="4" s="1"/>
  <c r="AF2539" i="4"/>
  <c r="AG2539" i="4" s="1"/>
  <c r="AF2551" i="4"/>
  <c r="AG2551" i="4" s="1"/>
  <c r="AF2563" i="4"/>
  <c r="AG2563" i="4" s="1"/>
  <c r="AF2575" i="4"/>
  <c r="AG2575" i="4" s="1"/>
  <c r="AF2587" i="4"/>
  <c r="AG2587" i="4" s="1"/>
  <c r="AF2599" i="4"/>
  <c r="AG2599" i="4" s="1"/>
  <c r="AF2611" i="4"/>
  <c r="AG2611" i="4" s="1"/>
  <c r="AF2623" i="4"/>
  <c r="AG2623" i="4" s="1"/>
  <c r="AF2635" i="4"/>
  <c r="AG2635" i="4" s="1"/>
  <c r="AF2647" i="4"/>
  <c r="AG2647" i="4" s="1"/>
  <c r="AF2659" i="4"/>
  <c r="AG2659" i="4" s="1"/>
  <c r="AF2671" i="4"/>
  <c r="AG2671" i="4" s="1"/>
  <c r="AF2683" i="4"/>
  <c r="AG2683" i="4" s="1"/>
  <c r="AF2695" i="4"/>
  <c r="AG2695" i="4" s="1"/>
  <c r="AF2707" i="4"/>
  <c r="AG2707" i="4" s="1"/>
  <c r="AF2719" i="4"/>
  <c r="AG2719" i="4" s="1"/>
  <c r="AF2731" i="4"/>
  <c r="AG2731" i="4" s="1"/>
  <c r="AF2743" i="4"/>
  <c r="AG2743" i="4" s="1"/>
  <c r="AF2755" i="4"/>
  <c r="AG2755" i="4" s="1"/>
  <c r="AF1676" i="4"/>
  <c r="AG1676" i="4" s="1"/>
  <c r="AF1688" i="4"/>
  <c r="AG1688" i="4" s="1"/>
  <c r="AF1700" i="4"/>
  <c r="AG1700" i="4" s="1"/>
  <c r="AF1712" i="4"/>
  <c r="AG1712" i="4" s="1"/>
  <c r="AF1724" i="4"/>
  <c r="AG1724" i="4" s="1"/>
  <c r="AF1736" i="4"/>
  <c r="AG1736" i="4" s="1"/>
  <c r="AF1748" i="4"/>
  <c r="AG1748" i="4" s="1"/>
  <c r="AF1760" i="4"/>
  <c r="AG1760" i="4" s="1"/>
  <c r="AF1772" i="4"/>
  <c r="AG1772" i="4" s="1"/>
  <c r="AF1784" i="4"/>
  <c r="AG1784" i="4" s="1"/>
  <c r="AF1796" i="4"/>
  <c r="AG1796" i="4" s="1"/>
  <c r="AF1808" i="4"/>
  <c r="AG1808" i="4" s="1"/>
  <c r="AF1820" i="4"/>
  <c r="AG1820" i="4" s="1"/>
  <c r="AF1832" i="4"/>
  <c r="AG1832" i="4" s="1"/>
  <c r="AF1844" i="4"/>
  <c r="AG1844" i="4" s="1"/>
  <c r="AF1856" i="4"/>
  <c r="AG1856" i="4" s="1"/>
  <c r="AF1868" i="4"/>
  <c r="AG1868" i="4" s="1"/>
  <c r="AF1880" i="4"/>
  <c r="AG1880" i="4" s="1"/>
  <c r="AF1892" i="4"/>
  <c r="AG1892" i="4" s="1"/>
  <c r="AF1904" i="4"/>
  <c r="AG1904" i="4" s="1"/>
  <c r="AF1916" i="4"/>
  <c r="AG1916" i="4" s="1"/>
  <c r="AF1928" i="4"/>
  <c r="AG1928" i="4" s="1"/>
  <c r="AF1940" i="4"/>
  <c r="AG1940" i="4" s="1"/>
  <c r="AF1952" i="4"/>
  <c r="AG1952" i="4" s="1"/>
  <c r="AF1964" i="4"/>
  <c r="AG1964" i="4" s="1"/>
  <c r="AF1976" i="4"/>
  <c r="AG1976" i="4" s="1"/>
  <c r="AF1988" i="4"/>
  <c r="AG1988" i="4" s="1"/>
  <c r="AF2000" i="4"/>
  <c r="AG2000" i="4" s="1"/>
  <c r="AF2012" i="4"/>
  <c r="AG2012" i="4" s="1"/>
  <c r="AF2024" i="4"/>
  <c r="AG2024" i="4" s="1"/>
  <c r="AF2036" i="4"/>
  <c r="AG2036" i="4" s="1"/>
  <c r="AF2048" i="4"/>
  <c r="AG2048" i="4" s="1"/>
  <c r="AF2060" i="4"/>
  <c r="AG2060" i="4" s="1"/>
  <c r="AF2072" i="4"/>
  <c r="AG2072" i="4" s="1"/>
  <c r="AF2084" i="4"/>
  <c r="AG2084" i="4" s="1"/>
  <c r="AF2096" i="4"/>
  <c r="AG2096" i="4" s="1"/>
  <c r="AF2108" i="4"/>
  <c r="AG2108" i="4" s="1"/>
  <c r="AF2120" i="4"/>
  <c r="AG2120" i="4" s="1"/>
  <c r="AF2132" i="4"/>
  <c r="AG2132" i="4" s="1"/>
  <c r="AF2144" i="4"/>
  <c r="AG2144" i="4" s="1"/>
  <c r="AF2156" i="4"/>
  <c r="AG2156" i="4" s="1"/>
  <c r="AF2168" i="4"/>
  <c r="AG2168" i="4" s="1"/>
  <c r="AF2180" i="4"/>
  <c r="AG2180" i="4" s="1"/>
  <c r="AF2192" i="4"/>
  <c r="AG2192" i="4" s="1"/>
  <c r="AF2204" i="4"/>
  <c r="AG2204" i="4" s="1"/>
  <c r="AF2216" i="4"/>
  <c r="AG2216" i="4" s="1"/>
  <c r="AF2228" i="4"/>
  <c r="AG2228" i="4" s="1"/>
  <c r="AF2240" i="4"/>
  <c r="AG2240" i="4" s="1"/>
  <c r="AF2252" i="4"/>
  <c r="AG2252" i="4" s="1"/>
  <c r="AF2264" i="4"/>
  <c r="AG2264" i="4" s="1"/>
  <c r="AF2276" i="4"/>
  <c r="AG2276" i="4" s="1"/>
  <c r="AF2288" i="4"/>
  <c r="AG2288" i="4" s="1"/>
  <c r="AF2300" i="4"/>
  <c r="AG2300" i="4" s="1"/>
  <c r="AF2312" i="4"/>
  <c r="AG2312" i="4" s="1"/>
  <c r="AF2324" i="4"/>
  <c r="AG2324" i="4" s="1"/>
  <c r="AF2336" i="4"/>
  <c r="AG2336" i="4" s="1"/>
  <c r="AF2348" i="4"/>
  <c r="AG2348" i="4" s="1"/>
  <c r="AF2360" i="4"/>
  <c r="AG2360" i="4" s="1"/>
  <c r="AF2372" i="4"/>
  <c r="AG2372" i="4" s="1"/>
  <c r="AF2384" i="4"/>
  <c r="AG2384" i="4" s="1"/>
  <c r="AF2396" i="4"/>
  <c r="AG2396" i="4" s="1"/>
  <c r="AF2408" i="4"/>
  <c r="AG2408" i="4" s="1"/>
  <c r="AF2420" i="4"/>
  <c r="AG2420" i="4" s="1"/>
  <c r="AF2432" i="4"/>
  <c r="AG2432" i="4" s="1"/>
  <c r="AF2444" i="4"/>
  <c r="AG2444" i="4" s="1"/>
  <c r="AF2456" i="4"/>
  <c r="AG2456" i="4" s="1"/>
  <c r="AF2468" i="4"/>
  <c r="AG2468" i="4" s="1"/>
  <c r="AF2480" i="4"/>
  <c r="AG2480" i="4" s="1"/>
  <c r="AF2492" i="4"/>
  <c r="AG2492" i="4" s="1"/>
  <c r="AF2504" i="4"/>
  <c r="AG2504" i="4" s="1"/>
  <c r="AF2516" i="4"/>
  <c r="AG2516" i="4" s="1"/>
  <c r="AF2528" i="4"/>
  <c r="AG2528" i="4" s="1"/>
  <c r="AF2540" i="4"/>
  <c r="AG2540" i="4" s="1"/>
  <c r="AF2552" i="4"/>
  <c r="AG2552" i="4" s="1"/>
  <c r="AF2564" i="4"/>
  <c r="AG2564" i="4" s="1"/>
  <c r="AF2576" i="4"/>
  <c r="AG2576" i="4" s="1"/>
  <c r="AF1678" i="4"/>
  <c r="AG1678" i="4" s="1"/>
  <c r="AF1690" i="4"/>
  <c r="AG1690" i="4" s="1"/>
  <c r="AF1702" i="4"/>
  <c r="AG1702" i="4" s="1"/>
  <c r="AF1714" i="4"/>
  <c r="AG1714" i="4" s="1"/>
  <c r="AF1726" i="4"/>
  <c r="AG1726" i="4" s="1"/>
  <c r="AF1738" i="4"/>
  <c r="AG1738" i="4" s="1"/>
  <c r="AF1750" i="4"/>
  <c r="AG1750" i="4" s="1"/>
  <c r="AF1762" i="4"/>
  <c r="AG1762" i="4" s="1"/>
  <c r="AF1774" i="4"/>
  <c r="AG1774" i="4" s="1"/>
  <c r="AF1786" i="4"/>
  <c r="AG1786" i="4" s="1"/>
  <c r="AF1798" i="4"/>
  <c r="AG1798" i="4" s="1"/>
  <c r="AF1810" i="4"/>
  <c r="AG1810" i="4" s="1"/>
  <c r="AF1822" i="4"/>
  <c r="AG1822" i="4" s="1"/>
  <c r="AF1834" i="4"/>
  <c r="AG1834" i="4" s="1"/>
  <c r="AF1846" i="4"/>
  <c r="AG1846" i="4" s="1"/>
  <c r="AF1858" i="4"/>
  <c r="AG1858" i="4" s="1"/>
  <c r="AF1870" i="4"/>
  <c r="AG1870" i="4" s="1"/>
  <c r="AF1882" i="4"/>
  <c r="AG1882" i="4" s="1"/>
  <c r="AF1894" i="4"/>
  <c r="AG1894" i="4" s="1"/>
  <c r="AF1906" i="4"/>
  <c r="AG1906" i="4" s="1"/>
  <c r="AF1918" i="4"/>
  <c r="AG1918" i="4" s="1"/>
  <c r="AF1930" i="4"/>
  <c r="AG1930" i="4" s="1"/>
  <c r="AF1942" i="4"/>
  <c r="AG1942" i="4" s="1"/>
  <c r="AF1954" i="4"/>
  <c r="AG1954" i="4" s="1"/>
  <c r="AF1966" i="4"/>
  <c r="AG1966" i="4" s="1"/>
  <c r="AF1978" i="4"/>
  <c r="AG1978" i="4" s="1"/>
  <c r="AF1990" i="4"/>
  <c r="AG1990" i="4" s="1"/>
  <c r="AF2002" i="4"/>
  <c r="AG2002" i="4" s="1"/>
  <c r="AF2014" i="4"/>
  <c r="AG2014" i="4" s="1"/>
  <c r="AF2026" i="4"/>
  <c r="AG2026" i="4" s="1"/>
  <c r="AF2038" i="4"/>
  <c r="AG2038" i="4" s="1"/>
  <c r="AF2050" i="4"/>
  <c r="AG2050" i="4" s="1"/>
  <c r="AF2062" i="4"/>
  <c r="AG2062" i="4" s="1"/>
  <c r="AF2074" i="4"/>
  <c r="AG2074" i="4" s="1"/>
  <c r="AF2086" i="4"/>
  <c r="AG2086" i="4" s="1"/>
  <c r="AF2098" i="4"/>
  <c r="AG2098" i="4" s="1"/>
  <c r="AF2110" i="4"/>
  <c r="AG2110" i="4" s="1"/>
  <c r="AF2122" i="4"/>
  <c r="AG2122" i="4" s="1"/>
  <c r="AF2134" i="4"/>
  <c r="AG2134" i="4" s="1"/>
  <c r="AF2146" i="4"/>
  <c r="AG2146" i="4" s="1"/>
  <c r="AF2158" i="4"/>
  <c r="AG2158" i="4" s="1"/>
  <c r="AF2170" i="4"/>
  <c r="AG2170" i="4" s="1"/>
  <c r="AF2182" i="4"/>
  <c r="AG2182" i="4" s="1"/>
  <c r="AF2194" i="4"/>
  <c r="AG2194" i="4" s="1"/>
  <c r="AF2206" i="4"/>
  <c r="AG2206" i="4" s="1"/>
  <c r="AF2218" i="4"/>
  <c r="AG2218" i="4" s="1"/>
  <c r="AF2230" i="4"/>
  <c r="AG2230" i="4" s="1"/>
  <c r="AF2242" i="4"/>
  <c r="AG2242" i="4" s="1"/>
  <c r="AF2254" i="4"/>
  <c r="AG2254" i="4" s="1"/>
  <c r="AF2266" i="4"/>
  <c r="AG2266" i="4" s="1"/>
  <c r="AF2278" i="4"/>
  <c r="AG2278" i="4" s="1"/>
  <c r="AF2290" i="4"/>
  <c r="AG2290" i="4" s="1"/>
  <c r="AF2302" i="4"/>
  <c r="AG2302" i="4" s="1"/>
  <c r="AF2314" i="4"/>
  <c r="AG2314" i="4" s="1"/>
  <c r="AF2326" i="4"/>
  <c r="AG2326" i="4" s="1"/>
  <c r="AF2338" i="4"/>
  <c r="AG2338" i="4" s="1"/>
  <c r="AF2350" i="4"/>
  <c r="AG2350" i="4" s="1"/>
  <c r="AF2362" i="4"/>
  <c r="AG2362" i="4" s="1"/>
  <c r="AF2374" i="4"/>
  <c r="AG2374" i="4" s="1"/>
  <c r="AF2386" i="4"/>
  <c r="AG2386" i="4" s="1"/>
  <c r="AF2398" i="4"/>
  <c r="AG2398" i="4" s="1"/>
  <c r="AF2410" i="4"/>
  <c r="AG2410" i="4" s="1"/>
  <c r="AF2422" i="4"/>
  <c r="AG2422" i="4" s="1"/>
  <c r="AF2434" i="4"/>
  <c r="AG2434" i="4" s="1"/>
  <c r="AF2446" i="4"/>
  <c r="AG2446" i="4" s="1"/>
  <c r="AF2458" i="4"/>
  <c r="AG2458" i="4" s="1"/>
  <c r="AF2470" i="4"/>
  <c r="AG2470" i="4" s="1"/>
  <c r="AF2482" i="4"/>
  <c r="AG2482" i="4" s="1"/>
  <c r="AF2494" i="4"/>
  <c r="AG2494" i="4" s="1"/>
  <c r="AF2506" i="4"/>
  <c r="AG2506" i="4" s="1"/>
  <c r="AF2518" i="4"/>
  <c r="AG2518" i="4" s="1"/>
  <c r="AF2530" i="4"/>
  <c r="AG2530" i="4" s="1"/>
  <c r="AF2542" i="4"/>
  <c r="AG2542" i="4" s="1"/>
  <c r="AF1775" i="4"/>
  <c r="AG1775" i="4" s="1"/>
  <c r="AF1787" i="4"/>
  <c r="AG1787" i="4" s="1"/>
  <c r="AF1799" i="4"/>
  <c r="AG1799" i="4" s="1"/>
  <c r="AF1811" i="4"/>
  <c r="AG1811" i="4" s="1"/>
  <c r="AF1823" i="4"/>
  <c r="AG1823" i="4" s="1"/>
  <c r="AF1835" i="4"/>
  <c r="AG1835" i="4" s="1"/>
  <c r="AF1847" i="4"/>
  <c r="AG1847" i="4" s="1"/>
  <c r="AF1859" i="4"/>
  <c r="AG1859" i="4" s="1"/>
  <c r="AF1871" i="4"/>
  <c r="AG1871" i="4" s="1"/>
  <c r="AF1883" i="4"/>
  <c r="AG1883" i="4" s="1"/>
  <c r="AF1895" i="4"/>
  <c r="AG1895" i="4" s="1"/>
  <c r="AF1907" i="4"/>
  <c r="AG1907" i="4" s="1"/>
  <c r="AF1919" i="4"/>
  <c r="AG1919" i="4" s="1"/>
  <c r="AF1931" i="4"/>
  <c r="AG1931" i="4" s="1"/>
  <c r="AF1943" i="4"/>
  <c r="AG1943" i="4" s="1"/>
  <c r="AF1955" i="4"/>
  <c r="AG1955" i="4" s="1"/>
  <c r="AF1967" i="4"/>
  <c r="AG1967" i="4" s="1"/>
  <c r="AF1979" i="4"/>
  <c r="AG1979" i="4" s="1"/>
  <c r="AF1991" i="4"/>
  <c r="AG1991" i="4" s="1"/>
  <c r="AF2003" i="4"/>
  <c r="AG2003" i="4" s="1"/>
  <c r="AF2015" i="4"/>
  <c r="AG2015" i="4" s="1"/>
  <c r="AF2027" i="4"/>
  <c r="AG2027" i="4" s="1"/>
  <c r="AF2039" i="4"/>
  <c r="AG2039" i="4" s="1"/>
  <c r="AF2051" i="4"/>
  <c r="AG2051" i="4" s="1"/>
  <c r="AF2063" i="4"/>
  <c r="AG2063" i="4" s="1"/>
  <c r="AF2075" i="4"/>
  <c r="AG2075" i="4" s="1"/>
  <c r="AF2087" i="4"/>
  <c r="AG2087" i="4" s="1"/>
  <c r="AF2099" i="4"/>
  <c r="AG2099" i="4" s="1"/>
  <c r="AF2111" i="4"/>
  <c r="AG2111" i="4" s="1"/>
  <c r="AF2123" i="4"/>
  <c r="AG2123" i="4" s="1"/>
  <c r="AF2135" i="4"/>
  <c r="AG2135" i="4" s="1"/>
  <c r="AF2147" i="4"/>
  <c r="AG2147" i="4" s="1"/>
  <c r="AF2159" i="4"/>
  <c r="AG2159" i="4" s="1"/>
  <c r="AF2171" i="4"/>
  <c r="AG2171" i="4" s="1"/>
  <c r="AF2183" i="4"/>
  <c r="AG2183" i="4" s="1"/>
  <c r="AF2195" i="4"/>
  <c r="AG2195" i="4" s="1"/>
  <c r="AF2207" i="4"/>
  <c r="AG2207" i="4" s="1"/>
  <c r="AF2219" i="4"/>
  <c r="AG2219" i="4" s="1"/>
  <c r="AF2231" i="4"/>
  <c r="AG2231" i="4" s="1"/>
  <c r="AF2243" i="4"/>
  <c r="AG2243" i="4" s="1"/>
  <c r="AF2255" i="4"/>
  <c r="AG2255" i="4" s="1"/>
  <c r="AF2267" i="4"/>
  <c r="AG2267" i="4" s="1"/>
  <c r="AF2279" i="4"/>
  <c r="AG2279" i="4" s="1"/>
  <c r="AF2291" i="4"/>
  <c r="AG2291" i="4" s="1"/>
  <c r="AF2303" i="4"/>
  <c r="AG2303" i="4" s="1"/>
  <c r="AF2315" i="4"/>
  <c r="AG2315" i="4" s="1"/>
  <c r="AF2327" i="4"/>
  <c r="AG2327" i="4" s="1"/>
  <c r="AF2339" i="4"/>
  <c r="AG2339" i="4" s="1"/>
  <c r="AF2351" i="4"/>
  <c r="AG2351" i="4" s="1"/>
  <c r="AF2363" i="4"/>
  <c r="AG2363" i="4" s="1"/>
  <c r="AF2375" i="4"/>
  <c r="AG2375" i="4" s="1"/>
  <c r="AF2387" i="4"/>
  <c r="AG2387" i="4" s="1"/>
  <c r="AF2399" i="4"/>
  <c r="AG2399" i="4" s="1"/>
  <c r="AF2411" i="4"/>
  <c r="AG2411" i="4" s="1"/>
  <c r="AF2423" i="4"/>
  <c r="AG2423" i="4" s="1"/>
  <c r="AF2435" i="4"/>
  <c r="AG2435" i="4" s="1"/>
  <c r="AF2447" i="4"/>
  <c r="AG2447" i="4" s="1"/>
  <c r="AF2459" i="4"/>
  <c r="AG2459" i="4" s="1"/>
  <c r="AF2471" i="4"/>
  <c r="AG2471" i="4" s="1"/>
  <c r="AF2483" i="4"/>
  <c r="AG2483" i="4" s="1"/>
  <c r="AF2495" i="4"/>
  <c r="AG2495" i="4" s="1"/>
  <c r="AF2507" i="4"/>
  <c r="AG2507" i="4" s="1"/>
  <c r="AF2519" i="4"/>
  <c r="AG2519" i="4" s="1"/>
  <c r="AF2531" i="4"/>
  <c r="AG2531" i="4" s="1"/>
  <c r="AF2543" i="4"/>
  <c r="AG2543" i="4" s="1"/>
  <c r="AF2555" i="4"/>
  <c r="AG2555" i="4" s="1"/>
  <c r="AF2567" i="4"/>
  <c r="AG2567" i="4" s="1"/>
  <c r="AF2579" i="4"/>
  <c r="AG2579" i="4" s="1"/>
  <c r="AF1824" i="4"/>
  <c r="AG1824" i="4" s="1"/>
  <c r="AF1836" i="4"/>
  <c r="AG1836" i="4" s="1"/>
  <c r="AF1848" i="4"/>
  <c r="AG1848" i="4" s="1"/>
  <c r="AF1860" i="4"/>
  <c r="AG1860" i="4" s="1"/>
  <c r="AF1872" i="4"/>
  <c r="AG1872" i="4" s="1"/>
  <c r="AF1884" i="4"/>
  <c r="AG1884" i="4" s="1"/>
  <c r="AF1896" i="4"/>
  <c r="AG1896" i="4" s="1"/>
  <c r="AF1908" i="4"/>
  <c r="AG1908" i="4" s="1"/>
  <c r="AF1920" i="4"/>
  <c r="AG1920" i="4" s="1"/>
  <c r="AF1932" i="4"/>
  <c r="AG1932" i="4" s="1"/>
  <c r="AF1944" i="4"/>
  <c r="AG1944" i="4" s="1"/>
  <c r="AF1956" i="4"/>
  <c r="AG1956" i="4" s="1"/>
  <c r="AF1968" i="4"/>
  <c r="AG1968" i="4" s="1"/>
  <c r="AF1980" i="4"/>
  <c r="AG1980" i="4" s="1"/>
  <c r="AF1992" i="4"/>
  <c r="AG1992" i="4" s="1"/>
  <c r="AF2004" i="4"/>
  <c r="AG2004" i="4" s="1"/>
  <c r="AF2016" i="4"/>
  <c r="AG2016" i="4" s="1"/>
  <c r="AF2028" i="4"/>
  <c r="AG2028" i="4" s="1"/>
  <c r="AF2040" i="4"/>
  <c r="AG2040" i="4" s="1"/>
  <c r="AF2052" i="4"/>
  <c r="AG2052" i="4" s="1"/>
  <c r="AF2064" i="4"/>
  <c r="AG2064" i="4" s="1"/>
  <c r="AF2076" i="4"/>
  <c r="AG2076" i="4" s="1"/>
  <c r="AF2088" i="4"/>
  <c r="AG2088" i="4" s="1"/>
  <c r="AF2100" i="4"/>
  <c r="AG2100" i="4" s="1"/>
  <c r="AF2112" i="4"/>
  <c r="AG2112" i="4" s="1"/>
  <c r="AF2124" i="4"/>
  <c r="AG2124" i="4" s="1"/>
  <c r="AF2136" i="4"/>
  <c r="AG2136" i="4" s="1"/>
  <c r="AF2148" i="4"/>
  <c r="AG2148" i="4" s="1"/>
  <c r="AF2160" i="4"/>
  <c r="AG2160" i="4" s="1"/>
  <c r="AF2172" i="4"/>
  <c r="AG2172" i="4" s="1"/>
  <c r="AF2184" i="4"/>
  <c r="AG2184" i="4" s="1"/>
  <c r="AF2196" i="4"/>
  <c r="AG2196" i="4" s="1"/>
  <c r="AF2208" i="4"/>
  <c r="AG2208" i="4" s="1"/>
  <c r="AF2220" i="4"/>
  <c r="AG2220" i="4" s="1"/>
  <c r="AF2232" i="4"/>
  <c r="AG2232" i="4" s="1"/>
  <c r="AF2244" i="4"/>
  <c r="AG2244" i="4" s="1"/>
  <c r="AF2256" i="4"/>
  <c r="AG2256" i="4" s="1"/>
  <c r="AF2268" i="4"/>
  <c r="AG2268" i="4" s="1"/>
  <c r="AF2280" i="4"/>
  <c r="AG2280" i="4" s="1"/>
  <c r="AF2292" i="4"/>
  <c r="AG2292" i="4" s="1"/>
  <c r="AF2304" i="4"/>
  <c r="AG2304" i="4" s="1"/>
  <c r="AF2316" i="4"/>
  <c r="AG2316" i="4" s="1"/>
  <c r="AF2328" i="4"/>
  <c r="AG2328" i="4" s="1"/>
  <c r="AF2340" i="4"/>
  <c r="AG2340" i="4" s="1"/>
  <c r="AF2352" i="4"/>
  <c r="AG2352" i="4" s="1"/>
  <c r="AF2364" i="4"/>
  <c r="AG2364" i="4" s="1"/>
  <c r="AF2376" i="4"/>
  <c r="AG2376" i="4" s="1"/>
  <c r="AF2388" i="4"/>
  <c r="AG2388" i="4" s="1"/>
  <c r="AF2400" i="4"/>
  <c r="AG2400" i="4" s="1"/>
  <c r="AF2412" i="4"/>
  <c r="AG2412" i="4" s="1"/>
  <c r="AF2424" i="4"/>
  <c r="AG2424" i="4" s="1"/>
  <c r="AF2436" i="4"/>
  <c r="AG2436" i="4" s="1"/>
  <c r="AF2448" i="4"/>
  <c r="AG2448" i="4" s="1"/>
  <c r="AF2460" i="4"/>
  <c r="AG2460" i="4" s="1"/>
  <c r="AF2472" i="4"/>
  <c r="AG2472" i="4" s="1"/>
  <c r="AF2484" i="4"/>
  <c r="AG2484" i="4" s="1"/>
  <c r="AF2496" i="4"/>
  <c r="AG2496" i="4" s="1"/>
  <c r="AF2508" i="4"/>
  <c r="AG2508" i="4" s="1"/>
  <c r="AF2520" i="4"/>
  <c r="AG2520" i="4" s="1"/>
  <c r="AF2532" i="4"/>
  <c r="AG2532" i="4" s="1"/>
  <c r="AF2544" i="4"/>
  <c r="AG2544" i="4" s="1"/>
  <c r="AF2556" i="4"/>
  <c r="AG2556" i="4" s="1"/>
  <c r="AF2568" i="4"/>
  <c r="AG2568" i="4" s="1"/>
  <c r="AF2580" i="4"/>
  <c r="AG2580" i="4" s="1"/>
  <c r="AF1741" i="4"/>
  <c r="AG1741" i="4" s="1"/>
  <c r="AF1753" i="4"/>
  <c r="AG1753" i="4" s="1"/>
  <c r="AF1765" i="4"/>
  <c r="AG1765" i="4" s="1"/>
  <c r="AF1777" i="4"/>
  <c r="AG1777" i="4" s="1"/>
  <c r="AF1789" i="4"/>
  <c r="AG1789" i="4" s="1"/>
  <c r="AF1801" i="4"/>
  <c r="AG1801" i="4" s="1"/>
  <c r="AF1813" i="4"/>
  <c r="AG1813" i="4" s="1"/>
  <c r="AF1825" i="4"/>
  <c r="AG1825" i="4" s="1"/>
  <c r="AF1837" i="4"/>
  <c r="AG1837" i="4" s="1"/>
  <c r="AF1849" i="4"/>
  <c r="AG1849" i="4" s="1"/>
  <c r="AF1861" i="4"/>
  <c r="AG1861" i="4" s="1"/>
  <c r="AF1873" i="4"/>
  <c r="AG1873" i="4" s="1"/>
  <c r="AF1885" i="4"/>
  <c r="AG1885" i="4" s="1"/>
  <c r="AF1897" i="4"/>
  <c r="AG1897" i="4" s="1"/>
  <c r="AF1909" i="4"/>
  <c r="AG1909" i="4" s="1"/>
  <c r="AF1921" i="4"/>
  <c r="AG1921" i="4" s="1"/>
  <c r="AF1933" i="4"/>
  <c r="AG1933" i="4" s="1"/>
  <c r="AF1945" i="4"/>
  <c r="AG1945" i="4" s="1"/>
  <c r="AF1957" i="4"/>
  <c r="AG1957" i="4" s="1"/>
  <c r="AF1969" i="4"/>
  <c r="AG1969" i="4" s="1"/>
  <c r="AF1981" i="4"/>
  <c r="AG1981" i="4" s="1"/>
  <c r="AF1993" i="4"/>
  <c r="AG1993" i="4" s="1"/>
  <c r="AF2005" i="4"/>
  <c r="AG2005" i="4" s="1"/>
  <c r="AF2017" i="4"/>
  <c r="AG2017" i="4" s="1"/>
  <c r="AF2029" i="4"/>
  <c r="AG2029" i="4" s="1"/>
  <c r="AF2041" i="4"/>
  <c r="AG2041" i="4" s="1"/>
  <c r="AF2053" i="4"/>
  <c r="AG2053" i="4" s="1"/>
  <c r="AF2065" i="4"/>
  <c r="AG2065" i="4" s="1"/>
  <c r="AF2077" i="4"/>
  <c r="AG2077" i="4" s="1"/>
  <c r="AF2089" i="4"/>
  <c r="AG2089" i="4" s="1"/>
  <c r="AF2101" i="4"/>
  <c r="AG2101" i="4" s="1"/>
  <c r="AF2113" i="4"/>
  <c r="AG2113" i="4" s="1"/>
  <c r="AF2125" i="4"/>
  <c r="AG2125" i="4" s="1"/>
  <c r="AF2137" i="4"/>
  <c r="AG2137" i="4" s="1"/>
  <c r="AF2149" i="4"/>
  <c r="AG2149" i="4" s="1"/>
  <c r="AF2161" i="4"/>
  <c r="AG2161" i="4" s="1"/>
  <c r="AF2173" i="4"/>
  <c r="AG2173" i="4" s="1"/>
  <c r="AF2185" i="4"/>
  <c r="AG2185" i="4" s="1"/>
  <c r="AF2197" i="4"/>
  <c r="AG2197" i="4" s="1"/>
  <c r="AF2209" i="4"/>
  <c r="AG2209" i="4" s="1"/>
  <c r="AF2221" i="4"/>
  <c r="AG2221" i="4" s="1"/>
  <c r="AF2233" i="4"/>
  <c r="AG2233" i="4" s="1"/>
  <c r="AF2245" i="4"/>
  <c r="AG2245" i="4" s="1"/>
  <c r="AF2257" i="4"/>
  <c r="AG2257" i="4" s="1"/>
  <c r="AF2269" i="4"/>
  <c r="AG2269" i="4" s="1"/>
  <c r="AF2281" i="4"/>
  <c r="AG2281" i="4" s="1"/>
  <c r="AF2293" i="4"/>
  <c r="AG2293" i="4" s="1"/>
  <c r="AF2305" i="4"/>
  <c r="AG2305" i="4" s="1"/>
  <c r="AF2317" i="4"/>
  <c r="AG2317" i="4" s="1"/>
  <c r="AF2329" i="4"/>
  <c r="AG2329" i="4" s="1"/>
  <c r="AF2341" i="4"/>
  <c r="AG2341" i="4" s="1"/>
  <c r="AF2353" i="4"/>
  <c r="AG2353" i="4" s="1"/>
  <c r="AF2365" i="4"/>
  <c r="AG2365" i="4" s="1"/>
  <c r="AF2377" i="4"/>
  <c r="AG2377" i="4" s="1"/>
  <c r="AF2389" i="4"/>
  <c r="AG2389" i="4" s="1"/>
  <c r="AF2401" i="4"/>
  <c r="AG2401" i="4" s="1"/>
  <c r="AF2413" i="4"/>
  <c r="AG2413" i="4" s="1"/>
  <c r="AF2425" i="4"/>
  <c r="AG2425" i="4" s="1"/>
  <c r="AF2437" i="4"/>
  <c r="AG2437" i="4" s="1"/>
  <c r="AF2449" i="4"/>
  <c r="AG2449" i="4" s="1"/>
  <c r="AF2461" i="4"/>
  <c r="AG2461" i="4" s="1"/>
  <c r="AF2473" i="4"/>
  <c r="AG2473" i="4" s="1"/>
  <c r="AF2485" i="4"/>
  <c r="AG2485" i="4" s="1"/>
  <c r="AF2497" i="4"/>
  <c r="AG2497" i="4" s="1"/>
  <c r="AF2509" i="4"/>
  <c r="AG2509" i="4" s="1"/>
  <c r="AF2521" i="4"/>
  <c r="AG2521" i="4" s="1"/>
  <c r="AF2533" i="4"/>
  <c r="AG2533" i="4" s="1"/>
  <c r="AF2545" i="4"/>
  <c r="AG2545" i="4" s="1"/>
  <c r="AF2557" i="4"/>
  <c r="AG2557" i="4" s="1"/>
  <c r="AF2569" i="4"/>
  <c r="AG2569" i="4" s="1"/>
  <c r="AF2581" i="4"/>
  <c r="AG2581" i="4" s="1"/>
  <c r="AF2593" i="4"/>
  <c r="AG2593" i="4" s="1"/>
  <c r="AF2605" i="4"/>
  <c r="AG2605" i="4" s="1"/>
  <c r="AF2617" i="4"/>
  <c r="AG2617" i="4" s="1"/>
  <c r="AF2629" i="4"/>
  <c r="AG2629" i="4" s="1"/>
  <c r="AF2641" i="4"/>
  <c r="AG2641" i="4" s="1"/>
  <c r="AF2653" i="4"/>
  <c r="AG2653" i="4" s="1"/>
  <c r="AF2665" i="4"/>
  <c r="AG2665" i="4" s="1"/>
  <c r="AF2677" i="4"/>
  <c r="AG2677" i="4" s="1"/>
  <c r="AF2689" i="4"/>
  <c r="AG2689" i="4" s="1"/>
  <c r="AF2767" i="4"/>
  <c r="AG2767" i="4" s="1"/>
  <c r="AF2779" i="4"/>
  <c r="AG2779" i="4" s="1"/>
  <c r="AF2791" i="4"/>
  <c r="AG2791" i="4" s="1"/>
  <c r="AF2803" i="4"/>
  <c r="AG2803" i="4" s="1"/>
  <c r="AF2815" i="4"/>
  <c r="AG2815" i="4" s="1"/>
  <c r="AF2827" i="4"/>
  <c r="AG2827" i="4" s="1"/>
  <c r="AF2839" i="4"/>
  <c r="AG2839" i="4" s="1"/>
  <c r="AF2851" i="4"/>
  <c r="AG2851" i="4" s="1"/>
  <c r="AF2863" i="4"/>
  <c r="AG2863" i="4" s="1"/>
  <c r="AF2875" i="4"/>
  <c r="AG2875" i="4" s="1"/>
  <c r="AF2887" i="4"/>
  <c r="AG2887" i="4" s="1"/>
  <c r="AF2899" i="4"/>
  <c r="AG2899" i="4" s="1"/>
  <c r="AF2911" i="4"/>
  <c r="AG2911" i="4" s="1"/>
  <c r="AF2923" i="4"/>
  <c r="AG2923" i="4" s="1"/>
  <c r="AF2935" i="4"/>
  <c r="AG2935" i="4" s="1"/>
  <c r="AF2947" i="4"/>
  <c r="AG2947" i="4" s="1"/>
  <c r="AF2959" i="4"/>
  <c r="AG2959" i="4" s="1"/>
  <c r="AF2971" i="4"/>
  <c r="AG2971" i="4" s="1"/>
  <c r="AF2983" i="4"/>
  <c r="AG2983" i="4" s="1"/>
  <c r="AF2995" i="4"/>
  <c r="AG2995" i="4" s="1"/>
  <c r="AF3007" i="4"/>
  <c r="AG3007" i="4" s="1"/>
  <c r="AF3019" i="4"/>
  <c r="AG3019" i="4" s="1"/>
  <c r="AF3031" i="4"/>
  <c r="AG3031" i="4" s="1"/>
  <c r="AF3043" i="4"/>
  <c r="AG3043" i="4" s="1"/>
  <c r="AF3055" i="4"/>
  <c r="AG3055" i="4" s="1"/>
  <c r="AF3067" i="4"/>
  <c r="AG3067" i="4" s="1"/>
  <c r="AF3079" i="4"/>
  <c r="AG3079" i="4" s="1"/>
  <c r="AF3091" i="4"/>
  <c r="AG3091" i="4" s="1"/>
  <c r="AF3103" i="4"/>
  <c r="AG3103" i="4" s="1"/>
  <c r="AF3115" i="4"/>
  <c r="AG3115" i="4" s="1"/>
  <c r="AF3127" i="4"/>
  <c r="AG3127" i="4" s="1"/>
  <c r="AF3139" i="4"/>
  <c r="AG3139" i="4" s="1"/>
  <c r="AF3151" i="4"/>
  <c r="AG3151" i="4" s="1"/>
  <c r="AF3163" i="4"/>
  <c r="AG3163" i="4" s="1"/>
  <c r="AF3175" i="4"/>
  <c r="AG3175" i="4" s="1"/>
  <c r="AF3187" i="4"/>
  <c r="AG3187" i="4" s="1"/>
  <c r="AF3199" i="4"/>
  <c r="AG3199" i="4" s="1"/>
  <c r="AF3211" i="4"/>
  <c r="AG3211" i="4" s="1"/>
  <c r="AF3223" i="4"/>
  <c r="AG3223" i="4" s="1"/>
  <c r="AF3235" i="4"/>
  <c r="AG3235" i="4" s="1"/>
  <c r="AF3247" i="4"/>
  <c r="AG3247" i="4" s="1"/>
  <c r="AF3259" i="4"/>
  <c r="AG3259" i="4" s="1"/>
  <c r="AF3271" i="4"/>
  <c r="AG3271" i="4" s="1"/>
  <c r="AF3283" i="4"/>
  <c r="AG3283" i="4" s="1"/>
  <c r="AF3295" i="4"/>
  <c r="AG3295" i="4" s="1"/>
  <c r="AF2588" i="4"/>
  <c r="AG2588" i="4" s="1"/>
  <c r="AF2600" i="4"/>
  <c r="AG2600" i="4" s="1"/>
  <c r="AF2612" i="4"/>
  <c r="AG2612" i="4" s="1"/>
  <c r="AF2624" i="4"/>
  <c r="AG2624" i="4" s="1"/>
  <c r="AF2636" i="4"/>
  <c r="AG2636" i="4" s="1"/>
  <c r="AF2648" i="4"/>
  <c r="AG2648" i="4" s="1"/>
  <c r="AF2660" i="4"/>
  <c r="AG2660" i="4" s="1"/>
  <c r="AF2672" i="4"/>
  <c r="AG2672" i="4" s="1"/>
  <c r="AF2684" i="4"/>
  <c r="AG2684" i="4" s="1"/>
  <c r="AF2696" i="4"/>
  <c r="AG2696" i="4" s="1"/>
  <c r="AF2708" i="4"/>
  <c r="AG2708" i="4" s="1"/>
  <c r="AF2720" i="4"/>
  <c r="AG2720" i="4" s="1"/>
  <c r="AF2732" i="4"/>
  <c r="AG2732" i="4" s="1"/>
  <c r="AF2744" i="4"/>
  <c r="AG2744" i="4" s="1"/>
  <c r="AF2756" i="4"/>
  <c r="AG2756" i="4" s="1"/>
  <c r="AF2768" i="4"/>
  <c r="AG2768" i="4" s="1"/>
  <c r="AF2780" i="4"/>
  <c r="AG2780" i="4" s="1"/>
  <c r="AF2792" i="4"/>
  <c r="AG2792" i="4" s="1"/>
  <c r="AF2804" i="4"/>
  <c r="AG2804" i="4" s="1"/>
  <c r="AF2816" i="4"/>
  <c r="AG2816" i="4" s="1"/>
  <c r="AF2828" i="4"/>
  <c r="AG2828" i="4" s="1"/>
  <c r="AF2840" i="4"/>
  <c r="AG2840" i="4" s="1"/>
  <c r="AF2852" i="4"/>
  <c r="AG2852" i="4" s="1"/>
  <c r="AF2864" i="4"/>
  <c r="AG2864" i="4" s="1"/>
  <c r="AF2876" i="4"/>
  <c r="AG2876" i="4" s="1"/>
  <c r="AF2888" i="4"/>
  <c r="AG2888" i="4" s="1"/>
  <c r="AF2900" i="4"/>
  <c r="AG2900" i="4" s="1"/>
  <c r="AF2912" i="4"/>
  <c r="AG2912" i="4" s="1"/>
  <c r="AF2924" i="4"/>
  <c r="AG2924" i="4" s="1"/>
  <c r="AF2936" i="4"/>
  <c r="AG2936" i="4" s="1"/>
  <c r="AF2948" i="4"/>
  <c r="AG2948" i="4" s="1"/>
  <c r="AF2960" i="4"/>
  <c r="AG2960" i="4" s="1"/>
  <c r="AF2972" i="4"/>
  <c r="AG2972" i="4" s="1"/>
  <c r="AF2984" i="4"/>
  <c r="AG2984" i="4" s="1"/>
  <c r="AF2996" i="4"/>
  <c r="AG2996" i="4" s="1"/>
  <c r="AF3008" i="4"/>
  <c r="AG3008" i="4" s="1"/>
  <c r="AF3020" i="4"/>
  <c r="AG3020" i="4" s="1"/>
  <c r="AF3032" i="4"/>
  <c r="AG3032" i="4" s="1"/>
  <c r="AF3044" i="4"/>
  <c r="AG3044" i="4" s="1"/>
  <c r="AF3056" i="4"/>
  <c r="AG3056" i="4" s="1"/>
  <c r="AF3068" i="4"/>
  <c r="AG3068" i="4" s="1"/>
  <c r="AF3080" i="4"/>
  <c r="AG3080" i="4" s="1"/>
  <c r="AF3092" i="4"/>
  <c r="AG3092" i="4" s="1"/>
  <c r="AF3104" i="4"/>
  <c r="AG3104" i="4" s="1"/>
  <c r="AF3116" i="4"/>
  <c r="AG3116" i="4" s="1"/>
  <c r="AF3128" i="4"/>
  <c r="AG3128" i="4" s="1"/>
  <c r="AF3140" i="4"/>
  <c r="AG3140" i="4" s="1"/>
  <c r="AF3152" i="4"/>
  <c r="AG3152" i="4" s="1"/>
  <c r="AF3164" i="4"/>
  <c r="AG3164" i="4" s="1"/>
  <c r="AF3176" i="4"/>
  <c r="AG3176" i="4" s="1"/>
  <c r="AF3188" i="4"/>
  <c r="AG3188" i="4" s="1"/>
  <c r="AF3200" i="4"/>
  <c r="AG3200" i="4" s="1"/>
  <c r="AF3212" i="4"/>
  <c r="AG3212" i="4" s="1"/>
  <c r="AF3224" i="4"/>
  <c r="AG3224" i="4" s="1"/>
  <c r="AF3236" i="4"/>
  <c r="AG3236" i="4" s="1"/>
  <c r="AF3248" i="4"/>
  <c r="AG3248" i="4" s="1"/>
  <c r="AF3260" i="4"/>
  <c r="AG3260" i="4" s="1"/>
  <c r="AF3272" i="4"/>
  <c r="AG3272" i="4" s="1"/>
  <c r="AF3284" i="4"/>
  <c r="AG3284" i="4" s="1"/>
  <c r="AF3296" i="4"/>
  <c r="AG3296" i="4" s="1"/>
  <c r="AF2554" i="4"/>
  <c r="AG2554" i="4" s="1"/>
  <c r="AF2566" i="4"/>
  <c r="AG2566" i="4" s="1"/>
  <c r="AF2578" i="4"/>
  <c r="AG2578" i="4" s="1"/>
  <c r="AF2590" i="4"/>
  <c r="AG2590" i="4" s="1"/>
  <c r="AF2602" i="4"/>
  <c r="AG2602" i="4" s="1"/>
  <c r="AF2614" i="4"/>
  <c r="AG2614" i="4" s="1"/>
  <c r="AF2626" i="4"/>
  <c r="AG2626" i="4" s="1"/>
  <c r="AF2638" i="4"/>
  <c r="AG2638" i="4" s="1"/>
  <c r="AF2650" i="4"/>
  <c r="AG2650" i="4" s="1"/>
  <c r="AF2662" i="4"/>
  <c r="AG2662" i="4" s="1"/>
  <c r="AF2674" i="4"/>
  <c r="AG2674" i="4" s="1"/>
  <c r="AF2686" i="4"/>
  <c r="AG2686" i="4" s="1"/>
  <c r="AF2698" i="4"/>
  <c r="AG2698" i="4" s="1"/>
  <c r="AF2710" i="4"/>
  <c r="AG2710" i="4" s="1"/>
  <c r="AF2722" i="4"/>
  <c r="AG2722" i="4" s="1"/>
  <c r="AF2734" i="4"/>
  <c r="AG2734" i="4" s="1"/>
  <c r="AF2746" i="4"/>
  <c r="AG2746" i="4" s="1"/>
  <c r="AF2758" i="4"/>
  <c r="AG2758" i="4" s="1"/>
  <c r="AF2770" i="4"/>
  <c r="AG2770" i="4" s="1"/>
  <c r="AF2782" i="4"/>
  <c r="AG2782" i="4" s="1"/>
  <c r="AF2794" i="4"/>
  <c r="AG2794" i="4" s="1"/>
  <c r="AF2806" i="4"/>
  <c r="AG2806" i="4" s="1"/>
  <c r="AF2818" i="4"/>
  <c r="AG2818" i="4" s="1"/>
  <c r="AF2830" i="4"/>
  <c r="AG2830" i="4" s="1"/>
  <c r="AF2842" i="4"/>
  <c r="AG2842" i="4" s="1"/>
  <c r="AF2854" i="4"/>
  <c r="AG2854" i="4" s="1"/>
  <c r="AF2866" i="4"/>
  <c r="AG2866" i="4" s="1"/>
  <c r="AF2878" i="4"/>
  <c r="AG2878" i="4" s="1"/>
  <c r="AF2890" i="4"/>
  <c r="AG2890" i="4" s="1"/>
  <c r="AF2902" i="4"/>
  <c r="AG2902" i="4" s="1"/>
  <c r="AF2914" i="4"/>
  <c r="AG2914" i="4" s="1"/>
  <c r="AF2926" i="4"/>
  <c r="AG2926" i="4" s="1"/>
  <c r="AF2938" i="4"/>
  <c r="AG2938" i="4" s="1"/>
  <c r="AF2950" i="4"/>
  <c r="AG2950" i="4" s="1"/>
  <c r="AF2962" i="4"/>
  <c r="AG2962" i="4" s="1"/>
  <c r="AF2974" i="4"/>
  <c r="AG2974" i="4" s="1"/>
  <c r="AF2986" i="4"/>
  <c r="AG2986" i="4" s="1"/>
  <c r="AF2998" i="4"/>
  <c r="AG2998" i="4" s="1"/>
  <c r="AF3010" i="4"/>
  <c r="AG3010" i="4" s="1"/>
  <c r="AF3022" i="4"/>
  <c r="AG3022" i="4" s="1"/>
  <c r="AF3034" i="4"/>
  <c r="AG3034" i="4" s="1"/>
  <c r="AF3046" i="4"/>
  <c r="AG3046" i="4" s="1"/>
  <c r="AF3058" i="4"/>
  <c r="AG3058" i="4" s="1"/>
  <c r="AF3070" i="4"/>
  <c r="AG3070" i="4" s="1"/>
  <c r="AF3082" i="4"/>
  <c r="AG3082" i="4" s="1"/>
  <c r="AF3094" i="4"/>
  <c r="AG3094" i="4" s="1"/>
  <c r="AF3106" i="4"/>
  <c r="AG3106" i="4" s="1"/>
  <c r="AF3118" i="4"/>
  <c r="AG3118" i="4" s="1"/>
  <c r="AF3130" i="4"/>
  <c r="AG3130" i="4" s="1"/>
  <c r="AF3142" i="4"/>
  <c r="AG3142" i="4" s="1"/>
  <c r="AF3154" i="4"/>
  <c r="AG3154" i="4" s="1"/>
  <c r="AF3166" i="4"/>
  <c r="AG3166" i="4" s="1"/>
  <c r="AF3178" i="4"/>
  <c r="AG3178" i="4" s="1"/>
  <c r="AF3190" i="4"/>
  <c r="AG3190" i="4" s="1"/>
  <c r="AF3202" i="4"/>
  <c r="AG3202" i="4" s="1"/>
  <c r="AF3214" i="4"/>
  <c r="AG3214" i="4" s="1"/>
  <c r="AF3226" i="4"/>
  <c r="AG3226" i="4" s="1"/>
  <c r="AF3238" i="4"/>
  <c r="AG3238" i="4" s="1"/>
  <c r="AF3250" i="4"/>
  <c r="AG3250" i="4" s="1"/>
  <c r="AF3262" i="4"/>
  <c r="AG3262" i="4" s="1"/>
  <c r="AF3274" i="4"/>
  <c r="AG3274" i="4" s="1"/>
  <c r="AF3286" i="4"/>
  <c r="AG3286" i="4" s="1"/>
  <c r="AF3298" i="4"/>
  <c r="AG3298" i="4" s="1"/>
  <c r="AF3047" i="4"/>
  <c r="AG3047" i="4" s="1"/>
  <c r="AF3071" i="4"/>
  <c r="AG3071" i="4" s="1"/>
  <c r="AF2628" i="4"/>
  <c r="AG2628" i="4" s="1"/>
  <c r="AF2640" i="4"/>
  <c r="AG2640" i="4" s="1"/>
  <c r="AF2652" i="4"/>
  <c r="AG2652" i="4" s="1"/>
  <c r="AF2664" i="4"/>
  <c r="AG2664" i="4" s="1"/>
  <c r="AF2676" i="4"/>
  <c r="AG2676" i="4" s="1"/>
  <c r="AF2688" i="4"/>
  <c r="AG2688" i="4" s="1"/>
  <c r="AF2700" i="4"/>
  <c r="AG2700" i="4" s="1"/>
  <c r="AF2712" i="4"/>
  <c r="AG2712" i="4" s="1"/>
  <c r="AF2724" i="4"/>
  <c r="AG2724" i="4" s="1"/>
  <c r="AF2736" i="4"/>
  <c r="AG2736" i="4" s="1"/>
  <c r="AF2748" i="4"/>
  <c r="AG2748" i="4" s="1"/>
  <c r="AF2760" i="4"/>
  <c r="AG2760" i="4" s="1"/>
  <c r="AF2772" i="4"/>
  <c r="AG2772" i="4" s="1"/>
  <c r="AF2784" i="4"/>
  <c r="AG2784" i="4" s="1"/>
  <c r="AF2796" i="4"/>
  <c r="AG2796" i="4" s="1"/>
  <c r="AF2808" i="4"/>
  <c r="AG2808" i="4" s="1"/>
  <c r="AF2820" i="4"/>
  <c r="AG2820" i="4" s="1"/>
  <c r="AF2832" i="4"/>
  <c r="AG2832" i="4" s="1"/>
  <c r="AF2844" i="4"/>
  <c r="AG2844" i="4" s="1"/>
  <c r="AF2856" i="4"/>
  <c r="AG2856" i="4" s="1"/>
  <c r="AF2868" i="4"/>
  <c r="AG2868" i="4" s="1"/>
  <c r="AF2880" i="4"/>
  <c r="AG2880" i="4" s="1"/>
  <c r="AF2892" i="4"/>
  <c r="AG2892" i="4" s="1"/>
  <c r="AF2904" i="4"/>
  <c r="AG2904" i="4" s="1"/>
  <c r="AF2916" i="4"/>
  <c r="AG2916" i="4" s="1"/>
  <c r="AF2928" i="4"/>
  <c r="AG2928" i="4" s="1"/>
  <c r="AF2940" i="4"/>
  <c r="AG2940" i="4" s="1"/>
  <c r="AF2952" i="4"/>
  <c r="AG2952" i="4" s="1"/>
  <c r="AF2964" i="4"/>
  <c r="AG2964" i="4" s="1"/>
  <c r="AF2976" i="4"/>
  <c r="AG2976" i="4" s="1"/>
  <c r="AF2988" i="4"/>
  <c r="AG2988" i="4" s="1"/>
  <c r="AF3000" i="4"/>
  <c r="AG3000" i="4" s="1"/>
  <c r="AF3012" i="4"/>
  <c r="AG3012" i="4" s="1"/>
  <c r="AF3024" i="4"/>
  <c r="AG3024" i="4" s="1"/>
  <c r="AF3036" i="4"/>
  <c r="AG3036" i="4" s="1"/>
  <c r="AF3048" i="4"/>
  <c r="AG3048" i="4" s="1"/>
  <c r="AF3060" i="4"/>
  <c r="AG3060" i="4" s="1"/>
  <c r="AF3072" i="4"/>
  <c r="AG3072" i="4" s="1"/>
  <c r="AF3084" i="4"/>
  <c r="AG3084" i="4" s="1"/>
  <c r="AF3096" i="4"/>
  <c r="AG3096" i="4" s="1"/>
  <c r="AF3108" i="4"/>
  <c r="AG3108" i="4" s="1"/>
  <c r="AF3120" i="4"/>
  <c r="AG3120" i="4" s="1"/>
  <c r="AF3132" i="4"/>
  <c r="AG3132" i="4" s="1"/>
  <c r="AF3144" i="4"/>
  <c r="AG3144" i="4" s="1"/>
  <c r="AF3156" i="4"/>
  <c r="AG3156" i="4" s="1"/>
  <c r="AF3168" i="4"/>
  <c r="AG3168" i="4" s="1"/>
  <c r="AF3180" i="4"/>
  <c r="AG3180" i="4" s="1"/>
  <c r="AF3192" i="4"/>
  <c r="AG3192" i="4" s="1"/>
  <c r="AF3204" i="4"/>
  <c r="AG3204" i="4" s="1"/>
  <c r="AF3216" i="4"/>
  <c r="AG3216" i="4" s="1"/>
  <c r="AF3228" i="4"/>
  <c r="AG3228" i="4" s="1"/>
  <c r="AF3240" i="4"/>
  <c r="AG3240" i="4" s="1"/>
  <c r="AF3252" i="4"/>
  <c r="AG3252" i="4" s="1"/>
  <c r="AF3264" i="4"/>
  <c r="AG3264" i="4" s="1"/>
  <c r="AF3276" i="4"/>
  <c r="AG3276" i="4" s="1"/>
  <c r="AF3288" i="4"/>
  <c r="AG3288" i="4" s="1"/>
  <c r="AF3300" i="4"/>
  <c r="AG3300" i="4" s="1"/>
  <c r="AF2701" i="4"/>
  <c r="AG2701" i="4" s="1"/>
  <c r="AF2713" i="4"/>
  <c r="AG2713" i="4" s="1"/>
  <c r="AF2725" i="4"/>
  <c r="AG2725" i="4" s="1"/>
  <c r="AF2737" i="4"/>
  <c r="AG2737" i="4" s="1"/>
  <c r="AF2749" i="4"/>
  <c r="AG2749" i="4" s="1"/>
  <c r="AF2761" i="4"/>
  <c r="AG2761" i="4" s="1"/>
  <c r="AF2773" i="4"/>
  <c r="AG2773" i="4" s="1"/>
  <c r="AF2785" i="4"/>
  <c r="AG2785" i="4" s="1"/>
  <c r="AF2797" i="4"/>
  <c r="AG2797" i="4" s="1"/>
  <c r="AF2809" i="4"/>
  <c r="AG2809" i="4" s="1"/>
  <c r="AF2821" i="4"/>
  <c r="AG2821" i="4" s="1"/>
  <c r="AF2833" i="4"/>
  <c r="AG2833" i="4" s="1"/>
  <c r="AF2845" i="4"/>
  <c r="AG2845" i="4" s="1"/>
  <c r="AF2857" i="4"/>
  <c r="AG2857" i="4" s="1"/>
  <c r="AF2869" i="4"/>
  <c r="AG2869" i="4" s="1"/>
  <c r="AF2881" i="4"/>
  <c r="AG2881" i="4" s="1"/>
  <c r="AF2893" i="4"/>
  <c r="AG2893" i="4" s="1"/>
  <c r="AF2905" i="4"/>
  <c r="AG2905" i="4" s="1"/>
  <c r="AF2917" i="4"/>
  <c r="AG2917" i="4" s="1"/>
  <c r="AF2929" i="4"/>
  <c r="AG2929" i="4" s="1"/>
  <c r="AF2941" i="4"/>
  <c r="AG2941" i="4" s="1"/>
  <c r="AF2953" i="4"/>
  <c r="AG2953" i="4" s="1"/>
  <c r="AF2965" i="4"/>
  <c r="AG2965" i="4" s="1"/>
  <c r="AF2977" i="4"/>
  <c r="AG2977" i="4" s="1"/>
  <c r="AF2989" i="4"/>
  <c r="AG2989" i="4" s="1"/>
  <c r="AF3001" i="4"/>
  <c r="AG3001" i="4" s="1"/>
  <c r="AF3013" i="4"/>
  <c r="AG3013" i="4" s="1"/>
  <c r="AF3025" i="4"/>
  <c r="AG3025" i="4" s="1"/>
  <c r="AF3037" i="4"/>
  <c r="AG3037" i="4" s="1"/>
  <c r="AF3049" i="4"/>
  <c r="AG3049" i="4" s="1"/>
  <c r="AF3061" i="4"/>
  <c r="AG3061" i="4" s="1"/>
  <c r="AF3073" i="4"/>
  <c r="AG3073" i="4" s="1"/>
  <c r="AF3085" i="4"/>
  <c r="AG3085" i="4" s="1"/>
  <c r="AF3097" i="4"/>
  <c r="AG3097" i="4" s="1"/>
  <c r="AF3109" i="4"/>
  <c r="AG3109" i="4" s="1"/>
  <c r="AF3121" i="4"/>
  <c r="AG3121" i="4" s="1"/>
  <c r="AF3133" i="4"/>
  <c r="AG3133" i="4" s="1"/>
  <c r="AF3145" i="4"/>
  <c r="AG3145" i="4" s="1"/>
  <c r="AF2594" i="4"/>
  <c r="AG2594" i="4" s="1"/>
  <c r="AF2606" i="4"/>
  <c r="AG2606" i="4" s="1"/>
  <c r="AF2618" i="4"/>
  <c r="AG2618" i="4" s="1"/>
  <c r="AF2630" i="4"/>
  <c r="AG2630" i="4" s="1"/>
  <c r="AF2642" i="4"/>
  <c r="AG2642" i="4" s="1"/>
  <c r="AF2654" i="4"/>
  <c r="AG2654" i="4" s="1"/>
  <c r="AF2666" i="4"/>
  <c r="AG2666" i="4" s="1"/>
  <c r="AF2678" i="4"/>
  <c r="AG2678" i="4" s="1"/>
  <c r="AF2690" i="4"/>
  <c r="AG2690" i="4" s="1"/>
  <c r="AF2702" i="4"/>
  <c r="AG2702" i="4" s="1"/>
  <c r="AF2714" i="4"/>
  <c r="AG2714" i="4" s="1"/>
  <c r="AF2726" i="4"/>
  <c r="AG2726" i="4" s="1"/>
  <c r="AF2738" i="4"/>
  <c r="AG2738" i="4" s="1"/>
  <c r="AF2750" i="4"/>
  <c r="AG2750" i="4" s="1"/>
  <c r="AF2762" i="4"/>
  <c r="AG2762" i="4" s="1"/>
  <c r="AF2774" i="4"/>
  <c r="AG2774" i="4" s="1"/>
  <c r="AF2786" i="4"/>
  <c r="AG2786" i="4" s="1"/>
  <c r="AF2798" i="4"/>
  <c r="AG2798" i="4" s="1"/>
  <c r="AF2810" i="4"/>
  <c r="AG2810" i="4" s="1"/>
  <c r="AF2822" i="4"/>
  <c r="AG2822" i="4" s="1"/>
  <c r="AF2834" i="4"/>
  <c r="AG2834" i="4" s="1"/>
  <c r="AF2846" i="4"/>
  <c r="AG2846" i="4" s="1"/>
  <c r="AF2858" i="4"/>
  <c r="AG2858" i="4" s="1"/>
  <c r="AF2870" i="4"/>
  <c r="AG2870" i="4" s="1"/>
  <c r="AF2882" i="4"/>
  <c r="AG2882" i="4" s="1"/>
  <c r="AF2894" i="4"/>
  <c r="AG2894" i="4" s="1"/>
  <c r="AF2906" i="4"/>
  <c r="AG2906" i="4" s="1"/>
  <c r="AF2918" i="4"/>
  <c r="AG2918" i="4" s="1"/>
  <c r="AF2930" i="4"/>
  <c r="AG2930" i="4" s="1"/>
  <c r="AF2942" i="4"/>
  <c r="AG2942" i="4" s="1"/>
  <c r="AF2954" i="4"/>
  <c r="AG2954" i="4" s="1"/>
  <c r="AF2966" i="4"/>
  <c r="AG2966" i="4" s="1"/>
  <c r="AF2978" i="4"/>
  <c r="AG2978" i="4" s="1"/>
  <c r="AF2990" i="4"/>
  <c r="AG2990" i="4" s="1"/>
  <c r="AF3002" i="4"/>
  <c r="AG3002" i="4" s="1"/>
  <c r="AF3014" i="4"/>
  <c r="AG3014" i="4" s="1"/>
  <c r="AF3026" i="4"/>
  <c r="AG3026" i="4" s="1"/>
  <c r="AF3038" i="4"/>
  <c r="AG3038" i="4" s="1"/>
  <c r="AF3050" i="4"/>
  <c r="AG3050" i="4" s="1"/>
  <c r="AF3062" i="4"/>
  <c r="AG3062" i="4" s="1"/>
  <c r="AF3074" i="4"/>
  <c r="AG3074" i="4" s="1"/>
  <c r="AF3086" i="4"/>
  <c r="AG3086" i="4" s="1"/>
  <c r="AF3098" i="4"/>
  <c r="AG3098" i="4" s="1"/>
  <c r="AF3110" i="4"/>
  <c r="AG3110" i="4" s="1"/>
  <c r="AF3122" i="4"/>
  <c r="AG3122" i="4" s="1"/>
  <c r="AF3134" i="4"/>
  <c r="AG3134" i="4" s="1"/>
  <c r="AF3146" i="4"/>
  <c r="AG3146" i="4" s="1"/>
  <c r="AF3158" i="4"/>
  <c r="AG3158" i="4" s="1"/>
  <c r="AF3170" i="4"/>
  <c r="AG3170" i="4" s="1"/>
  <c r="AF3182" i="4"/>
  <c r="AG3182" i="4" s="1"/>
  <c r="AF3194" i="4"/>
  <c r="AG3194" i="4" s="1"/>
  <c r="AF3206" i="4"/>
  <c r="AG3206" i="4" s="1"/>
  <c r="AF3218" i="4"/>
  <c r="AG3218" i="4" s="1"/>
  <c r="AF3230" i="4"/>
  <c r="AG3230" i="4" s="1"/>
  <c r="AF3242" i="4"/>
  <c r="AG3242" i="4" s="1"/>
  <c r="AF3254" i="4"/>
  <c r="AG3254" i="4" s="1"/>
  <c r="AF3266" i="4"/>
  <c r="AG3266" i="4" s="1"/>
  <c r="AF3278" i="4"/>
  <c r="AG3278" i="4" s="1"/>
  <c r="AF3290" i="4"/>
  <c r="AG3290" i="4" s="1"/>
  <c r="AF3302" i="4"/>
  <c r="AG3302" i="4" s="1"/>
  <c r="AF2559" i="4"/>
  <c r="AG2559" i="4" s="1"/>
  <c r="AF2571" i="4"/>
  <c r="AG2571" i="4" s="1"/>
  <c r="AF2583" i="4"/>
  <c r="AG2583" i="4" s="1"/>
  <c r="AF2595" i="4"/>
  <c r="AG2595" i="4" s="1"/>
  <c r="AF2607" i="4"/>
  <c r="AG2607" i="4" s="1"/>
  <c r="AF2619" i="4"/>
  <c r="AG2619" i="4" s="1"/>
  <c r="AF2631" i="4"/>
  <c r="AG2631" i="4" s="1"/>
  <c r="AF2643" i="4"/>
  <c r="AG2643" i="4" s="1"/>
  <c r="AF2655" i="4"/>
  <c r="AG2655" i="4" s="1"/>
  <c r="AF2667" i="4"/>
  <c r="AG2667" i="4" s="1"/>
  <c r="AF2679" i="4"/>
  <c r="AG2679" i="4" s="1"/>
  <c r="AF2691" i="4"/>
  <c r="AG2691" i="4" s="1"/>
  <c r="AF2703" i="4"/>
  <c r="AG2703" i="4" s="1"/>
  <c r="AF2715" i="4"/>
  <c r="AG2715" i="4" s="1"/>
  <c r="AF2727" i="4"/>
  <c r="AG2727" i="4" s="1"/>
  <c r="AF2739" i="4"/>
  <c r="AG2739" i="4" s="1"/>
  <c r="AF2751" i="4"/>
  <c r="AG2751" i="4" s="1"/>
  <c r="AF2763" i="4"/>
  <c r="AG2763" i="4" s="1"/>
  <c r="AF2775" i="4"/>
  <c r="AG2775" i="4" s="1"/>
  <c r="AF2787" i="4"/>
  <c r="AG2787" i="4" s="1"/>
  <c r="AF2799" i="4"/>
  <c r="AG2799" i="4" s="1"/>
  <c r="AF2811" i="4"/>
  <c r="AG2811" i="4" s="1"/>
  <c r="AF2823" i="4"/>
  <c r="AG2823" i="4" s="1"/>
  <c r="AF2835" i="4"/>
  <c r="AG2835" i="4" s="1"/>
  <c r="AF2847" i="4"/>
  <c r="AG2847" i="4" s="1"/>
  <c r="AF2859" i="4"/>
  <c r="AG2859" i="4" s="1"/>
  <c r="AF2871" i="4"/>
  <c r="AG2871" i="4" s="1"/>
  <c r="AF2883" i="4"/>
  <c r="AG2883" i="4" s="1"/>
  <c r="AF2895" i="4"/>
  <c r="AG2895" i="4" s="1"/>
  <c r="AF2907" i="4"/>
  <c r="AG2907" i="4" s="1"/>
  <c r="AF2919" i="4"/>
  <c r="AG2919" i="4" s="1"/>
  <c r="AF2931" i="4"/>
  <c r="AG2931" i="4" s="1"/>
  <c r="AF2943" i="4"/>
  <c r="AG2943" i="4" s="1"/>
  <c r="AF2955" i="4"/>
  <c r="AG2955" i="4" s="1"/>
  <c r="AF2967" i="4"/>
  <c r="AG2967" i="4" s="1"/>
  <c r="AF2979" i="4"/>
  <c r="AG2979" i="4" s="1"/>
  <c r="AF2991" i="4"/>
  <c r="AG2991" i="4" s="1"/>
  <c r="AF3003" i="4"/>
  <c r="AG3003" i="4" s="1"/>
  <c r="AF3015" i="4"/>
  <c r="AG3015" i="4" s="1"/>
  <c r="AF3027" i="4"/>
  <c r="AG3027" i="4" s="1"/>
  <c r="AF3039" i="4"/>
  <c r="AG3039" i="4" s="1"/>
  <c r="AF3051" i="4"/>
  <c r="AG3051" i="4" s="1"/>
  <c r="AF3063" i="4"/>
  <c r="AG3063" i="4" s="1"/>
  <c r="AF3075" i="4"/>
  <c r="AG3075" i="4" s="1"/>
  <c r="AF3087" i="4"/>
  <c r="AG3087" i="4" s="1"/>
  <c r="AF3099" i="4"/>
  <c r="AG3099" i="4" s="1"/>
  <c r="AF3111" i="4"/>
  <c r="AG3111" i="4" s="1"/>
  <c r="AF3123" i="4"/>
  <c r="AG3123" i="4" s="1"/>
  <c r="AF3135" i="4"/>
  <c r="AG3135" i="4" s="1"/>
  <c r="AF3147" i="4"/>
  <c r="AG3147" i="4" s="1"/>
  <c r="AF3159" i="4"/>
  <c r="AG3159" i="4" s="1"/>
  <c r="AF3171" i="4"/>
  <c r="AG3171" i="4" s="1"/>
  <c r="AF3183" i="4"/>
  <c r="AG3183" i="4" s="1"/>
  <c r="AF3195" i="4"/>
  <c r="AG3195" i="4" s="1"/>
  <c r="AF3207" i="4"/>
  <c r="AG3207" i="4" s="1"/>
  <c r="AF3219" i="4"/>
  <c r="AG3219" i="4" s="1"/>
  <c r="AF3231" i="4"/>
  <c r="AG3231" i="4" s="1"/>
  <c r="AF3243" i="4"/>
  <c r="AG3243" i="4" s="1"/>
  <c r="AF3255" i="4"/>
  <c r="AG3255" i="4" s="1"/>
  <c r="AF3267" i="4"/>
  <c r="AG3267" i="4" s="1"/>
  <c r="AF3279" i="4"/>
  <c r="AG3279" i="4" s="1"/>
  <c r="AF3291" i="4"/>
  <c r="AG3291" i="4" s="1"/>
  <c r="AF3303" i="4"/>
  <c r="AG3303" i="4" s="1"/>
  <c r="AF3160" i="4"/>
  <c r="AG3160" i="4" s="1"/>
  <c r="AF3172" i="4"/>
  <c r="AG3172" i="4" s="1"/>
  <c r="AF3184" i="4"/>
  <c r="AG3184" i="4" s="1"/>
  <c r="AF3196" i="4"/>
  <c r="AG3196" i="4" s="1"/>
  <c r="AF3208" i="4"/>
  <c r="AG3208" i="4" s="1"/>
  <c r="AF3220" i="4"/>
  <c r="AG3220" i="4" s="1"/>
  <c r="AF3232" i="4"/>
  <c r="AG3232" i="4" s="1"/>
  <c r="AF3244" i="4"/>
  <c r="AG3244" i="4" s="1"/>
  <c r="AF3256" i="4"/>
  <c r="AG3256" i="4" s="1"/>
  <c r="AF3268" i="4"/>
  <c r="AG3268" i="4" s="1"/>
  <c r="AF3280" i="4"/>
  <c r="AG3280" i="4" s="1"/>
  <c r="AF3292" i="4"/>
  <c r="AG3292" i="4" s="1"/>
  <c r="AF3304" i="4"/>
  <c r="AG3304" i="4" s="1"/>
  <c r="AF3065" i="4"/>
  <c r="AG3065" i="4" s="1"/>
  <c r="AF3077" i="4"/>
  <c r="AG3077" i="4" s="1"/>
  <c r="AF3089" i="4"/>
  <c r="AG3089" i="4" s="1"/>
  <c r="AF3101" i="4"/>
  <c r="AG3101" i="4" s="1"/>
  <c r="AF3113" i="4"/>
  <c r="AG3113" i="4" s="1"/>
  <c r="AF3125" i="4"/>
  <c r="AG3125" i="4" s="1"/>
  <c r="AF3137" i="4"/>
  <c r="AG3137" i="4" s="1"/>
  <c r="AF3149" i="4"/>
  <c r="AG3149" i="4" s="1"/>
  <c r="AF3161" i="4"/>
  <c r="AG3161" i="4" s="1"/>
  <c r="AF3173" i="4"/>
  <c r="AG3173" i="4" s="1"/>
  <c r="AF3185" i="4"/>
  <c r="AG3185" i="4" s="1"/>
  <c r="AF3197" i="4"/>
  <c r="AG3197" i="4" s="1"/>
  <c r="AF3209" i="4"/>
  <c r="AG3209" i="4" s="1"/>
  <c r="AF3221" i="4"/>
  <c r="AG3221" i="4" s="1"/>
  <c r="AF3233" i="4"/>
  <c r="AG3233" i="4" s="1"/>
  <c r="AF3245" i="4"/>
  <c r="AG3245" i="4" s="1"/>
  <c r="AF3257" i="4"/>
  <c r="AG3257" i="4" s="1"/>
  <c r="AF3269" i="4"/>
  <c r="AG3269" i="4" s="1"/>
  <c r="AF3281" i="4"/>
  <c r="AG3281" i="4" s="1"/>
  <c r="F14" i="13"/>
  <c r="F3" i="17"/>
  <c r="I3" i="17"/>
  <c r="L3" i="17"/>
  <c r="F4" i="17"/>
  <c r="I4" i="17"/>
  <c r="L4" i="17"/>
  <c r="F5" i="17"/>
  <c r="I5" i="17"/>
  <c r="L5" i="17"/>
  <c r="F6" i="17"/>
  <c r="I6" i="17"/>
  <c r="L6" i="17"/>
  <c r="F7" i="17"/>
  <c r="I7" i="17"/>
  <c r="L7" i="17"/>
  <c r="F8" i="17"/>
  <c r="I8" i="17"/>
  <c r="L8" i="17"/>
  <c r="F9" i="17"/>
  <c r="I9" i="17"/>
  <c r="L9" i="17"/>
  <c r="F10" i="17"/>
  <c r="I10" i="17"/>
  <c r="L10" i="17"/>
  <c r="F11" i="17"/>
  <c r="I11" i="17"/>
  <c r="L11" i="17"/>
  <c r="F12" i="17"/>
  <c r="I12" i="17"/>
  <c r="L12" i="17"/>
  <c r="F13" i="17"/>
  <c r="I13" i="17"/>
  <c r="L13" i="17"/>
  <c r="F14" i="17"/>
  <c r="I14" i="17"/>
  <c r="L14" i="17"/>
  <c r="F15" i="17"/>
  <c r="I15" i="17"/>
  <c r="L15" i="17"/>
  <c r="F16" i="17"/>
  <c r="I16" i="17"/>
  <c r="L16" i="17"/>
  <c r="F17" i="17"/>
  <c r="I17" i="17"/>
  <c r="L17" i="17"/>
  <c r="F18" i="17"/>
  <c r="I18" i="17"/>
  <c r="L18" i="17"/>
  <c r="F19" i="17"/>
  <c r="I19" i="17"/>
  <c r="L19" i="17"/>
  <c r="M7" i="16"/>
  <c r="M8" i="16" s="1"/>
  <c r="B2" i="15"/>
  <c r="M15" i="14"/>
  <c r="S15" i="14" s="1"/>
  <c r="A1" i="14"/>
  <c r="F14" i="14" s="1"/>
  <c r="D7" i="14"/>
  <c r="C7" i="14"/>
  <c r="F7" i="14" s="1"/>
  <c r="D6" i="14"/>
  <c r="E6" i="14" s="1"/>
  <c r="F6" i="14" s="1"/>
  <c r="D13" i="13"/>
  <c r="M15" i="13"/>
  <c r="M16" i="13" s="1"/>
  <c r="AA7" i="13"/>
  <c r="V7" i="13"/>
  <c r="O7" i="13"/>
  <c r="P7" i="13" s="1"/>
  <c r="D7" i="13"/>
  <c r="C7" i="13"/>
  <c r="E7" i="13" s="1"/>
  <c r="D6" i="13"/>
  <c r="E6" i="13" s="1"/>
  <c r="F6" i="13" s="1"/>
  <c r="F20" i="14"/>
  <c r="F26" i="14"/>
  <c r="F25" i="14"/>
  <c r="F24" i="14"/>
  <c r="M16" i="14" l="1"/>
  <c r="M14" i="14"/>
  <c r="V15" i="14"/>
  <c r="E7" i="14"/>
  <c r="D14" i="14"/>
  <c r="D16" i="14" s="1"/>
  <c r="F21" i="14"/>
  <c r="F22" i="14" s="1"/>
  <c r="V16" i="14"/>
  <c r="F16" i="14"/>
  <c r="C14" i="14"/>
  <c r="E14" i="14"/>
  <c r="H15" i="14" s="1"/>
  <c r="W7" i="13"/>
  <c r="Q7" i="13"/>
  <c r="X7" i="13"/>
  <c r="U16" i="13"/>
  <c r="M17" i="13"/>
  <c r="U15" i="13"/>
  <c r="F7" i="13"/>
  <c r="C14" i="13"/>
  <c r="D14" i="13"/>
  <c r="E14" i="13"/>
  <c r="E16" i="13" s="1"/>
  <c r="M14" i="13"/>
  <c r="E20" i="14"/>
  <c r="D24" i="14"/>
  <c r="D25" i="14"/>
  <c r="D25" i="13"/>
  <c r="C24" i="14"/>
  <c r="C20" i="14"/>
  <c r="D20" i="14"/>
  <c r="F26" i="13"/>
  <c r="D24" i="13"/>
  <c r="E20" i="13"/>
  <c r="C20" i="13"/>
  <c r="E24" i="13"/>
  <c r="E24" i="14"/>
  <c r="C24" i="13"/>
  <c r="C25" i="13"/>
  <c r="C25" i="14"/>
  <c r="E25" i="14"/>
  <c r="F25" i="13"/>
  <c r="F24" i="13"/>
  <c r="F20" i="13"/>
  <c r="C26" i="14"/>
  <c r="E25" i="13"/>
  <c r="D20" i="13"/>
  <c r="M13" i="14" l="1"/>
  <c r="S14" i="14"/>
  <c r="M17" i="14"/>
  <c r="S16" i="14"/>
  <c r="V14" i="14"/>
  <c r="V13" i="14"/>
  <c r="D21" i="14"/>
  <c r="D22" i="14" s="1"/>
  <c r="G20" i="14"/>
  <c r="C21" i="14"/>
  <c r="G24" i="14"/>
  <c r="G26" i="14"/>
  <c r="G25" i="14"/>
  <c r="E21" i="14"/>
  <c r="C16" i="14"/>
  <c r="V17" i="14"/>
  <c r="G15" i="14"/>
  <c r="E16" i="14"/>
  <c r="G20" i="13"/>
  <c r="Y18" i="13" s="1"/>
  <c r="G25" i="13"/>
  <c r="C21" i="13"/>
  <c r="E21" i="13"/>
  <c r="F21" i="13"/>
  <c r="F22" i="13" s="1"/>
  <c r="G24" i="13"/>
  <c r="D21" i="13"/>
  <c r="D22" i="13" s="1"/>
  <c r="C16" i="13"/>
  <c r="Y7" i="13"/>
  <c r="R7" i="13"/>
  <c r="Z7" i="13" s="1"/>
  <c r="F16" i="13"/>
  <c r="H15" i="13"/>
  <c r="D16" i="13"/>
  <c r="G15" i="13"/>
  <c r="U14" i="13"/>
  <c r="M13" i="13"/>
  <c r="U17" i="13"/>
  <c r="M18" i="13"/>
  <c r="D26" i="13"/>
  <c r="C26" i="13"/>
  <c r="E26" i="14"/>
  <c r="E26" i="13"/>
  <c r="D26" i="14"/>
  <c r="M18" i="14" l="1"/>
  <c r="S17" i="14"/>
  <c r="M12" i="14"/>
  <c r="S13" i="14"/>
  <c r="AA23" i="14"/>
  <c r="AA11" i="14"/>
  <c r="AA10" i="14"/>
  <c r="AA21" i="14"/>
  <c r="AA9" i="14"/>
  <c r="AA8" i="14"/>
  <c r="AA19" i="14"/>
  <c r="AA16" i="14"/>
  <c r="AA15" i="14"/>
  <c r="AA13" i="14"/>
  <c r="AA22" i="14"/>
  <c r="AA20" i="14"/>
  <c r="AA18" i="14"/>
  <c r="AA17" i="14"/>
  <c r="AA14" i="14"/>
  <c r="AA12" i="14"/>
  <c r="W10" i="13"/>
  <c r="W15" i="13"/>
  <c r="AA20" i="13"/>
  <c r="W21" i="13"/>
  <c r="Y9" i="13"/>
  <c r="V10" i="13"/>
  <c r="W16" i="13"/>
  <c r="W18" i="13"/>
  <c r="Y21" i="13"/>
  <c r="X21" i="13"/>
  <c r="Z12" i="13"/>
  <c r="Z22" i="13"/>
  <c r="V8" i="13"/>
  <c r="Z9" i="13"/>
  <c r="X16" i="13"/>
  <c r="Z10" i="13"/>
  <c r="X18" i="13"/>
  <c r="M7" i="13"/>
  <c r="W13" i="13"/>
  <c r="X9" i="13"/>
  <c r="Y19" i="13"/>
  <c r="Y17" i="13"/>
  <c r="Z15" i="13"/>
  <c r="W8" i="13"/>
  <c r="Z20" i="13"/>
  <c r="W17" i="13"/>
  <c r="AA21" i="13"/>
  <c r="X17" i="13"/>
  <c r="X19" i="13"/>
  <c r="X14" i="13"/>
  <c r="W19" i="13"/>
  <c r="W11" i="13"/>
  <c r="AA12" i="13"/>
  <c r="V16" i="13"/>
  <c r="V12" i="13"/>
  <c r="X11" i="13"/>
  <c r="AA13" i="13"/>
  <c r="V17" i="13"/>
  <c r="V13" i="13"/>
  <c r="AA23" i="13"/>
  <c r="Y16" i="13"/>
  <c r="W14" i="13"/>
  <c r="Z21" i="13"/>
  <c r="W22" i="13"/>
  <c r="V9" i="13"/>
  <c r="V18" i="13"/>
  <c r="Y10" i="13"/>
  <c r="V22" i="13"/>
  <c r="W23" i="13"/>
  <c r="V21" i="13"/>
  <c r="V19" i="13"/>
  <c r="X15" i="13"/>
  <c r="V23" i="13"/>
  <c r="Z11" i="13"/>
  <c r="V14" i="13"/>
  <c r="X8" i="13"/>
  <c r="Z13" i="13"/>
  <c r="X10" i="13"/>
  <c r="AA15" i="13"/>
  <c r="V11" i="13"/>
  <c r="AA9" i="13"/>
  <c r="Z16" i="13"/>
  <c r="AA22" i="13"/>
  <c r="W12" i="13"/>
  <c r="X13" i="13"/>
  <c r="Z23" i="13"/>
  <c r="H21" i="14"/>
  <c r="E22" i="14"/>
  <c r="V18" i="14"/>
  <c r="G21" i="14"/>
  <c r="C22" i="14"/>
  <c r="Y18" i="14"/>
  <c r="X12" i="14"/>
  <c r="X9" i="14"/>
  <c r="W15" i="14"/>
  <c r="Z11" i="14"/>
  <c r="Y11" i="14"/>
  <c r="Y8" i="14"/>
  <c r="Z18" i="14"/>
  <c r="AB14" i="14"/>
  <c r="X18" i="14"/>
  <c r="AB16" i="14"/>
  <c r="AB15" i="14"/>
  <c r="Z14" i="14"/>
  <c r="Z13" i="14"/>
  <c r="W12" i="14"/>
  <c r="W9" i="14"/>
  <c r="W19" i="14"/>
  <c r="W16" i="14"/>
  <c r="Z8" i="14"/>
  <c r="Y23" i="14"/>
  <c r="Z17" i="14"/>
  <c r="M7" i="14"/>
  <c r="Z22" i="14"/>
  <c r="Z21" i="14"/>
  <c r="W18" i="14"/>
  <c r="Y14" i="14"/>
  <c r="Y13" i="14"/>
  <c r="Z10" i="14"/>
  <c r="Y22" i="14"/>
  <c r="Y21" i="14"/>
  <c r="Z20" i="14"/>
  <c r="Z19" i="14"/>
  <c r="Z16" i="14"/>
  <c r="Z15" i="14"/>
  <c r="X14" i="14"/>
  <c r="X13" i="14"/>
  <c r="Y10" i="14"/>
  <c r="Z23" i="14"/>
  <c r="W20" i="14"/>
  <c r="X22" i="14"/>
  <c r="X21" i="14"/>
  <c r="Y20" i="14"/>
  <c r="Y19" i="14"/>
  <c r="Y16" i="14"/>
  <c r="Y15" i="14"/>
  <c r="W14" i="14"/>
  <c r="W13" i="14"/>
  <c r="X10" i="14"/>
  <c r="W22" i="14"/>
  <c r="W21" i="14"/>
  <c r="X20" i="14"/>
  <c r="X19" i="14"/>
  <c r="AB17" i="14"/>
  <c r="X16" i="14"/>
  <c r="X15" i="14"/>
  <c r="W10" i="14"/>
  <c r="AB13" i="14"/>
  <c r="X23" i="14"/>
  <c r="Y17" i="14"/>
  <c r="X11" i="14"/>
  <c r="X8" i="14"/>
  <c r="W23" i="14"/>
  <c r="X17" i="14"/>
  <c r="W11" i="14"/>
  <c r="W8" i="14"/>
  <c r="Z12" i="14"/>
  <c r="Z9" i="14"/>
  <c r="Y9" i="14"/>
  <c r="W17" i="14"/>
  <c r="Y12" i="14"/>
  <c r="G21" i="13"/>
  <c r="Z17" i="13"/>
  <c r="V20" i="13"/>
  <c r="X22" i="13"/>
  <c r="AA8" i="13"/>
  <c r="X23" i="13"/>
  <c r="Z14" i="13"/>
  <c r="W9" i="13"/>
  <c r="V15" i="13"/>
  <c r="AA10" i="13"/>
  <c r="AA14" i="13"/>
  <c r="Y15" i="13"/>
  <c r="Y8" i="13"/>
  <c r="Z18" i="13"/>
  <c r="Y12" i="13"/>
  <c r="Z19" i="13"/>
  <c r="Y11" i="13"/>
  <c r="Y13" i="13"/>
  <c r="Z8" i="13"/>
  <c r="AA16" i="13"/>
  <c r="AA17" i="13"/>
  <c r="X12" i="13"/>
  <c r="Y14" i="13"/>
  <c r="AA18" i="13"/>
  <c r="AA19" i="13"/>
  <c r="W20" i="13"/>
  <c r="Y22" i="13"/>
  <c r="Y23" i="13"/>
  <c r="X20" i="13"/>
  <c r="AA11" i="13"/>
  <c r="Y20" i="13"/>
  <c r="C22" i="13"/>
  <c r="G26" i="13"/>
  <c r="H21" i="13"/>
  <c r="E22" i="13"/>
  <c r="U13" i="13"/>
  <c r="M12" i="13"/>
  <c r="U18" i="13"/>
  <c r="M19" i="13"/>
  <c r="M11" i="14" l="1"/>
  <c r="S12" i="14"/>
  <c r="AB12" i="14" s="1"/>
  <c r="V12" i="14"/>
  <c r="M19" i="14"/>
  <c r="V19" i="14" s="1"/>
  <c r="V20" i="14" s="1"/>
  <c r="V21" i="14" s="1"/>
  <c r="V22" i="14" s="1"/>
  <c r="V23" i="14" s="1"/>
  <c r="S18" i="14"/>
  <c r="AB18" i="14" s="1"/>
  <c r="U19" i="13"/>
  <c r="U20" i="13" s="1"/>
  <c r="U21" i="13" s="1"/>
  <c r="U22" i="13" s="1"/>
  <c r="U23" i="13" s="1"/>
  <c r="M20" i="13"/>
  <c r="M21" i="13" s="1"/>
  <c r="M22" i="13" s="1"/>
  <c r="M23" i="13" s="1"/>
  <c r="U12" i="13"/>
  <c r="M11" i="13"/>
  <c r="M20" i="14" l="1"/>
  <c r="S19" i="14"/>
  <c r="AB19" i="14" s="1"/>
  <c r="M10" i="14"/>
  <c r="S11" i="14"/>
  <c r="AB11" i="14" s="1"/>
  <c r="V11" i="14"/>
  <c r="M10" i="13"/>
  <c r="U11" i="13"/>
  <c r="M9" i="14" l="1"/>
  <c r="S10" i="14"/>
  <c r="AB10" i="14" s="1"/>
  <c r="V10" i="14"/>
  <c r="M21" i="14"/>
  <c r="S20" i="14"/>
  <c r="AB20" i="14" s="1"/>
  <c r="U10" i="13"/>
  <c r="M9" i="13"/>
  <c r="M22" i="14" l="1"/>
  <c r="S21" i="14"/>
  <c r="AB21" i="14" s="1"/>
  <c r="M8" i="14"/>
  <c r="S9" i="14"/>
  <c r="AB9" i="14" s="1"/>
  <c r="V9" i="14"/>
  <c r="U9" i="13"/>
  <c r="M8" i="13"/>
  <c r="U8" i="13" s="1"/>
  <c r="S8" i="14" l="1"/>
  <c r="AB8" i="14" s="1"/>
  <c r="V8" i="14"/>
  <c r="M23" i="14"/>
  <c r="S23" i="14" s="1"/>
  <c r="AB23" i="14" s="1"/>
  <c r="S22" i="14"/>
  <c r="AB22" i="14" s="1"/>
  <c r="W1" i="12" l="1"/>
  <c r="V1" i="12"/>
  <c r="T1" i="12"/>
  <c r="S1" i="12"/>
  <c r="Q1" i="12"/>
  <c r="P1" i="12"/>
  <c r="O1" i="12"/>
  <c r="M1" i="12"/>
  <c r="L1" i="12"/>
  <c r="J1" i="12"/>
  <c r="I1" i="12"/>
  <c r="G1" i="12"/>
  <c r="F1" i="12"/>
  <c r="E1" i="12"/>
  <c r="C1" i="12"/>
  <c r="B1" i="12"/>
  <c r="R8" i="11" l="1"/>
  <c r="S3" i="11"/>
  <c r="S4" i="11" s="1"/>
  <c r="S5" i="11" s="1"/>
  <c r="R4" i="11"/>
  <c r="R5" i="11" s="1"/>
  <c r="L8" i="11" l="1"/>
  <c r="K8" i="11"/>
  <c r="L13" i="11" s="1"/>
  <c r="L14" i="11"/>
  <c r="C39" i="11"/>
  <c r="C40" i="11" s="1"/>
  <c r="F32" i="11"/>
  <c r="E32" i="11"/>
  <c r="D32" i="11"/>
  <c r="F31" i="11"/>
  <c r="E31" i="11"/>
  <c r="D31" i="11"/>
  <c r="C27" i="11"/>
  <c r="C26" i="11"/>
  <c r="C25" i="11"/>
  <c r="B27" i="11"/>
  <c r="B26" i="11"/>
  <c r="B25" i="11"/>
  <c r="L7" i="11"/>
  <c r="K14" i="11" s="1"/>
  <c r="L6" i="11"/>
  <c r="J14" i="11" s="1"/>
  <c r="K7" i="11"/>
  <c r="K13" i="11" s="1"/>
  <c r="K6" i="11"/>
  <c r="J13" i="11" s="1"/>
  <c r="E12" i="11"/>
  <c r="E11" i="11"/>
  <c r="E10" i="11"/>
  <c r="D12" i="11"/>
  <c r="D11" i="11"/>
  <c r="D10" i="11"/>
  <c r="C14" i="11"/>
  <c r="C13" i="11"/>
  <c r="B14" i="11"/>
  <c r="B13" i="11"/>
  <c r="A14" i="11"/>
  <c r="A13" i="11"/>
  <c r="O31" i="11" l="1"/>
  <c r="M31" i="11"/>
  <c r="N31" i="11"/>
  <c r="M32" i="11"/>
  <c r="N32" i="11"/>
  <c r="O32" i="11"/>
  <c r="K25" i="11"/>
  <c r="L25" i="11"/>
  <c r="K26" i="11"/>
  <c r="L26" i="11"/>
  <c r="K27" i="11"/>
  <c r="L27" i="11"/>
  <c r="M10" i="11"/>
  <c r="N10" i="11"/>
  <c r="N11" i="11"/>
  <c r="N12" i="11"/>
  <c r="M11" i="11"/>
  <c r="M12" i="11"/>
  <c r="D13" i="11" a="1"/>
  <c r="D13" i="11" s="1"/>
  <c r="B19" i="11" s="1"/>
  <c r="M13" i="11" l="1" a="1"/>
  <c r="M13" i="11" s="1"/>
  <c r="K19" i="11" s="1"/>
  <c r="E13" i="11"/>
  <c r="C19" i="11" s="1"/>
  <c r="E14" i="11"/>
  <c r="C20" i="11" s="1"/>
  <c r="D14" i="11"/>
  <c r="B20" i="11" s="1"/>
  <c r="N14" i="11" l="1"/>
  <c r="L20" i="11" s="1"/>
  <c r="M14" i="11"/>
  <c r="K20" i="11" s="1"/>
  <c r="N13" i="11"/>
  <c r="L19" i="11" s="1"/>
  <c r="D17" i="11" a="1"/>
  <c r="E18" i="11" s="1"/>
  <c r="E24" i="11" s="1"/>
  <c r="M17" i="11" l="1" a="1"/>
  <c r="N18" i="11" s="1"/>
  <c r="N24" i="11" s="1"/>
  <c r="D17" i="11"/>
  <c r="D23" i="11" s="1"/>
  <c r="D18" i="11"/>
  <c r="D24" i="11" s="1"/>
  <c r="E17" i="11"/>
  <c r="E23" i="11" s="1"/>
  <c r="M18" i="11" l="1"/>
  <c r="M24" i="11" s="1"/>
  <c r="D25" i="11" a="1"/>
  <c r="E25" i="11" s="1"/>
  <c r="C33" i="11" s="1"/>
  <c r="N17" i="11"/>
  <c r="N23" i="11" s="1"/>
  <c r="M17" i="11"/>
  <c r="M23" i="11" s="1"/>
  <c r="D19" i="11" a="1"/>
  <c r="E19" i="11" s="1"/>
  <c r="M25" i="11" l="1" a="1"/>
  <c r="M27" i="11" s="1"/>
  <c r="K35" i="11" s="1"/>
  <c r="D27" i="11"/>
  <c r="B35" i="11" s="1"/>
  <c r="D26" i="11"/>
  <c r="B34" i="11" s="1"/>
  <c r="E27" i="11"/>
  <c r="C35" i="11" s="1"/>
  <c r="M19" i="11" a="1"/>
  <c r="N20" i="11" s="1"/>
  <c r="E26" i="11"/>
  <c r="C34" i="11" s="1"/>
  <c r="D25" i="11"/>
  <c r="B33" i="11" s="1"/>
  <c r="D19" i="11"/>
  <c r="E20" i="11"/>
  <c r="D20" i="11"/>
  <c r="M26" i="11" l="1"/>
  <c r="K34" i="11" s="1"/>
  <c r="N25" i="11"/>
  <c r="L33" i="11" s="1"/>
  <c r="N26" i="11"/>
  <c r="L34" i="11" s="1"/>
  <c r="N27" i="11"/>
  <c r="L35" i="11" s="1"/>
  <c r="M25" i="11"/>
  <c r="K33" i="11" s="1"/>
  <c r="M33" i="11" s="1" a="1"/>
  <c r="M34" i="11" s="1"/>
  <c r="M19" i="11"/>
  <c r="M20" i="11"/>
  <c r="N19" i="11"/>
  <c r="D33" i="11" a="1"/>
  <c r="O35" i="11" l="1"/>
  <c r="O33" i="11"/>
  <c r="N35" i="11"/>
  <c r="N33" i="11"/>
  <c r="M33" i="11"/>
  <c r="M35" i="11"/>
  <c r="O34" i="11"/>
  <c r="N34" i="11"/>
  <c r="F34" i="11"/>
  <c r="D35" i="11"/>
  <c r="E35" i="11"/>
  <c r="F35" i="11"/>
  <c r="E33" i="11"/>
  <c r="F33" i="11"/>
  <c r="E34" i="11"/>
  <c r="D33" i="11"/>
  <c r="D34" i="11"/>
  <c r="M37" i="11" l="1"/>
  <c r="D37" i="11"/>
  <c r="D21" i="7"/>
  <c r="P21" i="7"/>
  <c r="Q21" i="7"/>
  <c r="R21" i="7"/>
  <c r="S21" i="7"/>
  <c r="T21" i="7"/>
  <c r="U21" i="7"/>
  <c r="H2" i="3" l="1"/>
  <c r="H3" i="3"/>
  <c r="I3" i="3"/>
  <c r="H4" i="3"/>
  <c r="I2" i="3" s="1"/>
  <c r="H5" i="3"/>
  <c r="H6" i="3"/>
  <c r="H7" i="3"/>
  <c r="H8" i="3"/>
  <c r="H9" i="3"/>
  <c r="H10" i="3"/>
  <c r="I6" i="3" s="1"/>
  <c r="H11" i="3"/>
  <c r="H12" i="3"/>
  <c r="I4" i="3" s="1"/>
  <c r="H13" i="3"/>
  <c r="H14" i="3"/>
  <c r="H15" i="3"/>
  <c r="H16" i="3"/>
  <c r="H17" i="3"/>
  <c r="H18" i="3"/>
  <c r="H19" i="3"/>
  <c r="H20" i="3"/>
  <c r="H21" i="3"/>
  <c r="H22" i="3"/>
  <c r="H23" i="3"/>
  <c r="H24" i="3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E33" i="2" l="1"/>
  <c r="E28" i="2"/>
  <c r="F28" i="2" s="1"/>
  <c r="I8" i="3"/>
  <c r="E32" i="2"/>
  <c r="F32" i="2" s="1"/>
  <c r="E31" i="2"/>
  <c r="F31" i="2" s="1"/>
  <c r="E27" i="2"/>
  <c r="E30" i="2"/>
  <c r="F30" i="2" s="1"/>
  <c r="E29" i="2"/>
  <c r="F29" i="2" s="1"/>
  <c r="F27" i="2"/>
  <c r="F33" i="2"/>
  <c r="E4" i="2"/>
  <c r="F4" i="2" s="1"/>
  <c r="I5" i="3"/>
  <c r="I10" i="3"/>
  <c r="I9" i="3"/>
  <c r="I7" i="3"/>
</calcChain>
</file>

<file path=xl/sharedStrings.xml><?xml version="1.0" encoding="utf-8"?>
<sst xmlns="http://schemas.openxmlformats.org/spreadsheetml/2006/main" count="7155" uniqueCount="3968">
  <si>
    <t>Date</t>
  </si>
  <si>
    <t>Last Price</t>
  </si>
  <si>
    <t>TY 3M 100 Vol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</si>
  <si>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</si>
  <si>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</si>
  <si>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</si>
  <si>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</si>
  <si>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</si>
  <si>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</si>
  <si>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</si>
  <si>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</si>
  <si>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</si>
  <si>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</si>
  <si>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04/01/19</t>
  </si>
  <si>
    <t>04/02/19</t>
  </si>
  <si>
    <t>04/03/19</t>
  </si>
  <si>
    <t>04/04/19</t>
  </si>
  <si>
    <t>04/05/19</t>
  </si>
  <si>
    <t>04/08/19</t>
  </si>
  <si>
    <t>04/09/19</t>
  </si>
  <si>
    <t>04/10/19</t>
  </si>
  <si>
    <t>04/11/19</t>
  </si>
  <si>
    <t>04/12/19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</si>
  <si>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</si>
  <si>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</si>
  <si>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</si>
  <si>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</si>
  <si>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</si>
  <si>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</si>
  <si>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</si>
  <si>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</si>
  <si>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</si>
  <si>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</si>
  <si>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</si>
  <si>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05/01/19</t>
  </si>
  <si>
    <t>05/02/19</t>
  </si>
  <si>
    <t>05/03/19</t>
  </si>
  <si>
    <t>05/06/19</t>
  </si>
  <si>
    <t>05/07/19</t>
  </si>
  <si>
    <t>05/08/19</t>
  </si>
  <si>
    <t>05/09/19</t>
  </si>
  <si>
    <t>05/10/19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</si>
  <si>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</si>
  <si>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</si>
  <si>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</si>
  <si>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</si>
  <si>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</si>
  <si>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</si>
  <si>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</si>
  <si>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</si>
  <si>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</si>
  <si>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</si>
  <si>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</si>
  <si>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</si>
  <si>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</si>
  <si>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</si>
  <si>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06/03/19</t>
  </si>
  <si>
    <t>06/04/19</t>
  </si>
  <si>
    <t>06/05/19</t>
  </si>
  <si>
    <t>06/06/19</t>
  </si>
  <si>
    <t>06/07/19</t>
  </si>
  <si>
    <t>06/10/19</t>
  </si>
  <si>
    <t>06/11/19</t>
  </si>
  <si>
    <t>06/12/19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</si>
  <si>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</si>
  <si>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</si>
  <si>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</si>
  <si>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</si>
  <si>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</si>
  <si>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</si>
  <si>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</si>
  <si>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</si>
  <si>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</si>
  <si>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</si>
  <si>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</si>
  <si>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</si>
  <si>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07/01/19</t>
  </si>
  <si>
    <t>07/02/19</t>
  </si>
  <si>
    <t>07/03/19</t>
  </si>
  <si>
    <t>07/05/19</t>
  </si>
  <si>
    <t>07/08/19</t>
  </si>
  <si>
    <t>07/09/19</t>
  </si>
  <si>
    <t>07/10/19</t>
  </si>
  <si>
    <t>07/11/19</t>
  </si>
  <si>
    <t>07/12/19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</si>
  <si>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</si>
  <si>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</si>
  <si>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</si>
  <si>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</si>
  <si>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</si>
  <si>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</si>
  <si>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</si>
  <si>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</si>
  <si>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</si>
  <si>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</si>
  <si>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</si>
  <si>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</si>
  <si>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</si>
  <si>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08/01/19</t>
  </si>
  <si>
    <t>08/02/19</t>
  </si>
  <si>
    <t>08/05/19</t>
  </si>
  <si>
    <t>08/06/19</t>
  </si>
  <si>
    <t>08/07/19</t>
  </si>
  <si>
    <t>08/08/19</t>
  </si>
  <si>
    <t>08/09/19</t>
  </si>
  <si>
    <t>08/12/19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</si>
  <si>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</si>
  <si>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</si>
  <si>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</si>
  <si>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</si>
  <si>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</si>
  <si>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</si>
  <si>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</si>
  <si>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</si>
  <si>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</si>
  <si>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</si>
  <si>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</si>
  <si>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</si>
  <si>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</si>
  <si>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</si>
  <si>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09/03/19</t>
  </si>
  <si>
    <t>09/04/19</t>
  </si>
  <si>
    <t>09/05/19</t>
  </si>
  <si>
    <t>09/06/19</t>
  </si>
  <si>
    <t>09/09/19</t>
  </si>
  <si>
    <t>09/10/19</t>
  </si>
  <si>
    <t>09/11/19</t>
  </si>
  <si>
    <t>09/12/19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</si>
  <si>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</si>
  <si>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</si>
  <si>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</si>
  <si>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</si>
  <si>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</si>
  <si>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</si>
  <si>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</si>
  <si>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</si>
  <si>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</si>
  <si>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</si>
  <si>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</si>
  <si>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</si>
  <si>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10/01/19</t>
  </si>
  <si>
    <t>10/02/19</t>
  </si>
  <si>
    <t>10/03/19</t>
  </si>
  <si>
    <t>10/04/19</t>
  </si>
  <si>
    <t>10/07/19</t>
  </si>
  <si>
    <t>10/08/19</t>
  </si>
  <si>
    <t>10/09/19</t>
  </si>
  <si>
    <t>10/10/19</t>
  </si>
  <si>
    <t>10/11/19</t>
  </si>
  <si>
    <t>10/14/19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</si>
  <si>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</si>
  <si>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</si>
  <si>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</si>
  <si>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</si>
  <si>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</si>
  <si>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</si>
  <si>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</si>
  <si>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</si>
  <si>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</si>
  <si>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</si>
  <si>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</si>
  <si>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</si>
  <si>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</si>
  <si>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11/01/19</t>
  </si>
  <si>
    <t>11/04/19</t>
  </si>
  <si>
    <t>11/05/19</t>
  </si>
  <si>
    <t>11/06/19</t>
  </si>
  <si>
    <t>11/07/19</t>
  </si>
  <si>
    <t>11/08/19</t>
  </si>
  <si>
    <t>USSN0C10</t>
  </si>
  <si>
    <t>Annualized</t>
  </si>
  <si>
    <t>St. Dev</t>
  </si>
  <si>
    <t>LOG</t>
  </si>
  <si>
    <t>PRICE</t>
  </si>
  <si>
    <t>05/27/19</t>
  </si>
  <si>
    <t>07/04/19</t>
  </si>
  <si>
    <t>09/02/19</t>
  </si>
  <si>
    <t>USSWAP10 BGN Curncy Hist Vol (100)</t>
  </si>
  <si>
    <t>USSWAP10 BGN Curncy Hist Vol (50)</t>
  </si>
  <si>
    <t>USSWAP10 BGN Curncy Hist Vol (30)</t>
  </si>
  <si>
    <t>USSWAP10 BGN Curncy Hist Vol (10)</t>
  </si>
  <si>
    <t>USSWAP10 BGN Curncy Price</t>
  </si>
  <si>
    <t>11/10/09</t>
  </si>
  <si>
    <t>11/11/09</t>
  </si>
  <si>
    <t>11/12/09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</si>
  <si>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</si>
  <si>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</si>
  <si>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</si>
  <si>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</si>
  <si>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</si>
  <si>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</si>
  <si>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</si>
  <si>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</si>
  <si>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</si>
  <si>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11/26/09</t>
  </si>
  <si>
    <t>11/27/09</t>
  </si>
  <si>
    <t>11/30/09</t>
  </si>
  <si>
    <t>12/01/09</t>
  </si>
  <si>
    <t>12/02/09</t>
  </si>
  <si>
    <t>12/03/09</t>
  </si>
  <si>
    <t>12/04/09</t>
  </si>
  <si>
    <t>12/07/09</t>
  </si>
  <si>
    <t>12/08/09</t>
  </si>
  <si>
    <t>12/09/09</t>
  </si>
  <si>
    <t>12/10/09</t>
  </si>
  <si>
    <t>12/11/09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</si>
  <si>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</si>
  <si>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</si>
  <si>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</si>
  <si>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</si>
  <si>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</si>
  <si>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</si>
  <si>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</si>
  <si>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</si>
  <si>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</si>
  <si>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12/25/09</t>
  </si>
  <si>
    <t>12/28/09</t>
  </si>
  <si>
    <t>12/29/09</t>
  </si>
  <si>
    <t>12/30/09</t>
  </si>
  <si>
    <t>12/31/09</t>
  </si>
  <si>
    <t>01/01/10</t>
  </si>
  <si>
    <t>01/04/10</t>
  </si>
  <si>
    <t>01/05/10</t>
  </si>
  <si>
    <t>01/06/10</t>
  </si>
  <si>
    <t>01/07/10</t>
  </si>
  <si>
    <t>01/08/10</t>
  </si>
  <si>
    <t>01/11/10</t>
  </si>
  <si>
    <t>01/12/10</t>
  </si>
  <si>
    <t>01/13/10</t>
  </si>
  <si>
    <t>01/14/10</t>
  </si>
  <si>
    <t>01/15/10</t>
  </si>
  <si>
    <t>01/18/10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</si>
  <si>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</si>
  <si>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</si>
  <si>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</si>
  <si>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</si>
  <si>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</si>
  <si>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</si>
  <si>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</si>
  <si>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</si>
  <si>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</si>
  <si>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02/01/10</t>
  </si>
  <si>
    <t>02/02/10</t>
  </si>
  <si>
    <t>02/03/10</t>
  </si>
  <si>
    <t>02/04/10</t>
  </si>
  <si>
    <t>02/05/10</t>
  </si>
  <si>
    <t>02/08/10</t>
  </si>
  <si>
    <t>02/09/10</t>
  </si>
  <si>
    <t>02/10/10</t>
  </si>
  <si>
    <t>02/11/10</t>
  </si>
  <si>
    <t>02/12/10</t>
  </si>
  <si>
    <t>02/15/10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</si>
  <si>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</si>
  <si>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</si>
  <si>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</si>
  <si>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</si>
  <si>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</si>
  <si>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</si>
  <si>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</si>
  <si>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</si>
  <si>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</si>
  <si>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03/01/10</t>
  </si>
  <si>
    <t>03/02/10</t>
  </si>
  <si>
    <t>03/03/10</t>
  </si>
  <si>
    <t>03/04/10</t>
  </si>
  <si>
    <t>03/05/10</t>
  </si>
  <si>
    <t>03/08/10</t>
  </si>
  <si>
    <t>03/09/10</t>
  </si>
  <si>
    <t>03/10/10</t>
  </si>
  <si>
    <t>03/11/10</t>
  </si>
  <si>
    <t>03/12/10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</si>
  <si>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</si>
  <si>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</si>
  <si>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</si>
  <si>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</si>
  <si>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</si>
  <si>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</si>
  <si>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</si>
  <si>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</si>
  <si>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</si>
  <si>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</si>
  <si>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</si>
  <si>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</si>
  <si>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</si>
  <si>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04/01/10</t>
  </si>
  <si>
    <t>04/02/10</t>
  </si>
  <si>
    <t>04/05/10</t>
  </si>
  <si>
    <t>04/06/10</t>
  </si>
  <si>
    <t>04/07/10</t>
  </si>
  <si>
    <t>04/08/10</t>
  </si>
  <si>
    <t>04/09/10</t>
  </si>
  <si>
    <t>04/12/10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</si>
  <si>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</si>
  <si>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</si>
  <si>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</si>
  <si>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</si>
  <si>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</si>
  <si>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</si>
  <si>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</si>
  <si>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</si>
  <si>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</si>
  <si>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</si>
  <si>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</si>
  <si>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</si>
  <si>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</si>
  <si>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</si>
  <si>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05/03/10</t>
  </si>
  <si>
    <t>05/04/10</t>
  </si>
  <si>
    <t>05/05/10</t>
  </si>
  <si>
    <t>05/06/10</t>
  </si>
  <si>
    <t>05/07/10</t>
  </si>
  <si>
    <t>05/10/10</t>
  </si>
  <si>
    <t>05/11/10</t>
  </si>
  <si>
    <t>05/12/10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</si>
  <si>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</si>
  <si>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</si>
  <si>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</si>
  <si>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</si>
  <si>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</si>
  <si>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</si>
  <si>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</si>
  <si>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</si>
  <si>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</si>
  <si>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</si>
  <si>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</si>
  <si>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</si>
  <si>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05/31/10</t>
  </si>
  <si>
    <t>06/01/10</t>
  </si>
  <si>
    <t>06/02/10</t>
  </si>
  <si>
    <t>06/03/10</t>
  </si>
  <si>
    <t>06/04/10</t>
  </si>
  <si>
    <t>06/07/10</t>
  </si>
  <si>
    <t>06/08/10</t>
  </si>
  <si>
    <t>06/09/10</t>
  </si>
  <si>
    <t>06/10/10</t>
  </si>
  <si>
    <t>06/11/10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</si>
  <si>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</si>
  <si>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</si>
  <si>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</si>
  <si>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</si>
  <si>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</si>
  <si>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</si>
  <si>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</si>
  <si>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</si>
  <si>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</si>
  <si>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</si>
  <si>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</si>
  <si>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</si>
  <si>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</si>
  <si>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07/01/10</t>
  </si>
  <si>
    <t>07/02/10</t>
  </si>
  <si>
    <t>07/05/10</t>
  </si>
  <si>
    <t>07/06/10</t>
  </si>
  <si>
    <t>07/07/10</t>
  </si>
  <si>
    <t>07/08/10</t>
  </si>
  <si>
    <t>07/09/10</t>
  </si>
  <si>
    <t>07/12/10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</si>
  <si>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</si>
  <si>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</si>
  <si>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</si>
  <si>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</si>
  <si>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</si>
  <si>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</si>
  <si>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</si>
  <si>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</si>
  <si>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</si>
  <si>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</si>
  <si>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</si>
  <si>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</si>
  <si>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</si>
  <si>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</si>
  <si>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08/02/10</t>
  </si>
  <si>
    <t>08/03/10</t>
  </si>
  <si>
    <t>08/04/10</t>
  </si>
  <si>
    <t>08/05/10</t>
  </si>
  <si>
    <t>08/06/10</t>
  </si>
  <si>
    <t>08/09/10</t>
  </si>
  <si>
    <t>08/10/10</t>
  </si>
  <si>
    <t>08/11/10</t>
  </si>
  <si>
    <t>08/12/10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</si>
  <si>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</si>
  <si>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</si>
  <si>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</si>
  <si>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</si>
  <si>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</si>
  <si>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</si>
  <si>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</si>
  <si>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</si>
  <si>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</si>
  <si>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</si>
  <si>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</si>
  <si>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</si>
  <si>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</si>
  <si>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09/01/10</t>
  </si>
  <si>
    <t>09/02/10</t>
  </si>
  <si>
    <t>09/03/10</t>
  </si>
  <si>
    <t>09/06/10</t>
  </si>
  <si>
    <t>09/07/10</t>
  </si>
  <si>
    <t>09/08/10</t>
  </si>
  <si>
    <t>09/09/10</t>
  </si>
  <si>
    <t>09/10/10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</si>
  <si>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</si>
  <si>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</si>
  <si>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</si>
  <si>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</si>
  <si>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</si>
  <si>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</si>
  <si>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</si>
  <si>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</si>
  <si>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</si>
  <si>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</si>
  <si>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</si>
  <si>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</si>
  <si>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</si>
  <si>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</si>
  <si>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10/01/10</t>
  </si>
  <si>
    <t>10/04/10</t>
  </si>
  <si>
    <t>10/05/10</t>
  </si>
  <si>
    <t>10/06/10</t>
  </si>
  <si>
    <t>10/07/10</t>
  </si>
  <si>
    <t>10/08/10</t>
  </si>
  <si>
    <t>10/11/10</t>
  </si>
  <si>
    <t>10/12/10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</si>
  <si>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</si>
  <si>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</si>
  <si>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</si>
  <si>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</si>
  <si>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</si>
  <si>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</si>
  <si>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</si>
  <si>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</si>
  <si>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</si>
  <si>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</si>
  <si>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</si>
  <si>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</si>
  <si>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</si>
  <si>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11/01/10</t>
  </si>
  <si>
    <t>11/02/10</t>
  </si>
  <si>
    <t>11/03/10</t>
  </si>
  <si>
    <t>11/04/10</t>
  </si>
  <si>
    <t>11/05/10</t>
  </si>
  <si>
    <t>11/08/10</t>
  </si>
  <si>
    <t>11/09/10</t>
  </si>
  <si>
    <t>11/10/10</t>
  </si>
  <si>
    <t>11/11/10</t>
  </si>
  <si>
    <t>11/12/10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</si>
  <si>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</si>
  <si>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</si>
  <si>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</si>
  <si>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</si>
  <si>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</si>
  <si>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</si>
  <si>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</si>
  <si>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</si>
  <si>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11/25/10</t>
  </si>
  <si>
    <t>11/26/10</t>
  </si>
  <si>
    <t>11/29/10</t>
  </si>
  <si>
    <t>11/30/10</t>
  </si>
  <si>
    <t>12/01/10</t>
  </si>
  <si>
    <t>12/02/10</t>
  </si>
  <si>
    <t>12/03/10</t>
  </si>
  <si>
    <t>12/06/10</t>
  </si>
  <si>
    <t>12/07/10</t>
  </si>
  <si>
    <t>12/08/10</t>
  </si>
  <si>
    <t>12/09/10</t>
  </si>
  <si>
    <t>12/10/10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</si>
  <si>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</si>
  <si>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</si>
  <si>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</si>
  <si>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</si>
  <si>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</si>
  <si>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</si>
  <si>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</si>
  <si>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</si>
  <si>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</si>
  <si>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12/24/10</t>
  </si>
  <si>
    <t>12/27/10</t>
  </si>
  <si>
    <t>12/28/10</t>
  </si>
  <si>
    <t>12/29/10</t>
  </si>
  <si>
    <t>12/30/10</t>
  </si>
  <si>
    <t>12/31/10</t>
  </si>
  <si>
    <t>01/03/11</t>
  </si>
  <si>
    <t>01/04/11</t>
  </si>
  <si>
    <t>01/05/11</t>
  </si>
  <si>
    <t>01/06/11</t>
  </si>
  <si>
    <t>01/07/11</t>
  </si>
  <si>
    <t>01/10/11</t>
  </si>
  <si>
    <t>01/11/11</t>
  </si>
  <si>
    <t>01/12/11</t>
  </si>
  <si>
    <t>01/13/11</t>
  </si>
  <si>
    <t>01/14/11</t>
  </si>
  <si>
    <t>01/17/11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</si>
  <si>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</si>
  <si>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</si>
  <si>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</si>
  <si>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</si>
  <si>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</si>
  <si>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</si>
  <si>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</si>
  <si>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</si>
  <si>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</si>
  <si>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</si>
  <si>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02/01/11</t>
  </si>
  <si>
    <t>02/02/11</t>
  </si>
  <si>
    <t>02/03/11</t>
  </si>
  <si>
    <t>02/04/11</t>
  </si>
  <si>
    <t>02/07/11</t>
  </si>
  <si>
    <t>02/08/11</t>
  </si>
  <si>
    <t>02/09/11</t>
  </si>
  <si>
    <t>02/10/11</t>
  </si>
  <si>
    <t>02/11/11</t>
  </si>
  <si>
    <t>02/14/11</t>
  </si>
  <si>
    <t>02/15/11</t>
  </si>
  <si>
    <t>02/16/11</t>
  </si>
  <si>
    <t>02/17/11</t>
  </si>
  <si>
    <t>02/18/11</t>
  </si>
  <si>
    <t>02/21/11</t>
  </si>
  <si>
    <t>02/22/11</t>
  </si>
  <si>
    <t>02/23/11</t>
  </si>
  <si>
    <t>02/24/11</t>
  </si>
  <si>
    <t>02/25/11</t>
  </si>
  <si>
    <t>02/28/11</t>
  </si>
  <si>
    <t>03/01/11</t>
  </si>
  <si>
    <t>03/02/11</t>
  </si>
  <si>
    <t>03/03/11</t>
  </si>
  <si>
    <t>03/04/11</t>
  </si>
  <si>
    <t>03/07/11</t>
  </si>
  <si>
    <t>03/08/11</t>
  </si>
  <si>
    <t>03/09/11</t>
  </si>
  <si>
    <t>03/10/11</t>
  </si>
  <si>
    <t>03/11/11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</si>
  <si>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</si>
  <si>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</si>
  <si>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</si>
  <si>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</si>
  <si>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</si>
  <si>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</si>
  <si>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</si>
  <si>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</si>
  <si>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</si>
  <si>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</si>
  <si>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</si>
  <si>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</si>
  <si>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</si>
  <si>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</si>
  <si>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04/01/11</t>
  </si>
  <si>
    <t>04/04/11</t>
  </si>
  <si>
    <t>04/05/11</t>
  </si>
  <si>
    <t>04/06/11</t>
  </si>
  <si>
    <t>04/07/11</t>
  </si>
  <si>
    <t>04/08/11</t>
  </si>
  <si>
    <t>04/11/11</t>
  </si>
  <si>
    <t>04/12/11</t>
  </si>
  <si>
    <t>04/13/11</t>
  </si>
  <si>
    <t>04/14/11</t>
  </si>
  <si>
    <t>04/15/11</t>
  </si>
  <si>
    <t>04/18/11</t>
  </si>
  <si>
    <t>04/19/11</t>
  </si>
  <si>
    <t>04/20/11</t>
  </si>
  <si>
    <t>04/21/11</t>
  </si>
  <si>
    <t>04/22/11</t>
  </si>
  <si>
    <t>04/25/11</t>
  </si>
  <si>
    <t>04/26/11</t>
  </si>
  <si>
    <t>04/27/11</t>
  </si>
  <si>
    <t>04/28/11</t>
  </si>
  <si>
    <t>04/29/11</t>
  </si>
  <si>
    <t>05/02/11</t>
  </si>
  <si>
    <t>05/03/11</t>
  </si>
  <si>
    <t>05/04/11</t>
  </si>
  <si>
    <t>05/05/11</t>
  </si>
  <si>
    <t>05/06/11</t>
  </si>
  <si>
    <t>05/09/11</t>
  </si>
  <si>
    <t>05/10/11</t>
  </si>
  <si>
    <t>05/11/11</t>
  </si>
  <si>
    <t>05/12/11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</si>
  <si>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</si>
  <si>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</si>
  <si>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</si>
  <si>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</si>
  <si>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</si>
  <si>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</si>
  <si>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</si>
  <si>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</si>
  <si>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</si>
  <si>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</si>
  <si>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</si>
  <si>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05/30/11</t>
  </si>
  <si>
    <t>05/31/11</t>
  </si>
  <si>
    <t>06/01/11</t>
  </si>
  <si>
    <t>06/02/11</t>
  </si>
  <si>
    <t>06/03/11</t>
  </si>
  <si>
    <t>06/06/11</t>
  </si>
  <si>
    <t>06/07/11</t>
  </si>
  <si>
    <t>06/08/11</t>
  </si>
  <si>
    <t>06/09/11</t>
  </si>
  <si>
    <t>06/10/11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</si>
  <si>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</si>
  <si>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</si>
  <si>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</si>
  <si>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</si>
  <si>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</si>
  <si>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</si>
  <si>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</si>
  <si>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</si>
  <si>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</si>
  <si>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</si>
  <si>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</si>
  <si>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</si>
  <si>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</si>
  <si>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</si>
  <si>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07/01/11</t>
  </si>
  <si>
    <t>07/04/11</t>
  </si>
  <si>
    <t>07/05/11</t>
  </si>
  <si>
    <t>07/06/11</t>
  </si>
  <si>
    <t>07/07/11</t>
  </si>
  <si>
    <t>07/08/11</t>
  </si>
  <si>
    <t>07/11/11</t>
  </si>
  <si>
    <t>07/12/11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</si>
  <si>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</si>
  <si>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</si>
  <si>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</si>
  <si>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</si>
  <si>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</si>
  <si>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</si>
  <si>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</si>
  <si>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</si>
  <si>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</si>
  <si>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</si>
  <si>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</si>
  <si>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</si>
  <si>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</si>
  <si>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08/01/11</t>
  </si>
  <si>
    <t>08/02/11</t>
  </si>
  <si>
    <t>08/03/11</t>
  </si>
  <si>
    <t>08/04/11</t>
  </si>
  <si>
    <t>08/05/11</t>
  </si>
  <si>
    <t>08/08/11</t>
  </si>
  <si>
    <t>08/09/11</t>
  </si>
  <si>
    <t>08/10/11</t>
  </si>
  <si>
    <t>08/11/11</t>
  </si>
  <si>
    <t>08/12/11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</si>
  <si>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</si>
  <si>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</si>
  <si>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</si>
  <si>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</si>
  <si>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</si>
  <si>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</si>
  <si>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</si>
  <si>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</si>
  <si>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</si>
  <si>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</si>
  <si>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</si>
  <si>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</si>
  <si>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</si>
  <si>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09/01/11</t>
  </si>
  <si>
    <t>09/02/11</t>
  </si>
  <si>
    <t>09/05/11</t>
  </si>
  <si>
    <t>09/06/11</t>
  </si>
  <si>
    <t>09/07/11</t>
  </si>
  <si>
    <t>09/08/11</t>
  </si>
  <si>
    <t>09/09/11</t>
  </si>
  <si>
    <t>09/12/11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</si>
  <si>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</si>
  <si>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</si>
  <si>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</si>
  <si>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</si>
  <si>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</si>
  <si>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</si>
  <si>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</si>
  <si>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</si>
  <si>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</si>
  <si>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</si>
  <si>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</si>
  <si>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</si>
  <si>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</si>
  <si>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</si>
  <si>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10/03/11</t>
  </si>
  <si>
    <t>10/04/11</t>
  </si>
  <si>
    <t>10/05/11</t>
  </si>
  <si>
    <t>10/06/11</t>
  </si>
  <si>
    <t>10/07/11</t>
  </si>
  <si>
    <t>10/10/11</t>
  </si>
  <si>
    <t>10/11/11</t>
  </si>
  <si>
    <t>10/12/11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</si>
  <si>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</si>
  <si>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</si>
  <si>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</si>
  <si>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</si>
  <si>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</si>
  <si>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</si>
  <si>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</si>
  <si>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</si>
  <si>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</si>
  <si>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</si>
  <si>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</si>
  <si>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</si>
  <si>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</si>
  <si>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11/01/11</t>
  </si>
  <si>
    <t>11/02/11</t>
  </si>
  <si>
    <t>11/03/11</t>
  </si>
  <si>
    <t>11/04/11</t>
  </si>
  <si>
    <t>11/07/11</t>
  </si>
  <si>
    <t>11/08/11</t>
  </si>
  <si>
    <t>11/09/11</t>
  </si>
  <si>
    <t>11/10/11</t>
  </si>
  <si>
    <t>11/11/11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</si>
  <si>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</si>
  <si>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</si>
  <si>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</si>
  <si>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</si>
  <si>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</si>
  <si>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</si>
  <si>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</si>
  <si>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</si>
  <si>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11/24/11</t>
  </si>
  <si>
    <t>11/25/11</t>
  </si>
  <si>
    <t>11/28/11</t>
  </si>
  <si>
    <t>11/29/11</t>
  </si>
  <si>
    <t>11/30/11</t>
  </si>
  <si>
    <t>12/01/11</t>
  </si>
  <si>
    <t>12/02/11</t>
  </si>
  <si>
    <t>12/05/11</t>
  </si>
  <si>
    <t>12/06/11</t>
  </si>
  <si>
    <t>12/07/11</t>
  </si>
  <si>
    <t>12/08/11</t>
  </si>
  <si>
    <t>12/09/11</t>
  </si>
  <si>
    <t>12/12/11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</si>
  <si>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</si>
  <si>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</si>
  <si>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</si>
  <si>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</si>
  <si>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</si>
  <si>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</si>
  <si>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</si>
  <si>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</si>
  <si>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</si>
  <si>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12/26/11</t>
  </si>
  <si>
    <t>12/27/11</t>
  </si>
  <si>
    <t>12/28/11</t>
  </si>
  <si>
    <t>12/29/11</t>
  </si>
  <si>
    <t>12/30/11</t>
  </si>
  <si>
    <t>01/02/12</t>
  </si>
  <si>
    <t>01/03/12</t>
  </si>
  <si>
    <t>01/04/12</t>
  </si>
  <si>
    <t>01/05/12</t>
  </si>
  <si>
    <t>01/06/12</t>
  </si>
  <si>
    <t>01/09/12</t>
  </si>
  <si>
    <t>01/10/12</t>
  </si>
  <si>
    <t>01/11/12</t>
  </si>
  <si>
    <t>01/12/12</t>
  </si>
  <si>
    <t>01/13/12</t>
  </si>
  <si>
    <t>01/16/12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</si>
  <si>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</si>
  <si>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</si>
  <si>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</si>
  <si>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</si>
  <si>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</si>
  <si>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</si>
  <si>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</si>
  <si>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</si>
  <si>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</si>
  <si>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</si>
  <si>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</si>
  <si>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02/01/12</t>
  </si>
  <si>
    <t>02/02/12</t>
  </si>
  <si>
    <t>02/03/12</t>
  </si>
  <si>
    <t>02/06/12</t>
  </si>
  <si>
    <t>02/07/12</t>
  </si>
  <si>
    <t>02/08/12</t>
  </si>
  <si>
    <t>02/09/12</t>
  </si>
  <si>
    <t>02/10/12</t>
  </si>
  <si>
    <t>02/13/12</t>
  </si>
  <si>
    <t>02/14/12</t>
  </si>
  <si>
    <t>02/15/12</t>
  </si>
  <si>
    <t>02/16/12</t>
  </si>
  <si>
    <t>02/17/12</t>
  </si>
  <si>
    <t>02/20/12</t>
  </si>
  <si>
    <t>02/21/12</t>
  </si>
  <si>
    <t>02/22/12</t>
  </si>
  <si>
    <t>02/23/12</t>
  </si>
  <si>
    <t>02/24/12</t>
  </si>
  <si>
    <t>02/27/12</t>
  </si>
  <si>
    <t>02/28/12</t>
  </si>
  <si>
    <t>02/29/12</t>
  </si>
  <si>
    <t>03/01/12</t>
  </si>
  <si>
    <t>03/02/12</t>
  </si>
  <si>
    <t>03/05/12</t>
  </si>
  <si>
    <t>03/06/12</t>
  </si>
  <si>
    <t>03/07/12</t>
  </si>
  <si>
    <t>03/08/12</t>
  </si>
  <si>
    <t>03/09/12</t>
  </si>
  <si>
    <t>03/12/12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</si>
  <si>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</si>
  <si>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</si>
  <si>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</si>
  <si>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</si>
  <si>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</si>
  <si>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</si>
  <si>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</si>
  <si>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</si>
  <si>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</si>
  <si>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</si>
  <si>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</si>
  <si>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</si>
  <si>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</si>
  <si>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</si>
  <si>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04/02/12</t>
  </si>
  <si>
    <t>04/03/12</t>
  </si>
  <si>
    <t>04/04/12</t>
  </si>
  <si>
    <t>04/05/12</t>
  </si>
  <si>
    <t>04/06/12</t>
  </si>
  <si>
    <t>04/09/12</t>
  </si>
  <si>
    <t>04/10/12</t>
  </si>
  <si>
    <t>04/11/12</t>
  </si>
  <si>
    <t>04/12/12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</si>
  <si>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</si>
  <si>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</si>
  <si>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</si>
  <si>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</si>
  <si>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</si>
  <si>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</si>
  <si>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</si>
  <si>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</si>
  <si>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</si>
  <si>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</si>
  <si>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</si>
  <si>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</si>
  <si>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05/01/12</t>
  </si>
  <si>
    <t>05/02/12</t>
  </si>
  <si>
    <t>05/03/12</t>
  </si>
  <si>
    <t>05/04/12</t>
  </si>
  <si>
    <t>05/07/12</t>
  </si>
  <si>
    <t>05/08/12</t>
  </si>
  <si>
    <t>05/09/12</t>
  </si>
  <si>
    <t>05/10/12</t>
  </si>
  <si>
    <t>05/11/12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</si>
  <si>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</si>
  <si>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</si>
  <si>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</si>
  <si>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</si>
  <si>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</si>
  <si>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</si>
  <si>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</si>
  <si>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</si>
  <si>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</si>
  <si>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</si>
  <si>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05/28/12</t>
  </si>
  <si>
    <t>05/29/12</t>
  </si>
  <si>
    <t>05/30/12</t>
  </si>
  <si>
    <t>05/31/12</t>
  </si>
  <si>
    <t>06/01/12</t>
  </si>
  <si>
    <t>06/04/12</t>
  </si>
  <si>
    <t>06/05/12</t>
  </si>
  <si>
    <t>06/06/12</t>
  </si>
  <si>
    <t>06/07/12</t>
  </si>
  <si>
    <t>06/08/12</t>
  </si>
  <si>
    <t>06/11/12</t>
  </si>
  <si>
    <t>06/12/12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</si>
  <si>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</si>
  <si>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</si>
  <si>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</si>
  <si>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</si>
  <si>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</si>
  <si>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</si>
  <si>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</si>
  <si>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</si>
  <si>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</si>
  <si>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</si>
  <si>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</si>
  <si>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</si>
  <si>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</si>
  <si>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07/02/12</t>
  </si>
  <si>
    <t>07/03/12</t>
  </si>
  <si>
    <t>07/04/12</t>
  </si>
  <si>
    <t>07/05/12</t>
  </si>
  <si>
    <t>07/06/12</t>
  </si>
  <si>
    <t>07/09/12</t>
  </si>
  <si>
    <t>07/10/12</t>
  </si>
  <si>
    <t>07/11/12</t>
  </si>
  <si>
    <t>07/12/12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</si>
  <si>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</si>
  <si>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</si>
  <si>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</si>
  <si>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</si>
  <si>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</si>
  <si>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</si>
  <si>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</si>
  <si>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</si>
  <si>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</si>
  <si>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</si>
  <si>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</si>
  <si>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</si>
  <si>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</si>
  <si>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08/01/12</t>
  </si>
  <si>
    <t>08/02/12</t>
  </si>
  <si>
    <t>08/03/12</t>
  </si>
  <si>
    <t>08/06/12</t>
  </si>
  <si>
    <t>08/07/12</t>
  </si>
  <si>
    <t>08/08/12</t>
  </si>
  <si>
    <t>08/09/12</t>
  </si>
  <si>
    <t>08/10/12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</si>
  <si>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</si>
  <si>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</si>
  <si>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</si>
  <si>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</si>
  <si>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</si>
  <si>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</si>
  <si>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</si>
  <si>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</si>
  <si>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</si>
  <si>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</si>
  <si>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</si>
  <si>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</si>
  <si>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</si>
  <si>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</si>
  <si>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</si>
  <si>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09/04/12</t>
  </si>
  <si>
    <t>09/05/12</t>
  </si>
  <si>
    <t>09/06/12</t>
  </si>
  <si>
    <t>09/07/12</t>
  </si>
  <si>
    <t>09/10/12</t>
  </si>
  <si>
    <t>09/11/12</t>
  </si>
  <si>
    <t>09/12/12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</si>
  <si>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</si>
  <si>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</si>
  <si>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</si>
  <si>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</si>
  <si>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</si>
  <si>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</si>
  <si>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</si>
  <si>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</si>
  <si>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</si>
  <si>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</si>
  <si>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</si>
  <si>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</si>
  <si>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10/01/12</t>
  </si>
  <si>
    <t>10/02/12</t>
  </si>
  <si>
    <t>10/03/12</t>
  </si>
  <si>
    <t>10/04/12</t>
  </si>
  <si>
    <t>10/05/12</t>
  </si>
  <si>
    <t>10/08/12</t>
  </si>
  <si>
    <t>10/09/12</t>
  </si>
  <si>
    <t>10/10/12</t>
  </si>
  <si>
    <t>10/11/12</t>
  </si>
  <si>
    <t>10/12/12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</si>
  <si>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</si>
  <si>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</si>
  <si>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</si>
  <si>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</si>
  <si>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</si>
  <si>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</si>
  <si>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</si>
  <si>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</si>
  <si>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</si>
  <si>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</si>
  <si>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</si>
  <si>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10/30/12</t>
  </si>
  <si>
    <t>10/31/12</t>
  </si>
  <si>
    <t>11/01/12</t>
  </si>
  <si>
    <t>11/02/12</t>
  </si>
  <si>
    <t>11/05/12</t>
  </si>
  <si>
    <t>11/06/12</t>
  </si>
  <si>
    <t>11/07/12</t>
  </si>
  <si>
    <t>11/08/12</t>
  </si>
  <si>
    <t>11/09/12</t>
  </si>
  <si>
    <t>11/13/12</t>
  </si>
  <si>
    <t>11/14/12</t>
  </si>
  <si>
    <t>11/15/12</t>
  </si>
  <si>
    <t>11/16/12</t>
  </si>
  <si>
    <t>11/19/12</t>
  </si>
  <si>
    <t>11/20/12</t>
  </si>
  <si>
    <t>11/21/12</t>
  </si>
  <si>
    <t>11/22/12</t>
  </si>
  <si>
    <t>11/23/12</t>
  </si>
  <si>
    <t>11/26/12</t>
  </si>
  <si>
    <t>11/27/12</t>
  </si>
  <si>
    <t>11/28/12</t>
  </si>
  <si>
    <t>11/29/12</t>
  </si>
  <si>
    <t>11/30/12</t>
  </si>
  <si>
    <t>12/03/12</t>
  </si>
  <si>
    <t>12/04/12</t>
  </si>
  <si>
    <t>12/05/12</t>
  </si>
  <si>
    <t>12/06/12</t>
  </si>
  <si>
    <t>12/07/12</t>
  </si>
  <si>
    <t>12/10/12</t>
  </si>
  <si>
    <t>12/11/12</t>
  </si>
  <si>
    <t>12/12/12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</si>
  <si>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</si>
  <si>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</si>
  <si>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</si>
  <si>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</si>
  <si>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</si>
  <si>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</si>
  <si>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</si>
  <si>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</si>
  <si>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12/25/12</t>
  </si>
  <si>
    <t>12/26/12</t>
  </si>
  <si>
    <t>12/27/12</t>
  </si>
  <si>
    <t>12/28/12</t>
  </si>
  <si>
    <t>12/31/12</t>
  </si>
  <si>
    <t>01/01/13</t>
  </si>
  <si>
    <t>01/02/13</t>
  </si>
  <si>
    <t>01/03/13</t>
  </si>
  <si>
    <t>01/04/13</t>
  </si>
  <si>
    <t>01/07/13</t>
  </si>
  <si>
    <t>01/08/13</t>
  </si>
  <si>
    <t>01/09/13</t>
  </si>
  <si>
    <t>01/10/13</t>
  </si>
  <si>
    <t>01/11/13</t>
  </si>
  <si>
    <t>01/14/13</t>
  </si>
  <si>
    <t>01/15/13</t>
  </si>
  <si>
    <t>01/16/13</t>
  </si>
  <si>
    <t>01/17/13</t>
  </si>
  <si>
    <t>01/18/13</t>
  </si>
  <si>
    <t>01/21/13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</si>
  <si>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</si>
  <si>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</si>
  <si>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</si>
  <si>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</si>
  <si>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</si>
  <si>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</si>
  <si>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</si>
  <si>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</si>
  <si>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02/01/13</t>
  </si>
  <si>
    <t>02/04/13</t>
  </si>
  <si>
    <t>02/05/13</t>
  </si>
  <si>
    <t>02/06/13</t>
  </si>
  <si>
    <t>02/07/13</t>
  </si>
  <si>
    <t>02/08/13</t>
  </si>
  <si>
    <t>02/11/13</t>
  </si>
  <si>
    <t>02/12/13</t>
  </si>
  <si>
    <t>02/13/13</t>
  </si>
  <si>
    <t>02/14/13</t>
  </si>
  <si>
    <t>02/15/13</t>
  </si>
  <si>
    <t>02/18/13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</si>
  <si>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</si>
  <si>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</si>
  <si>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</si>
  <si>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</si>
  <si>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</si>
  <si>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</si>
  <si>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</si>
  <si>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</si>
  <si>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03/01/13</t>
  </si>
  <si>
    <t>03/04/13</t>
  </si>
  <si>
    <t>03/05/13</t>
  </si>
  <si>
    <t>03/06/13</t>
  </si>
  <si>
    <t>03/07/13</t>
  </si>
  <si>
    <t>03/08/13</t>
  </si>
  <si>
    <t>03/11/13</t>
  </si>
  <si>
    <t>03/12/13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</si>
  <si>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</si>
  <si>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</si>
  <si>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</si>
  <si>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</si>
  <si>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</si>
  <si>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</si>
  <si>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</si>
  <si>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</si>
  <si>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</si>
  <si>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</si>
  <si>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</si>
  <si>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</si>
  <si>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03/29/13</t>
  </si>
  <si>
    <t>04/01/13</t>
  </si>
  <si>
    <t>04/02/13</t>
  </si>
  <si>
    <t>04/03/13</t>
  </si>
  <si>
    <t>04/04/13</t>
  </si>
  <si>
    <t>04/05/13</t>
  </si>
  <si>
    <t>04/08/13</t>
  </si>
  <si>
    <t>04/09/13</t>
  </si>
  <si>
    <t>04/10/13</t>
  </si>
  <si>
    <t>04/11/13</t>
  </si>
  <si>
    <t>04/12/13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</si>
  <si>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</si>
  <si>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</si>
  <si>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</si>
  <si>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</si>
  <si>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</si>
  <si>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</si>
  <si>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</si>
  <si>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</si>
  <si>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</si>
  <si>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</si>
  <si>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</si>
  <si>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</si>
  <si>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05/01/13</t>
  </si>
  <si>
    <t>05/02/13</t>
  </si>
  <si>
    <t>05/03/13</t>
  </si>
  <si>
    <t>05/06/13</t>
  </si>
  <si>
    <t>05/07/13</t>
  </si>
  <si>
    <t>05/08/13</t>
  </si>
  <si>
    <t>05/09/13</t>
  </si>
  <si>
    <t>05/10/13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</si>
  <si>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</si>
  <si>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</si>
  <si>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</si>
  <si>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</si>
  <si>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</si>
  <si>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</si>
  <si>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</si>
  <si>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</si>
  <si>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</si>
  <si>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</si>
  <si>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05/27/13</t>
  </si>
  <si>
    <t>05/28/13</t>
  </si>
  <si>
    <t>05/29/13</t>
  </si>
  <si>
    <t>05/30/13</t>
  </si>
  <si>
    <t>05/31/13</t>
  </si>
  <si>
    <t>06/03/13</t>
  </si>
  <si>
    <t>06/04/13</t>
  </si>
  <si>
    <t>06/05/13</t>
  </si>
  <si>
    <t>06/06/13</t>
  </si>
  <si>
    <t>06/07/13</t>
  </si>
  <si>
    <t>06/10/13</t>
  </si>
  <si>
    <t>06/11/13</t>
  </si>
  <si>
    <t>06/12/13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</si>
  <si>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</si>
  <si>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</si>
  <si>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</si>
  <si>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</si>
  <si>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</si>
  <si>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</si>
  <si>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</si>
  <si>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</si>
  <si>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</si>
  <si>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</si>
  <si>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</si>
  <si>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</si>
  <si>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07/01/13</t>
  </si>
  <si>
    <t>07/02/13</t>
  </si>
  <si>
    <t>07/03/13</t>
  </si>
  <si>
    <t>07/04/13</t>
  </si>
  <si>
    <t>07/05/13</t>
  </si>
  <si>
    <t>07/08/13</t>
  </si>
  <si>
    <t>07/09/13</t>
  </si>
  <si>
    <t>07/10/13</t>
  </si>
  <si>
    <t>07/11/13</t>
  </si>
  <si>
    <t>07/12/13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</si>
  <si>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</si>
  <si>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</si>
  <si>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</si>
  <si>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</si>
  <si>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</si>
  <si>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</si>
  <si>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</si>
  <si>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</si>
  <si>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</si>
  <si>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</si>
  <si>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</si>
  <si>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</si>
  <si>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</si>
  <si>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08/01/13</t>
  </si>
  <si>
    <t>08/02/13</t>
  </si>
  <si>
    <t>08/05/13</t>
  </si>
  <si>
    <t>08/06/13</t>
  </si>
  <si>
    <t>08/07/13</t>
  </si>
  <si>
    <t>08/08/13</t>
  </si>
  <si>
    <t>08/09/13</t>
  </si>
  <si>
    <t>08/12/13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</si>
  <si>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</si>
  <si>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</si>
  <si>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</si>
  <si>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</si>
  <si>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</si>
  <si>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</si>
  <si>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</si>
  <si>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</si>
  <si>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</si>
  <si>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</si>
  <si>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</si>
  <si>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</si>
  <si>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</si>
  <si>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</si>
  <si>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09/02/13</t>
  </si>
  <si>
    <t>09/03/13</t>
  </si>
  <si>
    <t>09/04/13</t>
  </si>
  <si>
    <t>09/05/13</t>
  </si>
  <si>
    <t>09/06/13</t>
  </si>
  <si>
    <t>09/09/13</t>
  </si>
  <si>
    <t>09/10/13</t>
  </si>
  <si>
    <t>09/11/13</t>
  </si>
  <si>
    <t>09/12/13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</si>
  <si>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</si>
  <si>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</si>
  <si>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</si>
  <si>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</si>
  <si>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</si>
  <si>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</si>
  <si>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</si>
  <si>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</si>
  <si>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</si>
  <si>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</si>
  <si>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</si>
  <si>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</si>
  <si>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10/01/13</t>
  </si>
  <si>
    <t>10/02/13</t>
  </si>
  <si>
    <t>10/03/13</t>
  </si>
  <si>
    <t>10/04/13</t>
  </si>
  <si>
    <t>10/07/13</t>
  </si>
  <si>
    <t>10/08/13</t>
  </si>
  <si>
    <t>10/09/13</t>
  </si>
  <si>
    <t>10/10/13</t>
  </si>
  <si>
    <t>10/11/13</t>
  </si>
  <si>
    <t>10/14/13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</si>
  <si>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</si>
  <si>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</si>
  <si>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</si>
  <si>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</si>
  <si>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</si>
  <si>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</si>
  <si>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</si>
  <si>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</si>
  <si>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</si>
  <si>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</si>
  <si>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</si>
  <si>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</si>
  <si>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</si>
  <si>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11/01/13</t>
  </si>
  <si>
    <t>11/04/13</t>
  </si>
  <si>
    <t>11/05/13</t>
  </si>
  <si>
    <t>11/06/13</t>
  </si>
  <si>
    <t>11/07/13</t>
  </si>
  <si>
    <t>11/08/13</t>
  </si>
  <si>
    <t>11/11/13</t>
  </si>
  <si>
    <t>11/12/13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</si>
  <si>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</si>
  <si>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</si>
  <si>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</si>
  <si>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</si>
  <si>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</si>
  <si>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</si>
  <si>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</si>
  <si>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</si>
  <si>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</si>
  <si>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</si>
  <si>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</si>
  <si>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11/28/13</t>
  </si>
  <si>
    <t>11/29/13</t>
  </si>
  <si>
    <t>12/02/13</t>
  </si>
  <si>
    <t>12/03/13</t>
  </si>
  <si>
    <t>12/04/13</t>
  </si>
  <si>
    <t>12/05/13</t>
  </si>
  <si>
    <t>12/06/13</t>
  </si>
  <si>
    <t>12/09/13</t>
  </si>
  <si>
    <t>12/10/13</t>
  </si>
  <si>
    <t>12/11/13</t>
  </si>
  <si>
    <t>12/12/13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</si>
  <si>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</si>
  <si>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</si>
  <si>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</si>
  <si>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</si>
  <si>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</si>
  <si>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</si>
  <si>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</si>
  <si>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</si>
  <si>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12/25/13</t>
  </si>
  <si>
    <t>12/26/13</t>
  </si>
  <si>
    <t>12/27/13</t>
  </si>
  <si>
    <t>12/30/13</t>
  </si>
  <si>
    <t>12/31/13</t>
  </si>
  <si>
    <t>01/01/14</t>
  </si>
  <si>
    <t>01/02/14</t>
  </si>
  <si>
    <t>01/03/14</t>
  </si>
  <si>
    <t>01/06/14</t>
  </si>
  <si>
    <t>01/07/14</t>
  </si>
  <si>
    <t>01/08/14</t>
  </si>
  <si>
    <t>01/09/14</t>
  </si>
  <si>
    <t>01/10/14</t>
  </si>
  <si>
    <t>01/13/14</t>
  </si>
  <si>
    <t>01/14/14</t>
  </si>
  <si>
    <t>01/15/14</t>
  </si>
  <si>
    <t>01/16/14</t>
  </si>
  <si>
    <t>01/17/14</t>
  </si>
  <si>
    <t>01/20/14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</si>
  <si>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</si>
  <si>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</si>
  <si>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</si>
  <si>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</si>
  <si>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</si>
  <si>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</si>
  <si>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</si>
  <si>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</si>
  <si>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</si>
  <si>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02/03/14</t>
  </si>
  <si>
    <t>02/04/14</t>
  </si>
  <si>
    <t>02/05/14</t>
  </si>
  <si>
    <t>02/06/14</t>
  </si>
  <si>
    <t>02/07/14</t>
  </si>
  <si>
    <t>02/10/14</t>
  </si>
  <si>
    <t>02/11/14</t>
  </si>
  <si>
    <t>02/12/14</t>
  </si>
  <si>
    <t>02/13/14</t>
  </si>
  <si>
    <t>02/14/14</t>
  </si>
  <si>
    <t>02/17/14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</si>
  <si>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</si>
  <si>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</si>
  <si>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</si>
  <si>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</si>
  <si>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</si>
  <si>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</si>
  <si>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</si>
  <si>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</si>
  <si>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</si>
  <si>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03/03/14</t>
  </si>
  <si>
    <t>03/04/14</t>
  </si>
  <si>
    <t>03/05/14</t>
  </si>
  <si>
    <t>03/06/14</t>
  </si>
  <si>
    <t>03/07/14</t>
  </si>
  <si>
    <t>03/10/14</t>
  </si>
  <si>
    <t>03/11/14</t>
  </si>
  <si>
    <t>03/12/14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</si>
  <si>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</si>
  <si>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</si>
  <si>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</si>
  <si>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</si>
  <si>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</si>
  <si>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</si>
  <si>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</si>
  <si>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</si>
  <si>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</si>
  <si>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</si>
  <si>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</si>
  <si>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</si>
  <si>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</si>
  <si>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04/01/14</t>
  </si>
  <si>
    <t>04/02/14</t>
  </si>
  <si>
    <t>04/03/14</t>
  </si>
  <si>
    <t>04/04/14</t>
  </si>
  <si>
    <t>04/07/14</t>
  </si>
  <si>
    <t>04/08/14</t>
  </si>
  <si>
    <t>04/09/14</t>
  </si>
  <si>
    <t>04/10/14</t>
  </si>
  <si>
    <t>04/11/14</t>
  </si>
  <si>
    <t>04/14/14</t>
  </si>
  <si>
    <t>04/15/14</t>
  </si>
  <si>
    <t>04/16/14</t>
  </si>
  <si>
    <t>04/17/14</t>
  </si>
  <si>
    <t>04/18/14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</si>
  <si>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</si>
  <si>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</si>
  <si>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</si>
  <si>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</si>
  <si>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</si>
  <si>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</si>
  <si>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</si>
  <si>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</si>
  <si>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05/01/14</t>
  </si>
  <si>
    <t>05/02/14</t>
  </si>
  <si>
    <t>05/05/14</t>
  </si>
  <si>
    <t>05/06/14</t>
  </si>
  <si>
    <t>05/07/14</t>
  </si>
  <si>
    <t>05/08/14</t>
  </si>
  <si>
    <t>05/09/14</t>
  </si>
  <si>
    <t>05/12/14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</si>
  <si>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</si>
  <si>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</si>
  <si>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</si>
  <si>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</si>
  <si>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</si>
  <si>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</si>
  <si>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</si>
  <si>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</si>
  <si>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</si>
  <si>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05/26/14</t>
  </si>
  <si>
    <t>05/27/14</t>
  </si>
  <si>
    <t>05/28/14</t>
  </si>
  <si>
    <t>05/29/14</t>
  </si>
  <si>
    <t>05/30/14</t>
  </si>
  <si>
    <t>06/02/14</t>
  </si>
  <si>
    <t>06/03/14</t>
  </si>
  <si>
    <t>06/04/14</t>
  </si>
  <si>
    <t>06/05/14</t>
  </si>
  <si>
    <t>06/06/14</t>
  </si>
  <si>
    <t>06/09/14</t>
  </si>
  <si>
    <t>06/10/14</t>
  </si>
  <si>
    <t>06/11/14</t>
  </si>
  <si>
    <t>06/12/14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</si>
  <si>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</si>
  <si>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</si>
  <si>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</si>
  <si>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</si>
  <si>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</si>
  <si>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</si>
  <si>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</si>
  <si>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</si>
  <si>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</si>
  <si>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</si>
  <si>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</si>
  <si>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</si>
  <si>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07/01/14</t>
  </si>
  <si>
    <t>07/02/14</t>
  </si>
  <si>
    <t>07/03/14</t>
  </si>
  <si>
    <t>07/04/14</t>
  </si>
  <si>
    <t>07/07/14</t>
  </si>
  <si>
    <t>07/08/14</t>
  </si>
  <si>
    <t>07/09/14</t>
  </si>
  <si>
    <t>07/10/14</t>
  </si>
  <si>
    <t>07/11/14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</si>
  <si>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</si>
  <si>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</si>
  <si>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</si>
  <si>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</si>
  <si>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</si>
  <si>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</si>
  <si>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</si>
  <si>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</si>
  <si>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</si>
  <si>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</si>
  <si>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</si>
  <si>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</si>
  <si>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</si>
  <si>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</si>
  <si>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08/01/14</t>
  </si>
  <si>
    <t>08/04/14</t>
  </si>
  <si>
    <t>08/05/14</t>
  </si>
  <si>
    <t>08/06/14</t>
  </si>
  <si>
    <t>08/07/14</t>
  </si>
  <si>
    <t>08/08/14</t>
  </si>
  <si>
    <t>08/11/14</t>
  </si>
  <si>
    <t>08/12/14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</si>
  <si>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</si>
  <si>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</si>
  <si>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</si>
  <si>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</si>
  <si>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</si>
  <si>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</si>
  <si>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</si>
  <si>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</si>
  <si>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</si>
  <si>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</si>
  <si>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</si>
  <si>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</si>
  <si>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</si>
  <si>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09/01/14</t>
  </si>
  <si>
    <t>09/02/14</t>
  </si>
  <si>
    <t>09/03/14</t>
  </si>
  <si>
    <t>09/04/14</t>
  </si>
  <si>
    <t>09/05/14</t>
  </si>
  <si>
    <t>09/08/14</t>
  </si>
  <si>
    <t>09/09/14</t>
  </si>
  <si>
    <t>09/10/14</t>
  </si>
  <si>
    <t>09/11/14</t>
  </si>
  <si>
    <t>09/12/14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</si>
  <si>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</si>
  <si>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</si>
  <si>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</si>
  <si>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</si>
  <si>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</si>
  <si>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</si>
  <si>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</si>
  <si>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</si>
  <si>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</si>
  <si>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</si>
  <si>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</si>
  <si>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</si>
  <si>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10/01/14</t>
  </si>
  <si>
    <t>10/02/14</t>
  </si>
  <si>
    <t>10/03/14</t>
  </si>
  <si>
    <t>10/06/14</t>
  </si>
  <si>
    <t>10/07/14</t>
  </si>
  <si>
    <t>10/08/14</t>
  </si>
  <si>
    <t>10/09/14</t>
  </si>
  <si>
    <t>10/10/14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</si>
  <si>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</si>
  <si>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</si>
  <si>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</si>
  <si>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</si>
  <si>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</si>
  <si>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</si>
  <si>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</si>
  <si>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</si>
  <si>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</si>
  <si>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</si>
  <si>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</si>
  <si>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</si>
  <si>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</si>
  <si>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</si>
  <si>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11/03/14</t>
  </si>
  <si>
    <t>11/04/14</t>
  </si>
  <si>
    <t>11/05/14</t>
  </si>
  <si>
    <t>11/06/14</t>
  </si>
  <si>
    <t>11/07/14</t>
  </si>
  <si>
    <t>11/10/14</t>
  </si>
  <si>
    <t>11/11/14</t>
  </si>
  <si>
    <t>11/12/14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</si>
  <si>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</si>
  <si>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</si>
  <si>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</si>
  <si>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</si>
  <si>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</si>
  <si>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</si>
  <si>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</si>
  <si>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</si>
  <si>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</si>
  <si>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</si>
  <si>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11/27/14</t>
  </si>
  <si>
    <t>11/28/14</t>
  </si>
  <si>
    <t>12/01/14</t>
  </si>
  <si>
    <t>12/02/14</t>
  </si>
  <si>
    <t>12/03/14</t>
  </si>
  <si>
    <t>12/04/14</t>
  </si>
  <si>
    <t>12/05/14</t>
  </si>
  <si>
    <t>12/08/14</t>
  </si>
  <si>
    <t>12/09/14</t>
  </si>
  <si>
    <t>12/10/14</t>
  </si>
  <si>
    <t>12/11/14</t>
  </si>
  <si>
    <t>12/12/14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</si>
  <si>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</si>
  <si>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</si>
  <si>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</si>
  <si>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</si>
  <si>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</si>
  <si>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</si>
  <si>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</si>
  <si>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</si>
  <si>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12/25/14</t>
  </si>
  <si>
    <t>12/26/14</t>
  </si>
  <si>
    <t>12/29/14</t>
  </si>
  <si>
    <t>12/30/14</t>
  </si>
  <si>
    <t>12/31/14</t>
  </si>
  <si>
    <t>01/01/15</t>
  </si>
  <si>
    <t>01/02/15</t>
  </si>
  <si>
    <t>01/05/15</t>
  </si>
  <si>
    <t>01/06/15</t>
  </si>
  <si>
    <t>01/07/15</t>
  </si>
  <si>
    <t>01/08/15</t>
  </si>
  <si>
    <t>01/09/15</t>
  </si>
  <si>
    <t>01/12/15</t>
  </si>
  <si>
    <t>01/13/15</t>
  </si>
  <si>
    <t>01/14/15</t>
  </si>
  <si>
    <t>01/15/15</t>
  </si>
  <si>
    <t>01/16/15</t>
  </si>
  <si>
    <t>01/19/15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</si>
  <si>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</si>
  <si>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</si>
  <si>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</si>
  <si>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</si>
  <si>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</si>
  <si>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</si>
  <si>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</si>
  <si>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</si>
  <si>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</si>
  <si>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02/02/15</t>
  </si>
  <si>
    <t>02/03/15</t>
  </si>
  <si>
    <t>02/04/15</t>
  </si>
  <si>
    <t>02/05/15</t>
  </si>
  <si>
    <t>02/06/15</t>
  </si>
  <si>
    <t>02/09/15</t>
  </si>
  <si>
    <t>02/10/15</t>
  </si>
  <si>
    <t>02/11/15</t>
  </si>
  <si>
    <t>02/12/15</t>
  </si>
  <si>
    <t>02/13/15</t>
  </si>
  <si>
    <t>02/16/15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</si>
  <si>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</si>
  <si>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</si>
  <si>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</si>
  <si>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</si>
  <si>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</si>
  <si>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</si>
  <si>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</si>
  <si>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</si>
  <si>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</si>
  <si>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03/02/15</t>
  </si>
  <si>
    <t>03/03/15</t>
  </si>
  <si>
    <t>03/04/15</t>
  </si>
  <si>
    <t>03/05/15</t>
  </si>
  <si>
    <t>03/06/15</t>
  </si>
  <si>
    <t>03/09/15</t>
  </si>
  <si>
    <t>03/10/15</t>
  </si>
  <si>
    <t>03/11/15</t>
  </si>
  <si>
    <t>03/12/15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</si>
  <si>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</si>
  <si>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</si>
  <si>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</si>
  <si>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</si>
  <si>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</si>
  <si>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</si>
  <si>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</si>
  <si>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</si>
  <si>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</si>
  <si>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</si>
  <si>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</si>
  <si>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</si>
  <si>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</si>
  <si>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04/01/15</t>
  </si>
  <si>
    <t>04/02/15</t>
  </si>
  <si>
    <t>04/03/15</t>
  </si>
  <si>
    <t>04/06/15</t>
  </si>
  <si>
    <t>04/07/15</t>
  </si>
  <si>
    <t>04/08/15</t>
  </si>
  <si>
    <t>04/09/15</t>
  </si>
  <si>
    <t>04/10/15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</si>
  <si>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</si>
  <si>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</si>
  <si>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</si>
  <si>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</si>
  <si>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</si>
  <si>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</si>
  <si>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</si>
  <si>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</si>
  <si>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</si>
  <si>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</si>
  <si>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</si>
  <si>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</si>
  <si>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</si>
  <si>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</si>
  <si>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05/01/15</t>
  </si>
  <si>
    <t>05/04/15</t>
  </si>
  <si>
    <t>05/05/15</t>
  </si>
  <si>
    <t>05/06/15</t>
  </si>
  <si>
    <t>05/07/15</t>
  </si>
  <si>
    <t>05/08/15</t>
  </si>
  <si>
    <t>05/11/15</t>
  </si>
  <si>
    <t>05/12/15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</si>
  <si>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</si>
  <si>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</si>
  <si>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</si>
  <si>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</si>
  <si>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</si>
  <si>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</si>
  <si>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</si>
  <si>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</si>
  <si>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</si>
  <si>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</si>
  <si>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</si>
  <si>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</si>
  <si>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06/01/15</t>
  </si>
  <si>
    <t>06/02/15</t>
  </si>
  <si>
    <t>06/03/15</t>
  </si>
  <si>
    <t>06/04/15</t>
  </si>
  <si>
    <t>06/05/15</t>
  </si>
  <si>
    <t>06/08/15</t>
  </si>
  <si>
    <t>06/09/15</t>
  </si>
  <si>
    <t>06/10/15</t>
  </si>
  <si>
    <t>06/11/15</t>
  </si>
  <si>
    <t>06/12/15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</si>
  <si>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</si>
  <si>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</si>
  <si>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</si>
  <si>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</si>
  <si>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</si>
  <si>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</si>
  <si>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</si>
  <si>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</si>
  <si>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</si>
  <si>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</si>
  <si>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</si>
  <si>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</si>
  <si>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07/01/15</t>
  </si>
  <si>
    <t>07/02/15</t>
  </si>
  <si>
    <t>07/03/15</t>
  </si>
  <si>
    <t>07/06/15</t>
  </si>
  <si>
    <t>07/07/15</t>
  </si>
  <si>
    <t>07/08/15</t>
  </si>
  <si>
    <t>07/09/15</t>
  </si>
  <si>
    <t>07/10/15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</si>
  <si>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</si>
  <si>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</si>
  <si>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</si>
  <si>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</si>
  <si>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</si>
  <si>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</si>
  <si>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</si>
  <si>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</si>
  <si>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</si>
  <si>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</si>
  <si>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</si>
  <si>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</si>
  <si>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</si>
  <si>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</si>
  <si>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</si>
  <si>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08/03/15</t>
  </si>
  <si>
    <t>08/04/15</t>
  </si>
  <si>
    <t>08/05/15</t>
  </si>
  <si>
    <t>08/06/15</t>
  </si>
  <si>
    <t>08/07/15</t>
  </si>
  <si>
    <t>08/10/15</t>
  </si>
  <si>
    <t>08/11/15</t>
  </si>
  <si>
    <t>08/12/15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</si>
  <si>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</si>
  <si>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</si>
  <si>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</si>
  <si>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</si>
  <si>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</si>
  <si>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</si>
  <si>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</si>
  <si>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</si>
  <si>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</si>
  <si>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</si>
  <si>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</si>
  <si>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</si>
  <si>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</si>
  <si>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09/01/15</t>
  </si>
  <si>
    <t>09/02/15</t>
  </si>
  <si>
    <t>09/03/15</t>
  </si>
  <si>
    <t>09/04/15</t>
  </si>
  <si>
    <t>09/07/15</t>
  </si>
  <si>
    <t>09/08/15</t>
  </si>
  <si>
    <t>09/09/15</t>
  </si>
  <si>
    <t>09/10/15</t>
  </si>
  <si>
    <t>09/11/15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</si>
  <si>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</si>
  <si>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</si>
  <si>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</si>
  <si>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</si>
  <si>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</si>
  <si>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</si>
  <si>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</si>
  <si>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</si>
  <si>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</si>
  <si>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</si>
  <si>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</si>
  <si>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</si>
  <si>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</si>
  <si>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10/01/15</t>
  </si>
  <si>
    <t>10/02/15</t>
  </si>
  <si>
    <t>10/05/15</t>
  </si>
  <si>
    <t>10/06/15</t>
  </si>
  <si>
    <t>10/07/15</t>
  </si>
  <si>
    <t>10/08/15</t>
  </si>
  <si>
    <t>10/09/15</t>
  </si>
  <si>
    <t>10/12/15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</si>
  <si>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</si>
  <si>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</si>
  <si>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</si>
  <si>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</si>
  <si>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</si>
  <si>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</si>
  <si>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</si>
  <si>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</si>
  <si>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</si>
  <si>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</si>
  <si>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</si>
  <si>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</si>
  <si>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</si>
  <si>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</si>
  <si>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11/02/15</t>
  </si>
  <si>
    <t>11/03/15</t>
  </si>
  <si>
    <t>11/04/15</t>
  </si>
  <si>
    <t>11/05/15</t>
  </si>
  <si>
    <t>11/06/15</t>
  </si>
  <si>
    <t>11/09/15</t>
  </si>
  <si>
    <t>11/10/15</t>
  </si>
  <si>
    <t>11/11/15</t>
  </si>
  <si>
    <t>11/12/15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</si>
  <si>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</si>
  <si>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</si>
  <si>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</si>
  <si>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</si>
  <si>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</si>
  <si>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</si>
  <si>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</si>
  <si>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</si>
  <si>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</si>
  <si>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11/26/15</t>
  </si>
  <si>
    <t>11/27/15</t>
  </si>
  <si>
    <t>11/30/15</t>
  </si>
  <si>
    <t>12/01/15</t>
  </si>
  <si>
    <t>12/02/15</t>
  </si>
  <si>
    <t>12/03/15</t>
  </si>
  <si>
    <t>12/04/15</t>
  </si>
  <si>
    <t>12/07/15</t>
  </si>
  <si>
    <t>12/08/15</t>
  </si>
  <si>
    <t>12/09/15</t>
  </si>
  <si>
    <t>12/10/15</t>
  </si>
  <si>
    <t>12/11/15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</si>
  <si>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</si>
  <si>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</si>
  <si>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</si>
  <si>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</si>
  <si>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</si>
  <si>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</si>
  <si>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</si>
  <si>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</si>
  <si>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</si>
  <si>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12/25/15</t>
  </si>
  <si>
    <t>12/28/15</t>
  </si>
  <si>
    <t>12/29/15</t>
  </si>
  <si>
    <t>12/30/15</t>
  </si>
  <si>
    <t>12/31/15</t>
  </si>
  <si>
    <t>01/01/16</t>
  </si>
  <si>
    <t>01/04/16</t>
  </si>
  <si>
    <t>01/05/16</t>
  </si>
  <si>
    <t>01/06/16</t>
  </si>
  <si>
    <t>01/07/16</t>
  </si>
  <si>
    <t>01/08/16</t>
  </si>
  <si>
    <t>01/11/16</t>
  </si>
  <si>
    <t>01/12/16</t>
  </si>
  <si>
    <t>01/13/16</t>
  </si>
  <si>
    <t>01/14/16</t>
  </si>
  <si>
    <t>01/15/16</t>
  </si>
  <si>
    <t>01/18/16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</si>
  <si>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</si>
  <si>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</si>
  <si>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</si>
  <si>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</si>
  <si>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</si>
  <si>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</si>
  <si>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</si>
  <si>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</si>
  <si>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</si>
  <si>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02/01/16</t>
  </si>
  <si>
    <t>02/02/16</t>
  </si>
  <si>
    <t>02/03/16</t>
  </si>
  <si>
    <t>02/04/16</t>
  </si>
  <si>
    <t>02/05/16</t>
  </si>
  <si>
    <t>02/08/16</t>
  </si>
  <si>
    <t>02/09/16</t>
  </si>
  <si>
    <t>02/10/16</t>
  </si>
  <si>
    <t>02/11/16</t>
  </si>
  <si>
    <t>02/12/16</t>
  </si>
  <si>
    <t>02/15/16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</si>
  <si>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</si>
  <si>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</si>
  <si>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</si>
  <si>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</si>
  <si>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</si>
  <si>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</si>
  <si>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</si>
  <si>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</si>
  <si>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</si>
  <si>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</si>
  <si>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03/01/16</t>
  </si>
  <si>
    <t>03/02/16</t>
  </si>
  <si>
    <t>03/03/16</t>
  </si>
  <si>
    <t>03/04/16</t>
  </si>
  <si>
    <t>03/07/16</t>
  </si>
  <si>
    <t>03/08/16</t>
  </si>
  <si>
    <t>03/09/16</t>
  </si>
  <si>
    <t>03/10/16</t>
  </si>
  <si>
    <t>03/11/16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</si>
  <si>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</si>
  <si>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</si>
  <si>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</si>
  <si>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</si>
  <si>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</si>
  <si>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</si>
  <si>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</si>
  <si>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</si>
  <si>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</si>
  <si>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03/25/16</t>
  </si>
  <si>
    <t>03/28/16</t>
  </si>
  <si>
    <t>03/29/16</t>
  </si>
  <si>
    <t>03/30/16</t>
  </si>
  <si>
    <t>03/31/16</t>
  </si>
  <si>
    <t>04/01/16</t>
  </si>
  <si>
    <t>04/04/16</t>
  </si>
  <si>
    <t>04/05/16</t>
  </si>
  <si>
    <t>04/06/16</t>
  </si>
  <si>
    <t>04/07/16</t>
  </si>
  <si>
    <t>04/08/16</t>
  </si>
  <si>
    <t>04/11/16</t>
  </si>
  <si>
    <t>04/12/16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</si>
  <si>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</si>
  <si>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</si>
  <si>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</si>
  <si>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</si>
  <si>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</si>
  <si>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</si>
  <si>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</si>
  <si>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</si>
  <si>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</si>
  <si>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</si>
  <si>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</si>
  <si>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</si>
  <si>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</si>
  <si>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05/02/16</t>
  </si>
  <si>
    <t>05/03/16</t>
  </si>
  <si>
    <t>05/04/16</t>
  </si>
  <si>
    <t>05/05/16</t>
  </si>
  <si>
    <t>05/06/16</t>
  </si>
  <si>
    <t>05/09/16</t>
  </si>
  <si>
    <t>05/10/16</t>
  </si>
  <si>
    <t>05/11/16</t>
  </si>
  <si>
    <t>05/12/16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</si>
  <si>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</si>
  <si>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</si>
  <si>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</si>
  <si>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</si>
  <si>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</si>
  <si>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</si>
  <si>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</si>
  <si>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</si>
  <si>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</si>
  <si>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</si>
  <si>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</si>
  <si>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05/30/16</t>
  </si>
  <si>
    <t>05/31/16</t>
  </si>
  <si>
    <t>06/01/16</t>
  </si>
  <si>
    <t>06/02/16</t>
  </si>
  <si>
    <t>06/03/16</t>
  </si>
  <si>
    <t>06/06/16</t>
  </si>
  <si>
    <t>06/07/16</t>
  </si>
  <si>
    <t>06/08/16</t>
  </si>
  <si>
    <t>06/09/16</t>
  </si>
  <si>
    <t>06/10/16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</si>
  <si>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</si>
  <si>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</si>
  <si>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</si>
  <si>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</si>
  <si>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</si>
  <si>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</si>
  <si>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</si>
  <si>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</si>
  <si>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</si>
  <si>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</si>
  <si>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</si>
  <si>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</si>
  <si>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</si>
  <si>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</si>
  <si>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07/01/16</t>
  </si>
  <si>
    <t>07/04/16</t>
  </si>
  <si>
    <t>07/05/16</t>
  </si>
  <si>
    <t>07/06/16</t>
  </si>
  <si>
    <t>07/07/16</t>
  </si>
  <si>
    <t>07/08/16</t>
  </si>
  <si>
    <t>07/11/16</t>
  </si>
  <si>
    <t>07/12/16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</si>
  <si>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</si>
  <si>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</si>
  <si>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</si>
  <si>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</si>
  <si>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</si>
  <si>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</si>
  <si>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</si>
  <si>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</si>
  <si>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</si>
  <si>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</si>
  <si>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</si>
  <si>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</si>
  <si>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</si>
  <si>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08/01/16</t>
  </si>
  <si>
    <t>08/02/16</t>
  </si>
  <si>
    <t>08/03/16</t>
  </si>
  <si>
    <t>08/04/16</t>
  </si>
  <si>
    <t>08/05/16</t>
  </si>
  <si>
    <t>08/08/16</t>
  </si>
  <si>
    <t>08/09/16</t>
  </si>
  <si>
    <t>08/10/16</t>
  </si>
  <si>
    <t>08/11/16</t>
  </si>
  <si>
    <t>08/12/16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</si>
  <si>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</si>
  <si>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</si>
  <si>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</si>
  <si>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</si>
  <si>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</si>
  <si>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</si>
  <si>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</si>
  <si>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</si>
  <si>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</si>
  <si>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</si>
  <si>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</si>
  <si>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</si>
  <si>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</si>
  <si>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09/01/16</t>
  </si>
  <si>
    <t>09/02/16</t>
  </si>
  <si>
    <t>09/05/16</t>
  </si>
  <si>
    <t>09/06/16</t>
  </si>
  <si>
    <t>09/07/16</t>
  </si>
  <si>
    <t>09/08/16</t>
  </si>
  <si>
    <t>09/09/16</t>
  </si>
  <si>
    <t>09/12/16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</si>
  <si>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</si>
  <si>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</si>
  <si>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</si>
  <si>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</si>
  <si>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</si>
  <si>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</si>
  <si>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</si>
  <si>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</si>
  <si>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</si>
  <si>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</si>
  <si>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</si>
  <si>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</si>
  <si>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</si>
  <si>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</si>
  <si>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10/03/16</t>
  </si>
  <si>
    <t>10/04/16</t>
  </si>
  <si>
    <t>10/05/16</t>
  </si>
  <si>
    <t>10/06/16</t>
  </si>
  <si>
    <t>10/07/16</t>
  </si>
  <si>
    <t>10/10/16</t>
  </si>
  <si>
    <t>10/11/16</t>
  </si>
  <si>
    <t>10/12/16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</si>
  <si>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</si>
  <si>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</si>
  <si>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</si>
  <si>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</si>
  <si>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</si>
  <si>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</si>
  <si>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</si>
  <si>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</si>
  <si>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</si>
  <si>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</si>
  <si>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</si>
  <si>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</si>
  <si>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</si>
  <si>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11/01/16</t>
  </si>
  <si>
    <t>11/02/16</t>
  </si>
  <si>
    <t>11/03/16</t>
  </si>
  <si>
    <t>11/04/16</t>
  </si>
  <si>
    <t>11/07/16</t>
  </si>
  <si>
    <t>11/08/16</t>
  </si>
  <si>
    <t>11/09/16</t>
  </si>
  <si>
    <t>11/10/16</t>
  </si>
  <si>
    <t>11/11/16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</si>
  <si>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</si>
  <si>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</si>
  <si>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</si>
  <si>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</si>
  <si>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</si>
  <si>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</si>
  <si>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</si>
  <si>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</si>
  <si>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11/24/16</t>
  </si>
  <si>
    <t>11/25/16</t>
  </si>
  <si>
    <t>11/28/16</t>
  </si>
  <si>
    <t>11/29/16</t>
  </si>
  <si>
    <t>11/30/16</t>
  </si>
  <si>
    <t>12/01/16</t>
  </si>
  <si>
    <t>12/02/16</t>
  </si>
  <si>
    <t>12/05/16</t>
  </si>
  <si>
    <t>12/06/16</t>
  </si>
  <si>
    <t>12/07/16</t>
  </si>
  <si>
    <t>12/08/16</t>
  </si>
  <si>
    <t>12/09/16</t>
  </si>
  <si>
    <t>12/12/16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</si>
  <si>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</si>
  <si>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</si>
  <si>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</si>
  <si>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</si>
  <si>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</si>
  <si>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</si>
  <si>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</si>
  <si>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</si>
  <si>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</si>
  <si>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12/26/16</t>
  </si>
  <si>
    <t>12/27/16</t>
  </si>
  <si>
    <t>12/28/16</t>
  </si>
  <si>
    <t>12/29/16</t>
  </si>
  <si>
    <t>12/30/16</t>
  </si>
  <si>
    <t>01/02/17</t>
  </si>
  <si>
    <t>01/03/17</t>
  </si>
  <si>
    <t>01/04/17</t>
  </si>
  <si>
    <t>01/05/17</t>
  </si>
  <si>
    <t>01/06/17</t>
  </si>
  <si>
    <t>01/09/17</t>
  </si>
  <si>
    <t>01/10/17</t>
  </si>
  <si>
    <t>01/11/17</t>
  </si>
  <si>
    <t>01/12/17</t>
  </si>
  <si>
    <t>01/13/17</t>
  </si>
  <si>
    <t>01/16/17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</si>
  <si>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</si>
  <si>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</si>
  <si>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</si>
  <si>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</si>
  <si>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</si>
  <si>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</si>
  <si>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</si>
  <si>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</si>
  <si>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</si>
  <si>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</si>
  <si>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</si>
  <si>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02/01/17</t>
  </si>
  <si>
    <t>02/02/17</t>
  </si>
  <si>
    <t>02/03/17</t>
  </si>
  <si>
    <t>02/06/17</t>
  </si>
  <si>
    <t>02/07/17</t>
  </si>
  <si>
    <t>02/08/17</t>
  </si>
  <si>
    <t>02/09/17</t>
  </si>
  <si>
    <t>02/10/17</t>
  </si>
  <si>
    <t>02/13/17</t>
  </si>
  <si>
    <t>02/14/17</t>
  </si>
  <si>
    <t>02/15/17</t>
  </si>
  <si>
    <t>02/16/17</t>
  </si>
  <si>
    <t>02/17/17</t>
  </si>
  <si>
    <t>02/20/17</t>
  </si>
  <si>
    <t>02/21/17</t>
  </si>
  <si>
    <t>02/22/17</t>
  </si>
  <si>
    <t>02/23/17</t>
  </si>
  <si>
    <t>02/24/17</t>
  </si>
  <si>
    <t>02/27/17</t>
  </si>
  <si>
    <t>02/28/17</t>
  </si>
  <si>
    <t>03/01/17</t>
  </si>
  <si>
    <t>03/02/17</t>
  </si>
  <si>
    <t>03/03/17</t>
  </si>
  <si>
    <t>03/06/17</t>
  </si>
  <si>
    <t>03/07/17</t>
  </si>
  <si>
    <t>03/08/17</t>
  </si>
  <si>
    <t>03/09/17</t>
  </si>
  <si>
    <t>03/10/17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</si>
  <si>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</si>
  <si>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</si>
  <si>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</si>
  <si>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</si>
  <si>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</si>
  <si>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</si>
  <si>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</si>
  <si>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</si>
  <si>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</si>
  <si>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</si>
  <si>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</si>
  <si>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</si>
  <si>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</si>
  <si>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</si>
  <si>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</si>
  <si>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04/03/17</t>
  </si>
  <si>
    <t>04/04/17</t>
  </si>
  <si>
    <t>04/05/17</t>
  </si>
  <si>
    <t>04/06/17</t>
  </si>
  <si>
    <t>04/07/17</t>
  </si>
  <si>
    <t>04/10/17</t>
  </si>
  <si>
    <t>04/11/17</t>
  </si>
  <si>
    <t>04/12/17</t>
  </si>
  <si>
    <t>04/13/17</t>
  </si>
  <si>
    <t>04/14/17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</si>
  <si>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</si>
  <si>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</si>
  <si>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</si>
  <si>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</si>
  <si>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</si>
  <si>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</si>
  <si>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</si>
  <si>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</si>
  <si>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</si>
  <si>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</si>
  <si>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05/01/17</t>
  </si>
  <si>
    <t>05/02/17</t>
  </si>
  <si>
    <t>05/03/17</t>
  </si>
  <si>
    <t>05/04/17</t>
  </si>
  <si>
    <t>05/05/17</t>
  </si>
  <si>
    <t>05/08/17</t>
  </si>
  <si>
    <t>05/09/17</t>
  </si>
  <si>
    <t>05/10/17</t>
  </si>
  <si>
    <t>05/11/17</t>
  </si>
  <si>
    <t>05/12/17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</si>
  <si>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</si>
  <si>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</si>
  <si>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</si>
  <si>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</si>
  <si>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</si>
  <si>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</si>
  <si>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</si>
  <si>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</si>
  <si>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</si>
  <si>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</si>
  <si>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05/29/17</t>
  </si>
  <si>
    <t>05/30/17</t>
  </si>
  <si>
    <t>05/31/17</t>
  </si>
  <si>
    <t>06/01/17</t>
  </si>
  <si>
    <t>06/02/17</t>
  </si>
  <si>
    <t>06/05/17</t>
  </si>
  <si>
    <t>06/06/17</t>
  </si>
  <si>
    <t>06/07/17</t>
  </si>
  <si>
    <t>06/08/17</t>
  </si>
  <si>
    <t>06/09/17</t>
  </si>
  <si>
    <t>06/12/17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</si>
  <si>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</si>
  <si>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</si>
  <si>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</si>
  <si>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</si>
  <si>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</si>
  <si>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</si>
  <si>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</si>
  <si>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</si>
  <si>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</si>
  <si>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</si>
  <si>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</si>
  <si>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</si>
  <si>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</si>
  <si>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</si>
  <si>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07/03/17</t>
  </si>
  <si>
    <t>07/04/17</t>
  </si>
  <si>
    <t>07/05/17</t>
  </si>
  <si>
    <t>07/06/17</t>
  </si>
  <si>
    <t>07/07/17</t>
  </si>
  <si>
    <t>07/10/17</t>
  </si>
  <si>
    <t>07/11/17</t>
  </si>
  <si>
    <t>07/12/17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</si>
  <si>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</si>
  <si>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</si>
  <si>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</si>
  <si>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</si>
  <si>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</si>
  <si>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</si>
  <si>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</si>
  <si>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</si>
  <si>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</si>
  <si>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</si>
  <si>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</si>
  <si>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</si>
  <si>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</si>
  <si>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08/01/17</t>
  </si>
  <si>
    <t>08/02/17</t>
  </si>
  <si>
    <t>08/03/17</t>
  </si>
  <si>
    <t>08/04/17</t>
  </si>
  <si>
    <t>08/07/17</t>
  </si>
  <si>
    <t>08/08/17</t>
  </si>
  <si>
    <t>08/09/17</t>
  </si>
  <si>
    <t>08/10/17</t>
  </si>
  <si>
    <t>08/11/17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</si>
  <si>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</si>
  <si>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</si>
  <si>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</si>
  <si>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</si>
  <si>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</si>
  <si>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</si>
  <si>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</si>
  <si>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</si>
  <si>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</si>
  <si>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</si>
  <si>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</si>
  <si>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</si>
  <si>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</si>
  <si>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</si>
  <si>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09/01/17</t>
  </si>
  <si>
    <t>09/04/17</t>
  </si>
  <si>
    <t>09/05/17</t>
  </si>
  <si>
    <t>09/06/17</t>
  </si>
  <si>
    <t>09/07/17</t>
  </si>
  <si>
    <t>09/08/17</t>
  </si>
  <si>
    <t>09/11/17</t>
  </si>
  <si>
    <t>09/12/17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</si>
  <si>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</si>
  <si>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</si>
  <si>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</si>
  <si>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</si>
  <si>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</si>
  <si>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</si>
  <si>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</si>
  <si>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</si>
  <si>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</si>
  <si>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</si>
  <si>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</si>
  <si>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</si>
  <si>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</si>
  <si>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10/02/17</t>
  </si>
  <si>
    <t>10/03/17</t>
  </si>
  <si>
    <t>10/04/17</t>
  </si>
  <si>
    <t>10/05/17</t>
  </si>
  <si>
    <t>10/06/17</t>
  </si>
  <si>
    <t>10/09/17</t>
  </si>
  <si>
    <t>10/10/17</t>
  </si>
  <si>
    <t>10/11/17</t>
  </si>
  <si>
    <t>10/12/17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</si>
  <si>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</si>
  <si>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</si>
  <si>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</si>
  <si>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</si>
  <si>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</si>
  <si>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</si>
  <si>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</si>
  <si>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</si>
  <si>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</si>
  <si>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</si>
  <si>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</si>
  <si>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</si>
  <si>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</si>
  <si>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11/01/17</t>
  </si>
  <si>
    <t>11/02/17</t>
  </si>
  <si>
    <t>11/03/17</t>
  </si>
  <si>
    <t>11/06/17</t>
  </si>
  <si>
    <t>11/07/17</t>
  </si>
  <si>
    <t>11/08/17</t>
  </si>
  <si>
    <t>11/09/17</t>
  </si>
  <si>
    <t>11/10/17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</si>
  <si>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</si>
  <si>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</si>
  <si>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</si>
  <si>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</si>
  <si>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</si>
  <si>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</si>
  <si>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</si>
  <si>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</si>
  <si>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11/23/17</t>
  </si>
  <si>
    <t>11/24/17</t>
  </si>
  <si>
    <t>11/27/17</t>
  </si>
  <si>
    <t>11/28/17</t>
  </si>
  <si>
    <t>11/29/17</t>
  </si>
  <si>
    <t>11/30/17</t>
  </si>
  <si>
    <t>12/01/17</t>
  </si>
  <si>
    <t>12/04/17</t>
  </si>
  <si>
    <t>12/05/17</t>
  </si>
  <si>
    <t>12/06/17</t>
  </si>
  <si>
    <t>12/07/17</t>
  </si>
  <si>
    <t>12/08/17</t>
  </si>
  <si>
    <t>12/11/17</t>
  </si>
  <si>
    <t>12/12/17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</si>
  <si>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</si>
  <si>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</si>
  <si>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</si>
  <si>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</si>
  <si>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</si>
  <si>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</si>
  <si>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</si>
  <si>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</si>
  <si>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12/25/17</t>
  </si>
  <si>
    <t>12/26/17</t>
  </si>
  <si>
    <t>12/27/17</t>
  </si>
  <si>
    <t>12/28/17</t>
  </si>
  <si>
    <t>12/29/17</t>
  </si>
  <si>
    <t>01/01/18</t>
  </si>
  <si>
    <t>01/02/18</t>
  </si>
  <si>
    <t>01/03/18</t>
  </si>
  <si>
    <t>01/04/18</t>
  </si>
  <si>
    <t>01/05/18</t>
  </si>
  <si>
    <t>01/08/18</t>
  </si>
  <si>
    <t>01/09/18</t>
  </si>
  <si>
    <t>01/10/18</t>
  </si>
  <si>
    <t>01/11/18</t>
  </si>
  <si>
    <t>01/12/18</t>
  </si>
  <si>
    <t>01/15/18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</si>
  <si>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</si>
  <si>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</si>
  <si>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</si>
  <si>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</si>
  <si>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</si>
  <si>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</si>
  <si>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</si>
  <si>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</si>
  <si>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</si>
  <si>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</si>
  <si>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</si>
  <si>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</si>
  <si>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02/01/18</t>
  </si>
  <si>
    <t>02/02/18</t>
  </si>
  <si>
    <t>02/05/18</t>
  </si>
  <si>
    <t>02/06/18</t>
  </si>
  <si>
    <t>02/07/18</t>
  </si>
  <si>
    <t>02/08/18</t>
  </si>
  <si>
    <t>02/09/18</t>
  </si>
  <si>
    <t>02/12/18</t>
  </si>
  <si>
    <t>02/13/18</t>
  </si>
  <si>
    <t>02/14/18</t>
  </si>
  <si>
    <t>02/15/18</t>
  </si>
  <si>
    <t>02/16/18</t>
  </si>
  <si>
    <t>02/19/18</t>
  </si>
  <si>
    <t>02/20/18</t>
  </si>
  <si>
    <t>02/21/18</t>
  </si>
  <si>
    <t>02/22/18</t>
  </si>
  <si>
    <t>02/23/18</t>
  </si>
  <si>
    <t>02/26/18</t>
  </si>
  <si>
    <t>02/27/18</t>
  </si>
  <si>
    <t>02/28/18</t>
  </si>
  <si>
    <t>03/01/18</t>
  </si>
  <si>
    <t>03/02/18</t>
  </si>
  <si>
    <t>03/05/18</t>
  </si>
  <si>
    <t>03/06/18</t>
  </si>
  <si>
    <t>03/07/18</t>
  </si>
  <si>
    <t>03/08/18</t>
  </si>
  <si>
    <t>03/09/18</t>
  </si>
  <si>
    <t>03/12/18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</si>
  <si>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</si>
  <si>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</si>
  <si>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</si>
  <si>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</si>
  <si>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</si>
  <si>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</si>
  <si>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</si>
  <si>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</si>
  <si>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</si>
  <si>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</si>
  <si>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</si>
  <si>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</si>
  <si>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</si>
  <si>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03/30/18</t>
  </si>
  <si>
    <t>04/02/18</t>
  </si>
  <si>
    <t>04/03/18</t>
  </si>
  <si>
    <t>04/04/18</t>
  </si>
  <si>
    <t>04/05/18</t>
  </si>
  <si>
    <t>04/06/18</t>
  </si>
  <si>
    <t>04/09/18</t>
  </si>
  <si>
    <t>04/10/18</t>
  </si>
  <si>
    <t>04/11/18</t>
  </si>
  <si>
    <t>04/12/18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</si>
  <si>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</si>
  <si>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</si>
  <si>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</si>
  <si>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</si>
  <si>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</si>
  <si>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</si>
  <si>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</si>
  <si>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</si>
  <si>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</si>
  <si>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</si>
  <si>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</si>
  <si>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</si>
  <si>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05/01/18</t>
  </si>
  <si>
    <t>05/02/18</t>
  </si>
  <si>
    <t>05/03/18</t>
  </si>
  <si>
    <t>05/04/18</t>
  </si>
  <si>
    <t>05/07/18</t>
  </si>
  <si>
    <t>05/08/18</t>
  </si>
  <si>
    <t>05/09/18</t>
  </si>
  <si>
    <t>05/10/18</t>
  </si>
  <si>
    <t>05/11/18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</si>
  <si>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</si>
  <si>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</si>
  <si>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</si>
  <si>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</si>
  <si>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</si>
  <si>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</si>
  <si>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</si>
  <si>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</si>
  <si>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</si>
  <si>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</si>
  <si>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05/28/18</t>
  </si>
  <si>
    <t>05/29/18</t>
  </si>
  <si>
    <t>05/30/18</t>
  </si>
  <si>
    <t>05/31/18</t>
  </si>
  <si>
    <t>06/01/18</t>
  </si>
  <si>
    <t>06/04/18</t>
  </si>
  <si>
    <t>06/05/18</t>
  </si>
  <si>
    <t>06/06/18</t>
  </si>
  <si>
    <t>06/07/18</t>
  </si>
  <si>
    <t>06/08/18</t>
  </si>
  <si>
    <t>06/11/18</t>
  </si>
  <si>
    <t>06/12/18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</si>
  <si>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</si>
  <si>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</si>
  <si>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</si>
  <si>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</si>
  <si>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</si>
  <si>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</si>
  <si>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</si>
  <si>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</si>
  <si>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</si>
  <si>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</si>
  <si>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</si>
  <si>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</si>
  <si>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</si>
  <si>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07/02/18</t>
  </si>
  <si>
    <t>07/03/18</t>
  </si>
  <si>
    <t>07/04/18</t>
  </si>
  <si>
    <t>07/05/18</t>
  </si>
  <si>
    <t>07/06/18</t>
  </si>
  <si>
    <t>07/09/18</t>
  </si>
  <si>
    <t>07/10/18</t>
  </si>
  <si>
    <t>07/11/18</t>
  </si>
  <si>
    <t>07/12/18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</si>
  <si>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</si>
  <si>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</si>
  <si>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</si>
  <si>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</si>
  <si>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</si>
  <si>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</si>
  <si>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</si>
  <si>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</si>
  <si>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</si>
  <si>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</si>
  <si>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</si>
  <si>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</si>
  <si>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</si>
  <si>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08/01/18</t>
  </si>
  <si>
    <t>08/02/18</t>
  </si>
  <si>
    <t>08/03/18</t>
  </si>
  <si>
    <t>08/06/18</t>
  </si>
  <si>
    <t>08/07/18</t>
  </si>
  <si>
    <t>08/08/18</t>
  </si>
  <si>
    <t>08/09/18</t>
  </si>
  <si>
    <t>08/10/18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</si>
  <si>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</si>
  <si>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</si>
  <si>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</si>
  <si>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</si>
  <si>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</si>
  <si>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</si>
  <si>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</si>
  <si>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</si>
  <si>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</si>
  <si>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</si>
  <si>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</si>
  <si>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</si>
  <si>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</si>
  <si>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</si>
  <si>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</si>
  <si>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09/03/18</t>
  </si>
  <si>
    <t>09/04/18</t>
  </si>
  <si>
    <t>09/05/18</t>
  </si>
  <si>
    <t>09/06/18</t>
  </si>
  <si>
    <t>09/07/18</t>
  </si>
  <si>
    <t>09/10/18</t>
  </si>
  <si>
    <t>09/11/18</t>
  </si>
  <si>
    <t>09/12/18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</si>
  <si>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</si>
  <si>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</si>
  <si>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</si>
  <si>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</si>
  <si>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</si>
  <si>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</si>
  <si>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</si>
  <si>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</si>
  <si>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</si>
  <si>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</si>
  <si>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</si>
  <si>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</si>
  <si>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10/01/18</t>
  </si>
  <si>
    <t>10/02/18</t>
  </si>
  <si>
    <t>10/03/18</t>
  </si>
  <si>
    <t>10/04/18</t>
  </si>
  <si>
    <t>10/05/18</t>
  </si>
  <si>
    <t>10/08/18</t>
  </si>
  <si>
    <t>10/09/18</t>
  </si>
  <si>
    <t>10/10/18</t>
  </si>
  <si>
    <t>10/11/18</t>
  </si>
  <si>
    <t>10/12/18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</si>
  <si>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</si>
  <si>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</si>
  <si>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</si>
  <si>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</si>
  <si>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</si>
  <si>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</si>
  <si>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</si>
  <si>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</si>
  <si>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</si>
  <si>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</si>
  <si>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</si>
  <si>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</si>
  <si>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</si>
  <si>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11/01/18</t>
  </si>
  <si>
    <t>11/02/18</t>
  </si>
  <si>
    <t>11/05/18</t>
  </si>
  <si>
    <t>11/06/18</t>
  </si>
  <si>
    <t>11/07/18</t>
  </si>
  <si>
    <t>11/08/18</t>
  </si>
  <si>
    <t>11/09/18</t>
  </si>
  <si>
    <t>11/12/18</t>
  </si>
  <si>
    <t>11/13/18</t>
  </si>
  <si>
    <t>11/14/18</t>
  </si>
  <si>
    <t>11/15/18</t>
  </si>
  <si>
    <t>11/16/18</t>
  </si>
  <si>
    <t>11/19/18</t>
  </si>
  <si>
    <t>11/20/18</t>
  </si>
  <si>
    <t>11/21/18</t>
  </si>
  <si>
    <t>11/22/18</t>
  </si>
  <si>
    <t>11/23/18</t>
  </si>
  <si>
    <t>11/26/18</t>
  </si>
  <si>
    <t>11/27/18</t>
  </si>
  <si>
    <t>11/28/18</t>
  </si>
  <si>
    <t>11/29/18</t>
  </si>
  <si>
    <t>11/30/18</t>
  </si>
  <si>
    <t>12/03/18</t>
  </si>
  <si>
    <t>12/04/18</t>
  </si>
  <si>
    <t>12/05/18</t>
  </si>
  <si>
    <t>12/06/18</t>
  </si>
  <si>
    <t>12/07/18</t>
  </si>
  <si>
    <t>12/10/18</t>
  </si>
  <si>
    <t>12/11/18</t>
  </si>
  <si>
    <t>12/12/18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</si>
  <si>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</si>
  <si>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</si>
  <si>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</si>
  <si>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</si>
  <si>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</si>
  <si>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</si>
  <si>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</si>
  <si>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</si>
  <si>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12/25/18</t>
  </si>
  <si>
    <t>12/26/18</t>
  </si>
  <si>
    <t>12/27/18</t>
  </si>
  <si>
    <t>12/28/18</t>
  </si>
  <si>
    <t>12/31/18</t>
  </si>
  <si>
    <t>01/01/19</t>
  </si>
  <si>
    <t>01/02/19</t>
  </si>
  <si>
    <t>01/03/19</t>
  </si>
  <si>
    <t>01/04/19</t>
  </si>
  <si>
    <t>01/07/19</t>
  </si>
  <si>
    <t>01/08/19</t>
  </si>
  <si>
    <t>01/09/19</t>
  </si>
  <si>
    <t>01/10/19</t>
  </si>
  <si>
    <t>01/11/19</t>
  </si>
  <si>
    <t>01/14/19</t>
  </si>
  <si>
    <t>01/15/19</t>
  </si>
  <si>
    <t>01/16/19</t>
  </si>
  <si>
    <t>01/17/19</t>
  </si>
  <si>
    <t>01/18/19</t>
  </si>
  <si>
    <t>01/21/19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</si>
  <si>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</si>
  <si>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</si>
  <si>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</si>
  <si>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</si>
  <si>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</si>
  <si>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</si>
  <si>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</si>
  <si>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</si>
  <si>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02/01/19</t>
  </si>
  <si>
    <t>02/04/19</t>
  </si>
  <si>
    <t>02/05/19</t>
  </si>
  <si>
    <t>02/06/19</t>
  </si>
  <si>
    <t>02/07/19</t>
  </si>
  <si>
    <t>02/08/19</t>
  </si>
  <si>
    <t>02/11/19</t>
  </si>
  <si>
    <t>02/12/19</t>
  </si>
  <si>
    <t>02/13/19</t>
  </si>
  <si>
    <t>02/14/19</t>
  </si>
  <si>
    <t>02/15/19</t>
  </si>
  <si>
    <t>02/18/19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</si>
  <si>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</si>
  <si>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</si>
  <si>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</si>
  <si>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</si>
  <si>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</si>
  <si>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</si>
  <si>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</si>
  <si>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</si>
  <si>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03/01/19</t>
  </si>
  <si>
    <t>03/04/19</t>
  </si>
  <si>
    <t>03/05/19</t>
  </si>
  <si>
    <t>03/06/19</t>
  </si>
  <si>
    <t>03/07/19</t>
  </si>
  <si>
    <t>03/08/19</t>
  </si>
  <si>
    <t>03/11/19</t>
  </si>
  <si>
    <t>03/12/19</t>
  </si>
  <si>
    <t>03/13/19</t>
  </si>
  <si>
    <t>03/14/19</t>
  </si>
  <si>
    <t>03/15/19</t>
  </si>
  <si>
    <t>04/19/19</t>
  </si>
  <si>
    <t>USSWAP10 BGN Curncy Hist Vol (5)</t>
  </si>
  <si>
    <t>USSWAP10 Curncy HIVG</t>
  </si>
  <si>
    <t>VIX Index</t>
  </si>
  <si>
    <t>USSWAP10 Curncy</t>
  </si>
  <si>
    <t>USSWAP2 Curncy</t>
  </si>
  <si>
    <t>USSWAP10 Curncy - USSWAP2 Curncy</t>
  </si>
  <si>
    <t>USSWAP2 Curncy USSWAP10 Curncy HS</t>
  </si>
  <si>
    <t>11/12/12</t>
  </si>
  <si>
    <t>10/13/14</t>
  </si>
  <si>
    <t>SPX Index Implied Vol</t>
  </si>
  <si>
    <t>SPX Index Hist Vol (5)</t>
  </si>
  <si>
    <t>SPX Index Price</t>
  </si>
  <si>
    <t>SPX Index HIVG</t>
  </si>
  <si>
    <t>CDX HY CDSI GEN 5Y SPRD Corp</t>
  </si>
  <si>
    <t>SWAP10</t>
  </si>
  <si>
    <t>SPX Index</t>
  </si>
  <si>
    <t>SPX Index HV</t>
  </si>
  <si>
    <t>Curve</t>
  </si>
  <si>
    <t>VIX</t>
  </si>
  <si>
    <t>SWAP10 HV</t>
  </si>
  <si>
    <t>SWAP10 IV</t>
  </si>
  <si>
    <t>HY Spds</t>
  </si>
  <si>
    <t>Security</t>
  </si>
  <si>
    <t>Field</t>
  </si>
  <si>
    <t>Start Date</t>
  </si>
  <si>
    <t>End Date</t>
  </si>
  <si>
    <t>CUR_MKT_CAP</t>
  </si>
  <si>
    <t>TVIX US Equity</t>
  </si>
  <si>
    <t>AGILEX 100 Protected Growth Fund II</t>
  </si>
  <si>
    <t>AGILEX 500 Protected Growth Fund II</t>
  </si>
  <si>
    <t>AGILEX LS Protected Growth Fund III</t>
  </si>
  <si>
    <t>Colonial Advanced Strategies Gold</t>
  </si>
  <si>
    <t>Dean Witter Equity-Income</t>
  </si>
  <si>
    <t>Delaware Government Income I</t>
  </si>
  <si>
    <t>Federated Enhanced Treasury Income</t>
  </si>
  <si>
    <t>Gateway Government Bond Plus</t>
  </si>
  <si>
    <t>Gateway International Y</t>
  </si>
  <si>
    <t>Geronimo Option &amp; Income C</t>
  </si>
  <si>
    <t>Horizons S&amp;P Fincl Sel Sect Cov Call ETF</t>
  </si>
  <si>
    <t>ING Global Equity Option S</t>
  </si>
  <si>
    <t>Kelmoore Strategy Eagle A Load Waived</t>
  </si>
  <si>
    <t>Kelmoore Strategy Liberty A Load Waived</t>
  </si>
  <si>
    <t>Kemper Investment Diversif Inc Init</t>
  </si>
  <si>
    <t>MIM Stock Growth</t>
  </si>
  <si>
    <t>National Federal Securities</t>
  </si>
  <si>
    <t>Noddings Convertible Strategies</t>
  </si>
  <si>
    <t>Old Mutual Analytic Global A LW</t>
  </si>
  <si>
    <t>Oppenheimer Premium Income</t>
  </si>
  <si>
    <t>Parametric Absolute Return C</t>
  </si>
  <si>
    <t>Quest for Value U.S. Govt Income A</t>
  </si>
  <si>
    <t>Rational Real Strategies A Load Waived</t>
  </si>
  <si>
    <t>Rightime Government Securities</t>
  </si>
  <si>
    <t>Sandalwood Opportunity A</t>
  </si>
  <si>
    <t>SunAmerica Government Income</t>
  </si>
  <si>
    <t>West University</t>
  </si>
  <si>
    <t>AdvisorShares STAR Global Buy-Write ETF</t>
  </si>
  <si>
    <t>AllianzGI Equity &amp; Conv Inc</t>
  </si>
  <si>
    <t>AMG FQ Global Risk-Balanced Z</t>
  </si>
  <si>
    <t>BlackRock Enhanced Glbl Div Trust</t>
  </si>
  <si>
    <t>BlackRock Health Sciences</t>
  </si>
  <si>
    <t>BlackRock Resources &amp; Commdty</t>
  </si>
  <si>
    <t>BlackRock Util, Infra &amp; Power Opp</t>
  </si>
  <si>
    <t>Boston Partners All Cap Value Instl</t>
  </si>
  <si>
    <t>Catalyst Hedged Commodity Strategy I</t>
  </si>
  <si>
    <t>Catalyst Insider Long/Short I</t>
  </si>
  <si>
    <t>Central Securities Corporation</t>
  </si>
  <si>
    <t>Clough Global Opportunities</t>
  </si>
  <si>
    <t>Credit Suisse X-Links Gold Cov Call ETN</t>
  </si>
  <si>
    <t>Credit Suisse X-Links Silver CovCall ETN</t>
  </si>
  <si>
    <t>Credit Suisse X-Lnks Crde OlShrsCvCllETN</t>
  </si>
  <si>
    <t>EV Tax-Advantaged Bond &amp; Option Strategy</t>
  </si>
  <si>
    <t>EV Tax-Mgd Gbl Div Equity Income</t>
  </si>
  <si>
    <t>Fid/Claymore MLP Opportunity</t>
  </si>
  <si>
    <t>First Trust MLP &amp; Energy Inc Fund</t>
  </si>
  <si>
    <t>GAMCO Glb Gold Natural Res &amp; Income</t>
  </si>
  <si>
    <t>GAMCO Nat Res Gold &amp; Income</t>
  </si>
  <si>
    <t>Glenmede Global Secured Options</t>
  </si>
  <si>
    <t>Highmore Managed Volatility Instl</t>
  </si>
  <si>
    <t>iShares Edge MSCI Mltfct Cnsmr Discr ETF</t>
  </si>
  <si>
    <t>iShares Edge MSCI Mltfct Cnsmr Stpls ETF</t>
  </si>
  <si>
    <t>iShares Edge MSCI Multifactor Energy ETF</t>
  </si>
  <si>
    <t>iShares Edge MSCI Multifactor Fincls ETF</t>
  </si>
  <si>
    <t>James Alpha Mgd Risk Emerg Mkts Eq I</t>
  </si>
  <si>
    <t>JH Hedged Equity &amp; Income Fund</t>
  </si>
  <si>
    <t>JH Tax Advantaged Global Shareholder Yld</t>
  </si>
  <si>
    <t>Kayne Anderson MidstreamEnergy</t>
  </si>
  <si>
    <t>Kinetics Alternative Income Instl</t>
  </si>
  <si>
    <t>Kinetics Multi-Disciplinary Inc Inst</t>
  </si>
  <si>
    <t>Measured Risk Strategy I</t>
  </si>
  <si>
    <t>MFS® Government Markets Income</t>
  </si>
  <si>
    <t>Morgan Stanley Inst Glbl MltiAsst Inc I</t>
  </si>
  <si>
    <t>MS India Investment</t>
  </si>
  <si>
    <t>Navigator Equity Hedged I</t>
  </si>
  <si>
    <t>PIMCO Global StocksPLUS &amp; Income</t>
  </si>
  <si>
    <t>Regal Total Return A</t>
  </si>
  <si>
    <t>Salient Midstream &amp; MLP</t>
  </si>
  <si>
    <t>Sit Rising Rate ETF</t>
  </si>
  <si>
    <t>Swan Defined Risk Emerging Markets I</t>
  </si>
  <si>
    <t>Swan Defined Risk Foreign Developed I</t>
  </si>
  <si>
    <t>Voya Asia Pacific High Dividend Eq Inc</t>
  </si>
  <si>
    <t>Voya Emerging Markets High Dividend Eq</t>
  </si>
  <si>
    <t>Voya Global Advantage and Premium Opp</t>
  </si>
  <si>
    <t>Voya Global Equity Dividend&amp;Premium Opp</t>
  </si>
  <si>
    <t>Voya Infrastructure Industrials &amp; Matls</t>
  </si>
  <si>
    <t>Voya International High Dividend Eq Inc</t>
  </si>
  <si>
    <t>Voya Natural Resources Equity Income</t>
  </si>
  <si>
    <t>Wells Fargo Global Dividend Opportunity</t>
  </si>
  <si>
    <t>Couldn't find</t>
  </si>
  <si>
    <t>FETIX US Equity</t>
  </si>
  <si>
    <t>Liquidated</t>
  </si>
  <si>
    <t>Morningstar's Option Writing Category</t>
  </si>
  <si>
    <t>Natixis is the parent company</t>
  </si>
  <si>
    <t>GTEYX US Equity</t>
  </si>
  <si>
    <t>Sells equity options</t>
  </si>
  <si>
    <t>GPOIX US Equity; GPOCX US Equity</t>
  </si>
  <si>
    <t>HFIN US Equity</t>
  </si>
  <si>
    <t>IGOAX US Equity</t>
  </si>
  <si>
    <t>KSEAX US Equity</t>
  </si>
  <si>
    <t>KSLAX US Equity; KSLCX US Equity</t>
  </si>
  <si>
    <t>Delisted</t>
  </si>
  <si>
    <t>Hedge Fund</t>
  </si>
  <si>
    <t>Hedge Fund - Restricted Access on Bloomberg</t>
  </si>
  <si>
    <t>Private Company</t>
  </si>
  <si>
    <t>HRSAX US Equity</t>
  </si>
  <si>
    <t>3113Q US Equity</t>
  </si>
  <si>
    <t>SANAX US Equity</t>
  </si>
  <si>
    <t>Acquired</t>
  </si>
  <si>
    <t>WESTX US Equity</t>
  </si>
  <si>
    <t>Indexes</t>
  </si>
  <si>
    <t>VEGAIV Index</t>
  </si>
  <si>
    <t>VEGASO Index</t>
  </si>
  <si>
    <t>VEGATC Index</t>
  </si>
  <si>
    <t>VEGA US Equity</t>
  </si>
  <si>
    <t>NIE US Equity</t>
  </si>
  <si>
    <t>NCZ US Equity</t>
  </si>
  <si>
    <t>NCV US Equity</t>
  </si>
  <si>
    <t>ACV US Equity</t>
  </si>
  <si>
    <t>CBH US Equity</t>
  </si>
  <si>
    <t>XNIEZ US Equity</t>
  </si>
  <si>
    <t>XXNIEXX US Equity</t>
  </si>
  <si>
    <t>XNCVX US Equity</t>
  </si>
  <si>
    <t>NGZ US Equity</t>
  </si>
  <si>
    <t>XNCZX US Equity</t>
  </si>
  <si>
    <t>XACVX US Equity</t>
  </si>
  <si>
    <t>XCBHX US Equity</t>
  </si>
  <si>
    <t>XNGZX US Equity</t>
  </si>
  <si>
    <t>XXNCVXX US Equity</t>
  </si>
  <si>
    <t>XXNCZXX US Equity</t>
  </si>
  <si>
    <t>MMAFX US Equity</t>
  </si>
  <si>
    <t>BOE US Equity</t>
  </si>
  <si>
    <t>XXBOEXX US Equity</t>
  </si>
  <si>
    <t>SHSSX US Equity</t>
  </si>
  <si>
    <t>N/A</t>
  </si>
  <si>
    <t>No</t>
  </si>
  <si>
    <t>Alternatives</t>
  </si>
  <si>
    <t>WisdomTree CBOE Russell 2000 PutWrite Strategy Fund</t>
  </si>
  <si>
    <t>RPUT</t>
  </si>
  <si>
    <t>Commodities</t>
  </si>
  <si>
    <t>Multi-Asset</t>
  </si>
  <si>
    <t>Credit Suisse X-Links Crude Oil Shares Covered Call ETN</t>
  </si>
  <si>
    <t>USOI</t>
  </si>
  <si>
    <t>A-</t>
  </si>
  <si>
    <t>C+</t>
  </si>
  <si>
    <t>C</t>
  </si>
  <si>
    <t>Large Cap Growth Equities</t>
  </si>
  <si>
    <t>Equity</t>
  </si>
  <si>
    <t>First Trust Hedged BuyWrite Income ETF</t>
  </si>
  <si>
    <t>FTLB</t>
  </si>
  <si>
    <t>Global X Russell 2000 Covered Call ETF</t>
  </si>
  <si>
    <t>RYLD</t>
  </si>
  <si>
    <t>Small Cap Blend Equities</t>
  </si>
  <si>
    <t>Overlay Shares Small Cap Equity ETF</t>
  </si>
  <si>
    <t>OVS</t>
  </si>
  <si>
    <t>National Munis</t>
  </si>
  <si>
    <t>Bond</t>
  </si>
  <si>
    <t>Overlay Shares Municipal Bond ETF</t>
  </si>
  <si>
    <t>OVM</t>
  </si>
  <si>
    <t>Foreign Large Cap Equities</t>
  </si>
  <si>
    <t>Overlay Shares Foreign Equity ETF</t>
  </si>
  <si>
    <t>OVF</t>
  </si>
  <si>
    <t>A+</t>
  </si>
  <si>
    <t>B-</t>
  </si>
  <si>
    <t>Global Equities</t>
  </si>
  <si>
    <t>VEGA</t>
  </si>
  <si>
    <t>B</t>
  </si>
  <si>
    <t>Precious Metals</t>
  </si>
  <si>
    <t>Credit Suisse X-Links Silver Shares Covered Call ETN</t>
  </si>
  <si>
    <t>SLVO</t>
  </si>
  <si>
    <t>Large Cap Blend Equities</t>
  </si>
  <si>
    <t>Amplify YieldShares CWP Dividend &amp; Option Income ETF</t>
  </si>
  <si>
    <t>DIVO</t>
  </si>
  <si>
    <t>Overlay Shares Large Cap Equity ETF</t>
  </si>
  <si>
    <t>OVL</t>
  </si>
  <si>
    <t>A</t>
  </si>
  <si>
    <t>Credit Suisse X-Links Gold Shares Covered Call ETN</t>
  </si>
  <si>
    <t>GLDI</t>
  </si>
  <si>
    <t>Total Bond Market</t>
  </si>
  <si>
    <t>Overlay Shares Core Bond ETF</t>
  </si>
  <si>
    <t>OVB</t>
  </si>
  <si>
    <t>Diversified Portfolio</t>
  </si>
  <si>
    <t>Aptus Collared Income Opportunity ETF</t>
  </si>
  <si>
    <t>ACIO</t>
  </si>
  <si>
    <t>First Trust BuyWrite Income ETF</t>
  </si>
  <si>
    <t>FTHI</t>
  </si>
  <si>
    <t>B+</t>
  </si>
  <si>
    <t>Long-Short</t>
  </si>
  <si>
    <t>Global X S&amp;P 500 Covered Call ETF</t>
  </si>
  <si>
    <t>HSPX</t>
  </si>
  <si>
    <t>WisdomTree CBOE S&amp;P 500 PutWrite Strategy Fund</t>
  </si>
  <si>
    <t>PUTW</t>
  </si>
  <si>
    <t>Invesco S&amp;P 500 BuyWrite ETF</t>
  </si>
  <si>
    <t>PBP</t>
  </si>
  <si>
    <t>Global X NASDAQ 100 Covered Call ETF</t>
  </si>
  <si>
    <t>QYLD</t>
  </si>
  <si>
    <t>Sustainable Impact Solutions (%)</t>
  </si>
  <si>
    <t>SRI Exclusion Criteria (%)</t>
  </si>
  <si>
    <t>Carbon Intensity (Tons of CO2e / $M Sales)</t>
  </si>
  <si>
    <t>ESG Score Global Percentile (%)</t>
  </si>
  <si>
    <t>ESG Score Peer Percentile (%)</t>
  </si>
  <si>
    <t>ESG Score</t>
  </si>
  <si>
    <t>Concentration Rating</t>
  </si>
  <si>
    <t>Dividend Rating</t>
  </si>
  <si>
    <t>Volatility Rating</t>
  </si>
  <si>
    <t>Returns Rating</t>
  </si>
  <si>
    <t>Expenses Rating</t>
  </si>
  <si>
    <t>Liquidity Rating</t>
  </si>
  <si>
    <t>Overall Rating</t>
  </si>
  <si>
    <t>RSI</t>
  </si>
  <si>
    <t>Resistance 1</t>
  </si>
  <si>
    <t>Support 1</t>
  </si>
  <si>
    <t>Upper Bollinger</t>
  </si>
  <si>
    <t>Lower Bollinger</t>
  </si>
  <si>
    <t>Tax Form</t>
  </si>
  <si>
    <t>LT Cap Gain Rate</t>
  </si>
  <si>
    <t>ST Cap Gain Rate</t>
  </si>
  <si>
    <t>% In Top 10</t>
  </si>
  <si>
    <t># of Holdings</t>
  </si>
  <si>
    <t>Beta</t>
  </si>
  <si>
    <t>P/E Ratio</t>
  </si>
  <si>
    <t>Annual Dividend Yield %</t>
  </si>
  <si>
    <t>Dividend</t>
  </si>
  <si>
    <t>Dividend Date</t>
  </si>
  <si>
    <t>Annual Dividend Rate</t>
  </si>
  <si>
    <t>Commission Free</t>
  </si>
  <si>
    <t>ER</t>
  </si>
  <si>
    <t>Inception</t>
  </si>
  <si>
    <t>ETFdb.com Category</t>
  </si>
  <si>
    <t>5 Year FF</t>
  </si>
  <si>
    <t>3 Year FF</t>
  </si>
  <si>
    <t>1 Year FF</t>
  </si>
  <si>
    <t>4 Week FF</t>
  </si>
  <si>
    <t>1 Week FF</t>
  </si>
  <si>
    <t>YTD FF</t>
  </si>
  <si>
    <t>5 year</t>
  </si>
  <si>
    <t>3 year</t>
  </si>
  <si>
    <t>1 year</t>
  </si>
  <si>
    <t>4 Week</t>
  </si>
  <si>
    <t>1 Week</t>
  </si>
  <si>
    <t>Leveraged</t>
  </si>
  <si>
    <t>Inverse</t>
  </si>
  <si>
    <t>1-Day Change</t>
  </si>
  <si>
    <t>Previous Closing Price</t>
  </si>
  <si>
    <t>Avg Volume</t>
  </si>
  <si>
    <t>YTD</t>
  </si>
  <si>
    <t xml:space="preserve">Total Assets </t>
  </si>
  <si>
    <t>Asset Class</t>
  </si>
  <si>
    <t>ETF Name</t>
  </si>
  <si>
    <t>Symbol</t>
  </si>
  <si>
    <t>TDEYX</t>
  </si>
  <si>
    <t>Touchstone Dynamic Equity Y</t>
  </si>
  <si>
    <t>TDELX</t>
  </si>
  <si>
    <t>Touchstone Dynamic Equity Instl</t>
  </si>
  <si>
    <t>TDECX</t>
  </si>
  <si>
    <t>Touchstone Dynamic Equity C</t>
  </si>
  <si>
    <t>TDEAX</t>
  </si>
  <si>
    <t>Touchstone Dynamic Equity A</t>
  </si>
  <si>
    <t>TCBIX</t>
  </si>
  <si>
    <t>Covered Bridge I</t>
  </si>
  <si>
    <t>TCBAX</t>
  </si>
  <si>
    <t>Covered Bridge A</t>
  </si>
  <si>
    <t>SHLDX</t>
  </si>
  <si>
    <t>USCA Premium Buy-Write Institutional</t>
  </si>
  <si>
    <t>SHINX</t>
  </si>
  <si>
    <t>Catalyst/Exceed Defined Shield C</t>
  </si>
  <si>
    <t>SHIIX</t>
  </si>
  <si>
    <t>Catalyst/Exceed Defined Shield I</t>
  </si>
  <si>
    <t>SHIEX</t>
  </si>
  <si>
    <t>Catalyst/Exceed Defined Shield A</t>
  </si>
  <si>
    <t>SDRYX</t>
  </si>
  <si>
    <t>Swan Defined Risk Y</t>
  </si>
  <si>
    <t>SDRIX</t>
  </si>
  <si>
    <t>Swan Defined Risk I</t>
  </si>
  <si>
    <t>SDRCX</t>
  </si>
  <si>
    <t>Swan Defined Risk C</t>
  </si>
  <si>
    <t>SDRAX</t>
  </si>
  <si>
    <t>Swan Defined Risk A</t>
  </si>
  <si>
    <t>SDJYX</t>
  </si>
  <si>
    <t>Swan Defined Risk Foreign Developed Y</t>
  </si>
  <si>
    <t>SDJIX</t>
  </si>
  <si>
    <t>SDJCX</t>
  </si>
  <si>
    <t>Swan Defined Risk Foreign Developed C</t>
  </si>
  <si>
    <t>SDJAX</t>
  </si>
  <si>
    <t>Swan Defined Risk Foreign Developed A</t>
  </si>
  <si>
    <t>SDFYX</t>
  </si>
  <si>
    <t>Swan Defined Risk Emerging Markets Y</t>
  </si>
  <si>
    <t>SDFIX</t>
  </si>
  <si>
    <t>SDFCX</t>
  </si>
  <si>
    <t>Swan Defined Risk Emerging Markets C</t>
  </si>
  <si>
    <t>SDFAX</t>
  </si>
  <si>
    <t>Swan Defined Risk Emerging Markets A</t>
  </si>
  <si>
    <t>SDCYX</t>
  </si>
  <si>
    <t>Swan Defined Risk US Small Cap Y</t>
  </si>
  <si>
    <t>SDCIX</t>
  </si>
  <si>
    <t>Swan Defined Risk US Small Cap I</t>
  </si>
  <si>
    <t>SDCCX</t>
  </si>
  <si>
    <t>Swan Defined Risk US Small Cap C</t>
  </si>
  <si>
    <t>SDCAX</t>
  </si>
  <si>
    <t>Swan Defined Risk US Small Cap A</t>
  </si>
  <si>
    <t>SDAYX</t>
  </si>
  <si>
    <t>Swan Defined Risk Growth Y</t>
  </si>
  <si>
    <t>SDAIX</t>
  </si>
  <si>
    <t>Swan Defined Risk Growth I</t>
  </si>
  <si>
    <t>SDACX</t>
  </si>
  <si>
    <t>Swan Defined Risk Growth C</t>
  </si>
  <si>
    <t>SDAAX</t>
  </si>
  <si>
    <t>Swan Defined Risk Growth A</t>
  </si>
  <si>
    <t>SCJKX</t>
  </si>
  <si>
    <t>Crossmark Steward Cov Call Inc R6</t>
  </si>
  <si>
    <t>SCJIX</t>
  </si>
  <si>
    <t>Crossmark Steward Cov Call Inc Instl</t>
  </si>
  <si>
    <t>SCJCX</t>
  </si>
  <si>
    <t>Crossmark Steward Cov Call Inc C</t>
  </si>
  <si>
    <t>SCJAX</t>
  </si>
  <si>
    <t>Crossmark Steward Cov Call Inc A</t>
  </si>
  <si>
    <t>ROWSX</t>
  </si>
  <si>
    <t>Russell Inv Strategic Call Overwrtg S</t>
  </si>
  <si>
    <t>PPFIX</t>
  </si>
  <si>
    <t>Princeton Premium I</t>
  </si>
  <si>
    <t>PPFAX</t>
  </si>
  <si>
    <t>Princeton Premium A</t>
  </si>
  <si>
    <t>NUPRX</t>
  </si>
  <si>
    <t>Neuberger Berman US Eq Idx PtWrtStrt R6</t>
  </si>
  <si>
    <t>NUPIX</t>
  </si>
  <si>
    <t>Neuberger Berman US Eq Idx PtWrtStrtInst</t>
  </si>
  <si>
    <t>NUPCX</t>
  </si>
  <si>
    <t>Neuberger Berman US Eq Idx PtWrtStrt C</t>
  </si>
  <si>
    <t>NUPAX</t>
  </si>
  <si>
    <t>Neuberger Berman US Eq Idx PtWrtStrt A</t>
  </si>
  <si>
    <t>NOVIX</t>
  </si>
  <si>
    <t>NHORX</t>
  </si>
  <si>
    <t>Neuberger Berman Hedged Option Prm R6</t>
  </si>
  <si>
    <t>NHOIX</t>
  </si>
  <si>
    <t>Neuberger Berman Hedged Option Prm Instl</t>
  </si>
  <si>
    <t>NHOCX</t>
  </si>
  <si>
    <t>Neuberger Berman Hedged Option Prm C</t>
  </si>
  <si>
    <t>NHOAX</t>
  </si>
  <si>
    <t>Neuberger Berman Hedged Option Prm A</t>
  </si>
  <si>
    <t>MENYX</t>
  </si>
  <si>
    <t>Madison Covered Call &amp; Equity Income Y</t>
  </si>
  <si>
    <t>MENRX</t>
  </si>
  <si>
    <t>Madison Covered Call &amp; Equity Income R6</t>
  </si>
  <si>
    <t>MENCX</t>
  </si>
  <si>
    <t>Madison Covered Call &amp; Equity Income C</t>
  </si>
  <si>
    <t>MENAX</t>
  </si>
  <si>
    <t>Madison Covered Call &amp; Equity Income A</t>
  </si>
  <si>
    <t>MDEPX</t>
  </si>
  <si>
    <t>M.D. Sass Equity Income Plus Inv</t>
  </si>
  <si>
    <t>MDEIX</t>
  </si>
  <si>
    <t>M.D. Sass Equity Income Plus Instl</t>
  </si>
  <si>
    <t>MAIPX</t>
  </si>
  <si>
    <t>MAI Managed Volatility Institutional</t>
  </si>
  <si>
    <t>LQTIX</t>
  </si>
  <si>
    <t>Theta Income Institutional</t>
  </si>
  <si>
    <t>LEBOX</t>
  </si>
  <si>
    <t>Leigh Baldwin Total Return</t>
  </si>
  <si>
    <t>JTRRX</t>
  </si>
  <si>
    <t>JHancock Disciplined Alt Yield R6</t>
  </si>
  <si>
    <t>JTRIX</t>
  </si>
  <si>
    <t>JHancock Disciplined Alt Yield I</t>
  </si>
  <si>
    <t>JTRCX</t>
  </si>
  <si>
    <t>JHancock Disciplined Alt Yield C</t>
  </si>
  <si>
    <t>JTRAX</t>
  </si>
  <si>
    <t>JHancock Disciplined Alt Yield A</t>
  </si>
  <si>
    <t>JIHYX</t>
  </si>
  <si>
    <t>JPMorgan International Hedged Equity R5</t>
  </si>
  <si>
    <t>JIHRX</t>
  </si>
  <si>
    <t>JPMorgan International Hedged Equity R6</t>
  </si>
  <si>
    <t>JIHIX</t>
  </si>
  <si>
    <t>JPMorgan International Hedged Equity I</t>
  </si>
  <si>
    <t>JIHCX</t>
  </si>
  <si>
    <t>JPMorgan International Hedged Equity C</t>
  </si>
  <si>
    <t>JIHAX</t>
  </si>
  <si>
    <t>JPMorgan International Hedged Equity A</t>
  </si>
  <si>
    <t>JHQRX</t>
  </si>
  <si>
    <t>JPMorgan Hedged Equity R6</t>
  </si>
  <si>
    <t>JHQPX</t>
  </si>
  <si>
    <t>JPMorgan Hedged Equity R5</t>
  </si>
  <si>
    <t>JHQCX</t>
  </si>
  <si>
    <t>JPMorgan Hedged Equity C</t>
  </si>
  <si>
    <t>JHQAX</t>
  </si>
  <si>
    <t>JPMorgan Hedged Equity A</t>
  </si>
  <si>
    <t>JHEQX</t>
  </si>
  <si>
    <t>JPMorgan Hedged Equity I</t>
  </si>
  <si>
    <t>JESMX</t>
  </si>
  <si>
    <t>James Alpha Mgd Risk Emerg Mkts Eq S</t>
  </si>
  <si>
    <t>JEPSX</t>
  </si>
  <si>
    <t>JPMorgan Equity Premium Income R5</t>
  </si>
  <si>
    <t>JEPRX</t>
  </si>
  <si>
    <t>JPMorgan Equity Premium Income R6</t>
  </si>
  <si>
    <t>JEPIX</t>
  </si>
  <si>
    <t>JPMorgan Equity Premium Income I</t>
  </si>
  <si>
    <t>JEPCX</t>
  </si>
  <si>
    <t>JPMorgan Equity Premium Income C</t>
  </si>
  <si>
    <t>JEPAX</t>
  </si>
  <si>
    <t>JPMorgan Equity Premium Income A</t>
  </si>
  <si>
    <t>JEIMX</t>
  </si>
  <si>
    <t>JECMX</t>
  </si>
  <si>
    <t>James Alpha Mgd Risk Emerg Mkts Eq C</t>
  </si>
  <si>
    <t>JEAMX</t>
  </si>
  <si>
    <t>James Alpha Mgd Risk Emerg Mkts Eq A</t>
  </si>
  <si>
    <t>JDSEX</t>
  </si>
  <si>
    <t>James Alpha Managed Risk Domestic Eq S</t>
  </si>
  <si>
    <t>JDIEX</t>
  </si>
  <si>
    <t>James Alpha Managed Risk Domestic Eq I</t>
  </si>
  <si>
    <t>JDCEX</t>
  </si>
  <si>
    <t>James Alpha Managed Risk Domestic Eq C</t>
  </si>
  <si>
    <t>JDAEX</t>
  </si>
  <si>
    <t>James Alpha Managed Risk Domestic Eq A</t>
  </si>
  <si>
    <t>IRONX</t>
  </si>
  <si>
    <t>Ironclad Managed Risk</t>
  </si>
  <si>
    <t>IRHIX</t>
  </si>
  <si>
    <t>Rational Iron Horse I</t>
  </si>
  <si>
    <t>IRHCX</t>
  </si>
  <si>
    <t>Rational Iron Horse C</t>
  </si>
  <si>
    <t>IRHAX</t>
  </si>
  <si>
    <t>Rational Iron Horse A</t>
  </si>
  <si>
    <t>IPSAX</t>
  </si>
  <si>
    <t>IPS Strategic Capital Absolute Ret Instl</t>
  </si>
  <si>
    <t>IPDPX</t>
  </si>
  <si>
    <t>Innovative Dividend Performers I</t>
  </si>
  <si>
    <t>INDPX</t>
  </si>
  <si>
    <t>Innovative Dividend Performers A</t>
  </si>
  <si>
    <t>HRSTX</t>
  </si>
  <si>
    <t>Rational Tactical Return Instl</t>
  </si>
  <si>
    <t>HRSFX</t>
  </si>
  <si>
    <t>Rational Tactical Return C</t>
  </si>
  <si>
    <t>HRSAX</t>
  </si>
  <si>
    <t>Rational Tactical Return A</t>
  </si>
  <si>
    <t>HMXIX</t>
  </si>
  <si>
    <t>AlphaCentric Premium Opportunity I</t>
  </si>
  <si>
    <t>HMXCX</t>
  </si>
  <si>
    <t>AlphaCentric Premium Opportunity C</t>
  </si>
  <si>
    <t>HMXAX</t>
  </si>
  <si>
    <t>AlphaCentric Premium Opportunity A</t>
  </si>
  <si>
    <t>HFXIX</t>
  </si>
  <si>
    <t>Catalyst Hedged Futures Strategy I</t>
  </si>
  <si>
    <t>HFXCX</t>
  </si>
  <si>
    <t>Catalyst Hedged Futures Strategy C</t>
  </si>
  <si>
    <t>HFXAX</t>
  </si>
  <si>
    <t>Catalyst Hedged Futures Strategy A</t>
  </si>
  <si>
    <t>GTSOX</t>
  </si>
  <si>
    <t>Glenmede Secured Options</t>
  </si>
  <si>
    <t>GTEYX</t>
  </si>
  <si>
    <t>Gateway Y</t>
  </si>
  <si>
    <t>GTENX</t>
  </si>
  <si>
    <t>Gateway N</t>
  </si>
  <si>
    <t>GTECX</t>
  </si>
  <si>
    <t>Gateway C</t>
  </si>
  <si>
    <t>GLSOX</t>
  </si>
  <si>
    <t>Glenmede Secured Options Institutional</t>
  </si>
  <si>
    <t>GCPYX</t>
  </si>
  <si>
    <t>Gateway Equity Call Premium Y</t>
  </si>
  <si>
    <t>GCPNX</t>
  </si>
  <si>
    <t>Gateway Equity Call Premium N</t>
  </si>
  <si>
    <t>GCPCX</t>
  </si>
  <si>
    <t>Gateway Equity Call Premium C</t>
  </si>
  <si>
    <t>GCPAX</t>
  </si>
  <si>
    <t>Gateway Equity Call Premium A</t>
  </si>
  <si>
    <t>GATEX</t>
  </si>
  <si>
    <t>Gateway A</t>
  </si>
  <si>
    <t>FRCEX</t>
  </si>
  <si>
    <t>First Investors Covered Call Strat Instl</t>
  </si>
  <si>
    <t>FRCDX</t>
  </si>
  <si>
    <t>First Investors Covered Call Strat Adv</t>
  </si>
  <si>
    <t>FRCCX</t>
  </si>
  <si>
    <t>First Investors Covered Call Strat A</t>
  </si>
  <si>
    <t>FPIMX</t>
  </si>
  <si>
    <t>First Investors Premium Income Instl</t>
  </si>
  <si>
    <t>FPILX</t>
  </si>
  <si>
    <t>First Investors Premium Income Advisor</t>
  </si>
  <si>
    <t>FPIKX</t>
  </si>
  <si>
    <t>First Investors Premium Income A</t>
  </si>
  <si>
    <t>FHELX</t>
  </si>
  <si>
    <t>First Investors Hedged US Eq Opps Instl</t>
  </si>
  <si>
    <t>FHEKX</t>
  </si>
  <si>
    <t>First Investors Hedged US Eq Opps Adv</t>
  </si>
  <si>
    <t>FHEJX</t>
  </si>
  <si>
    <t>First Investors Hedged US Eq Opps A</t>
  </si>
  <si>
    <t>EQSIX</t>
  </si>
  <si>
    <t>Equable Shares Small Cap Fund</t>
  </si>
  <si>
    <t>ENHRX</t>
  </si>
  <si>
    <t>Cullen Enhanced Equity Income Retail</t>
  </si>
  <si>
    <t>ENHNX</t>
  </si>
  <si>
    <t>Cullen Enhanced Equity Income I</t>
  </si>
  <si>
    <t>ENHCX</t>
  </si>
  <si>
    <t>Cullen Enhanced Equity Income C</t>
  </si>
  <si>
    <t>ENGYX</t>
  </si>
  <si>
    <t>CBOE Vest S&amp;P 500® Enhanced Gr Strat Y</t>
  </si>
  <si>
    <t>ENGLX</t>
  </si>
  <si>
    <t>CBOE Vest S&amp;P 500® Enhanced Gr Strat Inv</t>
  </si>
  <si>
    <t>ENGIX</t>
  </si>
  <si>
    <t>CBOE Vest S&amp;P 500® Enhanced Gr StratInst</t>
  </si>
  <si>
    <t>ENGCX</t>
  </si>
  <si>
    <t>CBOE Vest S&amp;P 500® Enhanced Gr Strat C</t>
  </si>
  <si>
    <t>ENGAX</t>
  </si>
  <si>
    <t>CBOE Vest S&amp;P 500® Enhanced Gr Strat A</t>
  </si>
  <si>
    <t>EIVPX</t>
  </si>
  <si>
    <t>Parametric Volatil Risk Prm-Defensv Insl</t>
  </si>
  <si>
    <t>DIVPX</t>
  </si>
  <si>
    <t>MAI Managed Volatility Investor</t>
  </si>
  <si>
    <t>CPRIX</t>
  </si>
  <si>
    <t>Camelot Premium Return I</t>
  </si>
  <si>
    <t>CPRFX</t>
  </si>
  <si>
    <t>Camelot Premium Return A</t>
  </si>
  <si>
    <t>CLPFX</t>
  </si>
  <si>
    <t>Catalyst/Exceed Defined Risk I</t>
  </si>
  <si>
    <t>CLPCX</t>
  </si>
  <si>
    <t>Catalyst/Exceed Defined Risk C</t>
  </si>
  <si>
    <t>CLPAX</t>
  </si>
  <si>
    <t>Catalyst/Exceed Defined Risk A</t>
  </si>
  <si>
    <t>CIHEX</t>
  </si>
  <si>
    <t>Calamos Hedged Equity I</t>
  </si>
  <si>
    <t>CCHEX</t>
  </si>
  <si>
    <t>Calamos Hedged Equity C</t>
  </si>
  <si>
    <t>CAHEX</t>
  </si>
  <si>
    <t>Calamos Hedged Equity A</t>
  </si>
  <si>
    <t>BUYWX</t>
  </si>
  <si>
    <t>Main BuyWrite I</t>
  </si>
  <si>
    <t>BUYGX</t>
  </si>
  <si>
    <t>CBOE Vest S&amp;P 500® Buffer Strategy Y</t>
  </si>
  <si>
    <t>BUMGX</t>
  </si>
  <si>
    <t>CBOE Vest S&amp;P 500® Buffer Strategy Inv</t>
  </si>
  <si>
    <t>BUIGX</t>
  </si>
  <si>
    <t>CBOE Vest S&amp;P 500® Buffer Strategy Instl</t>
  </si>
  <si>
    <t>BUCGX</t>
  </si>
  <si>
    <t>CBOE Vest S&amp;P 500® Buffer Strategy C</t>
  </si>
  <si>
    <t>BUAGX</t>
  </si>
  <si>
    <t>CBOE Vest S&amp;P 500® Buffer Strategy A</t>
  </si>
  <si>
    <t>BTIFX</t>
  </si>
  <si>
    <t>Belmont Theta Income Institutional</t>
  </si>
  <si>
    <t>BRBPX</t>
  </si>
  <si>
    <t>Bridgeway Managed Volatility</t>
  </si>
  <si>
    <t>BPRTX</t>
  </si>
  <si>
    <t>Beacon Planned Return Strategy A</t>
  </si>
  <si>
    <t>BPRLX</t>
  </si>
  <si>
    <t>Beacon Planned Return Strategy Instl</t>
  </si>
  <si>
    <t>BHHEX</t>
  </si>
  <si>
    <t>Soundwatch Hedged Equity Instl</t>
  </si>
  <si>
    <t>BARTX</t>
  </si>
  <si>
    <t>Beacon Accelerated Return Strategy A</t>
  </si>
  <si>
    <t>BARLX</t>
  </si>
  <si>
    <t>Beacon Accelerated Return Strategy Instl</t>
  </si>
  <si>
    <t>AZUPX</t>
  </si>
  <si>
    <t>AllianzGI US Equity-Hedged P</t>
  </si>
  <si>
    <t>AZUIX</t>
  </si>
  <si>
    <t>AllianzGI US Equity-Hedged Instl</t>
  </si>
  <si>
    <t>AZUCX</t>
  </si>
  <si>
    <t>AllianzGI US Equity-Hedged C</t>
  </si>
  <si>
    <t>AZUAX</t>
  </si>
  <si>
    <t>AllianzGI US Equity-Hedged A</t>
  </si>
  <si>
    <t>AZIRX</t>
  </si>
  <si>
    <t>AllianzGI Structured Return R6</t>
  </si>
  <si>
    <t>AZIPX</t>
  </si>
  <si>
    <t>AllianzGI Structured Return P</t>
  </si>
  <si>
    <t>AZIIX</t>
  </si>
  <si>
    <t>AllianzGI Structured Return Instl</t>
  </si>
  <si>
    <t>AZICX</t>
  </si>
  <si>
    <t>AllianzGI Structured Return C</t>
  </si>
  <si>
    <t>AZIAX</t>
  </si>
  <si>
    <t>AllianzGI Structured Return A</t>
  </si>
  <si>
    <t>AVOLX</t>
  </si>
  <si>
    <t>Arin Large Cap Theta Institutional</t>
  </si>
  <si>
    <t>AVOAX</t>
  </si>
  <si>
    <t>Arin Large Cap Theta Advisor</t>
  </si>
  <si>
    <t>Options-based</t>
  </si>
  <si>
    <t>Ticker</t>
  </si>
  <si>
    <t>Category Name</t>
  </si>
  <si>
    <t>Morningstar Medalists by Category</t>
  </si>
  <si>
    <t>Data through 9/17/2019. Click here to return to the Fund Category Performance page.</t>
  </si>
  <si>
    <t>TVIX</t>
  </si>
  <si>
    <t>VXX</t>
  </si>
  <si>
    <t>UVXY</t>
  </si>
  <si>
    <t>VIXY</t>
  </si>
  <si>
    <t>VIIX</t>
  </si>
  <si>
    <t>XVZ</t>
  </si>
  <si>
    <t>EVIX</t>
  </si>
  <si>
    <t>EXIV</t>
  </si>
  <si>
    <t>ZIV</t>
  </si>
  <si>
    <t>VIXM</t>
  </si>
  <si>
    <t>VXZ</t>
  </si>
  <si>
    <t>SVXY</t>
  </si>
  <si>
    <t>TVOL</t>
  </si>
  <si>
    <t>XXVFF</t>
  </si>
  <si>
    <t>ABRSX</t>
  </si>
  <si>
    <t>MRPAX</t>
  </si>
  <si>
    <t>NVXAX</t>
  </si>
  <si>
    <t>ESATX</t>
  </si>
  <si>
    <t>VXXB</t>
  </si>
  <si>
    <t>XIV</t>
  </si>
  <si>
    <t>XIVH</t>
  </si>
  <si>
    <t>VMIN</t>
  </si>
  <si>
    <t>VMAX</t>
  </si>
  <si>
    <t>QVPIX</t>
  </si>
  <si>
    <t>FTVA</t>
  </si>
  <si>
    <t>CCOR</t>
  </si>
  <si>
    <t>DRSK</t>
  </si>
  <si>
    <t>FAUG</t>
  </si>
  <si>
    <t>DAUG</t>
  </si>
  <si>
    <t>FYLD</t>
  </si>
  <si>
    <t>IJUL</t>
  </si>
  <si>
    <t>EJUL</t>
  </si>
  <si>
    <t>KOCT</t>
  </si>
  <si>
    <t>BJUN</t>
  </si>
  <si>
    <t>BAPR</t>
  </si>
  <si>
    <t>SWAN</t>
  </si>
  <si>
    <t>BAUG</t>
  </si>
  <si>
    <t>BJUL</t>
  </si>
  <si>
    <t>BNOV</t>
  </si>
  <si>
    <t>BOCT</t>
  </si>
  <si>
    <t>BSEP</t>
  </si>
  <si>
    <t>PAUG</t>
  </si>
  <si>
    <t>PJAN</t>
  </si>
  <si>
    <t>PJUL</t>
  </si>
  <si>
    <t>PJUN</t>
  </si>
  <si>
    <t>PSEP</t>
  </si>
  <si>
    <t>UAPR</t>
  </si>
  <si>
    <t>UJUN</t>
  </si>
  <si>
    <t>UAUG</t>
  </si>
  <si>
    <t>UJAN</t>
  </si>
  <si>
    <t>UJUL</t>
  </si>
  <si>
    <t>UNOV</t>
  </si>
  <si>
    <t>UOCT</t>
  </si>
  <si>
    <t>QVPRX</t>
  </si>
  <si>
    <t>EQLIX</t>
  </si>
  <si>
    <t>HEAIX</t>
  </si>
  <si>
    <t>HEBIX</t>
  </si>
  <si>
    <t>HEEIX</t>
  </si>
  <si>
    <t>HNDRX</t>
  </si>
  <si>
    <t>RULEX</t>
  </si>
  <si>
    <t>SDVAX</t>
  </si>
  <si>
    <t>SPX US 11/15/19 C3055</t>
  </si>
  <si>
    <t>CASH</t>
  </si>
  <si>
    <t>NEWS CORP - CLASS B</t>
  </si>
  <si>
    <t>UNDER ARMOUR INC-CLASS C</t>
  </si>
  <si>
    <t>MACERICH CO/THE</t>
  </si>
  <si>
    <t>COTY INC-CL A</t>
  </si>
  <si>
    <t>UNDER ARMOUR INC-CLASS A</t>
  </si>
  <si>
    <t>TRIPADVISOR INC</t>
  </si>
  <si>
    <t>GAP INC/THE</t>
  </si>
  <si>
    <t>NORDSTROM INC</t>
  </si>
  <si>
    <t>L BRANDS INC</t>
  </si>
  <si>
    <t>HELMERICH &amp; PAYNE</t>
  </si>
  <si>
    <t>CIMAREX ENERGY CO</t>
  </si>
  <si>
    <t>DISCOVERY INC - A</t>
  </si>
  <si>
    <t>AFFILIATED MANAGERS GROUP</t>
  </si>
  <si>
    <t>ROLLINS INC</t>
  </si>
  <si>
    <t>NEWS CORP - CLASS A</t>
  </si>
  <si>
    <t>MACY'S INC</t>
  </si>
  <si>
    <t>ALLIANCE DATA</t>
  </si>
  <si>
    <t>FOX CORP - CLASS B</t>
  </si>
  <si>
    <t>H&amp;R BLOCK INC</t>
  </si>
  <si>
    <t>CAPRI HOLDINGS LTD</t>
  </si>
  <si>
    <t>SEALED AIR CORP</t>
  </si>
  <si>
    <t>IPG PHOTONICS CORP</t>
  </si>
  <si>
    <t>HANESBRANDS INC</t>
  </si>
  <si>
    <t>PEOPLE'S UNITED FINANCIAL</t>
  </si>
  <si>
    <t>PERRIGO CO PLC</t>
  </si>
  <si>
    <t>RALPH LAUREN CORP</t>
  </si>
  <si>
    <t>QUANTA SERVICES INC</t>
  </si>
  <si>
    <t>HARLEY-DAVIDSON INC</t>
  </si>
  <si>
    <t>CAMPBELL SOUP CO</t>
  </si>
  <si>
    <t>FLOWSERVE CORP</t>
  </si>
  <si>
    <t>UNUM GROUP</t>
  </si>
  <si>
    <t>SL GREEN REALTY CORP</t>
  </si>
  <si>
    <t>INVESCO LTD</t>
  </si>
  <si>
    <t>LEGGETT &amp; PLATT INC</t>
  </si>
  <si>
    <t>PENTAIR PLC</t>
  </si>
  <si>
    <t>NIELSEN HOLDINGS PLC</t>
  </si>
  <si>
    <t>ROBERT HALF INTL INC</t>
  </si>
  <si>
    <t>MOSAIC CO/THE</t>
  </si>
  <si>
    <t>FLIR SYSTEMS INC</t>
  </si>
  <si>
    <t>CABOT OIL &amp; GAS CORP</t>
  </si>
  <si>
    <t>ASSURANT INC</t>
  </si>
  <si>
    <t>ALBEMARLE CORP</t>
  </si>
  <si>
    <t>TAPESTRY INC</t>
  </si>
  <si>
    <t>SMITH (A.O.) CORP</t>
  </si>
  <si>
    <t>PVH CORP</t>
  </si>
  <si>
    <t>FRANKLIN RESOURCES INC</t>
  </si>
  <si>
    <t>NEWELL BRANDS INC</t>
  </si>
  <si>
    <t>XEROX HOLDINGS CORP</t>
  </si>
  <si>
    <t>VIACOM INC-CLASS B</t>
  </si>
  <si>
    <t>HOLLYFRONTIER CORP</t>
  </si>
  <si>
    <t>DAVITA INC</t>
  </si>
  <si>
    <t>JUNIPER NETWORKS INC</t>
  </si>
  <si>
    <t>F5 NETWORKS INC</t>
  </si>
  <si>
    <t>DISH NETWORK CORP-A</t>
  </si>
  <si>
    <t>MYLAN NV</t>
  </si>
  <si>
    <t>TECHNIPFMC PLC</t>
  </si>
  <si>
    <t>ZIONS BANCORP NA</t>
  </si>
  <si>
    <t>VORNADO REALTY TRUST</t>
  </si>
  <si>
    <t>NATL OILWELL VAR</t>
  </si>
  <si>
    <t>APARTMENT INVEST</t>
  </si>
  <si>
    <t>WHIRLPOOL CORP</t>
  </si>
  <si>
    <t>INTERPUBLIC GRP</t>
  </si>
  <si>
    <t>ALASKA AIR GROUP INC</t>
  </si>
  <si>
    <t>DXC TECHNOLOGY CO</t>
  </si>
  <si>
    <t>APACHE CORP</t>
  </si>
  <si>
    <t>NISOURCE INC</t>
  </si>
  <si>
    <t>MOHAWK INDUSTRIES INC</t>
  </si>
  <si>
    <t>KIMCO REALTY CORP</t>
  </si>
  <si>
    <t>IRON MOUNTAIN INC</t>
  </si>
  <si>
    <t>DISCOVERY INC-C</t>
  </si>
  <si>
    <t>BORGWARNER INC</t>
  </si>
  <si>
    <t>SNAP-ON INC</t>
  </si>
  <si>
    <t>HENRY SCHEIN INC</t>
  </si>
  <si>
    <t>FORTUNE BRANDS H</t>
  </si>
  <si>
    <t>DEVON ENERGY CORP</t>
  </si>
  <si>
    <t>NVR INC</t>
  </si>
  <si>
    <t>MOLSON COORS-B</t>
  </si>
  <si>
    <t>KOHLS CORP</t>
  </si>
  <si>
    <t>JACOBS ENGIN GRP</t>
  </si>
  <si>
    <t>FEDERAL REALTY INVS TRUST</t>
  </si>
  <si>
    <t>ARCONIC INC</t>
  </si>
  <si>
    <t>ABIOMED INC</t>
  </si>
  <si>
    <t>PINNACLE WEST CAPITAL</t>
  </si>
  <si>
    <t>PERKINELMER INC</t>
  </si>
  <si>
    <t>MARATHON OIL CORP</t>
  </si>
  <si>
    <t>HUNTINGTON INGAL</t>
  </si>
  <si>
    <t>ARISTA NETWORKS INC</t>
  </si>
  <si>
    <t>NRG ENERGY INC</t>
  </si>
  <si>
    <t>HUNT (JB) TRANS</t>
  </si>
  <si>
    <t>WESTROCK CO</t>
  </si>
  <si>
    <t>UNIVERSAL HLTH-B</t>
  </si>
  <si>
    <t>TEXTRON INC</t>
  </si>
  <si>
    <t>REGENCY CENTERS CORP</t>
  </si>
  <si>
    <t>NOBLE ENERGY INC</t>
  </si>
  <si>
    <t>E*TRADE FINANCIAL CORP</t>
  </si>
  <si>
    <t>PULTEGROUP INC</t>
  </si>
  <si>
    <t>GLOBE LIFE INC</t>
  </si>
  <si>
    <t>COMERICA INC</t>
  </si>
  <si>
    <t>CH ROBINSON</t>
  </si>
  <si>
    <t>CF INDUSTRIES HO</t>
  </si>
  <si>
    <t>ADVANCE AUTO PARTS INC</t>
  </si>
  <si>
    <t>EVEREST RE GROUP LTD</t>
  </si>
  <si>
    <t>PACKAGING CORP OF AMERICA</t>
  </si>
  <si>
    <t>LKQ CORP</t>
  </si>
  <si>
    <t>JACK HENRY</t>
  </si>
  <si>
    <t>HASBRO INC</t>
  </si>
  <si>
    <t>ALLEGION PLC</t>
  </si>
  <si>
    <t>LOEWS CORP</t>
  </si>
  <si>
    <t>LINCOLN NATIONAL CORP</t>
  </si>
  <si>
    <t>BROWN-FORMAN CORP-CLASS B</t>
  </si>
  <si>
    <t>AMERICAN AIRLINE</t>
  </si>
  <si>
    <t>UNITED RENTALS INC</t>
  </si>
  <si>
    <t>RAYMOND JAMES</t>
  </si>
  <si>
    <t>HORMEL FOODS CORP</t>
  </si>
  <si>
    <t>EASTMAN CHEMICAL CO</t>
  </si>
  <si>
    <t>AVERY DENNISON CORP</t>
  </si>
  <si>
    <t>GARMIN LTD</t>
  </si>
  <si>
    <t>NORWEGIAN CRUISE</t>
  </si>
  <si>
    <t>VARIAN MEDICAL S</t>
  </si>
  <si>
    <t>DIAMONDBACK ENERGY INC</t>
  </si>
  <si>
    <t>WYNN RESORTS LTD</t>
  </si>
  <si>
    <t>JM SMUCKER CO/THE</t>
  </si>
  <si>
    <t>SVB FINANCIAL GROUP</t>
  </si>
  <si>
    <t>NORTONLIFELOCK INC</t>
  </si>
  <si>
    <t>IDEX CORP</t>
  </si>
  <si>
    <t>EXPEDIA GROUP INC</t>
  </si>
  <si>
    <t>BAKER HUGHES CO</t>
  </si>
  <si>
    <t>WESTERN UNION CO</t>
  </si>
  <si>
    <t>WABTEC CORP</t>
  </si>
  <si>
    <t>TRACTOR SUPPLY COMPANY</t>
  </si>
  <si>
    <t>NASDAQ INC</t>
  </si>
  <si>
    <t>FOX CORP - CLASS A</t>
  </si>
  <si>
    <t>CBS CORP-B</t>
  </si>
  <si>
    <t>AMERISOURCEBERGEN CORP</t>
  </si>
  <si>
    <t>TAKE-TWO INTERAC</t>
  </si>
  <si>
    <t>MASCO CORP</t>
  </si>
  <si>
    <t>LAMB WESTON HOLDINGS INC</t>
  </si>
  <si>
    <t>EXPEDITORS INTL WASH INC</t>
  </si>
  <si>
    <t>ALLIANT ENERGY CORP</t>
  </si>
  <si>
    <t>AES CORP</t>
  </si>
  <si>
    <t>LEIDOS HOLDINGS INC</t>
  </si>
  <si>
    <t>HOST HOTELS &amp; RESORTS INC</t>
  </si>
  <si>
    <t>DUKE REALTY CORP</t>
  </si>
  <si>
    <t>ATMOS ENERGY CORP</t>
  </si>
  <si>
    <t>PRINCIPAL FINANCIAL GROUP</t>
  </si>
  <si>
    <t>HOLOGIC INC</t>
  </si>
  <si>
    <t>DENTSPLY SIRONA INC</t>
  </si>
  <si>
    <t>AKAMAI TECHNOLOGIES INC</t>
  </si>
  <si>
    <t>QORVO INC</t>
  </si>
  <si>
    <t>FMC CORP</t>
  </si>
  <si>
    <t>BROADRIDGE FINL</t>
  </si>
  <si>
    <t>ULTA BEAUTY INC</t>
  </si>
  <si>
    <t>UDR INC</t>
  </si>
  <si>
    <t>TIFFANY &amp; CO</t>
  </si>
  <si>
    <t>CBOE GLOBAL MARKETS INC</t>
  </si>
  <si>
    <t>WATERS CORP</t>
  </si>
  <si>
    <t>CITRIX SYSTEMS INC</t>
  </si>
  <si>
    <t>CENTERPOINT ENERGY INC</t>
  </si>
  <si>
    <t>XYLEM INC</t>
  </si>
  <si>
    <t>INTL FLAVORS &amp; FRAGRANCES</t>
  </si>
  <si>
    <t>EXTRA SPACE STORAGE INC</t>
  </si>
  <si>
    <t>CONCHO RESOURCES INC</t>
  </si>
  <si>
    <t>SEAGATE TECHNOLOGY</t>
  </si>
  <si>
    <t>QUEST DIAGNOSTICS INC</t>
  </si>
  <si>
    <t>HUNTINGTON BANCSHARES INC</t>
  </si>
  <si>
    <t>DARDEN RESTAURANTS INC</t>
  </si>
  <si>
    <t>CONAGRA BRANDS INC</t>
  </si>
  <si>
    <t>MARKETAXESS HOLDINGS INC</t>
  </si>
  <si>
    <t>WW GRAINGER INC</t>
  </si>
  <si>
    <t>GARTNER INC</t>
  </si>
  <si>
    <t>EVERGY INC</t>
  </si>
  <si>
    <t>CENTURYLINK INC</t>
  </si>
  <si>
    <t>WESTERN DIGITAL CORP</t>
  </si>
  <si>
    <t>TELEFLEX INC</t>
  </si>
  <si>
    <t>NETAPP INC</t>
  </si>
  <si>
    <t>MAXIM INTEGRATED PRODUCTS</t>
  </si>
  <si>
    <t>MGM RESORTS INTERNATIONAL</t>
  </si>
  <si>
    <t>COOPER COS INC/THE</t>
  </si>
  <si>
    <t>INCYTE CORP</t>
  </si>
  <si>
    <t>FREEPORT-MCMORAN INC</t>
  </si>
  <si>
    <t>FORTINET INC</t>
  </si>
  <si>
    <t>DOVER CORP</t>
  </si>
  <si>
    <t>CELANESE CORP</t>
  </si>
  <si>
    <t>AMCOR PLC</t>
  </si>
  <si>
    <t>WELLCARE HEALTH PLANS INC</t>
  </si>
  <si>
    <t>GENUINE PARTS CO</t>
  </si>
  <si>
    <t>CARMAX INC</t>
  </si>
  <si>
    <t>MID-AMERICA APAR</t>
  </si>
  <si>
    <t>CARDINAL HEALTH INC</t>
  </si>
  <si>
    <t>SKYWORKS SOLUTIONS INC</t>
  </si>
  <si>
    <t>MARTIN MARIETTA MATERIALS</t>
  </si>
  <si>
    <t>LENNAR CORP-A</t>
  </si>
  <si>
    <t>LABORATORY CP</t>
  </si>
  <si>
    <t>KELLOGG CO</t>
  </si>
  <si>
    <t>KANSAS CITY SOUTHERN</t>
  </si>
  <si>
    <t>REGIONS FINANCIAL CORP</t>
  </si>
  <si>
    <t>NUCOR CORP</t>
  </si>
  <si>
    <t>HESS CORP</t>
  </si>
  <si>
    <t>HEALTHPEAK PROPERTIES INC</t>
  </si>
  <si>
    <t>OMNICOM GROUP</t>
  </si>
  <si>
    <t>CINCINNATI FINANCIAL CORP</t>
  </si>
  <si>
    <t>METTLER-TOLEDO</t>
  </si>
  <si>
    <t>CITIZENS FINANCIAL GROUP</t>
  </si>
  <si>
    <t>ARTHUR J GALLAGHER &amp; CO</t>
  </si>
  <si>
    <t>EQUIFAX INC</t>
  </si>
  <si>
    <t>CHURCH &amp; DWIGHT CO INC</t>
  </si>
  <si>
    <t>CARNIVAL CORP</t>
  </si>
  <si>
    <t>BEST BUY CO INC</t>
  </si>
  <si>
    <t>INTERNATIONAL PAPER CO</t>
  </si>
  <si>
    <t>COPART INC</t>
  </si>
  <si>
    <t>CHIPOTLE MEXICAN</t>
  </si>
  <si>
    <t>CMS ENERGY CORP</t>
  </si>
  <si>
    <t>CDW CORP/DE</t>
  </si>
  <si>
    <t>CBRE GROUP INC - A</t>
  </si>
  <si>
    <t>ALEXANDRIA REAL</t>
  </si>
  <si>
    <t>HALLIBURTON CO</t>
  </si>
  <si>
    <t>FIRST REPUBLIC BANK/CA</t>
  </si>
  <si>
    <t>CLOROX COMPANY</t>
  </si>
  <si>
    <t>BOSTON PROPERTIES INC</t>
  </si>
  <si>
    <t>ANSYS INC</t>
  </si>
  <si>
    <t>REPUBLIC SERVICES INC</t>
  </si>
  <si>
    <t>DR HORTON INC</t>
  </si>
  <si>
    <t>VULCAN MATERIALS CO</t>
  </si>
  <si>
    <t>KRAFT HEINZ CO/THE</t>
  </si>
  <si>
    <t>KEYCORP</t>
  </si>
  <si>
    <t>AMEREN CORPORATION</t>
  </si>
  <si>
    <t>ALIGN TECHNOLOGY INC</t>
  </si>
  <si>
    <t>VERISIGN INC</t>
  </si>
  <si>
    <t>KEYSIGHT TECHNOLOGIES IN</t>
  </si>
  <si>
    <t>CADENCE DESIGN SYS INC</t>
  </si>
  <si>
    <t>SYNOPSYS INC</t>
  </si>
  <si>
    <t>CORTEVA INC</t>
  </si>
  <si>
    <t>MCCORMICK-N/V</t>
  </si>
  <si>
    <t>HERSHEY CO/THE</t>
  </si>
  <si>
    <t>ROYAL CARIBBEAN</t>
  </si>
  <si>
    <t>SYNCHRONY FINANCIAL</t>
  </si>
  <si>
    <t>MSCI INC</t>
  </si>
  <si>
    <t>ESSEX PROPERTY TRUST INC</t>
  </si>
  <si>
    <t>LAS VEGAS SANDS CORP</t>
  </si>
  <si>
    <t>FORTIVE CORP</t>
  </si>
  <si>
    <t>UNITED AIRLINES</t>
  </si>
  <si>
    <t>TWITTER INC</t>
  </si>
  <si>
    <t>FIFTH THIRD BANCORP</t>
  </si>
  <si>
    <t>CINTAS CORP</t>
  </si>
  <si>
    <t>AMETEK INC</t>
  </si>
  <si>
    <t>RESMED INC</t>
  </si>
  <si>
    <t>IDEXX LABORATORIES INC</t>
  </si>
  <si>
    <t>FASTENAL CO</t>
  </si>
  <si>
    <t>VENTAS INC</t>
  </si>
  <si>
    <t>KROGER CO</t>
  </si>
  <si>
    <t>HEWLETT PACKA</t>
  </si>
  <si>
    <t>BALL CORP</t>
  </si>
  <si>
    <t>AMERIPRISE FINANCIAL INC</t>
  </si>
  <si>
    <t>PIONEER NATURAL</t>
  </si>
  <si>
    <t>CERNER CORP</t>
  </si>
  <si>
    <t>AMERICAN WATER W</t>
  </si>
  <si>
    <t>MICROCHIP TECHNOLOGY INC</t>
  </si>
  <si>
    <t>ENTERGY CORP</t>
  </si>
  <si>
    <t>CENTENE CORP</t>
  </si>
  <si>
    <t>WEYERHAEUSER CO</t>
  </si>
  <si>
    <t>VERISK ANALYTICS INC</t>
  </si>
  <si>
    <t>M &amp; T BANK CORP</t>
  </si>
  <si>
    <t>FIRSTENERGY CORP</t>
  </si>
  <si>
    <t>REALTY INCOME CORP</t>
  </si>
  <si>
    <t>HARTFORD FINL SV</t>
  </si>
  <si>
    <t>MONSTER BEVERAGE CORP</t>
  </si>
  <si>
    <t>DTE ENERGY COMPANY</t>
  </si>
  <si>
    <t>CORNING INC</t>
  </si>
  <si>
    <t>NORTHERN TRUST CORP</t>
  </si>
  <si>
    <t>APTIV PLC</t>
  </si>
  <si>
    <t>ROCKWELL AUTOMATION INC</t>
  </si>
  <si>
    <t>EDISON INTERNATIONAL</t>
  </si>
  <si>
    <t>XILINX INC</t>
  </si>
  <si>
    <t>PPL CORP</t>
  </si>
  <si>
    <t>AGILENT TECHNOLOGIES INC</t>
  </si>
  <si>
    <t>WILLIS TOWERS WATSON PLC</t>
  </si>
  <si>
    <t>T-MOBILE US INC</t>
  </si>
  <si>
    <t>STANLEY BLACK &amp;</t>
  </si>
  <si>
    <t>ALEXION PHARM</t>
  </si>
  <si>
    <t>ARCHER-DANIELS-MIDLAND CO</t>
  </si>
  <si>
    <t>LYONDELLBASELL INDU-CL A</t>
  </si>
  <si>
    <t>PARKER HANNIFIN CORP</t>
  </si>
  <si>
    <t>MCKESSON CORP</t>
  </si>
  <si>
    <t>DIGITAL REALTY TRUST INC</t>
  </si>
  <si>
    <t>DISCOVER FINANCI</t>
  </si>
  <si>
    <t>IQVIA HOLDINGS INC</t>
  </si>
  <si>
    <t>DOLLAR TREE INC</t>
  </si>
  <si>
    <t>SOUTHWEST AIRLINES CO</t>
  </si>
  <si>
    <t>FLEETCOR TECHNOLOGIES INC</t>
  </si>
  <si>
    <t>SBA COMMUNICATIONS CORP</t>
  </si>
  <si>
    <t>PAYCHEX INC</t>
  </si>
  <si>
    <t>EVERSOURCE ENERGY</t>
  </si>
  <si>
    <t>EBAY INC</t>
  </si>
  <si>
    <t>WILLIAMS COS INC</t>
  </si>
  <si>
    <t>CUMMINS INC</t>
  </si>
  <si>
    <t>IHS MARKIT LTD</t>
  </si>
  <si>
    <t>WEC ENERGY GROUP INC</t>
  </si>
  <si>
    <t>TYSON FOODS INC-CL A</t>
  </si>
  <si>
    <t>REGENERON PHARMACEUTICALS</t>
  </si>
  <si>
    <t>PACCAR INC</t>
  </si>
  <si>
    <t>MOTOROLA SOLUTIONS INC</t>
  </si>
  <si>
    <t>VF CORP</t>
  </si>
  <si>
    <t>CONSOLIDATED EDISON INC</t>
  </si>
  <si>
    <t>STATE STREET CORP</t>
  </si>
  <si>
    <t>T ROWE PRICE GROUP INC</t>
  </si>
  <si>
    <t>EQUITY RESIDENTIAL</t>
  </si>
  <si>
    <t>YUM! BRANDS INC</t>
  </si>
  <si>
    <t>TRANSDIGM GROUP INC</t>
  </si>
  <si>
    <t>AUTOZONE INC</t>
  </si>
  <si>
    <t>ONEOK INC</t>
  </si>
  <si>
    <t>KLA CORP</t>
  </si>
  <si>
    <t>HILTON WORLDWIDE</t>
  </si>
  <si>
    <t>ELECTRONIC ARTS INC</t>
  </si>
  <si>
    <t>NEWMONT GOLDCORP CORP</t>
  </si>
  <si>
    <t>AMPHENOL CORP-CL A</t>
  </si>
  <si>
    <t>PUB SERV ENTERP</t>
  </si>
  <si>
    <t>HP INC</t>
  </si>
  <si>
    <t>AVALONBAY COMMUNITIES INC</t>
  </si>
  <si>
    <t>ZIMMER BIOMET HO</t>
  </si>
  <si>
    <t>CONSTELLATION-A</t>
  </si>
  <si>
    <t>INGERSOLL-RAND PLC</t>
  </si>
  <si>
    <t>PPG INDUSTRIES INC</t>
  </si>
  <si>
    <t>TE CONNECTIVITY LTD</t>
  </si>
  <si>
    <t>SUNTRUST BANKS INC</t>
  </si>
  <si>
    <t>GENERAL MILLS INC</t>
  </si>
  <si>
    <t>PUBLIC STORAGE</t>
  </si>
  <si>
    <t>O'REILLY AUTOMOTIVE INC</t>
  </si>
  <si>
    <t>XCEL ENERGY INC</t>
  </si>
  <si>
    <t>WELLTOWER INC</t>
  </si>
  <si>
    <t>JOHNSON CONTROLS</t>
  </si>
  <si>
    <t>DELTA AIR LINES INC</t>
  </si>
  <si>
    <t>COGNIZANT TECH-A</t>
  </si>
  <si>
    <t>FORD MOTOR CO</t>
  </si>
  <si>
    <t>OCCIDENTAL PETROLEUM CORP</t>
  </si>
  <si>
    <t>AUTODESK INC</t>
  </si>
  <si>
    <t>ALLSTATE CORP</t>
  </si>
  <si>
    <t>TRAVELERS COS INC/THE</t>
  </si>
  <si>
    <t>ROPER TECHNOLOGIES INC</t>
  </si>
  <si>
    <t>PRUDENTIAL FINANCIAL INC</t>
  </si>
  <si>
    <t>MOODY'S CORP</t>
  </si>
  <si>
    <t>EATON CORP PLC</t>
  </si>
  <si>
    <t>HCA HEALTHCARE INC</t>
  </si>
  <si>
    <t>MARRIOTT INTL-A</t>
  </si>
  <si>
    <t>METLIFE INC</t>
  </si>
  <si>
    <t>FEDEX CORP</t>
  </si>
  <si>
    <t>DOW INC</t>
  </si>
  <si>
    <t>LAM RESEARCH CORP</t>
  </si>
  <si>
    <t>BAXTER INTERNATIONAL INC</t>
  </si>
  <si>
    <t>KINDER MORGAN INC</t>
  </si>
  <si>
    <t>SYSCO CORP</t>
  </si>
  <si>
    <t>ROSS STORES INC</t>
  </si>
  <si>
    <t>ACTIVISION BLIZZARD INC</t>
  </si>
  <si>
    <t>VALERO ENERGY CORP</t>
  </si>
  <si>
    <t>AFLAC INC</t>
  </si>
  <si>
    <t>SEMPRA ENERGY</t>
  </si>
  <si>
    <t>EOG RESOURCES INC</t>
  </si>
  <si>
    <t>ADVANCED MICRO DEVICES</t>
  </si>
  <si>
    <t>DOLLAR GENERAL CORP</t>
  </si>
  <si>
    <t>WASTE MANAGEMENT INC</t>
  </si>
  <si>
    <t>ILLUMINA INC</t>
  </si>
  <si>
    <t>HUMANA INC</t>
  </si>
  <si>
    <t>ANALOG DEVICES INC</t>
  </si>
  <si>
    <t>ESTEE LAUDER</t>
  </si>
  <si>
    <t>GENERAL DYNAMICS CORP</t>
  </si>
  <si>
    <t>BANK NY MELLON</t>
  </si>
  <si>
    <t>PROGRESSIVE CORP</t>
  </si>
  <si>
    <t>BB&amp;T CORP</t>
  </si>
  <si>
    <t>MARATHON PETROLEUM CORP</t>
  </si>
  <si>
    <t>EXELON CORP</t>
  </si>
  <si>
    <t>L3HARRIS TECHNOLOGIES INC</t>
  </si>
  <si>
    <t>EQUINIX INC</t>
  </si>
  <si>
    <t>AMERICAN ELECTRIC POWER</t>
  </si>
  <si>
    <t>AON PLC</t>
  </si>
  <si>
    <t>GENERAL MOTORS CO</t>
  </si>
  <si>
    <t>AMERICAN INTERNA</t>
  </si>
  <si>
    <t>EMERSON ELECTRIC CO</t>
  </si>
  <si>
    <t>CAPITAL ONE FINA</t>
  </si>
  <si>
    <t>KIMBERLY-CLARK CORP</t>
  </si>
  <si>
    <t>ECOLAB INC</t>
  </si>
  <si>
    <t>WALGREENS BOOTS</t>
  </si>
  <si>
    <t>SIMON PROPERTY GROUP INC</t>
  </si>
  <si>
    <t>BIOGEN INC</t>
  </si>
  <si>
    <t>SHERWIN-WILLIAMS CO/THE</t>
  </si>
  <si>
    <t>SCHLUMBERGER LTD</t>
  </si>
  <si>
    <t>EDWARDS LIFESCIENCES CORP</t>
  </si>
  <si>
    <t>INTERCONTINENTAL</t>
  </si>
  <si>
    <t>NORFOLK SOUTHERN CORP</t>
  </si>
  <si>
    <t>PHILLIPS 66</t>
  </si>
  <si>
    <t>SCHWAB (CHARLES) CORP</t>
  </si>
  <si>
    <t>ILLINOIS TOOL WORKS</t>
  </si>
  <si>
    <t>GLOBAL PAYMENTS INC</t>
  </si>
  <si>
    <t>AIR PRODS &amp; CHEM</t>
  </si>
  <si>
    <t>MICRON TECHNOLOGY INC</t>
  </si>
  <si>
    <t>DUPONT DE NEMOURS INC</t>
  </si>
  <si>
    <t>VERTEX PHARM</t>
  </si>
  <si>
    <t>APPLIED MATERIALS INC</t>
  </si>
  <si>
    <t>ZOETIS INC</t>
  </si>
  <si>
    <t>MARSH &amp; MCLENNAN COS</t>
  </si>
  <si>
    <t>DEERE &amp; CO</t>
  </si>
  <si>
    <t>NORTHROP GRUMMAN CORP</t>
  </si>
  <si>
    <t>CSX CORP</t>
  </si>
  <si>
    <t>BOSTON SCIENTIFIC CORP</t>
  </si>
  <si>
    <t>TARGET CORP</t>
  </si>
  <si>
    <t>CROWN CASTLE INTL CORP</t>
  </si>
  <si>
    <t>PROLOGIS INC</t>
  </si>
  <si>
    <t>COLGATE-PALMOLIVE CO</t>
  </si>
  <si>
    <t>ALLERGAN PLC</t>
  </si>
  <si>
    <t>BLACKROCK INC</t>
  </si>
  <si>
    <t>MORGAN STANLEY</t>
  </si>
  <si>
    <t>RAYTHEON COMPANY</t>
  </si>
  <si>
    <t>CONOCOPHILLIPS</t>
  </si>
  <si>
    <t>STRYKER CORP</t>
  </si>
  <si>
    <t>S&amp;P GLOBAL INC</t>
  </si>
  <si>
    <t>INTUITIVE SURGICAL INC</t>
  </si>
  <si>
    <t>DUKE ENERGY CORP</t>
  </si>
  <si>
    <t>PNC FINANCIAL SE</t>
  </si>
  <si>
    <t>FISERV INC</t>
  </si>
  <si>
    <t>SOUTHERN CO/THE</t>
  </si>
  <si>
    <t>DOMINION ENERGY INC</t>
  </si>
  <si>
    <t>BECTON DICKINSON AND CO</t>
  </si>
  <si>
    <t>CHUBB LTD</t>
  </si>
  <si>
    <t>INTUIT INC</t>
  </si>
  <si>
    <t>GOLDMAN SACHS GROUP INC</t>
  </si>
  <si>
    <t>ANTHEM INC</t>
  </si>
  <si>
    <t>TJX COMPANIES INC</t>
  </si>
  <si>
    <t>CIGNA CORP</t>
  </si>
  <si>
    <t>AUTOMATIC DATA PROCESSING</t>
  </si>
  <si>
    <t>CME GROUP INC</t>
  </si>
  <si>
    <t>MONDELEZ INTER-A</t>
  </si>
  <si>
    <t>CHARTER COMMUN-A</t>
  </si>
  <si>
    <t>CELGENE CORP</t>
  </si>
  <si>
    <t>BOOKING HOLDINGS INC</t>
  </si>
  <si>
    <t>CATERPILLAR INC</t>
  </si>
  <si>
    <t>GILEAD SCIENCES INC</t>
  </si>
  <si>
    <t>FIDELITY NATIONA</t>
  </si>
  <si>
    <t>US BANCORP</t>
  </si>
  <si>
    <t>AMERICAN EXPRESS CO</t>
  </si>
  <si>
    <t>ALTRIA GROUP INC</t>
  </si>
  <si>
    <t>DANAHER CORP</t>
  </si>
  <si>
    <t>UNITED PARCEL-B</t>
  </si>
  <si>
    <t>LOWE'S COS INC</t>
  </si>
  <si>
    <t>ELI LILLY &amp; CO</t>
  </si>
  <si>
    <t>AMERICAN TOWER CORP</t>
  </si>
  <si>
    <t>CVS HEALTH CORP</t>
  </si>
  <si>
    <t>LOCKHEED MARTIN CORP</t>
  </si>
  <si>
    <t>BRISTOL-MYERS SQUIBB CO</t>
  </si>
  <si>
    <t>3M CO</t>
  </si>
  <si>
    <t>STARBUCKS CORP</t>
  </si>
  <si>
    <t>GENERAL ELECTRIC CO</t>
  </si>
  <si>
    <t>TEXAS INSTRUMENTS INC</t>
  </si>
  <si>
    <t>QUALCOMM INC</t>
  </si>
  <si>
    <t>LINDE PLC</t>
  </si>
  <si>
    <t>NEXTERA ENERGY INC</t>
  </si>
  <si>
    <t>NIKE INC -CL B</t>
  </si>
  <si>
    <t>IBM</t>
  </si>
  <si>
    <t>UNITED TECHNOLOGIES CORP</t>
  </si>
  <si>
    <t>THERMO FISHER</t>
  </si>
  <si>
    <t>UNION PACIFIC CORP</t>
  </si>
  <si>
    <t>PAYPAL HOLDINGS INC</t>
  </si>
  <si>
    <t>ORACLE CORP</t>
  </si>
  <si>
    <t>ACCENTURE PLC-CL A</t>
  </si>
  <si>
    <t>BROADCOM INC</t>
  </si>
  <si>
    <t>NVIDIA CORP</t>
  </si>
  <si>
    <t>NETFLIX INC</t>
  </si>
  <si>
    <t>PHILIP MORRIS IN</t>
  </si>
  <si>
    <t>HONEYWELL INTL</t>
  </si>
  <si>
    <t>AMGEN INC</t>
  </si>
  <si>
    <t>ABBVIE INC</t>
  </si>
  <si>
    <t>COSTCO WHOLESALE CORP</t>
  </si>
  <si>
    <t>ADOBE INC</t>
  </si>
  <si>
    <t>SALESFORCE.COM INC</t>
  </si>
  <si>
    <t>MEDTRONIC PLC</t>
  </si>
  <si>
    <t>ABBOTT LABORATORIES</t>
  </si>
  <si>
    <t>MCDONALD'S CORP</t>
  </si>
  <si>
    <t>CITIGROUP INC</t>
  </si>
  <si>
    <t>WALMART INC</t>
  </si>
  <si>
    <t>PEPSICO INC</t>
  </si>
  <si>
    <t>CISCO SYSTEMS INC</t>
  </si>
  <si>
    <t>BOEING CO/THE</t>
  </si>
  <si>
    <t>PFIZER INC</t>
  </si>
  <si>
    <t>COCA-COLA CO/THE</t>
  </si>
  <si>
    <t>COMCAST CORP-CLASS A</t>
  </si>
  <si>
    <t>WELLS FARGO &amp; CO</t>
  </si>
  <si>
    <t>MERCK &amp; CO. INC.</t>
  </si>
  <si>
    <t>CHEVRON CORP</t>
  </si>
  <si>
    <t>UNITEDHEALTH GROUP INC</t>
  </si>
  <si>
    <t>VERIZON COMMUNIC</t>
  </si>
  <si>
    <t>MASTERCARD INC - A</t>
  </si>
  <si>
    <t>INTEL CORP</t>
  </si>
  <si>
    <t>HOME DEPOT INC</t>
  </si>
  <si>
    <t>WALT DISNEY CO/THE</t>
  </si>
  <si>
    <t>BANK OF AMERICA CORP</t>
  </si>
  <si>
    <t>AT&amp;T INC</t>
  </si>
  <si>
    <t>EXXON MOBIL CORP</t>
  </si>
  <si>
    <t>PROCTER &amp; GAMBLE CO/THE</t>
  </si>
  <si>
    <t>VISA INC-CLASS A SHARES</t>
  </si>
  <si>
    <t>JOHNSON &amp; JOHNSON</t>
  </si>
  <si>
    <t>ALPHABET INC-CL A</t>
  </si>
  <si>
    <t>ALPHABET INC-CL C</t>
  </si>
  <si>
    <t>JPMORGAN CHASE &amp; CO</t>
  </si>
  <si>
    <t>BERKSHIRE HATH-B</t>
  </si>
  <si>
    <t>FACEBOOK INC-CLASS A</t>
  </si>
  <si>
    <t>AMAZON.COM INC</t>
  </si>
  <si>
    <t>APPLE INC</t>
  </si>
  <si>
    <t>MICROSOFT CORP</t>
  </si>
  <si>
    <t>Market Value ($)</t>
  </si>
  <si>
    <t>Shares Held</t>
  </si>
  <si>
    <t>Market Price ($)</t>
  </si>
  <si>
    <t>Name</t>
  </si>
  <si>
    <t>% of Net Assets</t>
  </si>
  <si>
    <t>Fund Holdings Data as of 11/14/2019</t>
  </si>
  <si>
    <t>Leverage Ratio Examples</t>
  </si>
  <si>
    <t>x.1</t>
  </si>
  <si>
    <t>x.2</t>
  </si>
  <si>
    <t>p/n</t>
  </si>
  <si>
    <t>2*p/n</t>
  </si>
  <si>
    <r>
      <t>2) X * (X' * X)</t>
    </r>
    <r>
      <rPr>
        <b/>
        <vertAlign val="superscript"/>
        <sz val="11"/>
        <color theme="1"/>
        <rFont val="Calibri"/>
        <family val="2"/>
        <scheme val="minor"/>
      </rPr>
      <t>-1</t>
    </r>
  </si>
  <si>
    <r>
      <t>1) (X' * X)</t>
    </r>
    <r>
      <rPr>
        <b/>
        <vertAlign val="superscript"/>
        <sz val="11"/>
        <color theme="1"/>
        <rFont val="Calibri"/>
        <family val="2"/>
        <scheme val="minor"/>
      </rPr>
      <t>-1</t>
    </r>
  </si>
  <si>
    <r>
      <t>X * (X' * X)</t>
    </r>
    <r>
      <rPr>
        <b/>
        <vertAlign val="super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 xml:space="preserve"> * X'</t>
    </r>
  </si>
  <si>
    <r>
      <t>3) X * (X' * X)</t>
    </r>
    <r>
      <rPr>
        <b/>
        <vertAlign val="subscript"/>
        <sz val="11"/>
        <color theme="1"/>
        <rFont val="Calibri"/>
        <family val="2"/>
        <scheme val="minor"/>
      </rPr>
      <t>-1</t>
    </r>
    <r>
      <rPr>
        <b/>
        <sz val="11"/>
        <color theme="1"/>
        <rFont val="Calibri"/>
        <family val="2"/>
        <scheme val="minor"/>
      </rPr>
      <t xml:space="preserve"> * X'</t>
    </r>
  </si>
  <si>
    <t>PROVE OUT for 10y Swap Lognormal Historical Volatility</t>
  </si>
  <si>
    <t>USSP10 Currency GP</t>
  </si>
  <si>
    <t>10y Swap Spread</t>
  </si>
  <si>
    <t>ln</t>
  </si>
  <si>
    <t>e</t>
  </si>
  <si>
    <t>^-.25</t>
  </si>
  <si>
    <t>Increment</t>
  </si>
  <si>
    <t>Center</t>
  </si>
  <si>
    <t>tws.twsrtdserverctrl</t>
  </si>
  <si>
    <t>Price bump range</t>
  </si>
  <si>
    <t>Vol bump range</t>
  </si>
  <si>
    <t>Vol</t>
  </si>
  <si>
    <t>Time bump range (days)</t>
  </si>
  <si>
    <t>Underlying</t>
  </si>
  <si>
    <t>M</t>
  </si>
  <si>
    <t>Market Value</t>
  </si>
  <si>
    <t>P/L</t>
  </si>
  <si>
    <t>Underlying Price</t>
  </si>
  <si>
    <t>Call / Put</t>
  </si>
  <si>
    <t>Put</t>
  </si>
  <si>
    <t>Call</t>
  </si>
  <si>
    <t>Buy / Sell</t>
  </si>
  <si>
    <t>Sell</t>
  </si>
  <si>
    <t>Buy</t>
  </si>
  <si>
    <t>Strike</t>
  </si>
  <si>
    <t>Shares</t>
  </si>
  <si>
    <t>Expiry</t>
  </si>
  <si>
    <t>Time to Expiry</t>
  </si>
  <si>
    <t>Fwd Vol</t>
  </si>
  <si>
    <t>Forward</t>
  </si>
  <si>
    <t>USD Rate</t>
  </si>
  <si>
    <t>Dividend Yield</t>
  </si>
  <si>
    <t>Price (Total)</t>
  </si>
  <si>
    <t>Price (Share)</t>
  </si>
  <si>
    <t>Price (%)</t>
  </si>
  <si>
    <t>Delta</t>
  </si>
  <si>
    <t>Vega</t>
  </si>
  <si>
    <t>Theta</t>
  </si>
  <si>
    <t>Max</t>
  </si>
  <si>
    <t>3rd Qu</t>
  </si>
  <si>
    <t>Mean</t>
  </si>
  <si>
    <t>Median</t>
  </si>
  <si>
    <t>1st Qu</t>
  </si>
  <si>
    <t>Min</t>
  </si>
  <si>
    <t>Spread</t>
  </si>
  <si>
    <t>CDXHY</t>
  </si>
  <si>
    <t>SPXHV</t>
  </si>
  <si>
    <t>SPX</t>
  </si>
  <si>
    <t>HV</t>
  </si>
  <si>
    <t xml:space="preserve">   SwapRate</t>
  </si>
  <si>
    <t xml:space="preserve">      IV</t>
  </si>
  <si>
    <t>SwapRate</t>
  </si>
  <si>
    <t>from Actual</t>
  </si>
  <si>
    <t>Model</t>
  </si>
  <si>
    <t>Actuals</t>
  </si>
  <si>
    <t>Dates</t>
  </si>
  <si>
    <t>Difference</t>
  </si>
  <si>
    <t>Single Poly</t>
  </si>
  <si>
    <t>Transformed</t>
  </si>
  <si>
    <t>Simple</t>
  </si>
  <si>
    <t>0% IV Option Value</t>
  </si>
  <si>
    <t>25% IV Option Value</t>
  </si>
  <si>
    <t>50% IV Option Value</t>
  </si>
  <si>
    <t>75% IV Option Value</t>
  </si>
  <si>
    <t>100% IV Option Value</t>
  </si>
  <si>
    <t>Stock Holding</t>
  </si>
  <si>
    <t>HYG</t>
  </si>
  <si>
    <t>Normal Volatility Calculation</t>
  </si>
  <si>
    <t>Lognormal Volatility Calculation</t>
  </si>
  <si>
    <t>Linear Regression w/SPX</t>
  </si>
  <si>
    <t>lin_reg.intercept_</t>
  </si>
  <si>
    <t>lin_reg.coef_</t>
  </si>
  <si>
    <t>lin_rmse</t>
  </si>
  <si>
    <t>linear_predictions</t>
  </si>
  <si>
    <t>Linear Regression w/out SPX</t>
  </si>
  <si>
    <t>lin_rmse1</t>
  </si>
  <si>
    <t>lin_reg_r2</t>
  </si>
  <si>
    <t>lin_reg_X1.intercept_</t>
  </si>
  <si>
    <t>lin_reg_X1.coef_</t>
  </si>
  <si>
    <t>lin_reg_X1_r2</t>
  </si>
  <si>
    <t>Polynomial Regresson</t>
  </si>
  <si>
    <t>poly_model.intercept_</t>
  </si>
  <si>
    <t>poly_model.coef_</t>
  </si>
  <si>
    <t>poly_rmse</t>
  </si>
  <si>
    <t>poly_model_r2</t>
  </si>
  <si>
    <t>linear_predictions1</t>
  </si>
  <si>
    <t>poly_predictions</t>
  </si>
  <si>
    <t>tree_predictions</t>
  </si>
  <si>
    <t>Decision Tree Regression</t>
  </si>
  <si>
    <t>tree_rmse</t>
  </si>
  <si>
    <t>tree_reg_r2</t>
  </si>
  <si>
    <t>tree_reg.feature_importances_</t>
  </si>
  <si>
    <t>Singular Value Decomposition</t>
  </si>
  <si>
    <t>Intercept</t>
  </si>
  <si>
    <t>Coefficients</t>
  </si>
  <si>
    <t>RMSE</t>
  </si>
  <si>
    <t>r^2</t>
  </si>
  <si>
    <t>Predictions</t>
  </si>
  <si>
    <t>need to understand SVD better to understand if it has an Intercept, and how to calculate r^2</t>
  </si>
  <si>
    <t>theta_best_svd</t>
  </si>
  <si>
    <t>SVD_rmse</t>
  </si>
  <si>
    <t>PCA (using a linear regression model for predictions)</t>
  </si>
  <si>
    <t>pca_p.intercept_</t>
  </si>
  <si>
    <t>pca_p.coef_</t>
  </si>
  <si>
    <t>pca_rmse</t>
  </si>
  <si>
    <t>pca_r2</t>
  </si>
  <si>
    <t>pca_predictions</t>
  </si>
  <si>
    <t>3-factor PCA showed a much lower rmse and r^2 than any of the other models - showed the same as LR when used 8 factors</t>
  </si>
  <si>
    <t>Batch Gradient Descent</t>
  </si>
  <si>
    <t>still needs work - 'theta' variable still showing abnormally large values</t>
  </si>
  <si>
    <t>Stochastic Gradient Descent</t>
  </si>
  <si>
    <t>sgd_reg.intercept_</t>
  </si>
  <si>
    <t>sgd_reg.coef_</t>
  </si>
  <si>
    <t>sgd_rmse</t>
  </si>
  <si>
    <t>sgd_r2</t>
  </si>
  <si>
    <t>sgd_predictions</t>
  </si>
  <si>
    <t>Mini-Batch Gradient Descent</t>
  </si>
  <si>
    <t>still working on</t>
  </si>
  <si>
    <t>Regularized Models: Ridge</t>
  </si>
  <si>
    <t>Regularized Models: Lasso</t>
  </si>
  <si>
    <t>Regularized Models: ElasticNet</t>
  </si>
  <si>
    <t>ridge_reg.coef_</t>
  </si>
  <si>
    <t>ridge_reg.intercept_</t>
  </si>
  <si>
    <t>ridge_rmse</t>
  </si>
  <si>
    <t>ridge_r2</t>
  </si>
  <si>
    <t>ridge_predictions</t>
  </si>
  <si>
    <t>lasso_reg.intercept_</t>
  </si>
  <si>
    <t>lasso_reg.coef_</t>
  </si>
  <si>
    <t>lasso_rmse</t>
  </si>
  <si>
    <t>lasso_r2</t>
  </si>
  <si>
    <t>lasso_predictions</t>
  </si>
  <si>
    <t>elastic_net.intercept_</t>
  </si>
  <si>
    <t>elastic_net.coef_</t>
  </si>
  <si>
    <t>elasticnet_r2</t>
  </si>
  <si>
    <t>elasticnet_predictions</t>
  </si>
  <si>
    <t>Support Vector Machines: Linear SVR</t>
  </si>
  <si>
    <t>Support Vector Machines: Non-Linear SVR</t>
  </si>
  <si>
    <t>svm_reg.intercept_</t>
  </si>
  <si>
    <t>svm_reg.coef_</t>
  </si>
  <si>
    <t>elasticnet_rmse</t>
  </si>
  <si>
    <t>svm_r2</t>
  </si>
  <si>
    <t>svm_predictions</t>
  </si>
  <si>
    <t>svm_poly_reg.dual_intercept</t>
  </si>
  <si>
    <t>svm_poly_reg.dual_coef_</t>
  </si>
  <si>
    <t>svm_poly_r2</t>
  </si>
  <si>
    <t>svm_rmse</t>
  </si>
  <si>
    <t>svm_poly_rmse</t>
  </si>
  <si>
    <t>svm_poly_predictions</t>
  </si>
  <si>
    <t>Can I use Lasso Regression on svm_poly_reg - there are 3159 variables; note also that when I use the GridSearchCV suggested variables, the rmse and the r2 are much higher, and also higher than the linear svm</t>
  </si>
  <si>
    <t>Ensemble Methods: Random Forest</t>
  </si>
  <si>
    <t>Ensemble Methods: Voting</t>
  </si>
  <si>
    <t>Ensemble Methods: Bagging</t>
  </si>
  <si>
    <t>Ensemble Methods: Boosting</t>
  </si>
  <si>
    <t>Ensemble Methods: AdaBoost</t>
  </si>
  <si>
    <t>Ensemble Methods: Gradient Boosting</t>
  </si>
  <si>
    <t>forest_reg.feature_importances_</t>
  </si>
  <si>
    <t>forest_rmse</t>
  </si>
  <si>
    <t>forest_r2</t>
  </si>
  <si>
    <t>voting_rmse</t>
  </si>
  <si>
    <t>voting_r2</t>
  </si>
  <si>
    <t>forest_predictions</t>
  </si>
  <si>
    <t>voting_predictions</t>
  </si>
  <si>
    <t>Note that, as of now, the VotingRegressor actually has a LOWER r^2 than that Random Forest Regressor</t>
  </si>
  <si>
    <t>bag_rmse</t>
  </si>
  <si>
    <t>paste_rmse</t>
  </si>
  <si>
    <t>bag_r2</t>
  </si>
  <si>
    <t>paste_r2</t>
  </si>
  <si>
    <t>bag_predictions</t>
  </si>
  <si>
    <t>paste_predictions</t>
  </si>
  <si>
    <t>ada_rmse</t>
  </si>
  <si>
    <t>ada_r2</t>
  </si>
  <si>
    <t>ada_predictions</t>
  </si>
  <si>
    <t>Note that the learning rate makes a big difference in the output</t>
  </si>
  <si>
    <t>gbrt_rmse</t>
  </si>
  <si>
    <t>gbrt_r2</t>
  </si>
  <si>
    <t>gbrt.feature_importances_</t>
  </si>
  <si>
    <t>gbrt_predictions</t>
  </si>
  <si>
    <t>SWAP2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</si>
</sst>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164" formatCode="0.000%"/>
    <numFmt numFmtId="165" formatCode="0.00000000000000"/>
    <numFmt numFmtId="166" formatCode="0.000"/>
    <numFmt numFmtId="167" formatCode="#,##0.000_);\(#,##0.000\)"/>
    <numFmt numFmtId="168" formatCode="0.0"/>
    <numFmt numFmtId="169" formatCode="0.0000"/>
    <numFmt numFmtId="170" formatCode="0.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2" borderId="0"/>
    <xf numFmtId="0" fontId="6" fillId="0" borderId="9" applyNumberFormat="0" applyFill="0" applyAlignment="0" applyProtection="0"/>
    <xf numFmtId="0" fontId="7" fillId="0" borderId="10" applyNumberFormat="0" applyFill="0" applyAlignment="0" applyProtection="0"/>
    <xf numFmtId="0" fontId="8" fillId="0" borderId="11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2" applyNumberFormat="0" applyAlignment="0" applyProtection="0"/>
    <xf numFmtId="0" fontId="12" fillId="10" borderId="13" applyNumberFormat="0" applyAlignment="0" applyProtection="0"/>
    <xf numFmtId="0" fontId="13" fillId="10" borderId="12" applyNumberFormat="0" applyAlignment="0" applyProtection="0"/>
    <xf numFmtId="0" fontId="14" fillId="0" borderId="14" applyNumberFormat="0" applyFill="0" applyAlignment="0" applyProtection="0"/>
    <xf numFmtId="0" fontId="15" fillId="11" borderId="15" applyNumberFormat="0" applyAlignment="0" applyProtection="0"/>
    <xf numFmtId="0" fontId="16" fillId="0" borderId="0" applyNumberFormat="0" applyFill="0" applyBorder="0" applyAlignment="0" applyProtection="0"/>
    <xf numFmtId="0" fontId="1" fillId="12" borderId="16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17" applyNumberFormat="0" applyFill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6" borderId="0" applyNumberFormat="0" applyBorder="0" applyAlignment="0" applyProtection="0"/>
    <xf numFmtId="0" fontId="20" fillId="8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91">
    <xf numFmtId="0" fontId="0" fillId="0" borderId="0" xfId="0"/>
    <xf numFmtId="14" fontId="0" fillId="0" borderId="0" xfId="0" applyNumberFormat="1"/>
    <xf numFmtId="0" fontId="2" fillId="2" borderId="0" xfId="2"/>
    <xf numFmtId="164" fontId="0" fillId="3" borderId="0" xfId="1" applyNumberFormat="1" applyFont="1" applyFill="1"/>
    <xf numFmtId="0" fontId="0" fillId="0" borderId="0" xfId="0" quotePrefix="1" applyAlignment="1">
      <alignment horizontal="left"/>
    </xf>
    <xf numFmtId="0" fontId="3" fillId="0" borderId="0" xfId="0" applyFont="1"/>
    <xf numFmtId="37" fontId="0" fillId="0" borderId="0" xfId="0" applyNumberFormat="1"/>
    <xf numFmtId="6" fontId="0" fillId="0" borderId="0" xfId="0" applyNumberFormat="1"/>
    <xf numFmtId="8" fontId="0" fillId="0" borderId="0" xfId="0" applyNumberFormat="1"/>
    <xf numFmtId="9" fontId="0" fillId="0" borderId="0" xfId="0" applyNumberFormat="1"/>
    <xf numFmtId="10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1" xfId="0" applyNumberFormat="1" applyBorder="1"/>
    <xf numFmtId="3" fontId="0" fillId="0" borderId="3" xfId="0" applyNumberFormat="1" applyBorder="1"/>
    <xf numFmtId="3" fontId="0" fillId="0" borderId="0" xfId="0" applyNumberFormat="1" applyBorder="1"/>
    <xf numFmtId="3" fontId="0" fillId="0" borderId="6" xfId="0" applyNumberFormat="1" applyBorder="1"/>
    <xf numFmtId="3" fontId="0" fillId="0" borderId="8" xfId="0" applyNumberFormat="1" applyBorder="1"/>
    <xf numFmtId="1" fontId="0" fillId="0" borderId="0" xfId="0" applyNumberFormat="1"/>
    <xf numFmtId="165" fontId="0" fillId="0" borderId="1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0" xfId="0" applyNumberFormat="1"/>
    <xf numFmtId="0" fontId="3" fillId="0" borderId="2" xfId="0" quotePrefix="1" applyFont="1" applyBorder="1" applyAlignment="1">
      <alignment horizontal="left"/>
    </xf>
    <xf numFmtId="0" fontId="3" fillId="0" borderId="0" xfId="0" quotePrefix="1" applyFont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3" xfId="0" quotePrefix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8" xfId="0" applyFont="1" applyBorder="1"/>
    <xf numFmtId="0" fontId="3" fillId="4" borderId="0" xfId="0" applyFont="1" applyFill="1"/>
    <xf numFmtId="0" fontId="0" fillId="4" borderId="0" xfId="0" applyFill="1"/>
    <xf numFmtId="2" fontId="0" fillId="0" borderId="0" xfId="0" applyNumberFormat="1" applyAlignment="1">
      <alignment horizontal="center"/>
    </xf>
    <xf numFmtId="37" fontId="0" fillId="0" borderId="8" xfId="0" applyNumberFormat="1" applyBorder="1"/>
    <xf numFmtId="14" fontId="0" fillId="4" borderId="7" xfId="0" applyNumberFormat="1" applyFill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2" fontId="0" fillId="0" borderId="0" xfId="0" applyNumberFormat="1"/>
    <xf numFmtId="37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164" fontId="0" fillId="0" borderId="0" xfId="0" applyNumberFormat="1" applyAlignment="1">
      <alignment horizontal="center"/>
    </xf>
    <xf numFmtId="10" fontId="3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7" fontId="0" fillId="0" borderId="0" xfId="0" applyNumberFormat="1"/>
    <xf numFmtId="14" fontId="0" fillId="0" borderId="0" xfId="0" quotePrefix="1" applyNumberFormat="1" applyAlignment="1">
      <alignment horizontal="left"/>
    </xf>
    <xf numFmtId="10" fontId="0" fillId="4" borderId="7" xfId="0" applyNumberFormat="1" applyFill="1" applyBorder="1" applyAlignment="1">
      <alignment horizontal="center"/>
    </xf>
    <xf numFmtId="10" fontId="0" fillId="4" borderId="7" xfId="0" quotePrefix="1" applyNumberFormat="1" applyFill="1" applyBorder="1" applyAlignment="1">
      <alignment horizontal="left"/>
    </xf>
    <xf numFmtId="168" fontId="0" fillId="0" borderId="0" xfId="0" applyNumberFormat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3" fillId="5" borderId="5" xfId="0" applyFont="1" applyFill="1" applyBorder="1"/>
    <xf numFmtId="2" fontId="0" fillId="0" borderId="5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3" fillId="5" borderId="0" xfId="0" applyNumberFormat="1" applyFont="1" applyFill="1" applyAlignment="1">
      <alignment horizontal="center"/>
    </xf>
    <xf numFmtId="2" fontId="3" fillId="5" borderId="5" xfId="0" applyNumberFormat="1" applyFont="1" applyFill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10" fontId="0" fillId="5" borderId="0" xfId="0" applyNumberFormat="1" applyFill="1"/>
    <xf numFmtId="2" fontId="3" fillId="0" borderId="0" xfId="0" applyNumberFormat="1" applyFont="1"/>
    <xf numFmtId="0" fontId="0" fillId="5" borderId="7" xfId="0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169" fontId="0" fillId="0" borderId="0" xfId="0" applyNumberFormat="1"/>
    <xf numFmtId="170" fontId="0" fillId="0" borderId="0" xfId="0" applyNumberFormat="1"/>
    <xf numFmtId="14" fontId="3" fillId="0" borderId="0" xfId="0" applyNumberFormat="1" applyFont="1"/>
    <xf numFmtId="0" fontId="0" fillId="0" borderId="0" xfId="0"/>
    <xf numFmtId="0" fontId="3" fillId="0" borderId="7" xfId="0" applyFont="1" applyBorder="1"/>
    <xf numFmtId="0" fontId="0" fillId="0" borderId="0" xfId="0" applyAlignment="1">
      <alignment horizontal="left"/>
    </xf>
    <xf numFmtId="0" fontId="3" fillId="0" borderId="0" xfId="0" quotePrefix="1" applyFont="1" applyAlignment="1"/>
  </cellXfs>
  <cellStyles count="44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36" xr:uid="{15F586B2-8F94-4079-BD63-A290CBDFE57D}"/>
    <cellStyle name="60% - Accent2 2" xfId="37" xr:uid="{4FEC4A5B-468B-4F7C-BCA6-AF67402D5C03}"/>
    <cellStyle name="60% - Accent3 2" xfId="38" xr:uid="{D073FEBB-DA7C-4A28-9BDA-58BDD7A487A7}"/>
    <cellStyle name="60% - Accent4 2" xfId="39" xr:uid="{B6F75723-2676-409D-A496-F479FD3FBCB5}"/>
    <cellStyle name="60% - Accent5 2" xfId="40" xr:uid="{4CCB50F6-3B1A-47C1-9651-03C27D51E659}"/>
    <cellStyle name="60% - Accent6 2" xfId="41" xr:uid="{B181C9A0-FB8A-4ABD-8B4E-758F3C20F8D8}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blp_column_header" xfId="2" xr:uid="{B5B80912-F62C-4447-8AEE-32D80DC9A26B}"/>
    <cellStyle name="Calculation" xfId="11" builtinId="22" customBuiltin="1"/>
    <cellStyle name="Check Cell" xfId="13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9" builtinId="20" customBuiltin="1"/>
    <cellStyle name="Linked Cell" xfId="12" builtinId="24" customBuiltin="1"/>
    <cellStyle name="Neutral 2" xfId="42" xr:uid="{4A776761-623F-4556-93AD-D2827E9835F0}"/>
    <cellStyle name="Normal" xfId="0" builtinId="0"/>
    <cellStyle name="Note" xfId="15" builtinId="10" customBuiltin="1"/>
    <cellStyle name="Output" xfId="10" builtinId="21" customBuiltin="1"/>
    <cellStyle name="Percent" xfId="1" builtinId="5"/>
    <cellStyle name="Title 2" xfId="43" xr:uid="{01F5FF1D-C744-44F6-A727-21F11E5FA9BD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Data...2910313929</v>
        <stp/>
        <stp>BDH|14879032193699813586</stp>
        <tr r="B4" s="2"/>
      </tp>
      <tp t="s">
        <v>#N/A Requesting Data...3938353238</v>
        <stp/>
        <stp>BDH|14724353157413926760</stp>
        <tr r="E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Gains / Losses from Buying Apple Stock at 270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'Stock Payout'!$V$7</c:f>
              <c:strCache>
                <c:ptCount val="1"/>
                <c:pt idx="0">
                  <c:v>12/7/2019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'Stock Payout'!$U$8:$U$23</c:f>
              <c:numCache>
                <c:formatCode>General</c:formatCode>
                <c:ptCount val="16"/>
                <c:pt idx="0">
                  <c:v>256</c:v>
                </c:pt>
                <c:pt idx="1">
                  <c:v>258</c:v>
                </c:pt>
                <c:pt idx="2">
                  <c:v>260</c:v>
                </c:pt>
                <c:pt idx="3">
                  <c:v>262</c:v>
                </c:pt>
                <c:pt idx="4">
                  <c:v>264</c:v>
                </c:pt>
                <c:pt idx="5">
                  <c:v>266</c:v>
                </c:pt>
                <c:pt idx="6">
                  <c:v>268</c:v>
                </c:pt>
                <c:pt idx="7">
                  <c:v>270</c:v>
                </c:pt>
                <c:pt idx="8">
                  <c:v>272</c:v>
                </c:pt>
                <c:pt idx="9">
                  <c:v>274</c:v>
                </c:pt>
                <c:pt idx="10">
                  <c:v>276</c:v>
                </c:pt>
                <c:pt idx="11">
                  <c:v>278</c:v>
                </c:pt>
                <c:pt idx="12">
                  <c:v>280</c:v>
                </c:pt>
                <c:pt idx="13">
                  <c:v>282</c:v>
                </c:pt>
                <c:pt idx="14">
                  <c:v>284</c:v>
                </c:pt>
                <c:pt idx="15">
                  <c:v>286</c:v>
                </c:pt>
              </c:numCache>
            </c:numRef>
          </c:cat>
          <c:val>
            <c:numRef>
              <c:f>'Stock Payout'!$V$8:$V$23</c:f>
              <c:numCache>
                <c:formatCode>#,##0_);\(#,##0\)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F-45C4-BB71-96E256AF0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27999"/>
        <c:axId val="409845599"/>
      </c:lineChart>
      <c:catAx>
        <c:axId val="625027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Apple Stock Price</a:t>
                </a:r>
              </a:p>
            </c:rich>
          </c:tx>
          <c:layout>
            <c:manualLayout>
              <c:xMode val="edge"/>
              <c:yMode val="edge"/>
              <c:x val="0.42273603702899193"/>
              <c:y val="0.88970168110116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45599"/>
        <c:crosses val="autoZero"/>
        <c:auto val="1"/>
        <c:lblAlgn val="ctr"/>
        <c:lblOffset val="100"/>
        <c:noMultiLvlLbl val="0"/>
      </c:catAx>
      <c:valAx>
        <c:axId val="40984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Gain /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2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Value of Apple Stock / Options at Various IV Levels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'Option Payout'!$W$7</c:f>
              <c:strCache>
                <c:ptCount val="1"/>
                <c:pt idx="0">
                  <c:v>0% IV Option Value</c:v>
                </c:pt>
              </c:strCache>
            </c:strRef>
          </c:tx>
          <c:spPr>
            <a:ln w="381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'Option Payout'!$V$8:$V$23</c:f>
              <c:numCache>
                <c:formatCode>General</c:formatCode>
                <c:ptCount val="1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</c:numCache>
            </c:numRef>
          </c:cat>
          <c:val>
            <c:numRef>
              <c:f>'Option Payout'!$W$8:$W$23</c:f>
              <c:numCache>
                <c:formatCode>#,##0_);\(#,##0\)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5-449B-B1C8-DB7A46551B75}"/>
            </c:ext>
          </c:extLst>
        </c:ser>
        <c:ser>
          <c:idx val="1"/>
          <c:order val="1"/>
          <c:tx>
            <c:strRef>
              <c:f>'Option Payout'!$X$7</c:f>
              <c:strCache>
                <c:ptCount val="1"/>
                <c:pt idx="0">
                  <c:v>25% IV Option Value</c:v>
                </c:pt>
              </c:strCache>
            </c:strRef>
          </c:tx>
          <c:spPr>
            <a:ln w="381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'Option Payout'!$V$8:$V$23</c:f>
              <c:numCache>
                <c:formatCode>General</c:formatCode>
                <c:ptCount val="1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</c:numCache>
            </c:numRef>
          </c:cat>
          <c:val>
            <c:numRef>
              <c:f>'Option Payout'!$X$8:$X$23</c:f>
              <c:numCache>
                <c:formatCode>#,##0_);\(#,##0\)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5-449B-B1C8-DB7A46551B75}"/>
            </c:ext>
          </c:extLst>
        </c:ser>
        <c:ser>
          <c:idx val="2"/>
          <c:order val="2"/>
          <c:tx>
            <c:strRef>
              <c:f>'Option Payout'!$Y$7</c:f>
              <c:strCache>
                <c:ptCount val="1"/>
                <c:pt idx="0">
                  <c:v>50% IV Option Value</c:v>
                </c:pt>
              </c:strCache>
            </c:strRef>
          </c:tx>
          <c:spPr>
            <a:ln w="3810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'Option Payout'!$V$8:$V$23</c:f>
              <c:numCache>
                <c:formatCode>General</c:formatCode>
                <c:ptCount val="1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</c:numCache>
            </c:numRef>
          </c:cat>
          <c:val>
            <c:numRef>
              <c:f>'Option Payout'!$Y$8:$Y$23</c:f>
              <c:numCache>
                <c:formatCode>#,##0_);\(#,##0\)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F5-449B-B1C8-DB7A46551B75}"/>
            </c:ext>
          </c:extLst>
        </c:ser>
        <c:ser>
          <c:idx val="3"/>
          <c:order val="3"/>
          <c:tx>
            <c:strRef>
              <c:f>'Option Payout'!$Z$7</c:f>
              <c:strCache>
                <c:ptCount val="1"/>
                <c:pt idx="0">
                  <c:v>75% IV Option Value</c:v>
                </c:pt>
              </c:strCache>
            </c:strRef>
          </c:tx>
          <c:spPr>
            <a:ln w="3810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'Option Payout'!$V$8:$V$23</c:f>
              <c:numCache>
                <c:formatCode>General</c:formatCode>
                <c:ptCount val="1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</c:numCache>
            </c:numRef>
          </c:cat>
          <c:val>
            <c:numRef>
              <c:f>'Option Payout'!$Z$8:$Z$23</c:f>
              <c:numCache>
                <c:formatCode>#,##0_);\(#,##0\)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F5-449B-B1C8-DB7A46551B75}"/>
            </c:ext>
          </c:extLst>
        </c:ser>
        <c:ser>
          <c:idx val="4"/>
          <c:order val="4"/>
          <c:tx>
            <c:strRef>
              <c:f>'Option Payout'!$AA$7</c:f>
              <c:strCache>
                <c:ptCount val="1"/>
                <c:pt idx="0">
                  <c:v>100% IV Option Value</c:v>
                </c:pt>
              </c:strCache>
            </c:strRef>
          </c:tx>
          <c:spPr>
            <a:ln w="38100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'Option Payout'!$V$8:$V$23</c:f>
              <c:numCache>
                <c:formatCode>General</c:formatCode>
                <c:ptCount val="1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</c:numCache>
            </c:numRef>
          </c:cat>
          <c:val>
            <c:numRef>
              <c:f>'Option Payout'!$AA$8:$AA$23</c:f>
              <c:numCache>
                <c:formatCode>#,##0_);\(#,##0\)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F5-449B-B1C8-DB7A46551B75}"/>
            </c:ext>
          </c:extLst>
        </c:ser>
        <c:ser>
          <c:idx val="5"/>
          <c:order val="5"/>
          <c:tx>
            <c:strRef>
              <c:f>'Option Payout'!$AB$7</c:f>
              <c:strCache>
                <c:ptCount val="1"/>
                <c:pt idx="0">
                  <c:v>Stock Holding</c:v>
                </c:pt>
              </c:strCache>
            </c:strRef>
          </c:tx>
          <c:spPr>
            <a:ln w="222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'Option Payout'!$V$8:$V$23</c:f>
              <c:numCache>
                <c:formatCode>General</c:formatCode>
                <c:ptCount val="1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</c:numCache>
            </c:numRef>
          </c:cat>
          <c:val>
            <c:numRef>
              <c:f>'Option Payout'!$AB$8:$AB$23</c:f>
              <c:numCache>
                <c:formatCode>#,##0_);\(#,##0\)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F5-449B-B1C8-DB7A46551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27999"/>
        <c:axId val="409845599"/>
      </c:lineChart>
      <c:catAx>
        <c:axId val="625027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Apple Stock Price</a:t>
                </a:r>
              </a:p>
            </c:rich>
          </c:tx>
          <c:layout>
            <c:manualLayout>
              <c:xMode val="edge"/>
              <c:yMode val="edge"/>
              <c:x val="0.42273603702899193"/>
              <c:y val="0.889701681101166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45599"/>
        <c:crosses val="autoZero"/>
        <c:auto val="1"/>
        <c:lblAlgn val="ctr"/>
        <c:lblOffset val="100"/>
        <c:noMultiLvlLbl val="0"/>
      </c:catAx>
      <c:valAx>
        <c:axId val="40984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Gain /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513291</xdr:colOff>
      <xdr:row>24</xdr:row>
      <xdr:rowOff>89958</xdr:rowOff>
    </xdr:from>
    <xdr:to>
      <xdr:col>22</xdr:col>
      <xdr:colOff>71436</xdr:colOff>
      <xdr:row>41</xdr:row>
      <xdr:rowOff>48682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23CED-1559-4AFE-BB77-470A35EA8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513291</xdr:colOff>
      <xdr:row>24</xdr:row>
      <xdr:rowOff>84666</xdr:rowOff>
    </xdr:from>
    <xdr:to>
      <xdr:col>23</xdr:col>
      <xdr:colOff>71436</xdr:colOff>
      <xdr:row>41</xdr:row>
      <xdr:rowOff>43390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57981-4F4F-45CC-8ED7-5EA4514FF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CD50-C232-4596-A85C-A920AAE92A57}">
  <sheetPr codeName="Sheet1"/>
  <dimension ref="B1:AR3414"/>
  <sheetViews>
    <sheetView tabSelected="1" zoomScale="90" zoomScaleNormal="90" workbookViewId="0">
      <selection activeCell="C3" sqref="C3"/>
    </sheetView>
  </sheetViews>
  <sheetFormatPr defaultRowHeight="14.25" x14ac:dyDescent="0.45"/>
  <cols>
    <col min="2" max="2" width="10.19921875" bestFit="1" customWidth="1"/>
    <col min="5" max="5" width="10.19921875" bestFit="1" customWidth="1"/>
    <col min="9" max="9" width="10.19921875" bestFit="1" customWidth="1"/>
    <col min="12" max="12" width="11.796875" customWidth="1"/>
    <col min="15" max="15" width="10.19921875" bestFit="1" customWidth="1"/>
    <col min="18" max="18" width="9.19921875" bestFit="1" customWidth="1"/>
    <col min="19" max="19" width="10.86328125" customWidth="1"/>
    <col min="22" max="22" width="12.06640625" customWidth="1"/>
    <col min="26" max="26" width="10.19921875" bestFit="1" customWidth="1"/>
    <col min="29" max="29" width="10.19921875" bestFit="1" customWidth="1"/>
    <col min="35" max="35" width="10.19921875" bestFit="1" customWidth="1"/>
    <col min="37" max="37" width="10.19921875" bestFit="1" customWidth="1"/>
  </cols>
  <sheetData>
    <row r="1" spans="2:44" x14ac:dyDescent="0.45">
      <c r="B1">
        <f ca="1">COUNT(B28:B10025)</f>
        <v>3337</v>
      </c>
      <c r="C1" s="87">
        <f ca="1">COUNT(C28:C10025)</f>
        <v>3337</v>
      </c>
      <c r="E1" s="87">
        <f t="shared" ref="E1:W1" ca="1" si="0">COUNT(E28:E10025)</f>
        <v>3383</v>
      </c>
      <c r="F1" s="87">
        <f ca="1">COUNT(F28:F10025)</f>
        <v>3383</v>
      </c>
      <c r="G1" s="87">
        <f t="shared" ca="1" si="0"/>
        <v>3383</v>
      </c>
      <c r="I1" s="87">
        <f t="shared" ca="1" si="0"/>
        <v>3269</v>
      </c>
      <c r="J1" s="87">
        <f t="shared" ca="1" si="0"/>
        <v>3269</v>
      </c>
      <c r="L1" s="87">
        <f t="shared" ca="1" si="0"/>
        <v>3387</v>
      </c>
      <c r="M1" s="87">
        <f t="shared" ca="1" si="0"/>
        <v>3387</v>
      </c>
      <c r="O1" s="87">
        <f ca="1">COUNT(O28:O10025)</f>
        <v>3272</v>
      </c>
      <c r="P1" s="87">
        <f ca="1">COUNT(P28:P10025)</f>
        <v>3272</v>
      </c>
      <c r="Q1" s="87">
        <f ca="1">COUNT(Q28:Q10025)</f>
        <v>3272</v>
      </c>
      <c r="S1" s="87">
        <f t="shared" ca="1" si="0"/>
        <v>1815</v>
      </c>
      <c r="T1" s="87">
        <f t="shared" ca="1" si="0"/>
        <v>1815</v>
      </c>
      <c r="V1" s="87">
        <f t="shared" ca="1" si="0"/>
        <v>3362</v>
      </c>
      <c r="W1" s="87">
        <f t="shared" ca="1" si="0"/>
        <v>3362</v>
      </c>
      <c r="Z1" s="87">
        <f ca="1">COUNT(Z28:Z10025)</f>
        <v>3270</v>
      </c>
      <c r="AA1" s="87">
        <f ca="1">COUNT(AA28:AA10025)</f>
        <v>3270</v>
      </c>
      <c r="AC1" t="s">
        <v>3857</v>
      </c>
      <c r="AI1" t="s">
        <v>3858</v>
      </c>
    </row>
    <row r="2" spans="2:44" x14ac:dyDescent="0.45">
      <c r="B2" s="5" t="s">
        <v>0</v>
      </c>
      <c r="C2" s="5" t="s">
        <v>2638</v>
      </c>
      <c r="E2" s="5" t="s">
        <v>0</v>
      </c>
      <c r="F2" s="38" t="s">
        <v>2632</v>
      </c>
      <c r="G2" s="38" t="s">
        <v>2637</v>
      </c>
      <c r="I2" s="5" t="s">
        <v>0</v>
      </c>
      <c r="J2" s="5" t="s">
        <v>2636</v>
      </c>
      <c r="L2" s="5" t="s">
        <v>0</v>
      </c>
      <c r="M2" s="5" t="s">
        <v>2635</v>
      </c>
      <c r="N2" s="5"/>
      <c r="O2" s="5" t="s">
        <v>0</v>
      </c>
      <c r="P2" s="38" t="s">
        <v>2633</v>
      </c>
      <c r="Q2" s="38" t="s">
        <v>2634</v>
      </c>
      <c r="S2" t="s">
        <v>0</v>
      </c>
      <c r="T2" t="s">
        <v>2639</v>
      </c>
      <c r="V2" s="5" t="s">
        <v>0</v>
      </c>
      <c r="W2" s="5" t="s">
        <v>3792</v>
      </c>
      <c r="Z2" s="5" t="s">
        <v>0</v>
      </c>
      <c r="AA2" s="5" t="s">
        <v>3856</v>
      </c>
      <c r="AC2" t="s">
        <v>0</v>
      </c>
      <c r="AD2" t="s">
        <v>1</v>
      </c>
      <c r="AI2" t="s">
        <v>0</v>
      </c>
      <c r="AJ2" t="s">
        <v>1</v>
      </c>
      <c r="AQ2" t="s">
        <v>3967</v>
      </c>
    </row>
    <row r="3" spans="2:44" s="87" customFormat="1" x14ac:dyDescent="0.45">
      <c r="B3" s="86">
        <f ca="1">_xll.BDH("USSN0C10 Curncy","PX_LAST","2020-04-22","2020-05-08","sort=D","cols=2;rows=13")</f>
        <v>43959</v>
      </c>
      <c r="C3" s="5">
        <v>67.085400000000007</v>
      </c>
      <c r="E3" s="86">
        <f ca="1">_xll.BDH("USSWAP10 Curncy","PX_LAST","2020-04-22","2020-05-08","sort=D","cols=2;rows=13")</f>
        <v>43959</v>
      </c>
      <c r="F3" s="90">
        <v>0.64390000000000003</v>
      </c>
      <c r="G3" s="90">
        <f t="shared" ref="G3:G11" ca="1" si="1">STDEV(H3:H6)*SQRT(260)</f>
        <v>0.68902877298411846</v>
      </c>
      <c r="H3" s="87">
        <f t="shared" ref="H3:H13" ca="1" si="2">(F3-F4)</f>
        <v>3.5900000000000043E-2</v>
      </c>
      <c r="I3" s="86">
        <f ca="1">_xll.BDH("VIX Index","PX_LAST","2020-04-22","2020-05-08","sort=D","cols=2;rows=13")</f>
        <v>43959</v>
      </c>
      <c r="J3" s="5">
        <v>27.98</v>
      </c>
      <c r="L3" s="86">
        <f ca="1">E3</f>
        <v>43959</v>
      </c>
      <c r="M3" s="5">
        <f ca="1">F3-AR3</f>
        <v>0.38770000000000004</v>
      </c>
      <c r="O3" s="86">
        <f ca="1">_xll.BDH("SPX Index","PX_LAST","2020-04-22","2020-05-08","sort=D","cols=2;rows=13")</f>
        <v>43959</v>
      </c>
      <c r="P3" s="90">
        <v>2929.8</v>
      </c>
      <c r="Q3" s="5">
        <f t="shared" ref="Q3:Q11" ca="1" si="3">STDEV(R3:R6)*SQRT(260)*100</f>
        <v>16.478790446811708</v>
      </c>
      <c r="R3" s="87">
        <f t="shared" ref="R3:R13" ca="1" si="4">LN(P3/P4)</f>
        <v>1.6730758062550522E-2</v>
      </c>
      <c r="V3" s="86">
        <f ca="1">_xll.BDH("USSP10 Index","PX_LAST","2020-04-22","2020-05-08","sort=D","cols=2;rows=13")</f>
        <v>43959</v>
      </c>
      <c r="W3" s="5">
        <v>-4.13</v>
      </c>
      <c r="Z3" s="86">
        <f ca="1">_xll.BDH("HYG US Equity","PX_LAST","2020-04-22","2020-05-08","sort=D","cols=2;rows=13")</f>
        <v>43959</v>
      </c>
      <c r="AA3" s="5">
        <v>79.75</v>
      </c>
      <c r="AQ3" s="86">
        <f ca="1">_xll.BDH("USSWAP2 Curncy","PX_LAST","2020-04-22","2020-05-08","sort=D","cols=2;rows=13")</f>
        <v>43959</v>
      </c>
      <c r="AR3" s="87">
        <v>0.25619999999999998</v>
      </c>
    </row>
    <row r="4" spans="2:44" s="87" customFormat="1" x14ac:dyDescent="0.45">
      <c r="B4" s="86">
        <v>43958</v>
      </c>
      <c r="C4" s="5">
        <v>64.349999999999994</v>
      </c>
      <c r="E4" s="86">
        <v>43958</v>
      </c>
      <c r="F4" s="90">
        <v>0.60799999999999998</v>
      </c>
      <c r="G4" s="90">
        <f t="shared" ca="1" si="1"/>
        <v>0.61213493882748826</v>
      </c>
      <c r="H4" s="87">
        <f t="shared" ca="1" si="2"/>
        <v>-5.8699999999999974E-2</v>
      </c>
      <c r="I4" s="86">
        <v>43958</v>
      </c>
      <c r="J4" s="5">
        <v>31.44</v>
      </c>
      <c r="L4" s="86">
        <f t="shared" ref="L4:L14" ca="1" si="5">E4</f>
        <v>43958</v>
      </c>
      <c r="M4" s="5">
        <f t="shared" ref="M4:M14" ca="1" si="6">F4-AR4</f>
        <v>0.36549999999999999</v>
      </c>
      <c r="O4" s="86">
        <v>43958</v>
      </c>
      <c r="P4" s="90">
        <v>2881.19</v>
      </c>
      <c r="Q4" s="5">
        <f t="shared" ca="1" si="3"/>
        <v>13.191213406420102</v>
      </c>
      <c r="R4" s="87">
        <f t="shared" ca="1" si="4"/>
        <v>1.1438948664053582E-2</v>
      </c>
      <c r="V4" s="86">
        <v>43958</v>
      </c>
      <c r="W4" s="5">
        <v>-3.45</v>
      </c>
      <c r="Z4" s="86">
        <v>43958</v>
      </c>
      <c r="AA4" s="5">
        <v>79</v>
      </c>
      <c r="AQ4" s="1">
        <v>43958</v>
      </c>
      <c r="AR4" s="87">
        <v>0.24249999999999999</v>
      </c>
    </row>
    <row r="5" spans="2:44" s="87" customFormat="1" x14ac:dyDescent="0.45">
      <c r="B5" s="86">
        <v>43957</v>
      </c>
      <c r="C5" s="5">
        <v>63.104300000000002</v>
      </c>
      <c r="E5" s="86">
        <v>43957</v>
      </c>
      <c r="F5" s="90">
        <v>0.66669999999999996</v>
      </c>
      <c r="G5" s="90">
        <f t="shared" ca="1" si="1"/>
        <v>0.35521146284056337</v>
      </c>
      <c r="H5" s="87">
        <f t="shared" ca="1" si="2"/>
        <v>9.7999999999999199E-3</v>
      </c>
      <c r="I5" s="86">
        <v>43957</v>
      </c>
      <c r="J5" s="5">
        <v>34.119999999999997</v>
      </c>
      <c r="L5" s="86">
        <f t="shared" ca="1" si="5"/>
        <v>43957</v>
      </c>
      <c r="M5" s="5">
        <f t="shared" ca="1" si="6"/>
        <v>0.37049999999999994</v>
      </c>
      <c r="O5" s="86">
        <v>43957</v>
      </c>
      <c r="P5" s="90">
        <v>2848.42</v>
      </c>
      <c r="Q5" s="5">
        <f t="shared" ca="1" si="3"/>
        <v>26.893850810471815</v>
      </c>
      <c r="R5" s="87">
        <f t="shared" ca="1" si="4"/>
        <v>-7.0038733986003436E-3</v>
      </c>
      <c r="V5" s="86">
        <v>43957</v>
      </c>
      <c r="W5" s="5">
        <v>-3.7</v>
      </c>
      <c r="Z5" s="86">
        <v>43957</v>
      </c>
      <c r="AA5" s="5">
        <v>78.8</v>
      </c>
      <c r="AQ5" s="1">
        <v>43957</v>
      </c>
      <c r="AR5" s="87">
        <v>0.29620000000000002</v>
      </c>
    </row>
    <row r="6" spans="2:44" s="87" customFormat="1" x14ac:dyDescent="0.45">
      <c r="B6" s="86">
        <v>43956</v>
      </c>
      <c r="C6" s="5">
        <v>60.51</v>
      </c>
      <c r="E6" s="86">
        <v>43956</v>
      </c>
      <c r="F6" s="90">
        <v>0.65690000000000004</v>
      </c>
      <c r="G6" s="90">
        <f t="shared" ca="1" si="1"/>
        <v>0.35301612333338683</v>
      </c>
      <c r="H6" s="87">
        <f t="shared" ca="1" si="2"/>
        <v>2.629999999999999E-2</v>
      </c>
      <c r="I6" s="86">
        <v>43956</v>
      </c>
      <c r="J6" s="5">
        <v>33.61</v>
      </c>
      <c r="L6" s="86">
        <f t="shared" ca="1" si="5"/>
        <v>43956</v>
      </c>
      <c r="M6" s="5">
        <f t="shared" ca="1" si="6"/>
        <v>0.34430000000000005</v>
      </c>
      <c r="O6" s="86">
        <v>43956</v>
      </c>
      <c r="P6" s="90">
        <v>2868.44</v>
      </c>
      <c r="Q6" s="5">
        <f t="shared" ca="1" si="3"/>
        <v>27.059636981150582</v>
      </c>
      <c r="R6" s="87">
        <f t="shared" ca="1" si="4"/>
        <v>8.9999521895380505E-3</v>
      </c>
      <c r="V6" s="86">
        <v>43956</v>
      </c>
      <c r="W6" s="5">
        <v>-0.63</v>
      </c>
      <c r="Z6" s="86">
        <v>43956</v>
      </c>
      <c r="AA6" s="5">
        <v>79.25</v>
      </c>
      <c r="AQ6" s="1">
        <v>43956</v>
      </c>
      <c r="AR6" s="87">
        <v>0.31259999999999999</v>
      </c>
    </row>
    <row r="7" spans="2:44" s="87" customFormat="1" x14ac:dyDescent="0.45">
      <c r="B7" s="86">
        <v>43955</v>
      </c>
      <c r="C7" s="5">
        <v>60.0715</v>
      </c>
      <c r="E7" s="86">
        <v>43955</v>
      </c>
      <c r="F7" s="90">
        <v>0.63060000000000005</v>
      </c>
      <c r="G7" s="90">
        <f t="shared" ca="1" si="1"/>
        <v>0.29923722473426712</v>
      </c>
      <c r="H7" s="87">
        <f t="shared" ca="1" si="2"/>
        <v>1.1099999999999999E-2</v>
      </c>
      <c r="I7" s="86">
        <v>43955</v>
      </c>
      <c r="J7" s="5">
        <v>35.97</v>
      </c>
      <c r="L7" s="86">
        <f t="shared" ca="1" si="5"/>
        <v>43955</v>
      </c>
      <c r="M7" s="5">
        <f t="shared" ca="1" si="6"/>
        <v>0.31490000000000007</v>
      </c>
      <c r="O7" s="86">
        <v>43955</v>
      </c>
      <c r="P7" s="90">
        <v>2842.74</v>
      </c>
      <c r="Q7" s="5">
        <f t="shared" ca="1" si="3"/>
        <v>37.108482114266998</v>
      </c>
      <c r="R7" s="87">
        <f t="shared" ca="1" si="4"/>
        <v>4.2408122145938705E-3</v>
      </c>
      <c r="V7" s="86">
        <v>43955</v>
      </c>
      <c r="W7" s="5">
        <v>-0.5</v>
      </c>
      <c r="Z7" s="86">
        <v>43955</v>
      </c>
      <c r="AA7" s="5">
        <v>78.569999999999993</v>
      </c>
      <c r="AQ7" s="1">
        <v>43955</v>
      </c>
      <c r="AR7" s="87">
        <v>0.31569999999999998</v>
      </c>
    </row>
    <row r="8" spans="2:44" s="87" customFormat="1" x14ac:dyDescent="0.45">
      <c r="B8" s="86">
        <v>43952</v>
      </c>
      <c r="C8" s="5">
        <v>60.15</v>
      </c>
      <c r="E8" s="86">
        <v>43952</v>
      </c>
      <c r="F8" s="90">
        <v>0.61950000000000005</v>
      </c>
      <c r="G8" s="90">
        <f t="shared" ca="1" si="1"/>
        <v>0.51710758068316798</v>
      </c>
      <c r="H8" s="87">
        <f t="shared" ca="1" si="2"/>
        <v>-2.5699999999999945E-2</v>
      </c>
      <c r="I8" s="86">
        <v>43952</v>
      </c>
      <c r="J8" s="5">
        <v>37.19</v>
      </c>
      <c r="L8" s="86">
        <f t="shared" ca="1" si="5"/>
        <v>43952</v>
      </c>
      <c r="M8" s="5">
        <f t="shared" ca="1" si="6"/>
        <v>0.29550000000000004</v>
      </c>
      <c r="O8" s="86">
        <v>43952</v>
      </c>
      <c r="P8" s="90">
        <v>2830.71</v>
      </c>
      <c r="Q8" s="5">
        <f t="shared" ca="1" si="3"/>
        <v>36.552268969002881</v>
      </c>
      <c r="R8" s="87">
        <f t="shared" ca="1" si="4"/>
        <v>-2.8460220686828817E-2</v>
      </c>
      <c r="V8" s="86">
        <v>43952</v>
      </c>
      <c r="W8" s="5">
        <v>0.5</v>
      </c>
      <c r="Z8" s="86">
        <v>43952</v>
      </c>
      <c r="AA8" s="5">
        <v>78.680000000000007</v>
      </c>
      <c r="AQ8" s="1">
        <v>43952</v>
      </c>
      <c r="AR8" s="87">
        <v>0.32400000000000001</v>
      </c>
    </row>
    <row r="9" spans="2:44" s="87" customFormat="1" x14ac:dyDescent="0.45">
      <c r="B9" s="86">
        <v>43951</v>
      </c>
      <c r="C9" s="5">
        <v>63.929099999999998</v>
      </c>
      <c r="E9" s="86">
        <v>43951</v>
      </c>
      <c r="F9" s="90">
        <v>0.6452</v>
      </c>
      <c r="G9" s="90">
        <f t="shared" ca="1" si="1"/>
        <v>0.68411713178373135</v>
      </c>
      <c r="H9" s="87">
        <f t="shared" ca="1" si="2"/>
        <v>7.1999999999999842E-3</v>
      </c>
      <c r="I9" s="86">
        <v>43951</v>
      </c>
      <c r="J9" s="5">
        <v>34.15</v>
      </c>
      <c r="L9" s="86">
        <f t="shared" ca="1" si="5"/>
        <v>43951</v>
      </c>
      <c r="M9" s="5">
        <f t="shared" ca="1" si="6"/>
        <v>0.32490000000000002</v>
      </c>
      <c r="O9" s="86">
        <v>43951</v>
      </c>
      <c r="P9" s="90">
        <v>2912.43</v>
      </c>
      <c r="Q9" s="5">
        <f t="shared" ca="1" si="3"/>
        <v>27.008124640341453</v>
      </c>
      <c r="R9" s="87">
        <f t="shared" ca="1" si="4"/>
        <v>-9.2551165252656598E-3</v>
      </c>
      <c r="V9" s="86">
        <v>43951</v>
      </c>
      <c r="W9" s="5">
        <v>0.5</v>
      </c>
      <c r="Z9" s="86">
        <v>43951</v>
      </c>
      <c r="AA9" s="5">
        <v>80.430000000000007</v>
      </c>
      <c r="AQ9" s="1">
        <v>43951</v>
      </c>
      <c r="AR9" s="87">
        <v>0.32029999999999997</v>
      </c>
    </row>
    <row r="10" spans="2:44" s="87" customFormat="1" x14ac:dyDescent="0.45">
      <c r="B10" s="86">
        <v>43950</v>
      </c>
      <c r="C10" s="5">
        <v>65.44</v>
      </c>
      <c r="E10" s="86">
        <v>43950</v>
      </c>
      <c r="F10" s="90">
        <v>0.63800000000000001</v>
      </c>
      <c r="G10" s="90">
        <f t="shared" ca="1" si="1"/>
        <v>0.68621181132358777</v>
      </c>
      <c r="H10" s="87">
        <f t="shared" ca="1" si="2"/>
        <v>1.4499999999999957E-2</v>
      </c>
      <c r="I10" s="86">
        <v>43950</v>
      </c>
      <c r="J10" s="5">
        <v>31.23</v>
      </c>
      <c r="L10" s="86">
        <f t="shared" ca="1" si="5"/>
        <v>43950</v>
      </c>
      <c r="M10" s="5">
        <f t="shared" ca="1" si="6"/>
        <v>0.30160000000000003</v>
      </c>
      <c r="O10" s="86">
        <v>43950</v>
      </c>
      <c r="P10" s="90">
        <v>2939.51</v>
      </c>
      <c r="Q10" s="5">
        <f t="shared" ca="1" si="3"/>
        <v>21.02536494281479</v>
      </c>
      <c r="R10" s="87">
        <f t="shared" ca="1" si="4"/>
        <v>2.6236663207249239E-2</v>
      </c>
      <c r="V10" s="86">
        <v>43950</v>
      </c>
      <c r="W10" s="5">
        <v>1</v>
      </c>
      <c r="Z10" s="86">
        <v>43950</v>
      </c>
      <c r="AA10" s="5">
        <v>80.27</v>
      </c>
      <c r="AQ10" s="1">
        <v>43950</v>
      </c>
      <c r="AR10" s="87">
        <v>0.33639999999999998</v>
      </c>
    </row>
    <row r="11" spans="2:44" s="87" customFormat="1" x14ac:dyDescent="0.45">
      <c r="B11" s="86">
        <v>43949</v>
      </c>
      <c r="C11" s="5">
        <v>67.22</v>
      </c>
      <c r="E11" s="86">
        <v>43949</v>
      </c>
      <c r="F11" s="90">
        <v>0.62350000000000005</v>
      </c>
      <c r="G11" s="90">
        <f t="shared" ca="1" si="1"/>
        <v>0.68499195859026896</v>
      </c>
      <c r="H11" s="87">
        <f t="shared" ca="1" si="2"/>
        <v>-5.5099999999999927E-2</v>
      </c>
      <c r="I11" s="86">
        <v>43949</v>
      </c>
      <c r="J11" s="5">
        <v>33.57</v>
      </c>
      <c r="L11" s="86">
        <f t="shared" ca="1" si="5"/>
        <v>43949</v>
      </c>
      <c r="M11" s="5">
        <f t="shared" ca="1" si="6"/>
        <v>0.26800000000000007</v>
      </c>
      <c r="O11" s="86">
        <v>43949</v>
      </c>
      <c r="P11" s="90">
        <v>2863.39</v>
      </c>
      <c r="Q11" s="5">
        <f t="shared" ca="1" si="3"/>
        <v>16.23868296706862</v>
      </c>
      <c r="R11" s="87">
        <f t="shared" ca="1" si="4"/>
        <v>-5.2561394601198371E-3</v>
      </c>
      <c r="V11" s="86">
        <v>43949</v>
      </c>
      <c r="W11" s="5">
        <v>0.9</v>
      </c>
      <c r="Z11" s="86">
        <v>43949</v>
      </c>
      <c r="AA11" s="5">
        <v>78.88</v>
      </c>
      <c r="AQ11" s="1">
        <v>43949</v>
      </c>
      <c r="AR11" s="87">
        <v>0.35549999999999998</v>
      </c>
    </row>
    <row r="12" spans="2:44" s="87" customFormat="1" x14ac:dyDescent="0.45">
      <c r="B12" s="86">
        <v>43948</v>
      </c>
      <c r="C12" s="5">
        <v>67.180099999999996</v>
      </c>
      <c r="E12" s="86">
        <v>43948</v>
      </c>
      <c r="F12" s="90">
        <v>0.67859999999999998</v>
      </c>
      <c r="G12" s="90">
        <f ca="1">STDEV(H12:H14)*SQRT(260)</f>
        <v>0.48438180532853775</v>
      </c>
      <c r="H12" s="87">
        <f t="shared" ca="1" si="2"/>
        <v>4.6300000000000008E-2</v>
      </c>
      <c r="I12" s="86">
        <v>43948</v>
      </c>
      <c r="J12" s="5">
        <v>33.29</v>
      </c>
      <c r="L12" s="86">
        <f t="shared" ca="1" si="5"/>
        <v>43948</v>
      </c>
      <c r="M12" s="5">
        <f t="shared" ca="1" si="6"/>
        <v>0.3</v>
      </c>
      <c r="O12" s="86">
        <v>43948</v>
      </c>
      <c r="P12" s="90">
        <v>2878.48</v>
      </c>
      <c r="Q12" s="5">
        <f ca="1">STDEV(R12:R14)*SQRT(260)*100</f>
        <v>13.498690584098371</v>
      </c>
      <c r="R12" s="87">
        <f t="shared" ca="1" si="4"/>
        <v>1.4606871524449172E-2</v>
      </c>
      <c r="V12" s="86">
        <v>43948</v>
      </c>
      <c r="W12" s="5">
        <v>1.75</v>
      </c>
      <c r="Z12" s="86">
        <v>43948</v>
      </c>
      <c r="AA12" s="5">
        <v>78.64</v>
      </c>
      <c r="AQ12" s="1">
        <v>43948</v>
      </c>
      <c r="AR12" s="87">
        <v>0.37859999999999999</v>
      </c>
    </row>
    <row r="13" spans="2:44" s="87" customFormat="1" x14ac:dyDescent="0.45">
      <c r="B13" s="86">
        <v>43945</v>
      </c>
      <c r="C13" s="5">
        <v>72.83</v>
      </c>
      <c r="E13" s="86">
        <v>43945</v>
      </c>
      <c r="F13" s="90">
        <v>0.63229999999999997</v>
      </c>
      <c r="G13" s="90">
        <f ca="1">STDEV(H13:H15)*SQRT(260)</f>
        <v>0.32938343917082352</v>
      </c>
      <c r="H13" s="87">
        <f t="shared" ca="1" si="2"/>
        <v>-6.6000000000000503E-3</v>
      </c>
      <c r="I13" s="86">
        <v>43945</v>
      </c>
      <c r="J13" s="5">
        <v>35.93</v>
      </c>
      <c r="L13" s="86">
        <f t="shared" ca="1" si="5"/>
        <v>43945</v>
      </c>
      <c r="M13" s="5">
        <f t="shared" ca="1" si="6"/>
        <v>0.24829999999999997</v>
      </c>
      <c r="O13" s="86">
        <v>43945</v>
      </c>
      <c r="P13" s="90">
        <v>2836.74</v>
      </c>
      <c r="Q13" s="5">
        <f ca="1">STDEV(R13:R15)*SQRT(260)*100</f>
        <v>18.199047211963197</v>
      </c>
      <c r="R13" s="87">
        <f t="shared" ca="1" si="4"/>
        <v>1.3822111461719605E-2</v>
      </c>
      <c r="V13" s="86">
        <v>43945</v>
      </c>
      <c r="W13" s="5">
        <v>3</v>
      </c>
      <c r="Z13" s="86">
        <v>43945</v>
      </c>
      <c r="AA13" s="5">
        <v>78.319999999999993</v>
      </c>
      <c r="AQ13" s="1">
        <v>43945</v>
      </c>
      <c r="AR13" s="87">
        <v>0.38400000000000001</v>
      </c>
    </row>
    <row r="14" spans="2:44" s="87" customFormat="1" x14ac:dyDescent="0.45">
      <c r="B14" s="86">
        <v>43944</v>
      </c>
      <c r="C14" s="5">
        <v>74.723699999999994</v>
      </c>
      <c r="E14" s="86">
        <v>43944</v>
      </c>
      <c r="F14" s="90">
        <v>0.63890000000000002</v>
      </c>
      <c r="G14" s="90">
        <f ca="1">STDEV(H14:H16)*SQRT(260)</f>
        <v>0.42936953781096238</v>
      </c>
      <c r="H14" s="87">
        <f ca="1">(F14-#REF!)</f>
        <v>-2.410000000000001E-2</v>
      </c>
      <c r="I14" s="86">
        <v>43944</v>
      </c>
      <c r="J14" s="5">
        <v>41.38</v>
      </c>
      <c r="L14" s="86">
        <f t="shared" ca="1" si="5"/>
        <v>43944</v>
      </c>
      <c r="M14" s="5">
        <f t="shared" ca="1" si="6"/>
        <v>0.2404</v>
      </c>
      <c r="O14" s="86">
        <v>43944</v>
      </c>
      <c r="P14" s="90">
        <v>2797.8</v>
      </c>
      <c r="Q14" s="5">
        <f ca="1">STDEV(R14:R16)*SQRT(260)*100</f>
        <v>35.62712732154727</v>
      </c>
      <c r="R14" s="87">
        <f ca="1">LN(P14/#REF!)</f>
        <v>-5.395641810268519E-4</v>
      </c>
      <c r="V14" s="86">
        <v>43944</v>
      </c>
      <c r="W14" s="5">
        <v>3.62</v>
      </c>
      <c r="Z14" s="86">
        <v>43944</v>
      </c>
      <c r="AA14" s="5">
        <v>79.06</v>
      </c>
      <c r="AQ14" s="1">
        <v>43944</v>
      </c>
      <c r="AR14" s="87">
        <v>0.39850000000000002</v>
      </c>
    </row>
    <row r="15" spans="2:44" s="87" customFormat="1" x14ac:dyDescent="0.45">
      <c r="B15" s="86">
        <v>43943</v>
      </c>
      <c r="C15" s="5">
        <v>77.040000000000006</v>
      </c>
      <c r="E15" s="86">
        <v>43943</v>
      </c>
      <c r="F15" s="90">
        <v>0.66299999999999992</v>
      </c>
      <c r="G15" s="90">
        <f ca="1">STDEV(H15:H18)*SQRT(260)</f>
        <v>0.52444165547751753</v>
      </c>
      <c r="H15" s="87">
        <f ca="1">(F15-F16)</f>
        <v>2.5199999999999889E-2</v>
      </c>
      <c r="I15" s="86">
        <v>43943</v>
      </c>
      <c r="J15" s="5">
        <v>41.98</v>
      </c>
      <c r="L15" s="86">
        <v>43943</v>
      </c>
      <c r="M15" s="5">
        <v>0.25900000000000001</v>
      </c>
      <c r="O15" s="86">
        <v>43943</v>
      </c>
      <c r="P15" s="5">
        <v>2799.31</v>
      </c>
      <c r="Q15" s="5">
        <f ca="1">STDEV(R15:R18)*SQRT(260)*100</f>
        <v>46.633924620216817</v>
      </c>
      <c r="R15" s="87">
        <f ca="1">LN(P15/P16)</f>
        <v>2.2671301062101197E-2</v>
      </c>
      <c r="V15" s="86">
        <v>43943</v>
      </c>
      <c r="W15" s="5">
        <v>4.3</v>
      </c>
      <c r="Z15" s="86">
        <v>43943</v>
      </c>
      <c r="AA15" s="5">
        <v>79.099999999999994</v>
      </c>
      <c r="AQ15" s="1"/>
    </row>
    <row r="16" spans="2:44" s="87" customFormat="1" x14ac:dyDescent="0.45">
      <c r="B16" s="86">
        <v>43942</v>
      </c>
      <c r="C16" s="5">
        <v>77.254999999999995</v>
      </c>
      <c r="E16" s="86">
        <v>43942</v>
      </c>
      <c r="F16" s="90">
        <v>0.63780000000000003</v>
      </c>
      <c r="G16" s="90">
        <f ca="1">STDEV(H16:H19)*SQRT(260)</f>
        <v>0.41385357716628862</v>
      </c>
      <c r="H16" s="87">
        <f t="shared" ref="H16:H19" ca="1" si="7">(F16-F17)</f>
        <v>-3.4499999999999975E-2</v>
      </c>
      <c r="I16" s="86">
        <v>43942</v>
      </c>
      <c r="J16" s="5">
        <v>45.41</v>
      </c>
      <c r="L16" s="86">
        <v>43942</v>
      </c>
      <c r="M16" s="5">
        <v>0.22819999999999999</v>
      </c>
      <c r="O16" s="86">
        <f t="shared" ref="O16:O79" ca="1" si="8">VALUE(L16)</f>
        <v>43942</v>
      </c>
      <c r="P16" s="5">
        <v>2736.56</v>
      </c>
      <c r="Q16" s="5">
        <f ca="1">STDEV(R16:R19)*SQRT(260)*100</f>
        <v>41.183977665492058</v>
      </c>
      <c r="R16" s="87">
        <f t="shared" ref="R16:R19" ca="1" si="9">LN(P16/P17)</f>
        <v>-3.1155167779795462E-2</v>
      </c>
      <c r="V16" s="86">
        <v>43942</v>
      </c>
      <c r="W16" s="5">
        <v>6.88</v>
      </c>
      <c r="Z16" s="86">
        <v>43942</v>
      </c>
      <c r="AA16" s="5">
        <v>78.41</v>
      </c>
      <c r="AQ16" s="1"/>
    </row>
    <row r="17" spans="2:43" s="87" customFormat="1" x14ac:dyDescent="0.45">
      <c r="B17" s="86">
        <v>43941</v>
      </c>
      <c r="C17" s="5">
        <v>75.099999999999994</v>
      </c>
      <c r="E17" s="86">
        <v>43941</v>
      </c>
      <c r="F17" s="90">
        <v>0.67230000000000001</v>
      </c>
      <c r="G17" s="90">
        <v>0.99099999999999999</v>
      </c>
      <c r="H17" s="87">
        <f t="shared" ca="1" si="7"/>
        <v>-4.049999999999998E-2</v>
      </c>
      <c r="I17" s="86">
        <v>43941</v>
      </c>
      <c r="J17" s="5">
        <v>43.83</v>
      </c>
      <c r="L17" s="86">
        <v>43941</v>
      </c>
      <c r="M17" s="5">
        <v>0.25069999999999998</v>
      </c>
      <c r="O17" s="86">
        <f t="shared" ca="1" si="8"/>
        <v>43941</v>
      </c>
      <c r="P17" s="5">
        <v>2823.16</v>
      </c>
      <c r="Q17" s="5">
        <v>36.5122222000467</v>
      </c>
      <c r="R17" s="87">
        <f t="shared" ca="1" si="9"/>
        <v>-1.8042794099790368E-2</v>
      </c>
      <c r="V17" s="86">
        <v>43941</v>
      </c>
      <c r="W17" s="5">
        <v>6.5</v>
      </c>
      <c r="Z17" s="86">
        <v>43941</v>
      </c>
      <c r="AA17" s="5">
        <v>79.87</v>
      </c>
      <c r="AQ17" s="1"/>
    </row>
    <row r="18" spans="2:43" s="87" customFormat="1" x14ac:dyDescent="0.45">
      <c r="B18" s="86">
        <v>43938</v>
      </c>
      <c r="C18" s="5">
        <v>78.506399999999999</v>
      </c>
      <c r="E18" s="86">
        <v>43938</v>
      </c>
      <c r="F18" s="90">
        <v>0.71279999999999999</v>
      </c>
      <c r="G18" s="90">
        <v>1.0009999999999999</v>
      </c>
      <c r="H18" s="87">
        <f t="shared" ca="1" si="7"/>
        <v>1.0099999999999998E-2</v>
      </c>
      <c r="I18" s="86">
        <v>43938</v>
      </c>
      <c r="J18" s="5">
        <v>38.15</v>
      </c>
      <c r="L18" s="86">
        <v>43938</v>
      </c>
      <c r="M18" s="5">
        <v>0.29670000000000002</v>
      </c>
      <c r="O18" s="86">
        <f t="shared" ca="1" si="8"/>
        <v>43938</v>
      </c>
      <c r="P18" s="5">
        <v>2874.56</v>
      </c>
      <c r="Q18" s="5">
        <v>38.7696196509442</v>
      </c>
      <c r="R18" s="87">
        <f t="shared" ca="1" si="9"/>
        <v>2.6440929079185473E-2</v>
      </c>
      <c r="V18" s="86">
        <v>43938</v>
      </c>
      <c r="W18" s="5">
        <v>7</v>
      </c>
      <c r="Z18" s="86">
        <v>43938</v>
      </c>
      <c r="AA18" s="5">
        <v>81.09</v>
      </c>
      <c r="AQ18" s="1"/>
    </row>
    <row r="19" spans="2:43" s="87" customFormat="1" x14ac:dyDescent="0.45">
      <c r="B19" s="86">
        <v>43937</v>
      </c>
      <c r="C19" s="5">
        <v>78.502499999999998</v>
      </c>
      <c r="E19" s="86">
        <v>43937</v>
      </c>
      <c r="F19" s="90">
        <v>0.70269999999999999</v>
      </c>
      <c r="G19" s="90">
        <v>1.105</v>
      </c>
      <c r="H19" s="87">
        <f t="shared" ca="1" si="7"/>
        <v>2.8000000000000247E-3</v>
      </c>
      <c r="I19" s="86">
        <v>43937</v>
      </c>
      <c r="J19" s="5">
        <v>40.11</v>
      </c>
      <c r="L19" s="86">
        <v>43937</v>
      </c>
      <c r="M19" s="5">
        <v>0.27750000000000002</v>
      </c>
      <c r="O19" s="86">
        <f t="shared" ca="1" si="8"/>
        <v>43937</v>
      </c>
      <c r="P19" s="5">
        <v>2799.55</v>
      </c>
      <c r="Q19" s="5">
        <v>36.496216528905499</v>
      </c>
      <c r="R19" s="87">
        <f t="shared" ca="1" si="9"/>
        <v>5.7998589924373595E-3</v>
      </c>
      <c r="V19" s="86">
        <v>43937</v>
      </c>
      <c r="W19" s="5">
        <v>7.44</v>
      </c>
      <c r="Z19" s="86">
        <v>43937</v>
      </c>
      <c r="AA19" s="5">
        <v>80.680000000000007</v>
      </c>
      <c r="AQ19" s="1"/>
    </row>
    <row r="20" spans="2:43" s="87" customFormat="1" x14ac:dyDescent="0.45">
      <c r="B20" s="86">
        <v>43936</v>
      </c>
      <c r="C20" s="5">
        <v>76.784300000000002</v>
      </c>
      <c r="E20" s="86">
        <v>43936</v>
      </c>
      <c r="F20" s="90">
        <v>0.69989999999999997</v>
      </c>
      <c r="G20" s="90">
        <v>1.097</v>
      </c>
      <c r="I20" s="86">
        <v>43936</v>
      </c>
      <c r="J20" s="5">
        <v>40.840000000000003</v>
      </c>
      <c r="L20" s="86">
        <v>43936</v>
      </c>
      <c r="M20" s="5">
        <v>0.28989999999999999</v>
      </c>
      <c r="O20" s="86">
        <f t="shared" ca="1" si="8"/>
        <v>43936</v>
      </c>
      <c r="P20" s="5">
        <v>2783.36</v>
      </c>
      <c r="Q20" s="5">
        <v>38.120946199616498</v>
      </c>
      <c r="R20" s="1"/>
      <c r="V20" s="86">
        <v>43936</v>
      </c>
      <c r="W20" s="5">
        <v>6.75</v>
      </c>
      <c r="Z20" s="86">
        <v>43936</v>
      </c>
      <c r="AA20" s="5">
        <v>80.760000000000005</v>
      </c>
      <c r="AQ20" s="1"/>
    </row>
    <row r="21" spans="2:43" s="87" customFormat="1" x14ac:dyDescent="0.45">
      <c r="B21" s="86">
        <v>43935</v>
      </c>
      <c r="C21" s="5">
        <v>75.760000000000005</v>
      </c>
      <c r="E21" s="86">
        <v>43935</v>
      </c>
      <c r="F21" s="90">
        <v>0.8236</v>
      </c>
      <c r="G21" s="90">
        <v>0.39700000000000002</v>
      </c>
      <c r="I21" s="86">
        <v>43935</v>
      </c>
      <c r="J21" s="5">
        <v>37.76</v>
      </c>
      <c r="L21" s="86">
        <v>43935</v>
      </c>
      <c r="M21" s="5">
        <v>0.38479999999999998</v>
      </c>
      <c r="O21" s="86">
        <f t="shared" ca="1" si="8"/>
        <v>43935</v>
      </c>
      <c r="P21" s="5">
        <v>2846.06</v>
      </c>
      <c r="Q21" s="5">
        <v>32.089839245731497</v>
      </c>
      <c r="R21" s="1"/>
      <c r="V21" s="86">
        <v>43935</v>
      </c>
      <c r="W21" s="5">
        <v>7.05</v>
      </c>
      <c r="Z21" s="86">
        <v>43935</v>
      </c>
      <c r="AA21" s="5">
        <v>81.52</v>
      </c>
      <c r="AQ21" s="1"/>
    </row>
    <row r="22" spans="2:43" s="87" customFormat="1" x14ac:dyDescent="0.45">
      <c r="B22" s="86">
        <v>43934</v>
      </c>
      <c r="C22" s="5">
        <v>81.61</v>
      </c>
      <c r="E22" s="86">
        <v>43934</v>
      </c>
      <c r="F22" s="90">
        <v>0.84260000000000002</v>
      </c>
      <c r="G22" s="90">
        <v>0.53100000000000003</v>
      </c>
      <c r="I22" s="86">
        <v>43934</v>
      </c>
      <c r="J22" s="5">
        <v>41.17</v>
      </c>
      <c r="L22" s="86">
        <v>43934</v>
      </c>
      <c r="M22" s="5">
        <v>0.37740000000000001</v>
      </c>
      <c r="O22" s="86">
        <f t="shared" ca="1" si="8"/>
        <v>43934</v>
      </c>
      <c r="P22" s="5">
        <v>2761.63</v>
      </c>
      <c r="Q22" s="5">
        <v>30.989773399774599</v>
      </c>
      <c r="R22" s="1"/>
      <c r="V22" s="86">
        <v>43934</v>
      </c>
      <c r="W22" s="5">
        <v>7</v>
      </c>
      <c r="Z22" s="86">
        <v>43934</v>
      </c>
      <c r="AA22" s="5">
        <v>81.180000000000007</v>
      </c>
      <c r="AQ22" s="1"/>
    </row>
    <row r="23" spans="2:43" s="87" customFormat="1" x14ac:dyDescent="0.45">
      <c r="B23" s="86">
        <v>43931</v>
      </c>
      <c r="C23" s="5">
        <v>81</v>
      </c>
      <c r="E23" s="86">
        <v>43931</v>
      </c>
      <c r="F23" s="90">
        <v>0.80799999999999994</v>
      </c>
      <c r="G23" s="90">
        <v>0.59599999999999997</v>
      </c>
      <c r="I23" s="86">
        <v>43931</v>
      </c>
      <c r="J23" s="5"/>
      <c r="L23" s="86">
        <v>43931</v>
      </c>
      <c r="M23" s="5">
        <v>0.34260000000000002</v>
      </c>
      <c r="O23" s="86">
        <f t="shared" ca="1" si="8"/>
        <v>43931</v>
      </c>
      <c r="P23" s="5"/>
      <c r="Q23" s="5"/>
      <c r="R23" s="1"/>
      <c r="V23" s="86">
        <v>43931</v>
      </c>
      <c r="W23" s="5">
        <v>7.75</v>
      </c>
      <c r="Z23" s="86">
        <v>43931</v>
      </c>
      <c r="AA23" s="5"/>
      <c r="AQ23" s="1"/>
    </row>
    <row r="24" spans="2:43" s="87" customFormat="1" x14ac:dyDescent="0.45">
      <c r="B24" s="86">
        <v>43930</v>
      </c>
      <c r="C24" s="5">
        <v>80.321399999999997</v>
      </c>
      <c r="E24" s="86">
        <v>43930</v>
      </c>
      <c r="F24" s="90">
        <v>0.80920000000000003</v>
      </c>
      <c r="G24" s="90">
        <v>0.6</v>
      </c>
      <c r="I24" s="86">
        <v>43930</v>
      </c>
      <c r="J24" s="5">
        <v>41.67</v>
      </c>
      <c r="L24" s="86">
        <v>43930</v>
      </c>
      <c r="M24" s="5">
        <v>0.3453</v>
      </c>
      <c r="O24" s="86">
        <f t="shared" ca="1" si="8"/>
        <v>43930</v>
      </c>
      <c r="P24" s="5">
        <v>2789.82</v>
      </c>
      <c r="Q24" s="5">
        <v>48.267453639102598</v>
      </c>
      <c r="R24" s="1"/>
      <c r="V24" s="86">
        <v>43930</v>
      </c>
      <c r="W24" s="5">
        <v>7.75</v>
      </c>
      <c r="Z24" s="86">
        <v>43930</v>
      </c>
      <c r="AA24" s="5">
        <v>82.36</v>
      </c>
      <c r="AQ24" s="1"/>
    </row>
    <row r="25" spans="2:43" s="87" customFormat="1" x14ac:dyDescent="0.45">
      <c r="B25" s="86">
        <v>43929</v>
      </c>
      <c r="C25" s="5">
        <v>81.150000000000006</v>
      </c>
      <c r="E25" s="86">
        <v>43929</v>
      </c>
      <c r="F25" s="90">
        <v>0.82530000000000003</v>
      </c>
      <c r="G25" s="90">
        <v>0.51100000000000001</v>
      </c>
      <c r="I25" s="86">
        <v>43929</v>
      </c>
      <c r="J25" s="5">
        <v>43.35</v>
      </c>
      <c r="L25" s="86">
        <v>43929</v>
      </c>
      <c r="M25" s="5">
        <v>0.31440000000000001</v>
      </c>
      <c r="O25" s="86">
        <f t="shared" ca="1" si="8"/>
        <v>43929</v>
      </c>
      <c r="P25" s="5">
        <v>2749.98</v>
      </c>
      <c r="Q25" s="5">
        <v>60.239946674181503</v>
      </c>
      <c r="R25" s="1"/>
      <c r="V25" s="86">
        <v>43929</v>
      </c>
      <c r="W25" s="5">
        <v>5.32</v>
      </c>
      <c r="Z25" s="86">
        <v>43929</v>
      </c>
      <c r="AA25" s="5">
        <v>77.3</v>
      </c>
      <c r="AQ25" s="1"/>
    </row>
    <row r="26" spans="2:43" s="87" customFormat="1" x14ac:dyDescent="0.45">
      <c r="B26" s="86">
        <v>43928</v>
      </c>
      <c r="C26" s="5">
        <v>75.704999999999998</v>
      </c>
      <c r="E26" s="86">
        <v>43928</v>
      </c>
      <c r="F26" s="90">
        <v>0.76930000000000009</v>
      </c>
      <c r="G26" s="90">
        <v>0.68400000000000005</v>
      </c>
      <c r="I26" s="86">
        <v>43928</v>
      </c>
      <c r="J26" s="5">
        <v>46.7</v>
      </c>
      <c r="L26" s="86">
        <v>43928</v>
      </c>
      <c r="M26" s="5">
        <v>0.25140000000000001</v>
      </c>
      <c r="O26" s="86">
        <f t="shared" ca="1" si="8"/>
        <v>43928</v>
      </c>
      <c r="P26" s="5">
        <v>2659.41</v>
      </c>
      <c r="Q26" s="5">
        <v>58.930699766209699</v>
      </c>
      <c r="R26" s="1"/>
      <c r="V26" s="86">
        <v>43928</v>
      </c>
      <c r="W26" s="5">
        <v>5.75</v>
      </c>
      <c r="Z26" s="86">
        <v>43928</v>
      </c>
      <c r="AA26" s="5">
        <v>75.34</v>
      </c>
      <c r="AQ26" s="1"/>
    </row>
    <row r="27" spans="2:43" s="87" customFormat="1" x14ac:dyDescent="0.45">
      <c r="B27" s="86">
        <v>43927</v>
      </c>
      <c r="C27" s="5">
        <v>73.155000000000001</v>
      </c>
      <c r="E27" s="86">
        <v>43927</v>
      </c>
      <c r="F27" s="90">
        <v>0.71630000000000005</v>
      </c>
      <c r="G27" s="90">
        <v>0.72</v>
      </c>
      <c r="I27" s="86">
        <v>43927</v>
      </c>
      <c r="J27" s="5">
        <v>45.24</v>
      </c>
      <c r="L27" s="86">
        <v>43927</v>
      </c>
      <c r="M27" s="5">
        <v>0.22459999999999999</v>
      </c>
      <c r="O27" s="86">
        <f t="shared" ca="1" si="8"/>
        <v>43927</v>
      </c>
      <c r="P27" s="5">
        <v>2663.68</v>
      </c>
      <c r="Q27" s="5">
        <v>78.844979547627005</v>
      </c>
      <c r="R27" s="1"/>
      <c r="V27" s="86">
        <v>43927</v>
      </c>
      <c r="W27" s="5">
        <v>4.5</v>
      </c>
      <c r="Z27" s="86">
        <v>43927</v>
      </c>
      <c r="AA27" s="5">
        <v>75.34</v>
      </c>
      <c r="AQ27" s="1"/>
    </row>
    <row r="28" spans="2:43" x14ac:dyDescent="0.45">
      <c r="B28" s="86">
        <v>43924</v>
      </c>
      <c r="C28" s="5">
        <v>71.61</v>
      </c>
      <c r="E28" s="86">
        <v>43924</v>
      </c>
      <c r="F28" s="5">
        <v>0.6522</v>
      </c>
      <c r="G28" s="5">
        <v>0.22147742548621399</v>
      </c>
      <c r="I28" s="86">
        <v>43924</v>
      </c>
      <c r="J28" s="5">
        <v>46.8</v>
      </c>
      <c r="L28" s="86">
        <v>43924</v>
      </c>
      <c r="M28" s="5">
        <v>0.18240000000000001</v>
      </c>
      <c r="O28" s="86">
        <f t="shared" ca="1" si="8"/>
        <v>43924</v>
      </c>
      <c r="P28" s="5">
        <v>2488.65</v>
      </c>
      <c r="Q28" s="5">
        <v>44.770657987089997</v>
      </c>
      <c r="R28" s="1"/>
      <c r="S28" s="1">
        <v>43777</v>
      </c>
      <c r="T28">
        <v>326.84500000000003</v>
      </c>
      <c r="V28" s="86">
        <v>43924</v>
      </c>
      <c r="W28" s="5">
        <v>5.37</v>
      </c>
      <c r="Z28" s="86">
        <v>43924</v>
      </c>
      <c r="AA28" s="5">
        <v>73.55</v>
      </c>
      <c r="AC28" s="1">
        <v>43777</v>
      </c>
      <c r="AD28">
        <v>1.849</v>
      </c>
      <c r="AE28" s="87">
        <f ca="1">(AD28-AD29)</f>
        <v>1.540000000000008E-2</v>
      </c>
      <c r="AF28">
        <f ca="1">STDEV(AE28:AE31)</f>
        <v>5.6042625146698152E-2</v>
      </c>
      <c r="AG28">
        <f ca="1">AF28*SQRT(260)</f>
        <v>0.90366017764791662</v>
      </c>
      <c r="AI28" s="1">
        <v>43777</v>
      </c>
      <c r="AJ28">
        <v>3093.08</v>
      </c>
      <c r="AK28" s="85">
        <f ca="1">LN(AJ28/AJ29)</f>
        <v>2.5573557297830268E-3</v>
      </c>
      <c r="AL28" s="87">
        <f ca="1">STDEV(AK28:AK31)</f>
        <v>1.8362214988743839E-3</v>
      </c>
      <c r="AM28" s="87">
        <f ca="1">AL28*SQRT(260)*100</f>
        <v>2.9608182013784754</v>
      </c>
      <c r="AQ28" s="1"/>
    </row>
    <row r="29" spans="2:43" x14ac:dyDescent="0.45">
      <c r="B29" s="86">
        <v>43923</v>
      </c>
      <c r="C29" s="5">
        <v>83.61</v>
      </c>
      <c r="E29" s="86">
        <v>43923</v>
      </c>
      <c r="F29" s="5">
        <v>0.65720000000000001</v>
      </c>
      <c r="G29" s="5">
        <v>0.91707948583169996</v>
      </c>
      <c r="I29" s="86">
        <v>43923</v>
      </c>
      <c r="J29" s="5">
        <v>50.91</v>
      </c>
      <c r="L29" s="86">
        <v>43923</v>
      </c>
      <c r="M29" s="5">
        <v>0.1971</v>
      </c>
      <c r="O29" s="86">
        <f t="shared" ca="1" si="8"/>
        <v>43923</v>
      </c>
      <c r="P29" s="5">
        <v>2526.9</v>
      </c>
      <c r="Q29" s="5">
        <v>58.0394851067377</v>
      </c>
      <c r="R29" s="1"/>
      <c r="S29" s="1">
        <v>43776</v>
      </c>
      <c r="T29">
        <v>325.10500000000002</v>
      </c>
      <c r="V29" s="86">
        <v>43923</v>
      </c>
      <c r="W29" s="5">
        <v>5.75</v>
      </c>
      <c r="Z29" s="86">
        <v>43923</v>
      </c>
      <c r="AA29" s="5">
        <v>75.16</v>
      </c>
      <c r="AC29" s="1">
        <v>43776</v>
      </c>
      <c r="AD29">
        <v>1.8335999999999999</v>
      </c>
      <c r="AE29" s="87">
        <f t="shared" ref="AE29:AE92" ca="1" si="10">(AD29-AD30)</f>
        <v>8.9299999999999935E-2</v>
      </c>
      <c r="AF29" s="87">
        <f t="shared" ref="AF29:AF92" ca="1" si="11">STDEV(AE29:AE32)</f>
        <v>5.5345181964346839E-2</v>
      </c>
      <c r="AG29" s="87">
        <f t="shared" ref="AG29:AG92" ca="1" si="12">AF29*SQRT(260)</f>
        <v>0.89241424424609683</v>
      </c>
      <c r="AI29" s="1">
        <v>43776</v>
      </c>
      <c r="AJ29">
        <v>3085.18</v>
      </c>
      <c r="AK29" s="85">
        <f ca="1">LN(AJ29/AJ30)</f>
        <v>2.7264069235454487E-3</v>
      </c>
      <c r="AL29" s="87">
        <f t="shared" ref="AL29:AL92" ca="1" si="13">STDEV(AK29:AK32)</f>
        <v>2.174410401021472E-3</v>
      </c>
      <c r="AM29" s="87">
        <f t="shared" ref="AM29:AM92" ca="1" si="14">AL29*SQRT(260)*100</f>
        <v>3.5061314207232637</v>
      </c>
      <c r="AQ29" s="1"/>
    </row>
    <row r="30" spans="2:43" x14ac:dyDescent="0.45">
      <c r="B30" s="86">
        <v>43922</v>
      </c>
      <c r="C30" s="5">
        <v>88.378299999999996</v>
      </c>
      <c r="E30" s="86">
        <v>43922</v>
      </c>
      <c r="F30" s="5">
        <v>0.67930000000000001</v>
      </c>
      <c r="G30" s="5">
        <v>1.40177130207939</v>
      </c>
      <c r="I30" s="86">
        <v>43922</v>
      </c>
      <c r="J30" s="5">
        <v>57.06</v>
      </c>
      <c r="L30" s="86">
        <v>43922</v>
      </c>
      <c r="M30" s="5">
        <v>0.2011</v>
      </c>
      <c r="O30" s="86">
        <f t="shared" ca="1" si="8"/>
        <v>43922</v>
      </c>
      <c r="P30" s="5">
        <v>2470.5</v>
      </c>
      <c r="Q30" s="5">
        <v>55.705280770509397</v>
      </c>
      <c r="R30" s="1"/>
      <c r="S30" s="1">
        <v>43775</v>
      </c>
      <c r="T30">
        <v>326.80900000000003</v>
      </c>
      <c r="V30" s="86">
        <v>43922</v>
      </c>
      <c r="W30" s="5">
        <v>9.6199999999999992</v>
      </c>
      <c r="Z30" s="86">
        <v>43922</v>
      </c>
      <c r="AA30" s="5">
        <v>74.58</v>
      </c>
      <c r="AC30" s="1">
        <v>43775</v>
      </c>
      <c r="AD30">
        <v>1.7443</v>
      </c>
      <c r="AE30" s="87">
        <f t="shared" ca="1" si="10"/>
        <v>-3.069999999999995E-2</v>
      </c>
      <c r="AF30" s="87">
        <f t="shared" ca="1" si="11"/>
        <v>4.967020401273449E-2</v>
      </c>
      <c r="AG30" s="87">
        <f t="shared" ca="1" si="12"/>
        <v>0.80090797432247662</v>
      </c>
      <c r="AI30" s="1">
        <v>43775</v>
      </c>
      <c r="AJ30">
        <v>3076.78</v>
      </c>
      <c r="AK30" s="85">
        <f t="shared" ref="AK30:AK93" ca="1" si="15">LN(AJ30/AJ31)</f>
        <v>7.0227918482797182E-4</v>
      </c>
      <c r="AL30" s="87">
        <f t="shared" ca="1" si="13"/>
        <v>4.7219771555528046E-3</v>
      </c>
      <c r="AM30" s="87">
        <f t="shared" ca="1" si="14"/>
        <v>7.6139593819288685</v>
      </c>
      <c r="AQ30" s="1"/>
    </row>
    <row r="31" spans="2:43" x14ac:dyDescent="0.45">
      <c r="B31" s="86">
        <v>43921</v>
      </c>
      <c r="C31" s="5">
        <v>90.129400000000004</v>
      </c>
      <c r="E31" s="86">
        <v>43921</v>
      </c>
      <c r="F31" s="5">
        <v>0.71609999999999996</v>
      </c>
      <c r="G31" s="5">
        <v>1.40997148316317</v>
      </c>
      <c r="I31" s="86">
        <v>43921</v>
      </c>
      <c r="J31" s="5">
        <v>53.54</v>
      </c>
      <c r="L31" s="86">
        <v>43921</v>
      </c>
      <c r="M31" s="5">
        <v>0.22579999999999995</v>
      </c>
      <c r="O31" s="86">
        <f t="shared" ca="1" si="8"/>
        <v>43921</v>
      </c>
      <c r="P31" s="5">
        <v>2584.59</v>
      </c>
      <c r="Q31" s="5">
        <v>70.425578424355393</v>
      </c>
      <c r="R31" s="1"/>
      <c r="S31" s="1">
        <v>43774</v>
      </c>
      <c r="T31">
        <v>325.80799999999999</v>
      </c>
      <c r="V31" s="86">
        <v>43921</v>
      </c>
      <c r="W31" s="5">
        <v>4.5</v>
      </c>
      <c r="Z31" s="86">
        <v>43921</v>
      </c>
      <c r="AA31" s="5">
        <v>77.069999999999993</v>
      </c>
      <c r="AC31" s="1">
        <v>43774</v>
      </c>
      <c r="AD31">
        <v>1.7749999999999999</v>
      </c>
      <c r="AE31" s="87">
        <f t="shared" ca="1" si="10"/>
        <v>7.7499999999999902E-2</v>
      </c>
      <c r="AF31" s="87">
        <f t="shared" ca="1" si="11"/>
        <v>7.5141843646976472E-2</v>
      </c>
      <c r="AG31" s="87">
        <f t="shared" ca="1" si="12"/>
        <v>1.2116258223285483</v>
      </c>
      <c r="AI31" s="1">
        <v>43774</v>
      </c>
      <c r="AJ31">
        <v>3074.62</v>
      </c>
      <c r="AK31" s="85">
        <f t="shared" ca="1" si="15"/>
        <v>-1.1864344814073249E-3</v>
      </c>
      <c r="AL31" s="87">
        <f t="shared" ca="1" si="13"/>
        <v>5.6571538666569353E-3</v>
      </c>
      <c r="AM31" s="87">
        <f t="shared" ca="1" si="14"/>
        <v>9.1218865189543941</v>
      </c>
      <c r="AQ31" s="1"/>
    </row>
    <row r="32" spans="2:43" x14ac:dyDescent="0.45">
      <c r="B32" s="86">
        <v>43920</v>
      </c>
      <c r="C32" s="5">
        <v>94.79</v>
      </c>
      <c r="E32" s="86">
        <v>43920</v>
      </c>
      <c r="F32" s="5">
        <v>0.72850000000000004</v>
      </c>
      <c r="G32" s="5">
        <v>1.5404387470241501</v>
      </c>
      <c r="I32" s="86">
        <v>43920</v>
      </c>
      <c r="J32" s="5">
        <v>57.08</v>
      </c>
      <c r="L32" s="86">
        <v>43920</v>
      </c>
      <c r="M32" s="5">
        <v>0.22500000000000009</v>
      </c>
      <c r="O32" s="86">
        <f t="shared" ca="1" si="8"/>
        <v>43920</v>
      </c>
      <c r="P32" s="5">
        <v>2626.65</v>
      </c>
      <c r="Q32" s="5">
        <v>64.552750319373104</v>
      </c>
      <c r="R32" s="1"/>
      <c r="S32" s="1">
        <v>43773</v>
      </c>
      <c r="T32">
        <v>324.803</v>
      </c>
      <c r="V32" s="86">
        <v>43920</v>
      </c>
      <c r="W32" s="5">
        <v>0</v>
      </c>
      <c r="Z32" s="86">
        <v>43920</v>
      </c>
      <c r="AA32" s="5">
        <v>77.69</v>
      </c>
      <c r="AC32" s="1">
        <v>43773</v>
      </c>
      <c r="AD32">
        <v>1.6975</v>
      </c>
      <c r="AE32" s="87">
        <f t="shared" ca="1" si="10"/>
        <v>6.9600000000000106E-2</v>
      </c>
      <c r="AF32" s="87">
        <f t="shared" ca="1" si="11"/>
        <v>7.4174771092782366E-2</v>
      </c>
      <c r="AG32" s="87">
        <f t="shared" ca="1" si="12"/>
        <v>1.1960322459421118</v>
      </c>
      <c r="AI32" s="1">
        <v>43773</v>
      </c>
      <c r="AJ32">
        <v>3078.27</v>
      </c>
      <c r="AK32" s="85">
        <f t="shared" ca="1" si="15"/>
        <v>3.6972108027207482E-3</v>
      </c>
      <c r="AL32" s="87">
        <f t="shared" ca="1" si="13"/>
        <v>5.1659413294465068E-3</v>
      </c>
      <c r="AM32" s="87">
        <f t="shared" ca="1" si="14"/>
        <v>8.3298301021171604</v>
      </c>
      <c r="AQ32" s="1"/>
    </row>
    <row r="33" spans="2:43" x14ac:dyDescent="0.45">
      <c r="B33" s="86">
        <v>43917</v>
      </c>
      <c r="C33" s="5">
        <v>97.3</v>
      </c>
      <c r="E33" s="86">
        <v>43917</v>
      </c>
      <c r="F33" s="5">
        <v>0.64029999999999998</v>
      </c>
      <c r="G33" s="5">
        <v>1.32575455244677</v>
      </c>
      <c r="I33" s="86">
        <v>43917</v>
      </c>
      <c r="J33" s="5">
        <v>65.540000000000006</v>
      </c>
      <c r="L33" s="86">
        <v>43917</v>
      </c>
      <c r="M33" s="5">
        <v>0.14219999999999999</v>
      </c>
      <c r="O33" s="86">
        <f t="shared" ca="1" si="8"/>
        <v>43917</v>
      </c>
      <c r="P33" s="5">
        <v>2541.4699999999998</v>
      </c>
      <c r="Q33" s="5">
        <v>88.096411646877797</v>
      </c>
      <c r="R33" s="1"/>
      <c r="S33" s="1">
        <v>43770</v>
      </c>
      <c r="T33">
        <v>329.71100000000001</v>
      </c>
      <c r="V33" s="86">
        <v>43917</v>
      </c>
      <c r="W33" s="5">
        <v>-4</v>
      </c>
      <c r="Z33" s="86">
        <v>43917</v>
      </c>
      <c r="AA33" s="5">
        <v>77.03</v>
      </c>
      <c r="AC33" s="1">
        <v>43770</v>
      </c>
      <c r="AD33">
        <v>1.6278999999999999</v>
      </c>
      <c r="AE33" s="87">
        <f t="shared" ca="1" si="10"/>
        <v>2.5899999999999812E-2</v>
      </c>
      <c r="AF33" s="87">
        <f t="shared" ca="1" si="11"/>
        <v>5.2059093025778443E-2</v>
      </c>
      <c r="AG33" s="87">
        <f t="shared" ca="1" si="12"/>
        <v>0.83942765223295446</v>
      </c>
      <c r="AI33" s="1">
        <v>43770</v>
      </c>
      <c r="AJ33">
        <v>3066.91</v>
      </c>
      <c r="AK33" s="85">
        <f t="shared" ca="1" si="15"/>
        <v>9.615978507102713E-3</v>
      </c>
      <c r="AL33" s="87">
        <f t="shared" ca="1" si="13"/>
        <v>5.5560336343627829E-3</v>
      </c>
      <c r="AM33" s="87">
        <f t="shared" ca="1" si="14"/>
        <v>8.9588350436897386</v>
      </c>
      <c r="AQ33" s="1"/>
    </row>
    <row r="34" spans="2:43" x14ac:dyDescent="0.45">
      <c r="B34" s="86">
        <v>43916</v>
      </c>
      <c r="C34" s="5">
        <v>101.45</v>
      </c>
      <c r="E34" s="86">
        <v>43916</v>
      </c>
      <c r="F34" s="5">
        <v>0.76339999999999997</v>
      </c>
      <c r="G34" s="5">
        <v>0.89646058660341299</v>
      </c>
      <c r="I34" s="86">
        <v>43916</v>
      </c>
      <c r="J34" s="5">
        <v>61</v>
      </c>
      <c r="L34" s="86">
        <v>43916</v>
      </c>
      <c r="M34" s="5">
        <v>0.25900000000000001</v>
      </c>
      <c r="O34" s="86">
        <f t="shared" ca="1" si="8"/>
        <v>43916</v>
      </c>
      <c r="P34" s="5">
        <v>2630.07</v>
      </c>
      <c r="Q34" s="5">
        <v>85.172847565196506</v>
      </c>
      <c r="R34" s="1"/>
      <c r="S34" s="1">
        <v>43769</v>
      </c>
      <c r="T34">
        <v>337.57799999999997</v>
      </c>
      <c r="V34" s="86">
        <v>43916</v>
      </c>
      <c r="W34" s="5">
        <v>-8.5</v>
      </c>
      <c r="Z34" s="86">
        <v>43916</v>
      </c>
      <c r="AA34" s="5">
        <v>76.83</v>
      </c>
      <c r="AC34" s="1">
        <v>43769</v>
      </c>
      <c r="AD34">
        <v>1.6020000000000001</v>
      </c>
      <c r="AE34" s="87">
        <f t="shared" ca="1" si="10"/>
        <v>-8.5599999999999898E-2</v>
      </c>
      <c r="AF34" s="87">
        <f t="shared" ca="1" si="11"/>
        <v>6.0919892755431936E-2</v>
      </c>
      <c r="AG34" s="87">
        <f t="shared" ca="1" si="12"/>
        <v>0.98230375478599552</v>
      </c>
      <c r="AI34" s="1">
        <v>43769</v>
      </c>
      <c r="AJ34">
        <v>3037.56</v>
      </c>
      <c r="AK34" s="85">
        <f t="shared" ca="1" si="15"/>
        <v>-3.0274515138039699E-3</v>
      </c>
      <c r="AL34" s="87">
        <f t="shared" ca="1" si="13"/>
        <v>3.8838438207390129E-3</v>
      </c>
      <c r="AM34" s="87">
        <f t="shared" ca="1" si="14"/>
        <v>6.2625099873869088</v>
      </c>
      <c r="AQ34" s="1"/>
    </row>
    <row r="35" spans="2:43" x14ac:dyDescent="0.45">
      <c r="B35" s="86">
        <v>43915</v>
      </c>
      <c r="C35" s="5">
        <v>107.09</v>
      </c>
      <c r="E35" s="86">
        <v>43915</v>
      </c>
      <c r="F35" s="5">
        <v>0.80740000000000001</v>
      </c>
      <c r="G35" s="5">
        <v>2.2110713089661602</v>
      </c>
      <c r="I35" s="86">
        <v>43915</v>
      </c>
      <c r="J35" s="5">
        <v>63.95</v>
      </c>
      <c r="L35" s="86">
        <v>43915</v>
      </c>
      <c r="M35" s="5">
        <v>0.28839999999999999</v>
      </c>
      <c r="O35" s="86">
        <f t="shared" ca="1" si="8"/>
        <v>43915</v>
      </c>
      <c r="P35" s="5">
        <v>2475.56</v>
      </c>
      <c r="Q35" s="5">
        <v>96.926143436018805</v>
      </c>
      <c r="R35" s="1"/>
      <c r="S35" s="1">
        <v>43768</v>
      </c>
      <c r="T35">
        <v>331.94400000000002</v>
      </c>
      <c r="V35" s="86">
        <v>43915</v>
      </c>
      <c r="W35" s="5">
        <v>-6.25</v>
      </c>
      <c r="Z35" s="86">
        <v>43915</v>
      </c>
      <c r="AA35" s="5">
        <v>73.47</v>
      </c>
      <c r="AC35" s="1">
        <v>43768</v>
      </c>
      <c r="AD35">
        <v>1.6876</v>
      </c>
      <c r="AE35" s="87">
        <f t="shared" ca="1" si="10"/>
        <v>-6.6899999999999959E-2</v>
      </c>
      <c r="AF35" s="87">
        <f t="shared" ca="1" si="11"/>
        <v>4.9468137893665096E-2</v>
      </c>
      <c r="AG35" s="87">
        <f t="shared" ca="1" si="12"/>
        <v>0.79764975605420496</v>
      </c>
      <c r="AI35" s="1">
        <v>43768</v>
      </c>
      <c r="AJ35">
        <v>3046.77</v>
      </c>
      <c r="AK35" s="85">
        <f t="shared" ca="1" si="15"/>
        <v>3.2480476180495634E-3</v>
      </c>
      <c r="AL35" s="87">
        <f t="shared" ca="1" si="13"/>
        <v>2.7366385366495954E-3</v>
      </c>
      <c r="AM35" s="87">
        <f t="shared" ca="1" si="14"/>
        <v>4.4126970492791209</v>
      </c>
      <c r="AQ35" s="1"/>
    </row>
    <row r="36" spans="2:43" x14ac:dyDescent="0.45">
      <c r="B36" s="86">
        <v>43914</v>
      </c>
      <c r="C36" s="5">
        <v>118.27</v>
      </c>
      <c r="E36" s="86">
        <v>43914</v>
      </c>
      <c r="F36" s="5">
        <v>0.75549999999999995</v>
      </c>
      <c r="G36" s="5">
        <v>1.9256917674782099</v>
      </c>
      <c r="I36" s="86">
        <v>43914</v>
      </c>
      <c r="J36" s="5">
        <v>61.67</v>
      </c>
      <c r="L36" s="86">
        <v>43914</v>
      </c>
      <c r="M36" s="5">
        <v>0.23519999999999996</v>
      </c>
      <c r="O36" s="86">
        <f t="shared" ca="1" si="8"/>
        <v>43914</v>
      </c>
      <c r="P36" s="5">
        <v>2447.33</v>
      </c>
      <c r="Q36" s="5">
        <v>96.795489383660197</v>
      </c>
      <c r="R36" s="1"/>
      <c r="S36" s="1">
        <v>43767</v>
      </c>
      <c r="T36">
        <v>332.601</v>
      </c>
      <c r="V36" s="86">
        <v>43914</v>
      </c>
      <c r="W36" s="5">
        <v>-9.25</v>
      </c>
      <c r="Z36" s="86">
        <v>43914</v>
      </c>
      <c r="AA36" s="5">
        <v>71.459999999999994</v>
      </c>
      <c r="AC36" s="1">
        <v>43767</v>
      </c>
      <c r="AD36">
        <v>1.7544999999999999</v>
      </c>
      <c r="AE36" s="87">
        <f t="shared" ca="1" si="10"/>
        <v>-5.7000000000000384E-3</v>
      </c>
      <c r="AF36" s="87">
        <f t="shared" ca="1" si="11"/>
        <v>2.4564540839728054E-2</v>
      </c>
      <c r="AG36" s="87">
        <f t="shared" ca="1" si="12"/>
        <v>0.39609131943698728</v>
      </c>
      <c r="AI36" s="1">
        <v>43767</v>
      </c>
      <c r="AJ36">
        <v>3036.89</v>
      </c>
      <c r="AK36" s="85">
        <f t="shared" ca="1" si="15"/>
        <v>-8.3274228806782234E-4</v>
      </c>
      <c r="AL36" s="87">
        <f t="shared" ca="1" si="13"/>
        <v>2.7787240383279495E-3</v>
      </c>
      <c r="AM36" s="87">
        <f t="shared" ca="1" si="14"/>
        <v>4.4805578816785898</v>
      </c>
      <c r="AQ36" s="1"/>
    </row>
    <row r="37" spans="2:43" x14ac:dyDescent="0.45">
      <c r="B37" s="86">
        <v>43913</v>
      </c>
      <c r="C37" s="5">
        <v>134.75</v>
      </c>
      <c r="E37" s="86">
        <v>43913</v>
      </c>
      <c r="F37" s="5">
        <v>0.71289999999999998</v>
      </c>
      <c r="G37" s="5">
        <v>2.1299410281351299</v>
      </c>
      <c r="I37" s="86">
        <v>43913</v>
      </c>
      <c r="J37" s="5">
        <v>61.59</v>
      </c>
      <c r="L37" s="86">
        <v>43913</v>
      </c>
      <c r="M37" s="5">
        <v>0.22489999999999999</v>
      </c>
      <c r="O37" s="86">
        <f t="shared" ca="1" si="8"/>
        <v>43913</v>
      </c>
      <c r="P37" s="5">
        <v>2237.4</v>
      </c>
      <c r="Q37" s="5">
        <v>41.076094239461597</v>
      </c>
      <c r="R37" s="1"/>
      <c r="S37" s="1">
        <v>43766</v>
      </c>
      <c r="T37">
        <v>330.238</v>
      </c>
      <c r="V37" s="86">
        <v>43913</v>
      </c>
      <c r="W37" s="5">
        <v>-7.5</v>
      </c>
      <c r="Z37" s="86">
        <v>43913</v>
      </c>
      <c r="AA37" s="5">
        <v>68.63</v>
      </c>
      <c r="AC37" s="1">
        <v>43766</v>
      </c>
      <c r="AD37">
        <v>1.7602</v>
      </c>
      <c r="AE37" s="87">
        <f t="shared" ca="1" si="10"/>
        <v>4.8200000000000021E-2</v>
      </c>
      <c r="AF37" s="87">
        <f t="shared" ca="1" si="11"/>
        <v>2.3897332487120837E-2</v>
      </c>
      <c r="AG37" s="87">
        <f t="shared" ca="1" si="12"/>
        <v>0.38533290801591319</v>
      </c>
      <c r="AI37" s="1">
        <v>43766</v>
      </c>
      <c r="AJ37">
        <v>3039.42</v>
      </c>
      <c r="AK37" s="85">
        <f t="shared" ca="1" si="15"/>
        <v>5.5658617746479786E-3</v>
      </c>
      <c r="AL37" s="87">
        <f t="shared" ca="1" si="13"/>
        <v>1.5790617090906871E-3</v>
      </c>
      <c r="AM37" s="87">
        <f t="shared" ca="1" si="14"/>
        <v>2.5461604998315885</v>
      </c>
      <c r="AQ37" s="1"/>
    </row>
    <row r="38" spans="2:43" x14ac:dyDescent="0.45">
      <c r="B38" s="86">
        <v>43910</v>
      </c>
      <c r="C38" s="5">
        <v>134.77000000000001</v>
      </c>
      <c r="E38" s="86">
        <v>43910</v>
      </c>
      <c r="F38" s="5">
        <v>0.7661</v>
      </c>
      <c r="G38" s="5">
        <v>3.3291004365544001</v>
      </c>
      <c r="I38" s="86">
        <v>43910</v>
      </c>
      <c r="J38" s="5">
        <v>66.040000000000006</v>
      </c>
      <c r="L38" s="86">
        <v>43910</v>
      </c>
      <c r="M38" s="5">
        <v>0.26060000000000005</v>
      </c>
      <c r="O38" s="86">
        <f t="shared" ca="1" si="8"/>
        <v>43910</v>
      </c>
      <c r="P38" s="5">
        <v>2304.92</v>
      </c>
      <c r="Q38" s="5">
        <v>82.797761721235204</v>
      </c>
      <c r="R38" s="1"/>
      <c r="S38" s="1">
        <v>43763</v>
      </c>
      <c r="T38">
        <v>332.04500000000002</v>
      </c>
      <c r="V38" s="86">
        <v>43910</v>
      </c>
      <c r="W38" s="5">
        <v>-8.25</v>
      </c>
      <c r="Z38" s="86">
        <v>43910</v>
      </c>
      <c r="AA38" s="5">
        <v>69.75</v>
      </c>
      <c r="AC38" s="1">
        <v>43763</v>
      </c>
      <c r="AD38">
        <v>1.712</v>
      </c>
      <c r="AE38" s="87">
        <f t="shared" ca="1" si="10"/>
        <v>2.2599999999999953E-2</v>
      </c>
      <c r="AF38" s="87">
        <f t="shared" ca="1" si="11"/>
        <v>2.7754218898514628E-2</v>
      </c>
      <c r="AG38" s="87">
        <f t="shared" ca="1" si="12"/>
        <v>0.44752333272504718</v>
      </c>
      <c r="AI38" s="1">
        <v>43763</v>
      </c>
      <c r="AJ38">
        <v>3022.55</v>
      </c>
      <c r="AK38" s="85">
        <f t="shared" ca="1" si="15"/>
        <v>4.0644263323678705E-3</v>
      </c>
      <c r="AL38" s="87">
        <f t="shared" ca="1" si="13"/>
        <v>3.3749751172499811E-3</v>
      </c>
      <c r="AM38" s="87">
        <f t="shared" ca="1" si="14"/>
        <v>5.4419838578726925</v>
      </c>
      <c r="AQ38" s="1"/>
    </row>
    <row r="39" spans="2:43" x14ac:dyDescent="0.45">
      <c r="B39" s="86">
        <v>43909</v>
      </c>
      <c r="C39" s="5">
        <v>139.25</v>
      </c>
      <c r="E39" s="86">
        <v>43909</v>
      </c>
      <c r="F39" s="5">
        <v>1.0096000000000001</v>
      </c>
      <c r="G39" s="5">
        <v>3.1271435928015801</v>
      </c>
      <c r="I39" s="86">
        <v>43909</v>
      </c>
      <c r="J39" s="5">
        <v>72</v>
      </c>
      <c r="L39" s="86">
        <v>43909</v>
      </c>
      <c r="M39" s="5">
        <v>0.39510000000000001</v>
      </c>
      <c r="O39" s="86">
        <f t="shared" ca="1" si="8"/>
        <v>43909</v>
      </c>
      <c r="P39" s="5">
        <v>2409.39</v>
      </c>
      <c r="Q39" s="5">
        <v>128.53144864234599</v>
      </c>
      <c r="R39" s="1"/>
      <c r="S39" s="1">
        <v>43762</v>
      </c>
      <c r="T39">
        <v>334.06700000000001</v>
      </c>
      <c r="V39" s="86">
        <v>43909</v>
      </c>
      <c r="W39" s="5">
        <v>-13.5</v>
      </c>
      <c r="Z39" s="86">
        <v>43909</v>
      </c>
      <c r="AA39" s="5">
        <v>71.349999999999994</v>
      </c>
      <c r="AC39" s="1">
        <v>43762</v>
      </c>
      <c r="AD39">
        <v>1.6894</v>
      </c>
      <c r="AE39" s="87">
        <f t="shared" ca="1" si="10"/>
        <v>-9.9999999999988987E-5</v>
      </c>
      <c r="AF39" s="87">
        <f t="shared" ca="1" si="11"/>
        <v>3.7430513399275431E-2</v>
      </c>
      <c r="AG39" s="87">
        <f t="shared" ca="1" si="12"/>
        <v>0.60354889335220197</v>
      </c>
      <c r="AI39" s="1">
        <v>43762</v>
      </c>
      <c r="AJ39">
        <v>3010.29</v>
      </c>
      <c r="AK39" s="85">
        <f t="shared" ca="1" si="15"/>
        <v>1.9185981834693214E-3</v>
      </c>
      <c r="AL39" s="87">
        <f t="shared" ca="1" si="13"/>
        <v>4.2935037795850369E-3</v>
      </c>
      <c r="AM39" s="87">
        <f t="shared" ca="1" si="14"/>
        <v>6.9230668228617134</v>
      </c>
      <c r="AQ39" s="1"/>
    </row>
    <row r="40" spans="2:43" x14ac:dyDescent="0.45">
      <c r="B40" s="86">
        <v>43908</v>
      </c>
      <c r="C40" s="5">
        <v>125.74</v>
      </c>
      <c r="E40" s="86">
        <v>43908</v>
      </c>
      <c r="F40" s="5">
        <v>1.0720000000000001</v>
      </c>
      <c r="G40" s="5">
        <v>3.27255877461862</v>
      </c>
      <c r="I40" s="86">
        <v>43908</v>
      </c>
      <c r="J40" s="5">
        <v>76.45</v>
      </c>
      <c r="L40" s="86">
        <v>43908</v>
      </c>
      <c r="M40" s="5">
        <v>0.48850000000000005</v>
      </c>
      <c r="O40" s="86">
        <f t="shared" ca="1" si="8"/>
        <v>43908</v>
      </c>
      <c r="P40" s="5">
        <v>2398.1</v>
      </c>
      <c r="Q40" s="5">
        <v>161.56370682699099</v>
      </c>
      <c r="R40" s="1"/>
      <c r="S40" s="1">
        <v>43761</v>
      </c>
      <c r="T40">
        <v>332.74200000000002</v>
      </c>
      <c r="V40" s="86">
        <v>43908</v>
      </c>
      <c r="W40" s="5">
        <v>-12.38</v>
      </c>
      <c r="Z40" s="86">
        <v>43908</v>
      </c>
      <c r="AA40" s="5">
        <v>72.989999999999995</v>
      </c>
      <c r="AC40" s="1">
        <v>43761</v>
      </c>
      <c r="AD40">
        <v>1.6895</v>
      </c>
      <c r="AE40" s="87">
        <f t="shared" ca="1" si="10"/>
        <v>-3.4000000000000696E-3</v>
      </c>
      <c r="AF40" s="87">
        <f t="shared" ca="1" si="11"/>
        <v>3.7879754927049598E-2</v>
      </c>
      <c r="AG40" s="87">
        <f t="shared" ca="1" si="12"/>
        <v>0.61079269532851155</v>
      </c>
      <c r="AI40" s="1">
        <v>43761</v>
      </c>
      <c r="AJ40">
        <v>3004.52</v>
      </c>
      <c r="AK40" s="85">
        <f t="shared" ca="1" si="15"/>
        <v>2.8430935856431803E-3</v>
      </c>
      <c r="AL40" s="87">
        <f t="shared" ca="1" si="13"/>
        <v>5.2276326425573982E-3</v>
      </c>
      <c r="AM40" s="87">
        <f t="shared" ca="1" si="14"/>
        <v>8.4293043555433602</v>
      </c>
      <c r="AQ40" s="1"/>
    </row>
    <row r="41" spans="2:43" x14ac:dyDescent="0.45">
      <c r="B41" s="86">
        <v>43907</v>
      </c>
      <c r="C41" s="5">
        <v>111.1</v>
      </c>
      <c r="E41" s="86">
        <v>43907</v>
      </c>
      <c r="F41" s="5">
        <v>0.99399999999999999</v>
      </c>
      <c r="G41" s="5">
        <v>3.5607307653532798</v>
      </c>
      <c r="I41" s="86">
        <v>43907</v>
      </c>
      <c r="J41" s="5">
        <v>75.91</v>
      </c>
      <c r="L41" s="86">
        <v>43907</v>
      </c>
      <c r="M41" s="5">
        <v>0.43169999999999997</v>
      </c>
      <c r="O41" s="86">
        <f t="shared" ca="1" si="8"/>
        <v>43907</v>
      </c>
      <c r="P41" s="5">
        <v>2529.19</v>
      </c>
      <c r="Q41" s="5">
        <v>176.484818375678</v>
      </c>
      <c r="R41" s="1"/>
      <c r="S41" s="1">
        <v>43760</v>
      </c>
      <c r="T41">
        <v>335.77699999999999</v>
      </c>
      <c r="V41" s="86">
        <v>43907</v>
      </c>
      <c r="W41" s="5">
        <v>-8.8699999999999992</v>
      </c>
      <c r="Z41" s="86">
        <v>43907</v>
      </c>
      <c r="AA41" s="5">
        <v>76.36</v>
      </c>
      <c r="AC41" s="1">
        <v>43760</v>
      </c>
      <c r="AD41">
        <v>1.6929000000000001</v>
      </c>
      <c r="AE41" s="87">
        <f t="shared" ca="1" si="10"/>
        <v>-4.4100000000000028E-2</v>
      </c>
      <c r="AF41" s="87">
        <f t="shared" ca="1" si="11"/>
        <v>3.7861711090053367E-2</v>
      </c>
      <c r="AG41" s="87">
        <f t="shared" ca="1" si="12"/>
        <v>0.61050174719924777</v>
      </c>
      <c r="AI41" s="1">
        <v>43760</v>
      </c>
      <c r="AJ41">
        <v>2995.99</v>
      </c>
      <c r="AK41" s="85">
        <f t="shared" ca="1" si="15"/>
        <v>-3.5750557426104746E-3</v>
      </c>
      <c r="AL41" s="87">
        <f t="shared" ca="1" si="13"/>
        <v>5.2154798119784943E-3</v>
      </c>
      <c r="AM41" s="87">
        <f t="shared" ca="1" si="14"/>
        <v>8.4097085050436551</v>
      </c>
      <c r="AQ41" s="1"/>
    </row>
    <row r="42" spans="2:43" x14ac:dyDescent="0.45">
      <c r="B42" s="86">
        <v>43906</v>
      </c>
      <c r="C42" s="5">
        <v>116.38</v>
      </c>
      <c r="E42" s="86">
        <v>43906</v>
      </c>
      <c r="F42" s="5">
        <v>0.75180000000000002</v>
      </c>
      <c r="G42" s="5">
        <v>2.8112947876971801</v>
      </c>
      <c r="I42" s="86">
        <v>43906</v>
      </c>
      <c r="J42" s="5">
        <v>82.69</v>
      </c>
      <c r="L42" s="86">
        <v>43906</v>
      </c>
      <c r="M42" s="5">
        <v>0.31030000000000002</v>
      </c>
      <c r="O42" s="86">
        <f t="shared" ca="1" si="8"/>
        <v>43906</v>
      </c>
      <c r="P42" s="5">
        <v>2386.13</v>
      </c>
      <c r="Q42" s="5">
        <v>155.11217488182501</v>
      </c>
      <c r="R42" s="1"/>
      <c r="S42" s="1">
        <v>43759</v>
      </c>
      <c r="T42">
        <v>332.84500000000003</v>
      </c>
      <c r="V42" s="86">
        <v>43906</v>
      </c>
      <c r="W42" s="5">
        <v>3.25</v>
      </c>
      <c r="Z42" s="86">
        <v>43906</v>
      </c>
      <c r="AA42" s="5">
        <v>75.650000000000006</v>
      </c>
      <c r="AC42" s="1">
        <v>43759</v>
      </c>
      <c r="AD42">
        <v>1.7370000000000001</v>
      </c>
      <c r="AE42" s="87">
        <f t="shared" ca="1" si="10"/>
        <v>4.7400000000000109E-2</v>
      </c>
      <c r="AF42" s="87">
        <f t="shared" ca="1" si="11"/>
        <v>3.4046573493769758E-2</v>
      </c>
      <c r="AG42" s="87">
        <f t="shared" ca="1" si="12"/>
        <v>0.54898450190632242</v>
      </c>
      <c r="AI42" s="1">
        <v>43759</v>
      </c>
      <c r="AJ42">
        <v>3006.72</v>
      </c>
      <c r="AK42" s="85">
        <f t="shared" ca="1" si="15"/>
        <v>6.8481074978751595E-3</v>
      </c>
      <c r="AL42" s="87">
        <f t="shared" ca="1" si="13"/>
        <v>4.8495271412354766E-3</v>
      </c>
      <c r="AM42" s="87">
        <f t="shared" ca="1" si="14"/>
        <v>7.8196275540019666</v>
      </c>
      <c r="AQ42" s="1"/>
    </row>
    <row r="43" spans="2:43" x14ac:dyDescent="0.45">
      <c r="B43" s="86">
        <v>43903</v>
      </c>
      <c r="C43" s="5">
        <v>127.5325</v>
      </c>
      <c r="E43" s="86">
        <v>43903</v>
      </c>
      <c r="F43" s="5">
        <v>0.96330000000000005</v>
      </c>
      <c r="G43" s="5">
        <v>2.3458539276775099</v>
      </c>
      <c r="I43" s="86">
        <v>43903</v>
      </c>
      <c r="J43" s="5">
        <v>57.83</v>
      </c>
      <c r="L43" s="86">
        <v>43903</v>
      </c>
      <c r="M43" s="5">
        <v>0.43430000000000002</v>
      </c>
      <c r="O43" s="86">
        <f t="shared" ca="1" si="8"/>
        <v>43903</v>
      </c>
      <c r="P43" s="5">
        <v>2711.02</v>
      </c>
      <c r="Q43" s="5">
        <v>140.16427756022401</v>
      </c>
      <c r="R43" s="1"/>
      <c r="S43" s="1">
        <v>43756</v>
      </c>
      <c r="T43">
        <v>337.60899999999998</v>
      </c>
      <c r="V43" s="86">
        <v>43903</v>
      </c>
      <c r="W43" s="5">
        <v>0</v>
      </c>
      <c r="Z43" s="86">
        <v>43903</v>
      </c>
      <c r="AA43" s="5">
        <v>80.05</v>
      </c>
      <c r="AC43" s="1">
        <v>43756</v>
      </c>
      <c r="AD43">
        <v>1.6896</v>
      </c>
      <c r="AE43" s="87">
        <f t="shared" ca="1" si="10"/>
        <v>1.1600000000000055E-2</v>
      </c>
      <c r="AF43" s="87">
        <f t="shared" ca="1" si="11"/>
        <v>3.3971691646624357E-2</v>
      </c>
      <c r="AG43" s="87">
        <f t="shared" ca="1" si="12"/>
        <v>0.54777706840161267</v>
      </c>
      <c r="AI43" s="1">
        <v>43756</v>
      </c>
      <c r="AJ43">
        <v>2986.2</v>
      </c>
      <c r="AK43" s="85">
        <f t="shared" ca="1" si="15"/>
        <v>-3.927045645713622E-3</v>
      </c>
      <c r="AL43" s="87">
        <f t="shared" ca="1" si="13"/>
        <v>6.159848547077941E-3</v>
      </c>
      <c r="AM43" s="87">
        <f t="shared" ca="1" si="14"/>
        <v>9.9324573354049388</v>
      </c>
      <c r="AQ43" s="1"/>
    </row>
    <row r="44" spans="2:43" x14ac:dyDescent="0.45">
      <c r="B44" s="86">
        <v>43902</v>
      </c>
      <c r="C44" s="5">
        <v>135.5</v>
      </c>
      <c r="E44" s="86">
        <v>43902</v>
      </c>
      <c r="F44" s="5">
        <v>0.77200000000000002</v>
      </c>
      <c r="G44" s="5">
        <v>2.9782787646558502</v>
      </c>
      <c r="I44" s="86">
        <v>43902</v>
      </c>
      <c r="J44" s="5">
        <v>75.47</v>
      </c>
      <c r="L44" s="86">
        <v>43902</v>
      </c>
      <c r="M44" s="5">
        <v>0.3049</v>
      </c>
      <c r="O44" s="86">
        <f t="shared" ca="1" si="8"/>
        <v>43902</v>
      </c>
      <c r="P44" s="5">
        <v>2480.64</v>
      </c>
      <c r="Q44" s="5">
        <v>105.69680318374</v>
      </c>
      <c r="R44" s="1"/>
      <c r="S44" s="1">
        <v>43755</v>
      </c>
      <c r="T44">
        <v>338.86700000000002</v>
      </c>
      <c r="V44" s="86">
        <v>43902</v>
      </c>
      <c r="W44" s="5">
        <v>-4</v>
      </c>
      <c r="Z44" s="86">
        <v>43902</v>
      </c>
      <c r="AA44" s="5">
        <v>77.61</v>
      </c>
      <c r="AC44" s="1">
        <v>43755</v>
      </c>
      <c r="AD44">
        <v>1.6779999999999999</v>
      </c>
      <c r="AE44" s="87">
        <f t="shared" ca="1" si="10"/>
        <v>1.2999999999999901E-2</v>
      </c>
      <c r="AF44" s="87">
        <f t="shared" ca="1" si="11"/>
        <v>3.4190971030375744E-2</v>
      </c>
      <c r="AG44" s="87">
        <f t="shared" ca="1" si="12"/>
        <v>0.55131284222299615</v>
      </c>
      <c r="AI44" s="1">
        <v>43755</v>
      </c>
      <c r="AJ44">
        <v>2997.95</v>
      </c>
      <c r="AK44" s="85">
        <f t="shared" ca="1" si="15"/>
        <v>2.759018658342625E-3</v>
      </c>
      <c r="AL44" s="87">
        <f t="shared" ca="1" si="13"/>
        <v>5.4824594594143653E-3</v>
      </c>
      <c r="AM44" s="87">
        <f t="shared" ca="1" si="14"/>
        <v>8.8402002512792279</v>
      </c>
      <c r="AQ44" s="1"/>
    </row>
    <row r="45" spans="2:43" x14ac:dyDescent="0.45">
      <c r="B45" s="86">
        <v>43901</v>
      </c>
      <c r="C45" s="5">
        <v>118.76</v>
      </c>
      <c r="E45" s="86">
        <v>43901</v>
      </c>
      <c r="F45" s="5">
        <v>0.87209999999999999</v>
      </c>
      <c r="G45" s="5">
        <v>2.9283396860109399</v>
      </c>
      <c r="I45" s="86">
        <v>43901</v>
      </c>
      <c r="J45" s="5">
        <v>53.9</v>
      </c>
      <c r="L45" s="86">
        <v>43901</v>
      </c>
      <c r="M45" s="5">
        <v>0.37090000000000001</v>
      </c>
      <c r="O45" s="86">
        <f t="shared" ca="1" si="8"/>
        <v>43901</v>
      </c>
      <c r="P45" s="5">
        <v>2741.38</v>
      </c>
      <c r="Q45" s="5">
        <v>88.158719936578095</v>
      </c>
      <c r="R45" s="1"/>
      <c r="S45" s="1">
        <v>43754</v>
      </c>
      <c r="T45">
        <v>340.32900000000001</v>
      </c>
      <c r="V45" s="86">
        <v>43901</v>
      </c>
      <c r="W45" s="5">
        <v>0</v>
      </c>
      <c r="Z45" s="86">
        <v>43901</v>
      </c>
      <c r="AA45" s="5">
        <v>80.84</v>
      </c>
      <c r="AC45" s="1">
        <v>43754</v>
      </c>
      <c r="AD45">
        <v>1.665</v>
      </c>
      <c r="AE45" s="87">
        <f t="shared" ca="1" si="10"/>
        <v>-3.5499999999999865E-2</v>
      </c>
      <c r="AF45" s="87">
        <f t="shared" ca="1" si="11"/>
        <v>4.8236846220843739E-2</v>
      </c>
      <c r="AG45" s="87">
        <f t="shared" ca="1" si="12"/>
        <v>0.77779577439496606</v>
      </c>
      <c r="AI45" s="1">
        <v>43754</v>
      </c>
      <c r="AJ45">
        <v>2989.69</v>
      </c>
      <c r="AK45" s="85">
        <f t="shared" ca="1" si="15"/>
        <v>-2.0015477739079852E-3</v>
      </c>
      <c r="AL45" s="87">
        <f t="shared" ca="1" si="13"/>
        <v>6.9946660809735283E-3</v>
      </c>
      <c r="AM45" s="87">
        <f t="shared" ca="1" si="14"/>
        <v>11.278560161617975</v>
      </c>
      <c r="AQ45" s="1"/>
    </row>
    <row r="46" spans="2:43" x14ac:dyDescent="0.45">
      <c r="B46" s="86">
        <v>43900</v>
      </c>
      <c r="C46" s="5">
        <v>113.27</v>
      </c>
      <c r="E46" s="86">
        <v>43900</v>
      </c>
      <c r="F46" s="5">
        <v>0.83330000000000004</v>
      </c>
      <c r="G46" s="5">
        <v>2.9907212173654698</v>
      </c>
      <c r="I46" s="86">
        <v>43900</v>
      </c>
      <c r="J46" s="5">
        <v>47.3</v>
      </c>
      <c r="L46" s="86">
        <v>43900</v>
      </c>
      <c r="M46" s="5">
        <v>0.2601</v>
      </c>
      <c r="O46" s="86">
        <f t="shared" ca="1" si="8"/>
        <v>43900</v>
      </c>
      <c r="P46" s="5">
        <v>2882.23</v>
      </c>
      <c r="Q46" s="5">
        <v>85.080562868386096</v>
      </c>
      <c r="R46" s="1"/>
      <c r="S46" s="1">
        <v>43753</v>
      </c>
      <c r="T46">
        <v>341.46899999999999</v>
      </c>
      <c r="V46" s="86">
        <v>43900</v>
      </c>
      <c r="W46" s="5">
        <v>2.77</v>
      </c>
      <c r="Z46" s="86">
        <v>43900</v>
      </c>
      <c r="AA46" s="5">
        <v>82.64</v>
      </c>
      <c r="AC46" s="1">
        <v>43753</v>
      </c>
      <c r="AD46">
        <v>1.7004999999999999</v>
      </c>
      <c r="AE46" s="87">
        <f t="shared" ca="1" si="10"/>
        <v>4.7199999999999909E-2</v>
      </c>
      <c r="AF46" s="87">
        <f t="shared" ca="1" si="11"/>
        <v>3.8019501574849728E-2</v>
      </c>
      <c r="AG46" s="87">
        <f t="shared" ca="1" si="12"/>
        <v>0.61304604231656223</v>
      </c>
      <c r="AI46" s="1">
        <v>43753</v>
      </c>
      <c r="AJ46">
        <v>2995.68</v>
      </c>
      <c r="AK46" s="85">
        <f t="shared" ca="1" si="15"/>
        <v>9.906435272235942E-3</v>
      </c>
      <c r="AL46" s="87">
        <f t="shared" ca="1" si="13"/>
        <v>5.5679321322789788E-3</v>
      </c>
      <c r="AM46" s="87">
        <f t="shared" ca="1" si="14"/>
        <v>8.9780207950933324</v>
      </c>
      <c r="AQ46" s="1"/>
    </row>
    <row r="47" spans="2:43" x14ac:dyDescent="0.45">
      <c r="B47" s="86">
        <v>43899</v>
      </c>
      <c r="C47" s="5">
        <v>132.72999999999999</v>
      </c>
      <c r="E47" s="86">
        <v>43899</v>
      </c>
      <c r="F47" s="5">
        <v>0.62260000000000004</v>
      </c>
      <c r="G47" s="5">
        <v>1.8959168362562699</v>
      </c>
      <c r="I47" s="86">
        <v>43899</v>
      </c>
      <c r="J47" s="5">
        <v>54.46</v>
      </c>
      <c r="L47" s="86">
        <v>43899</v>
      </c>
      <c r="M47" s="5">
        <v>0.14930000000000004</v>
      </c>
      <c r="O47" s="86">
        <f t="shared" ca="1" si="8"/>
        <v>43899</v>
      </c>
      <c r="P47" s="5">
        <v>2746.56</v>
      </c>
      <c r="Q47" s="5">
        <v>80.303492801707407</v>
      </c>
      <c r="R47" s="1"/>
      <c r="S47" s="1">
        <v>43749</v>
      </c>
      <c r="T47">
        <v>348.38499999999999</v>
      </c>
      <c r="V47" s="86">
        <v>43899</v>
      </c>
      <c r="W47" s="5">
        <v>8</v>
      </c>
      <c r="Z47" s="86">
        <v>43899</v>
      </c>
      <c r="AA47" s="5">
        <v>81.39</v>
      </c>
      <c r="AC47" s="1">
        <v>43752</v>
      </c>
      <c r="AD47">
        <v>1.6533</v>
      </c>
      <c r="AE47" s="87">
        <f t="shared" ca="1" si="10"/>
        <v>-1.9999999999997797E-4</v>
      </c>
      <c r="AF47" s="87">
        <f t="shared" ca="1" si="11"/>
        <v>3.7935076116965942E-2</v>
      </c>
      <c r="AG47" s="87">
        <f t="shared" ca="1" si="12"/>
        <v>0.61168472271260776</v>
      </c>
      <c r="AI47" s="1">
        <v>43752</v>
      </c>
      <c r="AJ47">
        <v>2966.15</v>
      </c>
      <c r="AK47" s="85">
        <f t="shared" ca="1" si="15"/>
        <v>-1.3880421740668583E-3</v>
      </c>
      <c r="AL47" s="87">
        <f t="shared" ca="1" si="13"/>
        <v>5.4070222038654766E-3</v>
      </c>
      <c r="AM47" s="87">
        <f t="shared" ca="1" si="14"/>
        <v>8.7185613316673471</v>
      </c>
      <c r="AQ47" s="1"/>
    </row>
    <row r="48" spans="2:43" x14ac:dyDescent="0.45">
      <c r="B48" s="86">
        <v>43896</v>
      </c>
      <c r="C48" s="5">
        <v>100.55</v>
      </c>
      <c r="E48" s="86">
        <v>43896</v>
      </c>
      <c r="F48" s="5">
        <v>0.84079999999999999</v>
      </c>
      <c r="G48" s="5">
        <v>1.63500307848844</v>
      </c>
      <c r="I48" s="86">
        <v>43896</v>
      </c>
      <c r="J48" s="5">
        <v>41.94</v>
      </c>
      <c r="L48" s="86">
        <v>43896</v>
      </c>
      <c r="M48" s="5">
        <v>0.1966</v>
      </c>
      <c r="O48" s="86">
        <f t="shared" ca="1" si="8"/>
        <v>43896</v>
      </c>
      <c r="P48" s="5">
        <v>2972.37</v>
      </c>
      <c r="Q48" s="5">
        <v>56.092154711297198</v>
      </c>
      <c r="R48" s="1"/>
      <c r="S48" s="1">
        <v>43748</v>
      </c>
      <c r="T48">
        <v>358.39600000000002</v>
      </c>
      <c r="V48" s="86">
        <v>43896</v>
      </c>
      <c r="W48" s="5">
        <v>7.75</v>
      </c>
      <c r="Z48" s="86">
        <v>43896</v>
      </c>
      <c r="AA48" s="5">
        <v>85.05</v>
      </c>
      <c r="AC48" s="1">
        <v>43749</v>
      </c>
      <c r="AD48">
        <v>1.6535</v>
      </c>
      <c r="AE48" s="87">
        <f t="shared" ca="1" si="10"/>
        <v>7.2500000000000009E-2</v>
      </c>
      <c r="AF48" s="87">
        <f t="shared" ca="1" si="11"/>
        <v>5.6937824276427511E-2</v>
      </c>
      <c r="AG48" s="87">
        <f t="shared" ca="1" si="12"/>
        <v>0.91809482988777791</v>
      </c>
      <c r="AI48" s="1">
        <v>43749</v>
      </c>
      <c r="AJ48">
        <v>2970.27</v>
      </c>
      <c r="AK48" s="85">
        <f t="shared" ca="1" si="15"/>
        <v>1.0879533213144676E-2</v>
      </c>
      <c r="AL48" s="87">
        <f t="shared" ca="1" si="13"/>
        <v>1.2369143158552708E-2</v>
      </c>
      <c r="AM48" s="87">
        <f t="shared" ca="1" si="14"/>
        <v>19.944644053971111</v>
      </c>
      <c r="AQ48" s="1"/>
    </row>
    <row r="49" spans="2:43" x14ac:dyDescent="0.45">
      <c r="B49" s="86">
        <v>43895</v>
      </c>
      <c r="C49" s="5">
        <v>84.310900000000004</v>
      </c>
      <c r="E49" s="86">
        <v>43895</v>
      </c>
      <c r="F49" s="5">
        <v>0.91800000000000004</v>
      </c>
      <c r="G49" s="5">
        <v>1.8802164015524001</v>
      </c>
      <c r="I49" s="86">
        <v>43895</v>
      </c>
      <c r="J49" s="5">
        <v>39.619999999999997</v>
      </c>
      <c r="L49" s="86">
        <v>43895</v>
      </c>
      <c r="M49" s="5">
        <v>0.23260000000000003</v>
      </c>
      <c r="O49" s="86">
        <f t="shared" ca="1" si="8"/>
        <v>43895</v>
      </c>
      <c r="P49" s="5">
        <v>3023.94</v>
      </c>
      <c r="Q49" s="5">
        <v>69.681350624859704</v>
      </c>
      <c r="R49" s="1"/>
      <c r="S49" s="1">
        <v>43747</v>
      </c>
      <c r="T49">
        <v>363.25099999999998</v>
      </c>
      <c r="V49" s="86">
        <v>43895</v>
      </c>
      <c r="W49" s="5">
        <v>0.52</v>
      </c>
      <c r="Z49" s="86">
        <v>43895</v>
      </c>
      <c r="AA49" s="5">
        <v>86.02</v>
      </c>
      <c r="AC49" s="1">
        <v>43748</v>
      </c>
      <c r="AD49">
        <v>1.581</v>
      </c>
      <c r="AE49" s="87">
        <f t="shared" ca="1" si="10"/>
        <v>8.6200000000000054E-2</v>
      </c>
      <c r="AF49" s="87">
        <f t="shared" ca="1" si="11"/>
        <v>5.3580865676719616E-2</v>
      </c>
      <c r="AG49" s="87">
        <f t="shared" ca="1" si="12"/>
        <v>0.86396549892535301</v>
      </c>
      <c r="AI49" s="1">
        <v>43748</v>
      </c>
      <c r="AJ49">
        <v>2938.13</v>
      </c>
      <c r="AK49" s="85">
        <f t="shared" ca="1" si="15"/>
        <v>6.3952088460510412E-3</v>
      </c>
      <c r="AL49" s="87">
        <f t="shared" ca="1" si="13"/>
        <v>1.1307771665990654E-2</v>
      </c>
      <c r="AM49" s="87">
        <f t="shared" ca="1" si="14"/>
        <v>18.233233946024789</v>
      </c>
      <c r="AQ49" s="1"/>
    </row>
    <row r="50" spans="2:43" x14ac:dyDescent="0.45">
      <c r="B50" s="86">
        <v>43894</v>
      </c>
      <c r="C50" s="5">
        <v>78.077100000000002</v>
      </c>
      <c r="E50" s="86">
        <v>43894</v>
      </c>
      <c r="F50" s="5">
        <v>1.0470999999999999</v>
      </c>
      <c r="G50" s="5">
        <v>1.7575744080977</v>
      </c>
      <c r="I50" s="86">
        <v>43894</v>
      </c>
      <c r="J50" s="5">
        <v>31.99</v>
      </c>
      <c r="L50" s="86">
        <v>43894</v>
      </c>
      <c r="M50" s="5">
        <v>0.2942999999999999</v>
      </c>
      <c r="O50" s="86">
        <f t="shared" ca="1" si="8"/>
        <v>43894</v>
      </c>
      <c r="P50" s="5">
        <v>3130.12</v>
      </c>
      <c r="Q50" s="5">
        <v>58.891645386748102</v>
      </c>
      <c r="R50" s="1"/>
      <c r="S50" s="1">
        <v>43746</v>
      </c>
      <c r="T50">
        <v>368.12299999999999</v>
      </c>
      <c r="V50" s="86">
        <v>43894</v>
      </c>
      <c r="W50" s="5">
        <v>-0.63</v>
      </c>
      <c r="Z50" s="86">
        <v>43894</v>
      </c>
      <c r="AA50" s="5">
        <v>87.12</v>
      </c>
      <c r="AC50" s="1">
        <v>43747</v>
      </c>
      <c r="AD50">
        <v>1.4947999999999999</v>
      </c>
      <c r="AE50" s="87">
        <f t="shared" ca="1" si="10"/>
        <v>5.5299999999999905E-2</v>
      </c>
      <c r="AF50" s="87">
        <f t="shared" ca="1" si="11"/>
        <v>4.0574335073623402E-2</v>
      </c>
      <c r="AG50" s="87">
        <f t="shared" ca="1" si="12"/>
        <v>0.65424149465876369</v>
      </c>
      <c r="AI50" s="1">
        <v>43747</v>
      </c>
      <c r="AJ50">
        <v>2919.4</v>
      </c>
      <c r="AK50" s="85">
        <f t="shared" ca="1" si="15"/>
        <v>9.063350218850439E-3</v>
      </c>
      <c r="AL50" s="87">
        <f t="shared" ca="1" si="13"/>
        <v>1.3481727846440679E-2</v>
      </c>
      <c r="AM50" s="87">
        <f t="shared" ca="1" si="14"/>
        <v>21.738632958083734</v>
      </c>
      <c r="AQ50" s="1"/>
    </row>
    <row r="51" spans="2:43" x14ac:dyDescent="0.45">
      <c r="B51" s="86">
        <v>43893</v>
      </c>
      <c r="C51" s="5">
        <v>81.45</v>
      </c>
      <c r="E51" s="86">
        <v>43893</v>
      </c>
      <c r="F51" s="5">
        <v>0.98429999999999995</v>
      </c>
      <c r="G51" s="5">
        <v>1.3690567494933601</v>
      </c>
      <c r="I51" s="86">
        <v>43893</v>
      </c>
      <c r="J51" s="5">
        <v>36.82</v>
      </c>
      <c r="L51" s="86">
        <v>43893</v>
      </c>
      <c r="M51" s="5">
        <v>0.21699999999999997</v>
      </c>
      <c r="O51" s="86">
        <f t="shared" ca="1" si="8"/>
        <v>43893</v>
      </c>
      <c r="P51" s="5">
        <v>3003.37</v>
      </c>
      <c r="Q51" s="5">
        <v>63.183105561199604</v>
      </c>
      <c r="R51" s="1"/>
      <c r="S51" s="1">
        <v>43745</v>
      </c>
      <c r="T51">
        <v>360.029</v>
      </c>
      <c r="V51" s="86">
        <v>43893</v>
      </c>
      <c r="W51" s="5">
        <v>-1.75</v>
      </c>
      <c r="Z51" s="86">
        <v>43893</v>
      </c>
      <c r="AA51" s="5">
        <v>85.94</v>
      </c>
      <c r="AC51" s="1">
        <v>43746</v>
      </c>
      <c r="AD51">
        <v>1.4395</v>
      </c>
      <c r="AE51" s="87">
        <f t="shared" ca="1" si="10"/>
        <v>-3.9700000000000069E-2</v>
      </c>
      <c r="AF51" s="87">
        <f t="shared" ca="1" si="11"/>
        <v>4.5904493244125912E-2</v>
      </c>
      <c r="AG51" s="87">
        <f t="shared" ca="1" si="12"/>
        <v>0.74018771267834504</v>
      </c>
      <c r="AI51" s="1">
        <v>43746</v>
      </c>
      <c r="AJ51">
        <v>2893.06</v>
      </c>
      <c r="AK51" s="85">
        <f t="shared" ca="1" si="15"/>
        <v>-1.5683166513284146E-2</v>
      </c>
      <c r="AL51" s="87">
        <f t="shared" ca="1" si="13"/>
        <v>1.3260848462127807E-2</v>
      </c>
      <c r="AM51" s="87">
        <f t="shared" ca="1" si="14"/>
        <v>21.382475652560561</v>
      </c>
      <c r="AQ51" s="1"/>
    </row>
    <row r="52" spans="2:43" x14ac:dyDescent="0.45">
      <c r="B52" s="86">
        <v>43892</v>
      </c>
      <c r="C52" s="5">
        <v>82.4</v>
      </c>
      <c r="E52" s="86">
        <v>43892</v>
      </c>
      <c r="F52" s="5">
        <v>1.1539999999999999</v>
      </c>
      <c r="G52" s="5">
        <v>0.98691212037006204</v>
      </c>
      <c r="I52" s="86">
        <v>43892</v>
      </c>
      <c r="J52" s="5">
        <v>33.42</v>
      </c>
      <c r="L52" s="86">
        <v>43892</v>
      </c>
      <c r="M52" s="5">
        <v>0.19219999999999993</v>
      </c>
      <c r="O52" s="86">
        <f t="shared" ca="1" si="8"/>
        <v>43892</v>
      </c>
      <c r="P52" s="5">
        <v>3090.23</v>
      </c>
      <c r="Q52" s="5">
        <v>59.694105252181501</v>
      </c>
      <c r="R52" s="1"/>
      <c r="S52" s="1">
        <v>43742</v>
      </c>
      <c r="T52">
        <v>356.67700000000002</v>
      </c>
      <c r="V52" s="86">
        <v>43892</v>
      </c>
      <c r="W52" s="5">
        <v>-1</v>
      </c>
      <c r="Z52" s="86">
        <v>43892</v>
      </c>
      <c r="AA52" s="5">
        <v>86.31</v>
      </c>
      <c r="AC52" s="1">
        <v>43745</v>
      </c>
      <c r="AD52">
        <v>1.4792000000000001</v>
      </c>
      <c r="AE52" s="87">
        <f t="shared" ca="1" si="10"/>
        <v>3.2100000000000017E-2</v>
      </c>
      <c r="AF52" s="87">
        <f t="shared" ca="1" si="11"/>
        <v>4.5107455037942459E-2</v>
      </c>
      <c r="AG52" s="87">
        <f t="shared" ca="1" si="12"/>
        <v>0.72733585777136001</v>
      </c>
      <c r="AI52" s="1">
        <v>43745</v>
      </c>
      <c r="AJ52">
        <v>2938.79</v>
      </c>
      <c r="AK52" s="85">
        <f t="shared" ca="1" si="15"/>
        <v>-4.4883622575893614E-3</v>
      </c>
      <c r="AL52" s="87">
        <f t="shared" ca="1" si="13"/>
        <v>1.4245185865765576E-2</v>
      </c>
      <c r="AM52" s="87">
        <f t="shared" ca="1" si="14"/>
        <v>22.9696720244443</v>
      </c>
      <c r="AQ52" s="1"/>
    </row>
    <row r="53" spans="2:43" x14ac:dyDescent="0.45">
      <c r="B53" s="86">
        <v>43889</v>
      </c>
      <c r="C53" s="5">
        <v>89.32</v>
      </c>
      <c r="E53" s="86">
        <v>43889</v>
      </c>
      <c r="F53" s="5">
        <v>1.1174999999999999</v>
      </c>
      <c r="G53" s="5">
        <v>0.72699990829893901</v>
      </c>
      <c r="I53" s="86">
        <v>43889</v>
      </c>
      <c r="J53" s="5">
        <v>40.11</v>
      </c>
      <c r="L53" s="86">
        <v>43889</v>
      </c>
      <c r="M53" s="5">
        <v>0.13249999999999995</v>
      </c>
      <c r="O53" s="86">
        <f t="shared" ca="1" si="8"/>
        <v>43889</v>
      </c>
      <c r="P53" s="5">
        <v>2954.22</v>
      </c>
      <c r="Q53" s="5">
        <v>31.342645642801099</v>
      </c>
      <c r="R53" s="1"/>
      <c r="S53" s="1">
        <v>43741</v>
      </c>
      <c r="T53">
        <v>367.25599999999997</v>
      </c>
      <c r="V53" s="86">
        <v>43889</v>
      </c>
      <c r="W53" s="5">
        <v>-3.25</v>
      </c>
      <c r="Z53" s="86">
        <v>43889</v>
      </c>
      <c r="AA53" s="5">
        <v>86.04</v>
      </c>
      <c r="AC53" s="1">
        <v>43742</v>
      </c>
      <c r="AD53">
        <v>1.4471000000000001</v>
      </c>
      <c r="AE53" s="87">
        <f t="shared" ca="1" si="10"/>
        <v>9.300000000000086E-3</v>
      </c>
      <c r="AF53" s="87">
        <f t="shared" ca="1" si="11"/>
        <v>3.234845436802198E-2</v>
      </c>
      <c r="AG53" s="87">
        <f t="shared" ca="1" si="12"/>
        <v>0.52160315374813448</v>
      </c>
      <c r="AI53" s="1">
        <v>43742</v>
      </c>
      <c r="AJ53">
        <v>2952.01</v>
      </c>
      <c r="AK53" s="85">
        <f t="shared" ca="1" si="15"/>
        <v>1.41167416692291E-2</v>
      </c>
      <c r="AL53" s="87">
        <f t="shared" ca="1" si="13"/>
        <v>1.5528724974238182E-2</v>
      </c>
      <c r="AM53" s="87">
        <f t="shared" ca="1" si="14"/>
        <v>25.039316648949793</v>
      </c>
      <c r="AQ53" s="1"/>
    </row>
    <row r="54" spans="2:43" x14ac:dyDescent="0.45">
      <c r="B54" s="86">
        <v>43888</v>
      </c>
      <c r="C54" s="5">
        <v>78.734999999999999</v>
      </c>
      <c r="E54" s="86">
        <v>43888</v>
      </c>
      <c r="F54" s="5">
        <v>1.2064999999999999</v>
      </c>
      <c r="G54" s="5">
        <v>0.76237120223680999</v>
      </c>
      <c r="I54" s="86">
        <v>43888</v>
      </c>
      <c r="J54" s="5">
        <v>39.159999999999997</v>
      </c>
      <c r="L54" s="86">
        <v>43888</v>
      </c>
      <c r="M54" s="5">
        <v>9.9499999999999922E-2</v>
      </c>
      <c r="O54" s="86">
        <f t="shared" ca="1" si="8"/>
        <v>43888</v>
      </c>
      <c r="P54" s="5">
        <v>2978.76</v>
      </c>
      <c r="Q54" s="5">
        <v>28.312066291703999</v>
      </c>
      <c r="R54" s="1"/>
      <c r="S54" s="1">
        <v>43740</v>
      </c>
      <c r="T54">
        <v>367.02499999999998</v>
      </c>
      <c r="V54" s="86">
        <v>43888</v>
      </c>
      <c r="W54" s="5">
        <v>-5.5</v>
      </c>
      <c r="Z54" s="86">
        <v>43888</v>
      </c>
      <c r="AA54" s="5">
        <v>85.69</v>
      </c>
      <c r="AC54" s="1">
        <v>43741</v>
      </c>
      <c r="AD54">
        <v>1.4378</v>
      </c>
      <c r="AE54" s="87">
        <f t="shared" ca="1" si="10"/>
        <v>-6.899999999999995E-2</v>
      </c>
      <c r="AF54" s="87">
        <f t="shared" ca="1" si="11"/>
        <v>2.5609031609961353E-2</v>
      </c>
      <c r="AG54" s="87">
        <f t="shared" ca="1" si="12"/>
        <v>0.41293322704766677</v>
      </c>
      <c r="AI54" s="1">
        <v>43741</v>
      </c>
      <c r="AJ54">
        <v>2910.63</v>
      </c>
      <c r="AK54" s="85">
        <f t="shared" ca="1" si="15"/>
        <v>7.9403822367327143E-3</v>
      </c>
      <c r="AL54" s="87">
        <f t="shared" ca="1" si="13"/>
        <v>1.2793095340634697E-2</v>
      </c>
      <c r="AM54" s="87">
        <f t="shared" ca="1" si="14"/>
        <v>20.628246406950829</v>
      </c>
      <c r="AQ54" s="1"/>
    </row>
    <row r="55" spans="2:43" x14ac:dyDescent="0.45">
      <c r="B55" s="86">
        <v>43887</v>
      </c>
      <c r="C55" s="5">
        <v>76.87</v>
      </c>
      <c r="E55" s="86">
        <v>43887</v>
      </c>
      <c r="F55" s="5">
        <v>1.2871999999999999</v>
      </c>
      <c r="G55" s="5">
        <v>0.69308459079682205</v>
      </c>
      <c r="I55" s="86">
        <v>43887</v>
      </c>
      <c r="J55" s="5">
        <v>27.56</v>
      </c>
      <c r="L55" s="86">
        <v>43887</v>
      </c>
      <c r="M55" s="5">
        <v>7.7999999999999847E-2</v>
      </c>
      <c r="O55" s="86">
        <f t="shared" ca="1" si="8"/>
        <v>43887</v>
      </c>
      <c r="P55" s="5">
        <v>3116.39</v>
      </c>
      <c r="Q55" s="5">
        <v>24.017522440344202</v>
      </c>
      <c r="R55" s="1"/>
      <c r="S55" s="1">
        <v>43739</v>
      </c>
      <c r="T55">
        <v>355.30399999999997</v>
      </c>
      <c r="V55" s="86">
        <v>43887</v>
      </c>
      <c r="W55" s="5">
        <v>-5.25</v>
      </c>
      <c r="Z55" s="86">
        <v>43887</v>
      </c>
      <c r="AA55" s="5">
        <v>86.86</v>
      </c>
      <c r="AC55" s="1">
        <v>43740</v>
      </c>
      <c r="AD55">
        <v>1.5067999999999999</v>
      </c>
      <c r="AE55" s="87">
        <f t="shared" ca="1" si="10"/>
        <v>-3.4499999999999975E-2</v>
      </c>
      <c r="AF55" s="87">
        <f t="shared" ca="1" si="11"/>
        <v>1.6385435606049638E-2</v>
      </c>
      <c r="AG55" s="87">
        <f t="shared" ca="1" si="12"/>
        <v>0.26420721034824124</v>
      </c>
      <c r="AI55" s="1">
        <v>43740</v>
      </c>
      <c r="AJ55">
        <v>2887.61</v>
      </c>
      <c r="AK55" s="85">
        <f t="shared" ca="1" si="15"/>
        <v>-1.806544138860686E-2</v>
      </c>
      <c r="AL55" s="87">
        <f t="shared" ca="1" si="13"/>
        <v>9.944975917156474E-3</v>
      </c>
      <c r="AM55" s="87">
        <f t="shared" ca="1" si="14"/>
        <v>16.035791828947453</v>
      </c>
      <c r="AQ55" s="1"/>
    </row>
    <row r="56" spans="2:43" x14ac:dyDescent="0.45">
      <c r="B56" s="86">
        <v>43886</v>
      </c>
      <c r="C56" s="5">
        <v>76.790000000000006</v>
      </c>
      <c r="E56" s="86">
        <v>43886</v>
      </c>
      <c r="F56" s="5">
        <v>1.2886</v>
      </c>
      <c r="G56" s="5">
        <v>0.54129940883026895</v>
      </c>
      <c r="I56" s="86">
        <v>43886</v>
      </c>
      <c r="J56" s="5">
        <v>27.85</v>
      </c>
      <c r="L56" s="86">
        <v>43886</v>
      </c>
      <c r="M56" s="5">
        <v>3.9599999999999858E-2</v>
      </c>
      <c r="O56" s="86">
        <f t="shared" ca="1" si="8"/>
        <v>43886</v>
      </c>
      <c r="P56" s="5">
        <v>3128.21</v>
      </c>
      <c r="Q56" s="5">
        <v>23.996082486611499</v>
      </c>
      <c r="R56" s="1"/>
      <c r="S56" s="1">
        <v>43738</v>
      </c>
      <c r="T56">
        <v>350.01100000000002</v>
      </c>
      <c r="V56" s="86">
        <v>43886</v>
      </c>
      <c r="W56" s="5">
        <v>-6.5</v>
      </c>
      <c r="Z56" s="86">
        <v>43886</v>
      </c>
      <c r="AA56" s="5">
        <v>86.77</v>
      </c>
      <c r="AC56" s="1">
        <v>43739</v>
      </c>
      <c r="AD56">
        <v>1.5412999999999999</v>
      </c>
      <c r="AE56" s="87">
        <f t="shared" ca="1" si="10"/>
        <v>-2.2500000000000187E-2</v>
      </c>
      <c r="AF56" s="87">
        <f t="shared" ca="1" si="11"/>
        <v>1.7557975395813646E-2</v>
      </c>
      <c r="AG56" s="87">
        <f t="shared" ca="1" si="12"/>
        <v>0.28311384635866771</v>
      </c>
      <c r="AI56" s="1">
        <v>43739</v>
      </c>
      <c r="AJ56">
        <v>2940.25</v>
      </c>
      <c r="AK56" s="85">
        <f t="shared" ca="1" si="15"/>
        <v>-1.2334130226057026E-2</v>
      </c>
      <c r="AL56" s="87">
        <f t="shared" ca="1" si="13"/>
        <v>7.1901958966946551E-3</v>
      </c>
      <c r="AM56" s="87">
        <f t="shared" ca="1" si="14"/>
        <v>11.593842515982184</v>
      </c>
      <c r="AQ56" s="1"/>
    </row>
    <row r="57" spans="2:43" x14ac:dyDescent="0.45">
      <c r="B57" s="86">
        <v>43885</v>
      </c>
      <c r="C57" s="5">
        <v>77.768699999999995</v>
      </c>
      <c r="E57" s="86">
        <v>43885</v>
      </c>
      <c r="F57" s="5">
        <v>1.3021</v>
      </c>
      <c r="G57" s="5">
        <v>0.69871747986340305</v>
      </c>
      <c r="I57" s="86">
        <v>43885</v>
      </c>
      <c r="J57" s="5">
        <v>25.03</v>
      </c>
      <c r="L57" s="86">
        <v>43885</v>
      </c>
      <c r="M57" s="5">
        <v>3.6499999999999977E-2</v>
      </c>
      <c r="O57" s="86">
        <f t="shared" ca="1" si="8"/>
        <v>43885</v>
      </c>
      <c r="P57" s="5">
        <v>3225.89</v>
      </c>
      <c r="Q57" s="5">
        <v>26.837625297765602</v>
      </c>
      <c r="R57" s="1"/>
      <c r="S57" s="1">
        <v>43735</v>
      </c>
      <c r="T57">
        <v>356.17599999999999</v>
      </c>
      <c r="V57" s="86">
        <v>43885</v>
      </c>
      <c r="W57" s="5">
        <v>-6.88</v>
      </c>
      <c r="Z57" s="86">
        <v>43885</v>
      </c>
      <c r="AA57" s="5">
        <v>87.38</v>
      </c>
      <c r="AC57" s="1">
        <v>43738</v>
      </c>
      <c r="AD57">
        <v>1.5638000000000001</v>
      </c>
      <c r="AE57" s="87">
        <f t="shared" ca="1" si="10"/>
        <v>-9.2999999999998639E-3</v>
      </c>
      <c r="AF57" s="87">
        <f t="shared" ca="1" si="11"/>
        <v>5.5101383830172511E-2</v>
      </c>
      <c r="AG57" s="87">
        <f t="shared" ca="1" si="12"/>
        <v>0.88848311745356146</v>
      </c>
      <c r="AI57" s="1">
        <v>43738</v>
      </c>
      <c r="AJ57">
        <v>2976.74</v>
      </c>
      <c r="AK57" s="85">
        <f t="shared" ca="1" si="15"/>
        <v>5.0349266847075358E-3</v>
      </c>
      <c r="AL57" s="87">
        <f t="shared" ca="1" si="13"/>
        <v>5.6114062121360286E-3</v>
      </c>
      <c r="AM57" s="87">
        <f t="shared" ca="1" si="14"/>
        <v>9.0481206425288612</v>
      </c>
      <c r="AQ57" s="1"/>
    </row>
    <row r="58" spans="2:43" x14ac:dyDescent="0.45">
      <c r="B58" s="86">
        <v>43882</v>
      </c>
      <c r="C58" s="5">
        <v>72</v>
      </c>
      <c r="E58" s="86">
        <v>43882</v>
      </c>
      <c r="F58" s="5">
        <v>1.3977999999999999</v>
      </c>
      <c r="G58" s="5">
        <v>0.49466161834800398</v>
      </c>
      <c r="I58" s="86">
        <v>43882</v>
      </c>
      <c r="J58" s="5">
        <v>17.079999999999998</v>
      </c>
      <c r="L58" s="86">
        <v>43882</v>
      </c>
      <c r="M58" s="5">
        <v>3.0999999999999917E-2</v>
      </c>
      <c r="O58" s="86">
        <f t="shared" ca="1" si="8"/>
        <v>43882</v>
      </c>
      <c r="P58" s="5">
        <v>3337.75</v>
      </c>
      <c r="Q58" s="5">
        <v>10.076489777937701</v>
      </c>
      <c r="R58" s="1"/>
      <c r="S58" s="1">
        <v>43734</v>
      </c>
      <c r="T58">
        <v>328.77699999999999</v>
      </c>
      <c r="V58" s="86">
        <v>43882</v>
      </c>
      <c r="W58" s="5">
        <v>-7.38</v>
      </c>
      <c r="Z58" s="86">
        <v>43882</v>
      </c>
      <c r="AA58" s="5">
        <v>88.33</v>
      </c>
      <c r="AC58" s="1">
        <v>43735</v>
      </c>
      <c r="AD58">
        <v>1.5730999999999999</v>
      </c>
      <c r="AE58" s="87">
        <f t="shared" ca="1" si="10"/>
        <v>3.3999999999998476E-3</v>
      </c>
      <c r="AF58" s="87">
        <f t="shared" ca="1" si="11"/>
        <v>7.6234916540913203E-2</v>
      </c>
      <c r="AG58" s="87">
        <f t="shared" ca="1" si="12"/>
        <v>1.2292510931457414</v>
      </c>
      <c r="AI58" s="1">
        <v>43735</v>
      </c>
      <c r="AJ58">
        <v>2961.79</v>
      </c>
      <c r="AK58" s="85">
        <f t="shared" ca="1" si="15"/>
        <v>-5.3305084118475841E-3</v>
      </c>
      <c r="AL58" s="87">
        <f t="shared" ca="1" si="13"/>
        <v>6.2739015859366214E-3</v>
      </c>
      <c r="AM58" s="87">
        <f t="shared" ca="1" si="14"/>
        <v>10.116362334656017</v>
      </c>
      <c r="AQ58" s="1"/>
    </row>
    <row r="59" spans="2:43" x14ac:dyDescent="0.45">
      <c r="B59" s="86">
        <v>43881</v>
      </c>
      <c r="C59" s="5">
        <v>69.194999999999993</v>
      </c>
      <c r="E59" s="86">
        <v>43881</v>
      </c>
      <c r="F59" s="5">
        <v>1.4539</v>
      </c>
      <c r="G59" s="5">
        <v>0.49210579824532302</v>
      </c>
      <c r="I59" s="86">
        <v>43881</v>
      </c>
      <c r="J59" s="5">
        <v>15.56</v>
      </c>
      <c r="L59" s="86">
        <v>43881</v>
      </c>
      <c r="M59" s="5">
        <v>4.2100000000000026E-2</v>
      </c>
      <c r="O59" s="86">
        <f t="shared" ca="1" si="8"/>
        <v>43881</v>
      </c>
      <c r="P59" s="5">
        <v>3373.23</v>
      </c>
      <c r="Q59" s="5">
        <v>6.4891182688570002</v>
      </c>
      <c r="R59" s="1"/>
      <c r="S59" s="1">
        <v>43733</v>
      </c>
      <c r="T59">
        <v>325.392</v>
      </c>
      <c r="V59" s="86">
        <v>43881</v>
      </c>
      <c r="W59" s="5">
        <v>-6.25</v>
      </c>
      <c r="Z59" s="86">
        <v>43881</v>
      </c>
      <c r="AA59" s="5">
        <v>88.41</v>
      </c>
      <c r="AC59" s="1">
        <v>43734</v>
      </c>
      <c r="AD59">
        <v>1.5697000000000001</v>
      </c>
      <c r="AE59" s="87">
        <f t="shared" ca="1" si="10"/>
        <v>-3.7499999999999867E-2</v>
      </c>
      <c r="AF59" s="87">
        <f t="shared" ca="1" si="11"/>
        <v>7.6052366827075168E-2</v>
      </c>
      <c r="AG59" s="87">
        <f t="shared" ca="1" si="12"/>
        <v>1.2263075674560606</v>
      </c>
      <c r="AI59" s="1">
        <v>43734</v>
      </c>
      <c r="AJ59">
        <v>2977.62</v>
      </c>
      <c r="AK59" s="85">
        <f t="shared" ca="1" si="15"/>
        <v>-2.4318711052058748E-3</v>
      </c>
      <c r="AL59" s="87">
        <f t="shared" ca="1" si="13"/>
        <v>6.033142298092673E-3</v>
      </c>
      <c r="AM59" s="87">
        <f t="shared" ca="1" si="14"/>
        <v>9.7281496478770748</v>
      </c>
      <c r="AQ59" s="1"/>
    </row>
    <row r="60" spans="2:43" x14ac:dyDescent="0.45">
      <c r="B60" s="86">
        <v>43880</v>
      </c>
      <c r="C60" s="5">
        <v>66.408299999999997</v>
      </c>
      <c r="E60" s="86">
        <v>43880</v>
      </c>
      <c r="F60" s="5">
        <v>1.5101</v>
      </c>
      <c r="G60" s="5">
        <v>0.37884376727088898</v>
      </c>
      <c r="I60" s="86">
        <v>43880</v>
      </c>
      <c r="J60" s="5">
        <v>14.38</v>
      </c>
      <c r="L60" s="86">
        <v>43880</v>
      </c>
      <c r="M60" s="5">
        <v>5.7399999999999896E-2</v>
      </c>
      <c r="O60" s="86">
        <f t="shared" ca="1" si="8"/>
        <v>43880</v>
      </c>
      <c r="P60" s="5">
        <v>3386.15</v>
      </c>
      <c r="Q60" s="5">
        <v>5.5597284064370198</v>
      </c>
      <c r="R60" s="1"/>
      <c r="S60" s="1">
        <v>43732</v>
      </c>
      <c r="T60">
        <v>328.846</v>
      </c>
      <c r="V60" s="86">
        <v>43880</v>
      </c>
      <c r="W60" s="5">
        <v>-5.75</v>
      </c>
      <c r="Z60" s="86">
        <v>43880</v>
      </c>
      <c r="AA60" s="5">
        <v>88.26</v>
      </c>
      <c r="AC60" s="1">
        <v>43733</v>
      </c>
      <c r="AD60">
        <v>1.6072</v>
      </c>
      <c r="AE60" s="87">
        <f t="shared" ca="1" si="10"/>
        <v>9.0300000000000047E-2</v>
      </c>
      <c r="AF60" s="87">
        <f t="shared" ca="1" si="11"/>
        <v>7.7885492872549797E-2</v>
      </c>
      <c r="AG60" s="87">
        <f t="shared" ca="1" si="12"/>
        <v>1.255865836783532</v>
      </c>
      <c r="AI60" s="1">
        <v>43733</v>
      </c>
      <c r="AJ60">
        <v>2984.87</v>
      </c>
      <c r="AK60" s="85">
        <f t="shared" ca="1" si="15"/>
        <v>6.1396789000371316E-3</v>
      </c>
      <c r="AL60" s="87">
        <f t="shared" ca="1" si="13"/>
        <v>6.3203913491357393E-3</v>
      </c>
      <c r="AM60" s="87">
        <f t="shared" ca="1" si="14"/>
        <v>10.191324825369746</v>
      </c>
      <c r="AQ60" s="1"/>
    </row>
    <row r="61" spans="2:43" x14ac:dyDescent="0.45">
      <c r="B61" s="86">
        <v>43879</v>
      </c>
      <c r="C61" s="5">
        <v>67.540000000000006</v>
      </c>
      <c r="E61" s="86">
        <v>43879</v>
      </c>
      <c r="F61" s="5">
        <v>1.5011999999999999</v>
      </c>
      <c r="G61" s="5">
        <v>0.28221587481925903</v>
      </c>
      <c r="I61" s="86">
        <v>43879</v>
      </c>
      <c r="J61" s="5">
        <v>14.83</v>
      </c>
      <c r="L61" s="86">
        <v>43879</v>
      </c>
      <c r="M61" s="5">
        <v>6.4199999999999813E-2</v>
      </c>
      <c r="O61" s="86">
        <f t="shared" ca="1" si="8"/>
        <v>43879</v>
      </c>
      <c r="P61" s="5">
        <v>3370.29</v>
      </c>
      <c r="Q61" s="5">
        <v>6.7536903499074503</v>
      </c>
      <c r="R61" s="1"/>
      <c r="S61" s="1">
        <v>43731</v>
      </c>
      <c r="T61">
        <v>323.56700000000001</v>
      </c>
      <c r="V61" s="86">
        <v>43879</v>
      </c>
      <c r="W61" s="5">
        <v>-6</v>
      </c>
      <c r="Z61" s="86">
        <v>43879</v>
      </c>
      <c r="AA61" s="5">
        <v>88.22</v>
      </c>
      <c r="AC61" s="1">
        <v>43732</v>
      </c>
      <c r="AD61">
        <v>1.5168999999999999</v>
      </c>
      <c r="AE61" s="87">
        <f t="shared" ca="1" si="10"/>
        <v>-9.0300000000000047E-2</v>
      </c>
      <c r="AF61" s="87">
        <f t="shared" ca="1" si="11"/>
        <v>4.0827319285008185E-2</v>
      </c>
      <c r="AG61" s="87">
        <f t="shared" ca="1" si="12"/>
        <v>0.65832074249563199</v>
      </c>
      <c r="AI61" s="1">
        <v>43732</v>
      </c>
      <c r="AJ61">
        <v>2966.6</v>
      </c>
      <c r="AK61" s="85">
        <f t="shared" ca="1" si="15"/>
        <v>-8.4520120896715845E-3</v>
      </c>
      <c r="AL61" s="87">
        <f t="shared" ca="1" si="13"/>
        <v>4.0985938839644426E-3</v>
      </c>
      <c r="AM61" s="87">
        <f t="shared" ca="1" si="14"/>
        <v>6.6087840596242744</v>
      </c>
      <c r="AQ61" s="1"/>
    </row>
    <row r="62" spans="2:43" x14ac:dyDescent="0.45">
      <c r="B62" s="86">
        <v>43878</v>
      </c>
      <c r="C62" s="5">
        <v>66.28</v>
      </c>
      <c r="E62" s="86">
        <v>43878</v>
      </c>
      <c r="F62" s="5">
        <v>1.5339</v>
      </c>
      <c r="G62" s="5">
        <v>0.55248764692072505</v>
      </c>
      <c r="I62" s="86">
        <v>43875</v>
      </c>
      <c r="J62" s="5">
        <v>13.68</v>
      </c>
      <c r="L62" s="86">
        <v>43878</v>
      </c>
      <c r="M62" s="5">
        <v>6.9199999999999928E-2</v>
      </c>
      <c r="O62" s="86">
        <f t="shared" ca="1" si="8"/>
        <v>43878</v>
      </c>
      <c r="P62" s="5">
        <v>3380.16</v>
      </c>
      <c r="Q62" s="5">
        <v>5.3490383136564796</v>
      </c>
      <c r="R62" s="1"/>
      <c r="S62" s="1">
        <v>43728</v>
      </c>
      <c r="T62">
        <v>326.41899999999998</v>
      </c>
      <c r="V62" s="86">
        <v>43878</v>
      </c>
      <c r="W62" s="5">
        <v>-5.5</v>
      </c>
      <c r="Z62" s="86">
        <v>43875</v>
      </c>
      <c r="AA62" s="5">
        <v>88.4</v>
      </c>
      <c r="AC62" s="1">
        <v>43731</v>
      </c>
      <c r="AD62">
        <v>1.6072</v>
      </c>
      <c r="AE62" s="87">
        <f t="shared" ca="1" si="10"/>
        <v>-5.9999999999993392E-4</v>
      </c>
      <c r="AF62" s="87">
        <f t="shared" ca="1" si="11"/>
        <v>2.1434396033789563E-2</v>
      </c>
      <c r="AG62" s="87">
        <f t="shared" ca="1" si="12"/>
        <v>0.34561925100703916</v>
      </c>
      <c r="AI62" s="1">
        <v>43731</v>
      </c>
      <c r="AJ62">
        <v>2991.78</v>
      </c>
      <c r="AK62" s="85">
        <f t="shared" ca="1" si="15"/>
        <v>-9.6927563433914354E-5</v>
      </c>
      <c r="AL62" s="87">
        <f t="shared" ca="1" si="13"/>
        <v>2.5049861169189557E-3</v>
      </c>
      <c r="AM62" s="87">
        <f t="shared" ca="1" si="14"/>
        <v>4.0391687461020291</v>
      </c>
      <c r="AQ62" s="1"/>
    </row>
    <row r="63" spans="2:43" x14ac:dyDescent="0.45">
      <c r="B63" s="86">
        <v>43875</v>
      </c>
      <c r="C63" s="5">
        <v>66.352599999999995</v>
      </c>
      <c r="E63" s="86">
        <v>43875</v>
      </c>
      <c r="F63" s="5">
        <v>1.5318000000000001</v>
      </c>
      <c r="G63" s="5">
        <v>0.61970518528302299</v>
      </c>
      <c r="I63" s="86">
        <v>43874</v>
      </c>
      <c r="J63" s="5">
        <v>14.15</v>
      </c>
      <c r="L63" s="86">
        <v>43875</v>
      </c>
      <c r="M63" s="5">
        <v>7.3100000000000165E-2</v>
      </c>
      <c r="O63" s="86">
        <f t="shared" ca="1" si="8"/>
        <v>43875</v>
      </c>
      <c r="P63" s="5">
        <v>3373.94</v>
      </c>
      <c r="Q63" s="5">
        <v>6.7584447895673403</v>
      </c>
      <c r="R63" s="1"/>
      <c r="S63" s="1">
        <v>43727</v>
      </c>
      <c r="T63">
        <v>324.13799999999998</v>
      </c>
      <c r="V63" s="86">
        <v>43875</v>
      </c>
      <c r="W63" s="5">
        <v>-5.5</v>
      </c>
      <c r="Z63" s="86">
        <v>43874</v>
      </c>
      <c r="AA63" s="5">
        <v>88.41</v>
      </c>
      <c r="AC63" s="1">
        <v>43728</v>
      </c>
      <c r="AD63">
        <v>1.6077999999999999</v>
      </c>
      <c r="AE63" s="87">
        <f t="shared" ca="1" si="10"/>
        <v>-5.04E-2</v>
      </c>
      <c r="AF63" s="87">
        <f t="shared" ca="1" si="11"/>
        <v>1.809834246554087E-2</v>
      </c>
      <c r="AG63" s="87">
        <f t="shared" ca="1" si="12"/>
        <v>0.29182700354833507</v>
      </c>
      <c r="AI63" s="1">
        <v>43728</v>
      </c>
      <c r="AJ63">
        <v>2992.07</v>
      </c>
      <c r="AK63" s="85">
        <f t="shared" ca="1" si="15"/>
        <v>-4.9076089603009186E-3</v>
      </c>
      <c r="AL63" s="87">
        <f t="shared" ca="1" si="13"/>
        <v>3.1561489253938545E-3</v>
      </c>
      <c r="AM63" s="87">
        <f t="shared" ca="1" si="14"/>
        <v>5.0891372257081482</v>
      </c>
      <c r="AQ63" s="1"/>
    </row>
    <row r="64" spans="2:43" x14ac:dyDescent="0.45">
      <c r="B64" s="86">
        <v>43874</v>
      </c>
      <c r="C64" s="5">
        <v>65.781099999999995</v>
      </c>
      <c r="E64" s="86">
        <v>43874</v>
      </c>
      <c r="F64" s="5">
        <v>1.5687</v>
      </c>
      <c r="G64" s="5">
        <v>0.54702661422152699</v>
      </c>
      <c r="I64" s="86">
        <v>43873</v>
      </c>
      <c r="J64" s="5">
        <v>13.74</v>
      </c>
      <c r="L64" s="86">
        <v>43874</v>
      </c>
      <c r="M64" s="5">
        <v>9.2899999999999983E-2</v>
      </c>
      <c r="O64" s="86">
        <f t="shared" ca="1" si="8"/>
        <v>43874</v>
      </c>
      <c r="P64" s="5">
        <v>3379.45</v>
      </c>
      <c r="Q64" s="5">
        <v>9.3971056394813104</v>
      </c>
      <c r="R64" s="1"/>
      <c r="S64" s="1">
        <v>43726</v>
      </c>
      <c r="T64">
        <v>317.346</v>
      </c>
      <c r="V64" s="86">
        <v>43874</v>
      </c>
      <c r="W64" s="5">
        <v>-5.12</v>
      </c>
      <c r="Z64" s="86">
        <v>43873</v>
      </c>
      <c r="AA64" s="5">
        <v>88.38</v>
      </c>
      <c r="AC64" s="1">
        <v>43727</v>
      </c>
      <c r="AD64">
        <v>1.6581999999999999</v>
      </c>
      <c r="AE64" s="87">
        <f t="shared" ca="1" si="10"/>
        <v>-1.1300000000000088E-2</v>
      </c>
      <c r="AF64" s="87">
        <f t="shared" ca="1" si="11"/>
        <v>2.1245764283734304E-2</v>
      </c>
      <c r="AG64" s="87">
        <f t="shared" ca="1" si="12"/>
        <v>0.34257765543012292</v>
      </c>
      <c r="AI64" s="1">
        <v>43727</v>
      </c>
      <c r="AJ64">
        <v>3006.79</v>
      </c>
      <c r="AK64" s="85">
        <f t="shared" ca="1" si="15"/>
        <v>1.9955034655944141E-5</v>
      </c>
      <c r="AL64" s="87">
        <f t="shared" ca="1" si="13"/>
        <v>2.3536563091734629E-3</v>
      </c>
      <c r="AM64" s="87">
        <f t="shared" ca="1" si="14"/>
        <v>3.7951567630931033</v>
      </c>
      <c r="AQ64" s="1"/>
    </row>
    <row r="65" spans="2:43" x14ac:dyDescent="0.45">
      <c r="B65" s="86">
        <v>43873</v>
      </c>
      <c r="C65" s="5">
        <v>65.709999999999994</v>
      </c>
      <c r="E65" s="86">
        <v>43873</v>
      </c>
      <c r="F65" s="5">
        <v>1.5893999999999999</v>
      </c>
      <c r="G65" s="5">
        <v>0.78800709599173901</v>
      </c>
      <c r="I65" s="86">
        <v>43872</v>
      </c>
      <c r="J65" s="5">
        <v>15.18</v>
      </c>
      <c r="L65" s="86">
        <v>43873</v>
      </c>
      <c r="M65" s="5">
        <v>0.10040000000000004</v>
      </c>
      <c r="O65" s="86">
        <f t="shared" ca="1" si="8"/>
        <v>43873</v>
      </c>
      <c r="P65" s="5">
        <v>3357.75</v>
      </c>
      <c r="Q65" s="5">
        <v>8.5632016976009897</v>
      </c>
      <c r="R65" s="1"/>
      <c r="S65" s="1">
        <v>43725</v>
      </c>
      <c r="T65">
        <v>316.61</v>
      </c>
      <c r="V65" s="86">
        <v>43873</v>
      </c>
      <c r="W65" s="5">
        <v>-4.5</v>
      </c>
      <c r="Z65" s="86">
        <v>43872</v>
      </c>
      <c r="AA65" s="5">
        <v>88.15</v>
      </c>
      <c r="AC65" s="1">
        <v>43726</v>
      </c>
      <c r="AD65">
        <v>1.6695</v>
      </c>
      <c r="AE65" s="87">
        <f t="shared" ca="1" si="10"/>
        <v>-1.8499999999999961E-2</v>
      </c>
      <c r="AF65" s="87">
        <f t="shared" ca="1" si="11"/>
        <v>8.6032450273138272E-2</v>
      </c>
      <c r="AG65" s="87">
        <f t="shared" ca="1" si="12"/>
        <v>1.3872315776394373</v>
      </c>
      <c r="AI65" s="1">
        <v>43726</v>
      </c>
      <c r="AJ65">
        <v>3006.73</v>
      </c>
      <c r="AK65" s="85">
        <f t="shared" ca="1" si="15"/>
        <v>3.4262353493549175E-4</v>
      </c>
      <c r="AL65" s="87">
        <f t="shared" ca="1" si="13"/>
        <v>2.3756324448473325E-3</v>
      </c>
      <c r="AM65" s="87">
        <f t="shared" ca="1" si="14"/>
        <v>3.8305922171159663</v>
      </c>
      <c r="AQ65" s="1"/>
    </row>
    <row r="66" spans="2:43" x14ac:dyDescent="0.45">
      <c r="B66" s="86">
        <v>43872</v>
      </c>
      <c r="C66" s="5">
        <v>66.904799999999994</v>
      </c>
      <c r="E66" s="86">
        <v>43872</v>
      </c>
      <c r="F66" s="5">
        <v>1.5472999999999999</v>
      </c>
      <c r="G66" s="5">
        <v>0.62307779075596403</v>
      </c>
      <c r="I66" s="86">
        <v>43871</v>
      </c>
      <c r="J66" s="5">
        <v>15.04</v>
      </c>
      <c r="L66" s="86">
        <v>43872</v>
      </c>
      <c r="M66" s="5">
        <v>9.1199999999999948E-2</v>
      </c>
      <c r="O66" s="86">
        <f t="shared" ca="1" si="8"/>
        <v>43872</v>
      </c>
      <c r="P66" s="5">
        <v>3352.09</v>
      </c>
      <c r="Q66" s="5">
        <v>11.463435393592899</v>
      </c>
      <c r="R66" s="1"/>
      <c r="S66" s="1">
        <v>43724</v>
      </c>
      <c r="T66">
        <v>315.36599999999999</v>
      </c>
      <c r="V66" s="86">
        <v>43872</v>
      </c>
      <c r="W66" s="5">
        <v>-5.5</v>
      </c>
      <c r="Z66" s="86">
        <v>43871</v>
      </c>
      <c r="AA66" s="5">
        <v>88.09</v>
      </c>
      <c r="AC66" s="1">
        <v>43725</v>
      </c>
      <c r="AD66">
        <v>1.6879999999999999</v>
      </c>
      <c r="AE66" s="87">
        <f t="shared" ca="1" si="10"/>
        <v>-3.9200000000000124E-2</v>
      </c>
      <c r="AF66" s="87">
        <f t="shared" ca="1" si="11"/>
        <v>8.5441246869803339E-2</v>
      </c>
      <c r="AG66" s="87">
        <f t="shared" ca="1" si="12"/>
        <v>1.3776987092007222</v>
      </c>
      <c r="AI66" s="1">
        <v>43725</v>
      </c>
      <c r="AJ66">
        <v>3005.7</v>
      </c>
      <c r="AK66" s="85">
        <f t="shared" ca="1" si="15"/>
        <v>2.5784285879443072E-3</v>
      </c>
      <c r="AL66" s="87">
        <f t="shared" ca="1" si="13"/>
        <v>2.8677026796372885E-3</v>
      </c>
      <c r="AM66" s="87">
        <f t="shared" ca="1" si="14"/>
        <v>4.6240316297444481</v>
      </c>
      <c r="AQ66" s="1"/>
    </row>
    <row r="67" spans="2:43" x14ac:dyDescent="0.45">
      <c r="B67" s="86">
        <v>43871</v>
      </c>
      <c r="C67" s="5">
        <v>67.912899999999993</v>
      </c>
      <c r="E67" s="86">
        <v>43871</v>
      </c>
      <c r="F67" s="5">
        <v>1.5169000000000001</v>
      </c>
      <c r="G67" s="5">
        <v>0.80307898117183896</v>
      </c>
      <c r="I67" s="86">
        <v>43868</v>
      </c>
      <c r="J67" s="5">
        <v>15.47</v>
      </c>
      <c r="L67" s="86">
        <v>43871</v>
      </c>
      <c r="M67" s="5">
        <v>8.560000000000012E-2</v>
      </c>
      <c r="O67" s="86">
        <f t="shared" ca="1" si="8"/>
        <v>43871</v>
      </c>
      <c r="P67" s="5">
        <v>3327.71</v>
      </c>
      <c r="Q67" s="5">
        <v>14.5142268892363</v>
      </c>
      <c r="R67" s="1"/>
      <c r="S67" s="1">
        <v>43721</v>
      </c>
      <c r="T67">
        <v>316.642</v>
      </c>
      <c r="V67" s="86">
        <v>43871</v>
      </c>
      <c r="W67" s="5">
        <v>-5.38</v>
      </c>
      <c r="Z67" s="86">
        <v>43868</v>
      </c>
      <c r="AA67" s="5">
        <v>87.97</v>
      </c>
      <c r="AC67" s="1">
        <v>43724</v>
      </c>
      <c r="AD67">
        <v>1.7272000000000001</v>
      </c>
      <c r="AE67" s="87">
        <f t="shared" ca="1" si="10"/>
        <v>-5.8300000000000018E-2</v>
      </c>
      <c r="AF67" s="87">
        <f t="shared" ca="1" si="11"/>
        <v>7.8762025536845318E-2</v>
      </c>
      <c r="AG67" s="87">
        <f t="shared" ca="1" si="12"/>
        <v>1.2699995013122387</v>
      </c>
      <c r="AI67" s="1">
        <v>43724</v>
      </c>
      <c r="AJ67">
        <v>2997.96</v>
      </c>
      <c r="AK67" s="85">
        <f t="shared" ca="1" si="15"/>
        <v>-3.1405356059661417E-3</v>
      </c>
      <c r="AL67" s="87">
        <f t="shared" ca="1" si="13"/>
        <v>4.505344092637021E-3</v>
      </c>
      <c r="AM67" s="87">
        <f t="shared" ca="1" si="14"/>
        <v>7.264649063922783</v>
      </c>
      <c r="AQ67" s="1"/>
    </row>
    <row r="68" spans="2:43" x14ac:dyDescent="0.45">
      <c r="B68" s="86">
        <v>43868</v>
      </c>
      <c r="C68" s="5">
        <v>67.568600000000004</v>
      </c>
      <c r="E68" s="86">
        <v>43868</v>
      </c>
      <c r="F68" s="5">
        <v>1.54</v>
      </c>
      <c r="G68" s="5">
        <v>1.00061626843994</v>
      </c>
      <c r="I68" s="86">
        <v>43867</v>
      </c>
      <c r="J68" s="5">
        <v>14.96</v>
      </c>
      <c r="L68" s="86">
        <v>43868</v>
      </c>
      <c r="M68" s="5">
        <v>8.4799999999999986E-2</v>
      </c>
      <c r="O68" s="86">
        <f t="shared" ca="1" si="8"/>
        <v>43868</v>
      </c>
      <c r="P68" s="5">
        <v>3345.78</v>
      </c>
      <c r="Q68" s="5">
        <v>8.0376383629364803</v>
      </c>
      <c r="R68" s="1"/>
      <c r="S68" s="1">
        <v>43720</v>
      </c>
      <c r="T68">
        <v>319.38200000000001</v>
      </c>
      <c r="V68" s="86">
        <v>43868</v>
      </c>
      <c r="W68" s="5">
        <v>-4.43</v>
      </c>
      <c r="Z68" s="86">
        <v>43867</v>
      </c>
      <c r="AA68" s="5">
        <v>88.1</v>
      </c>
      <c r="AC68" s="1">
        <v>43721</v>
      </c>
      <c r="AD68">
        <v>1.7855000000000001</v>
      </c>
      <c r="AE68" s="87">
        <f t="shared" ca="1" si="10"/>
        <v>0.13030000000000008</v>
      </c>
      <c r="AF68" s="87">
        <f t="shared" ca="1" si="11"/>
        <v>5.7173558865382314E-2</v>
      </c>
      <c r="AG68" s="87">
        <f t="shared" ca="1" si="12"/>
        <v>0.92189593592046348</v>
      </c>
      <c r="AI68" s="1">
        <v>43721</v>
      </c>
      <c r="AJ68">
        <v>3007.39</v>
      </c>
      <c r="AK68" s="85">
        <f t="shared" ca="1" si="15"/>
        <v>-7.2461844366199951E-4</v>
      </c>
      <c r="AL68" s="87">
        <f t="shared" ca="1" si="13"/>
        <v>3.5298490963571573E-3</v>
      </c>
      <c r="AM68" s="87">
        <f t="shared" ca="1" si="14"/>
        <v>5.6917106454860251</v>
      </c>
      <c r="AQ68" s="1"/>
    </row>
    <row r="69" spans="2:43" x14ac:dyDescent="0.45">
      <c r="B69" s="86">
        <v>43867</v>
      </c>
      <c r="C69" s="5">
        <v>63.4</v>
      </c>
      <c r="E69" s="86">
        <v>43867</v>
      </c>
      <c r="F69" s="5">
        <v>1.6031</v>
      </c>
      <c r="G69" s="5">
        <v>0.56320896062947401</v>
      </c>
      <c r="I69" s="86">
        <v>43866</v>
      </c>
      <c r="J69" s="5">
        <v>15.15</v>
      </c>
      <c r="L69" s="86">
        <v>43867</v>
      </c>
      <c r="M69" s="5">
        <v>9.8500000000000032E-2</v>
      </c>
      <c r="O69" s="86">
        <f t="shared" ca="1" si="8"/>
        <v>43867</v>
      </c>
      <c r="P69" s="5">
        <v>3334.69</v>
      </c>
      <c r="Q69" s="5">
        <v>23.883867725274399</v>
      </c>
      <c r="R69" s="1"/>
      <c r="S69" s="1">
        <v>43719</v>
      </c>
      <c r="T69">
        <v>322.37799999999999</v>
      </c>
      <c r="V69" s="86">
        <v>43867</v>
      </c>
      <c r="W69" s="5">
        <v>-4</v>
      </c>
      <c r="Z69" s="86">
        <v>43866</v>
      </c>
      <c r="AA69" s="5">
        <v>88.03</v>
      </c>
      <c r="AC69" s="1">
        <v>43720</v>
      </c>
      <c r="AD69">
        <v>1.6552</v>
      </c>
      <c r="AE69" s="87">
        <f t="shared" ca="1" si="10"/>
        <v>3.2399999999999984E-2</v>
      </c>
      <c r="AF69" s="87">
        <f t="shared" ca="1" si="11"/>
        <v>4.2577419680702437E-2</v>
      </c>
      <c r="AG69" s="87">
        <f t="shared" ca="1" si="12"/>
        <v>0.68654026344660468</v>
      </c>
      <c r="AI69" s="1">
        <v>43720</v>
      </c>
      <c r="AJ69">
        <v>3009.57</v>
      </c>
      <c r="AK69" s="85">
        <f t="shared" ca="1" si="15"/>
        <v>2.8749707848360149E-3</v>
      </c>
      <c r="AL69" s="87">
        <f t="shared" ca="1" si="13"/>
        <v>3.3522556907377276E-3</v>
      </c>
      <c r="AM69" s="87">
        <f t="shared" ca="1" si="14"/>
        <v>5.4053498833856297</v>
      </c>
      <c r="AQ69" s="1"/>
    </row>
    <row r="70" spans="2:43" x14ac:dyDescent="0.45">
      <c r="B70" s="86">
        <v>43866</v>
      </c>
      <c r="C70" s="5">
        <v>64.970600000000005</v>
      </c>
      <c r="E70" s="86">
        <v>43866</v>
      </c>
      <c r="F70" s="5">
        <v>1.6114999999999999</v>
      </c>
      <c r="G70" s="5">
        <v>1.1335909021041699</v>
      </c>
      <c r="I70" s="86">
        <v>43865</v>
      </c>
      <c r="J70" s="5">
        <v>16.05</v>
      </c>
      <c r="L70" s="86">
        <v>43866</v>
      </c>
      <c r="M70" s="5">
        <v>0.10559999999999992</v>
      </c>
      <c r="O70" s="86">
        <f t="shared" ca="1" si="8"/>
        <v>43866</v>
      </c>
      <c r="P70" s="5">
        <v>3297.59</v>
      </c>
      <c r="Q70" s="5">
        <v>22.588253752234198</v>
      </c>
      <c r="R70" s="1"/>
      <c r="S70" s="1">
        <v>43718</v>
      </c>
      <c r="T70">
        <v>325.875</v>
      </c>
      <c r="V70" s="86">
        <v>43866</v>
      </c>
      <c r="W70" s="5">
        <v>-4.0999999999999996</v>
      </c>
      <c r="Z70" s="86">
        <v>43865</v>
      </c>
      <c r="AA70" s="5">
        <v>87.67</v>
      </c>
      <c r="AC70" s="1">
        <v>43719</v>
      </c>
      <c r="AD70">
        <v>1.6228</v>
      </c>
      <c r="AE70" s="87">
        <f t="shared" ca="1" si="10"/>
        <v>1.8000000000000238E-3</v>
      </c>
      <c r="AF70" s="87">
        <f t="shared" ca="1" si="11"/>
        <v>5.0447687426349572E-2</v>
      </c>
      <c r="AG70" s="87">
        <f t="shared" ca="1" si="12"/>
        <v>0.81344451767366022</v>
      </c>
      <c r="AI70" s="1">
        <v>43719</v>
      </c>
      <c r="AJ70">
        <v>3000.93</v>
      </c>
      <c r="AK70" s="85">
        <f t="shared" ca="1" si="15"/>
        <v>7.2036590507942328E-3</v>
      </c>
      <c r="AL70" s="87">
        <f t="shared" ca="1" si="13"/>
        <v>3.4368643701596694E-3</v>
      </c>
      <c r="AM70" s="87">
        <f t="shared" ca="1" si="14"/>
        <v>5.5417772796342017</v>
      </c>
      <c r="AQ70" s="1"/>
    </row>
    <row r="71" spans="2:43" x14ac:dyDescent="0.45">
      <c r="B71" s="86">
        <v>43865</v>
      </c>
      <c r="C71" s="5">
        <v>66.806100000000001</v>
      </c>
      <c r="E71" s="86">
        <v>43865</v>
      </c>
      <c r="F71" s="5">
        <v>1.5548</v>
      </c>
      <c r="G71" s="5">
        <v>1.05928658382265</v>
      </c>
      <c r="I71" s="86">
        <v>43864</v>
      </c>
      <c r="J71" s="5">
        <v>17.97</v>
      </c>
      <c r="L71" s="86">
        <v>43865</v>
      </c>
      <c r="M71" s="5">
        <v>7.6899999999999968E-2</v>
      </c>
      <c r="O71" s="86">
        <f t="shared" ca="1" si="8"/>
        <v>43865</v>
      </c>
      <c r="P71" s="5">
        <v>3248.92</v>
      </c>
      <c r="Q71" s="5">
        <v>17.771233432472499</v>
      </c>
      <c r="R71" s="1"/>
      <c r="S71" s="1">
        <v>43717</v>
      </c>
      <c r="T71">
        <v>325.75200000000001</v>
      </c>
      <c r="V71" s="86">
        <v>43865</v>
      </c>
      <c r="W71" s="5">
        <v>-4.5</v>
      </c>
      <c r="Z71" s="86">
        <v>43864</v>
      </c>
      <c r="AA71" s="5">
        <v>87.15</v>
      </c>
      <c r="AC71" s="1">
        <v>43718</v>
      </c>
      <c r="AD71">
        <v>1.621</v>
      </c>
      <c r="AE71" s="87">
        <f t="shared" ca="1" si="10"/>
        <v>8.7399999999999922E-2</v>
      </c>
      <c r="AF71" s="87">
        <f t="shared" ca="1" si="11"/>
        <v>4.575620176544383E-2</v>
      </c>
      <c r="AG71" s="87">
        <f t="shared" ca="1" si="12"/>
        <v>0.73779658443232254</v>
      </c>
      <c r="AI71" s="1">
        <v>43718</v>
      </c>
      <c r="AJ71">
        <v>2979.39</v>
      </c>
      <c r="AK71" s="85">
        <f t="shared" ca="1" si="15"/>
        <v>3.2226552944139824E-4</v>
      </c>
      <c r="AL71" s="87">
        <f t="shared" ca="1" si="13"/>
        <v>6.2867293266533437E-3</v>
      </c>
      <c r="AM71" s="87">
        <f t="shared" ca="1" si="14"/>
        <v>10.137046445053329</v>
      </c>
      <c r="AQ71" s="1"/>
    </row>
    <row r="72" spans="2:43" x14ac:dyDescent="0.45">
      <c r="B72" s="86">
        <v>43864</v>
      </c>
      <c r="C72" s="5">
        <v>69.7654</v>
      </c>
      <c r="E72" s="86">
        <v>43864</v>
      </c>
      <c r="F72" s="5">
        <v>1.4835</v>
      </c>
      <c r="G72" s="5">
        <v>0.87982580662310805</v>
      </c>
      <c r="I72" s="86">
        <v>43861</v>
      </c>
      <c r="J72" s="5">
        <v>18.84</v>
      </c>
      <c r="L72" s="86">
        <v>43864</v>
      </c>
      <c r="M72" s="5">
        <v>6.6999999999999948E-2</v>
      </c>
      <c r="O72" s="86">
        <f t="shared" ca="1" si="8"/>
        <v>43864</v>
      </c>
      <c r="P72" s="5">
        <v>3225.52</v>
      </c>
      <c r="Q72" s="5">
        <v>19.1222267867245</v>
      </c>
      <c r="R72" s="1"/>
      <c r="S72" s="1">
        <v>43714</v>
      </c>
      <c r="T72">
        <v>326.60899999999998</v>
      </c>
      <c r="V72" s="86">
        <v>43864</v>
      </c>
      <c r="W72" s="5">
        <v>-4.5</v>
      </c>
      <c r="Z72" s="86">
        <v>43861</v>
      </c>
      <c r="AA72" s="5">
        <v>87.53</v>
      </c>
      <c r="AC72" s="1">
        <v>43717</v>
      </c>
      <c r="AD72">
        <v>1.5336000000000001</v>
      </c>
      <c r="AE72" s="87">
        <f t="shared" ca="1" si="10"/>
        <v>8.78000000000001E-2</v>
      </c>
      <c r="AF72" s="87">
        <f t="shared" ca="1" si="11"/>
        <v>4.8764126158478451E-2</v>
      </c>
      <c r="AG72" s="87">
        <f t="shared" ca="1" si="12"/>
        <v>0.78629790792040166</v>
      </c>
      <c r="AI72" s="1">
        <v>43717</v>
      </c>
      <c r="AJ72">
        <v>2978.43</v>
      </c>
      <c r="AK72" s="85">
        <f t="shared" ca="1" si="15"/>
        <v>-9.4004841318652159E-5</v>
      </c>
      <c r="AL72" s="87">
        <f t="shared" ca="1" si="13"/>
        <v>6.6789768563783056E-3</v>
      </c>
      <c r="AM72" s="87">
        <f t="shared" ca="1" si="14"/>
        <v>10.769526582208536</v>
      </c>
      <c r="AQ72" s="1"/>
    </row>
    <row r="73" spans="2:43" x14ac:dyDescent="0.45">
      <c r="B73" s="86">
        <v>43861</v>
      </c>
      <c r="C73" s="5">
        <v>71.78</v>
      </c>
      <c r="E73" s="86">
        <v>43861</v>
      </c>
      <c r="F73" s="5">
        <v>1.4525000000000001</v>
      </c>
      <c r="G73" s="5">
        <v>1.0218757181445</v>
      </c>
      <c r="I73" s="86">
        <v>43860</v>
      </c>
      <c r="J73" s="5">
        <v>15.49</v>
      </c>
      <c r="L73" s="86">
        <v>43861</v>
      </c>
      <c r="M73" s="5">
        <v>7.4200000000000044E-2</v>
      </c>
      <c r="O73" s="86">
        <f t="shared" ca="1" si="8"/>
        <v>43861</v>
      </c>
      <c r="P73" s="5">
        <v>3283.66</v>
      </c>
      <c r="Q73" s="5">
        <v>17.633956088705101</v>
      </c>
      <c r="R73" s="1"/>
      <c r="S73" s="1">
        <v>43713</v>
      </c>
      <c r="T73">
        <v>333.22500000000002</v>
      </c>
      <c r="V73" s="86">
        <v>43861</v>
      </c>
      <c r="W73" s="5">
        <v>-5.5</v>
      </c>
      <c r="Z73" s="86">
        <v>43860</v>
      </c>
      <c r="AA73" s="5">
        <v>87.89</v>
      </c>
      <c r="AC73" s="1">
        <v>43714</v>
      </c>
      <c r="AD73">
        <v>1.4458</v>
      </c>
      <c r="AE73" s="87">
        <f t="shared" ca="1" si="10"/>
        <v>-1.3000000000000789E-3</v>
      </c>
      <c r="AF73" s="87">
        <f t="shared" ca="1" si="11"/>
        <v>5.8986580394753067E-2</v>
      </c>
      <c r="AG73" s="87">
        <f t="shared" ca="1" si="12"/>
        <v>0.95113002966646643</v>
      </c>
      <c r="AI73" s="1">
        <v>43714</v>
      </c>
      <c r="AJ73">
        <v>2978.71</v>
      </c>
      <c r="AK73" s="85">
        <f t="shared" ca="1" si="15"/>
        <v>9.1020391827530893E-4</v>
      </c>
      <c r="AL73" s="87">
        <f t="shared" ca="1" si="13"/>
        <v>9.1983802218521486E-3</v>
      </c>
      <c r="AM73" s="87">
        <f t="shared" ca="1" si="14"/>
        <v>14.831942443084722</v>
      </c>
      <c r="AQ73" s="1"/>
    </row>
    <row r="74" spans="2:43" x14ac:dyDescent="0.45">
      <c r="B74" s="86">
        <v>43860</v>
      </c>
      <c r="C74" s="5">
        <v>69.900000000000006</v>
      </c>
      <c r="E74" s="86">
        <v>43860</v>
      </c>
      <c r="F74" s="5">
        <v>1.5361</v>
      </c>
      <c r="G74" s="5">
        <v>1.0213753146289299</v>
      </c>
      <c r="I74" s="86">
        <v>43859</v>
      </c>
      <c r="J74" s="5">
        <v>16.39</v>
      </c>
      <c r="L74" s="86">
        <v>43860</v>
      </c>
      <c r="M74" s="5">
        <v>6.3600000000000101E-2</v>
      </c>
      <c r="O74" s="86">
        <f t="shared" ca="1" si="8"/>
        <v>43860</v>
      </c>
      <c r="P74" s="5">
        <v>3273.4</v>
      </c>
      <c r="Q74" s="5">
        <v>17.962687962516899</v>
      </c>
      <c r="R74" s="1"/>
      <c r="S74" s="1">
        <v>43712</v>
      </c>
      <c r="T74">
        <v>342.61500000000001</v>
      </c>
      <c r="V74" s="86">
        <v>43860</v>
      </c>
      <c r="W74" s="5">
        <v>-5</v>
      </c>
      <c r="Z74" s="86">
        <v>43859</v>
      </c>
      <c r="AA74" s="5">
        <v>87.8</v>
      </c>
      <c r="AC74" s="1">
        <v>43713</v>
      </c>
      <c r="AD74">
        <v>1.4471000000000001</v>
      </c>
      <c r="AE74" s="87">
        <f t="shared" ca="1" si="10"/>
        <v>9.4700000000000006E-2</v>
      </c>
      <c r="AF74" s="87">
        <f t="shared" ca="1" si="11"/>
        <v>5.8835845083305E-2</v>
      </c>
      <c r="AG74" s="87">
        <f t="shared" ca="1" si="12"/>
        <v>0.94869949580113766</v>
      </c>
      <c r="AI74" s="1">
        <v>43713</v>
      </c>
      <c r="AJ74">
        <v>2976</v>
      </c>
      <c r="AK74" s="85">
        <f t="shared" ca="1" si="15"/>
        <v>1.2925922894213253E-2</v>
      </c>
      <c r="AL74" s="87">
        <f t="shared" ca="1" si="13"/>
        <v>9.2333610919487271E-3</v>
      </c>
      <c r="AM74" s="87">
        <f t="shared" ca="1" si="14"/>
        <v>14.888347401280397</v>
      </c>
      <c r="AQ74" s="1"/>
    </row>
    <row r="75" spans="2:43" x14ac:dyDescent="0.45">
      <c r="B75" s="86">
        <v>43859</v>
      </c>
      <c r="C75" s="5">
        <v>68.057400000000001</v>
      </c>
      <c r="E75" s="86">
        <v>43859</v>
      </c>
      <c r="F75" s="5">
        <v>1.5362</v>
      </c>
      <c r="G75" s="5">
        <v>0.99579643167332998</v>
      </c>
      <c r="I75" s="86">
        <v>43858</v>
      </c>
      <c r="J75" s="5">
        <v>16.28</v>
      </c>
      <c r="L75" s="86">
        <v>43859</v>
      </c>
      <c r="M75" s="5">
        <v>6.0599999999999987E-2</v>
      </c>
      <c r="O75" s="86">
        <f t="shared" ca="1" si="8"/>
        <v>43859</v>
      </c>
      <c r="P75" s="5">
        <v>3276.24</v>
      </c>
      <c r="Q75" s="5">
        <v>18.330513812309999</v>
      </c>
      <c r="R75" s="1"/>
      <c r="S75" s="1">
        <v>43711</v>
      </c>
      <c r="T75">
        <v>348.714</v>
      </c>
      <c r="V75" s="86">
        <v>43859</v>
      </c>
      <c r="W75" s="5">
        <v>-4.75</v>
      </c>
      <c r="Z75" s="86">
        <v>43858</v>
      </c>
      <c r="AA75" s="5">
        <v>87.85</v>
      </c>
      <c r="AC75" s="1">
        <v>43712</v>
      </c>
      <c r="AD75">
        <v>1.3524</v>
      </c>
      <c r="AE75" s="87">
        <f t="shared" ca="1" si="10"/>
        <v>1.7200000000000104E-2</v>
      </c>
      <c r="AF75" s="87">
        <f t="shared" ca="1" si="11"/>
        <v>2.7080681921497728E-2</v>
      </c>
      <c r="AG75" s="87">
        <f t="shared" ca="1" si="12"/>
        <v>0.43666287530160697</v>
      </c>
      <c r="AI75" s="1">
        <v>43712</v>
      </c>
      <c r="AJ75">
        <v>2937.78</v>
      </c>
      <c r="AK75" s="85">
        <f t="shared" ca="1" si="15"/>
        <v>1.0783722026351545E-2</v>
      </c>
      <c r="AL75" s="87">
        <f t="shared" ca="1" si="13"/>
        <v>9.1356983830733068E-3</v>
      </c>
      <c r="AM75" s="87">
        <f t="shared" ca="1" si="14"/>
        <v>14.730871015010258</v>
      </c>
      <c r="AQ75" s="1"/>
    </row>
    <row r="76" spans="2:43" x14ac:dyDescent="0.45">
      <c r="B76" s="86">
        <v>43858</v>
      </c>
      <c r="C76" s="5">
        <v>66.500500000000002</v>
      </c>
      <c r="E76" s="86">
        <v>43858</v>
      </c>
      <c r="F76" s="5">
        <v>1.6042000000000001</v>
      </c>
      <c r="G76" s="5">
        <v>0.94633861980442102</v>
      </c>
      <c r="I76" s="86">
        <v>43857</v>
      </c>
      <c r="J76" s="5">
        <v>18.23</v>
      </c>
      <c r="L76" s="86">
        <v>43858</v>
      </c>
      <c r="M76" s="5">
        <v>7.8400000000000025E-2</v>
      </c>
      <c r="O76" s="86">
        <f t="shared" ca="1" si="8"/>
        <v>43858</v>
      </c>
      <c r="P76" s="5">
        <v>3243.63</v>
      </c>
      <c r="Q76" s="5">
        <v>13.0704296799974</v>
      </c>
      <c r="R76" s="1"/>
      <c r="S76" s="1">
        <v>43707</v>
      </c>
      <c r="T76">
        <v>340.01799999999997</v>
      </c>
      <c r="V76" s="86">
        <v>43858</v>
      </c>
      <c r="W76" s="5">
        <v>-5.38</v>
      </c>
      <c r="Z76" s="86">
        <v>43857</v>
      </c>
      <c r="AA76" s="5">
        <v>87.1</v>
      </c>
      <c r="AC76" s="1">
        <v>43711</v>
      </c>
      <c r="AD76">
        <v>1.3351999999999999</v>
      </c>
      <c r="AE76" s="87">
        <f t="shared" ca="1" si="10"/>
        <v>-4.6799999999999953E-2</v>
      </c>
      <c r="AF76" s="87">
        <f t="shared" ca="1" si="11"/>
        <v>2.5545319205939304E-2</v>
      </c>
      <c r="AG76" s="87">
        <f t="shared" ca="1" si="12"/>
        <v>0.41190589540168782</v>
      </c>
      <c r="AI76" s="1">
        <v>43711</v>
      </c>
      <c r="AJ76">
        <v>2906.27</v>
      </c>
      <c r="AK76" s="85">
        <f t="shared" ca="1" si="15"/>
        <v>-6.9230294011075758E-3</v>
      </c>
      <c r="AL76" s="87">
        <f t="shared" ca="1" si="13"/>
        <v>8.3379656619933552E-3</v>
      </c>
      <c r="AM76" s="87">
        <f t="shared" ca="1" si="14"/>
        <v>13.444565652690635</v>
      </c>
      <c r="AQ76" s="1"/>
    </row>
    <row r="77" spans="2:43" x14ac:dyDescent="0.45">
      <c r="B77" s="86">
        <v>43857</v>
      </c>
      <c r="C77" s="5">
        <v>67.665300000000002</v>
      </c>
      <c r="E77" s="86">
        <v>43857</v>
      </c>
      <c r="F77" s="5">
        <v>1.5508</v>
      </c>
      <c r="G77" s="5">
        <v>0.47764414927154097</v>
      </c>
      <c r="I77" s="86">
        <v>43854</v>
      </c>
      <c r="J77" s="5">
        <v>14.56</v>
      </c>
      <c r="L77" s="86">
        <v>43857</v>
      </c>
      <c r="M77" s="5">
        <v>5.8400000000000007E-2</v>
      </c>
      <c r="O77" s="86">
        <f t="shared" ca="1" si="8"/>
        <v>43857</v>
      </c>
      <c r="P77" s="5">
        <v>3295.47</v>
      </c>
      <c r="Q77" s="5">
        <v>7.4691287731744804</v>
      </c>
      <c r="R77" s="1"/>
      <c r="S77" s="1">
        <v>43706</v>
      </c>
      <c r="T77">
        <v>340.97399999999999</v>
      </c>
      <c r="V77" s="86">
        <v>43857</v>
      </c>
      <c r="W77" s="5">
        <v>-5.75</v>
      </c>
      <c r="Z77" s="86">
        <v>43854</v>
      </c>
      <c r="AA77" s="5">
        <v>87.69</v>
      </c>
      <c r="AC77" s="1">
        <v>43710</v>
      </c>
      <c r="AD77">
        <v>1.3819999999999999</v>
      </c>
      <c r="AE77" s="87">
        <f t="shared" ca="1" si="10"/>
        <v>2.9999999999996696E-4</v>
      </c>
      <c r="AF77" s="87">
        <f t="shared" ca="1" si="11"/>
        <v>9.6975512372969672E-3</v>
      </c>
      <c r="AG77" s="87">
        <f t="shared" ca="1" si="12"/>
        <v>0.15636831520483932</v>
      </c>
      <c r="AI77" s="1">
        <v>43707</v>
      </c>
      <c r="AJ77">
        <v>2926.46</v>
      </c>
      <c r="AK77" s="85">
        <f t="shared" ca="1" si="15"/>
        <v>6.4262082115234761E-4</v>
      </c>
      <c r="AL77" s="87">
        <f t="shared" ca="1" si="13"/>
        <v>6.9188444617089926E-3</v>
      </c>
      <c r="AM77" s="87">
        <f t="shared" ca="1" si="14"/>
        <v>11.156301474137166</v>
      </c>
      <c r="AQ77" s="1"/>
    </row>
    <row r="78" spans="2:43" x14ac:dyDescent="0.45">
      <c r="B78" s="86">
        <v>43854</v>
      </c>
      <c r="C78" s="5">
        <v>65.099999999999994</v>
      </c>
      <c r="E78" s="86">
        <v>43854</v>
      </c>
      <c r="F78" s="5">
        <v>1.6343000000000001</v>
      </c>
      <c r="G78" s="5">
        <v>0.27453812728532401</v>
      </c>
      <c r="I78" s="86">
        <v>43853</v>
      </c>
      <c r="J78" s="5">
        <v>12.98</v>
      </c>
      <c r="L78" s="86">
        <v>43854</v>
      </c>
      <c r="M78" s="5">
        <v>7.9400000000000137E-2</v>
      </c>
      <c r="O78" s="86">
        <f t="shared" ca="1" si="8"/>
        <v>43854</v>
      </c>
      <c r="P78" s="5">
        <v>3325.54</v>
      </c>
      <c r="Q78" s="5">
        <v>4.3233646914452297</v>
      </c>
      <c r="R78" s="1"/>
      <c r="S78" s="1">
        <v>43705</v>
      </c>
      <c r="T78">
        <v>350.32</v>
      </c>
      <c r="V78" s="86">
        <v>43854</v>
      </c>
      <c r="W78" s="5">
        <v>-5</v>
      </c>
      <c r="Z78" s="86">
        <v>43853</v>
      </c>
      <c r="AA78" s="5">
        <v>88.06</v>
      </c>
      <c r="AC78" s="1">
        <v>43707</v>
      </c>
      <c r="AD78">
        <v>1.3816999999999999</v>
      </c>
      <c r="AE78" s="87">
        <f t="shared" ca="1" si="10"/>
        <v>-1.0099999999999998E-2</v>
      </c>
      <c r="AF78" s="87">
        <f t="shared" ca="1" si="11"/>
        <v>3.6312807657904907E-2</v>
      </c>
      <c r="AG78" s="87">
        <f t="shared" ca="1" si="12"/>
        <v>0.58552642980483749</v>
      </c>
      <c r="AI78" s="1">
        <v>43706</v>
      </c>
      <c r="AJ78">
        <v>2924.58</v>
      </c>
      <c r="AK78" s="85">
        <f t="shared" ca="1" si="15"/>
        <v>1.260743543874108E-2</v>
      </c>
      <c r="AL78" s="87">
        <f t="shared" ca="1" si="13"/>
        <v>7.0931555051555115E-3</v>
      </c>
      <c r="AM78" s="87">
        <f t="shared" ca="1" si="14"/>
        <v>11.437369586265305</v>
      </c>
      <c r="AQ78" s="1"/>
    </row>
    <row r="79" spans="2:43" x14ac:dyDescent="0.45">
      <c r="B79" s="86">
        <v>43853</v>
      </c>
      <c r="C79" s="5">
        <v>62.621499999999997</v>
      </c>
      <c r="E79" s="86">
        <v>43853</v>
      </c>
      <c r="F79" s="5">
        <v>1.6834</v>
      </c>
      <c r="G79" s="5">
        <v>0.350053043599585</v>
      </c>
      <c r="I79" s="86">
        <v>43852</v>
      </c>
      <c r="J79" s="5">
        <v>12.91</v>
      </c>
      <c r="L79" s="86">
        <v>43853</v>
      </c>
      <c r="M79" s="5">
        <v>0.1077999999999999</v>
      </c>
      <c r="O79" s="86">
        <f t="shared" ca="1" si="8"/>
        <v>43853</v>
      </c>
      <c r="P79" s="5">
        <v>3321.75</v>
      </c>
      <c r="Q79" s="5">
        <v>7.6374173515572599</v>
      </c>
      <c r="R79" s="1"/>
      <c r="S79" s="1">
        <v>43704</v>
      </c>
      <c r="T79">
        <v>356.548</v>
      </c>
      <c r="V79" s="86">
        <v>43853</v>
      </c>
      <c r="W79" s="5">
        <v>-5</v>
      </c>
      <c r="Z79" s="86">
        <v>43852</v>
      </c>
      <c r="AA79" s="5">
        <v>88.33</v>
      </c>
      <c r="AC79" s="1">
        <v>43706</v>
      </c>
      <c r="AD79">
        <v>1.3917999999999999</v>
      </c>
      <c r="AE79" s="87">
        <f t="shared" ca="1" si="10"/>
        <v>1.2399999999999967E-2</v>
      </c>
      <c r="AF79" s="87">
        <f t="shared" ca="1" si="11"/>
        <v>3.8264213045612186E-2</v>
      </c>
      <c r="AG79" s="87">
        <f t="shared" ca="1" si="12"/>
        <v>0.61699189621906658</v>
      </c>
      <c r="AI79" s="1">
        <v>43705</v>
      </c>
      <c r="AJ79">
        <v>2887.94</v>
      </c>
      <c r="AK79" s="85">
        <f t="shared" ca="1" si="15"/>
        <v>6.52414118680143E-3</v>
      </c>
      <c r="AL79" s="87">
        <f t="shared" ca="1" si="13"/>
        <v>1.6603030004939363E-2</v>
      </c>
      <c r="AM79" s="87">
        <f t="shared" ca="1" si="14"/>
        <v>26.771581460511136</v>
      </c>
      <c r="AQ79" s="1"/>
    </row>
    <row r="80" spans="2:43" x14ac:dyDescent="0.45">
      <c r="B80" s="86">
        <v>43852</v>
      </c>
      <c r="C80" s="5">
        <v>61.3</v>
      </c>
      <c r="E80" s="86">
        <v>43852</v>
      </c>
      <c r="F80" s="5">
        <v>1.7257</v>
      </c>
      <c r="G80" s="5">
        <v>0.39365041597844103</v>
      </c>
      <c r="I80" s="86">
        <v>43851</v>
      </c>
      <c r="J80" s="5">
        <v>12.85</v>
      </c>
      <c r="L80" s="86">
        <v>43852</v>
      </c>
      <c r="M80" s="5">
        <v>0.12370000000000014</v>
      </c>
      <c r="O80" s="86">
        <f t="shared" ref="O80:O143" ca="1" si="16">VALUE(L80)</f>
        <v>43852</v>
      </c>
      <c r="P80" s="5">
        <v>3320.79</v>
      </c>
      <c r="Q80" s="5">
        <v>7.34996118294025</v>
      </c>
      <c r="R80" s="1"/>
      <c r="S80" s="1">
        <v>43703</v>
      </c>
      <c r="T80">
        <v>353.99799999999999</v>
      </c>
      <c r="V80" s="86">
        <v>43852</v>
      </c>
      <c r="W80" s="5">
        <v>-4.38</v>
      </c>
      <c r="Z80" s="86">
        <v>43851</v>
      </c>
      <c r="AA80" s="5">
        <v>88.17</v>
      </c>
      <c r="AC80" s="1">
        <v>43705</v>
      </c>
      <c r="AD80">
        <v>1.3794</v>
      </c>
      <c r="AE80" s="87">
        <f t="shared" ca="1" si="10"/>
        <v>-5.3000000000000824E-3</v>
      </c>
      <c r="AF80" s="87">
        <f t="shared" ca="1" si="11"/>
        <v>4.431247943111892E-2</v>
      </c>
      <c r="AG80" s="87">
        <f t="shared" ca="1" si="12"/>
        <v>0.71451726127971715</v>
      </c>
      <c r="AI80" s="1">
        <v>43704</v>
      </c>
      <c r="AJ80">
        <v>2869.16</v>
      </c>
      <c r="AK80" s="85">
        <f t="shared" ca="1" si="15"/>
        <v>-3.2083318806849889E-3</v>
      </c>
      <c r="AL80" s="87">
        <f t="shared" ca="1" si="13"/>
        <v>1.5598713113507801E-2</v>
      </c>
      <c r="AM80" s="87">
        <f t="shared" ca="1" si="14"/>
        <v>25.152169132572887</v>
      </c>
      <c r="AQ80" s="1"/>
    </row>
    <row r="81" spans="2:43" x14ac:dyDescent="0.45">
      <c r="B81" s="86">
        <v>43851</v>
      </c>
      <c r="C81" s="5">
        <v>61.496499999999997</v>
      </c>
      <c r="E81" s="86">
        <v>43851</v>
      </c>
      <c r="F81" s="5">
        <v>1.7370000000000001</v>
      </c>
      <c r="G81" s="5">
        <v>0.45764374790878498</v>
      </c>
      <c r="I81" s="86">
        <v>43847</v>
      </c>
      <c r="J81" s="5">
        <v>12.1</v>
      </c>
      <c r="L81" s="86">
        <v>43851</v>
      </c>
      <c r="M81" s="5">
        <v>0.12950000000000017</v>
      </c>
      <c r="O81" s="86">
        <f t="shared" ca="1" si="16"/>
        <v>43851</v>
      </c>
      <c r="P81" s="5">
        <v>3329.62</v>
      </c>
      <c r="Q81" s="5">
        <v>6.6324611577504502</v>
      </c>
      <c r="R81" s="1"/>
      <c r="S81" s="1">
        <v>43700</v>
      </c>
      <c r="T81">
        <v>361.83800000000002</v>
      </c>
      <c r="V81" s="86">
        <v>43851</v>
      </c>
      <c r="W81" s="5">
        <v>-3.75</v>
      </c>
      <c r="Z81" s="86">
        <v>43847</v>
      </c>
      <c r="AA81" s="5">
        <v>88.36</v>
      </c>
      <c r="AC81" s="1">
        <v>43704</v>
      </c>
      <c r="AD81">
        <v>1.3847</v>
      </c>
      <c r="AE81" s="87">
        <f t="shared" ca="1" si="10"/>
        <v>-7.0999999999999952E-2</v>
      </c>
      <c r="AF81" s="87">
        <f t="shared" ca="1" si="11"/>
        <v>5.7404667347989574E-2</v>
      </c>
      <c r="AG81" s="87">
        <f t="shared" ca="1" si="12"/>
        <v>0.92562244822965933</v>
      </c>
      <c r="AI81" s="1">
        <v>43703</v>
      </c>
      <c r="AJ81">
        <v>2878.38</v>
      </c>
      <c r="AK81" s="85">
        <f t="shared" ca="1" si="15"/>
        <v>1.0923191173948981E-2</v>
      </c>
      <c r="AL81" s="87">
        <f t="shared" ca="1" si="13"/>
        <v>1.6965347907245219E-2</v>
      </c>
      <c r="AM81" s="87">
        <f t="shared" ca="1" si="14"/>
        <v>27.355801523553669</v>
      </c>
      <c r="AQ81" s="1"/>
    </row>
    <row r="82" spans="2:43" x14ac:dyDescent="0.45">
      <c r="B82" s="86">
        <v>43850</v>
      </c>
      <c r="C82" s="5">
        <v>60</v>
      </c>
      <c r="E82" s="86">
        <v>43850</v>
      </c>
      <c r="F82" s="5">
        <v>1.78</v>
      </c>
      <c r="G82" s="5">
        <v>0.32270892457445399</v>
      </c>
      <c r="I82" s="86">
        <v>43846</v>
      </c>
      <c r="J82" s="5">
        <v>12.32</v>
      </c>
      <c r="L82" s="86">
        <v>43850</v>
      </c>
      <c r="M82" s="5">
        <v>0.14500000000000002</v>
      </c>
      <c r="O82" s="86">
        <f t="shared" ca="1" si="16"/>
        <v>43850</v>
      </c>
      <c r="P82" s="5">
        <v>3316.81</v>
      </c>
      <c r="Q82" s="5">
        <v>7.3545891204917497</v>
      </c>
      <c r="R82" s="1"/>
      <c r="S82" s="1">
        <v>43699</v>
      </c>
      <c r="T82">
        <v>344.94499999999999</v>
      </c>
      <c r="V82" s="86">
        <v>43850</v>
      </c>
      <c r="W82" s="5">
        <v>-4.25</v>
      </c>
      <c r="Z82" s="86">
        <v>43846</v>
      </c>
      <c r="AA82" s="5">
        <v>88.43</v>
      </c>
      <c r="AC82" s="1">
        <v>43703</v>
      </c>
      <c r="AD82">
        <v>1.4557</v>
      </c>
      <c r="AE82" s="87">
        <f t="shared" ca="1" si="10"/>
        <v>5.3000000000000824E-3</v>
      </c>
      <c r="AF82" s="87">
        <f t="shared" ca="1" si="11"/>
        <v>5.5492341813983749E-2</v>
      </c>
      <c r="AG82" s="87">
        <f t="shared" ca="1" si="12"/>
        <v>0.89478712552204409</v>
      </c>
      <c r="AI82" s="1">
        <v>43700</v>
      </c>
      <c r="AJ82">
        <v>2847.11</v>
      </c>
      <c r="AK82" s="85">
        <f t="shared" ca="1" si="15"/>
        <v>-2.6288935558066755E-2</v>
      </c>
      <c r="AL82" s="87">
        <f t="shared" ca="1" si="13"/>
        <v>1.4674489130509923E-2</v>
      </c>
      <c r="AM82" s="87">
        <f t="shared" ca="1" si="14"/>
        <v>23.661902738955291</v>
      </c>
      <c r="AQ82" s="1"/>
    </row>
    <row r="83" spans="2:43" x14ac:dyDescent="0.45">
      <c r="B83" s="86">
        <v>43847</v>
      </c>
      <c r="C83" s="5">
        <v>60.17</v>
      </c>
      <c r="E83" s="86">
        <v>43847</v>
      </c>
      <c r="F83" s="5">
        <v>1.7804</v>
      </c>
      <c r="G83" s="5">
        <v>0.38370785327729101</v>
      </c>
      <c r="I83" s="86">
        <v>43845</v>
      </c>
      <c r="J83" s="5">
        <v>12.42</v>
      </c>
      <c r="L83" s="86">
        <v>43847</v>
      </c>
      <c r="M83" s="5">
        <v>0.14139999999999997</v>
      </c>
      <c r="O83" s="86">
        <f t="shared" ca="1" si="16"/>
        <v>43847</v>
      </c>
      <c r="P83" s="5">
        <v>3289.29</v>
      </c>
      <c r="Q83" s="5">
        <v>7.0502669735969601</v>
      </c>
      <c r="R83" s="1"/>
      <c r="S83" s="1">
        <v>43698</v>
      </c>
      <c r="T83">
        <v>346.51799999999997</v>
      </c>
      <c r="V83" s="86">
        <v>43847</v>
      </c>
      <c r="W83" s="5">
        <v>-4.25</v>
      </c>
      <c r="Z83" s="86">
        <v>43845</v>
      </c>
      <c r="AA83" s="5">
        <v>88.4</v>
      </c>
      <c r="AC83" s="1">
        <v>43700</v>
      </c>
      <c r="AD83">
        <v>1.4503999999999999</v>
      </c>
      <c r="AE83" s="87">
        <f t="shared" ca="1" si="10"/>
        <v>-8.1100000000000172E-2</v>
      </c>
      <c r="AF83" s="87">
        <f t="shared" ca="1" si="11"/>
        <v>5.9421068093171603E-2</v>
      </c>
      <c r="AG83" s="87">
        <f t="shared" ca="1" si="12"/>
        <v>0.95813593329269686</v>
      </c>
      <c r="AI83" s="1">
        <v>43699</v>
      </c>
      <c r="AJ83">
        <v>2922.95</v>
      </c>
      <c r="AK83" s="85">
        <f t="shared" ca="1" si="15"/>
        <v>-5.0620962947638712E-4</v>
      </c>
      <c r="AL83" s="87">
        <f t="shared" ca="1" si="13"/>
        <v>8.9606021957086106E-3</v>
      </c>
      <c r="AM83" s="87">
        <f t="shared" ca="1" si="14"/>
        <v>14.448536896354547</v>
      </c>
      <c r="AQ83" s="1"/>
    </row>
    <row r="84" spans="2:43" x14ac:dyDescent="0.45">
      <c r="B84" s="86">
        <v>43846</v>
      </c>
      <c r="C84" s="5">
        <v>60.638300000000001</v>
      </c>
      <c r="E84" s="86">
        <v>43846</v>
      </c>
      <c r="F84" s="5">
        <v>1.7658</v>
      </c>
      <c r="G84" s="5">
        <v>0.43654551118220702</v>
      </c>
      <c r="I84" s="86">
        <v>43844</v>
      </c>
      <c r="J84" s="5">
        <v>12.39</v>
      </c>
      <c r="L84" s="86">
        <v>43846</v>
      </c>
      <c r="M84" s="5">
        <v>0.12749999999999995</v>
      </c>
      <c r="O84" s="86">
        <f t="shared" ca="1" si="16"/>
        <v>43846</v>
      </c>
      <c r="P84" s="5">
        <v>3283.15</v>
      </c>
      <c r="Q84" s="5">
        <v>8.4092699652306706</v>
      </c>
      <c r="R84" s="1"/>
      <c r="S84" s="1">
        <v>43697</v>
      </c>
      <c r="T84">
        <v>355.99099999999999</v>
      </c>
      <c r="V84" s="86">
        <v>43846</v>
      </c>
      <c r="W84" s="5">
        <v>-4.25</v>
      </c>
      <c r="Z84" s="86">
        <v>43844</v>
      </c>
      <c r="AA84" s="5">
        <v>88.38</v>
      </c>
      <c r="AC84" s="1">
        <v>43699</v>
      </c>
      <c r="AD84">
        <v>1.5315000000000001</v>
      </c>
      <c r="AE84" s="87">
        <f t="shared" ca="1" si="10"/>
        <v>3.6100000000000021E-2</v>
      </c>
      <c r="AF84" s="87">
        <f t="shared" ca="1" si="11"/>
        <v>4.6402325731942806E-2</v>
      </c>
      <c r="AG84" s="87">
        <f t="shared" ca="1" si="12"/>
        <v>0.74821502034285803</v>
      </c>
      <c r="AI84" s="1">
        <v>43698</v>
      </c>
      <c r="AJ84">
        <v>2924.43</v>
      </c>
      <c r="AK84" s="85">
        <f t="shared" ca="1" si="15"/>
        <v>8.2130062994995642E-3</v>
      </c>
      <c r="AL84" s="87">
        <f t="shared" ca="1" si="13"/>
        <v>1.0055658867425611E-2</v>
      </c>
      <c r="AM84" s="87">
        <f t="shared" ca="1" si="14"/>
        <v>16.21426272362983</v>
      </c>
      <c r="AQ84" s="1"/>
    </row>
    <row r="85" spans="2:43" x14ac:dyDescent="0.45">
      <c r="B85" s="86">
        <v>43845</v>
      </c>
      <c r="C85" s="5">
        <v>61.064399999999999</v>
      </c>
      <c r="E85" s="86">
        <v>43845</v>
      </c>
      <c r="F85" s="5">
        <v>1.7464</v>
      </c>
      <c r="G85" s="5">
        <v>0.42375071288042399</v>
      </c>
      <c r="I85" s="86">
        <v>43843</v>
      </c>
      <c r="J85" s="5">
        <v>12.32</v>
      </c>
      <c r="L85" s="86">
        <v>43845</v>
      </c>
      <c r="M85" s="5">
        <v>0.11739999999999995</v>
      </c>
      <c r="O85" s="86">
        <f t="shared" ca="1" si="16"/>
        <v>43845</v>
      </c>
      <c r="P85" s="5">
        <v>3288.13</v>
      </c>
      <c r="Q85" s="5">
        <v>7.41574291333633</v>
      </c>
      <c r="R85" s="1"/>
      <c r="S85" s="1">
        <v>43696</v>
      </c>
      <c r="T85">
        <v>350.56900000000002</v>
      </c>
      <c r="V85" s="86">
        <v>43845</v>
      </c>
      <c r="W85" s="5">
        <v>-3.75</v>
      </c>
      <c r="Z85" s="86">
        <v>43843</v>
      </c>
      <c r="AA85" s="5">
        <v>88.39</v>
      </c>
      <c r="AC85" s="1">
        <v>43698</v>
      </c>
      <c r="AD85">
        <v>1.4954000000000001</v>
      </c>
      <c r="AE85" s="87">
        <f t="shared" ca="1" si="10"/>
        <v>3.6499999999999977E-2</v>
      </c>
      <c r="AF85" s="87">
        <f t="shared" ca="1" si="11"/>
        <v>4.5983837740377023E-2</v>
      </c>
      <c r="AG85" s="87">
        <f t="shared" ca="1" si="12"/>
        <v>0.74146710423771578</v>
      </c>
      <c r="AI85" s="1">
        <v>43697</v>
      </c>
      <c r="AJ85">
        <v>2900.51</v>
      </c>
      <c r="AK85" s="85">
        <f t="shared" ca="1" si="15"/>
        <v>-7.9462520811493E-3</v>
      </c>
      <c r="AL85" s="87">
        <f t="shared" ca="1" si="13"/>
        <v>1.0169352103671189E-2</v>
      </c>
      <c r="AM85" s="87">
        <f t="shared" ca="1" si="14"/>
        <v>16.397587558599838</v>
      </c>
      <c r="AQ85" s="1"/>
    </row>
    <row r="86" spans="2:43" x14ac:dyDescent="0.45">
      <c r="B86" s="86">
        <v>43844</v>
      </c>
      <c r="C86" s="5">
        <v>59.875</v>
      </c>
      <c r="E86" s="86">
        <v>43844</v>
      </c>
      <c r="F86" s="5">
        <v>1.7715000000000001</v>
      </c>
      <c r="G86" s="5">
        <v>0.40973273809480598</v>
      </c>
      <c r="I86" s="86">
        <v>43840</v>
      </c>
      <c r="J86" s="5">
        <v>12.56</v>
      </c>
      <c r="L86" s="86">
        <v>43844</v>
      </c>
      <c r="M86" s="5">
        <v>0.13470000000000004</v>
      </c>
      <c r="O86" s="86">
        <f t="shared" ca="1" si="16"/>
        <v>43844</v>
      </c>
      <c r="P86" s="5">
        <v>3265.35</v>
      </c>
      <c r="Q86" s="5">
        <v>8.0834621404535607</v>
      </c>
      <c r="R86" s="1"/>
      <c r="S86" s="1">
        <v>43693</v>
      </c>
      <c r="T86">
        <v>357.21899999999999</v>
      </c>
      <c r="V86" s="86">
        <v>43844</v>
      </c>
      <c r="W86" s="5">
        <v>-4</v>
      </c>
      <c r="Z86" s="86">
        <v>43840</v>
      </c>
      <c r="AA86" s="5">
        <v>88.39</v>
      </c>
      <c r="AC86" s="1">
        <v>43697</v>
      </c>
      <c r="AD86">
        <v>1.4589000000000001</v>
      </c>
      <c r="AE86" s="87">
        <f t="shared" ca="1" si="10"/>
        <v>-4.6099999999999808E-2</v>
      </c>
      <c r="AF86" s="87">
        <f t="shared" ca="1" si="11"/>
        <v>5.7572389215664786E-2</v>
      </c>
      <c r="AG86" s="87">
        <f t="shared" ca="1" si="12"/>
        <v>0.92832688208410652</v>
      </c>
      <c r="AI86" s="1">
        <v>43696</v>
      </c>
      <c r="AJ86">
        <v>2923.65</v>
      </c>
      <c r="AK86" s="85">
        <f t="shared" ca="1" si="15"/>
        <v>1.2033185301994735E-2</v>
      </c>
      <c r="AL86" s="87">
        <f t="shared" ca="1" si="13"/>
        <v>2.0328084763618425E-2</v>
      </c>
      <c r="AM86" s="87">
        <f t="shared" ca="1" si="14"/>
        <v>32.778051778710463</v>
      </c>
      <c r="AQ86" s="1"/>
    </row>
    <row r="87" spans="2:43" x14ac:dyDescent="0.45">
      <c r="B87" s="86">
        <v>43843</v>
      </c>
      <c r="C87" s="5">
        <v>60.249499999999998</v>
      </c>
      <c r="E87" s="86">
        <v>43843</v>
      </c>
      <c r="F87" s="5">
        <v>1.7945</v>
      </c>
      <c r="G87" s="5">
        <v>0.62014695838970302</v>
      </c>
      <c r="I87" s="86">
        <v>43839</v>
      </c>
      <c r="J87" s="5">
        <v>12.54</v>
      </c>
      <c r="L87" s="86">
        <v>43843</v>
      </c>
      <c r="M87" s="5">
        <v>0.15090000000000003</v>
      </c>
      <c r="O87" s="86">
        <f t="shared" ca="1" si="16"/>
        <v>43843</v>
      </c>
      <c r="P87" s="5">
        <v>3274.7</v>
      </c>
      <c r="Q87" s="5">
        <v>6.6326763461486404</v>
      </c>
      <c r="R87" s="1"/>
      <c r="S87" s="1">
        <v>43692</v>
      </c>
      <c r="T87">
        <v>370.423</v>
      </c>
      <c r="V87" s="86">
        <v>43843</v>
      </c>
      <c r="W87" s="5">
        <v>-5.25</v>
      </c>
      <c r="Z87" s="86">
        <v>43839</v>
      </c>
      <c r="AA87" s="5">
        <v>88.36</v>
      </c>
      <c r="AC87" s="1">
        <v>43696</v>
      </c>
      <c r="AD87">
        <v>1.5049999999999999</v>
      </c>
      <c r="AE87" s="87">
        <f t="shared" ca="1" si="10"/>
        <v>5.9599999999999875E-2</v>
      </c>
      <c r="AF87" s="87">
        <f t="shared" ca="1" si="11"/>
        <v>8.7589972789888074E-2</v>
      </c>
      <c r="AG87" s="87">
        <f t="shared" ca="1" si="12"/>
        <v>1.4123458735970684</v>
      </c>
      <c r="AI87" s="1">
        <v>43693</v>
      </c>
      <c r="AJ87">
        <v>2888.68</v>
      </c>
      <c r="AK87" s="85">
        <f t="shared" ca="1" si="15"/>
        <v>1.4323116131046663E-2</v>
      </c>
      <c r="AL87" s="87">
        <f t="shared" ca="1" si="13"/>
        <v>2.0889534658880476E-2</v>
      </c>
      <c r="AM87" s="87">
        <f t="shared" ca="1" si="14"/>
        <v>33.683362532382041</v>
      </c>
      <c r="AQ87" s="1"/>
    </row>
    <row r="88" spans="2:43" x14ac:dyDescent="0.45">
      <c r="B88" s="86">
        <v>43840</v>
      </c>
      <c r="C88" s="5">
        <v>60.5</v>
      </c>
      <c r="E88" s="86">
        <v>43840</v>
      </c>
      <c r="F88" s="5">
        <v>1.7686999999999999</v>
      </c>
      <c r="G88" s="5">
        <v>0.59835840708837196</v>
      </c>
      <c r="I88" s="86">
        <v>43838</v>
      </c>
      <c r="J88" s="5">
        <v>13.45</v>
      </c>
      <c r="L88" s="86">
        <v>43840</v>
      </c>
      <c r="M88" s="5">
        <v>0.13769999999999993</v>
      </c>
      <c r="O88" s="86">
        <f t="shared" ca="1" si="16"/>
        <v>43840</v>
      </c>
      <c r="P88" s="5">
        <v>3253.05</v>
      </c>
      <c r="Q88" s="5">
        <v>9.0206125510811805</v>
      </c>
      <c r="R88" s="1"/>
      <c r="S88" s="1">
        <v>43691</v>
      </c>
      <c r="T88">
        <v>375.67700000000002</v>
      </c>
      <c r="V88" s="86">
        <v>43840</v>
      </c>
      <c r="W88" s="5">
        <v>-5.13</v>
      </c>
      <c r="Z88" s="86">
        <v>43838</v>
      </c>
      <c r="AA88" s="5">
        <v>88.13</v>
      </c>
      <c r="AC88" s="1">
        <v>43693</v>
      </c>
      <c r="AD88">
        <v>1.4454</v>
      </c>
      <c r="AE88" s="87">
        <f t="shared" ca="1" si="10"/>
        <v>3.1600000000000072E-2</v>
      </c>
      <c r="AF88" s="87">
        <f t="shared" ca="1" si="11"/>
        <v>9.0276944269656587E-2</v>
      </c>
      <c r="AG88" s="87">
        <f t="shared" ca="1" si="12"/>
        <v>1.4556719868615102</v>
      </c>
      <c r="AI88" s="1">
        <v>43692</v>
      </c>
      <c r="AJ88">
        <v>2847.6</v>
      </c>
      <c r="AK88" s="85">
        <f t="shared" ca="1" si="15"/>
        <v>2.461236782690441E-3</v>
      </c>
      <c r="AL88" s="87">
        <f t="shared" ca="1" si="13"/>
        <v>1.9127367569941493E-2</v>
      </c>
      <c r="AM88" s="87">
        <f t="shared" ca="1" si="14"/>
        <v>30.84195347906304</v>
      </c>
      <c r="AQ88" s="1"/>
    </row>
    <row r="89" spans="2:43" x14ac:dyDescent="0.45">
      <c r="B89" s="86">
        <v>43839</v>
      </c>
      <c r="C89" s="5">
        <v>64.315799999999996</v>
      </c>
      <c r="E89" s="86">
        <v>43839</v>
      </c>
      <c r="F89" s="5">
        <v>1.7995999999999999</v>
      </c>
      <c r="G89" s="5">
        <v>0.484350269261134</v>
      </c>
      <c r="I89" s="86">
        <v>43837</v>
      </c>
      <c r="J89" s="5">
        <v>13.79</v>
      </c>
      <c r="L89" s="86">
        <v>43839</v>
      </c>
      <c r="M89" s="5">
        <v>0.15659999999999985</v>
      </c>
      <c r="O89" s="86">
        <f t="shared" ca="1" si="16"/>
        <v>43839</v>
      </c>
      <c r="P89" s="5">
        <v>3237.18</v>
      </c>
      <c r="Q89" s="5">
        <v>10.9819840213845</v>
      </c>
      <c r="R89" s="1"/>
      <c r="S89" s="1">
        <v>43690</v>
      </c>
      <c r="T89">
        <v>348.04899999999998</v>
      </c>
      <c r="V89" s="86">
        <v>43839</v>
      </c>
      <c r="W89" s="5">
        <v>-5.63</v>
      </c>
      <c r="Z89" s="86">
        <v>43837</v>
      </c>
      <c r="AA89" s="5">
        <v>88.05</v>
      </c>
      <c r="AC89" s="1">
        <v>43692</v>
      </c>
      <c r="AD89">
        <v>1.4137999999999999</v>
      </c>
      <c r="AE89" s="87">
        <f t="shared" ca="1" si="10"/>
        <v>-5.7500000000000107E-2</v>
      </c>
      <c r="AF89" s="87">
        <f t="shared" ca="1" si="11"/>
        <v>8.6904411088659234E-2</v>
      </c>
      <c r="AG89" s="87">
        <f t="shared" ca="1" si="12"/>
        <v>1.4012915233217305</v>
      </c>
      <c r="AI89" s="1">
        <v>43691</v>
      </c>
      <c r="AJ89">
        <v>2840.6</v>
      </c>
      <c r="AK89" s="85">
        <f t="shared" ca="1" si="15"/>
        <v>-2.9730363473091367E-2</v>
      </c>
      <c r="AL89" s="87">
        <f t="shared" ca="1" si="13"/>
        <v>1.8282498546995062E-2</v>
      </c>
      <c r="AM89" s="87">
        <f t="shared" ca="1" si="14"/>
        <v>29.479643113753578</v>
      </c>
      <c r="AQ89" s="1"/>
    </row>
    <row r="90" spans="2:43" x14ac:dyDescent="0.45">
      <c r="B90" s="86">
        <v>43838</v>
      </c>
      <c r="C90" s="5">
        <v>65.825199999999995</v>
      </c>
      <c r="E90" s="86">
        <v>43838</v>
      </c>
      <c r="F90" s="5">
        <v>1.8172000000000001</v>
      </c>
      <c r="G90" s="5">
        <v>1.00741537278986</v>
      </c>
      <c r="I90" s="86">
        <v>43836</v>
      </c>
      <c r="J90" s="5">
        <v>13.85</v>
      </c>
      <c r="L90" s="86">
        <v>43838</v>
      </c>
      <c r="M90" s="5">
        <v>0.1725000000000001</v>
      </c>
      <c r="O90" s="86">
        <f t="shared" ca="1" si="16"/>
        <v>43838</v>
      </c>
      <c r="P90" s="5">
        <v>3246.28</v>
      </c>
      <c r="Q90" s="5">
        <v>10.4490935237903</v>
      </c>
      <c r="R90" s="1"/>
      <c r="S90" s="1">
        <v>43689</v>
      </c>
      <c r="T90">
        <v>367.93900000000002</v>
      </c>
      <c r="V90" s="86">
        <v>43838</v>
      </c>
      <c r="W90" s="5">
        <v>-5.75</v>
      </c>
      <c r="Z90" s="86">
        <v>43836</v>
      </c>
      <c r="AA90" s="5">
        <v>88.13</v>
      </c>
      <c r="AC90" s="1">
        <v>43691</v>
      </c>
      <c r="AD90">
        <v>1.4713000000000001</v>
      </c>
      <c r="AE90" s="87">
        <f t="shared" ca="1" si="10"/>
        <v>-0.13270000000000004</v>
      </c>
      <c r="AF90" s="87">
        <f t="shared" ca="1" si="11"/>
        <v>9.7708593105553812E-2</v>
      </c>
      <c r="AG90" s="87">
        <f t="shared" ca="1" si="12"/>
        <v>1.5755037236812028</v>
      </c>
      <c r="AI90" s="1">
        <v>43690</v>
      </c>
      <c r="AJ90">
        <v>2926.32</v>
      </c>
      <c r="AK90" s="85">
        <f t="shared" ca="1" si="15"/>
        <v>1.4654130432155564E-2</v>
      </c>
      <c r="AL90" s="87">
        <f t="shared" ca="1" si="13"/>
        <v>1.5231027095073383E-2</v>
      </c>
      <c r="AM90" s="87">
        <f t="shared" ca="1" si="14"/>
        <v>24.559293242360102</v>
      </c>
      <c r="AQ90" s="1"/>
    </row>
    <row r="91" spans="2:43" x14ac:dyDescent="0.45">
      <c r="B91" s="86">
        <v>43837</v>
      </c>
      <c r="C91" s="5">
        <v>66.425700000000006</v>
      </c>
      <c r="E91" s="86">
        <v>43837</v>
      </c>
      <c r="F91" s="5">
        <v>1.7650000000000001</v>
      </c>
      <c r="G91" s="5">
        <v>0.79228437655511796</v>
      </c>
      <c r="I91" s="86">
        <v>43833</v>
      </c>
      <c r="J91" s="5">
        <v>14.02</v>
      </c>
      <c r="L91" s="86">
        <v>43837</v>
      </c>
      <c r="M91" s="5">
        <v>0.15250000000000008</v>
      </c>
      <c r="O91" s="86">
        <f t="shared" ca="1" si="16"/>
        <v>43837</v>
      </c>
      <c r="P91" s="5">
        <v>3234.85</v>
      </c>
      <c r="Q91" s="5">
        <v>11.8287239030167</v>
      </c>
      <c r="R91" s="1"/>
      <c r="S91" s="1">
        <v>43686</v>
      </c>
      <c r="T91">
        <v>355.31200000000001</v>
      </c>
      <c r="V91" s="86">
        <v>43837</v>
      </c>
      <c r="W91" s="5">
        <v>-5.5</v>
      </c>
      <c r="Z91" s="86">
        <v>43833</v>
      </c>
      <c r="AA91" s="5">
        <v>88.22</v>
      </c>
      <c r="AC91" s="1">
        <v>43690</v>
      </c>
      <c r="AD91">
        <v>1.6040000000000001</v>
      </c>
      <c r="AE91" s="87">
        <f t="shared" ca="1" si="10"/>
        <v>6.7800000000000082E-2</v>
      </c>
      <c r="AF91" s="87">
        <f t="shared" ca="1" si="11"/>
        <v>7.0554636039502544E-2</v>
      </c>
      <c r="AG91" s="87">
        <f t="shared" ca="1" si="12"/>
        <v>1.137659322175727</v>
      </c>
      <c r="AI91" s="1">
        <v>43689</v>
      </c>
      <c r="AJ91">
        <v>2883.75</v>
      </c>
      <c r="AK91" s="85">
        <f t="shared" ca="1" si="15"/>
        <v>-1.2029650100344293E-2</v>
      </c>
      <c r="AL91" s="87">
        <f t="shared" ca="1" si="13"/>
        <v>1.3351427679417062E-2</v>
      </c>
      <c r="AM91" s="87">
        <f t="shared" ca="1" si="14"/>
        <v>21.528530251845584</v>
      </c>
      <c r="AQ91" s="1"/>
    </row>
    <row r="92" spans="2:43" x14ac:dyDescent="0.45">
      <c r="B92" s="86">
        <v>43836</v>
      </c>
      <c r="C92" s="5">
        <v>65.900000000000006</v>
      </c>
      <c r="E92" s="86">
        <v>43836</v>
      </c>
      <c r="F92" s="5">
        <v>1.7498</v>
      </c>
      <c r="G92" s="5">
        <v>0.71149504566089605</v>
      </c>
      <c r="I92" s="86">
        <v>43832</v>
      </c>
      <c r="J92" s="5">
        <v>12.47</v>
      </c>
      <c r="L92" s="86">
        <v>43836</v>
      </c>
      <c r="M92" s="5">
        <v>0.13900000000000001</v>
      </c>
      <c r="O92" s="86">
        <f t="shared" ca="1" si="16"/>
        <v>43836</v>
      </c>
      <c r="P92" s="5">
        <v>3257.85</v>
      </c>
      <c r="Q92" s="5">
        <v>9.5059159964761495</v>
      </c>
      <c r="R92" s="1"/>
      <c r="S92" s="1">
        <v>43685</v>
      </c>
      <c r="T92">
        <v>347.62900000000002</v>
      </c>
      <c r="V92" s="86">
        <v>43836</v>
      </c>
      <c r="W92" s="5">
        <v>-6</v>
      </c>
      <c r="Z92" s="86">
        <v>43832</v>
      </c>
      <c r="AA92" s="5">
        <v>88.31</v>
      </c>
      <c r="AC92" s="1">
        <v>43689</v>
      </c>
      <c r="AD92">
        <v>1.5362</v>
      </c>
      <c r="AE92" s="87">
        <f t="shared" ca="1" si="10"/>
        <v>-9.4200000000000061E-2</v>
      </c>
      <c r="AF92" s="87">
        <f t="shared" ca="1" si="11"/>
        <v>5.5387084836328669E-2</v>
      </c>
      <c r="AG92" s="87">
        <f t="shared" ca="1" si="12"/>
        <v>0.89308990775471975</v>
      </c>
      <c r="AI92" s="1">
        <v>43686</v>
      </c>
      <c r="AJ92">
        <v>2918.65</v>
      </c>
      <c r="AK92" s="85">
        <f t="shared" ca="1" si="15"/>
        <v>-6.6385297600620738E-3</v>
      </c>
      <c r="AL92" s="87">
        <f t="shared" ca="1" si="13"/>
        <v>1.144517188683534E-2</v>
      </c>
      <c r="AM92" s="87">
        <f t="shared" ca="1" si="14"/>
        <v>18.454785145049392</v>
      </c>
      <c r="AQ92" s="1"/>
    </row>
    <row r="93" spans="2:43" x14ac:dyDescent="0.45">
      <c r="B93" s="86">
        <v>43833</v>
      </c>
      <c r="C93" s="5">
        <v>66.091399999999993</v>
      </c>
      <c r="E93" s="86">
        <v>43833</v>
      </c>
      <c r="F93" s="5">
        <v>1.7521</v>
      </c>
      <c r="G93" s="5">
        <v>0.97585373733294001</v>
      </c>
      <c r="I93" s="86">
        <v>43830</v>
      </c>
      <c r="J93" s="5">
        <v>13.78</v>
      </c>
      <c r="L93" s="86">
        <v>43833</v>
      </c>
      <c r="M93" s="5">
        <v>0.13790000000000013</v>
      </c>
      <c r="O93" s="86">
        <f t="shared" ca="1" si="16"/>
        <v>43833</v>
      </c>
      <c r="P93" s="5">
        <v>3230.78</v>
      </c>
      <c r="Q93" s="5">
        <v>7.62674606130083</v>
      </c>
      <c r="R93" s="1"/>
      <c r="S93" s="1">
        <v>43684</v>
      </c>
      <c r="T93">
        <v>354.298</v>
      </c>
      <c r="V93" s="86">
        <v>43833</v>
      </c>
      <c r="W93" s="5">
        <v>-3.63</v>
      </c>
      <c r="Z93" s="86">
        <v>43830</v>
      </c>
      <c r="AA93" s="5">
        <v>87.94</v>
      </c>
      <c r="AC93" s="1">
        <v>43686</v>
      </c>
      <c r="AD93">
        <v>1.6304000000000001</v>
      </c>
      <c r="AE93" s="87">
        <f t="shared" ref="AE93:AE156" ca="1" si="17">(AD93-AD94)</f>
        <v>3.6399999999999988E-2</v>
      </c>
      <c r="AF93" s="87">
        <f t="shared" ref="AF93:AF156" ca="1" si="18">STDEV(AE93:AE96)</f>
        <v>2.0435671426861993E-2</v>
      </c>
      <c r="AG93" s="87">
        <f t="shared" ref="AG93:AG156" ca="1" si="19">AF93*SQRT(260)</f>
        <v>0.32951530060580275</v>
      </c>
      <c r="AI93" s="1">
        <v>43685</v>
      </c>
      <c r="AJ93">
        <v>2938.09</v>
      </c>
      <c r="AK93" s="85">
        <f t="shared" ca="1" si="15"/>
        <v>1.8588425780336086E-2</v>
      </c>
      <c r="AL93" s="87">
        <f t="shared" ref="AL93:AL156" ca="1" si="20">STDEV(AK93:AK96)</f>
        <v>2.1803547682384055E-2</v>
      </c>
      <c r="AM93" s="87">
        <f t="shared" ref="AM93:AM156" ca="1" si="21">AL93*SQRT(260)*100</f>
        <v>35.157164248539544</v>
      </c>
      <c r="AQ93" s="1"/>
    </row>
    <row r="94" spans="2:43" x14ac:dyDescent="0.45">
      <c r="B94" s="86">
        <v>43832</v>
      </c>
      <c r="C94" s="5">
        <v>64.892399999999995</v>
      </c>
      <c r="E94" s="86">
        <v>43832</v>
      </c>
      <c r="F94" s="5">
        <v>1.8468</v>
      </c>
      <c r="G94" s="5">
        <v>0.61651535531025803</v>
      </c>
      <c r="I94" s="86">
        <v>43829</v>
      </c>
      <c r="J94" s="5">
        <v>14.82</v>
      </c>
      <c r="L94" s="86">
        <v>43832</v>
      </c>
      <c r="M94" s="5">
        <v>0.1754</v>
      </c>
      <c r="O94" s="86">
        <f t="shared" ca="1" si="16"/>
        <v>43832</v>
      </c>
      <c r="P94" s="5">
        <v>3221.29</v>
      </c>
      <c r="Q94" s="5">
        <v>7.1892713742961298</v>
      </c>
      <c r="R94" s="1"/>
      <c r="S94" s="1">
        <v>43683</v>
      </c>
      <c r="T94">
        <v>353.60500000000002</v>
      </c>
      <c r="V94" s="86">
        <v>43832</v>
      </c>
      <c r="W94" s="5">
        <v>-3.12</v>
      </c>
      <c r="Z94" s="86">
        <v>43829</v>
      </c>
      <c r="AA94" s="5">
        <v>87.86</v>
      </c>
      <c r="AC94" s="1">
        <v>43685</v>
      </c>
      <c r="AD94">
        <v>1.5940000000000001</v>
      </c>
      <c r="AE94" s="87">
        <f t="shared" ca="1" si="17"/>
        <v>-1.1799999999999811E-2</v>
      </c>
      <c r="AF94" s="87">
        <f t="shared" ca="1" si="18"/>
        <v>9.0844606334113245E-2</v>
      </c>
      <c r="AG94" s="87">
        <f t="shared" ca="1" si="19"/>
        <v>1.464825262616672</v>
      </c>
      <c r="AI94" s="1">
        <v>43684</v>
      </c>
      <c r="AJ94">
        <v>2883.98</v>
      </c>
      <c r="AK94" s="85">
        <f t="shared" ref="AK94:AK157" ca="1" si="22">LN(AJ94/AJ95)</f>
        <v>7.6659588370266651E-4</v>
      </c>
      <c r="AL94" s="87">
        <f t="shared" ca="1" si="20"/>
        <v>1.8193906189324486E-2</v>
      </c>
      <c r="AM94" s="87">
        <f t="shared" ca="1" si="21"/>
        <v>29.336792229339654</v>
      </c>
      <c r="AQ94" s="1"/>
    </row>
    <row r="95" spans="2:43" x14ac:dyDescent="0.45">
      <c r="B95" s="86">
        <v>43831</v>
      </c>
      <c r="C95" s="5">
        <v>64</v>
      </c>
      <c r="E95" s="86">
        <v>43831</v>
      </c>
      <c r="F95" s="5">
        <v>1.893</v>
      </c>
      <c r="G95" s="5">
        <v>0.41898202029840498</v>
      </c>
      <c r="I95" s="86">
        <v>43826</v>
      </c>
      <c r="J95" s="5">
        <v>13.43</v>
      </c>
      <c r="L95" s="86">
        <v>43831</v>
      </c>
      <c r="M95" s="5">
        <v>0.20140000000000002</v>
      </c>
      <c r="O95" s="86">
        <f t="shared" ca="1" si="16"/>
        <v>43831</v>
      </c>
      <c r="P95" s="5">
        <v>3240.02</v>
      </c>
      <c r="Q95" s="5">
        <v>4.0027116528608104</v>
      </c>
      <c r="R95" s="1"/>
      <c r="S95" s="1">
        <v>43682</v>
      </c>
      <c r="T95">
        <v>362.51600000000002</v>
      </c>
      <c r="V95" s="86">
        <v>43830</v>
      </c>
      <c r="W95" s="5">
        <v>-2.44</v>
      </c>
      <c r="Z95" s="86">
        <v>43826</v>
      </c>
      <c r="AA95" s="5">
        <v>87.92</v>
      </c>
      <c r="AC95" s="1">
        <v>43684</v>
      </c>
      <c r="AD95">
        <v>1.6057999999999999</v>
      </c>
      <c r="AE95" s="87">
        <f t="shared" ca="1" si="17"/>
        <v>2.0999999999999908E-3</v>
      </c>
      <c r="AF95" s="87">
        <f t="shared" ca="1" si="18"/>
        <v>8.8385726600320888E-2</v>
      </c>
      <c r="AG95" s="87">
        <f t="shared" ca="1" si="19"/>
        <v>1.4251770182448684</v>
      </c>
      <c r="AI95" s="1">
        <v>43683</v>
      </c>
      <c r="AJ95">
        <v>2881.77</v>
      </c>
      <c r="AK95" s="85">
        <f t="shared" ca="1" si="22"/>
        <v>1.2933013700777157E-2</v>
      </c>
      <c r="AL95" s="87">
        <f t="shared" ca="1" si="20"/>
        <v>1.7637568141754427E-2</v>
      </c>
      <c r="AM95" s="87">
        <f t="shared" ca="1" si="21"/>
        <v>28.439724082400652</v>
      </c>
      <c r="AQ95" s="1"/>
    </row>
    <row r="96" spans="2:43" x14ac:dyDescent="0.45">
      <c r="B96" s="86">
        <v>43830</v>
      </c>
      <c r="C96" s="5">
        <v>64.967399999999998</v>
      </c>
      <c r="E96" s="86">
        <v>43830</v>
      </c>
      <c r="F96" s="5">
        <v>1.895</v>
      </c>
      <c r="G96" s="5">
        <v>0.44861399517476802</v>
      </c>
      <c r="I96" s="86">
        <v>43825</v>
      </c>
      <c r="J96" s="5">
        <v>12.65</v>
      </c>
      <c r="L96" s="86">
        <v>43830</v>
      </c>
      <c r="M96" s="5">
        <v>0.19750000000000001</v>
      </c>
      <c r="O96" s="86">
        <f t="shared" ca="1" si="16"/>
        <v>43830</v>
      </c>
      <c r="P96" s="5">
        <v>3239.91</v>
      </c>
      <c r="Q96" s="5">
        <v>4.4221036910003697</v>
      </c>
      <c r="R96" s="1"/>
      <c r="S96" s="1">
        <v>43679</v>
      </c>
      <c r="T96">
        <v>340.15899999999999</v>
      </c>
      <c r="V96" s="86">
        <v>43829</v>
      </c>
      <c r="W96" s="5">
        <v>-3.13</v>
      </c>
      <c r="Z96" s="86">
        <v>43825</v>
      </c>
      <c r="AA96" s="5">
        <v>87.96</v>
      </c>
      <c r="AC96" s="1">
        <v>43683</v>
      </c>
      <c r="AD96">
        <v>1.6036999999999999</v>
      </c>
      <c r="AE96" s="87">
        <f t="shared" ca="1" si="17"/>
        <v>1.4299999999999979E-2</v>
      </c>
      <c r="AF96" s="87">
        <f t="shared" ca="1" si="18"/>
        <v>8.5476760974352972E-2</v>
      </c>
      <c r="AG96" s="87">
        <f t="shared" ca="1" si="19"/>
        <v>1.3782713569298806</v>
      </c>
      <c r="AI96" s="1">
        <v>43682</v>
      </c>
      <c r="AJ96">
        <v>2844.74</v>
      </c>
      <c r="AK96" s="85">
        <f t="shared" ca="1" si="22"/>
        <v>-3.0230162083586681E-2</v>
      </c>
      <c r="AL96" s="87">
        <f t="shared" ca="1" si="20"/>
        <v>1.066988216645004E-2</v>
      </c>
      <c r="AM96" s="87">
        <f t="shared" ca="1" si="21"/>
        <v>17.204668033978869</v>
      </c>
    </row>
    <row r="97" spans="2:39" x14ac:dyDescent="0.45">
      <c r="B97" s="86">
        <v>43829</v>
      </c>
      <c r="C97" s="5">
        <v>64.772099999999995</v>
      </c>
      <c r="E97" s="86">
        <v>43829</v>
      </c>
      <c r="F97" s="5">
        <v>1.8481999999999998</v>
      </c>
      <c r="G97" s="5">
        <v>0.17004739535396299</v>
      </c>
      <c r="I97" s="86">
        <v>43823</v>
      </c>
      <c r="J97" s="5">
        <v>12.67</v>
      </c>
      <c r="L97" s="86">
        <v>43829</v>
      </c>
      <c r="M97" s="5">
        <v>0.17019999999999991</v>
      </c>
      <c r="O97" s="86">
        <f t="shared" ca="1" si="16"/>
        <v>43829</v>
      </c>
      <c r="P97" s="5">
        <v>3223.38</v>
      </c>
      <c r="Q97" s="5">
        <v>4.1270751167822501</v>
      </c>
      <c r="R97" s="1"/>
      <c r="S97" s="1">
        <v>43678</v>
      </c>
      <c r="T97">
        <v>333.21199999999999</v>
      </c>
      <c r="V97" s="86">
        <v>43826</v>
      </c>
      <c r="W97" s="5">
        <v>-3.75</v>
      </c>
      <c r="Z97" s="86">
        <v>43823</v>
      </c>
      <c r="AA97" s="5">
        <v>87.83</v>
      </c>
      <c r="AC97" s="1">
        <v>43682</v>
      </c>
      <c r="AD97">
        <v>1.5893999999999999</v>
      </c>
      <c r="AE97" s="87">
        <f t="shared" ca="1" si="17"/>
        <v>-0.17890000000000006</v>
      </c>
      <c r="AF97" s="87">
        <f t="shared" ca="1" si="18"/>
        <v>7.0483680144177108E-2</v>
      </c>
      <c r="AG97" s="87">
        <f t="shared" ca="1" si="19"/>
        <v>1.136515192741977</v>
      </c>
      <c r="AI97" s="1">
        <v>43679</v>
      </c>
      <c r="AJ97">
        <v>2932.05</v>
      </c>
      <c r="AK97" s="85">
        <f t="shared" ca="1" si="22"/>
        <v>-7.3093853544549392E-3</v>
      </c>
      <c r="AL97" s="87">
        <f t="shared" ca="1" si="20"/>
        <v>3.5804635436018206E-3</v>
      </c>
      <c r="AM97" s="87">
        <f t="shared" ca="1" si="21"/>
        <v>5.7733239893808523</v>
      </c>
    </row>
    <row r="98" spans="2:39" x14ac:dyDescent="0.45">
      <c r="B98" s="86">
        <v>43826</v>
      </c>
      <c r="C98" s="5">
        <v>64.171199999999999</v>
      </c>
      <c r="E98" s="86">
        <v>43826</v>
      </c>
      <c r="F98" s="5">
        <v>1.8399000000000001</v>
      </c>
      <c r="G98" s="5">
        <v>0.18931662191507101</v>
      </c>
      <c r="I98" s="86">
        <v>43822</v>
      </c>
      <c r="J98" s="5">
        <v>12.61</v>
      </c>
      <c r="L98" s="86">
        <v>43826</v>
      </c>
      <c r="M98" s="5">
        <v>0.15450000000000008</v>
      </c>
      <c r="O98" s="86">
        <f t="shared" ca="1" si="16"/>
        <v>43826</v>
      </c>
      <c r="P98" s="5">
        <v>3224.01</v>
      </c>
      <c r="Q98" s="5">
        <v>4.2639840363876802</v>
      </c>
      <c r="R98" s="1"/>
      <c r="S98" s="1">
        <v>43677</v>
      </c>
      <c r="T98">
        <v>326.44600000000003</v>
      </c>
      <c r="V98" s="86">
        <v>43825</v>
      </c>
      <c r="W98" s="5">
        <v>-4.25</v>
      </c>
      <c r="Z98" s="86">
        <v>43822</v>
      </c>
      <c r="AA98" s="5">
        <v>87.76</v>
      </c>
      <c r="AC98" s="1">
        <v>43679</v>
      </c>
      <c r="AD98">
        <v>1.7683</v>
      </c>
      <c r="AE98" s="87">
        <f t="shared" ca="1" si="17"/>
        <v>-4.8499999999999988E-2</v>
      </c>
      <c r="AF98" s="87">
        <f t="shared" ca="1" si="18"/>
        <v>5.2340583361925465E-2</v>
      </c>
      <c r="AG98" s="87">
        <f t="shared" ca="1" si="19"/>
        <v>0.84396654752029943</v>
      </c>
      <c r="AI98" s="1">
        <v>43678</v>
      </c>
      <c r="AJ98">
        <v>2953.56</v>
      </c>
      <c r="AK98" s="85">
        <f t="shared" ca="1" si="22"/>
        <v>-9.0395867268047228E-3</v>
      </c>
      <c r="AL98" s="87">
        <f t="shared" ca="1" si="20"/>
        <v>4.6395336931683304E-3</v>
      </c>
      <c r="AM98" s="87">
        <f t="shared" ca="1" si="21"/>
        <v>7.481023293247711</v>
      </c>
    </row>
    <row r="99" spans="2:39" x14ac:dyDescent="0.45">
      <c r="B99" s="86">
        <v>43825</v>
      </c>
      <c r="C99" s="5">
        <v>64.5</v>
      </c>
      <c r="E99" s="86">
        <v>43825</v>
      </c>
      <c r="F99" s="5">
        <v>1.8528</v>
      </c>
      <c r="G99" s="5">
        <v>0.25423057120129</v>
      </c>
      <c r="I99" s="86">
        <v>43819</v>
      </c>
      <c r="J99" s="5">
        <v>12.51</v>
      </c>
      <c r="L99" s="86">
        <v>43825</v>
      </c>
      <c r="M99" s="5">
        <v>0.13739999999999997</v>
      </c>
      <c r="O99" s="86">
        <f t="shared" ca="1" si="16"/>
        <v>43825</v>
      </c>
      <c r="P99" s="5">
        <v>3221.22</v>
      </c>
      <c r="Q99" s="5">
        <v>4.4525143869777803</v>
      </c>
      <c r="R99" s="1"/>
      <c r="S99" s="1">
        <v>43676</v>
      </c>
      <c r="T99">
        <v>316.93700000000001</v>
      </c>
      <c r="V99" s="86">
        <v>43824</v>
      </c>
      <c r="W99" s="5">
        <v>-4</v>
      </c>
      <c r="Z99" s="86">
        <v>43819</v>
      </c>
      <c r="AA99" s="5">
        <v>87.72</v>
      </c>
      <c r="AC99" s="1">
        <v>43678</v>
      </c>
      <c r="AD99">
        <v>1.8168</v>
      </c>
      <c r="AE99" s="87">
        <f t="shared" ca="1" si="17"/>
        <v>-0.12870000000000004</v>
      </c>
      <c r="AF99" s="87">
        <f t="shared" ca="1" si="18"/>
        <v>5.6102911392071887E-2</v>
      </c>
      <c r="AG99" s="87">
        <f t="shared" ca="1" si="19"/>
        <v>0.90463226414567699</v>
      </c>
      <c r="AI99" s="1">
        <v>43677</v>
      </c>
      <c r="AJ99">
        <v>2980.38</v>
      </c>
      <c r="AK99" s="85">
        <f t="shared" ca="1" si="22"/>
        <v>-1.0945190319276599E-2</v>
      </c>
      <c r="AL99" s="87">
        <f t="shared" ca="1" si="20"/>
        <v>7.4857273900175532E-3</v>
      </c>
      <c r="AM99" s="87">
        <f t="shared" ca="1" si="21"/>
        <v>12.070372730363939</v>
      </c>
    </row>
    <row r="100" spans="2:39" x14ac:dyDescent="0.45">
      <c r="B100" s="86">
        <v>43824</v>
      </c>
      <c r="C100" s="5">
        <v>65.37</v>
      </c>
      <c r="E100" s="86">
        <v>43824</v>
      </c>
      <c r="F100" s="5">
        <v>1.8643000000000001</v>
      </c>
      <c r="G100" s="5">
        <v>0.26121880994037799</v>
      </c>
      <c r="I100" s="86">
        <v>43818</v>
      </c>
      <c r="J100" s="5">
        <v>12.5</v>
      </c>
      <c r="L100" s="86">
        <v>43824</v>
      </c>
      <c r="M100" s="5">
        <v>0.13630000000000009</v>
      </c>
      <c r="O100" s="86">
        <f t="shared" ca="1" si="16"/>
        <v>43824</v>
      </c>
      <c r="P100" s="5">
        <v>3205.37</v>
      </c>
      <c r="Q100" s="5">
        <v>5.7317936583914797</v>
      </c>
      <c r="R100" s="1"/>
      <c r="S100" s="1">
        <v>43675</v>
      </c>
      <c r="T100">
        <v>314.26900000000001</v>
      </c>
      <c r="V100" s="86">
        <v>43823</v>
      </c>
      <c r="W100" s="5">
        <v>-4</v>
      </c>
      <c r="Z100" s="86">
        <v>43818</v>
      </c>
      <c r="AA100" s="5">
        <v>87.85</v>
      </c>
      <c r="AC100" s="1">
        <v>43677</v>
      </c>
      <c r="AD100">
        <v>1.9455</v>
      </c>
      <c r="AE100" s="87">
        <f t="shared" ca="1" si="17"/>
        <v>-2.7400000000000091E-2</v>
      </c>
      <c r="AF100" s="87">
        <f t="shared" ca="1" si="18"/>
        <v>1.1683178791179593E-2</v>
      </c>
      <c r="AG100" s="87">
        <f t="shared" ca="1" si="19"/>
        <v>0.18838559746788991</v>
      </c>
      <c r="AI100" s="1">
        <v>43676</v>
      </c>
      <c r="AJ100">
        <v>3013.18</v>
      </c>
      <c r="AK100" s="85">
        <f t="shared" ca="1" si="22"/>
        <v>-2.5819723830935032E-3</v>
      </c>
      <c r="AL100" s="87">
        <f t="shared" ca="1" si="20"/>
        <v>5.4826835317286111E-3</v>
      </c>
      <c r="AM100" s="87">
        <f t="shared" ca="1" si="21"/>
        <v>8.8405615570295701</v>
      </c>
    </row>
    <row r="101" spans="2:39" x14ac:dyDescent="0.45">
      <c r="B101" s="86">
        <v>43823</v>
      </c>
      <c r="C101" s="5">
        <v>65</v>
      </c>
      <c r="E101" s="86">
        <v>43823</v>
      </c>
      <c r="F101" s="5">
        <v>1.8613</v>
      </c>
      <c r="G101" s="5">
        <v>0.26611150545088103</v>
      </c>
      <c r="I101" s="86">
        <v>43817</v>
      </c>
      <c r="J101" s="5">
        <v>12.58</v>
      </c>
      <c r="L101" s="86">
        <v>43823</v>
      </c>
      <c r="M101" s="5">
        <v>0.17729999999999979</v>
      </c>
      <c r="O101" s="86">
        <f t="shared" ca="1" si="16"/>
        <v>43823</v>
      </c>
      <c r="P101" s="5">
        <v>3191.14</v>
      </c>
      <c r="Q101" s="5">
        <v>5.7717365526077504</v>
      </c>
      <c r="R101" s="1"/>
      <c r="S101" s="1">
        <v>43672</v>
      </c>
      <c r="T101">
        <v>312.053</v>
      </c>
      <c r="V101" s="86">
        <v>43822</v>
      </c>
      <c r="W101" s="5">
        <v>-4.38</v>
      </c>
      <c r="Z101" s="86">
        <v>43817</v>
      </c>
      <c r="AA101" s="5">
        <v>88.21</v>
      </c>
      <c r="AC101" s="1">
        <v>43676</v>
      </c>
      <c r="AD101">
        <v>1.9729000000000001</v>
      </c>
      <c r="AE101" s="87">
        <f t="shared" ca="1" si="17"/>
        <v>-1.0399999999999965E-2</v>
      </c>
      <c r="AF101" s="87">
        <f t="shared" ca="1" si="18"/>
        <v>1.8157895436053784E-2</v>
      </c>
      <c r="AG101" s="87">
        <f t="shared" ca="1" si="19"/>
        <v>0.29278726634423896</v>
      </c>
      <c r="AI101" s="1">
        <v>43675</v>
      </c>
      <c r="AJ101">
        <v>3020.97</v>
      </c>
      <c r="AK101" s="85">
        <f t="shared" ca="1" si="22"/>
        <v>-1.6173767299502979E-3</v>
      </c>
      <c r="AL101" s="87">
        <f t="shared" ca="1" si="20"/>
        <v>5.7703831194338504E-3</v>
      </c>
      <c r="AM101" s="87">
        <f t="shared" ca="1" si="21"/>
        <v>9.3044632030613439</v>
      </c>
    </row>
    <row r="102" spans="2:39" x14ac:dyDescent="0.45">
      <c r="B102" s="86">
        <v>43822</v>
      </c>
      <c r="C102" s="5">
        <v>63.76</v>
      </c>
      <c r="E102" s="86">
        <v>43822</v>
      </c>
      <c r="F102" s="5">
        <v>1.887</v>
      </c>
      <c r="G102" s="5">
        <v>0.201349406091334</v>
      </c>
      <c r="I102" s="86">
        <v>43816</v>
      </c>
      <c r="J102" s="5">
        <v>12.29</v>
      </c>
      <c r="L102" s="86">
        <v>43822</v>
      </c>
      <c r="M102" s="5">
        <v>0.1604000000000001</v>
      </c>
      <c r="O102" s="86">
        <f t="shared" ca="1" si="16"/>
        <v>43822</v>
      </c>
      <c r="P102" s="5">
        <v>3192.52</v>
      </c>
      <c r="Q102" s="5">
        <v>7.1630233080621704</v>
      </c>
      <c r="R102" s="1"/>
      <c r="S102" s="1">
        <v>43671</v>
      </c>
      <c r="T102">
        <v>313.88</v>
      </c>
      <c r="V102" s="86">
        <v>43819</v>
      </c>
      <c r="W102" s="5">
        <v>-4</v>
      </c>
      <c r="Z102" s="86">
        <v>43816</v>
      </c>
      <c r="AA102" s="5">
        <v>88.05</v>
      </c>
      <c r="AC102" s="1">
        <v>43675</v>
      </c>
      <c r="AD102">
        <v>1.9833000000000001</v>
      </c>
      <c r="AE102" s="87">
        <f t="shared" ca="1" si="17"/>
        <v>-1.4499999999999957E-2</v>
      </c>
      <c r="AF102" s="87">
        <f t="shared" ca="1" si="18"/>
        <v>2.8029433934110431E-2</v>
      </c>
      <c r="AG102" s="87">
        <f t="shared" ca="1" si="19"/>
        <v>0.45196104183140823</v>
      </c>
      <c r="AI102" s="1">
        <v>43672</v>
      </c>
      <c r="AJ102">
        <v>3025.86</v>
      </c>
      <c r="AK102" s="85">
        <f t="shared" ca="1" si="22"/>
        <v>7.3604742596646913E-3</v>
      </c>
      <c r="AL102" s="87">
        <f t="shared" ca="1" si="20"/>
        <v>5.8968547465577522E-3</v>
      </c>
      <c r="AM102" s="87">
        <f t="shared" ca="1" si="21"/>
        <v>9.5083925742052635</v>
      </c>
    </row>
    <row r="103" spans="2:39" x14ac:dyDescent="0.45">
      <c r="B103" s="86">
        <v>43819</v>
      </c>
      <c r="C103" s="5">
        <v>63.1</v>
      </c>
      <c r="E103" s="86">
        <v>43819</v>
      </c>
      <c r="F103" s="5">
        <v>1.8773</v>
      </c>
      <c r="G103" s="5">
        <v>0.19798547926552501</v>
      </c>
      <c r="I103" s="86">
        <v>43815</v>
      </c>
      <c r="J103" s="5">
        <v>12.14</v>
      </c>
      <c r="L103" s="86">
        <v>43819</v>
      </c>
      <c r="M103" s="5">
        <v>0.16739999999999999</v>
      </c>
      <c r="O103" s="86">
        <f t="shared" ca="1" si="16"/>
        <v>43819</v>
      </c>
      <c r="P103" s="5">
        <v>3191.45</v>
      </c>
      <c r="Q103" s="5">
        <v>6.2613142689637202</v>
      </c>
      <c r="R103" s="1"/>
      <c r="S103" s="1">
        <v>43670</v>
      </c>
      <c r="T103">
        <v>321.41300000000001</v>
      </c>
      <c r="V103" s="86">
        <v>43818</v>
      </c>
      <c r="W103" s="5">
        <v>-5</v>
      </c>
      <c r="Z103" s="86">
        <v>43815</v>
      </c>
      <c r="AA103" s="5">
        <v>87.78</v>
      </c>
      <c r="AC103" s="1">
        <v>43672</v>
      </c>
      <c r="AD103">
        <v>1.9978</v>
      </c>
      <c r="AE103" s="87">
        <f t="shared" ca="1" si="17"/>
        <v>9.0000000000012292E-4</v>
      </c>
      <c r="AF103" s="87">
        <f t="shared" ca="1" si="18"/>
        <v>3.3125556599097251E-2</v>
      </c>
      <c r="AG103" s="87">
        <f t="shared" ca="1" si="19"/>
        <v>0.53413355071554791</v>
      </c>
      <c r="AI103" s="1">
        <v>43671</v>
      </c>
      <c r="AJ103">
        <v>3003.67</v>
      </c>
      <c r="AK103" s="85">
        <f t="shared" ca="1" si="22"/>
        <v>-5.276251069020221E-3</v>
      </c>
      <c r="AL103" s="87">
        <f t="shared" ca="1" si="20"/>
        <v>5.2848290226760308E-3</v>
      </c>
      <c r="AM103" s="87">
        <f t="shared" ca="1" si="21"/>
        <v>8.5215307473005755</v>
      </c>
    </row>
    <row r="104" spans="2:39" x14ac:dyDescent="0.45">
      <c r="B104" s="86">
        <v>43818</v>
      </c>
      <c r="C104" s="5">
        <v>63.3</v>
      </c>
      <c r="E104" s="86">
        <v>43818</v>
      </c>
      <c r="F104" s="5">
        <v>1.8713</v>
      </c>
      <c r="G104" s="5">
        <v>0.39670759592761401</v>
      </c>
      <c r="I104" s="86">
        <v>43812</v>
      </c>
      <c r="J104" s="5">
        <v>12.63</v>
      </c>
      <c r="L104" s="86">
        <v>43818</v>
      </c>
      <c r="M104" s="5">
        <v>0.17040000000000011</v>
      </c>
      <c r="O104" s="86">
        <f t="shared" ca="1" si="16"/>
        <v>43818</v>
      </c>
      <c r="P104" s="5">
        <v>3168.8</v>
      </c>
      <c r="Q104" s="5">
        <v>6.9303971967936997</v>
      </c>
      <c r="R104" s="1"/>
      <c r="S104" s="1">
        <v>43669</v>
      </c>
      <c r="T104">
        <v>324.73099999999999</v>
      </c>
      <c r="V104" s="86">
        <v>43817</v>
      </c>
      <c r="W104" s="5">
        <v>-5.13</v>
      </c>
      <c r="Z104" s="86">
        <v>43812</v>
      </c>
      <c r="AA104" s="5">
        <v>87.61</v>
      </c>
      <c r="AC104" s="1">
        <v>43671</v>
      </c>
      <c r="AD104">
        <v>1.9968999999999999</v>
      </c>
      <c r="AE104" s="87">
        <f t="shared" ca="1" si="17"/>
        <v>2.5899999999999812E-2</v>
      </c>
      <c r="AF104" s="87">
        <f t="shared" ca="1" si="18"/>
        <v>3.3806841023674414E-2</v>
      </c>
      <c r="AG104" s="87">
        <f t="shared" ca="1" si="19"/>
        <v>0.5451189319772326</v>
      </c>
      <c r="AI104" s="1">
        <v>43670</v>
      </c>
      <c r="AJ104">
        <v>3019.56</v>
      </c>
      <c r="AK104" s="85">
        <f t="shared" ca="1" si="22"/>
        <v>4.6771636608934396E-3</v>
      </c>
      <c r="AL104" s="87">
        <f t="shared" ca="1" si="20"/>
        <v>5.7238774294104079E-3</v>
      </c>
      <c r="AM104" s="87">
        <f t="shared" ca="1" si="21"/>
        <v>9.2294750311150491</v>
      </c>
    </row>
    <row r="105" spans="2:39" x14ac:dyDescent="0.45">
      <c r="B105" s="86">
        <v>43817</v>
      </c>
      <c r="C105" s="5">
        <v>63.15</v>
      </c>
      <c r="E105" s="86">
        <v>43817</v>
      </c>
      <c r="F105" s="5">
        <v>1.8656999999999999</v>
      </c>
      <c r="G105" s="5">
        <v>0.98523692582038302</v>
      </c>
      <c r="I105" s="86">
        <v>43811</v>
      </c>
      <c r="J105" s="5">
        <v>13.94</v>
      </c>
      <c r="L105" s="86">
        <v>43817</v>
      </c>
      <c r="M105" s="5">
        <v>0.1661999999999999</v>
      </c>
      <c r="O105" s="86">
        <f t="shared" ca="1" si="16"/>
        <v>43817</v>
      </c>
      <c r="P105" s="5">
        <v>3168.57</v>
      </c>
      <c r="Q105" s="5">
        <v>8.3112070581197699</v>
      </c>
      <c r="R105" s="1"/>
      <c r="S105" s="1">
        <v>43668</v>
      </c>
      <c r="T105">
        <v>331.21600000000001</v>
      </c>
      <c r="V105" s="86">
        <v>43816</v>
      </c>
      <c r="W105" s="5">
        <v>-4.75</v>
      </c>
      <c r="Z105" s="86">
        <v>43811</v>
      </c>
      <c r="AA105" s="5">
        <v>87.52</v>
      </c>
      <c r="AC105" s="1">
        <v>43670</v>
      </c>
      <c r="AD105">
        <v>1.9710000000000001</v>
      </c>
      <c r="AE105" s="87">
        <f t="shared" ca="1" si="17"/>
        <v>-4.0999999999999925E-2</v>
      </c>
      <c r="AF105" s="87">
        <f t="shared" ca="1" si="18"/>
        <v>3.7280423817333361E-2</v>
      </c>
      <c r="AG105" s="87">
        <f t="shared" ca="1" si="19"/>
        <v>0.60112877156229938</v>
      </c>
      <c r="AI105" s="1">
        <v>43669</v>
      </c>
      <c r="AJ105">
        <v>3005.47</v>
      </c>
      <c r="AK105" s="85">
        <f t="shared" ca="1" si="22"/>
        <v>6.8241647017276323E-3</v>
      </c>
      <c r="AL105" s="87">
        <f t="shared" ca="1" si="20"/>
        <v>5.5788806341788679E-3</v>
      </c>
      <c r="AM105" s="87">
        <f t="shared" ca="1" si="21"/>
        <v>8.9956747239482606</v>
      </c>
    </row>
    <row r="106" spans="2:39" x14ac:dyDescent="0.45">
      <c r="B106" s="86">
        <v>43816</v>
      </c>
      <c r="C106" s="5">
        <v>63.03</v>
      </c>
      <c r="E106" s="86">
        <v>43816</v>
      </c>
      <c r="F106" s="5">
        <v>1.8338999999999999</v>
      </c>
      <c r="G106" s="5">
        <v>1.33054677983652</v>
      </c>
      <c r="I106" s="86">
        <v>43810</v>
      </c>
      <c r="J106" s="5">
        <v>14.99</v>
      </c>
      <c r="L106" s="86">
        <v>43816</v>
      </c>
      <c r="M106" s="5">
        <v>0.14749999999999996</v>
      </c>
      <c r="O106" s="86">
        <f t="shared" ca="1" si="16"/>
        <v>43816</v>
      </c>
      <c r="P106" s="5">
        <v>3141.63</v>
      </c>
      <c r="Q106" s="5">
        <v>8.7046907461554408</v>
      </c>
      <c r="R106" s="1"/>
      <c r="S106" s="1">
        <v>43665</v>
      </c>
      <c r="T106">
        <v>336.34699999999998</v>
      </c>
      <c r="V106" s="86">
        <v>43815</v>
      </c>
      <c r="W106" s="5">
        <v>-5.38</v>
      </c>
      <c r="Z106" s="86">
        <v>43810</v>
      </c>
      <c r="AA106" s="5">
        <v>87.32</v>
      </c>
      <c r="AC106" s="1">
        <v>43669</v>
      </c>
      <c r="AD106">
        <v>2.012</v>
      </c>
      <c r="AE106" s="87">
        <f t="shared" ca="1" si="17"/>
        <v>3.1900000000000039E-2</v>
      </c>
      <c r="AF106" s="87">
        <f t="shared" ca="1" si="18"/>
        <v>3.2531766526478934E-2</v>
      </c>
      <c r="AG106" s="87">
        <f t="shared" ca="1" si="19"/>
        <v>0.52455897348788827</v>
      </c>
      <c r="AI106" s="1">
        <v>43668</v>
      </c>
      <c r="AJ106">
        <v>2985.03</v>
      </c>
      <c r="AK106" s="85">
        <f t="shared" ca="1" si="22"/>
        <v>2.8247279603128136E-3</v>
      </c>
      <c r="AL106" s="87">
        <f t="shared" ca="1" si="20"/>
        <v>5.5381834156051479E-3</v>
      </c>
      <c r="AM106" s="87">
        <f t="shared" ca="1" si="21"/>
        <v>8.9300524307922249</v>
      </c>
    </row>
    <row r="107" spans="2:39" x14ac:dyDescent="0.45">
      <c r="B107" s="86">
        <v>43815</v>
      </c>
      <c r="C107" s="5">
        <v>62.926200000000001</v>
      </c>
      <c r="E107" s="86">
        <v>43815</v>
      </c>
      <c r="F107" s="5">
        <v>1.8180000000000001</v>
      </c>
      <c r="G107" s="5">
        <v>1.4743336065264601</v>
      </c>
      <c r="I107" s="86">
        <v>43809</v>
      </c>
      <c r="J107" s="5">
        <v>15.68</v>
      </c>
      <c r="L107" s="86">
        <v>43815</v>
      </c>
      <c r="M107" s="5">
        <v>0.13929999999999998</v>
      </c>
      <c r="O107" s="86">
        <f t="shared" ca="1" si="16"/>
        <v>43815</v>
      </c>
      <c r="P107" s="5">
        <v>3132.52</v>
      </c>
      <c r="Q107" s="5">
        <v>8.6423763424006594</v>
      </c>
      <c r="R107" s="1"/>
      <c r="S107" s="1">
        <v>43664</v>
      </c>
      <c r="T107">
        <v>331.262</v>
      </c>
      <c r="V107" s="86">
        <v>43812</v>
      </c>
      <c r="W107" s="5">
        <v>-6.75</v>
      </c>
      <c r="Z107" s="86">
        <v>43809</v>
      </c>
      <c r="AA107" s="5">
        <v>87.14</v>
      </c>
      <c r="AC107" s="1">
        <v>43668</v>
      </c>
      <c r="AD107">
        <v>1.9801</v>
      </c>
      <c r="AE107" s="87">
        <f t="shared" ca="1" si="17"/>
        <v>-8.69999999999993E-3</v>
      </c>
      <c r="AF107" s="87">
        <f t="shared" ca="1" si="18"/>
        <v>4.1427235405386814E-2</v>
      </c>
      <c r="AG107" s="87">
        <f t="shared" ca="1" si="19"/>
        <v>0.66799409927533571</v>
      </c>
      <c r="AI107" s="1">
        <v>43665</v>
      </c>
      <c r="AJ107">
        <v>2976.61</v>
      </c>
      <c r="AK107" s="85">
        <f t="shared" ca="1" si="22"/>
        <v>-6.1958896877547841E-3</v>
      </c>
      <c r="AL107" s="87">
        <f t="shared" ca="1" si="20"/>
        <v>4.6959360469803002E-3</v>
      </c>
      <c r="AM107" s="87">
        <f t="shared" ca="1" si="21"/>
        <v>7.5719693560562771</v>
      </c>
    </row>
    <row r="108" spans="2:39" x14ac:dyDescent="0.45">
      <c r="B108" s="86">
        <v>43812</v>
      </c>
      <c r="C108" s="5">
        <v>64.373599999999996</v>
      </c>
      <c r="E108" s="86">
        <v>43812</v>
      </c>
      <c r="F108" s="5">
        <v>1.756</v>
      </c>
      <c r="G108" s="5">
        <v>1.38411911818793</v>
      </c>
      <c r="I108" s="86">
        <v>43808</v>
      </c>
      <c r="J108" s="5">
        <v>15.86</v>
      </c>
      <c r="L108" s="86">
        <v>43812</v>
      </c>
      <c r="M108" s="5">
        <v>0.11429999999999985</v>
      </c>
      <c r="O108" s="86">
        <f t="shared" ca="1" si="16"/>
        <v>43812</v>
      </c>
      <c r="P108" s="5">
        <v>3135.96</v>
      </c>
      <c r="Q108" s="5">
        <v>8.7132703967297491</v>
      </c>
      <c r="R108" s="1"/>
      <c r="S108" s="1">
        <v>43663</v>
      </c>
      <c r="T108">
        <v>335.875</v>
      </c>
      <c r="V108" s="86">
        <v>43811</v>
      </c>
      <c r="W108" s="5">
        <v>-5.75</v>
      </c>
      <c r="Z108" s="86">
        <v>43808</v>
      </c>
      <c r="AA108" s="5">
        <v>86.93</v>
      </c>
      <c r="AC108" s="1">
        <v>43665</v>
      </c>
      <c r="AD108">
        <v>1.9887999999999999</v>
      </c>
      <c r="AE108" s="87">
        <f t="shared" ca="1" si="17"/>
        <v>3.8799999999999946E-2</v>
      </c>
      <c r="AF108" s="87">
        <f t="shared" ca="1" si="18"/>
        <v>4.4002462052329216E-2</v>
      </c>
      <c r="AG108" s="87">
        <f t="shared" ca="1" si="19"/>
        <v>0.70951838125120825</v>
      </c>
      <c r="AI108" s="1">
        <v>43664</v>
      </c>
      <c r="AJ108">
        <v>2995.11</v>
      </c>
      <c r="AK108" s="85">
        <f t="shared" ca="1" si="22"/>
        <v>3.5755356654507981E-3</v>
      </c>
      <c r="AL108" s="87">
        <f t="shared" ca="1" si="20"/>
        <v>4.3868719560282415E-3</v>
      </c>
      <c r="AM108" s="87">
        <f t="shared" ca="1" si="21"/>
        <v>7.0736184836564604</v>
      </c>
    </row>
    <row r="109" spans="2:39" x14ac:dyDescent="0.45">
      <c r="B109" s="86">
        <v>43811</v>
      </c>
      <c r="C109" s="5">
        <v>66.790000000000006</v>
      </c>
      <c r="E109" s="86">
        <v>43811</v>
      </c>
      <c r="F109" s="5">
        <v>1.8355000000000001</v>
      </c>
      <c r="G109" s="5">
        <v>1.13808118486044</v>
      </c>
      <c r="I109" s="86">
        <v>43805</v>
      </c>
      <c r="J109" s="5">
        <v>13.62</v>
      </c>
      <c r="L109" s="86">
        <v>43811</v>
      </c>
      <c r="M109" s="5">
        <v>0.14860000000000007</v>
      </c>
      <c r="O109" s="86">
        <f t="shared" ca="1" si="16"/>
        <v>43811</v>
      </c>
      <c r="P109" s="5">
        <v>3145.91</v>
      </c>
      <c r="Q109" s="5">
        <v>11.1266688075677</v>
      </c>
      <c r="R109" s="1"/>
      <c r="S109" s="1">
        <v>43662</v>
      </c>
      <c r="T109">
        <v>330.35899999999998</v>
      </c>
      <c r="V109" s="86">
        <v>43810</v>
      </c>
      <c r="W109" s="5">
        <v>-7.25</v>
      </c>
      <c r="Z109" s="86">
        <v>43805</v>
      </c>
      <c r="AA109" s="5">
        <v>86.93</v>
      </c>
      <c r="AC109" s="1">
        <v>43664</v>
      </c>
      <c r="AD109">
        <v>1.95</v>
      </c>
      <c r="AE109" s="87">
        <f t="shared" ca="1" si="17"/>
        <v>-2.9100000000000126E-2</v>
      </c>
      <c r="AF109" s="87">
        <f t="shared" ca="1" si="18"/>
        <v>3.1222694737428974E-2</v>
      </c>
      <c r="AG109" s="87">
        <f t="shared" ca="1" si="19"/>
        <v>0.50345082513919415</v>
      </c>
      <c r="AI109" s="1">
        <v>43663</v>
      </c>
      <c r="AJ109">
        <v>2984.42</v>
      </c>
      <c r="AK109" s="85">
        <f t="shared" ca="1" si="22"/>
        <v>-6.5526262851549463E-3</v>
      </c>
      <c r="AL109" s="87">
        <f t="shared" ca="1" si="20"/>
        <v>4.8007142156678961E-3</v>
      </c>
      <c r="AM109" s="87">
        <f t="shared" ca="1" si="21"/>
        <v>7.7409190765270974</v>
      </c>
    </row>
    <row r="110" spans="2:39" x14ac:dyDescent="0.45">
      <c r="B110" s="86">
        <v>43810</v>
      </c>
      <c r="C110" s="5">
        <v>67.58</v>
      </c>
      <c r="E110" s="86">
        <v>43810</v>
      </c>
      <c r="F110" s="5">
        <v>1.7204999999999999</v>
      </c>
      <c r="G110" s="5">
        <v>0.54971809442052399</v>
      </c>
      <c r="I110" s="86">
        <v>43804</v>
      </c>
      <c r="J110" s="5">
        <v>14.52</v>
      </c>
      <c r="L110" s="86">
        <v>43810</v>
      </c>
      <c r="M110" s="5">
        <v>9.2899999999999761E-2</v>
      </c>
      <c r="O110" s="86">
        <f t="shared" ca="1" si="16"/>
        <v>43810</v>
      </c>
      <c r="P110" s="5">
        <v>3117.43</v>
      </c>
      <c r="Q110" s="5">
        <v>11.2996240234966</v>
      </c>
      <c r="R110" s="1"/>
      <c r="S110" s="1">
        <v>43661</v>
      </c>
      <c r="T110">
        <v>326.12599999999998</v>
      </c>
      <c r="V110" s="86">
        <v>43809</v>
      </c>
      <c r="W110" s="5">
        <v>-7.38</v>
      </c>
      <c r="Z110" s="86">
        <v>43804</v>
      </c>
      <c r="AA110" s="5">
        <v>86.81</v>
      </c>
      <c r="AC110" s="1">
        <v>43663</v>
      </c>
      <c r="AD110">
        <v>1.9791000000000001</v>
      </c>
      <c r="AE110" s="87">
        <f t="shared" ca="1" si="17"/>
        <v>-5.9900000000000064E-2</v>
      </c>
      <c r="AF110" s="87">
        <f t="shared" ca="1" si="18"/>
        <v>3.1430598148937741E-2</v>
      </c>
      <c r="AG110" s="87">
        <f t="shared" ca="1" si="19"/>
        <v>0.50680316691986271</v>
      </c>
      <c r="AI110" s="1">
        <v>43662</v>
      </c>
      <c r="AJ110">
        <v>3004.04</v>
      </c>
      <c r="AK110" s="85">
        <f t="shared" ca="1" si="22"/>
        <v>-3.4095813595054242E-3</v>
      </c>
      <c r="AL110" s="87">
        <f t="shared" ca="1" si="20"/>
        <v>3.4043207918740639E-3</v>
      </c>
      <c r="AM110" s="87">
        <f t="shared" ca="1" si="21"/>
        <v>5.4893023363961051</v>
      </c>
    </row>
    <row r="111" spans="2:39" x14ac:dyDescent="0.45">
      <c r="B111" s="86">
        <v>43809</v>
      </c>
      <c r="C111" s="5">
        <v>69.7</v>
      </c>
      <c r="E111" s="86">
        <v>43809</v>
      </c>
      <c r="F111" s="5">
        <v>1.7685</v>
      </c>
      <c r="G111" s="5">
        <v>0.39496067314776201</v>
      </c>
      <c r="I111" s="86">
        <v>43803</v>
      </c>
      <c r="J111" s="5">
        <v>14.8</v>
      </c>
      <c r="L111" s="86">
        <v>43809</v>
      </c>
      <c r="M111" s="5">
        <v>0.11229999999999984</v>
      </c>
      <c r="O111" s="86">
        <f t="shared" ca="1" si="16"/>
        <v>43809</v>
      </c>
      <c r="P111" s="5">
        <v>3112.76</v>
      </c>
      <c r="Q111" s="5">
        <v>10.730308119769701</v>
      </c>
      <c r="R111" s="1"/>
      <c r="S111" s="1">
        <v>43658</v>
      </c>
      <c r="T111">
        <v>324.56200000000001</v>
      </c>
      <c r="V111" s="86">
        <v>43808</v>
      </c>
      <c r="W111" s="5">
        <v>-6.75</v>
      </c>
      <c r="Z111" s="86">
        <v>43803</v>
      </c>
      <c r="AA111" s="5">
        <v>86.68</v>
      </c>
      <c r="AC111" s="1">
        <v>43662</v>
      </c>
      <c r="AD111">
        <v>2.0390000000000001</v>
      </c>
      <c r="AE111" s="87">
        <f t="shared" ca="1" si="17"/>
        <v>1.4000000000000234E-2</v>
      </c>
      <c r="AF111" s="87">
        <f t="shared" ca="1" si="18"/>
        <v>5.1388155250018358E-2</v>
      </c>
      <c r="AG111" s="87">
        <f t="shared" ca="1" si="19"/>
        <v>0.82860910567045853</v>
      </c>
      <c r="AI111" s="1">
        <v>43661</v>
      </c>
      <c r="AJ111">
        <v>3014.3</v>
      </c>
      <c r="AK111" s="85">
        <f t="shared" ca="1" si="22"/>
        <v>1.7584401022740885E-4</v>
      </c>
      <c r="AL111" s="87">
        <f t="shared" ca="1" si="20"/>
        <v>2.1044245992438843E-3</v>
      </c>
      <c r="AM111" s="87">
        <f t="shared" ca="1" si="21"/>
        <v>3.393282706192815</v>
      </c>
    </row>
    <row r="112" spans="2:39" x14ac:dyDescent="0.45">
      <c r="B112" s="86">
        <v>43808</v>
      </c>
      <c r="C112" s="5">
        <v>68.825000000000003</v>
      </c>
      <c r="E112" s="86">
        <v>43808</v>
      </c>
      <c r="F112" s="5">
        <v>1.7524</v>
      </c>
      <c r="G112" s="5">
        <v>0.51927011275443102</v>
      </c>
      <c r="I112" s="86">
        <v>43802</v>
      </c>
      <c r="J112" s="5">
        <v>15.96</v>
      </c>
      <c r="L112" s="86">
        <v>43808</v>
      </c>
      <c r="M112" s="5">
        <v>0.12290000000000001</v>
      </c>
      <c r="O112" s="86">
        <f t="shared" ca="1" si="16"/>
        <v>43808</v>
      </c>
      <c r="P112" s="5">
        <v>3093.2</v>
      </c>
      <c r="Q112" s="5">
        <v>9.0920895079691206</v>
      </c>
      <c r="R112" s="1"/>
      <c r="S112" s="1">
        <v>43657</v>
      </c>
      <c r="T112">
        <v>327.00900000000001</v>
      </c>
      <c r="V112" s="86">
        <v>43805</v>
      </c>
      <c r="W112" s="5">
        <v>-6.88</v>
      </c>
      <c r="Z112" s="86">
        <v>43802</v>
      </c>
      <c r="AA112" s="5">
        <v>86.42</v>
      </c>
      <c r="AC112" s="1">
        <v>43661</v>
      </c>
      <c r="AD112">
        <v>2.0249999999999999</v>
      </c>
      <c r="AE112" s="87">
        <f t="shared" ca="1" si="17"/>
        <v>-4.0000000000000036E-2</v>
      </c>
      <c r="AF112" s="87">
        <f t="shared" ca="1" si="18"/>
        <v>5.1201367169246441E-2</v>
      </c>
      <c r="AG112" s="87">
        <f t="shared" ca="1" si="19"/>
        <v>0.82559723836747212</v>
      </c>
      <c r="AI112" s="1">
        <v>43658</v>
      </c>
      <c r="AJ112">
        <v>3013.77</v>
      </c>
      <c r="AK112" s="85">
        <f t="shared" ca="1" si="22"/>
        <v>4.6094985236418001E-3</v>
      </c>
      <c r="AL112" s="87">
        <f t="shared" ca="1" si="20"/>
        <v>1.6703394077399068E-3</v>
      </c>
      <c r="AM112" s="87">
        <f t="shared" ca="1" si="21"/>
        <v>2.6933413664678949</v>
      </c>
    </row>
    <row r="113" spans="2:39" x14ac:dyDescent="0.45">
      <c r="B113" s="86">
        <v>43805</v>
      </c>
      <c r="C113" s="5">
        <v>69.045000000000002</v>
      </c>
      <c r="E113" s="86">
        <v>43805</v>
      </c>
      <c r="F113" s="5">
        <v>1.7688000000000001</v>
      </c>
      <c r="G113" s="5">
        <v>1.18648424627833</v>
      </c>
      <c r="I113" s="86">
        <v>43801</v>
      </c>
      <c r="J113" s="5">
        <v>14.91</v>
      </c>
      <c r="L113" s="86">
        <v>43805</v>
      </c>
      <c r="M113" s="5">
        <v>0.1333000000000002</v>
      </c>
      <c r="O113" s="86">
        <f t="shared" ca="1" si="16"/>
        <v>43805</v>
      </c>
      <c r="P113" s="5">
        <v>3113.87</v>
      </c>
      <c r="Q113" s="5">
        <v>9.4685801358613695</v>
      </c>
      <c r="R113" s="1"/>
      <c r="S113" s="1">
        <v>43656</v>
      </c>
      <c r="T113">
        <v>320.75200000000001</v>
      </c>
      <c r="V113" s="86">
        <v>43804</v>
      </c>
      <c r="W113" s="5">
        <v>-7</v>
      </c>
      <c r="Z113" s="86">
        <v>43801</v>
      </c>
      <c r="AA113" s="5">
        <v>86.54</v>
      </c>
      <c r="AC113" s="1">
        <v>43658</v>
      </c>
      <c r="AD113">
        <v>2.0649999999999999</v>
      </c>
      <c r="AE113" s="87">
        <f t="shared" ca="1" si="17"/>
        <v>-2.1399999999999864E-2</v>
      </c>
      <c r="AF113" s="87">
        <f t="shared" ca="1" si="18"/>
        <v>4.1470662320890417E-2</v>
      </c>
      <c r="AG113" s="87">
        <f t="shared" ca="1" si="19"/>
        <v>0.66869433724734295</v>
      </c>
      <c r="AI113" s="1">
        <v>43657</v>
      </c>
      <c r="AJ113">
        <v>2999.91</v>
      </c>
      <c r="AK113" s="85">
        <f t="shared" ca="1" si="22"/>
        <v>2.2826717159195975E-3</v>
      </c>
      <c r="AL113" s="87">
        <f t="shared" ca="1" si="20"/>
        <v>3.9988477149507885E-3</v>
      </c>
      <c r="AM113" s="87">
        <f t="shared" ca="1" si="21"/>
        <v>6.4479481948255879</v>
      </c>
    </row>
    <row r="114" spans="2:39" x14ac:dyDescent="0.45">
      <c r="B114" s="86">
        <v>43804</v>
      </c>
      <c r="C114" s="5">
        <v>68.444999999999993</v>
      </c>
      <c r="E114" s="86">
        <v>43804</v>
      </c>
      <c r="F114" s="5">
        <v>1.7412000000000001</v>
      </c>
      <c r="G114" s="5">
        <v>1.21603829435316</v>
      </c>
      <c r="I114" s="86">
        <v>43798</v>
      </c>
      <c r="J114" s="5">
        <v>12.62</v>
      </c>
      <c r="L114" s="86">
        <v>43804</v>
      </c>
      <c r="M114" s="5">
        <v>0.12860000000000005</v>
      </c>
      <c r="O114" s="86">
        <f t="shared" ca="1" si="16"/>
        <v>43804</v>
      </c>
      <c r="P114" s="5">
        <v>3140.98</v>
      </c>
      <c r="Q114" s="5">
        <v>7.7974806896244599</v>
      </c>
      <c r="R114" s="1"/>
      <c r="S114" s="1">
        <v>43655</v>
      </c>
      <c r="T114">
        <v>326.08999999999997</v>
      </c>
      <c r="V114" s="86">
        <v>43803</v>
      </c>
      <c r="W114" s="5">
        <v>-7.5</v>
      </c>
      <c r="Z114" s="86">
        <v>43798</v>
      </c>
      <c r="AA114" s="5">
        <v>86.94</v>
      </c>
      <c r="AC114" s="1">
        <v>43657</v>
      </c>
      <c r="AD114">
        <v>2.0863999999999998</v>
      </c>
      <c r="AE114" s="87">
        <f t="shared" ca="1" si="17"/>
        <v>7.6699999999999768E-2</v>
      </c>
      <c r="AF114" s="87">
        <f t="shared" ca="1" si="18"/>
        <v>3.4733797181803493E-2</v>
      </c>
      <c r="AG114" s="87">
        <f t="shared" ca="1" si="19"/>
        <v>0.56006565091365101</v>
      </c>
      <c r="AI114" s="1">
        <v>43656</v>
      </c>
      <c r="AJ114">
        <v>2993.07</v>
      </c>
      <c r="AK114" s="85">
        <f t="shared" ca="1" si="22"/>
        <v>4.5004847673177414E-3</v>
      </c>
      <c r="AL114" s="87">
        <f t="shared" ca="1" si="20"/>
        <v>4.0138492705166359E-3</v>
      </c>
      <c r="AM114" s="87">
        <f t="shared" ca="1" si="21"/>
        <v>6.4721374763450452</v>
      </c>
    </row>
    <row r="115" spans="2:39" x14ac:dyDescent="0.45">
      <c r="B115" s="86">
        <v>43803</v>
      </c>
      <c r="C115" s="5">
        <v>67.44</v>
      </c>
      <c r="E115" s="86">
        <v>43803</v>
      </c>
      <c r="F115" s="5">
        <v>1.7002999999999999</v>
      </c>
      <c r="G115" s="5">
        <v>1.1754505448266801</v>
      </c>
      <c r="I115" s="86">
        <v>43796</v>
      </c>
      <c r="J115" s="5">
        <v>11.75</v>
      </c>
      <c r="L115" s="86">
        <v>43803</v>
      </c>
      <c r="M115" s="5">
        <v>0.11169999999999991</v>
      </c>
      <c r="O115" s="86">
        <f t="shared" ca="1" si="16"/>
        <v>43803</v>
      </c>
      <c r="P115" s="5">
        <v>3153.63</v>
      </c>
      <c r="Q115" s="5">
        <v>4.0297065141557598</v>
      </c>
      <c r="R115" s="1"/>
      <c r="S115" s="1">
        <v>43654</v>
      </c>
      <c r="T115">
        <v>329.142</v>
      </c>
      <c r="V115" s="86">
        <v>43802</v>
      </c>
      <c r="W115" s="5">
        <v>-7.5600000000000005</v>
      </c>
      <c r="Z115" s="86">
        <v>43796</v>
      </c>
      <c r="AA115" s="5">
        <v>87.13</v>
      </c>
      <c r="AC115" s="1">
        <v>43656</v>
      </c>
      <c r="AD115">
        <v>2.0097</v>
      </c>
      <c r="AE115" s="87">
        <f t="shared" ca="1" si="17"/>
        <v>6.6999999999999282E-3</v>
      </c>
      <c r="AF115" s="87">
        <f t="shared" ca="1" si="18"/>
        <v>3.8367901080634294E-2</v>
      </c>
      <c r="AG115" s="87">
        <f t="shared" ca="1" si="19"/>
        <v>0.61866381554659222</v>
      </c>
      <c r="AI115" s="1">
        <v>43655</v>
      </c>
      <c r="AJ115">
        <v>2979.63</v>
      </c>
      <c r="AK115" s="85">
        <f t="shared" ca="1" si="22"/>
        <v>1.2358159804265049E-3</v>
      </c>
      <c r="AL115" s="87">
        <f t="shared" ca="1" si="20"/>
        <v>5.3375794704227653E-3</v>
      </c>
      <c r="AM115" s="87">
        <f t="shared" ca="1" si="21"/>
        <v>8.6065882885150415</v>
      </c>
    </row>
    <row r="116" spans="2:39" x14ac:dyDescent="0.45">
      <c r="B116" s="86">
        <v>43802</v>
      </c>
      <c r="C116" s="5">
        <v>67.52</v>
      </c>
      <c r="E116" s="86">
        <v>43802</v>
      </c>
      <c r="F116" s="5">
        <v>1.6411</v>
      </c>
      <c r="G116" s="5">
        <v>1.01771232837838</v>
      </c>
      <c r="I116" s="86">
        <v>43795</v>
      </c>
      <c r="J116" s="5">
        <v>11.54</v>
      </c>
      <c r="L116" s="86">
        <v>43802</v>
      </c>
      <c r="M116" s="5">
        <v>9.2100000000000071E-2</v>
      </c>
      <c r="O116" s="86">
        <f t="shared" ca="1" si="16"/>
        <v>43802</v>
      </c>
      <c r="P116" s="5">
        <v>3140.52</v>
      </c>
      <c r="Q116" s="5">
        <v>6.0085112446888997</v>
      </c>
      <c r="R116" s="1"/>
      <c r="S116" s="1">
        <v>43651</v>
      </c>
      <c r="T116">
        <v>321.18900000000002</v>
      </c>
      <c r="V116" s="86">
        <v>43801</v>
      </c>
      <c r="W116" s="5">
        <v>-7.63</v>
      </c>
      <c r="Z116" s="86">
        <v>43795</v>
      </c>
      <c r="AA116" s="5">
        <v>87.02</v>
      </c>
      <c r="AC116" s="1">
        <v>43655</v>
      </c>
      <c r="AD116">
        <v>2.0030000000000001</v>
      </c>
      <c r="AE116" s="87">
        <f t="shared" ca="1" si="17"/>
        <v>1.2100000000000222E-2</v>
      </c>
      <c r="AF116" s="87">
        <f t="shared" ca="1" si="18"/>
        <v>3.9867990501988797E-2</v>
      </c>
      <c r="AG116" s="87">
        <f t="shared" ca="1" si="19"/>
        <v>0.64285203066750429</v>
      </c>
      <c r="AI116" s="1">
        <v>43654</v>
      </c>
      <c r="AJ116">
        <v>2975.95</v>
      </c>
      <c r="AK116" s="85">
        <f t="shared" ca="1" si="22"/>
        <v>-4.8471859933760311E-3</v>
      </c>
      <c r="AL116" s="87">
        <f t="shared" ca="1" si="20"/>
        <v>5.4742230186796484E-3</v>
      </c>
      <c r="AM116" s="87">
        <f t="shared" ca="1" si="21"/>
        <v>8.8269193896528542</v>
      </c>
    </row>
    <row r="117" spans="2:39" x14ac:dyDescent="0.45">
      <c r="B117" s="86">
        <v>43801</v>
      </c>
      <c r="C117" s="5">
        <v>64.900000000000006</v>
      </c>
      <c r="E117" s="86">
        <v>43801</v>
      </c>
      <c r="F117" s="5">
        <v>1.7433999999999998</v>
      </c>
      <c r="G117" s="5">
        <v>0.307647417238198</v>
      </c>
      <c r="I117" s="86">
        <v>43794</v>
      </c>
      <c r="J117" s="5">
        <v>11.87</v>
      </c>
      <c r="L117" s="86">
        <v>43801</v>
      </c>
      <c r="M117" s="5">
        <v>0.11679999999999979</v>
      </c>
      <c r="O117" s="86">
        <f t="shared" ca="1" si="16"/>
        <v>43801</v>
      </c>
      <c r="P117" s="5">
        <v>3133.64</v>
      </c>
      <c r="Q117" s="5">
        <v>7.9375722048321302</v>
      </c>
      <c r="R117" s="1"/>
      <c r="S117" s="1">
        <v>43649</v>
      </c>
      <c r="T117">
        <v>315.48500000000001</v>
      </c>
      <c r="V117" s="86">
        <v>43798</v>
      </c>
      <c r="W117" s="5">
        <v>-7</v>
      </c>
      <c r="Z117" s="86">
        <v>43794</v>
      </c>
      <c r="AA117" s="5">
        <v>86.92</v>
      </c>
      <c r="AC117" s="1">
        <v>43654</v>
      </c>
      <c r="AD117">
        <v>1.9908999999999999</v>
      </c>
      <c r="AE117" s="87">
        <f t="shared" ca="1" si="17"/>
        <v>3.8999999999997925E-3</v>
      </c>
      <c r="AF117" s="87">
        <f t="shared" ca="1" si="18"/>
        <v>4.8473669828750079E-2</v>
      </c>
      <c r="AG117" s="87">
        <f t="shared" ca="1" si="19"/>
        <v>0.78161444033061189</v>
      </c>
      <c r="AI117" s="1">
        <v>43651</v>
      </c>
      <c r="AJ117">
        <v>2990.41</v>
      </c>
      <c r="AK117" s="85">
        <f t="shared" ca="1" si="22"/>
        <v>-1.8074819954691978E-3</v>
      </c>
      <c r="AL117" s="87">
        <f t="shared" ca="1" si="20"/>
        <v>4.5235616154218668E-3</v>
      </c>
      <c r="AM117" s="87">
        <f t="shared" ca="1" si="21"/>
        <v>7.2940239367681698</v>
      </c>
    </row>
    <row r="118" spans="2:39" x14ac:dyDescent="0.45">
      <c r="B118" s="86">
        <v>43798</v>
      </c>
      <c r="C118" s="5">
        <v>64.309100000000001</v>
      </c>
      <c r="E118" s="86">
        <v>43798</v>
      </c>
      <c r="F118" s="5">
        <v>1.7006000000000001</v>
      </c>
      <c r="G118" s="5">
        <v>0.29575924893962802</v>
      </c>
      <c r="I118" s="86">
        <v>43791</v>
      </c>
      <c r="J118" s="5">
        <v>12.34</v>
      </c>
      <c r="L118" s="86">
        <v>43798</v>
      </c>
      <c r="M118" s="5">
        <v>8.2100000000000062E-2</v>
      </c>
      <c r="O118" s="86">
        <f t="shared" ca="1" si="16"/>
        <v>43798</v>
      </c>
      <c r="P118" s="5">
        <v>3110.29</v>
      </c>
      <c r="Q118" s="5">
        <v>3.9709316514860702</v>
      </c>
      <c r="R118" s="1"/>
      <c r="S118" s="1">
        <v>43648</v>
      </c>
      <c r="T118">
        <v>319.55799999999999</v>
      </c>
      <c r="V118" s="86">
        <v>43797</v>
      </c>
      <c r="W118" s="5">
        <v>-8</v>
      </c>
      <c r="Z118" s="86">
        <v>43791</v>
      </c>
      <c r="AA118" s="5">
        <v>86.69</v>
      </c>
      <c r="AC118" s="1">
        <v>43651</v>
      </c>
      <c r="AD118">
        <v>1.9870000000000001</v>
      </c>
      <c r="AE118" s="87">
        <f t="shared" ca="1" si="17"/>
        <v>8.4000000000000075E-2</v>
      </c>
      <c r="AF118" s="87">
        <f t="shared" ca="1" si="18"/>
        <v>5.9930703038314749E-2</v>
      </c>
      <c r="AG118" s="87">
        <f t="shared" ca="1" si="19"/>
        <v>0.96635354986326494</v>
      </c>
      <c r="AI118" s="1">
        <v>43649</v>
      </c>
      <c r="AJ118">
        <v>2995.82</v>
      </c>
      <c r="AK118" s="85">
        <f t="shared" ca="1" si="22"/>
        <v>7.6430761271929189E-3</v>
      </c>
      <c r="AL118" s="87">
        <f t="shared" ca="1" si="20"/>
        <v>2.2307121520301672E-3</v>
      </c>
      <c r="AM118" s="87">
        <f t="shared" ca="1" si="21"/>
        <v>3.5969152663857895</v>
      </c>
    </row>
    <row r="119" spans="2:39" x14ac:dyDescent="0.45">
      <c r="B119" s="86">
        <v>43797</v>
      </c>
      <c r="C119" s="5">
        <v>63.575000000000003</v>
      </c>
      <c r="E119" s="86">
        <v>43797</v>
      </c>
      <c r="F119" s="5">
        <v>1.6870000000000001</v>
      </c>
      <c r="G119" s="5">
        <v>0.30763051430788402</v>
      </c>
      <c r="I119" s="86">
        <v>43790</v>
      </c>
      <c r="J119" s="5">
        <v>13.13</v>
      </c>
      <c r="L119" s="86">
        <v>43797</v>
      </c>
      <c r="M119" s="5">
        <v>5.4999999999999938E-2</v>
      </c>
      <c r="O119" s="86">
        <f t="shared" ca="1" si="16"/>
        <v>43797</v>
      </c>
      <c r="P119" s="5">
        <v>3103.54</v>
      </c>
      <c r="Q119" s="5">
        <v>2.9269922295922002</v>
      </c>
      <c r="R119" s="1"/>
      <c r="S119" s="1">
        <v>43647</v>
      </c>
      <c r="T119">
        <v>320.31799999999998</v>
      </c>
      <c r="V119" s="86">
        <v>43796</v>
      </c>
      <c r="W119" s="5">
        <v>-8</v>
      </c>
      <c r="Z119" s="86">
        <v>43790</v>
      </c>
      <c r="AA119" s="5">
        <v>86.36</v>
      </c>
      <c r="AC119" s="1">
        <v>43650</v>
      </c>
      <c r="AD119">
        <v>1.903</v>
      </c>
      <c r="AE119" s="87">
        <f t="shared" ca="1" si="17"/>
        <v>-9.9999999999988987E-4</v>
      </c>
      <c r="AF119" s="87">
        <f t="shared" ca="1" si="18"/>
        <v>3.3141766197151666E-2</v>
      </c>
      <c r="AG119" s="87">
        <f t="shared" ca="1" si="19"/>
        <v>0.53439492263056987</v>
      </c>
      <c r="AI119" s="1">
        <v>43648</v>
      </c>
      <c r="AJ119">
        <v>2973.01</v>
      </c>
      <c r="AK119" s="85">
        <f t="shared" ca="1" si="22"/>
        <v>2.9238703472561083E-3</v>
      </c>
      <c r="AL119" s="87">
        <f t="shared" ca="1" si="20"/>
        <v>2.101023893939599E-3</v>
      </c>
      <c r="AM119" s="87">
        <f t="shared" ca="1" si="21"/>
        <v>3.3877992336549845</v>
      </c>
    </row>
    <row r="120" spans="2:39" x14ac:dyDescent="0.45">
      <c r="B120" s="86">
        <v>43796</v>
      </c>
      <c r="C120" s="5">
        <v>63.575000000000003</v>
      </c>
      <c r="E120" s="86">
        <v>43796</v>
      </c>
      <c r="F120" s="5">
        <v>1.6872</v>
      </c>
      <c r="G120" s="5">
        <v>0.30543758227609602</v>
      </c>
      <c r="I120" s="86">
        <v>43789</v>
      </c>
      <c r="J120" s="5">
        <v>12.78</v>
      </c>
      <c r="L120" s="86">
        <v>43796</v>
      </c>
      <c r="M120" s="5">
        <v>5.4700000000000193E-2</v>
      </c>
      <c r="O120" s="86">
        <f t="shared" ca="1" si="16"/>
        <v>43796</v>
      </c>
      <c r="P120" s="5">
        <v>3108.46</v>
      </c>
      <c r="Q120" s="5">
        <v>7.7832987550917698</v>
      </c>
      <c r="R120" s="1"/>
      <c r="S120" s="1">
        <v>43644</v>
      </c>
      <c r="T120">
        <v>323.02499999999998</v>
      </c>
      <c r="V120" s="86">
        <v>43795</v>
      </c>
      <c r="W120" s="5">
        <v>-8.6300000000000008</v>
      </c>
      <c r="Z120" s="86">
        <v>43789</v>
      </c>
      <c r="AA120" s="5">
        <v>86.34</v>
      </c>
      <c r="AC120" s="1">
        <v>43649</v>
      </c>
      <c r="AD120">
        <v>1.9039999999999999</v>
      </c>
      <c r="AE120" s="87">
        <f t="shared" ca="1" si="17"/>
        <v>-2.870000000000017E-2</v>
      </c>
      <c r="AF120" s="87">
        <f t="shared" ca="1" si="18"/>
        <v>3.4946912119193901E-2</v>
      </c>
      <c r="AG120" s="87">
        <f t="shared" ca="1" si="19"/>
        <v>0.563502026024159</v>
      </c>
      <c r="AI120" s="1">
        <v>43647</v>
      </c>
      <c r="AJ120">
        <v>2964.33</v>
      </c>
      <c r="AK120" s="85">
        <f t="shared" ca="1" si="22"/>
        <v>7.6429955755801899E-3</v>
      </c>
      <c r="AL120" s="87">
        <f t="shared" ca="1" si="20"/>
        <v>3.8183039463714772E-3</v>
      </c>
      <c r="AM120" s="87">
        <f t="shared" ca="1" si="21"/>
        <v>6.1568301153984741</v>
      </c>
    </row>
    <row r="121" spans="2:39" x14ac:dyDescent="0.45">
      <c r="B121" s="86">
        <v>43795</v>
      </c>
      <c r="C121" s="5">
        <v>65.05</v>
      </c>
      <c r="E121" s="86">
        <v>43795</v>
      </c>
      <c r="F121" s="5">
        <v>1.6554</v>
      </c>
      <c r="G121" s="5">
        <v>0.216230394101601</v>
      </c>
      <c r="I121" s="86">
        <v>43788</v>
      </c>
      <c r="J121" s="5">
        <v>12.86</v>
      </c>
      <c r="L121" s="86">
        <v>43795</v>
      </c>
      <c r="M121" s="5">
        <v>6.1899999999999844E-2</v>
      </c>
      <c r="O121" s="86">
        <f t="shared" ca="1" si="16"/>
        <v>43795</v>
      </c>
      <c r="P121" s="5">
        <v>3120.18</v>
      </c>
      <c r="Q121" s="5">
        <v>6.0603238604737202</v>
      </c>
      <c r="R121" s="1"/>
      <c r="S121" s="1">
        <v>43643</v>
      </c>
      <c r="T121">
        <v>327.18200000000002</v>
      </c>
      <c r="V121" s="86">
        <v>43794</v>
      </c>
      <c r="W121" s="5">
        <v>-9</v>
      </c>
      <c r="Z121" s="86">
        <v>43788</v>
      </c>
      <c r="AA121" s="5">
        <v>86.52</v>
      </c>
      <c r="AC121" s="1">
        <v>43648</v>
      </c>
      <c r="AD121">
        <v>1.9327000000000001</v>
      </c>
      <c r="AE121" s="87">
        <f t="shared" ca="1" si="17"/>
        <v>-5.3799999999999848E-2</v>
      </c>
      <c r="AF121" s="87">
        <f t="shared" ca="1" si="18"/>
        <v>3.4207930367094588E-2</v>
      </c>
      <c r="AG121" s="87">
        <f t="shared" ca="1" si="19"/>
        <v>0.55158630331073111</v>
      </c>
      <c r="AI121" s="1">
        <v>43644</v>
      </c>
      <c r="AJ121">
        <v>2941.76</v>
      </c>
      <c r="AK121" s="85">
        <f t="shared" ca="1" si="22"/>
        <v>5.7409118108132217E-3</v>
      </c>
      <c r="AL121" s="87">
        <f t="shared" ca="1" si="20"/>
        <v>6.8243717517719633E-3</v>
      </c>
      <c r="AM121" s="87">
        <f t="shared" ca="1" si="21"/>
        <v>11.00396880659865</v>
      </c>
    </row>
    <row r="122" spans="2:39" x14ac:dyDescent="0.45">
      <c r="B122" s="86">
        <v>43794</v>
      </c>
      <c r="C122" s="5">
        <v>65.7</v>
      </c>
      <c r="E122" s="86">
        <v>43794</v>
      </c>
      <c r="F122" s="5">
        <v>1.6659999999999999</v>
      </c>
      <c r="G122" s="5">
        <v>0.36334464814186301</v>
      </c>
      <c r="I122" s="86">
        <v>43787</v>
      </c>
      <c r="J122" s="5">
        <v>12.46</v>
      </c>
      <c r="L122" s="86">
        <v>43794</v>
      </c>
      <c r="M122" s="5">
        <v>5.7499999999999885E-2</v>
      </c>
      <c r="O122" s="86">
        <f t="shared" ca="1" si="16"/>
        <v>43794</v>
      </c>
      <c r="P122" s="5">
        <v>3122.03</v>
      </c>
      <c r="Q122" s="5">
        <v>5.6337317273546299</v>
      </c>
      <c r="R122" s="1"/>
      <c r="S122" s="1">
        <v>43642</v>
      </c>
      <c r="T122">
        <v>333.07600000000002</v>
      </c>
      <c r="V122" s="86">
        <v>43791</v>
      </c>
      <c r="W122" s="5">
        <v>-10</v>
      </c>
      <c r="Z122" s="86">
        <v>43787</v>
      </c>
      <c r="AA122" s="5">
        <v>86.83</v>
      </c>
      <c r="AC122" s="1">
        <v>43647</v>
      </c>
      <c r="AD122">
        <v>1.9864999999999999</v>
      </c>
      <c r="AE122" s="87">
        <f t="shared" ca="1" si="17"/>
        <v>2.2499999999999964E-2</v>
      </c>
      <c r="AF122" s="87">
        <f t="shared" ca="1" si="18"/>
        <v>3.8463749167235294E-2</v>
      </c>
      <c r="AG122" s="87">
        <f t="shared" ca="1" si="19"/>
        <v>0.62020931950430924</v>
      </c>
      <c r="AI122" s="1">
        <v>43643</v>
      </c>
      <c r="AJ122">
        <v>2924.92</v>
      </c>
      <c r="AK122" s="85">
        <f t="shared" ca="1" si="22"/>
        <v>3.8159225573172161E-3</v>
      </c>
      <c r="AL122" s="87">
        <f t="shared" ca="1" si="20"/>
        <v>5.5147832994559718E-3</v>
      </c>
      <c r="AM122" s="87">
        <f t="shared" ca="1" si="21"/>
        <v>8.8923208772452682</v>
      </c>
    </row>
    <row r="123" spans="2:39" x14ac:dyDescent="0.45">
      <c r="B123" s="86">
        <v>43791</v>
      </c>
      <c r="C123" s="5">
        <v>66.245000000000005</v>
      </c>
      <c r="E123" s="86">
        <v>43791</v>
      </c>
      <c r="F123" s="5">
        <v>1.6714</v>
      </c>
      <c r="G123" s="5">
        <v>0.45656872429022199</v>
      </c>
      <c r="I123" s="86">
        <v>43784</v>
      </c>
      <c r="J123" s="5">
        <v>12.05</v>
      </c>
      <c r="L123" s="86">
        <v>43791</v>
      </c>
      <c r="M123" s="5">
        <v>6.2400000000000011E-2</v>
      </c>
      <c r="O123" s="86">
        <f t="shared" ca="1" si="16"/>
        <v>43791</v>
      </c>
      <c r="P123" s="5">
        <v>3120.46</v>
      </c>
      <c r="Q123" s="5">
        <v>5.3786025879247701</v>
      </c>
      <c r="R123" s="1"/>
      <c r="S123" s="1">
        <v>43641</v>
      </c>
      <c r="T123">
        <v>336.55900000000003</v>
      </c>
      <c r="V123" s="86">
        <v>43790</v>
      </c>
      <c r="W123" s="5">
        <v>-11.13</v>
      </c>
      <c r="Z123" s="86">
        <v>43784</v>
      </c>
      <c r="AA123" s="5">
        <v>86.94</v>
      </c>
      <c r="AC123" s="1">
        <v>43644</v>
      </c>
      <c r="AD123">
        <v>1.964</v>
      </c>
      <c r="AE123" s="87">
        <f t="shared" ca="1" si="17"/>
        <v>9.1999999999998749E-3</v>
      </c>
      <c r="AF123" s="87">
        <f t="shared" ca="1" si="18"/>
        <v>4.68369512244338E-2</v>
      </c>
      <c r="AG123" s="87">
        <f t="shared" ca="1" si="19"/>
        <v>0.75522314583174521</v>
      </c>
      <c r="AI123" s="1">
        <v>43642</v>
      </c>
      <c r="AJ123">
        <v>2913.78</v>
      </c>
      <c r="AK123" s="85">
        <f t="shared" ca="1" si="22"/>
        <v>-1.2347459021461497E-3</v>
      </c>
      <c r="AL123" s="87">
        <f t="shared" ca="1" si="20"/>
        <v>4.0726135212765446E-3</v>
      </c>
      <c r="AM123" s="87">
        <f t="shared" ca="1" si="21"/>
        <v>6.5668919835474515</v>
      </c>
    </row>
    <row r="124" spans="2:39" x14ac:dyDescent="0.45">
      <c r="B124" s="86">
        <v>43790</v>
      </c>
      <c r="C124" s="5">
        <v>66.709999999999994</v>
      </c>
      <c r="E124" s="86">
        <v>43790</v>
      </c>
      <c r="F124" s="5">
        <v>1.6631</v>
      </c>
      <c r="G124" s="5">
        <v>0.41195823008326199</v>
      </c>
      <c r="I124" s="86">
        <v>43783</v>
      </c>
      <c r="J124" s="5">
        <v>13.05</v>
      </c>
      <c r="L124" s="86">
        <v>43790</v>
      </c>
      <c r="M124" s="5">
        <v>7.8200000000000047E-2</v>
      </c>
      <c r="O124" s="86">
        <f t="shared" ca="1" si="16"/>
        <v>43790</v>
      </c>
      <c r="P124" s="5">
        <v>3096.63</v>
      </c>
      <c r="Q124" s="5">
        <v>2.4945645690837899</v>
      </c>
      <c r="R124" s="1"/>
      <c r="S124" s="1">
        <v>43640</v>
      </c>
      <c r="T124">
        <v>326.553</v>
      </c>
      <c r="V124" s="86">
        <v>43789</v>
      </c>
      <c r="W124" s="5">
        <v>-10.25</v>
      </c>
      <c r="Z124" s="86">
        <v>43783</v>
      </c>
      <c r="AA124" s="5">
        <v>86.68</v>
      </c>
      <c r="AC124" s="1">
        <v>43643</v>
      </c>
      <c r="AD124">
        <v>1.9548000000000001</v>
      </c>
      <c r="AE124" s="87">
        <f t="shared" ca="1" si="17"/>
        <v>-2.3199999999999887E-2</v>
      </c>
      <c r="AF124" s="87">
        <f t="shared" ca="1" si="18"/>
        <v>5.2587387588026516E-2</v>
      </c>
      <c r="AG124" s="87">
        <f t="shared" ca="1" si="19"/>
        <v>0.84794614608869145</v>
      </c>
      <c r="AI124" s="1">
        <v>43641</v>
      </c>
      <c r="AJ124">
        <v>2917.38</v>
      </c>
      <c r="AK124" s="85">
        <f t="shared" ca="1" si="22"/>
        <v>-9.5417023155633419E-3</v>
      </c>
      <c r="AL124" s="87">
        <f t="shared" ca="1" si="20"/>
        <v>7.7910687854523637E-3</v>
      </c>
      <c r="AM124" s="87">
        <f t="shared" ca="1" si="21"/>
        <v>12.562720936608057</v>
      </c>
    </row>
    <row r="125" spans="2:39" x14ac:dyDescent="0.45">
      <c r="B125" s="86">
        <v>43789</v>
      </c>
      <c r="C125" s="5">
        <v>67.28</v>
      </c>
      <c r="E125" s="86">
        <v>43789</v>
      </c>
      <c r="F125" s="5">
        <v>1.6440999999999999</v>
      </c>
      <c r="G125" s="5">
        <v>0.36968741300365199</v>
      </c>
      <c r="I125" s="86">
        <v>43782</v>
      </c>
      <c r="J125" s="5">
        <v>13</v>
      </c>
      <c r="L125" s="86">
        <v>43789</v>
      </c>
      <c r="M125" s="5">
        <v>7.649999999999979E-2</v>
      </c>
      <c r="O125" s="86">
        <f t="shared" ca="1" si="16"/>
        <v>43789</v>
      </c>
      <c r="P125" s="5">
        <v>3094.04</v>
      </c>
      <c r="Q125" s="5">
        <v>3.1285204652536098</v>
      </c>
      <c r="R125" s="1"/>
      <c r="S125" s="1">
        <v>43637</v>
      </c>
      <c r="T125">
        <v>323.92</v>
      </c>
      <c r="V125" s="86">
        <v>43788</v>
      </c>
      <c r="W125" s="5">
        <v>-10.63</v>
      </c>
      <c r="Z125" s="86">
        <v>43782</v>
      </c>
      <c r="AA125" s="5">
        <v>86.73</v>
      </c>
      <c r="AC125" s="1">
        <v>43642</v>
      </c>
      <c r="AD125">
        <v>1.978</v>
      </c>
      <c r="AE125" s="87">
        <f t="shared" ca="1" si="17"/>
        <v>6.9499999999999895E-2</v>
      </c>
      <c r="AF125" s="87">
        <f t="shared" ca="1" si="18"/>
        <v>5.2761373181523553E-2</v>
      </c>
      <c r="AG125" s="87">
        <f t="shared" ca="1" si="19"/>
        <v>0.85075157948721913</v>
      </c>
      <c r="AI125" s="1">
        <v>43640</v>
      </c>
      <c r="AJ125">
        <v>2945.35</v>
      </c>
      <c r="AK125" s="85">
        <f t="shared" ca="1" si="22"/>
        <v>-1.7334348561240606E-3</v>
      </c>
      <c r="AL125" s="87">
        <f t="shared" ca="1" si="20"/>
        <v>5.1703362323739146E-3</v>
      </c>
      <c r="AM125" s="87">
        <f t="shared" ca="1" si="21"/>
        <v>8.3369166701530641</v>
      </c>
    </row>
    <row r="126" spans="2:39" x14ac:dyDescent="0.45">
      <c r="B126" s="86">
        <v>43788</v>
      </c>
      <c r="C126" s="5">
        <v>64.61</v>
      </c>
      <c r="E126" s="86">
        <v>43788</v>
      </c>
      <c r="F126" s="5">
        <v>1.6772</v>
      </c>
      <c r="G126" s="5">
        <v>0.533766927912671</v>
      </c>
      <c r="I126" s="86">
        <v>43781</v>
      </c>
      <c r="J126" s="5">
        <v>12.68</v>
      </c>
      <c r="L126" s="86">
        <v>43788</v>
      </c>
      <c r="M126" s="5">
        <v>8.8999999999999968E-2</v>
      </c>
      <c r="O126" s="86">
        <f t="shared" ca="1" si="16"/>
        <v>43788</v>
      </c>
      <c r="P126" s="5">
        <v>3091.84</v>
      </c>
      <c r="Q126" s="5">
        <v>3.52240098188883</v>
      </c>
      <c r="R126" s="1"/>
      <c r="S126" s="1">
        <v>43636</v>
      </c>
      <c r="T126">
        <v>319.73700000000002</v>
      </c>
      <c r="V126" s="86">
        <v>43787</v>
      </c>
      <c r="W126" s="5">
        <v>-10.25</v>
      </c>
      <c r="Z126" s="86">
        <v>43781</v>
      </c>
      <c r="AA126" s="5">
        <v>86.82</v>
      </c>
      <c r="AC126" s="1">
        <v>43641</v>
      </c>
      <c r="AD126">
        <v>1.9085000000000001</v>
      </c>
      <c r="AE126" s="87">
        <f t="shared" ca="1" si="17"/>
        <v>-3.5099999999999909E-2</v>
      </c>
      <c r="AF126" s="87">
        <f t="shared" ca="1" si="18"/>
        <v>3.1702720703434856E-2</v>
      </c>
      <c r="AG126" s="87">
        <f t="shared" ca="1" si="19"/>
        <v>0.51119101126682498</v>
      </c>
      <c r="AI126" s="1">
        <v>43637</v>
      </c>
      <c r="AJ126">
        <v>2950.46</v>
      </c>
      <c r="AK126" s="85">
        <f t="shared" ca="1" si="22"/>
        <v>-1.2600261801485599E-3</v>
      </c>
      <c r="AL126" s="87">
        <f t="shared" ca="1" si="20"/>
        <v>5.3076917113806417E-3</v>
      </c>
      <c r="AM126" s="87">
        <f t="shared" ca="1" si="21"/>
        <v>8.5583957251317138</v>
      </c>
    </row>
    <row r="127" spans="2:39" x14ac:dyDescent="0.45">
      <c r="B127" s="86">
        <v>43787</v>
      </c>
      <c r="C127" s="5">
        <v>64.8</v>
      </c>
      <c r="E127" s="86">
        <v>43787</v>
      </c>
      <c r="F127" s="5">
        <v>1.7136</v>
      </c>
      <c r="G127" s="5">
        <v>0.576812144462994</v>
      </c>
      <c r="I127" s="86">
        <v>43777</v>
      </c>
      <c r="J127" s="5">
        <v>12.07</v>
      </c>
      <c r="L127" s="86">
        <v>43787</v>
      </c>
      <c r="M127" s="5">
        <v>0.10590000000000011</v>
      </c>
      <c r="O127" s="86">
        <f t="shared" ca="1" si="16"/>
        <v>43787</v>
      </c>
      <c r="P127" s="5">
        <v>3087.01</v>
      </c>
      <c r="Q127" s="5">
        <v>3.5182069198428301</v>
      </c>
      <c r="R127" s="1"/>
      <c r="S127" s="1">
        <v>43635</v>
      </c>
      <c r="T127">
        <v>328.85899999999998</v>
      </c>
      <c r="V127" s="86">
        <v>43784</v>
      </c>
      <c r="W127" s="5">
        <v>-9.5</v>
      </c>
      <c r="Z127" s="86">
        <v>43780</v>
      </c>
      <c r="AA127" s="5">
        <v>86.8</v>
      </c>
      <c r="AC127" s="1">
        <v>43640</v>
      </c>
      <c r="AD127">
        <v>1.9436</v>
      </c>
      <c r="AE127" s="87">
        <f t="shared" ca="1" si="17"/>
        <v>-4.4399999999999995E-2</v>
      </c>
      <c r="AF127" s="87">
        <f t="shared" ca="1" si="18"/>
        <v>3.3582187738938743E-2</v>
      </c>
      <c r="AG127" s="87">
        <f t="shared" ca="1" si="19"/>
        <v>0.54149650660615078</v>
      </c>
      <c r="AI127" s="1">
        <v>43636</v>
      </c>
      <c r="AJ127">
        <v>2954.18</v>
      </c>
      <c r="AK127" s="85">
        <f t="shared" ca="1" si="22"/>
        <v>9.4276151277163066E-3</v>
      </c>
      <c r="AL127" s="87">
        <f t="shared" ca="1" si="20"/>
        <v>4.4640502955763323E-3</v>
      </c>
      <c r="AM127" s="87">
        <f t="shared" ca="1" si="21"/>
        <v>7.1980648168609429</v>
      </c>
    </row>
    <row r="128" spans="2:39" x14ac:dyDescent="0.45">
      <c r="B128" s="86">
        <v>43784</v>
      </c>
      <c r="C128" s="5">
        <v>66.766599999999997</v>
      </c>
      <c r="E128" s="86">
        <v>43784</v>
      </c>
      <c r="F128" s="5">
        <v>1.7364000000000002</v>
      </c>
      <c r="G128" s="5">
        <v>0.61739630708321902</v>
      </c>
      <c r="I128" s="86">
        <v>43776</v>
      </c>
      <c r="J128" s="5">
        <v>12.73</v>
      </c>
      <c r="L128" s="86">
        <v>43784</v>
      </c>
      <c r="M128" s="5">
        <v>0.1048</v>
      </c>
      <c r="O128" s="86">
        <f t="shared" ca="1" si="16"/>
        <v>43784</v>
      </c>
      <c r="P128" s="5">
        <v>3093.08</v>
      </c>
      <c r="Q128" s="5">
        <v>2.96080475071774</v>
      </c>
      <c r="R128" s="1"/>
      <c r="S128" s="1">
        <v>43634</v>
      </c>
      <c r="T128">
        <v>339</v>
      </c>
      <c r="V128" s="86">
        <v>43783</v>
      </c>
      <c r="W128" s="5">
        <v>-9.75</v>
      </c>
      <c r="Z128" s="86">
        <v>43777</v>
      </c>
      <c r="AA128" s="5">
        <v>86.85</v>
      </c>
      <c r="AC128" s="1">
        <v>43637</v>
      </c>
      <c r="AD128">
        <v>1.988</v>
      </c>
      <c r="AE128" s="87">
        <f t="shared" ca="1" si="17"/>
        <v>1.8299999999999983E-2</v>
      </c>
      <c r="AF128" s="87">
        <f t="shared" ca="1" si="18"/>
        <v>3.2350103039506153E-2</v>
      </c>
      <c r="AG128" s="87">
        <f t="shared" ca="1" si="19"/>
        <v>0.52162973777702981</v>
      </c>
      <c r="AI128" s="1">
        <v>43635</v>
      </c>
      <c r="AJ128">
        <v>2926.46</v>
      </c>
      <c r="AK128" s="85">
        <f t="shared" ca="1" si="22"/>
        <v>2.9807301410620332E-3</v>
      </c>
      <c r="AL128" s="87">
        <f t="shared" ca="1" si="20"/>
        <v>4.8322836968168149E-3</v>
      </c>
      <c r="AM128" s="87">
        <f t="shared" ca="1" si="21"/>
        <v>7.7918233353276243</v>
      </c>
    </row>
    <row r="129" spans="2:39" x14ac:dyDescent="0.45">
      <c r="B129" s="86">
        <v>43783</v>
      </c>
      <c r="C129" s="5">
        <v>67.893600000000006</v>
      </c>
      <c r="E129" s="86">
        <v>43783</v>
      </c>
      <c r="F129" s="5">
        <v>1.7227999999999999</v>
      </c>
      <c r="G129" s="5">
        <v>0.54293824080951603</v>
      </c>
      <c r="I129" s="86">
        <v>43775</v>
      </c>
      <c r="J129" s="5">
        <v>12.62</v>
      </c>
      <c r="L129" s="86">
        <v>43783</v>
      </c>
      <c r="M129" s="5">
        <v>9.9799999999999889E-2</v>
      </c>
      <c r="O129" s="86">
        <f t="shared" ca="1" si="16"/>
        <v>43783</v>
      </c>
      <c r="P129" s="5">
        <v>3085.18</v>
      </c>
      <c r="Q129" s="5">
        <v>3.5061255901176498</v>
      </c>
      <c r="R129" s="1"/>
      <c r="S129" s="1">
        <v>43633</v>
      </c>
      <c r="T129">
        <v>355.43400000000003</v>
      </c>
      <c r="V129" s="86">
        <v>43782</v>
      </c>
      <c r="W129" s="5">
        <v>-9.75</v>
      </c>
      <c r="Z129" s="86">
        <v>43776</v>
      </c>
      <c r="AA129" s="5">
        <v>86.77</v>
      </c>
      <c r="AC129" s="1">
        <v>43636</v>
      </c>
      <c r="AD129">
        <v>1.9697</v>
      </c>
      <c r="AE129" s="87">
        <f t="shared" ca="1" si="17"/>
        <v>1.0699999999999932E-2</v>
      </c>
      <c r="AF129" s="87">
        <f t="shared" ca="1" si="18"/>
        <v>3.6439218798797988E-2</v>
      </c>
      <c r="AG129" s="87">
        <f t="shared" ca="1" si="19"/>
        <v>0.58756474820511051</v>
      </c>
      <c r="AI129" s="1">
        <v>43634</v>
      </c>
      <c r="AJ129">
        <v>2917.75</v>
      </c>
      <c r="AK129" s="85">
        <f t="shared" ca="1" si="22"/>
        <v>9.670462557011119E-3</v>
      </c>
      <c r="AL129" s="87">
        <f t="shared" ca="1" si="20"/>
        <v>4.8630685573065775E-3</v>
      </c>
      <c r="AM129" s="87">
        <f t="shared" ca="1" si="21"/>
        <v>7.8414624313304007</v>
      </c>
    </row>
    <row r="130" spans="2:39" x14ac:dyDescent="0.45">
      <c r="B130" s="86">
        <v>43782</v>
      </c>
      <c r="C130" s="5">
        <v>68.435000000000002</v>
      </c>
      <c r="E130" s="86">
        <v>43782</v>
      </c>
      <c r="F130" s="5">
        <v>1.7890000000000001</v>
      </c>
      <c r="G130" s="5">
        <v>0.487338417666136</v>
      </c>
      <c r="I130" s="86">
        <v>43774</v>
      </c>
      <c r="J130" s="5">
        <v>13.1</v>
      </c>
      <c r="L130" s="86">
        <v>43782</v>
      </c>
      <c r="M130" s="5">
        <v>0.11990000000000012</v>
      </c>
      <c r="O130" s="86">
        <f t="shared" ca="1" si="16"/>
        <v>43782</v>
      </c>
      <c r="P130" s="5">
        <v>3076.78</v>
      </c>
      <c r="Q130" s="5">
        <v>7.6139189358654296</v>
      </c>
      <c r="R130" s="1"/>
      <c r="S130" s="1">
        <v>43630</v>
      </c>
      <c r="T130">
        <v>353.93799999999999</v>
      </c>
      <c r="V130" s="86">
        <v>43781</v>
      </c>
      <c r="W130" s="5">
        <v>-9.1300000000000008</v>
      </c>
      <c r="Z130" s="86">
        <v>43775</v>
      </c>
      <c r="AA130" s="5">
        <v>86.81</v>
      </c>
      <c r="AC130" s="1">
        <v>43635</v>
      </c>
      <c r="AD130">
        <v>1.9590000000000001</v>
      </c>
      <c r="AE130" s="87">
        <f t="shared" ca="1" si="17"/>
        <v>-4.2399999999999771E-2</v>
      </c>
      <c r="AF130" s="87">
        <f t="shared" ca="1" si="18"/>
        <v>3.3970673626919384E-2</v>
      </c>
      <c r="AG130" s="87">
        <f t="shared" ca="1" si="19"/>
        <v>0.547760653327104</v>
      </c>
      <c r="AI130" s="1">
        <v>43633</v>
      </c>
      <c r="AJ130">
        <v>2889.67</v>
      </c>
      <c r="AK130" s="85">
        <f t="shared" ca="1" si="22"/>
        <v>9.3133570302482102E-4</v>
      </c>
      <c r="AL130" s="87">
        <f t="shared" ca="1" si="20"/>
        <v>2.8214539418130536E-3</v>
      </c>
      <c r="AM130" s="87">
        <f t="shared" ca="1" si="21"/>
        <v>4.5494577807699548</v>
      </c>
    </row>
    <row r="131" spans="2:39" x14ac:dyDescent="0.45">
      <c r="B131" s="86">
        <v>43781</v>
      </c>
      <c r="C131" s="5">
        <v>69.054299999999998</v>
      </c>
      <c r="E131" s="86">
        <v>43781</v>
      </c>
      <c r="F131" s="5">
        <v>1.8435000000000001</v>
      </c>
      <c r="G131" s="5">
        <v>0.70787296412091705</v>
      </c>
      <c r="I131" s="86">
        <v>43773</v>
      </c>
      <c r="J131" s="5">
        <v>12.83</v>
      </c>
      <c r="L131" s="86">
        <v>43781</v>
      </c>
      <c r="M131" s="5">
        <v>0.1424000000000003</v>
      </c>
      <c r="O131" s="86">
        <f t="shared" ca="1" si="16"/>
        <v>43781</v>
      </c>
      <c r="P131" s="5">
        <v>3074.62</v>
      </c>
      <c r="Q131" s="5">
        <v>9.1218409140349603</v>
      </c>
      <c r="R131" s="1"/>
      <c r="S131" s="1">
        <v>43629</v>
      </c>
      <c r="T131">
        <v>349.02</v>
      </c>
      <c r="V131" s="86">
        <v>43777</v>
      </c>
      <c r="W131" s="5">
        <v>-9.3800000000000008</v>
      </c>
      <c r="Z131" s="86">
        <v>43774</v>
      </c>
      <c r="AA131" s="5">
        <v>86.91</v>
      </c>
      <c r="AC131" s="1">
        <v>43634</v>
      </c>
      <c r="AD131">
        <v>2.0013999999999998</v>
      </c>
      <c r="AE131" s="87">
        <f t="shared" ca="1" si="17"/>
        <v>-4.0100000000000247E-2</v>
      </c>
      <c r="AF131" s="87">
        <f t="shared" ca="1" si="18"/>
        <v>3.3775274486918312E-2</v>
      </c>
      <c r="AG131" s="87">
        <f t="shared" ca="1" si="19"/>
        <v>0.5446099368661349</v>
      </c>
      <c r="AI131" s="1">
        <v>43630</v>
      </c>
      <c r="AJ131">
        <v>2886.98</v>
      </c>
      <c r="AK131" s="85">
        <f t="shared" ca="1" si="22"/>
        <v>-1.612842169983723E-3</v>
      </c>
      <c r="AL131" s="87">
        <f t="shared" ca="1" si="20"/>
        <v>2.8049225723483571E-3</v>
      </c>
      <c r="AM131" s="87">
        <f t="shared" ca="1" si="21"/>
        <v>4.5228017484586083</v>
      </c>
    </row>
    <row r="132" spans="2:39" x14ac:dyDescent="0.45">
      <c r="B132" s="86">
        <v>43777</v>
      </c>
      <c r="C132" s="5">
        <v>69.05</v>
      </c>
      <c r="E132" s="86">
        <v>43777</v>
      </c>
      <c r="F132" s="5">
        <v>1.849</v>
      </c>
      <c r="G132" s="5">
        <v>0.90366017764791662</v>
      </c>
      <c r="I132" s="86">
        <v>43770</v>
      </c>
      <c r="J132" s="5">
        <v>12.3</v>
      </c>
      <c r="L132" s="86">
        <v>43777</v>
      </c>
      <c r="M132" s="5">
        <v>0.13250000000000001</v>
      </c>
      <c r="O132" s="86">
        <f t="shared" ca="1" si="16"/>
        <v>43777</v>
      </c>
      <c r="P132" s="5">
        <v>3078.27</v>
      </c>
      <c r="Q132" s="5">
        <v>8.32979097799379</v>
      </c>
      <c r="R132" s="1"/>
      <c r="S132" s="1">
        <v>43628</v>
      </c>
      <c r="T132">
        <v>354.99099999999999</v>
      </c>
      <c r="V132" s="86">
        <v>43776</v>
      </c>
      <c r="W132" s="5">
        <v>-8.6300000000000008</v>
      </c>
      <c r="Z132" s="86">
        <v>43773</v>
      </c>
      <c r="AA132" s="5">
        <v>87</v>
      </c>
      <c r="AC132" s="1">
        <v>43633</v>
      </c>
      <c r="AD132">
        <v>2.0415000000000001</v>
      </c>
      <c r="AE132" s="87">
        <f t="shared" ca="1" si="17"/>
        <v>3.0000000000000249E-2</v>
      </c>
      <c r="AF132" s="87">
        <f t="shared" ca="1" si="18"/>
        <v>3.2529512241450412E-2</v>
      </c>
      <c r="AG132" s="87">
        <f t="shared" ca="1" si="19"/>
        <v>0.52452262423401219</v>
      </c>
      <c r="AI132" s="1">
        <v>43629</v>
      </c>
      <c r="AJ132">
        <v>2891.64</v>
      </c>
      <c r="AK132" s="85">
        <f t="shared" ca="1" si="22"/>
        <v>4.0890781712417494E-3</v>
      </c>
      <c r="AL132" s="87">
        <f t="shared" ca="1" si="20"/>
        <v>3.2935536384693996E-3</v>
      </c>
      <c r="AM132" s="87">
        <f t="shared" ca="1" si="21"/>
        <v>5.3106956682373596</v>
      </c>
    </row>
    <row r="133" spans="2:39" x14ac:dyDescent="0.45">
      <c r="B133" s="86">
        <v>43776</v>
      </c>
      <c r="C133" s="5">
        <v>70.27</v>
      </c>
      <c r="E133" s="86">
        <v>43776</v>
      </c>
      <c r="F133" s="5">
        <v>1.8335999999999999</v>
      </c>
      <c r="G133" s="5">
        <v>0.89241424424609683</v>
      </c>
      <c r="I133" s="86">
        <v>43769</v>
      </c>
      <c r="J133" s="5">
        <v>13.22</v>
      </c>
      <c r="L133" s="86">
        <v>43776</v>
      </c>
      <c r="M133" s="5">
        <v>0.12820000000000001</v>
      </c>
      <c r="O133" s="86">
        <f t="shared" ca="1" si="16"/>
        <v>43776</v>
      </c>
      <c r="P133" s="5">
        <v>3066.91</v>
      </c>
      <c r="Q133" s="5">
        <v>8.9588013815959897</v>
      </c>
      <c r="R133" s="1"/>
      <c r="S133" s="1">
        <v>43627</v>
      </c>
      <c r="T133">
        <v>347.72699999999998</v>
      </c>
      <c r="V133" s="86">
        <v>43775</v>
      </c>
      <c r="W133" s="5">
        <v>-8.3800000000000008</v>
      </c>
      <c r="Z133" s="86">
        <v>43770</v>
      </c>
      <c r="AA133" s="5">
        <v>86.82</v>
      </c>
      <c r="AC133" s="1">
        <v>43630</v>
      </c>
      <c r="AD133">
        <v>2.0114999999999998</v>
      </c>
      <c r="AE133" s="87">
        <f t="shared" ca="1" si="17"/>
        <v>-2.7500000000000302E-2</v>
      </c>
      <c r="AF133" s="87">
        <f t="shared" ca="1" si="18"/>
        <v>1.146483754791122E-2</v>
      </c>
      <c r="AG133" s="87">
        <f t="shared" ca="1" si="19"/>
        <v>0.18486495070726275</v>
      </c>
      <c r="AI133" s="1">
        <v>43628</v>
      </c>
      <c r="AJ133">
        <v>2879.84</v>
      </c>
      <c r="AK133" s="85">
        <f t="shared" ca="1" si="22"/>
        <v>-2.0396984988729416E-3</v>
      </c>
      <c r="AL133" s="87">
        <f t="shared" ca="1" si="20"/>
        <v>5.6158920321330392E-3</v>
      </c>
      <c r="AM133" s="87">
        <f t="shared" ca="1" si="21"/>
        <v>9.0553538099345356</v>
      </c>
    </row>
    <row r="134" spans="2:39" x14ac:dyDescent="0.45">
      <c r="B134" s="86">
        <v>43775</v>
      </c>
      <c r="C134" s="5">
        <v>66.400000000000006</v>
      </c>
      <c r="E134" s="86">
        <v>43775</v>
      </c>
      <c r="F134" s="5">
        <v>1.7443</v>
      </c>
      <c r="G134" s="5">
        <v>0.80090797432247662</v>
      </c>
      <c r="I134" s="86">
        <v>43768</v>
      </c>
      <c r="J134" s="5">
        <v>12.33</v>
      </c>
      <c r="L134" s="86">
        <v>43775</v>
      </c>
      <c r="M134" s="5">
        <v>9.2299999999999993E-2</v>
      </c>
      <c r="O134" s="86">
        <f t="shared" ca="1" si="16"/>
        <v>43775</v>
      </c>
      <c r="P134" s="5">
        <v>3037.56</v>
      </c>
      <c r="Q134" s="5">
        <v>6.2624914539730003</v>
      </c>
      <c r="R134" s="1"/>
      <c r="S134" s="1">
        <v>43626</v>
      </c>
      <c r="T134">
        <v>354.28399999999999</v>
      </c>
      <c r="V134" s="86">
        <v>43774</v>
      </c>
      <c r="W134" s="5">
        <v>-8.3800000000000008</v>
      </c>
      <c r="Z134" s="86">
        <v>43769</v>
      </c>
      <c r="AA134" s="5">
        <v>86.81</v>
      </c>
      <c r="AC134" s="1">
        <v>43629</v>
      </c>
      <c r="AD134">
        <v>2.0390000000000001</v>
      </c>
      <c r="AE134" s="87">
        <f t="shared" ca="1" si="17"/>
        <v>-4.1499999999999648E-2</v>
      </c>
      <c r="AF134" s="87">
        <f t="shared" ca="1" si="18"/>
        <v>4.2800730133959186E-2</v>
      </c>
      <c r="AG134" s="87">
        <f t="shared" ca="1" si="19"/>
        <v>0.69014103631069534</v>
      </c>
      <c r="AI134" s="1">
        <v>43627</v>
      </c>
      <c r="AJ134">
        <v>2885.72</v>
      </c>
      <c r="AK134" s="85">
        <f t="shared" ca="1" si="22"/>
        <v>-3.4993807146250003E-4</v>
      </c>
      <c r="AL134" s="87">
        <f t="shared" ca="1" si="20"/>
        <v>4.4509651360773606E-3</v>
      </c>
      <c r="AM134" s="87">
        <f t="shared" ca="1" si="21"/>
        <v>7.1769656311492822</v>
      </c>
    </row>
    <row r="135" spans="2:39" x14ac:dyDescent="0.45">
      <c r="B135" s="86">
        <v>43774</v>
      </c>
      <c r="C135" s="5">
        <v>66.5</v>
      </c>
      <c r="E135" s="86">
        <v>43774</v>
      </c>
      <c r="F135" s="5">
        <v>1.7749999999999999</v>
      </c>
      <c r="G135" s="5">
        <v>1.2116258223285483</v>
      </c>
      <c r="I135" s="86">
        <v>43767</v>
      </c>
      <c r="J135" s="5">
        <v>13.2</v>
      </c>
      <c r="L135" s="86">
        <v>43774</v>
      </c>
      <c r="M135" s="5">
        <v>0.1052</v>
      </c>
      <c r="O135" s="86">
        <f t="shared" ca="1" si="16"/>
        <v>43774</v>
      </c>
      <c r="P135" s="5">
        <v>3046.77</v>
      </c>
      <c r="Q135" s="5">
        <v>4.4126860141297399</v>
      </c>
      <c r="R135" s="1"/>
      <c r="S135" s="1">
        <v>43623</v>
      </c>
      <c r="T135">
        <v>362.95499999999998</v>
      </c>
      <c r="V135" s="86">
        <v>43773</v>
      </c>
      <c r="W135" s="5">
        <v>-8.1300000000000008</v>
      </c>
      <c r="Z135" s="86">
        <v>43768</v>
      </c>
      <c r="AA135" s="5">
        <v>87.11</v>
      </c>
      <c r="AC135" s="1">
        <v>43628</v>
      </c>
      <c r="AD135">
        <v>2.0804999999999998</v>
      </c>
      <c r="AE135" s="87">
        <f t="shared" ca="1" si="17"/>
        <v>-3.3100000000000129E-2</v>
      </c>
      <c r="AF135" s="87">
        <f t="shared" ca="1" si="18"/>
        <v>4.1452573301706368E-2</v>
      </c>
      <c r="AG135" s="87">
        <f t="shared" ca="1" si="19"/>
        <v>0.66840266057719144</v>
      </c>
      <c r="AI135" s="1">
        <v>43626</v>
      </c>
      <c r="AJ135">
        <v>2886.73</v>
      </c>
      <c r="AK135" s="85">
        <f t="shared" ca="1" si="22"/>
        <v>4.6492574289522378E-3</v>
      </c>
      <c r="AL135" s="87">
        <f t="shared" ca="1" si="20"/>
        <v>2.5157233443766839E-3</v>
      </c>
      <c r="AM135" s="87">
        <f t="shared" ca="1" si="21"/>
        <v>4.0564820051552912</v>
      </c>
    </row>
    <row r="136" spans="2:39" x14ac:dyDescent="0.45">
      <c r="B136" s="86">
        <v>43773</v>
      </c>
      <c r="C136" s="5">
        <v>64.66</v>
      </c>
      <c r="E136" s="86">
        <v>43773</v>
      </c>
      <c r="F136" s="5">
        <v>1.6975</v>
      </c>
      <c r="G136" s="5">
        <v>1.1960322459421118</v>
      </c>
      <c r="I136" s="86">
        <v>43766</v>
      </c>
      <c r="J136" s="5">
        <v>13.11</v>
      </c>
      <c r="L136" s="86">
        <v>43773</v>
      </c>
      <c r="M136" s="5">
        <v>6.3899999999999998E-2</v>
      </c>
      <c r="O136" s="86">
        <f t="shared" ca="1" si="16"/>
        <v>43773</v>
      </c>
      <c r="P136" s="5">
        <v>3036.89</v>
      </c>
      <c r="Q136" s="5">
        <v>4.4805406849016203</v>
      </c>
      <c r="R136" s="1"/>
      <c r="S136" s="1">
        <v>43622</v>
      </c>
      <c r="T136">
        <v>368.27199999999999</v>
      </c>
      <c r="V136" s="86">
        <v>43770</v>
      </c>
      <c r="W136" s="5">
        <v>-8.3800000000000008</v>
      </c>
      <c r="Z136" s="86">
        <v>43767</v>
      </c>
      <c r="AA136" s="5">
        <v>87.22</v>
      </c>
      <c r="AC136" s="1">
        <v>43627</v>
      </c>
      <c r="AD136">
        <v>2.1135999999999999</v>
      </c>
      <c r="AE136" s="87">
        <f t="shared" ca="1" si="17"/>
        <v>-1.4200000000000212E-2</v>
      </c>
      <c r="AF136" s="87">
        <f t="shared" ca="1" si="18"/>
        <v>3.7976220629932861E-2</v>
      </c>
      <c r="AG136" s="87">
        <f t="shared" ca="1" si="19"/>
        <v>0.61234815804954279</v>
      </c>
      <c r="AI136" s="1">
        <v>43623</v>
      </c>
      <c r="AJ136">
        <v>2873.34</v>
      </c>
      <c r="AK136" s="85">
        <f t="shared" ca="1" si="22"/>
        <v>1.0442945224567081E-2</v>
      </c>
      <c r="AL136" s="87">
        <f t="shared" ca="1" si="20"/>
        <v>6.724657596679201E-3</v>
      </c>
      <c r="AM136" s="87">
        <f t="shared" ca="1" si="21"/>
        <v>10.843184562696317</v>
      </c>
    </row>
    <row r="137" spans="2:39" x14ac:dyDescent="0.45">
      <c r="B137" s="86">
        <v>43770</v>
      </c>
      <c r="C137" s="5">
        <v>64.8</v>
      </c>
      <c r="E137" s="86">
        <v>43770</v>
      </c>
      <c r="F137" s="5">
        <v>1.6278999999999999</v>
      </c>
      <c r="G137" s="5">
        <v>0.83942765223295446</v>
      </c>
      <c r="I137" s="86">
        <v>43763</v>
      </c>
      <c r="J137" s="5">
        <v>12.65</v>
      </c>
      <c r="L137" s="86">
        <v>43770</v>
      </c>
      <c r="M137" s="5">
        <v>3.5799999999999998E-2</v>
      </c>
      <c r="O137" s="86">
        <f t="shared" ca="1" si="16"/>
        <v>43770</v>
      </c>
      <c r="P137" s="5">
        <v>3039.42</v>
      </c>
      <c r="Q137" s="5">
        <v>2.5461262554187201</v>
      </c>
      <c r="R137" s="1"/>
      <c r="S137" s="1">
        <v>43621</v>
      </c>
      <c r="T137">
        <v>374.26499999999999</v>
      </c>
      <c r="V137" s="86">
        <v>43769</v>
      </c>
      <c r="W137" s="5">
        <v>-8.98</v>
      </c>
      <c r="Z137" s="86">
        <v>43766</v>
      </c>
      <c r="AA137" s="5">
        <v>87.38</v>
      </c>
      <c r="AC137" s="1">
        <v>43626</v>
      </c>
      <c r="AD137">
        <v>2.1278000000000001</v>
      </c>
      <c r="AE137" s="87">
        <f t="shared" ca="1" si="17"/>
        <v>5.2900000000000169E-2</v>
      </c>
      <c r="AF137" s="87">
        <f t="shared" ca="1" si="18"/>
        <v>3.7369060286106592E-2</v>
      </c>
      <c r="AG137" s="87">
        <f t="shared" ca="1" si="19"/>
        <v>0.60255799167659696</v>
      </c>
      <c r="AI137" s="1">
        <v>43622</v>
      </c>
      <c r="AJ137">
        <v>2843.49</v>
      </c>
      <c r="AK137" s="85">
        <f t="shared" ca="1" si="22"/>
        <v>6.1168095558660623E-3</v>
      </c>
      <c r="AL137" s="87">
        <f t="shared" ca="1" si="20"/>
        <v>9.8963705572733263E-3</v>
      </c>
      <c r="AM137" s="87">
        <f t="shared" ca="1" si="21"/>
        <v>15.9574180410821</v>
      </c>
    </row>
    <row r="138" spans="2:39" x14ac:dyDescent="0.45">
      <c r="B138" s="86">
        <v>43769</v>
      </c>
      <c r="C138" s="5">
        <v>67.655000000000001</v>
      </c>
      <c r="E138" s="86">
        <v>43769</v>
      </c>
      <c r="F138" s="5">
        <v>1.6020000000000001</v>
      </c>
      <c r="G138" s="5">
        <v>0.98230375478599552</v>
      </c>
      <c r="I138" s="86">
        <v>43762</v>
      </c>
      <c r="J138" s="5">
        <v>13.71</v>
      </c>
      <c r="L138" s="86">
        <v>43769</v>
      </c>
      <c r="M138" s="5">
        <v>5.0500000000000003E-2</v>
      </c>
      <c r="O138" s="86">
        <f t="shared" ca="1" si="16"/>
        <v>43769</v>
      </c>
      <c r="P138" s="5">
        <v>3022.55</v>
      </c>
      <c r="Q138" s="5">
        <v>5.4419831037265904</v>
      </c>
      <c r="R138" s="1"/>
      <c r="S138" s="1">
        <v>43620</v>
      </c>
      <c r="T138">
        <v>375.63299999999998</v>
      </c>
      <c r="V138" s="86">
        <v>43768</v>
      </c>
      <c r="W138" s="5">
        <v>-8.5</v>
      </c>
      <c r="Z138" s="86">
        <v>43763</v>
      </c>
      <c r="AA138" s="5">
        <v>87.39</v>
      </c>
      <c r="AC138" s="1">
        <v>43623</v>
      </c>
      <c r="AD138">
        <v>2.0749</v>
      </c>
      <c r="AE138" s="87">
        <f t="shared" ca="1" si="17"/>
        <v>-3.5899999999999821E-2</v>
      </c>
      <c r="AF138" s="87">
        <f t="shared" ca="1" si="18"/>
        <v>4.7032639375933938E-2</v>
      </c>
      <c r="AG138" s="87">
        <f t="shared" ca="1" si="19"/>
        <v>0.75837852246310966</v>
      </c>
      <c r="AI138" s="1">
        <v>43621</v>
      </c>
      <c r="AJ138">
        <v>2826.15</v>
      </c>
      <c r="AK138" s="85">
        <f t="shared" ca="1" si="22"/>
        <v>8.1287685006414707E-3</v>
      </c>
      <c r="AL138" s="87">
        <f t="shared" ca="1" si="20"/>
        <v>1.478481104470902E-2</v>
      </c>
      <c r="AM138" s="87">
        <f t="shared" ca="1" si="21"/>
        <v>23.839791480467053</v>
      </c>
    </row>
    <row r="139" spans="2:39" x14ac:dyDescent="0.45">
      <c r="B139" s="86">
        <v>43768</v>
      </c>
      <c r="C139" s="5">
        <v>65.94</v>
      </c>
      <c r="E139" s="86">
        <v>43768</v>
      </c>
      <c r="F139" s="5">
        <v>1.6876</v>
      </c>
      <c r="G139" s="5">
        <v>0.79764975605420496</v>
      </c>
      <c r="I139" s="86">
        <v>43761</v>
      </c>
      <c r="J139" s="5">
        <v>14.01</v>
      </c>
      <c r="L139" s="86">
        <v>43768</v>
      </c>
      <c r="M139" s="5">
        <v>6.08E-2</v>
      </c>
      <c r="O139" s="86">
        <f t="shared" ca="1" si="16"/>
        <v>43768</v>
      </c>
      <c r="P139" s="5">
        <v>3010.29</v>
      </c>
      <c r="Q139" s="5">
        <v>6.9230674707831401</v>
      </c>
      <c r="R139" s="1"/>
      <c r="S139" s="1">
        <v>43619</v>
      </c>
      <c r="T139">
        <v>395.47500000000002</v>
      </c>
      <c r="V139" s="86">
        <v>43767</v>
      </c>
      <c r="W139" s="5">
        <v>-8.5</v>
      </c>
      <c r="Z139" s="86">
        <v>43762</v>
      </c>
      <c r="AA139" s="5">
        <v>87.32</v>
      </c>
      <c r="AC139" s="1">
        <v>43622</v>
      </c>
      <c r="AD139">
        <v>2.1107999999999998</v>
      </c>
      <c r="AE139" s="87">
        <f t="shared" ca="1" si="17"/>
        <v>-6.4000000000001833E-3</v>
      </c>
      <c r="AF139" s="87">
        <f t="shared" ca="1" si="18"/>
        <v>5.447209530270198E-2</v>
      </c>
      <c r="AG139" s="87">
        <f t="shared" ca="1" si="19"/>
        <v>0.87833614484053213</v>
      </c>
      <c r="AI139" s="1">
        <v>43620</v>
      </c>
      <c r="AJ139">
        <v>2803.27</v>
      </c>
      <c r="AK139" s="85">
        <f t="shared" ca="1" si="22"/>
        <v>2.1205902322179549E-2</v>
      </c>
      <c r="AL139" s="87">
        <f t="shared" ca="1" si="20"/>
        <v>1.4434389389209627E-2</v>
      </c>
      <c r="AM139" s="87">
        <f t="shared" ca="1" si="21"/>
        <v>23.274753539022736</v>
      </c>
    </row>
    <row r="140" spans="2:39" x14ac:dyDescent="0.45">
      <c r="B140" s="86">
        <v>43767</v>
      </c>
      <c r="C140" s="5">
        <v>67.5</v>
      </c>
      <c r="E140" s="86">
        <v>43767</v>
      </c>
      <c r="F140" s="5">
        <v>1.7544999999999999</v>
      </c>
      <c r="G140" s="5">
        <v>0.39609131943698728</v>
      </c>
      <c r="I140" s="86">
        <v>43760</v>
      </c>
      <c r="J140" s="5">
        <v>14.46</v>
      </c>
      <c r="L140" s="86">
        <v>43767</v>
      </c>
      <c r="M140" s="5">
        <v>8.5300000000000001E-2</v>
      </c>
      <c r="O140" s="86">
        <f t="shared" ca="1" si="16"/>
        <v>43767</v>
      </c>
      <c r="P140" s="5">
        <v>3004.52</v>
      </c>
      <c r="Q140" s="5">
        <v>8.4293083652761194</v>
      </c>
      <c r="R140" s="1"/>
      <c r="S140" s="1">
        <v>43616</v>
      </c>
      <c r="T140">
        <v>393.08600000000001</v>
      </c>
      <c r="V140" s="86">
        <v>43766</v>
      </c>
      <c r="W140" s="5">
        <v>-8.25</v>
      </c>
      <c r="Z140" s="86">
        <v>43761</v>
      </c>
      <c r="AA140" s="5">
        <v>87.22</v>
      </c>
      <c r="AC140" s="1">
        <v>43621</v>
      </c>
      <c r="AD140">
        <v>2.1172</v>
      </c>
      <c r="AE140" s="87">
        <f t="shared" ca="1" si="17"/>
        <v>1.5000000000000124E-2</v>
      </c>
      <c r="AF140" s="87">
        <f t="shared" ca="1" si="18"/>
        <v>7.4093769418667368E-2</v>
      </c>
      <c r="AG140" s="87">
        <f t="shared" ca="1" si="19"/>
        <v>1.1947261331925942</v>
      </c>
      <c r="AI140" s="1">
        <v>43619</v>
      </c>
      <c r="AJ140">
        <v>2744.45</v>
      </c>
      <c r="AK140" s="85">
        <f t="shared" ca="1" si="22"/>
        <v>-2.7690315718501501E-3</v>
      </c>
      <c r="AL140" s="87">
        <f t="shared" ca="1" si="20"/>
        <v>6.5190515668322787E-3</v>
      </c>
      <c r="AM140" s="87">
        <f t="shared" ca="1" si="21"/>
        <v>10.511654801250266</v>
      </c>
    </row>
    <row r="141" spans="2:39" x14ac:dyDescent="0.45">
      <c r="B141" s="86">
        <v>43766</v>
      </c>
      <c r="C141" s="5">
        <v>68.150000000000006</v>
      </c>
      <c r="E141" s="86">
        <v>43766</v>
      </c>
      <c r="F141" s="5">
        <v>1.7602</v>
      </c>
      <c r="G141" s="5">
        <v>0.38533290801591319</v>
      </c>
      <c r="I141" s="86">
        <v>43759</v>
      </c>
      <c r="J141" s="5">
        <v>14</v>
      </c>
      <c r="L141" s="86">
        <v>43766</v>
      </c>
      <c r="M141" s="5">
        <v>8.7999999999999995E-2</v>
      </c>
      <c r="O141" s="86">
        <f t="shared" ca="1" si="16"/>
        <v>43766</v>
      </c>
      <c r="P141" s="5">
        <v>2995.99</v>
      </c>
      <c r="Q141" s="5">
        <v>8.4097110136102504</v>
      </c>
      <c r="R141" s="1"/>
      <c r="S141" s="1">
        <v>43615</v>
      </c>
      <c r="T141">
        <v>376.92200000000003</v>
      </c>
      <c r="V141" s="86">
        <v>43763</v>
      </c>
      <c r="W141" s="5">
        <v>-8.25</v>
      </c>
      <c r="Z141" s="86">
        <v>43760</v>
      </c>
      <c r="AA141" s="5">
        <v>87.14</v>
      </c>
      <c r="AC141" s="1">
        <v>43620</v>
      </c>
      <c r="AD141">
        <v>2.1021999999999998</v>
      </c>
      <c r="AE141" s="87">
        <f t="shared" ca="1" si="17"/>
        <v>7.5199999999999712E-2</v>
      </c>
      <c r="AF141" s="87">
        <f t="shared" ca="1" si="18"/>
        <v>7.2053007108192998E-2</v>
      </c>
      <c r="AG141" s="87">
        <f t="shared" ca="1" si="19"/>
        <v>1.1618198296924789</v>
      </c>
      <c r="AI141" s="1">
        <v>43616</v>
      </c>
      <c r="AJ141">
        <v>2752.06</v>
      </c>
      <c r="AK141" s="85">
        <f t="shared" ca="1" si="22"/>
        <v>-1.3283188023120184E-2</v>
      </c>
      <c r="AL141" s="87">
        <f t="shared" ca="1" si="20"/>
        <v>6.4207302193180372E-3</v>
      </c>
      <c r="AM141" s="87">
        <f t="shared" ca="1" si="21"/>
        <v>10.353116392086298</v>
      </c>
    </row>
    <row r="142" spans="2:39" x14ac:dyDescent="0.45">
      <c r="B142" s="86">
        <v>43763</v>
      </c>
      <c r="C142" s="5">
        <v>66.900000000000006</v>
      </c>
      <c r="E142" s="86">
        <v>43763</v>
      </c>
      <c r="F142" s="5">
        <v>1.712</v>
      </c>
      <c r="G142" s="5">
        <v>0.44752333272504718</v>
      </c>
      <c r="I142" s="86">
        <v>43756</v>
      </c>
      <c r="J142" s="5">
        <v>14.25</v>
      </c>
      <c r="L142" s="86">
        <v>43763</v>
      </c>
      <c r="M142" s="5">
        <v>6.1699999999999998E-2</v>
      </c>
      <c r="O142" s="86">
        <f t="shared" ca="1" si="16"/>
        <v>43763</v>
      </c>
      <c r="P142" s="5">
        <v>3006.72</v>
      </c>
      <c r="Q142" s="5">
        <v>7.8196314211209099</v>
      </c>
      <c r="R142" s="1"/>
      <c r="S142" s="1">
        <v>43614</v>
      </c>
      <c r="T142">
        <v>376.38099999999997</v>
      </c>
      <c r="V142" s="86">
        <v>43762</v>
      </c>
      <c r="W142" s="5">
        <v>-7.75</v>
      </c>
      <c r="Z142" s="86">
        <v>43759</v>
      </c>
      <c r="AA142" s="5">
        <v>87.12</v>
      </c>
      <c r="AC142" s="1">
        <v>43619</v>
      </c>
      <c r="AD142">
        <v>2.0270000000000001</v>
      </c>
      <c r="AE142" s="87">
        <f t="shared" ca="1" si="17"/>
        <v>-5.6299999999999795E-2</v>
      </c>
      <c r="AF142" s="87">
        <f t="shared" ca="1" si="18"/>
        <v>3.6223507560698705E-2</v>
      </c>
      <c r="AG142" s="87">
        <f t="shared" ca="1" si="19"/>
        <v>0.58408650900358838</v>
      </c>
      <c r="AI142" s="1">
        <v>43615</v>
      </c>
      <c r="AJ142">
        <v>2788.86</v>
      </c>
      <c r="AK142" s="85">
        <f t="shared" ca="1" si="22"/>
        <v>2.0962411748005594E-3</v>
      </c>
      <c r="AL142" s="87">
        <f t="shared" ca="1" si="20"/>
        <v>5.4675971602120687E-3</v>
      </c>
      <c r="AM142" s="87">
        <f t="shared" ca="1" si="21"/>
        <v>8.8162355138989792</v>
      </c>
    </row>
    <row r="143" spans="2:39" x14ac:dyDescent="0.45">
      <c r="B143" s="86">
        <v>43762</v>
      </c>
      <c r="C143" s="5">
        <v>69.63</v>
      </c>
      <c r="E143" s="86">
        <v>43762</v>
      </c>
      <c r="F143" s="5">
        <v>1.6894</v>
      </c>
      <c r="G143" s="5">
        <v>0.60354889335220197</v>
      </c>
      <c r="I143" s="86">
        <v>43755</v>
      </c>
      <c r="J143" s="5">
        <v>13.79</v>
      </c>
      <c r="L143" s="86">
        <v>43762</v>
      </c>
      <c r="M143" s="5">
        <v>7.6600000000000001E-2</v>
      </c>
      <c r="O143" s="86">
        <f t="shared" ca="1" si="16"/>
        <v>43762</v>
      </c>
      <c r="P143" s="5">
        <v>2986.2</v>
      </c>
      <c r="Q143" s="5">
        <v>9.9324637515472105</v>
      </c>
      <c r="R143" s="1"/>
      <c r="S143" s="1">
        <v>43613</v>
      </c>
      <c r="T143">
        <v>371.51799999999997</v>
      </c>
      <c r="V143" s="86">
        <v>43761</v>
      </c>
      <c r="W143" s="5">
        <v>-7.5</v>
      </c>
      <c r="Z143" s="86">
        <v>43756</v>
      </c>
      <c r="AA143" s="5">
        <v>87.09</v>
      </c>
      <c r="AC143" s="1">
        <v>43616</v>
      </c>
      <c r="AD143">
        <v>2.0832999999999999</v>
      </c>
      <c r="AE143" s="87">
        <f t="shared" ca="1" si="17"/>
        <v>-9.0700000000000003E-2</v>
      </c>
      <c r="AF143" s="87">
        <f t="shared" ca="1" si="18"/>
        <v>3.5875839130720427E-2</v>
      </c>
      <c r="AG143" s="87">
        <f t="shared" ca="1" si="19"/>
        <v>0.57848052401672612</v>
      </c>
      <c r="AI143" s="1">
        <v>43614</v>
      </c>
      <c r="AJ143">
        <v>2783.02</v>
      </c>
      <c r="AK143" s="85">
        <f t="shared" ca="1" si="22"/>
        <v>-6.9359555174738127E-3</v>
      </c>
      <c r="AL143" s="87">
        <f t="shared" ca="1" si="20"/>
        <v>5.6449919128044685E-3</v>
      </c>
      <c r="AM143" s="87">
        <f t="shared" ca="1" si="21"/>
        <v>9.1022759576180938</v>
      </c>
    </row>
    <row r="144" spans="2:39" x14ac:dyDescent="0.45">
      <c r="B144" s="86">
        <v>43761</v>
      </c>
      <c r="C144" s="5">
        <v>71.53</v>
      </c>
      <c r="E144" s="86">
        <v>43761</v>
      </c>
      <c r="F144" s="5">
        <v>1.6895</v>
      </c>
      <c r="G144" s="5">
        <v>0.61079269532851155</v>
      </c>
      <c r="I144" s="86">
        <v>43754</v>
      </c>
      <c r="J144" s="5">
        <v>13.68</v>
      </c>
      <c r="L144" s="86">
        <v>43761</v>
      </c>
      <c r="M144" s="5">
        <v>6.7299999999999999E-2</v>
      </c>
      <c r="O144" s="86">
        <f t="shared" ref="O144:O207" ca="1" si="23">VALUE(L144)</f>
        <v>43761</v>
      </c>
      <c r="P144" s="5">
        <v>2997.95</v>
      </c>
      <c r="Q144" s="5">
        <v>8.8402207606449608</v>
      </c>
      <c r="R144" s="1"/>
      <c r="S144" s="1">
        <v>43609</v>
      </c>
      <c r="T144">
        <v>362.89100000000002</v>
      </c>
      <c r="V144" s="86">
        <v>43760</v>
      </c>
      <c r="W144" s="5">
        <v>-6.88</v>
      </c>
      <c r="Z144" s="86">
        <v>43755</v>
      </c>
      <c r="AA144" s="5">
        <v>87.07</v>
      </c>
      <c r="AC144" s="1">
        <v>43615</v>
      </c>
      <c r="AD144">
        <v>2.1739999999999999</v>
      </c>
      <c r="AE144" s="87">
        <f t="shared" ca="1" si="17"/>
        <v>-4.1900000000000048E-2</v>
      </c>
      <c r="AF144" s="87">
        <f t="shared" ca="1" si="18"/>
        <v>2.6347216804310365E-2</v>
      </c>
      <c r="AG144" s="87">
        <f t="shared" ca="1" si="19"/>
        <v>0.42483610565330593</v>
      </c>
      <c r="AI144" s="1">
        <v>43613</v>
      </c>
      <c r="AJ144">
        <v>2802.39</v>
      </c>
      <c r="AK144" s="85">
        <f t="shared" ca="1" si="22"/>
        <v>-8.4108909346528385E-3</v>
      </c>
      <c r="AL144" s="87">
        <f t="shared" ca="1" si="20"/>
        <v>5.9056280143746261E-3</v>
      </c>
      <c r="AM144" s="87">
        <f t="shared" ca="1" si="21"/>
        <v>9.5225390434921611</v>
      </c>
    </row>
    <row r="145" spans="2:39" x14ac:dyDescent="0.45">
      <c r="B145" s="86">
        <v>43760</v>
      </c>
      <c r="C145" s="5">
        <v>73.45</v>
      </c>
      <c r="E145" s="86">
        <v>43760</v>
      </c>
      <c r="F145" s="5">
        <v>1.6929000000000001</v>
      </c>
      <c r="G145" s="5">
        <v>0.61050174719924777</v>
      </c>
      <c r="I145" s="86">
        <v>43753</v>
      </c>
      <c r="J145" s="5">
        <v>13.54</v>
      </c>
      <c r="L145" s="86">
        <v>43760</v>
      </c>
      <c r="M145" s="5">
        <v>7.8399999999999997E-2</v>
      </c>
      <c r="O145" s="86">
        <f t="shared" ca="1" si="23"/>
        <v>43760</v>
      </c>
      <c r="P145" s="5">
        <v>2989.69</v>
      </c>
      <c r="Q145" s="5">
        <v>11.278603272352999</v>
      </c>
      <c r="R145" s="1"/>
      <c r="S145" s="1">
        <v>43608</v>
      </c>
      <c r="T145">
        <v>363.76900000000001</v>
      </c>
      <c r="V145" s="86">
        <v>43759</v>
      </c>
      <c r="W145" s="5">
        <v>-6.5</v>
      </c>
      <c r="Z145" s="86">
        <v>43754</v>
      </c>
      <c r="AA145" s="5">
        <v>86.95</v>
      </c>
      <c r="AC145" s="1">
        <v>43614</v>
      </c>
      <c r="AD145">
        <v>2.2159</v>
      </c>
      <c r="AE145" s="87">
        <f t="shared" ca="1" si="17"/>
        <v>-3.2000000000000917E-3</v>
      </c>
      <c r="AF145" s="87">
        <f t="shared" ca="1" si="18"/>
        <v>2.4409748735563314E-2</v>
      </c>
      <c r="AG145" s="87">
        <f t="shared" ca="1" si="19"/>
        <v>0.39359537175463205</v>
      </c>
      <c r="AI145" s="1">
        <v>43609</v>
      </c>
      <c r="AJ145">
        <v>2826.06</v>
      </c>
      <c r="AK145" s="85">
        <f t="shared" ca="1" si="22"/>
        <v>1.3526195784275823E-3</v>
      </c>
      <c r="AL145" s="87">
        <f t="shared" ca="1" si="20"/>
        <v>8.5401399300606817E-3</v>
      </c>
      <c r="AM145" s="87">
        <f t="shared" ca="1" si="21"/>
        <v>13.770561864537111</v>
      </c>
    </row>
    <row r="146" spans="2:39" x14ac:dyDescent="0.45">
      <c r="B146" s="86">
        <v>43759</v>
      </c>
      <c r="C146" s="5">
        <v>74.430000000000007</v>
      </c>
      <c r="E146" s="86">
        <v>43759</v>
      </c>
      <c r="F146" s="5">
        <v>1.7370000000000001</v>
      </c>
      <c r="G146" s="5">
        <v>0.54898450190632242</v>
      </c>
      <c r="I146" s="86">
        <v>43752</v>
      </c>
      <c r="J146" s="5">
        <v>14.57</v>
      </c>
      <c r="L146" s="86">
        <v>43759</v>
      </c>
      <c r="M146" s="5">
        <v>8.9499999999999996E-2</v>
      </c>
      <c r="O146" s="86">
        <f t="shared" ca="1" si="23"/>
        <v>43759</v>
      </c>
      <c r="P146" s="5">
        <v>2995.68</v>
      </c>
      <c r="Q146" s="5">
        <v>8.9780743938417906</v>
      </c>
      <c r="R146" s="1"/>
      <c r="S146" s="1">
        <v>43607</v>
      </c>
      <c r="T146">
        <v>353.536</v>
      </c>
      <c r="V146" s="86">
        <v>43756</v>
      </c>
      <c r="W146" s="5">
        <v>-6.63</v>
      </c>
      <c r="Z146" s="86">
        <v>43753</v>
      </c>
      <c r="AA146" s="5">
        <v>87.02</v>
      </c>
      <c r="AC146" s="1">
        <v>43613</v>
      </c>
      <c r="AD146">
        <v>2.2191000000000001</v>
      </c>
      <c r="AE146" s="87">
        <f t="shared" ca="1" si="17"/>
        <v>-4.9900000000000055E-2</v>
      </c>
      <c r="AF146" s="87">
        <f t="shared" ca="1" si="18"/>
        <v>3.3749802468557744E-2</v>
      </c>
      <c r="AG146" s="87">
        <f t="shared" ca="1" si="19"/>
        <v>0.54419921291135032</v>
      </c>
      <c r="AI146" s="1">
        <v>43608</v>
      </c>
      <c r="AJ146">
        <v>2822.24</v>
      </c>
      <c r="AK146" s="85">
        <f t="shared" ca="1" si="22"/>
        <v>-1.1985681943016436E-2</v>
      </c>
      <c r="AL146" s="87">
        <f t="shared" ca="1" si="20"/>
        <v>8.6797460395973136E-3</v>
      </c>
      <c r="AM146" s="87">
        <f t="shared" ca="1" si="21"/>
        <v>13.995669952201418</v>
      </c>
    </row>
    <row r="147" spans="2:39" x14ac:dyDescent="0.45">
      <c r="B147" s="86">
        <v>43756</v>
      </c>
      <c r="C147" s="5">
        <v>74.2</v>
      </c>
      <c r="E147" s="86">
        <v>43756</v>
      </c>
      <c r="F147" s="5">
        <v>1.6896</v>
      </c>
      <c r="G147" s="5">
        <v>0.54777706840161267</v>
      </c>
      <c r="I147" s="86">
        <v>43749</v>
      </c>
      <c r="J147" s="5">
        <v>15.58</v>
      </c>
      <c r="L147" s="86">
        <v>43756</v>
      </c>
      <c r="M147" s="5">
        <v>7.2400000000000006E-2</v>
      </c>
      <c r="O147" s="86">
        <f t="shared" ca="1" si="23"/>
        <v>43756</v>
      </c>
      <c r="P147" s="5">
        <v>2966.15</v>
      </c>
      <c r="Q147" s="5">
        <v>8.7185967454977096</v>
      </c>
      <c r="R147" s="1"/>
      <c r="S147" s="1">
        <v>43606</v>
      </c>
      <c r="T147">
        <v>349.13099999999997</v>
      </c>
      <c r="V147" s="86">
        <v>43755</v>
      </c>
      <c r="W147" s="5">
        <v>-7.5</v>
      </c>
      <c r="Z147" s="86">
        <v>43752</v>
      </c>
      <c r="AA147" s="5">
        <v>86.83</v>
      </c>
      <c r="AC147" s="1">
        <v>43612</v>
      </c>
      <c r="AD147">
        <v>2.2690000000000001</v>
      </c>
      <c r="AE147" s="87">
        <f t="shared" ca="1" si="17"/>
        <v>1.7000000000000348E-3</v>
      </c>
      <c r="AF147" s="87">
        <f t="shared" ca="1" si="18"/>
        <v>3.2919396511276809E-2</v>
      </c>
      <c r="AG147" s="87">
        <f t="shared" ca="1" si="19"/>
        <v>0.53080931918470742</v>
      </c>
      <c r="AI147" s="1">
        <v>43607</v>
      </c>
      <c r="AJ147">
        <v>2856.27</v>
      </c>
      <c r="AK147" s="85">
        <f t="shared" ca="1" si="22"/>
        <v>-2.8283616990028514E-3</v>
      </c>
      <c r="AL147" s="87">
        <f t="shared" ca="1" si="20"/>
        <v>7.0112815989486037E-3</v>
      </c>
      <c r="AM147" s="87">
        <f t="shared" ca="1" si="21"/>
        <v>11.305351879325285</v>
      </c>
    </row>
    <row r="148" spans="2:39" x14ac:dyDescent="0.45">
      <c r="B148" s="86">
        <v>43755</v>
      </c>
      <c r="C148" s="5">
        <v>75.7</v>
      </c>
      <c r="E148" s="86">
        <v>43755</v>
      </c>
      <c r="F148" s="5">
        <v>1.6779999999999999</v>
      </c>
      <c r="G148" s="5">
        <v>0.55131284222299615</v>
      </c>
      <c r="I148" s="86">
        <v>43748</v>
      </c>
      <c r="J148" s="5">
        <v>17.57</v>
      </c>
      <c r="L148" s="86">
        <v>43755</v>
      </c>
      <c r="M148" s="5">
        <v>3.9600000000000003E-2</v>
      </c>
      <c r="O148" s="86">
        <f t="shared" ca="1" si="23"/>
        <v>43755</v>
      </c>
      <c r="P148" s="5">
        <v>2970.27</v>
      </c>
      <c r="Q148" s="5">
        <v>19.94463891589</v>
      </c>
      <c r="R148" s="1"/>
      <c r="S148" s="1">
        <v>43605</v>
      </c>
      <c r="T148">
        <v>355.20100000000002</v>
      </c>
      <c r="V148" s="86">
        <v>43754</v>
      </c>
      <c r="W148" s="5">
        <v>-7.63</v>
      </c>
      <c r="Z148" s="86">
        <v>43749</v>
      </c>
      <c r="AA148" s="5">
        <v>86.77</v>
      </c>
      <c r="AC148" s="1">
        <v>43609</v>
      </c>
      <c r="AD148">
        <v>2.2673000000000001</v>
      </c>
      <c r="AE148" s="87">
        <f t="shared" ca="1" si="17"/>
        <v>-2.2999999999999687E-3</v>
      </c>
      <c r="AF148" s="87">
        <f t="shared" ca="1" si="18"/>
        <v>3.6241723193027077E-2</v>
      </c>
      <c r="AG148" s="87">
        <f t="shared" ca="1" si="19"/>
        <v>0.58438022724934757</v>
      </c>
      <c r="AI148" s="1">
        <v>43606</v>
      </c>
      <c r="AJ148">
        <v>2864.36</v>
      </c>
      <c r="AK148" s="85">
        <f t="shared" ca="1" si="22"/>
        <v>8.4599047136238066E-3</v>
      </c>
      <c r="AL148" s="87">
        <f t="shared" ca="1" si="20"/>
        <v>8.65328007244885E-3</v>
      </c>
      <c r="AM148" s="87">
        <f t="shared" ca="1" si="21"/>
        <v>13.952994862459633</v>
      </c>
    </row>
    <row r="149" spans="2:39" x14ac:dyDescent="0.45">
      <c r="B149" s="86">
        <v>43754</v>
      </c>
      <c r="C149" s="5">
        <v>75.5</v>
      </c>
      <c r="E149" s="86">
        <v>43754</v>
      </c>
      <c r="F149" s="5">
        <v>1.665</v>
      </c>
      <c r="G149" s="5">
        <v>0.77779577439496606</v>
      </c>
      <c r="I149" s="86">
        <v>43747</v>
      </c>
      <c r="J149" s="5">
        <v>18.64</v>
      </c>
      <c r="L149" s="86">
        <v>43754</v>
      </c>
      <c r="M149" s="5">
        <v>3.6499999999999998E-2</v>
      </c>
      <c r="O149" s="86">
        <f t="shared" ca="1" si="23"/>
        <v>43754</v>
      </c>
      <c r="P149" s="5">
        <v>2938.13</v>
      </c>
      <c r="Q149" s="5">
        <v>18.233198446644298</v>
      </c>
      <c r="R149" s="1"/>
      <c r="S149" s="1">
        <v>43602</v>
      </c>
      <c r="T149">
        <v>351.44600000000003</v>
      </c>
      <c r="V149" s="86">
        <v>43753</v>
      </c>
      <c r="W149" s="5">
        <v>-7.13</v>
      </c>
      <c r="Z149" s="86">
        <v>43748</v>
      </c>
      <c r="AA149" s="5">
        <v>86.41</v>
      </c>
      <c r="AC149" s="1">
        <v>43608</v>
      </c>
      <c r="AD149">
        <v>2.2696000000000001</v>
      </c>
      <c r="AE149" s="87">
        <f t="shared" ca="1" si="17"/>
        <v>-6.5399999999999903E-2</v>
      </c>
      <c r="AF149" s="87">
        <f t="shared" ca="1" si="18"/>
        <v>4.3311690107867999E-2</v>
      </c>
      <c r="AG149" s="87">
        <f t="shared" ca="1" si="19"/>
        <v>0.69838001832812879</v>
      </c>
      <c r="AI149" s="1">
        <v>43605</v>
      </c>
      <c r="AJ149">
        <v>2840.23</v>
      </c>
      <c r="AK149" s="85">
        <f t="shared" ca="1" si="22"/>
        <v>-6.7722408534153554E-3</v>
      </c>
      <c r="AL149" s="87">
        <f t="shared" ca="1" si="20"/>
        <v>7.987664727475181E-3</v>
      </c>
      <c r="AM149" s="87">
        <f t="shared" ca="1" si="21"/>
        <v>12.879722367979559</v>
      </c>
    </row>
    <row r="150" spans="2:39" x14ac:dyDescent="0.45">
      <c r="B150" s="86">
        <v>43753</v>
      </c>
      <c r="C150" s="5">
        <v>76.239500000000007</v>
      </c>
      <c r="E150" s="86">
        <v>43753</v>
      </c>
      <c r="F150" s="5">
        <v>1.7004999999999999</v>
      </c>
      <c r="G150" s="5">
        <v>0.61304604231656223</v>
      </c>
      <c r="I150" s="86">
        <v>43746</v>
      </c>
      <c r="J150" s="5">
        <v>20.28</v>
      </c>
      <c r="L150" s="86">
        <v>43753</v>
      </c>
      <c r="M150" s="5">
        <v>3.04E-2</v>
      </c>
      <c r="O150" s="86">
        <f t="shared" ca="1" si="23"/>
        <v>43753</v>
      </c>
      <c r="P150" s="5">
        <v>2919.4</v>
      </c>
      <c r="Q150" s="5">
        <v>21.7386312190947</v>
      </c>
      <c r="R150" s="1"/>
      <c r="S150" s="1">
        <v>43601</v>
      </c>
      <c r="T150">
        <v>348.036</v>
      </c>
      <c r="V150" s="86">
        <v>43752</v>
      </c>
      <c r="W150" s="5">
        <v>-7.75</v>
      </c>
      <c r="Z150" s="86">
        <v>43747</v>
      </c>
      <c r="AA150" s="5">
        <v>86.3</v>
      </c>
      <c r="AC150" s="1">
        <v>43607</v>
      </c>
      <c r="AD150">
        <v>2.335</v>
      </c>
      <c r="AE150" s="87">
        <f t="shared" ca="1" si="17"/>
        <v>-4.5599999999999863E-2</v>
      </c>
      <c r="AF150" s="87">
        <f t="shared" ca="1" si="18"/>
        <v>3.0236553485254569E-2</v>
      </c>
      <c r="AG150" s="87">
        <f t="shared" ca="1" si="19"/>
        <v>0.48754977523667431</v>
      </c>
      <c r="AI150" s="1">
        <v>43602</v>
      </c>
      <c r="AJ150">
        <v>2859.53</v>
      </c>
      <c r="AK150" s="85">
        <f t="shared" ca="1" si="22"/>
        <v>-5.8544236531281706E-3</v>
      </c>
      <c r="AL150" s="87">
        <f t="shared" ca="1" si="20"/>
        <v>6.8244396521051926E-3</v>
      </c>
      <c r="AM150" s="87">
        <f t="shared" ca="1" si="21"/>
        <v>11.004078292596189</v>
      </c>
    </row>
    <row r="151" spans="2:39" x14ac:dyDescent="0.45">
      <c r="B151" s="86">
        <v>43752</v>
      </c>
      <c r="C151" s="5">
        <v>75.930000000000007</v>
      </c>
      <c r="E151" s="86">
        <v>43752</v>
      </c>
      <c r="F151" s="5">
        <v>1.6533</v>
      </c>
      <c r="G151" s="5">
        <v>0.61168472271260776</v>
      </c>
      <c r="I151" s="86">
        <v>43745</v>
      </c>
      <c r="J151" s="5">
        <v>17.86</v>
      </c>
      <c r="L151" s="86">
        <v>43752</v>
      </c>
      <c r="M151" s="5">
        <v>1.0800000000000001E-2</v>
      </c>
      <c r="O151" s="86">
        <f t="shared" ca="1" si="23"/>
        <v>43752</v>
      </c>
      <c r="P151" s="5">
        <v>2893.06</v>
      </c>
      <c r="Q151" s="5">
        <v>21.382469033718699</v>
      </c>
      <c r="R151" s="1"/>
      <c r="S151" s="1">
        <v>43600</v>
      </c>
      <c r="T151">
        <v>354.74299999999999</v>
      </c>
      <c r="V151" s="86">
        <v>43749</v>
      </c>
      <c r="W151" s="5">
        <v>-7.75</v>
      </c>
      <c r="Z151" s="86">
        <v>43746</v>
      </c>
      <c r="AA151" s="5">
        <v>86.04</v>
      </c>
      <c r="AC151" s="1">
        <v>43606</v>
      </c>
      <c r="AD151">
        <v>2.3805999999999998</v>
      </c>
      <c r="AE151" s="87">
        <f t="shared" ca="1" si="17"/>
        <v>1.2000000000000011E-2</v>
      </c>
      <c r="AF151" s="87">
        <f t="shared" ca="1" si="18"/>
        <v>1.2571661253257808E-2</v>
      </c>
      <c r="AG151" s="87">
        <f t="shared" ca="1" si="19"/>
        <v>0.20271194669612483</v>
      </c>
      <c r="AI151" s="1">
        <v>43601</v>
      </c>
      <c r="AJ151">
        <v>2876.32</v>
      </c>
      <c r="AK151" s="85">
        <f t="shared" ca="1" si="22"/>
        <v>8.8559196487121624E-3</v>
      </c>
      <c r="AL151" s="87">
        <f t="shared" ca="1" si="20"/>
        <v>1.6041047247596484E-2</v>
      </c>
      <c r="AM151" s="87">
        <f t="shared" ca="1" si="21"/>
        <v>25.865411492551576</v>
      </c>
    </row>
    <row r="152" spans="2:39" x14ac:dyDescent="0.45">
      <c r="B152" s="86">
        <v>43749</v>
      </c>
      <c r="C152" s="5">
        <v>75.62</v>
      </c>
      <c r="E152" s="86">
        <v>43749</v>
      </c>
      <c r="F152" s="5">
        <v>1.6535</v>
      </c>
      <c r="G152" s="5">
        <v>0.91809482988777791</v>
      </c>
      <c r="I152" s="86">
        <v>43742</v>
      </c>
      <c r="J152" s="5">
        <v>17.04</v>
      </c>
      <c r="L152" s="86">
        <v>43749</v>
      </c>
      <c r="M152" s="5">
        <v>1.0999999999999999E-2</v>
      </c>
      <c r="O152" s="86">
        <f t="shared" ca="1" si="23"/>
        <v>43749</v>
      </c>
      <c r="P152" s="5">
        <v>2938.79</v>
      </c>
      <c r="Q152" s="5">
        <v>22.969645884941301</v>
      </c>
      <c r="R152" s="1"/>
      <c r="S152" s="1">
        <v>43599</v>
      </c>
      <c r="T152">
        <v>353.267</v>
      </c>
      <c r="V152" s="86">
        <v>43748</v>
      </c>
      <c r="W152" s="5">
        <v>-8.8800000000000008</v>
      </c>
      <c r="Z152" s="86">
        <v>43745</v>
      </c>
      <c r="AA152" s="5">
        <v>86.36</v>
      </c>
      <c r="AC152" s="1">
        <v>43605</v>
      </c>
      <c r="AD152">
        <v>2.3685999999999998</v>
      </c>
      <c r="AE152" s="87">
        <f t="shared" ca="1" si="17"/>
        <v>2.3499999999999854E-2</v>
      </c>
      <c r="AF152" s="87">
        <f t="shared" ca="1" si="18"/>
        <v>3.1909350771625808E-2</v>
      </c>
      <c r="AG152" s="87">
        <f t="shared" ca="1" si="19"/>
        <v>0.51452282100343294</v>
      </c>
      <c r="AI152" s="1">
        <v>43600</v>
      </c>
      <c r="AJ152">
        <v>2850.96</v>
      </c>
      <c r="AK152" s="85">
        <f t="shared" ca="1" si="22"/>
        <v>5.8219770208102466E-3</v>
      </c>
      <c r="AL152" s="87">
        <f t="shared" ca="1" si="20"/>
        <v>1.5233288323655662E-2</v>
      </c>
      <c r="AM152" s="87">
        <f t="shared" ca="1" si="21"/>
        <v>24.562939363891736</v>
      </c>
    </row>
    <row r="153" spans="2:39" x14ac:dyDescent="0.45">
      <c r="B153" s="86">
        <v>43748</v>
      </c>
      <c r="C153" s="5">
        <v>74.37</v>
      </c>
      <c r="E153" s="86">
        <v>43748</v>
      </c>
      <c r="F153" s="5">
        <v>1.581</v>
      </c>
      <c r="G153" s="5">
        <v>0.86396549892535301</v>
      </c>
      <c r="I153" s="86">
        <v>43741</v>
      </c>
      <c r="J153" s="5">
        <v>19.12</v>
      </c>
      <c r="L153" s="86">
        <v>43748</v>
      </c>
      <c r="M153" s="5">
        <v>8.0000000000000002E-3</v>
      </c>
      <c r="O153" s="86">
        <f t="shared" ca="1" si="23"/>
        <v>43748</v>
      </c>
      <c r="P153" s="5">
        <v>2952.01</v>
      </c>
      <c r="Q153" s="5">
        <v>25.0392917973676</v>
      </c>
      <c r="R153" s="1"/>
      <c r="S153" s="1">
        <v>43598</v>
      </c>
      <c r="T153">
        <v>360.226</v>
      </c>
      <c r="V153" s="86">
        <v>43747</v>
      </c>
      <c r="W153" s="5">
        <v>-8.8800000000000008</v>
      </c>
      <c r="Z153" s="86">
        <v>43742</v>
      </c>
      <c r="AA153" s="5">
        <v>86.43</v>
      </c>
      <c r="AC153" s="1">
        <v>43602</v>
      </c>
      <c r="AD153">
        <v>2.3451</v>
      </c>
      <c r="AE153" s="87">
        <f t="shared" ca="1" si="17"/>
        <v>-4.5999999999999375E-3</v>
      </c>
      <c r="AF153" s="87">
        <f t="shared" ca="1" si="18"/>
        <v>2.7898267568673956E-2</v>
      </c>
      <c r="AG153" s="87">
        <f t="shared" ca="1" si="19"/>
        <v>0.44984604773929543</v>
      </c>
      <c r="AI153" s="1">
        <v>43599</v>
      </c>
      <c r="AJ153">
        <v>2834.41</v>
      </c>
      <c r="AK153" s="85">
        <f t="shared" ca="1" si="22"/>
        <v>7.9840602076551824E-3</v>
      </c>
      <c r="AL153" s="87">
        <f t="shared" ca="1" si="20"/>
        <v>1.43908754732287E-2</v>
      </c>
      <c r="AM153" s="87">
        <f t="shared" ca="1" si="21"/>
        <v>23.204589457767526</v>
      </c>
    </row>
    <row r="154" spans="2:39" x14ac:dyDescent="0.45">
      <c r="B154" s="86">
        <v>43747</v>
      </c>
      <c r="C154" s="5">
        <v>74.489999999999995</v>
      </c>
      <c r="E154" s="86">
        <v>43747</v>
      </c>
      <c r="F154" s="5">
        <v>1.4947999999999999</v>
      </c>
      <c r="G154" s="5">
        <v>0.65424149465876369</v>
      </c>
      <c r="I154" s="86">
        <v>43740</v>
      </c>
      <c r="J154" s="5">
        <v>20.56</v>
      </c>
      <c r="L154" s="86">
        <v>43747</v>
      </c>
      <c r="M154" s="5">
        <v>-2.3999999999999998E-3</v>
      </c>
      <c r="O154" s="86">
        <f t="shared" ca="1" si="23"/>
        <v>43747</v>
      </c>
      <c r="P154" s="5">
        <v>2910.63</v>
      </c>
      <c r="Q154" s="5">
        <v>20.628177188587099</v>
      </c>
      <c r="R154" s="1"/>
      <c r="S154" s="1">
        <v>43595</v>
      </c>
      <c r="T154">
        <v>338.16300000000001</v>
      </c>
      <c r="V154" s="86">
        <v>43746</v>
      </c>
      <c r="W154" s="5">
        <v>-9</v>
      </c>
      <c r="Z154" s="86">
        <v>43741</v>
      </c>
      <c r="AA154" s="5">
        <v>86.16</v>
      </c>
      <c r="AC154" s="1">
        <v>43601</v>
      </c>
      <c r="AD154">
        <v>2.3496999999999999</v>
      </c>
      <c r="AE154" s="87">
        <f t="shared" ca="1" si="17"/>
        <v>2.0299999999999763E-2</v>
      </c>
      <c r="AF154" s="87">
        <f t="shared" ca="1" si="18"/>
        <v>4.5586940746957912E-2</v>
      </c>
      <c r="AG154" s="87">
        <f t="shared" ca="1" si="19"/>
        <v>0.73506733251677658</v>
      </c>
      <c r="AI154" s="1">
        <v>43598</v>
      </c>
      <c r="AJ154">
        <v>2811.87</v>
      </c>
      <c r="AK154" s="85">
        <f t="shared" ca="1" si="22"/>
        <v>-2.4426544706444165E-2</v>
      </c>
      <c r="AL154" s="87">
        <f t="shared" ca="1" si="20"/>
        <v>1.2404047064015973E-2</v>
      </c>
      <c r="AM154" s="87">
        <f t="shared" ca="1" si="21"/>
        <v>20.000924910424526</v>
      </c>
    </row>
    <row r="155" spans="2:39" x14ac:dyDescent="0.45">
      <c r="B155" s="86">
        <v>43746</v>
      </c>
      <c r="C155" s="5">
        <v>75.180000000000007</v>
      </c>
      <c r="E155" s="86">
        <v>43746</v>
      </c>
      <c r="F155" s="5">
        <v>1.4395</v>
      </c>
      <c r="G155" s="5">
        <v>0.74018771267834504</v>
      </c>
      <c r="I155" s="86">
        <v>43739</v>
      </c>
      <c r="J155" s="5">
        <v>18.559999999999999</v>
      </c>
      <c r="L155" s="86">
        <v>43746</v>
      </c>
      <c r="M155" s="5">
        <v>-8.8999999999999999E-3</v>
      </c>
      <c r="O155" s="86">
        <f t="shared" ca="1" si="23"/>
        <v>43746</v>
      </c>
      <c r="P155" s="5">
        <v>2887.61</v>
      </c>
      <c r="Q155" s="5">
        <v>16.035755229918799</v>
      </c>
      <c r="R155" s="1"/>
      <c r="S155" s="1">
        <v>43594</v>
      </c>
      <c r="T155">
        <v>347.39800000000002</v>
      </c>
      <c r="V155" s="86">
        <v>43745</v>
      </c>
      <c r="W155" s="5">
        <v>-7.88</v>
      </c>
      <c r="Z155" s="86">
        <v>43740</v>
      </c>
      <c r="AA155" s="5">
        <v>86.11</v>
      </c>
      <c r="AC155" s="1">
        <v>43600</v>
      </c>
      <c r="AD155">
        <v>2.3294000000000001</v>
      </c>
      <c r="AE155" s="87">
        <f t="shared" ca="1" si="17"/>
        <v>-4.5599999999999863E-2</v>
      </c>
      <c r="AF155" s="87">
        <f t="shared" ca="1" si="18"/>
        <v>4.6986842129827427E-2</v>
      </c>
      <c r="AG155" s="87">
        <f t="shared" ca="1" si="19"/>
        <v>0.75764006405856377</v>
      </c>
      <c r="AI155" s="1">
        <v>43595</v>
      </c>
      <c r="AJ155">
        <v>2881.4</v>
      </c>
      <c r="AK155" s="85">
        <f t="shared" ca="1" si="22"/>
        <v>3.7134177564540913E-3</v>
      </c>
      <c r="AL155" s="87">
        <f t="shared" ca="1" si="20"/>
        <v>8.6711867757215833E-3</v>
      </c>
      <c r="AM155" s="87">
        <f t="shared" ca="1" si="21"/>
        <v>13.98186855390105</v>
      </c>
    </row>
    <row r="156" spans="2:39" x14ac:dyDescent="0.45">
      <c r="B156" s="86">
        <v>43745</v>
      </c>
      <c r="C156" s="5">
        <v>75.27</v>
      </c>
      <c r="E156" s="86">
        <v>43745</v>
      </c>
      <c r="F156" s="5">
        <v>1.4792000000000001</v>
      </c>
      <c r="G156" s="5">
        <v>0.72733585777136001</v>
      </c>
      <c r="I156" s="86">
        <v>43738</v>
      </c>
      <c r="J156" s="5">
        <v>16.239999999999998</v>
      </c>
      <c r="L156" s="86">
        <v>43745</v>
      </c>
      <c r="M156" s="5">
        <v>-1.4200000000000001E-2</v>
      </c>
      <c r="O156" s="86">
        <f t="shared" ca="1" si="23"/>
        <v>43745</v>
      </c>
      <c r="P156" s="5">
        <v>2940.25</v>
      </c>
      <c r="Q156" s="5">
        <v>11.593832770795</v>
      </c>
      <c r="R156" s="1"/>
      <c r="S156" s="1">
        <v>43593</v>
      </c>
      <c r="T156">
        <v>342.49799999999999</v>
      </c>
      <c r="V156" s="86">
        <v>43742</v>
      </c>
      <c r="W156" s="5">
        <v>-8.25</v>
      </c>
      <c r="Z156" s="86">
        <v>43739</v>
      </c>
      <c r="AA156" s="5">
        <v>86.62</v>
      </c>
      <c r="AC156" s="1">
        <v>43599</v>
      </c>
      <c r="AD156">
        <v>2.375</v>
      </c>
      <c r="AE156" s="87">
        <f t="shared" ca="1" si="17"/>
        <v>2.6999999999999247E-3</v>
      </c>
      <c r="AF156" s="87">
        <f t="shared" ca="1" si="18"/>
        <v>4.590776985798075E-2</v>
      </c>
      <c r="AG156" s="87">
        <f t="shared" ca="1" si="19"/>
        <v>0.74024054648922377</v>
      </c>
      <c r="AI156" s="1">
        <v>43594</v>
      </c>
      <c r="AJ156">
        <v>2870.72</v>
      </c>
      <c r="AK156" s="85">
        <f t="shared" ca="1" si="22"/>
        <v>-3.0260155887187833E-3</v>
      </c>
      <c r="AL156" s="87">
        <f t="shared" ca="1" si="20"/>
        <v>6.9062308900446207E-3</v>
      </c>
      <c r="AM156" s="87">
        <f t="shared" ca="1" si="21"/>
        <v>11.135962700960206</v>
      </c>
    </row>
    <row r="157" spans="2:39" x14ac:dyDescent="0.45">
      <c r="B157" s="86">
        <v>43742</v>
      </c>
      <c r="C157" s="5">
        <v>75</v>
      </c>
      <c r="E157" s="86">
        <v>43742</v>
      </c>
      <c r="F157" s="5">
        <v>1.4471000000000001</v>
      </c>
      <c r="G157" s="5">
        <v>0.52160315374813448</v>
      </c>
      <c r="I157" s="86">
        <v>43735</v>
      </c>
      <c r="J157" s="5">
        <v>17.22</v>
      </c>
      <c r="L157" s="86">
        <v>43742</v>
      </c>
      <c r="M157" s="5">
        <v>-1.0200000000000001E-2</v>
      </c>
      <c r="O157" s="86">
        <f t="shared" ca="1" si="23"/>
        <v>43742</v>
      </c>
      <c r="P157" s="5">
        <v>2976.74</v>
      </c>
      <c r="Q157" s="5">
        <v>9.0481325446614704</v>
      </c>
      <c r="R157" s="1"/>
      <c r="S157" s="1">
        <v>43592</v>
      </c>
      <c r="T157">
        <v>337.40699999999998</v>
      </c>
      <c r="V157" s="86">
        <v>43741</v>
      </c>
      <c r="W157" s="5">
        <v>-9.6300000000000008</v>
      </c>
      <c r="Z157" s="86">
        <v>43738</v>
      </c>
      <c r="AA157" s="5">
        <v>87.17</v>
      </c>
      <c r="AC157" s="1">
        <v>43598</v>
      </c>
      <c r="AD157">
        <v>2.3723000000000001</v>
      </c>
      <c r="AE157" s="87">
        <f t="shared" ref="AE157:AE220" ca="1" si="24">(AD157-AD158)</f>
        <v>-7.9699999999999882E-2</v>
      </c>
      <c r="AF157" s="87">
        <f t="shared" ref="AF157:AF220" ca="1" si="25">STDEV(AE157:AE160)</f>
        <v>5.0720829054738389E-2</v>
      </c>
      <c r="AG157" s="87">
        <f t="shared" ref="AG157:AG220" ca="1" si="26">AF157*SQRT(260)</f>
        <v>0.81784879409338151</v>
      </c>
      <c r="AI157" s="1">
        <v>43593</v>
      </c>
      <c r="AJ157">
        <v>2879.42</v>
      </c>
      <c r="AK157" s="85">
        <f t="shared" ca="1" si="22"/>
        <v>-1.6066713268179022E-3</v>
      </c>
      <c r="AL157" s="87">
        <f t="shared" ref="AL157:AL220" ca="1" si="27">STDEV(AK157:AK160)</f>
        <v>1.0780832942584742E-2</v>
      </c>
      <c r="AM157" s="87">
        <f t="shared" ref="AM157:AM220" ca="1" si="28">AL157*SQRT(260)*100</f>
        <v>17.383570784893216</v>
      </c>
    </row>
    <row r="158" spans="2:39" x14ac:dyDescent="0.45">
      <c r="B158" s="86">
        <v>43741</v>
      </c>
      <c r="C158" s="5">
        <v>77</v>
      </c>
      <c r="E158" s="86">
        <v>43741</v>
      </c>
      <c r="F158" s="5">
        <v>1.4378</v>
      </c>
      <c r="G158" s="5">
        <v>0.41293322704766677</v>
      </c>
      <c r="I158" s="86">
        <v>43734</v>
      </c>
      <c r="J158" s="5">
        <v>16.07</v>
      </c>
      <c r="L158" s="86">
        <v>43741</v>
      </c>
      <c r="M158" s="5">
        <v>8.0999999999999996E-3</v>
      </c>
      <c r="O158" s="86">
        <f t="shared" ca="1" si="23"/>
        <v>43741</v>
      </c>
      <c r="P158" s="5">
        <v>2961.79</v>
      </c>
      <c r="Q158" s="5">
        <v>10.116361267640301</v>
      </c>
      <c r="R158" s="1"/>
      <c r="S158" s="1">
        <v>43591</v>
      </c>
      <c r="T158">
        <v>327.68799999999999</v>
      </c>
      <c r="V158" s="86">
        <v>43740</v>
      </c>
      <c r="W158" s="5">
        <v>-9.25</v>
      </c>
      <c r="Z158" s="86">
        <v>43735</v>
      </c>
      <c r="AA158" s="5">
        <v>87.07</v>
      </c>
      <c r="AC158" s="1">
        <v>43595</v>
      </c>
      <c r="AD158">
        <v>2.452</v>
      </c>
      <c r="AE158" s="87">
        <f t="shared" ca="1" si="24"/>
        <v>2.4399999999999977E-2</v>
      </c>
      <c r="AF158" s="87">
        <f t="shared" ca="1" si="25"/>
        <v>2.9718232338639062E-2</v>
      </c>
      <c r="AG158" s="87">
        <f t="shared" ca="1" si="26"/>
        <v>0.47919209787585859</v>
      </c>
      <c r="AI158" s="1">
        <v>43592</v>
      </c>
      <c r="AJ158">
        <v>2884.05</v>
      </c>
      <c r="AK158" s="85">
        <f t="shared" ref="AK158:AK221" ca="1" si="29">LN(AJ158/AJ159)</f>
        <v>-1.6649515009818341E-2</v>
      </c>
      <c r="AL158" s="87">
        <f t="shared" ca="1" si="27"/>
        <v>1.0756953823886412E-2</v>
      </c>
      <c r="AM158" s="87">
        <f t="shared" ca="1" si="28"/>
        <v>17.345066862943586</v>
      </c>
    </row>
    <row r="159" spans="2:39" x14ac:dyDescent="0.45">
      <c r="B159" s="86">
        <v>43740</v>
      </c>
      <c r="C159" s="5">
        <v>78.319999999999993</v>
      </c>
      <c r="E159" s="86">
        <v>43740</v>
      </c>
      <c r="F159" s="5">
        <v>1.5067999999999999</v>
      </c>
      <c r="G159" s="5">
        <v>0.26420721034824124</v>
      </c>
      <c r="I159" s="86">
        <v>43733</v>
      </c>
      <c r="J159" s="5">
        <v>15.96</v>
      </c>
      <c r="L159" s="86">
        <v>43740</v>
      </c>
      <c r="M159" s="5">
        <v>-1.3599999999999999E-2</v>
      </c>
      <c r="O159" s="86">
        <f t="shared" ca="1" si="23"/>
        <v>43740</v>
      </c>
      <c r="P159" s="5">
        <v>2977.62</v>
      </c>
      <c r="Q159" s="5">
        <v>9.7281380223788396</v>
      </c>
      <c r="R159" s="1"/>
      <c r="S159" s="1">
        <v>43588</v>
      </c>
      <c r="T159">
        <v>324.03899999999999</v>
      </c>
      <c r="V159" s="86">
        <v>43739</v>
      </c>
      <c r="W159" s="5">
        <v>-9.6300000000000008</v>
      </c>
      <c r="Z159" s="86">
        <v>43734</v>
      </c>
      <c r="AA159" s="5">
        <v>87.17</v>
      </c>
      <c r="AC159" s="1">
        <v>43594</v>
      </c>
      <c r="AD159">
        <v>2.4276</v>
      </c>
      <c r="AE159" s="87">
        <f t="shared" ca="1" si="24"/>
        <v>-3.71999999999999E-2</v>
      </c>
      <c r="AF159" s="87">
        <f t="shared" ca="1" si="25"/>
        <v>3.6451017361202195E-2</v>
      </c>
      <c r="AG159" s="87">
        <f t="shared" ca="1" si="26"/>
        <v>0.58775499430743472</v>
      </c>
      <c r="AI159" s="1">
        <v>43591</v>
      </c>
      <c r="AJ159">
        <v>2932.47</v>
      </c>
      <c r="AK159" s="85">
        <f t="shared" ca="1" si="29"/>
        <v>-4.4810396666553265E-3</v>
      </c>
      <c r="AL159" s="87">
        <f t="shared" ca="1" si="27"/>
        <v>7.4867006346052856E-3</v>
      </c>
      <c r="AM159" s="87">
        <f t="shared" ca="1" si="28"/>
        <v>12.071942040107626</v>
      </c>
    </row>
    <row r="160" spans="2:39" x14ac:dyDescent="0.45">
      <c r="B160" s="86">
        <v>43739</v>
      </c>
      <c r="C160" s="5">
        <v>78.349999999999994</v>
      </c>
      <c r="E160" s="86">
        <v>43739</v>
      </c>
      <c r="F160" s="5">
        <v>1.5412999999999999</v>
      </c>
      <c r="G160" s="5">
        <v>0.28311384635866771</v>
      </c>
      <c r="I160" s="86">
        <v>43732</v>
      </c>
      <c r="J160" s="5">
        <v>17.05</v>
      </c>
      <c r="L160" s="86">
        <v>43739</v>
      </c>
      <c r="M160" s="5">
        <v>-3.3500000000000002E-2</v>
      </c>
      <c r="O160" s="86">
        <f t="shared" ca="1" si="23"/>
        <v>43739</v>
      </c>
      <c r="P160" s="5">
        <v>2984.87</v>
      </c>
      <c r="Q160" s="5">
        <v>10.191311745518</v>
      </c>
      <c r="R160" s="1"/>
      <c r="S160" s="1">
        <v>43587</v>
      </c>
      <c r="T160">
        <v>329.93799999999999</v>
      </c>
      <c r="V160" s="86">
        <v>43738</v>
      </c>
      <c r="W160" s="5">
        <v>-10.25</v>
      </c>
      <c r="Z160" s="86">
        <v>43733</v>
      </c>
      <c r="AA160" s="5">
        <v>87.23</v>
      </c>
      <c r="AC160" s="1">
        <v>43593</v>
      </c>
      <c r="AD160">
        <v>2.4647999999999999</v>
      </c>
      <c r="AE160" s="87">
        <f t="shared" ca="1" si="24"/>
        <v>2.3800000000000043E-2</v>
      </c>
      <c r="AF160" s="87">
        <f t="shared" ca="1" si="25"/>
        <v>3.4921006094708454E-2</v>
      </c>
      <c r="AG160" s="87">
        <f t="shared" ca="1" si="26"/>
        <v>0.56308430393088815</v>
      </c>
      <c r="AI160" s="1">
        <v>43588</v>
      </c>
      <c r="AJ160">
        <v>2945.64</v>
      </c>
      <c r="AK160" s="85">
        <f t="shared" ca="1" si="29"/>
        <v>9.5921706414815368E-3</v>
      </c>
      <c r="AL160" s="87">
        <f t="shared" ca="1" si="27"/>
        <v>7.1634647171486274E-3</v>
      </c>
      <c r="AM160" s="87">
        <f t="shared" ca="1" si="28"/>
        <v>11.55073978409896</v>
      </c>
    </row>
    <row r="161" spans="2:39" x14ac:dyDescent="0.45">
      <c r="B161" s="86">
        <v>43738</v>
      </c>
      <c r="C161" s="5">
        <v>75.8</v>
      </c>
      <c r="E161" s="86">
        <v>43738</v>
      </c>
      <c r="F161" s="5">
        <v>1.5638000000000001</v>
      </c>
      <c r="G161" s="5">
        <v>0.88848311745356146</v>
      </c>
      <c r="I161" s="86">
        <v>43731</v>
      </c>
      <c r="J161" s="5">
        <v>14.91</v>
      </c>
      <c r="L161" s="86">
        <v>43738</v>
      </c>
      <c r="M161" s="5">
        <v>-6.8900000000000003E-2</v>
      </c>
      <c r="O161" s="86">
        <f t="shared" ca="1" si="23"/>
        <v>43738</v>
      </c>
      <c r="P161" s="5">
        <v>2966.6</v>
      </c>
      <c r="Q161" s="5">
        <v>6.6087698529792904</v>
      </c>
      <c r="R161" s="1"/>
      <c r="S161" s="1">
        <v>43586</v>
      </c>
      <c r="T161">
        <v>329.846</v>
      </c>
      <c r="V161" s="86">
        <v>43735</v>
      </c>
      <c r="W161" s="5">
        <v>-11</v>
      </c>
      <c r="Z161" s="86">
        <v>43732</v>
      </c>
      <c r="AA161" s="5">
        <v>87.32</v>
      </c>
      <c r="AC161" s="1">
        <v>43592</v>
      </c>
      <c r="AD161">
        <v>2.4409999999999998</v>
      </c>
      <c r="AE161" s="87">
        <f t="shared" ca="1" si="24"/>
        <v>-1.0200000000000209E-2</v>
      </c>
      <c r="AF161" s="87">
        <f t="shared" ca="1" si="25"/>
        <v>3.9144465338878547E-2</v>
      </c>
      <c r="AG161" s="87">
        <f t="shared" ca="1" si="26"/>
        <v>0.63118553796275512</v>
      </c>
      <c r="AI161" s="1">
        <v>43587</v>
      </c>
      <c r="AJ161">
        <v>2917.52</v>
      </c>
      <c r="AK161" s="85">
        <f t="shared" ca="1" si="29"/>
        <v>-2.1262580234037609E-3</v>
      </c>
      <c r="AL161" s="87">
        <f t="shared" ca="1" si="27"/>
        <v>4.0293332944824683E-3</v>
      </c>
      <c r="AM161" s="87">
        <f t="shared" ca="1" si="28"/>
        <v>6.4971047147837204</v>
      </c>
    </row>
    <row r="162" spans="2:39" x14ac:dyDescent="0.45">
      <c r="B162" s="86">
        <v>43735</v>
      </c>
      <c r="C162" s="5">
        <v>77.544600000000003</v>
      </c>
      <c r="E162" s="86">
        <v>43735</v>
      </c>
      <c r="F162" s="5">
        <v>1.5730999999999999</v>
      </c>
      <c r="G162" s="5">
        <v>1.2292510931457414</v>
      </c>
      <c r="I162" s="86">
        <v>43728</v>
      </c>
      <c r="J162" s="5">
        <v>15.32</v>
      </c>
      <c r="L162" s="86">
        <v>43735</v>
      </c>
      <c r="M162" s="5">
        <v>-7.0699999999999999E-2</v>
      </c>
      <c r="O162" s="86">
        <f t="shared" ca="1" si="23"/>
        <v>43735</v>
      </c>
      <c r="P162" s="5">
        <v>2991.78</v>
      </c>
      <c r="Q162" s="5">
        <v>4.0391658955571499</v>
      </c>
      <c r="R162" s="1"/>
      <c r="S162" s="1">
        <v>43585</v>
      </c>
      <c r="T162">
        <v>323.80500000000001</v>
      </c>
      <c r="V162" s="86">
        <v>43734</v>
      </c>
      <c r="W162" s="5">
        <v>-12.5</v>
      </c>
      <c r="Z162" s="86">
        <v>43731</v>
      </c>
      <c r="AA162" s="5">
        <v>87.44</v>
      </c>
      <c r="AC162" s="1">
        <v>43591</v>
      </c>
      <c r="AD162">
        <v>2.4512</v>
      </c>
      <c r="AE162" s="87">
        <f t="shared" ca="1" si="24"/>
        <v>-6.0999999999999943E-2</v>
      </c>
      <c r="AF162" s="87">
        <f t="shared" ca="1" si="25"/>
        <v>4.0894365952618264E-2</v>
      </c>
      <c r="AG162" s="87">
        <f t="shared" ca="1" si="26"/>
        <v>0.65940183752650594</v>
      </c>
      <c r="AI162" s="1">
        <v>43586</v>
      </c>
      <c r="AJ162">
        <v>2923.73</v>
      </c>
      <c r="AK162" s="85">
        <f t="shared" ca="1" si="29"/>
        <v>-7.5304126495015673E-3</v>
      </c>
      <c r="AL162" s="87">
        <f t="shared" ca="1" si="27"/>
        <v>5.1779642600506348E-3</v>
      </c>
      <c r="AM162" s="87">
        <f t="shared" ca="1" si="28"/>
        <v>8.3492164952012402</v>
      </c>
    </row>
    <row r="163" spans="2:39" x14ac:dyDescent="0.45">
      <c r="B163" s="86">
        <v>43734</v>
      </c>
      <c r="C163" s="5">
        <v>77.3</v>
      </c>
      <c r="E163" s="86">
        <v>43734</v>
      </c>
      <c r="F163" s="5">
        <v>1.5697000000000001</v>
      </c>
      <c r="G163" s="5">
        <v>1.2263075674560606</v>
      </c>
      <c r="I163" s="86">
        <v>43727</v>
      </c>
      <c r="J163" s="5">
        <v>14.05</v>
      </c>
      <c r="L163" s="86">
        <v>43734</v>
      </c>
      <c r="M163" s="5">
        <v>-8.2799999999999999E-2</v>
      </c>
      <c r="O163" s="86">
        <f t="shared" ca="1" si="23"/>
        <v>43734</v>
      </c>
      <c r="P163" s="5">
        <v>2992.07</v>
      </c>
      <c r="Q163" s="5">
        <v>5.0891312205108203</v>
      </c>
      <c r="R163" s="1"/>
      <c r="S163" s="1">
        <v>43584</v>
      </c>
      <c r="T163">
        <v>326.39999999999998</v>
      </c>
      <c r="V163" s="86">
        <v>43733</v>
      </c>
      <c r="W163" s="5">
        <v>-13.13</v>
      </c>
      <c r="Z163" s="86">
        <v>43728</v>
      </c>
      <c r="AA163" s="5">
        <v>87.48</v>
      </c>
      <c r="AC163" s="1">
        <v>43588</v>
      </c>
      <c r="AD163">
        <v>2.5122</v>
      </c>
      <c r="AE163" s="87">
        <f t="shared" ca="1" si="24"/>
        <v>-2.0399999999999974E-2</v>
      </c>
      <c r="AF163" s="87">
        <f t="shared" ca="1" si="25"/>
        <v>2.652878939316055E-2</v>
      </c>
      <c r="AG163" s="87">
        <f t="shared" ca="1" si="26"/>
        <v>0.42776387567597801</v>
      </c>
      <c r="AI163" s="1">
        <v>43585</v>
      </c>
      <c r="AJ163">
        <v>2945.83</v>
      </c>
      <c r="AK163" s="85">
        <f t="shared" ca="1" si="29"/>
        <v>9.5094813291652096E-4</v>
      </c>
      <c r="AL163" s="87">
        <f t="shared" ca="1" si="27"/>
        <v>2.162454043383122E-3</v>
      </c>
      <c r="AM163" s="87">
        <f t="shared" ca="1" si="28"/>
        <v>3.4868523733210206</v>
      </c>
    </row>
    <row r="164" spans="2:39" x14ac:dyDescent="0.45">
      <c r="B164" s="86">
        <v>43733</v>
      </c>
      <c r="C164" s="5">
        <v>76.778199999999998</v>
      </c>
      <c r="E164" s="86">
        <v>43733</v>
      </c>
      <c r="F164" s="5">
        <v>1.6072</v>
      </c>
      <c r="G164" s="5">
        <v>1.255865836783532</v>
      </c>
      <c r="I164" s="86">
        <v>43726</v>
      </c>
      <c r="J164" s="5">
        <v>13.95</v>
      </c>
      <c r="L164" s="86">
        <v>43733</v>
      </c>
      <c r="M164" s="5">
        <v>-6.08E-2</v>
      </c>
      <c r="O164" s="86">
        <f t="shared" ca="1" si="23"/>
        <v>43733</v>
      </c>
      <c r="P164" s="5">
        <v>3006.79</v>
      </c>
      <c r="Q164" s="5">
        <v>3.7951401445519899</v>
      </c>
      <c r="R164" s="1"/>
      <c r="S164" s="1">
        <v>43581</v>
      </c>
      <c r="T164">
        <v>324.21499999999997</v>
      </c>
      <c r="V164" s="86">
        <v>43732</v>
      </c>
      <c r="W164" s="5">
        <v>-13</v>
      </c>
      <c r="Z164" s="86">
        <v>43727</v>
      </c>
      <c r="AA164" s="5">
        <v>87.37</v>
      </c>
      <c r="AC164" s="1">
        <v>43587</v>
      </c>
      <c r="AD164">
        <v>2.5326</v>
      </c>
      <c r="AE164" s="87">
        <f t="shared" ca="1" si="24"/>
        <v>3.4299999999999997E-2</v>
      </c>
      <c r="AF164" s="87">
        <f t="shared" ca="1" si="25"/>
        <v>2.4238949372171002E-2</v>
      </c>
      <c r="AG164" s="87">
        <f t="shared" ca="1" si="26"/>
        <v>0.39084131477280382</v>
      </c>
      <c r="AI164" s="1">
        <v>43584</v>
      </c>
      <c r="AJ164">
        <v>2943.03</v>
      </c>
      <c r="AK164" s="85">
        <f t="shared" ca="1" si="29"/>
        <v>1.0708986882482718E-3</v>
      </c>
      <c r="AL164" s="87">
        <f t="shared" ca="1" si="27"/>
        <v>2.9106573911244975E-3</v>
      </c>
      <c r="AM164" s="87">
        <f t="shared" ca="1" si="28"/>
        <v>4.6932940208471843</v>
      </c>
    </row>
    <row r="165" spans="2:39" x14ac:dyDescent="0.45">
      <c r="B165" s="86">
        <v>43732</v>
      </c>
      <c r="C165" s="5">
        <v>77.795000000000002</v>
      </c>
      <c r="E165" s="86">
        <v>43732</v>
      </c>
      <c r="F165" s="5">
        <v>1.5168999999999999</v>
      </c>
      <c r="G165" s="5">
        <v>0.65832074249563199</v>
      </c>
      <c r="I165" s="86">
        <v>43725</v>
      </c>
      <c r="J165" s="5">
        <v>14.44</v>
      </c>
      <c r="L165" s="86">
        <v>43732</v>
      </c>
      <c r="M165" s="5">
        <v>-8.3900000000000002E-2</v>
      </c>
      <c r="O165" s="86">
        <f t="shared" ca="1" si="23"/>
        <v>43732</v>
      </c>
      <c r="P165" s="5">
        <v>3006.73</v>
      </c>
      <c r="Q165" s="5">
        <v>3.8305829207658202</v>
      </c>
      <c r="R165" s="1"/>
      <c r="S165" s="1">
        <v>43580</v>
      </c>
      <c r="T165">
        <v>331.23099999999999</v>
      </c>
      <c r="V165" s="86">
        <v>43731</v>
      </c>
      <c r="W165" s="5">
        <v>-12</v>
      </c>
      <c r="Z165" s="86">
        <v>43726</v>
      </c>
      <c r="AA165" s="5">
        <v>87.47</v>
      </c>
      <c r="AC165" s="1">
        <v>43586</v>
      </c>
      <c r="AD165">
        <v>2.4983</v>
      </c>
      <c r="AE165" s="87">
        <f t="shared" ca="1" si="24"/>
        <v>8.599999999999941E-3</v>
      </c>
      <c r="AF165" s="87">
        <f t="shared" ca="1" si="25"/>
        <v>2.729993894987064E-2</v>
      </c>
      <c r="AG165" s="87">
        <f t="shared" ca="1" si="26"/>
        <v>0.44019828865334382</v>
      </c>
      <c r="AI165" s="1">
        <v>43581</v>
      </c>
      <c r="AJ165">
        <v>2939.88</v>
      </c>
      <c r="AK165" s="85">
        <f t="shared" ca="1" si="29"/>
        <v>4.6743634859040149E-3</v>
      </c>
      <c r="AL165" s="87">
        <f t="shared" ca="1" si="27"/>
        <v>4.9834963777571489E-3</v>
      </c>
      <c r="AM165" s="87">
        <f t="shared" ca="1" si="28"/>
        <v>8.0356464570380641</v>
      </c>
    </row>
    <row r="166" spans="2:39" x14ac:dyDescent="0.45">
      <c r="B166" s="86">
        <v>43731</v>
      </c>
      <c r="C166" s="5">
        <v>76.851399999999998</v>
      </c>
      <c r="E166" s="86">
        <v>43731</v>
      </c>
      <c r="F166" s="5">
        <v>1.6072</v>
      </c>
      <c r="G166" s="5">
        <v>0.34561925100703916</v>
      </c>
      <c r="I166" s="86">
        <v>43724</v>
      </c>
      <c r="J166" s="5">
        <v>14.67</v>
      </c>
      <c r="L166" s="86">
        <v>43731</v>
      </c>
      <c r="M166" s="5">
        <v>-6.4799999999999996E-2</v>
      </c>
      <c r="O166" s="86">
        <f t="shared" ca="1" si="23"/>
        <v>43731</v>
      </c>
      <c r="P166" s="5">
        <v>3005.7</v>
      </c>
      <c r="Q166" s="5">
        <v>4.6240485733460801</v>
      </c>
      <c r="R166" s="1"/>
      <c r="S166" s="1">
        <v>43579</v>
      </c>
      <c r="T166">
        <v>329.47500000000002</v>
      </c>
      <c r="V166" s="86">
        <v>43728</v>
      </c>
      <c r="W166" s="5">
        <v>-11.5</v>
      </c>
      <c r="Z166" s="86">
        <v>43725</v>
      </c>
      <c r="AA166" s="5">
        <v>87.52</v>
      </c>
      <c r="AC166" s="1">
        <v>43585</v>
      </c>
      <c r="AD166">
        <v>2.4897</v>
      </c>
      <c r="AE166" s="87">
        <f t="shared" ca="1" si="24"/>
        <v>-2.1100000000000119E-2</v>
      </c>
      <c r="AF166" s="87">
        <f t="shared" ca="1" si="25"/>
        <v>2.9285092908622783E-2</v>
      </c>
      <c r="AG166" s="87">
        <f t="shared" ca="1" si="26"/>
        <v>0.47220793442437387</v>
      </c>
      <c r="AI166" s="1">
        <v>43580</v>
      </c>
      <c r="AJ166">
        <v>2926.17</v>
      </c>
      <c r="AK166" s="85">
        <f t="shared" ca="1" si="29"/>
        <v>-3.6901504155019838E-4</v>
      </c>
      <c r="AL166" s="87">
        <f t="shared" ca="1" si="27"/>
        <v>4.8412240711555319E-3</v>
      </c>
      <c r="AM166" s="87">
        <f t="shared" ca="1" si="28"/>
        <v>7.8062392557846261</v>
      </c>
    </row>
    <row r="167" spans="2:39" x14ac:dyDescent="0.45">
      <c r="B167" s="86">
        <v>43728</v>
      </c>
      <c r="C167" s="5">
        <v>75.819999999999993</v>
      </c>
      <c r="E167" s="86">
        <v>43728</v>
      </c>
      <c r="F167" s="5">
        <v>1.6077999999999999</v>
      </c>
      <c r="G167" s="5">
        <v>0.29182700354833507</v>
      </c>
      <c r="I167" s="86">
        <v>43721</v>
      </c>
      <c r="J167" s="5">
        <v>13.74</v>
      </c>
      <c r="L167" s="86">
        <v>43728</v>
      </c>
      <c r="M167" s="5">
        <v>-7.4300000000000005E-2</v>
      </c>
      <c r="O167" s="86">
        <f t="shared" ca="1" si="23"/>
        <v>43728</v>
      </c>
      <c r="P167" s="5">
        <v>2997.96</v>
      </c>
      <c r="Q167" s="5">
        <v>7.26466828887233</v>
      </c>
      <c r="R167" s="1"/>
      <c r="S167" s="1">
        <v>43578</v>
      </c>
      <c r="T167">
        <v>323.83300000000003</v>
      </c>
      <c r="V167" s="86">
        <v>43727</v>
      </c>
      <c r="W167" s="5">
        <v>-12.75</v>
      </c>
      <c r="Z167" s="86">
        <v>43724</v>
      </c>
      <c r="AA167" s="5">
        <v>87.47</v>
      </c>
      <c r="AC167" s="1">
        <v>43584</v>
      </c>
      <c r="AD167">
        <v>2.5108000000000001</v>
      </c>
      <c r="AE167" s="87">
        <f t="shared" ca="1" si="24"/>
        <v>2.4599999999999955E-2</v>
      </c>
      <c r="AF167" s="87">
        <f t="shared" ca="1" si="25"/>
        <v>3.5667854341596354E-2</v>
      </c>
      <c r="AG167" s="87">
        <f t="shared" ca="1" si="26"/>
        <v>0.57512687006143848</v>
      </c>
      <c r="AI167" s="1">
        <v>43579</v>
      </c>
      <c r="AJ167">
        <v>2927.25</v>
      </c>
      <c r="AK167" s="85">
        <f t="shared" ca="1" si="29"/>
        <v>-2.1941919046150143E-3</v>
      </c>
      <c r="AL167" s="87">
        <f t="shared" ca="1" si="27"/>
        <v>4.6425643614342819E-3</v>
      </c>
      <c r="AM167" s="87">
        <f t="shared" ca="1" si="28"/>
        <v>7.4859100989896499</v>
      </c>
    </row>
    <row r="168" spans="2:39" x14ac:dyDescent="0.45">
      <c r="B168" s="86">
        <v>43727</v>
      </c>
      <c r="C168" s="5">
        <v>75.64</v>
      </c>
      <c r="E168" s="86">
        <v>43727</v>
      </c>
      <c r="F168" s="5">
        <v>1.6581999999999999</v>
      </c>
      <c r="G168" s="5">
        <v>0.34257765543012292</v>
      </c>
      <c r="I168" s="86">
        <v>43720</v>
      </c>
      <c r="J168" s="5">
        <v>14.22</v>
      </c>
      <c r="L168" s="86">
        <v>43727</v>
      </c>
      <c r="M168" s="5">
        <v>-5.4199999999999998E-2</v>
      </c>
      <c r="O168" s="86">
        <f t="shared" ca="1" si="23"/>
        <v>43727</v>
      </c>
      <c r="P168" s="5">
        <v>3007.39</v>
      </c>
      <c r="Q168" s="5">
        <v>5.6917555612807398</v>
      </c>
      <c r="R168" s="1"/>
      <c r="S168" s="1">
        <v>43577</v>
      </c>
      <c r="T168">
        <v>327.28800000000001</v>
      </c>
      <c r="V168" s="86">
        <v>43726</v>
      </c>
      <c r="W168" s="5">
        <v>-12.88</v>
      </c>
      <c r="Z168" s="86">
        <v>43721</v>
      </c>
      <c r="AA168" s="5">
        <v>87.16</v>
      </c>
      <c r="AC168" s="1">
        <v>43581</v>
      </c>
      <c r="AD168">
        <v>2.4862000000000002</v>
      </c>
      <c r="AE168" s="87">
        <f t="shared" ca="1" si="24"/>
        <v>-3.5299999999999887E-2</v>
      </c>
      <c r="AF168" s="87">
        <f t="shared" ca="1" si="25"/>
        <v>2.7659040113496448E-2</v>
      </c>
      <c r="AG168" s="87">
        <f t="shared" ca="1" si="26"/>
        <v>0.44598862093107422</v>
      </c>
      <c r="AI168" s="1">
        <v>43578</v>
      </c>
      <c r="AJ168">
        <v>2933.68</v>
      </c>
      <c r="AK168" s="85">
        <f t="shared" ca="1" si="29"/>
        <v>8.8023644018914056E-3</v>
      </c>
      <c r="AL168" s="87">
        <f t="shared" ca="1" si="27"/>
        <v>4.669181461693055E-3</v>
      </c>
      <c r="AM168" s="87">
        <f t="shared" ca="1" si="28"/>
        <v>7.5288288835493562</v>
      </c>
    </row>
    <row r="169" spans="2:39" x14ac:dyDescent="0.45">
      <c r="B169" s="86">
        <v>43726</v>
      </c>
      <c r="C169" s="5">
        <v>76.08</v>
      </c>
      <c r="E169" s="86">
        <v>43726</v>
      </c>
      <c r="F169" s="5">
        <v>1.6695</v>
      </c>
      <c r="G169" s="5">
        <v>1.3872315776394373</v>
      </c>
      <c r="I169" s="86">
        <v>43719</v>
      </c>
      <c r="J169" s="5">
        <v>14.61</v>
      </c>
      <c r="L169" s="86">
        <v>43726</v>
      </c>
      <c r="M169" s="5">
        <v>-5.7599999999999998E-2</v>
      </c>
      <c r="O169" s="86">
        <f t="shared" ca="1" si="23"/>
        <v>43726</v>
      </c>
      <c r="P169" s="5">
        <v>3009.57</v>
      </c>
      <c r="Q169" s="5">
        <v>5.4053706218111897</v>
      </c>
      <c r="R169" s="1"/>
      <c r="S169" s="1">
        <v>43573</v>
      </c>
      <c r="T169">
        <v>325.65499999999997</v>
      </c>
      <c r="V169" s="86">
        <v>43725</v>
      </c>
      <c r="W169" s="5">
        <v>-11.5</v>
      </c>
      <c r="Z169" s="86">
        <v>43720</v>
      </c>
      <c r="AA169" s="5">
        <v>87.32</v>
      </c>
      <c r="AC169" s="1">
        <v>43580</v>
      </c>
      <c r="AD169">
        <v>2.5215000000000001</v>
      </c>
      <c r="AE169" s="87">
        <f t="shared" ca="1" si="24"/>
        <v>1.8000000000000238E-2</v>
      </c>
      <c r="AF169" s="87">
        <f t="shared" ca="1" si="25"/>
        <v>3.2254547483003757E-2</v>
      </c>
      <c r="AG169" s="87">
        <f t="shared" ca="1" si="26"/>
        <v>0.52008895072542105</v>
      </c>
      <c r="AI169" s="1">
        <v>43577</v>
      </c>
      <c r="AJ169">
        <v>2907.97</v>
      </c>
      <c r="AK169" s="85">
        <f t="shared" ca="1" si="29"/>
        <v>1.0115259764941317E-3</v>
      </c>
      <c r="AL169" s="87">
        <f t="shared" ca="1" si="27"/>
        <v>1.7112220624975721E-3</v>
      </c>
      <c r="AM169" s="87">
        <f t="shared" ca="1" si="28"/>
        <v>2.7592626664860949</v>
      </c>
    </row>
    <row r="170" spans="2:39" x14ac:dyDescent="0.45">
      <c r="B170" s="86">
        <v>43725</v>
      </c>
      <c r="C170" s="5">
        <v>79.48</v>
      </c>
      <c r="E170" s="86">
        <v>43725</v>
      </c>
      <c r="F170" s="5">
        <v>1.6879999999999999</v>
      </c>
      <c r="G170" s="5">
        <v>1.3776987092007222</v>
      </c>
      <c r="I170" s="86">
        <v>43718</v>
      </c>
      <c r="J170" s="5">
        <v>15.2</v>
      </c>
      <c r="L170" s="86">
        <v>43725</v>
      </c>
      <c r="M170" s="5">
        <v>-3.5099999999999999E-2</v>
      </c>
      <c r="O170" s="86">
        <f t="shared" ca="1" si="23"/>
        <v>43725</v>
      </c>
      <c r="P170" s="5">
        <v>3000.93</v>
      </c>
      <c r="Q170" s="5">
        <v>5.5417972479997797</v>
      </c>
      <c r="R170" s="1"/>
      <c r="S170" s="1">
        <v>43572</v>
      </c>
      <c r="T170">
        <v>327.476</v>
      </c>
      <c r="V170" s="86">
        <v>43724</v>
      </c>
      <c r="W170" s="5">
        <v>-12</v>
      </c>
      <c r="Z170" s="86">
        <v>43719</v>
      </c>
      <c r="AA170" s="5">
        <v>87.27</v>
      </c>
      <c r="AC170" s="1">
        <v>43579</v>
      </c>
      <c r="AD170">
        <v>2.5034999999999998</v>
      </c>
      <c r="AE170" s="87">
        <f t="shared" ca="1" si="24"/>
        <v>-4.4599999999999973E-2</v>
      </c>
      <c r="AF170" s="87">
        <f t="shared" ca="1" si="25"/>
        <v>2.8406381325329119E-2</v>
      </c>
      <c r="AG170" s="87">
        <f t="shared" ca="1" si="26"/>
        <v>0.45803913588251582</v>
      </c>
      <c r="AI170" s="1">
        <v>43573</v>
      </c>
      <c r="AJ170">
        <v>2905.03</v>
      </c>
      <c r="AK170" s="85">
        <f t="shared" ca="1" si="29"/>
        <v>1.5778199046987368E-3</v>
      </c>
      <c r="AL170" s="87">
        <f t="shared" ca="1" si="27"/>
        <v>1.6491848705833061E-3</v>
      </c>
      <c r="AM170" s="87">
        <f t="shared" ca="1" si="28"/>
        <v>2.6592307002474</v>
      </c>
    </row>
    <row r="171" spans="2:39" x14ac:dyDescent="0.45">
      <c r="B171" s="86">
        <v>43724</v>
      </c>
      <c r="C171" s="5">
        <v>80.5</v>
      </c>
      <c r="E171" s="86">
        <v>43724</v>
      </c>
      <c r="F171" s="5">
        <v>1.7272000000000001</v>
      </c>
      <c r="G171" s="5">
        <v>1.2699995013122387</v>
      </c>
      <c r="I171" s="86">
        <v>43717</v>
      </c>
      <c r="J171" s="5">
        <v>15.27</v>
      </c>
      <c r="L171" s="86">
        <v>43724</v>
      </c>
      <c r="M171" s="5">
        <v>-9.9000000000000008E-3</v>
      </c>
      <c r="O171" s="86">
        <f t="shared" ca="1" si="23"/>
        <v>43724</v>
      </c>
      <c r="P171" s="5">
        <v>2979.39</v>
      </c>
      <c r="Q171" s="5">
        <v>10.1370474039944</v>
      </c>
      <c r="R171" s="1"/>
      <c r="S171" s="1">
        <v>43571</v>
      </c>
      <c r="T171">
        <v>325.48200000000003</v>
      </c>
      <c r="V171" s="86">
        <v>43721</v>
      </c>
      <c r="W171" s="5">
        <v>-11.19</v>
      </c>
      <c r="Z171" s="86">
        <v>43718</v>
      </c>
      <c r="AA171" s="5">
        <v>87.28</v>
      </c>
      <c r="AC171" s="1">
        <v>43578</v>
      </c>
      <c r="AD171">
        <v>2.5480999999999998</v>
      </c>
      <c r="AE171" s="87">
        <f t="shared" ca="1" si="24"/>
        <v>-2.4800000000000377E-2</v>
      </c>
      <c r="AF171" s="87">
        <f t="shared" ca="1" si="25"/>
        <v>2.4643237747233589E-2</v>
      </c>
      <c r="AG171" s="87">
        <f t="shared" ca="1" si="26"/>
        <v>0.3973602689415946</v>
      </c>
      <c r="AI171" s="1">
        <v>43572</v>
      </c>
      <c r="AJ171">
        <v>2900.45</v>
      </c>
      <c r="AK171" s="85">
        <f t="shared" ca="1" si="29"/>
        <v>-2.2763638303940604E-3</v>
      </c>
      <c r="AL171" s="87">
        <f t="shared" ca="1" si="27"/>
        <v>3.8662476037747365E-3</v>
      </c>
      <c r="AM171" s="87">
        <f t="shared" ca="1" si="28"/>
        <v>6.2341369400747135</v>
      </c>
    </row>
    <row r="172" spans="2:39" x14ac:dyDescent="0.45">
      <c r="B172" s="86">
        <v>43721</v>
      </c>
      <c r="C172" s="5">
        <v>78.713899999999995</v>
      </c>
      <c r="E172" s="86">
        <v>43721</v>
      </c>
      <c r="F172" s="5">
        <v>1.7855000000000001</v>
      </c>
      <c r="G172" s="5">
        <v>0.92189593592046348</v>
      </c>
      <c r="I172" s="86">
        <v>43714</v>
      </c>
      <c r="J172" s="5">
        <v>15</v>
      </c>
      <c r="L172" s="86">
        <v>43721</v>
      </c>
      <c r="M172" s="5">
        <v>-3.0000000000000001E-3</v>
      </c>
      <c r="O172" s="86">
        <f t="shared" ca="1" si="23"/>
        <v>43721</v>
      </c>
      <c r="P172" s="5">
        <v>2978.43</v>
      </c>
      <c r="Q172" s="5">
        <v>10.7695335496105</v>
      </c>
      <c r="R172" s="1"/>
      <c r="S172" s="1">
        <v>43570</v>
      </c>
      <c r="T172">
        <v>323.25</v>
      </c>
      <c r="V172" s="86">
        <v>43720</v>
      </c>
      <c r="W172" s="5">
        <v>-11.75</v>
      </c>
      <c r="Z172" s="86">
        <v>43717</v>
      </c>
      <c r="AA172" s="5">
        <v>87.23</v>
      </c>
      <c r="AC172" s="1">
        <v>43577</v>
      </c>
      <c r="AD172">
        <v>2.5729000000000002</v>
      </c>
      <c r="AE172" s="87">
        <f t="shared" ca="1" si="24"/>
        <v>2.0700000000000163E-2</v>
      </c>
      <c r="AF172" s="87">
        <f t="shared" ca="1" si="25"/>
        <v>2.3093866429566852E-2</v>
      </c>
      <c r="AG172" s="87">
        <f t="shared" ca="1" si="26"/>
        <v>0.3723774071198942</v>
      </c>
      <c r="AI172" s="1">
        <v>43571</v>
      </c>
      <c r="AJ172">
        <v>2907.06</v>
      </c>
      <c r="AK172" s="85">
        <f t="shared" ca="1" si="29"/>
        <v>5.0923505738616681E-4</v>
      </c>
      <c r="AL172" s="87">
        <f t="shared" ca="1" si="27"/>
        <v>3.3403728977027024E-3</v>
      </c>
      <c r="AM172" s="87">
        <f t="shared" ca="1" si="28"/>
        <v>5.3861894553420182</v>
      </c>
    </row>
    <row r="173" spans="2:39" x14ac:dyDescent="0.45">
      <c r="B173" s="86">
        <v>43720</v>
      </c>
      <c r="C173" s="5">
        <v>73.825000000000003</v>
      </c>
      <c r="E173" s="86">
        <v>43720</v>
      </c>
      <c r="F173" s="5">
        <v>1.6552</v>
      </c>
      <c r="G173" s="5">
        <v>0.68654026344660468</v>
      </c>
      <c r="I173" s="86">
        <v>43713</v>
      </c>
      <c r="J173" s="5">
        <v>16.27</v>
      </c>
      <c r="L173" s="86">
        <v>43720</v>
      </c>
      <c r="M173" s="5">
        <v>-4.8399999999999999E-2</v>
      </c>
      <c r="O173" s="86">
        <f t="shared" ca="1" si="23"/>
        <v>43720</v>
      </c>
      <c r="P173" s="5">
        <v>2978.71</v>
      </c>
      <c r="Q173" s="5">
        <v>14.8319278871171</v>
      </c>
      <c r="R173" s="1"/>
      <c r="S173" s="1">
        <v>43567</v>
      </c>
      <c r="T173">
        <v>324.87099999999998</v>
      </c>
      <c r="V173" s="86">
        <v>43719</v>
      </c>
      <c r="W173" s="5">
        <v>-11.75</v>
      </c>
      <c r="Z173" s="86">
        <v>43714</v>
      </c>
      <c r="AA173" s="5">
        <v>87.14</v>
      </c>
      <c r="AC173" s="1">
        <v>43574</v>
      </c>
      <c r="AD173">
        <v>2.5522</v>
      </c>
      <c r="AE173" s="87">
        <f t="shared" ca="1" si="24"/>
        <v>-7.9999999999991189E-4</v>
      </c>
      <c r="AF173" s="87">
        <f t="shared" ca="1" si="25"/>
        <v>2.823737180876925E-2</v>
      </c>
      <c r="AG173" s="87">
        <f t="shared" ca="1" si="26"/>
        <v>0.45531393931367381</v>
      </c>
      <c r="AI173" s="1">
        <v>43570</v>
      </c>
      <c r="AJ173">
        <v>2905.58</v>
      </c>
      <c r="AK173" s="85">
        <f t="shared" ca="1" si="29"/>
        <v>-6.2962436214583303E-4</v>
      </c>
      <c r="AL173" s="87">
        <f t="shared" ca="1" si="27"/>
        <v>3.3385624510329135E-3</v>
      </c>
      <c r="AM173" s="87">
        <f t="shared" ca="1" si="28"/>
        <v>5.3832701978037401</v>
      </c>
    </row>
    <row r="174" spans="2:39" x14ac:dyDescent="0.45">
      <c r="B174" s="86">
        <v>43719</v>
      </c>
      <c r="C174" s="5">
        <v>74.91</v>
      </c>
      <c r="E174" s="86">
        <v>43719</v>
      </c>
      <c r="F174" s="5">
        <v>1.6228</v>
      </c>
      <c r="G174" s="5">
        <v>0.81344451767366022</v>
      </c>
      <c r="I174" s="86">
        <v>43712</v>
      </c>
      <c r="J174" s="5">
        <v>17.329999999999998</v>
      </c>
      <c r="L174" s="86">
        <v>43719</v>
      </c>
      <c r="M174" s="5">
        <v>-3.8399999999999997E-2</v>
      </c>
      <c r="O174" s="86">
        <f t="shared" ca="1" si="23"/>
        <v>43719</v>
      </c>
      <c r="P174" s="5">
        <v>2976</v>
      </c>
      <c r="Q174" s="5">
        <v>14.8883382046003</v>
      </c>
      <c r="R174" s="1"/>
      <c r="S174" s="1">
        <v>43566</v>
      </c>
      <c r="T174">
        <v>333.529</v>
      </c>
      <c r="V174" s="86">
        <v>43718</v>
      </c>
      <c r="W174" s="5">
        <v>-11.19</v>
      </c>
      <c r="Z174" s="86">
        <v>43713</v>
      </c>
      <c r="AA174" s="5">
        <v>87.06</v>
      </c>
      <c r="AC174" s="1">
        <v>43573</v>
      </c>
      <c r="AD174">
        <v>2.5529999999999999</v>
      </c>
      <c r="AE174" s="87">
        <f t="shared" ca="1" si="24"/>
        <v>-3.4000000000000252E-2</v>
      </c>
      <c r="AF174" s="87">
        <f t="shared" ca="1" si="25"/>
        <v>2.8303180033346243E-2</v>
      </c>
      <c r="AG174" s="87">
        <f t="shared" ca="1" si="26"/>
        <v>0.45637506505066905</v>
      </c>
      <c r="AI174" s="1">
        <v>43567</v>
      </c>
      <c r="AJ174">
        <v>2907.41</v>
      </c>
      <c r="AK174" s="85">
        <f t="shared" ca="1" si="29"/>
        <v>6.5876322869365339E-3</v>
      </c>
      <c r="AL174" s="87">
        <f t="shared" ca="1" si="27"/>
        <v>5.4303950757776387E-3</v>
      </c>
      <c r="AM174" s="87">
        <f t="shared" ca="1" si="28"/>
        <v>8.7562489552021106</v>
      </c>
    </row>
    <row r="175" spans="2:39" x14ac:dyDescent="0.45">
      <c r="B175" s="86">
        <v>43718</v>
      </c>
      <c r="C175" s="5">
        <v>75.42</v>
      </c>
      <c r="E175" s="86">
        <v>43718</v>
      </c>
      <c r="F175" s="5">
        <v>1.621</v>
      </c>
      <c r="G175" s="5">
        <v>0.73779658443232254</v>
      </c>
      <c r="I175" s="86">
        <v>43711</v>
      </c>
      <c r="J175" s="5">
        <v>19.66</v>
      </c>
      <c r="L175" s="86">
        <v>43718</v>
      </c>
      <c r="M175" s="5">
        <v>-4.9799999999999997E-2</v>
      </c>
      <c r="O175" s="86">
        <f t="shared" ca="1" si="23"/>
        <v>43718</v>
      </c>
      <c r="P175" s="5">
        <v>2937.78</v>
      </c>
      <c r="Q175" s="5">
        <v>14.7308902806614</v>
      </c>
      <c r="R175" s="1"/>
      <c r="S175" s="1">
        <v>43565</v>
      </c>
      <c r="T175">
        <v>335.19099999999997</v>
      </c>
      <c r="V175" s="86">
        <v>43717</v>
      </c>
      <c r="W175" s="5">
        <v>-11</v>
      </c>
      <c r="Z175" s="86">
        <v>43712</v>
      </c>
      <c r="AA175" s="5">
        <v>86.72</v>
      </c>
      <c r="AC175" s="1">
        <v>43572</v>
      </c>
      <c r="AD175">
        <v>2.5870000000000002</v>
      </c>
      <c r="AE175" s="87">
        <f t="shared" ca="1" si="24"/>
        <v>5.7000000000000384E-3</v>
      </c>
      <c r="AF175" s="87">
        <f t="shared" ca="1" si="25"/>
        <v>3.1677594605651338E-2</v>
      </c>
      <c r="AG175" s="87">
        <f t="shared" ca="1" si="26"/>
        <v>0.51078586511374569</v>
      </c>
      <c r="AI175" s="1">
        <v>43566</v>
      </c>
      <c r="AJ175">
        <v>2888.32</v>
      </c>
      <c r="AK175" s="85">
        <f t="shared" ca="1" si="29"/>
        <v>3.8085148008697833E-5</v>
      </c>
      <c r="AL175" s="87">
        <f t="shared" ca="1" si="27"/>
        <v>4.0663393326393063E-3</v>
      </c>
      <c r="AM175" s="87">
        <f t="shared" ca="1" si="28"/>
        <v>6.5567751583564799</v>
      </c>
    </row>
    <row r="176" spans="2:39" x14ac:dyDescent="0.45">
      <c r="B176" s="86">
        <v>43717</v>
      </c>
      <c r="C176" s="5">
        <v>74.5578</v>
      </c>
      <c r="E176" s="86">
        <v>43717</v>
      </c>
      <c r="F176" s="5">
        <v>1.5336000000000001</v>
      </c>
      <c r="G176" s="5">
        <v>0.78629790792040166</v>
      </c>
      <c r="I176" s="86">
        <v>43707</v>
      </c>
      <c r="J176" s="5">
        <v>18.98</v>
      </c>
      <c r="L176" s="86">
        <v>43717</v>
      </c>
      <c r="M176" s="5">
        <v>-5.7700000000000001E-2</v>
      </c>
      <c r="O176" s="86">
        <f t="shared" ca="1" si="23"/>
        <v>43717</v>
      </c>
      <c r="P176" s="5">
        <v>2906.27</v>
      </c>
      <c r="Q176" s="5">
        <v>13.444589613167601</v>
      </c>
      <c r="R176" s="1"/>
      <c r="S176" s="1">
        <v>43564</v>
      </c>
      <c r="T176">
        <v>341.875</v>
      </c>
      <c r="V176" s="86">
        <v>43714</v>
      </c>
      <c r="W176" s="5">
        <v>-11.5</v>
      </c>
      <c r="Z176" s="86">
        <v>43711</v>
      </c>
      <c r="AA176" s="5">
        <v>86.54</v>
      </c>
      <c r="AC176" s="1">
        <v>43571</v>
      </c>
      <c r="AD176">
        <v>2.5813000000000001</v>
      </c>
      <c r="AE176" s="87">
        <f t="shared" ca="1" si="24"/>
        <v>3.4800000000000164E-2</v>
      </c>
      <c r="AF176" s="87">
        <f t="shared" ca="1" si="25"/>
        <v>2.8587060009731536E-2</v>
      </c>
      <c r="AG176" s="87">
        <f t="shared" ca="1" si="26"/>
        <v>0.46095249212906736</v>
      </c>
      <c r="AI176" s="1">
        <v>43565</v>
      </c>
      <c r="AJ176">
        <v>2888.21</v>
      </c>
      <c r="AK176" s="85">
        <f t="shared" ca="1" si="29"/>
        <v>3.4718343144997492E-3</v>
      </c>
      <c r="AL176" s="87">
        <f t="shared" ca="1" si="27"/>
        <v>4.8044025563803508E-3</v>
      </c>
      <c r="AM176" s="87">
        <f t="shared" ca="1" si="28"/>
        <v>7.746866347224568</v>
      </c>
    </row>
    <row r="177" spans="2:39" x14ac:dyDescent="0.45">
      <c r="B177" s="86">
        <v>43714</v>
      </c>
      <c r="C177" s="5">
        <v>74.72</v>
      </c>
      <c r="E177" s="86">
        <v>43714</v>
      </c>
      <c r="F177" s="5">
        <v>1.4458</v>
      </c>
      <c r="G177" s="5">
        <v>0.95113002966646643</v>
      </c>
      <c r="I177" s="86">
        <v>43706</v>
      </c>
      <c r="J177" s="5">
        <v>17.88</v>
      </c>
      <c r="L177" s="86">
        <v>43714</v>
      </c>
      <c r="M177" s="5">
        <v>-8.2199999999999995E-2</v>
      </c>
      <c r="O177" s="86">
        <f t="shared" ca="1" si="23"/>
        <v>43714</v>
      </c>
      <c r="P177" s="5">
        <v>2926.46</v>
      </c>
      <c r="Q177" s="5">
        <v>11.1563387962088</v>
      </c>
      <c r="R177" s="1"/>
      <c r="S177" s="1">
        <v>43563</v>
      </c>
      <c r="T177">
        <v>337.86599999999999</v>
      </c>
      <c r="V177" s="86">
        <v>43713</v>
      </c>
      <c r="W177" s="5">
        <v>-11.25</v>
      </c>
      <c r="Z177" s="86">
        <v>43707</v>
      </c>
      <c r="AA177" s="5">
        <v>87.16</v>
      </c>
      <c r="AC177" s="1">
        <v>43570</v>
      </c>
      <c r="AD177">
        <v>2.5465</v>
      </c>
      <c r="AE177" s="87">
        <f t="shared" ca="1" si="24"/>
        <v>-2.6999999999999247E-3</v>
      </c>
      <c r="AF177" s="87">
        <f t="shared" ca="1" si="25"/>
        <v>4.6487919577742572E-2</v>
      </c>
      <c r="AG177" s="87">
        <f t="shared" ca="1" si="26"/>
        <v>0.74959517963586975</v>
      </c>
      <c r="AI177" s="1">
        <v>43564</v>
      </c>
      <c r="AJ177">
        <v>2878.2</v>
      </c>
      <c r="AK177" s="85">
        <f t="shared" ca="1" si="29"/>
        <v>-6.0859527261046698E-3</v>
      </c>
      <c r="AL177" s="87">
        <f t="shared" ca="1" si="27"/>
        <v>4.5888260616880642E-3</v>
      </c>
      <c r="AM177" s="87">
        <f t="shared" ca="1" si="28"/>
        <v>7.3992596942877826</v>
      </c>
    </row>
    <row r="178" spans="2:39" x14ac:dyDescent="0.45">
      <c r="B178" s="86">
        <v>43713</v>
      </c>
      <c r="C178" s="5">
        <v>75.130399999999995</v>
      </c>
      <c r="E178" s="86">
        <v>43713</v>
      </c>
      <c r="F178" s="5">
        <v>1.4471000000000001</v>
      </c>
      <c r="G178" s="5">
        <v>0.94869949580113766</v>
      </c>
      <c r="I178" s="86">
        <v>43705</v>
      </c>
      <c r="J178" s="5">
        <v>19.350000000000001</v>
      </c>
      <c r="L178" s="86">
        <v>43713</v>
      </c>
      <c r="M178" s="5">
        <v>-6.4799999999999996E-2</v>
      </c>
      <c r="O178" s="86">
        <f t="shared" ca="1" si="23"/>
        <v>43713</v>
      </c>
      <c r="P178" s="5">
        <v>2924.58</v>
      </c>
      <c r="Q178" s="5">
        <v>11.4373584520982</v>
      </c>
      <c r="R178" s="1"/>
      <c r="S178" s="1">
        <v>43560</v>
      </c>
      <c r="T178">
        <v>338.76799999999997</v>
      </c>
      <c r="V178" s="86">
        <v>43712</v>
      </c>
      <c r="W178" s="5">
        <v>-11.5</v>
      </c>
      <c r="Z178" s="86">
        <v>43706</v>
      </c>
      <c r="AA178" s="5">
        <v>87.24</v>
      </c>
      <c r="AC178" s="1">
        <v>43567</v>
      </c>
      <c r="AD178">
        <v>2.5491999999999999</v>
      </c>
      <c r="AE178" s="87">
        <f t="shared" ca="1" si="24"/>
        <v>6.7199999999999704E-2</v>
      </c>
      <c r="AF178" s="87">
        <f t="shared" ca="1" si="25"/>
        <v>4.9733782951497538E-2</v>
      </c>
      <c r="AG178" s="87">
        <f t="shared" ca="1" si="26"/>
        <v>0.80193315390581865</v>
      </c>
      <c r="AI178" s="1">
        <v>43563</v>
      </c>
      <c r="AJ178">
        <v>2895.77</v>
      </c>
      <c r="AK178" s="85">
        <f t="shared" ca="1" si="29"/>
        <v>1.0469016298636597E-3</v>
      </c>
      <c r="AL178" s="87">
        <f t="shared" ca="1" si="27"/>
        <v>1.5195568572465938E-3</v>
      </c>
      <c r="AM178" s="87">
        <f t="shared" ca="1" si="28"/>
        <v>2.4502118092633087</v>
      </c>
    </row>
    <row r="179" spans="2:39" x14ac:dyDescent="0.45">
      <c r="B179" s="86">
        <v>43712</v>
      </c>
      <c r="C179" s="5">
        <v>78.55</v>
      </c>
      <c r="E179" s="86">
        <v>43712</v>
      </c>
      <c r="F179" s="5">
        <v>1.3524</v>
      </c>
      <c r="G179" s="5">
        <v>0.43666287530160697</v>
      </c>
      <c r="I179" s="86">
        <v>43704</v>
      </c>
      <c r="J179" s="5">
        <v>20.309999999999999</v>
      </c>
      <c r="L179" s="86">
        <v>43712</v>
      </c>
      <c r="M179" s="5">
        <v>-7.4499999999999997E-2</v>
      </c>
      <c r="O179" s="86">
        <f t="shared" ca="1" si="23"/>
        <v>43712</v>
      </c>
      <c r="P179" s="5">
        <v>2887.94</v>
      </c>
      <c r="Q179" s="5">
        <v>26.771508491601502</v>
      </c>
      <c r="R179" s="1"/>
      <c r="S179" s="1">
        <v>43559</v>
      </c>
      <c r="T179">
        <v>342.82499999999999</v>
      </c>
      <c r="V179" s="86">
        <v>43711</v>
      </c>
      <c r="W179" s="5">
        <v>-12.25</v>
      </c>
      <c r="Z179" s="86">
        <v>43705</v>
      </c>
      <c r="AA179" s="5">
        <v>87.15</v>
      </c>
      <c r="AC179" s="1">
        <v>43566</v>
      </c>
      <c r="AD179">
        <v>2.4820000000000002</v>
      </c>
      <c r="AE179" s="87">
        <f t="shared" ca="1" si="24"/>
        <v>3.5500000000000309E-2</v>
      </c>
      <c r="AF179" s="87">
        <f t="shared" ca="1" si="25"/>
        <v>3.6623068777297769E-2</v>
      </c>
      <c r="AG179" s="87">
        <f t="shared" ca="1" si="26"/>
        <v>0.5905292400324792</v>
      </c>
      <c r="AI179" s="1">
        <v>43560</v>
      </c>
      <c r="AJ179">
        <v>2892.74</v>
      </c>
      <c r="AK179" s="85">
        <f t="shared" ca="1" si="29"/>
        <v>4.6256836918425713E-3</v>
      </c>
      <c r="AL179" s="87">
        <f t="shared" ca="1" si="27"/>
        <v>1.8852894995379824E-3</v>
      </c>
      <c r="AM179" s="87">
        <f t="shared" ca="1" si="28"/>
        <v>3.0399379750871987</v>
      </c>
    </row>
    <row r="180" spans="2:39" x14ac:dyDescent="0.45">
      <c r="B180" s="86">
        <v>43711</v>
      </c>
      <c r="C180" s="5">
        <v>79.8</v>
      </c>
      <c r="E180" s="86">
        <v>43711</v>
      </c>
      <c r="F180" s="5">
        <v>1.3351999999999999</v>
      </c>
      <c r="G180" s="5">
        <v>0.41190589540168782</v>
      </c>
      <c r="I180" s="86">
        <v>43703</v>
      </c>
      <c r="J180" s="5">
        <v>19.32</v>
      </c>
      <c r="L180" s="86">
        <v>43711</v>
      </c>
      <c r="M180" s="5">
        <v>-0.1077</v>
      </c>
      <c r="O180" s="86">
        <f t="shared" ca="1" si="23"/>
        <v>43711</v>
      </c>
      <c r="P180" s="5">
        <v>2869.16</v>
      </c>
      <c r="Q180" s="5">
        <v>25.152088022390899</v>
      </c>
      <c r="R180" s="1"/>
      <c r="S180" s="1">
        <v>43558</v>
      </c>
      <c r="T180">
        <v>344.89699999999999</v>
      </c>
      <c r="V180" s="86">
        <v>43707</v>
      </c>
      <c r="W180" s="5">
        <v>-11.63</v>
      </c>
      <c r="Z180" s="86">
        <v>43704</v>
      </c>
      <c r="AA180" s="5">
        <v>86.94</v>
      </c>
      <c r="AC180" s="1">
        <v>43565</v>
      </c>
      <c r="AD180">
        <v>2.4464999999999999</v>
      </c>
      <c r="AE180" s="87">
        <f t="shared" ca="1" si="24"/>
        <v>-4.0000000000000036E-2</v>
      </c>
      <c r="AF180" s="87">
        <f t="shared" ca="1" si="25"/>
        <v>2.8110066405708494E-2</v>
      </c>
      <c r="AG180" s="87">
        <f t="shared" ca="1" si="26"/>
        <v>0.4532612013692201</v>
      </c>
      <c r="AI180" s="1">
        <v>43559</v>
      </c>
      <c r="AJ180">
        <v>2879.39</v>
      </c>
      <c r="AK180" s="85">
        <f t="shared" ca="1" si="29"/>
        <v>2.0824685638528733E-3</v>
      </c>
      <c r="AL180" s="87">
        <f t="shared" ca="1" si="27"/>
        <v>5.1394400534081003E-3</v>
      </c>
      <c r="AM180" s="87">
        <f t="shared" ca="1" si="28"/>
        <v>8.2870980785010726</v>
      </c>
    </row>
    <row r="181" spans="2:39" x14ac:dyDescent="0.45">
      <c r="B181" s="86">
        <v>43710</v>
      </c>
      <c r="C181" s="5">
        <v>80</v>
      </c>
      <c r="E181" s="86">
        <v>43710</v>
      </c>
      <c r="F181" s="5">
        <v>1.3819999999999999</v>
      </c>
      <c r="G181" s="5">
        <v>0.15636831520483932</v>
      </c>
      <c r="I181" s="86">
        <v>43700</v>
      </c>
      <c r="J181" s="5">
        <v>19.87</v>
      </c>
      <c r="L181" s="86">
        <v>43710</v>
      </c>
      <c r="M181" s="5">
        <v>-0.126</v>
      </c>
      <c r="O181" s="86">
        <f t="shared" ca="1" si="23"/>
        <v>43710</v>
      </c>
      <c r="P181" s="5">
        <v>2878.38</v>
      </c>
      <c r="Q181" s="5">
        <v>27.355720079817999</v>
      </c>
      <c r="R181" s="1"/>
      <c r="S181" s="1">
        <v>43557</v>
      </c>
      <c r="T181">
        <v>344.45</v>
      </c>
      <c r="V181" s="86">
        <v>43706</v>
      </c>
      <c r="W181" s="5">
        <v>-10.5</v>
      </c>
      <c r="Z181" s="86">
        <v>43703</v>
      </c>
      <c r="AA181" s="5">
        <v>86.98</v>
      </c>
      <c r="AC181" s="1">
        <v>43564</v>
      </c>
      <c r="AD181">
        <v>2.4864999999999999</v>
      </c>
      <c r="AE181" s="87">
        <f t="shared" ca="1" si="24"/>
        <v>-2.1600000000000286E-2</v>
      </c>
      <c r="AF181" s="87">
        <f t="shared" ca="1" si="25"/>
        <v>2.1632132735046605E-2</v>
      </c>
      <c r="AG181" s="87">
        <f t="shared" ca="1" si="26"/>
        <v>0.34880765951070436</v>
      </c>
      <c r="AI181" s="1">
        <v>43558</v>
      </c>
      <c r="AJ181">
        <v>2873.4</v>
      </c>
      <c r="AK181" s="85">
        <f t="shared" ca="1" si="29"/>
        <v>2.1461030004631186E-3</v>
      </c>
      <c r="AL181" s="87">
        <f t="shared" ca="1" si="27"/>
        <v>5.1037038749545405E-3</v>
      </c>
      <c r="AM181" s="87">
        <f t="shared" ca="1" si="28"/>
        <v>8.2294752221747149</v>
      </c>
    </row>
    <row r="182" spans="2:39" x14ac:dyDescent="0.45">
      <c r="B182" s="86">
        <v>43707</v>
      </c>
      <c r="C182" s="5">
        <v>79.55</v>
      </c>
      <c r="E182" s="86">
        <v>43707</v>
      </c>
      <c r="F182" s="5">
        <v>1.3816999999999999</v>
      </c>
      <c r="G182" s="5">
        <v>0.58552642980483749</v>
      </c>
      <c r="I182" s="86">
        <v>43699</v>
      </c>
      <c r="J182" s="5">
        <v>16.68</v>
      </c>
      <c r="L182" s="86">
        <v>43707</v>
      </c>
      <c r="M182" s="5">
        <v>-0.13250000000000001</v>
      </c>
      <c r="O182" s="86">
        <f t="shared" ca="1" si="23"/>
        <v>43707</v>
      </c>
      <c r="P182" s="5">
        <v>2847.11</v>
      </c>
      <c r="Q182" s="5">
        <v>23.661848626489</v>
      </c>
      <c r="R182" s="1"/>
      <c r="S182" s="1">
        <v>43556</v>
      </c>
      <c r="T182">
        <v>341.017</v>
      </c>
      <c r="V182" s="86">
        <v>43705</v>
      </c>
      <c r="W182" s="5">
        <v>-10.25</v>
      </c>
      <c r="Z182" s="86">
        <v>43700</v>
      </c>
      <c r="AA182" s="5">
        <v>86.55</v>
      </c>
      <c r="AC182" s="1">
        <v>43563</v>
      </c>
      <c r="AD182">
        <v>2.5081000000000002</v>
      </c>
      <c r="AE182" s="87">
        <f t="shared" ca="1" si="24"/>
        <v>2.6400000000000201E-2</v>
      </c>
      <c r="AF182" s="87">
        <f t="shared" ca="1" si="25"/>
        <v>2.704009368820055E-2</v>
      </c>
      <c r="AG182" s="87">
        <f t="shared" ca="1" si="26"/>
        <v>0.43600840970482713</v>
      </c>
      <c r="AI182" s="1">
        <v>43557</v>
      </c>
      <c r="AJ182">
        <v>2867.24</v>
      </c>
      <c r="AK182" s="85">
        <f t="shared" ca="1" si="29"/>
        <v>1.7438524840564605E-5</v>
      </c>
      <c r="AL182" s="87">
        <f t="shared" ca="1" si="27"/>
        <v>4.8723286842713102E-3</v>
      </c>
      <c r="AM182" s="87">
        <f t="shared" ca="1" si="28"/>
        <v>7.8563939374047296</v>
      </c>
    </row>
    <row r="183" spans="2:39" x14ac:dyDescent="0.45">
      <c r="B183" s="86">
        <v>43706</v>
      </c>
      <c r="C183" s="5">
        <v>79.41</v>
      </c>
      <c r="E183" s="86">
        <v>43706</v>
      </c>
      <c r="F183" s="5">
        <v>1.3917999999999999</v>
      </c>
      <c r="G183" s="5">
        <v>0.61699189621906658</v>
      </c>
      <c r="I183" s="86">
        <v>43698</v>
      </c>
      <c r="J183" s="5">
        <v>15.8</v>
      </c>
      <c r="L183" s="86">
        <v>43706</v>
      </c>
      <c r="M183" s="5">
        <v>-0.12620000000000001</v>
      </c>
      <c r="O183" s="86">
        <f t="shared" ca="1" si="23"/>
        <v>43706</v>
      </c>
      <c r="P183" s="5">
        <v>2922.95</v>
      </c>
      <c r="Q183" s="5">
        <v>14.4484982946451</v>
      </c>
      <c r="R183" s="1"/>
      <c r="S183" s="1">
        <v>43553</v>
      </c>
      <c r="T183">
        <v>349.10599999999999</v>
      </c>
      <c r="V183" s="86">
        <v>43704</v>
      </c>
      <c r="W183" s="5">
        <v>-8.75</v>
      </c>
      <c r="Z183" s="86">
        <v>43699</v>
      </c>
      <c r="AA183" s="5">
        <v>86.95</v>
      </c>
      <c r="AC183" s="1">
        <v>43560</v>
      </c>
      <c r="AD183">
        <v>2.4817</v>
      </c>
      <c r="AE183" s="87">
        <f t="shared" ca="1" si="24"/>
        <v>-1.6900000000000137E-2</v>
      </c>
      <c r="AF183" s="87">
        <f t="shared" ca="1" si="25"/>
        <v>3.3170405986863022E-2</v>
      </c>
      <c r="AG183" s="87">
        <f t="shared" ca="1" si="26"/>
        <v>0.53485672536358997</v>
      </c>
      <c r="AI183" s="1">
        <v>43556</v>
      </c>
      <c r="AJ183">
        <v>2867.19</v>
      </c>
      <c r="AK183" s="85">
        <f t="shared" ca="1" si="29"/>
        <v>1.1502181500052781E-2</v>
      </c>
      <c r="AL183" s="87">
        <f t="shared" ca="1" si="27"/>
        <v>6.7920657697563376E-3</v>
      </c>
      <c r="AM183" s="87">
        <f t="shared" ca="1" si="28"/>
        <v>10.951876975834276</v>
      </c>
    </row>
    <row r="184" spans="2:39" x14ac:dyDescent="0.45">
      <c r="B184" s="86">
        <v>43705</v>
      </c>
      <c r="C184" s="5">
        <v>80.94</v>
      </c>
      <c r="E184" s="86">
        <v>43705</v>
      </c>
      <c r="F184" s="5">
        <v>1.3794</v>
      </c>
      <c r="G184" s="5">
        <v>0.71451726127971715</v>
      </c>
      <c r="I184" s="86">
        <v>43697</v>
      </c>
      <c r="J184" s="5">
        <v>17.5</v>
      </c>
      <c r="L184" s="86">
        <v>43705</v>
      </c>
      <c r="M184" s="5">
        <v>-0.11459999999999999</v>
      </c>
      <c r="O184" s="86">
        <f t="shared" ca="1" si="23"/>
        <v>43705</v>
      </c>
      <c r="P184" s="5">
        <v>2924.43</v>
      </c>
      <c r="Q184" s="5">
        <v>16.214205515887802</v>
      </c>
      <c r="R184" s="1"/>
      <c r="S184" s="1">
        <v>43552</v>
      </c>
      <c r="T184">
        <v>357.471</v>
      </c>
      <c r="V184" s="86">
        <v>43703</v>
      </c>
      <c r="W184" s="5">
        <v>-8</v>
      </c>
      <c r="Z184" s="86">
        <v>43698</v>
      </c>
      <c r="AA184" s="5">
        <v>86.79</v>
      </c>
      <c r="AC184" s="1">
        <v>43559</v>
      </c>
      <c r="AD184">
        <v>2.4986000000000002</v>
      </c>
      <c r="AE184" s="87">
        <f t="shared" ca="1" si="24"/>
        <v>-6.1999999999997613E-3</v>
      </c>
      <c r="AF184" s="87">
        <f t="shared" ca="1" si="25"/>
        <v>5.7130282396174369E-2</v>
      </c>
      <c r="AG184" s="87">
        <f t="shared" ca="1" si="26"/>
        <v>0.92119812382208199</v>
      </c>
      <c r="AI184" s="1">
        <v>43553</v>
      </c>
      <c r="AJ184">
        <v>2834.4</v>
      </c>
      <c r="AK184" s="85">
        <f t="shared" ca="1" si="29"/>
        <v>6.7117196856877198E-3</v>
      </c>
      <c r="AL184" s="87">
        <f t="shared" ca="1" si="27"/>
        <v>5.4724090606963847E-3</v>
      </c>
      <c r="AM184" s="87">
        <f t="shared" ca="1" si="28"/>
        <v>8.8239944702917228</v>
      </c>
    </row>
    <row r="185" spans="2:39" x14ac:dyDescent="0.45">
      <c r="B185" s="86">
        <v>43704</v>
      </c>
      <c r="C185" s="5">
        <v>79.534999999999997</v>
      </c>
      <c r="E185" s="86">
        <v>43704</v>
      </c>
      <c r="F185" s="5">
        <v>1.3847</v>
      </c>
      <c r="G185" s="5">
        <v>0.92562244822965933</v>
      </c>
      <c r="I185" s="86">
        <v>43696</v>
      </c>
      <c r="J185" s="5">
        <v>16.88</v>
      </c>
      <c r="L185" s="86">
        <v>43704</v>
      </c>
      <c r="M185" s="5">
        <v>-0.1168</v>
      </c>
      <c r="O185" s="86">
        <f t="shared" ca="1" si="23"/>
        <v>43704</v>
      </c>
      <c r="P185" s="5">
        <v>2900.51</v>
      </c>
      <c r="Q185" s="5">
        <v>16.397530077634599</v>
      </c>
      <c r="R185" s="1"/>
      <c r="S185" s="1">
        <v>43551</v>
      </c>
      <c r="T185">
        <v>363.67200000000003</v>
      </c>
      <c r="V185" s="86">
        <v>43700</v>
      </c>
      <c r="W185" s="5">
        <v>-8.5</v>
      </c>
      <c r="Z185" s="86">
        <v>43697</v>
      </c>
      <c r="AA185" s="5">
        <v>86.42</v>
      </c>
      <c r="AC185" s="1">
        <v>43558</v>
      </c>
      <c r="AD185">
        <v>2.5047999999999999</v>
      </c>
      <c r="AE185" s="87">
        <f t="shared" ca="1" si="24"/>
        <v>4.0699999999999736E-2</v>
      </c>
      <c r="AF185" s="87">
        <f t="shared" ca="1" si="25"/>
        <v>5.4345162311530866E-2</v>
      </c>
      <c r="AG185" s="87">
        <f t="shared" ca="1" si="26"/>
        <v>0.87628941185736398</v>
      </c>
      <c r="AI185" s="1">
        <v>43552</v>
      </c>
      <c r="AJ185">
        <v>2815.44</v>
      </c>
      <c r="AK185" s="85">
        <f t="shared" ca="1" si="29"/>
        <v>3.5831172994041961E-3</v>
      </c>
      <c r="AL185" s="87">
        <f t="shared" ca="1" si="27"/>
        <v>5.1497352732878011E-3</v>
      </c>
      <c r="AM185" s="87">
        <f t="shared" ca="1" si="28"/>
        <v>8.3036986217501845</v>
      </c>
    </row>
    <row r="186" spans="2:39" x14ac:dyDescent="0.45">
      <c r="B186" s="86">
        <v>43703</v>
      </c>
      <c r="C186" s="5">
        <v>78.94</v>
      </c>
      <c r="E186" s="86">
        <v>43703</v>
      </c>
      <c r="F186" s="5">
        <v>1.4557</v>
      </c>
      <c r="G186" s="5">
        <v>0.89478712552204409</v>
      </c>
      <c r="I186" s="86">
        <v>43693</v>
      </c>
      <c r="J186" s="5">
        <v>18.47</v>
      </c>
      <c r="L186" s="86">
        <v>43703</v>
      </c>
      <c r="M186" s="5">
        <v>-7.7399999999999997E-2</v>
      </c>
      <c r="O186" s="86">
        <f t="shared" ca="1" si="23"/>
        <v>43703</v>
      </c>
      <c r="P186" s="5">
        <v>2923.65</v>
      </c>
      <c r="Q186" s="5">
        <v>32.778016771888304</v>
      </c>
      <c r="R186" s="1"/>
      <c r="S186" s="1">
        <v>43550</v>
      </c>
      <c r="T186">
        <v>347.59100000000001</v>
      </c>
      <c r="V186" s="86">
        <v>43699</v>
      </c>
      <c r="W186" s="5">
        <v>-8.31</v>
      </c>
      <c r="Z186" s="86">
        <v>43696</v>
      </c>
      <c r="AA186" s="5">
        <v>86.35</v>
      </c>
      <c r="AC186" s="1">
        <v>43557</v>
      </c>
      <c r="AD186">
        <v>2.4641000000000002</v>
      </c>
      <c r="AE186" s="87">
        <f t="shared" ca="1" si="24"/>
        <v>-3.7699999999999623E-2</v>
      </c>
      <c r="AF186" s="87">
        <f t="shared" ca="1" si="25"/>
        <v>5.5060111090818757E-2</v>
      </c>
      <c r="AG186" s="87">
        <f t="shared" ca="1" si="26"/>
        <v>0.8878176145282648</v>
      </c>
      <c r="AI186" s="1">
        <v>43551</v>
      </c>
      <c r="AJ186">
        <v>2805.37</v>
      </c>
      <c r="AK186" s="85">
        <f t="shared" ca="1" si="29"/>
        <v>-4.6551989086819415E-3</v>
      </c>
      <c r="AL186" s="87">
        <f t="shared" ca="1" si="27"/>
        <v>1.1016222246567434E-2</v>
      </c>
      <c r="AM186" s="87">
        <f t="shared" ca="1" si="28"/>
        <v>17.763124632873428</v>
      </c>
    </row>
    <row r="187" spans="2:39" x14ac:dyDescent="0.45">
      <c r="B187" s="86">
        <v>43700</v>
      </c>
      <c r="C187" s="5">
        <v>78.17</v>
      </c>
      <c r="E187" s="86">
        <v>43700</v>
      </c>
      <c r="F187" s="5">
        <v>1.4503999999999999</v>
      </c>
      <c r="G187" s="5">
        <v>0.95813593329269686</v>
      </c>
      <c r="I187" s="86">
        <v>43692</v>
      </c>
      <c r="J187" s="5">
        <v>21.18</v>
      </c>
      <c r="L187" s="86">
        <v>43700</v>
      </c>
      <c r="M187" s="5">
        <v>-7.5899999999999995E-2</v>
      </c>
      <c r="O187" s="86">
        <f t="shared" ca="1" si="23"/>
        <v>43700</v>
      </c>
      <c r="P187" s="5">
        <v>2888.68</v>
      </c>
      <c r="Q187" s="5">
        <v>33.683342452396403</v>
      </c>
      <c r="R187" s="1"/>
      <c r="S187" s="1">
        <v>43549</v>
      </c>
      <c r="T187">
        <v>351.786</v>
      </c>
      <c r="V187" s="86">
        <v>43698</v>
      </c>
      <c r="W187" s="5">
        <v>-9.5</v>
      </c>
      <c r="Z187" s="86">
        <v>43693</v>
      </c>
      <c r="AA187" s="5">
        <v>86.1</v>
      </c>
      <c r="AC187" s="1">
        <v>43556</v>
      </c>
      <c r="AD187">
        <v>2.5017999999999998</v>
      </c>
      <c r="AE187" s="87">
        <f t="shared" ca="1" si="24"/>
        <v>9.3299999999999716E-2</v>
      </c>
      <c r="AF187" s="87">
        <f t="shared" ca="1" si="25"/>
        <v>5.7344746925939022E-2</v>
      </c>
      <c r="AG187" s="87">
        <f t="shared" ca="1" si="26"/>
        <v>0.92465626045574256</v>
      </c>
      <c r="AI187" s="1">
        <v>43550</v>
      </c>
      <c r="AJ187">
        <v>2818.46</v>
      </c>
      <c r="AK187" s="85">
        <f t="shared" ca="1" si="29"/>
        <v>7.1571051948916761E-3</v>
      </c>
      <c r="AL187" s="87">
        <f t="shared" ca="1" si="27"/>
        <v>1.3346406848332187E-2</v>
      </c>
      <c r="AM187" s="87">
        <f t="shared" ca="1" si="28"/>
        <v>21.520434404982201</v>
      </c>
    </row>
    <row r="188" spans="2:39" x14ac:dyDescent="0.45">
      <c r="B188" s="86">
        <v>43699</v>
      </c>
      <c r="C188" s="5">
        <v>73.84</v>
      </c>
      <c r="E188" s="86">
        <v>43699</v>
      </c>
      <c r="F188" s="5">
        <v>1.5315000000000001</v>
      </c>
      <c r="G188" s="5">
        <v>0.74821502034285803</v>
      </c>
      <c r="I188" s="86">
        <v>43691</v>
      </c>
      <c r="J188" s="5">
        <v>22.1</v>
      </c>
      <c r="L188" s="86">
        <v>43699</v>
      </c>
      <c r="M188" s="5">
        <v>-7.8700000000000006E-2</v>
      </c>
      <c r="O188" s="86">
        <f t="shared" ca="1" si="23"/>
        <v>43699</v>
      </c>
      <c r="P188" s="5">
        <v>2847.6</v>
      </c>
      <c r="Q188" s="5">
        <v>30.841952850332</v>
      </c>
      <c r="R188" s="1"/>
      <c r="S188" s="1">
        <v>43546</v>
      </c>
      <c r="T188">
        <v>348.95299999999997</v>
      </c>
      <c r="V188" s="86">
        <v>43697</v>
      </c>
      <c r="W188" s="5">
        <v>-9.75</v>
      </c>
      <c r="Z188" s="86">
        <v>43692</v>
      </c>
      <c r="AA188" s="5">
        <v>85.81</v>
      </c>
      <c r="AC188" s="1">
        <v>43553</v>
      </c>
      <c r="AD188">
        <v>2.4085000000000001</v>
      </c>
      <c r="AE188" s="87">
        <f t="shared" ca="1" si="24"/>
        <v>1.7100000000000115E-2</v>
      </c>
      <c r="AF188" s="87">
        <f t="shared" ca="1" si="25"/>
        <v>3.9814277171219256E-2</v>
      </c>
      <c r="AG188" s="87">
        <f t="shared" ca="1" si="26"/>
        <v>0.64198592923313702</v>
      </c>
      <c r="AI188" s="1">
        <v>43549</v>
      </c>
      <c r="AJ188">
        <v>2798.36</v>
      </c>
      <c r="AK188" s="85">
        <f t="shared" ca="1" si="29"/>
        <v>-8.3942516810502456E-4</v>
      </c>
      <c r="AL188" s="87">
        <f t="shared" ca="1" si="27"/>
        <v>1.2328622122874838E-2</v>
      </c>
      <c r="AM188" s="87">
        <f t="shared" ca="1" si="28"/>
        <v>19.879305847198513</v>
      </c>
    </row>
    <row r="189" spans="2:39" x14ac:dyDescent="0.45">
      <c r="B189" s="86">
        <v>43698</v>
      </c>
      <c r="C189" s="5">
        <v>75.36</v>
      </c>
      <c r="E189" s="86">
        <v>43698</v>
      </c>
      <c r="F189" s="5">
        <v>1.4954000000000001</v>
      </c>
      <c r="G189" s="5">
        <v>0.74146710423771578</v>
      </c>
      <c r="I189" s="86">
        <v>43690</v>
      </c>
      <c r="J189" s="5">
        <v>17.52</v>
      </c>
      <c r="L189" s="86">
        <v>43698</v>
      </c>
      <c r="M189" s="5">
        <v>-7.6300000000000007E-2</v>
      </c>
      <c r="O189" s="86">
        <f t="shared" ca="1" si="23"/>
        <v>43698</v>
      </c>
      <c r="P189" s="5">
        <v>2840.6</v>
      </c>
      <c r="Q189" s="5">
        <v>29.479644331190499</v>
      </c>
      <c r="R189" s="1"/>
      <c r="S189" s="1">
        <v>43545</v>
      </c>
      <c r="T189">
        <v>335.11799999999999</v>
      </c>
      <c r="V189" s="86">
        <v>43696</v>
      </c>
      <c r="W189" s="5">
        <v>-10.119999999999999</v>
      </c>
      <c r="Z189" s="86">
        <v>43691</v>
      </c>
      <c r="AA189" s="5">
        <v>85.56</v>
      </c>
      <c r="AC189" s="1">
        <v>43552</v>
      </c>
      <c r="AD189">
        <v>2.3914</v>
      </c>
      <c r="AE189" s="87">
        <f t="shared" ca="1" si="24"/>
        <v>4.8399999999999999E-2</v>
      </c>
      <c r="AF189" s="87">
        <f t="shared" ca="1" si="25"/>
        <v>5.6488487027593959E-2</v>
      </c>
      <c r="AG189" s="87">
        <f t="shared" ca="1" si="26"/>
        <v>0.91084948445576297</v>
      </c>
      <c r="AI189" s="1">
        <v>43546</v>
      </c>
      <c r="AJ189">
        <v>2800.71</v>
      </c>
      <c r="AK189" s="85">
        <f t="shared" ca="1" si="29"/>
        <v>-1.9156854235052909E-2</v>
      </c>
      <c r="AL189" s="87">
        <f t="shared" ca="1" si="27"/>
        <v>1.2375754963415649E-2</v>
      </c>
      <c r="AM189" s="87">
        <f t="shared" ca="1" si="28"/>
        <v>19.955305268968406</v>
      </c>
    </row>
    <row r="190" spans="2:39" x14ac:dyDescent="0.45">
      <c r="B190" s="86">
        <v>43697</v>
      </c>
      <c r="C190" s="5">
        <v>77.5548</v>
      </c>
      <c r="E190" s="86">
        <v>43697</v>
      </c>
      <c r="F190" s="5">
        <v>1.4589000000000001</v>
      </c>
      <c r="G190" s="5">
        <v>0.92832688208410652</v>
      </c>
      <c r="I190" s="86">
        <v>43689</v>
      </c>
      <c r="J190" s="5">
        <v>21.09</v>
      </c>
      <c r="L190" s="86">
        <v>43697</v>
      </c>
      <c r="M190" s="5">
        <v>-6.5299999999999997E-2</v>
      </c>
      <c r="O190" s="86">
        <f t="shared" ca="1" si="23"/>
        <v>43697</v>
      </c>
      <c r="P190" s="5">
        <v>2926.32</v>
      </c>
      <c r="Q190" s="5">
        <v>24.559326596594001</v>
      </c>
      <c r="R190" s="1"/>
      <c r="S190" s="1">
        <v>43544</v>
      </c>
      <c r="T190">
        <v>339.82</v>
      </c>
      <c r="V190" s="86">
        <v>43693</v>
      </c>
      <c r="W190" s="5">
        <v>-11</v>
      </c>
      <c r="Z190" s="86">
        <v>43690</v>
      </c>
      <c r="AA190" s="5">
        <v>86.33</v>
      </c>
      <c r="AC190" s="1">
        <v>43551</v>
      </c>
      <c r="AD190">
        <v>2.343</v>
      </c>
      <c r="AE190" s="87">
        <f t="shared" ca="1" si="24"/>
        <v>-4.3200000000000127E-2</v>
      </c>
      <c r="AF190" s="87">
        <f t="shared" ca="1" si="25"/>
        <v>5.8863514449388185E-2</v>
      </c>
      <c r="AG190" s="87">
        <f t="shared" ca="1" si="26"/>
        <v>0.94914565092332703</v>
      </c>
      <c r="AI190" s="1">
        <v>43545</v>
      </c>
      <c r="AJ190">
        <v>2854.88</v>
      </c>
      <c r="AK190" s="85">
        <f t="shared" ca="1" si="29"/>
        <v>1.0794049627223466E-2</v>
      </c>
      <c r="AL190" s="87">
        <f t="shared" ca="1" si="27"/>
        <v>5.9536390561028751E-3</v>
      </c>
      <c r="AM190" s="87">
        <f t="shared" ca="1" si="28"/>
        <v>9.5999545221276534</v>
      </c>
    </row>
    <row r="191" spans="2:39" x14ac:dyDescent="0.45">
      <c r="B191" s="86">
        <v>43696</v>
      </c>
      <c r="C191" s="5">
        <v>77</v>
      </c>
      <c r="E191" s="86">
        <v>43696</v>
      </c>
      <c r="F191" s="5">
        <v>1.5049999999999999</v>
      </c>
      <c r="G191" s="5">
        <v>1.4123458735970684</v>
      </c>
      <c r="I191" s="86">
        <v>43686</v>
      </c>
      <c r="J191" s="5">
        <v>17.97</v>
      </c>
      <c r="L191" s="86">
        <v>43696</v>
      </c>
      <c r="M191" s="5">
        <v>-5.45E-2</v>
      </c>
      <c r="O191" s="86">
        <f t="shared" ca="1" si="23"/>
        <v>43696</v>
      </c>
      <c r="P191" s="5">
        <v>2883.75</v>
      </c>
      <c r="Q191" s="5">
        <v>21.528559246714298</v>
      </c>
      <c r="R191" s="1"/>
      <c r="S191" s="1">
        <v>43543</v>
      </c>
      <c r="T191">
        <v>340.43700000000001</v>
      </c>
      <c r="V191" s="86">
        <v>43692</v>
      </c>
      <c r="W191" s="5">
        <v>-11.5</v>
      </c>
      <c r="Z191" s="86">
        <v>43689</v>
      </c>
      <c r="AA191" s="5">
        <v>85.95</v>
      </c>
      <c r="AC191" s="1">
        <v>43550</v>
      </c>
      <c r="AD191">
        <v>2.3862000000000001</v>
      </c>
      <c r="AE191" s="87">
        <f t="shared" ca="1" si="24"/>
        <v>3.1099999999999905E-2</v>
      </c>
      <c r="AF191" s="87">
        <f t="shared" ca="1" si="25"/>
        <v>6.2584582766045518E-2</v>
      </c>
      <c r="AG191" s="87">
        <f t="shared" ca="1" si="26"/>
        <v>1.0091460746591647</v>
      </c>
      <c r="AI191" s="1">
        <v>43544</v>
      </c>
      <c r="AJ191">
        <v>2824.23</v>
      </c>
      <c r="AK191" s="85">
        <f t="shared" ca="1" si="29"/>
        <v>-2.9486656918281009E-3</v>
      </c>
      <c r="AL191" s="87">
        <f t="shared" ca="1" si="27"/>
        <v>3.6195057066082579E-3</v>
      </c>
      <c r="AM191" s="87">
        <f t="shared" ca="1" si="28"/>
        <v>5.8362775856226481</v>
      </c>
    </row>
    <row r="192" spans="2:39" x14ac:dyDescent="0.45">
      <c r="B192" s="86">
        <v>43693</v>
      </c>
      <c r="C192" s="5">
        <v>80.167599999999993</v>
      </c>
      <c r="E192" s="86">
        <v>43693</v>
      </c>
      <c r="F192" s="5">
        <v>1.4454</v>
      </c>
      <c r="G192" s="5">
        <v>1.4556719868615102</v>
      </c>
      <c r="I192" s="86">
        <v>43685</v>
      </c>
      <c r="J192" s="5">
        <v>16.91</v>
      </c>
      <c r="L192" s="86">
        <v>43693</v>
      </c>
      <c r="M192" s="5">
        <v>-5.62E-2</v>
      </c>
      <c r="O192" s="86">
        <f t="shared" ca="1" si="23"/>
        <v>43693</v>
      </c>
      <c r="P192" s="5">
        <v>2918.65</v>
      </c>
      <c r="Q192" s="5">
        <v>18.4548523035524</v>
      </c>
      <c r="R192" s="1"/>
      <c r="S192" s="1">
        <v>43542</v>
      </c>
      <c r="T192">
        <v>339.00299999999999</v>
      </c>
      <c r="V192" s="86">
        <v>43691</v>
      </c>
      <c r="W192" s="5">
        <v>-10.88</v>
      </c>
      <c r="Z192" s="86">
        <v>43686</v>
      </c>
      <c r="AA192" s="5">
        <v>86.25</v>
      </c>
      <c r="AC192" s="1">
        <v>43549</v>
      </c>
      <c r="AD192">
        <v>2.3551000000000002</v>
      </c>
      <c r="AE192" s="87">
        <f t="shared" ca="1" si="24"/>
        <v>-6.8199999999999594E-2</v>
      </c>
      <c r="AF192" s="87">
        <f t="shared" ca="1" si="25"/>
        <v>4.3807866492979117E-2</v>
      </c>
      <c r="AG192" s="87">
        <f t="shared" ca="1" si="26"/>
        <v>0.70638062213889852</v>
      </c>
      <c r="AI192" s="1">
        <v>43543</v>
      </c>
      <c r="AJ192">
        <v>2832.57</v>
      </c>
      <c r="AK192" s="85">
        <f t="shared" ca="1" si="29"/>
        <v>-1.3061489628502955E-4</v>
      </c>
      <c r="AL192" s="87">
        <f t="shared" ca="1" si="27"/>
        <v>2.8556028967574106E-3</v>
      </c>
      <c r="AM192" s="87">
        <f t="shared" ca="1" si="28"/>
        <v>4.6045213160892429</v>
      </c>
    </row>
    <row r="193" spans="2:39" x14ac:dyDescent="0.45">
      <c r="B193" s="86">
        <v>43692</v>
      </c>
      <c r="C193" s="5">
        <v>84.5</v>
      </c>
      <c r="E193" s="86">
        <v>43692</v>
      </c>
      <c r="F193" s="5">
        <v>1.4137999999999999</v>
      </c>
      <c r="G193" s="5">
        <v>1.4012915233217305</v>
      </c>
      <c r="I193" s="86">
        <v>43684</v>
      </c>
      <c r="J193" s="5">
        <v>19.489999999999998</v>
      </c>
      <c r="L193" s="86">
        <v>43692</v>
      </c>
      <c r="M193" s="5">
        <v>-8.77E-2</v>
      </c>
      <c r="O193" s="86">
        <f t="shared" ca="1" si="23"/>
        <v>43692</v>
      </c>
      <c r="P193" s="5">
        <v>2938.09</v>
      </c>
      <c r="Q193" s="5">
        <v>35.157199422943897</v>
      </c>
      <c r="R193" s="1"/>
      <c r="S193" s="1">
        <v>43539</v>
      </c>
      <c r="T193">
        <v>340.75700000000001</v>
      </c>
      <c r="V193" s="86">
        <v>43690</v>
      </c>
      <c r="W193" s="5">
        <v>-10</v>
      </c>
      <c r="Z193" s="86">
        <v>43685</v>
      </c>
      <c r="AA193" s="5">
        <v>86.37</v>
      </c>
      <c r="AC193" s="1">
        <v>43546</v>
      </c>
      <c r="AD193">
        <v>2.4232999999999998</v>
      </c>
      <c r="AE193" s="87">
        <f t="shared" ca="1" si="24"/>
        <v>-0.10890000000000022</v>
      </c>
      <c r="AF193" s="87">
        <f t="shared" ca="1" si="25"/>
        <v>5.5288960622050756E-2</v>
      </c>
      <c r="AG193" s="87">
        <f t="shared" ca="1" si="26"/>
        <v>0.89150770234100418</v>
      </c>
      <c r="AI193" s="1">
        <v>43542</v>
      </c>
      <c r="AJ193">
        <v>2832.94</v>
      </c>
      <c r="AK193" s="85">
        <f t="shared" ca="1" si="29"/>
        <v>3.6991105620370161E-3</v>
      </c>
      <c r="AL193" s="87">
        <f t="shared" ca="1" si="27"/>
        <v>3.311237324157161E-3</v>
      </c>
      <c r="AM193" s="87">
        <f t="shared" ca="1" si="28"/>
        <v>5.3392097546282855</v>
      </c>
    </row>
    <row r="194" spans="2:39" x14ac:dyDescent="0.45">
      <c r="B194" s="86">
        <v>43691</v>
      </c>
      <c r="C194" s="5">
        <v>78.83</v>
      </c>
      <c r="E194" s="86">
        <v>43691</v>
      </c>
      <c r="F194" s="5">
        <v>1.4713000000000001</v>
      </c>
      <c r="G194" s="5">
        <v>1.5755037236812028</v>
      </c>
      <c r="I194" s="86">
        <v>43683</v>
      </c>
      <c r="J194" s="5">
        <v>20.170000000000002</v>
      </c>
      <c r="L194" s="86">
        <v>43691</v>
      </c>
      <c r="M194" s="5">
        <v>-0.1087</v>
      </c>
      <c r="O194" s="86">
        <f t="shared" ca="1" si="23"/>
        <v>43691</v>
      </c>
      <c r="P194" s="5">
        <v>2883.98</v>
      </c>
      <c r="Q194" s="5">
        <v>29.336810549813102</v>
      </c>
      <c r="R194" s="1"/>
      <c r="S194" s="1">
        <v>43538</v>
      </c>
      <c r="T194">
        <v>342.98599999999999</v>
      </c>
      <c r="V194" s="86">
        <v>43689</v>
      </c>
      <c r="W194" s="5">
        <v>-11.06</v>
      </c>
      <c r="Z194" s="86">
        <v>43684</v>
      </c>
      <c r="AA194" s="5">
        <v>86.03</v>
      </c>
      <c r="AC194" s="1">
        <v>43545</v>
      </c>
      <c r="AD194">
        <v>2.5322</v>
      </c>
      <c r="AE194" s="87">
        <f t="shared" ca="1" si="24"/>
        <v>-5.7999999999998053E-3</v>
      </c>
      <c r="AF194" s="87">
        <f t="shared" ca="1" si="25"/>
        <v>4.3632890881383016E-2</v>
      </c>
      <c r="AG194" s="87">
        <f t="shared" ca="1" si="26"/>
        <v>0.70355922517819069</v>
      </c>
      <c r="AI194" s="1">
        <v>43539</v>
      </c>
      <c r="AJ194">
        <v>2822.48</v>
      </c>
      <c r="AK194" s="85">
        <f t="shared" ca="1" si="29"/>
        <v>4.972519373935739E-3</v>
      </c>
      <c r="AL194" s="87">
        <f t="shared" ca="1" si="27"/>
        <v>3.3311424614052019E-3</v>
      </c>
      <c r="AM194" s="87">
        <f t="shared" ca="1" si="28"/>
        <v>5.3713058240300784</v>
      </c>
    </row>
    <row r="195" spans="2:39" x14ac:dyDescent="0.45">
      <c r="B195" s="86">
        <v>43690</v>
      </c>
      <c r="C195" s="5">
        <v>74</v>
      </c>
      <c r="E195" s="86">
        <v>43690</v>
      </c>
      <c r="F195" s="5">
        <v>1.6040000000000001</v>
      </c>
      <c r="G195" s="5">
        <v>1.137659322175727</v>
      </c>
      <c r="I195" s="86">
        <v>43682</v>
      </c>
      <c r="J195" s="5">
        <v>24.59</v>
      </c>
      <c r="L195" s="86">
        <v>43690</v>
      </c>
      <c r="M195" s="5">
        <v>-5.3999999999999999E-2</v>
      </c>
      <c r="O195" s="86">
        <f t="shared" ca="1" si="23"/>
        <v>43690</v>
      </c>
      <c r="P195" s="5">
        <v>2881.77</v>
      </c>
      <c r="Q195" s="5">
        <v>28.4397435089307</v>
      </c>
      <c r="R195" s="1"/>
      <c r="S195" s="1">
        <v>43537</v>
      </c>
      <c r="T195">
        <v>340.04</v>
      </c>
      <c r="V195" s="86">
        <v>43686</v>
      </c>
      <c r="W195" s="5">
        <v>-11.63</v>
      </c>
      <c r="Z195" s="86">
        <v>43683</v>
      </c>
      <c r="AA195" s="5">
        <v>86.04</v>
      </c>
      <c r="AC195" s="1">
        <v>43544</v>
      </c>
      <c r="AD195">
        <v>2.5379999999999998</v>
      </c>
      <c r="AE195" s="87">
        <f t="shared" ca="1" si="24"/>
        <v>-8.3000000000000185E-2</v>
      </c>
      <c r="AF195" s="87">
        <f t="shared" ca="1" si="25"/>
        <v>4.3359687498873957E-2</v>
      </c>
      <c r="AG195" s="87">
        <f t="shared" ca="1" si="26"/>
        <v>0.6991539530032006</v>
      </c>
      <c r="AI195" s="1">
        <v>43538</v>
      </c>
      <c r="AJ195">
        <v>2808.48</v>
      </c>
      <c r="AK195" s="85">
        <f t="shared" ca="1" si="29"/>
        <v>-8.6842017060344712E-4</v>
      </c>
      <c r="AL195" s="87">
        <f t="shared" ca="1" si="27"/>
        <v>6.5969502963091264E-3</v>
      </c>
      <c r="AM195" s="87">
        <f t="shared" ca="1" si="28"/>
        <v>10.637262728311732</v>
      </c>
    </row>
    <row r="196" spans="2:39" x14ac:dyDescent="0.45">
      <c r="B196" s="86">
        <v>43689</v>
      </c>
      <c r="C196" s="5">
        <v>76.52</v>
      </c>
      <c r="E196" s="86">
        <v>43689</v>
      </c>
      <c r="F196" s="5">
        <v>1.5362</v>
      </c>
      <c r="G196" s="5">
        <v>0.89308990775471975</v>
      </c>
      <c r="I196" s="86">
        <v>43679</v>
      </c>
      <c r="J196" s="5">
        <v>17.61</v>
      </c>
      <c r="L196" s="86">
        <v>43689</v>
      </c>
      <c r="M196" s="5">
        <v>-3.6499999999999998E-2</v>
      </c>
      <c r="O196" s="86">
        <f t="shared" ca="1" si="23"/>
        <v>43689</v>
      </c>
      <c r="P196" s="5">
        <v>2844.74</v>
      </c>
      <c r="Q196" s="5">
        <v>17.204692759611401</v>
      </c>
      <c r="R196" s="1"/>
      <c r="S196" s="1">
        <v>43536</v>
      </c>
      <c r="T196">
        <v>346.13400000000001</v>
      </c>
      <c r="V196" s="86">
        <v>43685</v>
      </c>
      <c r="W196" s="5">
        <v>-12.5</v>
      </c>
      <c r="Z196" s="86">
        <v>43682</v>
      </c>
      <c r="AA196" s="5">
        <v>85.49</v>
      </c>
      <c r="AC196" s="1">
        <v>43543</v>
      </c>
      <c r="AD196">
        <v>2.621</v>
      </c>
      <c r="AE196" s="87">
        <f t="shared" ca="1" si="24"/>
        <v>1.5999999999998238E-3</v>
      </c>
      <c r="AF196" s="87">
        <f t="shared" ca="1" si="25"/>
        <v>2.2645161366908629E-2</v>
      </c>
      <c r="AG196" s="87">
        <f t="shared" ca="1" si="26"/>
        <v>0.36514225538366013</v>
      </c>
      <c r="AI196" s="1">
        <v>43537</v>
      </c>
      <c r="AJ196">
        <v>2810.92</v>
      </c>
      <c r="AK196" s="85">
        <f t="shared" ca="1" si="29"/>
        <v>6.9255815470474699E-3</v>
      </c>
      <c r="AL196" s="87">
        <f t="shared" ca="1" si="27"/>
        <v>7.0444062582901285E-3</v>
      </c>
      <c r="AM196" s="87">
        <f t="shared" ca="1" si="28"/>
        <v>11.358763787612476</v>
      </c>
    </row>
    <row r="197" spans="2:39" x14ac:dyDescent="0.45">
      <c r="B197" s="86">
        <v>43686</v>
      </c>
      <c r="C197" s="5">
        <v>73.540000000000006</v>
      </c>
      <c r="E197" s="86">
        <v>43686</v>
      </c>
      <c r="F197" s="5">
        <v>1.6304000000000001</v>
      </c>
      <c r="G197" s="5">
        <v>0.32951530060580275</v>
      </c>
      <c r="I197" s="86">
        <v>43678</v>
      </c>
      <c r="J197" s="5">
        <v>17.87</v>
      </c>
      <c r="L197" s="86">
        <v>43686</v>
      </c>
      <c r="M197" s="5">
        <v>-5.7999999999999996E-3</v>
      </c>
      <c r="O197" s="86">
        <f t="shared" ca="1" si="23"/>
        <v>43686</v>
      </c>
      <c r="P197" s="5">
        <v>2932.05</v>
      </c>
      <c r="Q197" s="5">
        <v>5.77330737199593</v>
      </c>
      <c r="R197" s="1"/>
      <c r="S197" s="1">
        <v>43535</v>
      </c>
      <c r="T197">
        <v>350.68599999999998</v>
      </c>
      <c r="V197" s="86">
        <v>43684</v>
      </c>
      <c r="W197" s="5">
        <v>-12.75</v>
      </c>
      <c r="Z197" s="86">
        <v>43679</v>
      </c>
      <c r="AA197" s="5">
        <v>86.39</v>
      </c>
      <c r="AC197" s="1">
        <v>43542</v>
      </c>
      <c r="AD197">
        <v>2.6194000000000002</v>
      </c>
      <c r="AE197" s="87">
        <f t="shared" ca="1" si="24"/>
        <v>1.2900000000000134E-2</v>
      </c>
      <c r="AF197" s="87">
        <f t="shared" ca="1" si="25"/>
        <v>2.5111667275060263E-2</v>
      </c>
      <c r="AG197" s="87">
        <f t="shared" ca="1" si="26"/>
        <v>0.40491346812209944</v>
      </c>
      <c r="AI197" s="1">
        <v>43536</v>
      </c>
      <c r="AJ197">
        <v>2791.52</v>
      </c>
      <c r="AK197" s="85">
        <f t="shared" ca="1" si="29"/>
        <v>2.9489762744178273E-3</v>
      </c>
      <c r="AL197" s="87">
        <f t="shared" ca="1" si="27"/>
        <v>9.6398868230273549E-3</v>
      </c>
      <c r="AM197" s="87">
        <f t="shared" ca="1" si="28"/>
        <v>15.543850446334675</v>
      </c>
    </row>
    <row r="198" spans="2:39" x14ac:dyDescent="0.45">
      <c r="B198" s="86">
        <v>43685</v>
      </c>
      <c r="C198" s="5">
        <v>73.709999999999994</v>
      </c>
      <c r="E198" s="86">
        <v>43685</v>
      </c>
      <c r="F198" s="5">
        <v>1.5940000000000001</v>
      </c>
      <c r="G198" s="5">
        <v>1.464825262616672</v>
      </c>
      <c r="I198" s="86">
        <v>43677</v>
      </c>
      <c r="J198" s="5">
        <v>16.12</v>
      </c>
      <c r="L198" s="86">
        <v>43685</v>
      </c>
      <c r="M198" s="5">
        <v>-5.5999999999999999E-3</v>
      </c>
      <c r="O198" s="86">
        <f t="shared" ca="1" si="23"/>
        <v>43685</v>
      </c>
      <c r="P198" s="5">
        <v>2953.56</v>
      </c>
      <c r="Q198" s="5">
        <v>7.4809848243839996</v>
      </c>
      <c r="R198" s="1"/>
      <c r="S198" s="1">
        <v>43532</v>
      </c>
      <c r="T198">
        <v>363.74900000000002</v>
      </c>
      <c r="V198" s="86">
        <v>43683</v>
      </c>
      <c r="W198" s="5">
        <v>-10</v>
      </c>
      <c r="Z198" s="86">
        <v>43678</v>
      </c>
      <c r="AA198" s="5">
        <v>86.52</v>
      </c>
      <c r="AC198" s="1">
        <v>43539</v>
      </c>
      <c r="AD198">
        <v>2.6065</v>
      </c>
      <c r="AE198" s="87">
        <f t="shared" ca="1" si="24"/>
        <v>-3.6799999999999944E-2</v>
      </c>
      <c r="AF198" s="87">
        <f t="shared" ca="1" si="25"/>
        <v>3.083558550333242E-2</v>
      </c>
      <c r="AG198" s="87">
        <f t="shared" ca="1" si="26"/>
        <v>0.49720887629512844</v>
      </c>
      <c r="AI198" s="1">
        <v>43535</v>
      </c>
      <c r="AJ198">
        <v>2783.3</v>
      </c>
      <c r="AK198" s="85">
        <f t="shared" ca="1" si="29"/>
        <v>1.455954294099511E-2</v>
      </c>
      <c r="AL198" s="87">
        <f t="shared" ca="1" si="27"/>
        <v>1.0402678559880505E-2</v>
      </c>
      <c r="AM198" s="87">
        <f t="shared" ca="1" si="28"/>
        <v>16.773815164491161</v>
      </c>
    </row>
    <row r="199" spans="2:39" x14ac:dyDescent="0.45">
      <c r="B199" s="86">
        <v>43684</v>
      </c>
      <c r="C199" s="5">
        <v>74.53</v>
      </c>
      <c r="E199" s="86">
        <v>43684</v>
      </c>
      <c r="F199" s="5">
        <v>1.6057999999999999</v>
      </c>
      <c r="G199" s="5">
        <v>1.4251770182448684</v>
      </c>
      <c r="I199" s="86">
        <v>43676</v>
      </c>
      <c r="J199" s="5">
        <v>13.94</v>
      </c>
      <c r="L199" s="86">
        <v>43684</v>
      </c>
      <c r="M199" s="5">
        <v>1.6299999999999999E-2</v>
      </c>
      <c r="O199" s="86">
        <f t="shared" ca="1" si="23"/>
        <v>43684</v>
      </c>
      <c r="P199" s="5">
        <v>2980.38</v>
      </c>
      <c r="Q199" s="5">
        <v>12.0704235917445</v>
      </c>
      <c r="R199" s="1"/>
      <c r="S199" s="1">
        <v>43531</v>
      </c>
      <c r="T199">
        <v>363.88400000000001</v>
      </c>
      <c r="V199" s="86">
        <v>43682</v>
      </c>
      <c r="W199" s="5">
        <v>-12</v>
      </c>
      <c r="Z199" s="86">
        <v>43677</v>
      </c>
      <c r="AA199" s="5">
        <v>86.93</v>
      </c>
      <c r="AC199" s="1">
        <v>43538</v>
      </c>
      <c r="AD199">
        <v>2.6433</v>
      </c>
      <c r="AE199" s="87">
        <f t="shared" ca="1" si="24"/>
        <v>8.099999999999774E-3</v>
      </c>
      <c r="AF199" s="87">
        <f t="shared" ca="1" si="25"/>
        <v>2.797743138078717E-2</v>
      </c>
      <c r="AG199" s="87">
        <f t="shared" ca="1" si="26"/>
        <v>0.45112252585448465</v>
      </c>
      <c r="AI199" s="1">
        <v>43532</v>
      </c>
      <c r="AJ199">
        <v>2743.07</v>
      </c>
      <c r="AK199" s="85">
        <f t="shared" ca="1" si="29"/>
        <v>-2.1340139198386563E-3</v>
      </c>
      <c r="AL199" s="87">
        <f t="shared" ca="1" si="27"/>
        <v>3.3917506070071895E-3</v>
      </c>
      <c r="AM199" s="87">
        <f t="shared" ca="1" si="28"/>
        <v>5.4690335223280044</v>
      </c>
    </row>
    <row r="200" spans="2:39" x14ac:dyDescent="0.45">
      <c r="B200" s="86">
        <v>43683</v>
      </c>
      <c r="C200" s="5">
        <v>70.4756</v>
      </c>
      <c r="E200" s="86">
        <v>43683</v>
      </c>
      <c r="F200" s="5">
        <v>1.6036999999999999</v>
      </c>
      <c r="G200" s="5">
        <v>1.3782713569298806</v>
      </c>
      <c r="I200" s="86">
        <v>43675</v>
      </c>
      <c r="J200" s="5">
        <v>12.83</v>
      </c>
      <c r="L200" s="86">
        <v>43683</v>
      </c>
      <c r="M200" s="5">
        <v>1.6799999999999999E-2</v>
      </c>
      <c r="O200" s="86">
        <f t="shared" ca="1" si="23"/>
        <v>43683</v>
      </c>
      <c r="P200" s="5">
        <v>3013.18</v>
      </c>
      <c r="Q200" s="5">
        <v>8.8406374124552407</v>
      </c>
      <c r="R200" s="1"/>
      <c r="S200" s="1">
        <v>43530</v>
      </c>
      <c r="T200">
        <v>359.50599999999997</v>
      </c>
      <c r="V200" s="86">
        <v>43679</v>
      </c>
      <c r="W200" s="5">
        <v>-8</v>
      </c>
      <c r="Z200" s="86">
        <v>43676</v>
      </c>
      <c r="AA200" s="5">
        <v>87.08</v>
      </c>
      <c r="AC200" s="1">
        <v>43537</v>
      </c>
      <c r="AD200">
        <v>2.6352000000000002</v>
      </c>
      <c r="AE200" s="87">
        <f t="shared" ca="1" si="24"/>
        <v>1.7500000000000071E-2</v>
      </c>
      <c r="AF200" s="87">
        <f t="shared" ca="1" si="25"/>
        <v>2.7350487503272326E-2</v>
      </c>
      <c r="AG200" s="87">
        <f t="shared" ca="1" si="26"/>
        <v>0.44101335958599991</v>
      </c>
      <c r="AI200" s="1">
        <v>43531</v>
      </c>
      <c r="AJ200">
        <v>2748.93</v>
      </c>
      <c r="AK200" s="85">
        <f t="shared" ca="1" si="29"/>
        <v>-8.1589038889600621E-3</v>
      </c>
      <c r="AL200" s="87">
        <f t="shared" ca="1" si="27"/>
        <v>3.084638846229408E-3</v>
      </c>
      <c r="AM200" s="87">
        <f t="shared" ca="1" si="28"/>
        <v>4.9738306877431482</v>
      </c>
    </row>
    <row r="201" spans="2:39" x14ac:dyDescent="0.45">
      <c r="B201" s="86">
        <v>43682</v>
      </c>
      <c r="C201" s="5">
        <v>74.709999999999994</v>
      </c>
      <c r="E201" s="86">
        <v>43682</v>
      </c>
      <c r="F201" s="5">
        <v>1.5893999999999999</v>
      </c>
      <c r="G201" s="5">
        <v>1.136515192741977</v>
      </c>
      <c r="I201" s="86">
        <v>43672</v>
      </c>
      <c r="J201" s="5">
        <v>12.16</v>
      </c>
      <c r="L201" s="86">
        <v>43682</v>
      </c>
      <c r="M201" s="5">
        <v>2.1100000000000001E-2</v>
      </c>
      <c r="O201" s="86">
        <f t="shared" ca="1" si="23"/>
        <v>43682</v>
      </c>
      <c r="P201" s="5">
        <v>3020.97</v>
      </c>
      <c r="Q201" s="5">
        <v>9.3045468291724092</v>
      </c>
      <c r="R201" s="1"/>
      <c r="S201" s="1">
        <v>43529</v>
      </c>
      <c r="T201">
        <v>351.18</v>
      </c>
      <c r="V201" s="86">
        <v>43678</v>
      </c>
      <c r="W201" s="5">
        <v>-7.75</v>
      </c>
      <c r="Z201" s="86">
        <v>43675</v>
      </c>
      <c r="AA201" s="5">
        <v>87.04</v>
      </c>
      <c r="AC201" s="1">
        <v>43536</v>
      </c>
      <c r="AD201">
        <v>2.6177000000000001</v>
      </c>
      <c r="AE201" s="87">
        <f t="shared" ca="1" si="24"/>
        <v>-4.3199999999999683E-2</v>
      </c>
      <c r="AF201" s="87">
        <f t="shared" ca="1" si="25"/>
        <v>2.8966820099325014E-2</v>
      </c>
      <c r="AG201" s="87">
        <f t="shared" ca="1" si="26"/>
        <v>0.46707593957870647</v>
      </c>
      <c r="AI201" s="1">
        <v>43530</v>
      </c>
      <c r="AJ201">
        <v>2771.45</v>
      </c>
      <c r="AK201" s="85">
        <f t="shared" ca="1" si="29"/>
        <v>-6.5454909924979043E-3</v>
      </c>
      <c r="AL201" s="87">
        <f t="shared" ca="1" si="27"/>
        <v>5.8009810891302641E-3</v>
      </c>
      <c r="AM201" s="87">
        <f t="shared" ca="1" si="28"/>
        <v>9.3538009467147667</v>
      </c>
    </row>
    <row r="202" spans="2:39" x14ac:dyDescent="0.45">
      <c r="B202" s="86">
        <v>43679</v>
      </c>
      <c r="C202" s="5">
        <v>64.915000000000006</v>
      </c>
      <c r="E202" s="86">
        <v>43679</v>
      </c>
      <c r="F202" s="5">
        <v>1.7683</v>
      </c>
      <c r="G202" s="5">
        <v>0.84396654752029943</v>
      </c>
      <c r="I202" s="86">
        <v>43671</v>
      </c>
      <c r="J202" s="5">
        <v>12.74</v>
      </c>
      <c r="L202" s="86">
        <v>43679</v>
      </c>
      <c r="M202" s="5">
        <v>3.2099999999999997E-2</v>
      </c>
      <c r="O202" s="86">
        <f t="shared" ca="1" si="23"/>
        <v>43679</v>
      </c>
      <c r="P202" s="5">
        <v>3025.86</v>
      </c>
      <c r="Q202" s="5">
        <v>9.5084482597934397</v>
      </c>
      <c r="R202" s="1"/>
      <c r="S202" s="1">
        <v>43528</v>
      </c>
      <c r="T202">
        <v>344.61700000000002</v>
      </c>
      <c r="V202" s="86">
        <v>43677</v>
      </c>
      <c r="W202" s="5">
        <v>-7</v>
      </c>
      <c r="Z202" s="86">
        <v>43672</v>
      </c>
      <c r="AA202" s="5">
        <v>87.17</v>
      </c>
      <c r="AC202" s="1">
        <v>43535</v>
      </c>
      <c r="AD202">
        <v>2.6608999999999998</v>
      </c>
      <c r="AE202" s="87">
        <f t="shared" ca="1" si="24"/>
        <v>1.0999999999999677E-2</v>
      </c>
      <c r="AF202" s="87">
        <f t="shared" ca="1" si="25"/>
        <v>2.5846002269854639E-2</v>
      </c>
      <c r="AG202" s="87">
        <f t="shared" ca="1" si="26"/>
        <v>0.41675426412535488</v>
      </c>
      <c r="AI202" s="1">
        <v>43529</v>
      </c>
      <c r="AJ202">
        <v>2789.65</v>
      </c>
      <c r="AK202" s="85">
        <f t="shared" ca="1" si="29"/>
        <v>-1.1321175028613038E-3</v>
      </c>
      <c r="AL202" s="87">
        <f t="shared" ca="1" si="27"/>
        <v>4.8780610938068576E-3</v>
      </c>
      <c r="AM202" s="87">
        <f t="shared" ca="1" si="28"/>
        <v>7.8656371700436072</v>
      </c>
    </row>
    <row r="203" spans="2:39" x14ac:dyDescent="0.45">
      <c r="B203" s="86">
        <v>43678</v>
      </c>
      <c r="C203" s="5">
        <v>61.91</v>
      </c>
      <c r="E203" s="86">
        <v>43678</v>
      </c>
      <c r="F203" s="5">
        <v>1.8168</v>
      </c>
      <c r="G203" s="5">
        <v>0.90463226414567699</v>
      </c>
      <c r="I203" s="86">
        <v>43670</v>
      </c>
      <c r="J203" s="5">
        <v>12.07</v>
      </c>
      <c r="L203" s="86">
        <v>43678</v>
      </c>
      <c r="M203" s="5">
        <v>4.9399999999999999E-2</v>
      </c>
      <c r="O203" s="86">
        <f t="shared" ca="1" si="23"/>
        <v>43678</v>
      </c>
      <c r="P203" s="5">
        <v>3003.67</v>
      </c>
      <c r="Q203" s="5">
        <v>8.5215617077343904</v>
      </c>
      <c r="R203" s="1"/>
      <c r="S203" s="1">
        <v>43525</v>
      </c>
      <c r="T203">
        <v>342.721</v>
      </c>
      <c r="V203" s="86">
        <v>43676</v>
      </c>
      <c r="W203" s="5">
        <v>-8.6300000000000008</v>
      </c>
      <c r="Z203" s="86">
        <v>43671</v>
      </c>
      <c r="AA203" s="5">
        <v>86.98</v>
      </c>
      <c r="AC203" s="1">
        <v>43532</v>
      </c>
      <c r="AD203">
        <v>2.6499000000000001</v>
      </c>
      <c r="AE203" s="87">
        <f t="shared" ca="1" si="24"/>
        <v>-1.0399999999999743E-2</v>
      </c>
      <c r="AF203" s="87">
        <f t="shared" ca="1" si="25"/>
        <v>2.2823525874267045E-2</v>
      </c>
      <c r="AG203" s="87">
        <f t="shared" ca="1" si="26"/>
        <v>0.36801829664660379</v>
      </c>
      <c r="AI203" s="1">
        <v>43528</v>
      </c>
      <c r="AJ203">
        <v>2792.81</v>
      </c>
      <c r="AK203" s="85">
        <f t="shared" ca="1" si="29"/>
        <v>-3.8881492742662512E-3</v>
      </c>
      <c r="AL203" s="87">
        <f t="shared" ca="1" si="27"/>
        <v>4.8511859676589712E-3</v>
      </c>
      <c r="AM203" s="87">
        <f t="shared" ca="1" si="28"/>
        <v>7.8223023312391478</v>
      </c>
    </row>
    <row r="204" spans="2:39" x14ac:dyDescent="0.45">
      <c r="B204" s="86">
        <v>43677</v>
      </c>
      <c r="C204" s="5">
        <v>57.18</v>
      </c>
      <c r="E204" s="86">
        <v>43677</v>
      </c>
      <c r="F204" s="5">
        <v>1.9455</v>
      </c>
      <c r="G204" s="5">
        <v>0.18838559746788991</v>
      </c>
      <c r="I204" s="86">
        <v>43669</v>
      </c>
      <c r="J204" s="5">
        <v>12.61</v>
      </c>
      <c r="L204" s="86">
        <v>43677</v>
      </c>
      <c r="M204" s="5">
        <v>3.44E-2</v>
      </c>
      <c r="O204" s="86">
        <f t="shared" ca="1" si="23"/>
        <v>43677</v>
      </c>
      <c r="P204" s="5">
        <v>3019.56</v>
      </c>
      <c r="Q204" s="5">
        <v>9.2294707636573907</v>
      </c>
      <c r="R204" s="1"/>
      <c r="S204" s="1">
        <v>43524</v>
      </c>
      <c r="T204">
        <v>347.85500000000002</v>
      </c>
      <c r="V204" s="86">
        <v>43675</v>
      </c>
      <c r="W204" s="5">
        <v>-8.19</v>
      </c>
      <c r="Z204" s="86">
        <v>43670</v>
      </c>
      <c r="AA204" s="5">
        <v>87.1</v>
      </c>
      <c r="AC204" s="1">
        <v>43531</v>
      </c>
      <c r="AD204">
        <v>2.6602999999999999</v>
      </c>
      <c r="AE204" s="87">
        <f t="shared" ca="1" si="24"/>
        <v>-5.1200000000000134E-2</v>
      </c>
      <c r="AF204" s="87">
        <f t="shared" ca="1" si="25"/>
        <v>2.22960385121065E-2</v>
      </c>
      <c r="AG204" s="87">
        <f t="shared" ca="1" si="26"/>
        <v>0.35951281850118699</v>
      </c>
      <c r="AI204" s="1">
        <v>43525</v>
      </c>
      <c r="AJ204">
        <v>2803.69</v>
      </c>
      <c r="AK204" s="85">
        <f t="shared" ca="1" si="29"/>
        <v>6.8716739803607518E-3</v>
      </c>
      <c r="AL204" s="87">
        <f t="shared" ca="1" si="27"/>
        <v>4.2550083948914722E-3</v>
      </c>
      <c r="AM204" s="87">
        <f t="shared" ca="1" si="28"/>
        <v>6.8609948801578291</v>
      </c>
    </row>
    <row r="205" spans="2:39" x14ac:dyDescent="0.45">
      <c r="B205" s="86">
        <v>43676</v>
      </c>
      <c r="C205" s="5">
        <v>58.63</v>
      </c>
      <c r="E205" s="86">
        <v>43676</v>
      </c>
      <c r="F205" s="5">
        <v>1.9729000000000001</v>
      </c>
      <c r="G205" s="5">
        <v>0.29278726634423896</v>
      </c>
      <c r="I205" s="86">
        <v>43668</v>
      </c>
      <c r="J205" s="5">
        <v>13.53</v>
      </c>
      <c r="L205" s="86">
        <v>43676</v>
      </c>
      <c r="M205" s="5">
        <v>9.4600000000000004E-2</v>
      </c>
      <c r="O205" s="86">
        <f t="shared" ca="1" si="23"/>
        <v>43676</v>
      </c>
      <c r="P205" s="5">
        <v>3005.47</v>
      </c>
      <c r="Q205" s="5">
        <v>8.99567308324397</v>
      </c>
      <c r="R205" s="1"/>
      <c r="S205" s="1">
        <v>43523</v>
      </c>
      <c r="T205">
        <v>343.53199999999998</v>
      </c>
      <c r="V205" s="86">
        <v>43672</v>
      </c>
      <c r="W205" s="5">
        <v>-7.38</v>
      </c>
      <c r="Z205" s="86">
        <v>43669</v>
      </c>
      <c r="AA205" s="5">
        <v>87.03</v>
      </c>
      <c r="AC205" s="1">
        <v>43530</v>
      </c>
      <c r="AD205">
        <v>2.7115</v>
      </c>
      <c r="AE205" s="87">
        <f t="shared" ca="1" si="24"/>
        <v>-1.9899999999999807E-2</v>
      </c>
      <c r="AF205" s="87">
        <f t="shared" ca="1" si="25"/>
        <v>2.7902807505100036E-2</v>
      </c>
      <c r="AG205" s="87">
        <f t="shared" ca="1" si="26"/>
        <v>0.44991925201455135</v>
      </c>
      <c r="AI205" s="1">
        <v>43524</v>
      </c>
      <c r="AJ205">
        <v>2784.49</v>
      </c>
      <c r="AK205" s="85">
        <f t="shared" ca="1" si="29"/>
        <v>-2.8295460586895897E-3</v>
      </c>
      <c r="AL205" s="87">
        <f t="shared" ca="1" si="27"/>
        <v>1.6625210070351159E-3</v>
      </c>
      <c r="AM205" s="87">
        <f t="shared" ca="1" si="28"/>
        <v>2.6807345741355939</v>
      </c>
    </row>
    <row r="206" spans="2:39" x14ac:dyDescent="0.45">
      <c r="B206" s="86">
        <v>43675</v>
      </c>
      <c r="C206" s="5">
        <v>58.84</v>
      </c>
      <c r="E206" s="86">
        <v>43675</v>
      </c>
      <c r="F206" s="5">
        <v>1.9833000000000001</v>
      </c>
      <c r="G206" s="5">
        <v>0.45196104183140823</v>
      </c>
      <c r="I206" s="86">
        <v>43665</v>
      </c>
      <c r="J206" s="5">
        <v>14.45</v>
      </c>
      <c r="L206" s="86">
        <v>43675</v>
      </c>
      <c r="M206" s="5">
        <v>0.10100000000000001</v>
      </c>
      <c r="O206" s="86">
        <f t="shared" ca="1" si="23"/>
        <v>43675</v>
      </c>
      <c r="P206" s="5">
        <v>2985.03</v>
      </c>
      <c r="Q206" s="5">
        <v>8.9300910261129491</v>
      </c>
      <c r="R206" s="1"/>
      <c r="S206" s="1">
        <v>43522</v>
      </c>
      <c r="T206">
        <v>344.495</v>
      </c>
      <c r="V206" s="86">
        <v>43671</v>
      </c>
      <c r="W206" s="5">
        <v>-8.5</v>
      </c>
      <c r="Z206" s="86">
        <v>43668</v>
      </c>
      <c r="AA206" s="5">
        <v>86.88</v>
      </c>
      <c r="AC206" s="1">
        <v>43529</v>
      </c>
      <c r="AD206">
        <v>2.7313999999999998</v>
      </c>
      <c r="AE206" s="87">
        <f t="shared" ca="1" si="24"/>
        <v>2.2999999999999687E-3</v>
      </c>
      <c r="AF206" s="87">
        <f t="shared" ca="1" si="25"/>
        <v>3.1669056927333274E-2</v>
      </c>
      <c r="AG206" s="87">
        <f t="shared" ca="1" si="26"/>
        <v>0.51064819918740101</v>
      </c>
      <c r="AI206" s="1">
        <v>43523</v>
      </c>
      <c r="AJ206">
        <v>2792.38</v>
      </c>
      <c r="AK206" s="85">
        <f t="shared" ca="1" si="29"/>
        <v>-5.4419042278991056E-4</v>
      </c>
      <c r="AL206" s="87">
        <f t="shared" ca="1" si="27"/>
        <v>3.3364647890319898E-3</v>
      </c>
      <c r="AM206" s="87">
        <f t="shared" ca="1" si="28"/>
        <v>5.3798878194596886</v>
      </c>
    </row>
    <row r="207" spans="2:39" x14ac:dyDescent="0.45">
      <c r="B207" s="86">
        <v>43672</v>
      </c>
      <c r="C207" s="5">
        <v>58.284999999999997</v>
      </c>
      <c r="E207" s="86">
        <v>43672</v>
      </c>
      <c r="F207" s="5">
        <v>1.9978</v>
      </c>
      <c r="G207" s="5">
        <v>0.53413355071554791</v>
      </c>
      <c r="I207" s="86">
        <v>43664</v>
      </c>
      <c r="J207" s="5">
        <v>13.53</v>
      </c>
      <c r="L207" s="86">
        <v>43672</v>
      </c>
      <c r="M207" s="5">
        <v>0.10249999999999999</v>
      </c>
      <c r="O207" s="86">
        <f t="shared" ca="1" si="23"/>
        <v>43672</v>
      </c>
      <c r="P207" s="5">
        <v>2976.61</v>
      </c>
      <c r="Q207" s="5">
        <v>7.5720319758614201</v>
      </c>
      <c r="R207" s="1"/>
      <c r="S207" s="1">
        <v>43521</v>
      </c>
      <c r="T207">
        <v>345.46699999999998</v>
      </c>
      <c r="V207" s="86">
        <v>43670</v>
      </c>
      <c r="W207" s="5">
        <v>-7.38</v>
      </c>
      <c r="Z207" s="86">
        <v>43665</v>
      </c>
      <c r="AA207" s="5">
        <v>86.59</v>
      </c>
      <c r="AC207" s="1">
        <v>43528</v>
      </c>
      <c r="AD207">
        <v>2.7290999999999999</v>
      </c>
      <c r="AE207" s="87">
        <f t="shared" ca="1" si="24"/>
        <v>-3.0800000000000161E-2</v>
      </c>
      <c r="AF207" s="87">
        <f t="shared" ca="1" si="25"/>
        <v>3.5672351571864006E-2</v>
      </c>
      <c r="AG207" s="87">
        <f t="shared" ca="1" si="26"/>
        <v>0.57519938572058105</v>
      </c>
      <c r="AI207" s="1">
        <v>43522</v>
      </c>
      <c r="AJ207">
        <v>2793.9</v>
      </c>
      <c r="AK207" s="85">
        <f t="shared" ca="1" si="29"/>
        <v>-7.9069630113047843E-4</v>
      </c>
      <c r="AL207" s="87">
        <f t="shared" ca="1" si="27"/>
        <v>4.1928742263276616E-3</v>
      </c>
      <c r="AM207" s="87">
        <f t="shared" ca="1" si="28"/>
        <v>6.7608065437702951</v>
      </c>
    </row>
    <row r="208" spans="2:39" x14ac:dyDescent="0.45">
      <c r="B208" s="86">
        <v>43671</v>
      </c>
      <c r="C208" s="5">
        <v>60.53</v>
      </c>
      <c r="E208" s="86">
        <v>43671</v>
      </c>
      <c r="F208" s="5">
        <v>1.9968999999999999</v>
      </c>
      <c r="G208" s="5">
        <v>0.5451189319772326</v>
      </c>
      <c r="I208" s="86">
        <v>43663</v>
      </c>
      <c r="J208" s="5">
        <v>13.97</v>
      </c>
      <c r="L208" s="86">
        <v>43671</v>
      </c>
      <c r="M208" s="5">
        <v>0.1119</v>
      </c>
      <c r="O208" s="86">
        <f t="shared" ref="O208:O271" ca="1" si="30">VALUE(L208)</f>
        <v>43671</v>
      </c>
      <c r="P208" s="5">
        <v>2995.11</v>
      </c>
      <c r="Q208" s="5">
        <v>7.0736839754766603</v>
      </c>
      <c r="R208" s="1"/>
      <c r="S208" s="1">
        <v>43518</v>
      </c>
      <c r="T208">
        <v>346.40100000000001</v>
      </c>
      <c r="V208" s="86">
        <v>43669</v>
      </c>
      <c r="W208" s="5">
        <v>-7</v>
      </c>
      <c r="Z208" s="86">
        <v>43664</v>
      </c>
      <c r="AA208" s="5">
        <v>86.74</v>
      </c>
      <c r="AC208" s="1">
        <v>43525</v>
      </c>
      <c r="AD208">
        <v>2.7599</v>
      </c>
      <c r="AE208" s="87">
        <f t="shared" ca="1" si="24"/>
        <v>3.2399999999999984E-2</v>
      </c>
      <c r="AF208" s="87">
        <f t="shared" ca="1" si="25"/>
        <v>3.3362691238367798E-2</v>
      </c>
      <c r="AG208" s="87">
        <f t="shared" ca="1" si="26"/>
        <v>0.53795723188124578</v>
      </c>
      <c r="AI208" s="1">
        <v>43521</v>
      </c>
      <c r="AJ208">
        <v>2796.11</v>
      </c>
      <c r="AK208" s="85">
        <f t="shared" ca="1" si="29"/>
        <v>1.2310380564024776E-3</v>
      </c>
      <c r="AL208" s="87">
        <f t="shared" ca="1" si="27"/>
        <v>4.0574788999144257E-3</v>
      </c>
      <c r="AM208" s="87">
        <f t="shared" ca="1" si="28"/>
        <v>6.542488139878591</v>
      </c>
    </row>
    <row r="209" spans="2:39" x14ac:dyDescent="0.45">
      <c r="B209" s="86">
        <v>43670</v>
      </c>
      <c r="C209" s="5">
        <v>61.922199999999997</v>
      </c>
      <c r="E209" s="86">
        <v>43670</v>
      </c>
      <c r="F209" s="5">
        <v>1.9710000000000001</v>
      </c>
      <c r="G209" s="5">
        <v>0.60112877156229938</v>
      </c>
      <c r="I209" s="86">
        <v>43662</v>
      </c>
      <c r="J209" s="5">
        <v>12.86</v>
      </c>
      <c r="L209" s="86">
        <v>43670</v>
      </c>
      <c r="M209" s="5">
        <v>0.1205</v>
      </c>
      <c r="O209" s="86">
        <f t="shared" ca="1" si="30"/>
        <v>43670</v>
      </c>
      <c r="P209" s="5">
        <v>2984.42</v>
      </c>
      <c r="Q209" s="5">
        <v>7.74096852117043</v>
      </c>
      <c r="R209" s="1"/>
      <c r="S209" s="1">
        <v>43517</v>
      </c>
      <c r="T209">
        <v>348.59</v>
      </c>
      <c r="V209" s="86">
        <v>43668</v>
      </c>
      <c r="W209" s="5">
        <v>-6.75</v>
      </c>
      <c r="Z209" s="86">
        <v>43663</v>
      </c>
      <c r="AA209" s="5">
        <v>86.7</v>
      </c>
      <c r="AC209" s="1">
        <v>43524</v>
      </c>
      <c r="AD209">
        <v>2.7275</v>
      </c>
      <c r="AE209" s="87">
        <f t="shared" ca="1" si="24"/>
        <v>3.8000000000000256E-2</v>
      </c>
      <c r="AF209" s="87">
        <f t="shared" ca="1" si="25"/>
        <v>3.4012007683561732E-2</v>
      </c>
      <c r="AG209" s="87">
        <f t="shared" ca="1" si="26"/>
        <v>0.54842714496397071</v>
      </c>
      <c r="AI209" s="1">
        <v>43518</v>
      </c>
      <c r="AJ209">
        <v>2792.67</v>
      </c>
      <c r="AK209" s="85">
        <f t="shared" ca="1" si="29"/>
        <v>6.3906244381742427E-3</v>
      </c>
      <c r="AL209" s="87">
        <f t="shared" ca="1" si="27"/>
        <v>4.0545181657953046E-3</v>
      </c>
      <c r="AM209" s="87">
        <f t="shared" ca="1" si="28"/>
        <v>6.537714099560084</v>
      </c>
    </row>
    <row r="210" spans="2:39" x14ac:dyDescent="0.45">
      <c r="B210" s="86">
        <v>43669</v>
      </c>
      <c r="C210" s="5">
        <v>61.1</v>
      </c>
      <c r="E210" s="86">
        <v>43669</v>
      </c>
      <c r="F210" s="5">
        <v>2.012</v>
      </c>
      <c r="G210" s="5">
        <v>0.52455897348788827</v>
      </c>
      <c r="I210" s="86">
        <v>43661</v>
      </c>
      <c r="J210" s="5">
        <v>12.68</v>
      </c>
      <c r="L210" s="86">
        <v>43669</v>
      </c>
      <c r="M210" s="5">
        <v>0.14610000000000001</v>
      </c>
      <c r="O210" s="86">
        <f t="shared" ca="1" si="30"/>
        <v>43669</v>
      </c>
      <c r="P210" s="5">
        <v>3004.04</v>
      </c>
      <c r="Q210" s="5">
        <v>5.4893126231349703</v>
      </c>
      <c r="R210" s="1"/>
      <c r="S210" s="1">
        <v>43516</v>
      </c>
      <c r="T210">
        <v>344.565</v>
      </c>
      <c r="V210" s="86">
        <v>43665</v>
      </c>
      <c r="W210" s="5">
        <v>-6.75</v>
      </c>
      <c r="Z210" s="86">
        <v>43662</v>
      </c>
      <c r="AA210" s="5">
        <v>86.81</v>
      </c>
      <c r="AC210" s="1">
        <v>43523</v>
      </c>
      <c r="AD210">
        <v>2.6894999999999998</v>
      </c>
      <c r="AE210" s="87">
        <f t="shared" ca="1" si="24"/>
        <v>4.7799999999999621E-2</v>
      </c>
      <c r="AF210" s="87">
        <f t="shared" ca="1" si="25"/>
        <v>3.7354607034027904E-2</v>
      </c>
      <c r="AG210" s="87">
        <f t="shared" ca="1" si="26"/>
        <v>0.60232493998947789</v>
      </c>
      <c r="AI210" s="1">
        <v>43517</v>
      </c>
      <c r="AJ210">
        <v>2774.88</v>
      </c>
      <c r="AK210" s="85">
        <f t="shared" ca="1" si="29"/>
        <v>-3.5326446287138233E-3</v>
      </c>
      <c r="AL210" s="87">
        <f t="shared" ca="1" si="27"/>
        <v>5.9739866223467103E-3</v>
      </c>
      <c r="AM210" s="87">
        <f t="shared" ca="1" si="28"/>
        <v>9.6327639868493282</v>
      </c>
    </row>
    <row r="211" spans="2:39" x14ac:dyDescent="0.45">
      <c r="B211" s="86">
        <v>43668</v>
      </c>
      <c r="C211" s="5">
        <v>61.052100000000003</v>
      </c>
      <c r="E211" s="86">
        <v>43668</v>
      </c>
      <c r="F211" s="5">
        <v>1.9801</v>
      </c>
      <c r="G211" s="5">
        <v>0.66799409927533571</v>
      </c>
      <c r="I211" s="86">
        <v>43658</v>
      </c>
      <c r="J211" s="5">
        <v>12.39</v>
      </c>
      <c r="L211" s="86">
        <v>43668</v>
      </c>
      <c r="M211" s="5">
        <v>0.13900000000000001</v>
      </c>
      <c r="O211" s="86">
        <f t="shared" ca="1" si="30"/>
        <v>43668</v>
      </c>
      <c r="P211" s="5">
        <v>3014.3</v>
      </c>
      <c r="Q211" s="5">
        <v>3.3933253519520301</v>
      </c>
      <c r="R211" s="1"/>
      <c r="S211" s="1">
        <v>43515</v>
      </c>
      <c r="T211">
        <v>344.98200000000003</v>
      </c>
      <c r="V211" s="86">
        <v>43664</v>
      </c>
      <c r="W211" s="5">
        <v>-7.5</v>
      </c>
      <c r="Z211" s="86">
        <v>43661</v>
      </c>
      <c r="AA211" s="5">
        <v>86.99</v>
      </c>
      <c r="AC211" s="1">
        <v>43522</v>
      </c>
      <c r="AD211">
        <v>2.6417000000000002</v>
      </c>
      <c r="AE211" s="87">
        <f t="shared" ca="1" si="24"/>
        <v>-2.6100000000000012E-2</v>
      </c>
      <c r="AF211" s="87">
        <f t="shared" ca="1" si="25"/>
        <v>3.1364457059969333E-2</v>
      </c>
      <c r="AG211" s="87">
        <f t="shared" ca="1" si="26"/>
        <v>0.50573667390582977</v>
      </c>
      <c r="AI211" s="1">
        <v>43516</v>
      </c>
      <c r="AJ211">
        <v>2784.7</v>
      </c>
      <c r="AK211" s="85">
        <f t="shared" ca="1" si="29"/>
        <v>1.7755546082880141E-3</v>
      </c>
      <c r="AL211" s="87">
        <f t="shared" ca="1" si="27"/>
        <v>5.6806643505308008E-3</v>
      </c>
      <c r="AM211" s="87">
        <f t="shared" ca="1" si="28"/>
        <v>9.1597960351100589</v>
      </c>
    </row>
    <row r="212" spans="2:39" x14ac:dyDescent="0.45">
      <c r="B212" s="86">
        <v>43665</v>
      </c>
      <c r="C212" s="5">
        <v>61.49</v>
      </c>
      <c r="E212" s="86">
        <v>43665</v>
      </c>
      <c r="F212" s="5">
        <v>1.9887999999999999</v>
      </c>
      <c r="G212" s="5">
        <v>0.70951838125120825</v>
      </c>
      <c r="I212" s="86">
        <v>43657</v>
      </c>
      <c r="J212" s="5">
        <v>12.93</v>
      </c>
      <c r="L212" s="86">
        <v>43665</v>
      </c>
      <c r="M212" s="5">
        <v>0.1429</v>
      </c>
      <c r="O212" s="86">
        <f t="shared" ca="1" si="30"/>
        <v>43665</v>
      </c>
      <c r="P212" s="5">
        <v>3013.77</v>
      </c>
      <c r="Q212" s="5">
        <v>2.6934128135998101</v>
      </c>
      <c r="R212" s="1"/>
      <c r="S212" s="1">
        <v>43511</v>
      </c>
      <c r="T212">
        <v>343.49</v>
      </c>
      <c r="V212" s="86">
        <v>43663</v>
      </c>
      <c r="W212" s="5">
        <v>-6.63</v>
      </c>
      <c r="Z212" s="86">
        <v>43658</v>
      </c>
      <c r="AA212" s="5">
        <v>86.93</v>
      </c>
      <c r="AC212" s="1">
        <v>43521</v>
      </c>
      <c r="AD212">
        <v>2.6678000000000002</v>
      </c>
      <c r="AE212" s="87">
        <f t="shared" ca="1" si="24"/>
        <v>1.7000000000000348E-3</v>
      </c>
      <c r="AF212" s="87">
        <f t="shared" ca="1" si="25"/>
        <v>2.8812612978809424E-2</v>
      </c>
      <c r="AG212" s="87">
        <f t="shared" ca="1" si="26"/>
        <v>0.46458942447426721</v>
      </c>
      <c r="AI212" s="1">
        <v>43515</v>
      </c>
      <c r="AJ212">
        <v>2779.76</v>
      </c>
      <c r="AK212" s="85">
        <f t="shared" ca="1" si="29"/>
        <v>1.4976529973075329E-3</v>
      </c>
      <c r="AL212" s="87">
        <f t="shared" ca="1" si="27"/>
        <v>5.6354137862741332E-3</v>
      </c>
      <c r="AM212" s="87">
        <f t="shared" ca="1" si="28"/>
        <v>9.086831692651419</v>
      </c>
    </row>
    <row r="213" spans="2:39" x14ac:dyDescent="0.45">
      <c r="B213" s="86">
        <v>43664</v>
      </c>
      <c r="C213" s="5">
        <v>63.315300000000001</v>
      </c>
      <c r="E213" s="86">
        <v>43664</v>
      </c>
      <c r="F213" s="5">
        <v>1.95</v>
      </c>
      <c r="G213" s="5">
        <v>0.50345082513919415</v>
      </c>
      <c r="I213" s="86">
        <v>43656</v>
      </c>
      <c r="J213" s="5">
        <v>13.03</v>
      </c>
      <c r="L213" s="86">
        <v>43664</v>
      </c>
      <c r="M213" s="5">
        <v>0.16900000000000001</v>
      </c>
      <c r="O213" s="86">
        <f t="shared" ca="1" si="30"/>
        <v>43664</v>
      </c>
      <c r="P213" s="5">
        <v>2999.91</v>
      </c>
      <c r="Q213" s="5">
        <v>6.44795768095128</v>
      </c>
      <c r="R213" s="1"/>
      <c r="S213" s="1">
        <v>43510</v>
      </c>
      <c r="T213">
        <v>354.21199999999999</v>
      </c>
      <c r="V213" s="86">
        <v>43662</v>
      </c>
      <c r="W213" s="5">
        <v>-6.5</v>
      </c>
      <c r="Z213" s="86">
        <v>43657</v>
      </c>
      <c r="AA213" s="5">
        <v>86.79</v>
      </c>
      <c r="AC213" s="1">
        <v>43518</v>
      </c>
      <c r="AD213">
        <v>2.6661000000000001</v>
      </c>
      <c r="AE213" s="87">
        <f t="shared" ca="1" si="24"/>
        <v>-3.5399999999999654E-2</v>
      </c>
      <c r="AF213" s="87">
        <f t="shared" ca="1" si="25"/>
        <v>3.5309901821821366E-2</v>
      </c>
      <c r="AG213" s="87">
        <f t="shared" ca="1" si="26"/>
        <v>0.56935505910928075</v>
      </c>
      <c r="AI213" s="1">
        <v>43511</v>
      </c>
      <c r="AJ213">
        <v>2775.6</v>
      </c>
      <c r="AK213" s="85">
        <f t="shared" ca="1" si="29"/>
        <v>1.0819962367806283E-2</v>
      </c>
      <c r="AL213" s="87">
        <f t="shared" ca="1" si="27"/>
        <v>7.1501670090261737E-3</v>
      </c>
      <c r="AM213" s="87">
        <f t="shared" ca="1" si="28"/>
        <v>11.529297874029986</v>
      </c>
    </row>
    <row r="214" spans="2:39" x14ac:dyDescent="0.45">
      <c r="B214" s="86">
        <v>43663</v>
      </c>
      <c r="C214" s="5">
        <v>62.9437</v>
      </c>
      <c r="E214" s="86">
        <v>43663</v>
      </c>
      <c r="F214" s="5">
        <v>1.9791000000000001</v>
      </c>
      <c r="G214" s="5">
        <v>0.50680316691986271</v>
      </c>
      <c r="I214" s="86">
        <v>43655</v>
      </c>
      <c r="J214" s="5">
        <v>14.09</v>
      </c>
      <c r="L214" s="86">
        <v>43663</v>
      </c>
      <c r="M214" s="5">
        <v>0.13789999999999999</v>
      </c>
      <c r="O214" s="86">
        <f t="shared" ca="1" si="30"/>
        <v>43663</v>
      </c>
      <c r="P214" s="5">
        <v>2993.07</v>
      </c>
      <c r="Q214" s="5">
        <v>6.4721757823273904</v>
      </c>
      <c r="R214" s="1"/>
      <c r="S214" s="1">
        <v>43509</v>
      </c>
      <c r="T214">
        <v>352.822</v>
      </c>
      <c r="V214" s="86">
        <v>43661</v>
      </c>
      <c r="W214" s="5">
        <v>-6.5</v>
      </c>
      <c r="Z214" s="86">
        <v>43656</v>
      </c>
      <c r="AA214" s="5">
        <v>86.96</v>
      </c>
      <c r="AC214" s="1">
        <v>43517</v>
      </c>
      <c r="AD214">
        <v>2.7014999999999998</v>
      </c>
      <c r="AE214" s="87">
        <f t="shared" ca="1" si="24"/>
        <v>3.4299999999999997E-2</v>
      </c>
      <c r="AF214" s="87">
        <f t="shared" ca="1" si="25"/>
        <v>3.004740698740363E-2</v>
      </c>
      <c r="AG214" s="87">
        <f t="shared" ca="1" si="26"/>
        <v>0.48449987960094976</v>
      </c>
      <c r="AI214" s="1">
        <v>43510</v>
      </c>
      <c r="AJ214">
        <v>2745.73</v>
      </c>
      <c r="AK214" s="85">
        <f t="shared" ca="1" si="29"/>
        <v>-2.6551456286969719E-3</v>
      </c>
      <c r="AL214" s="87">
        <f t="shared" ca="1" si="27"/>
        <v>6.6468208127708405E-3</v>
      </c>
      <c r="AM214" s="87">
        <f t="shared" ca="1" si="28"/>
        <v>10.717676519862755</v>
      </c>
    </row>
    <row r="215" spans="2:39" x14ac:dyDescent="0.45">
      <c r="B215" s="86">
        <v>43662</v>
      </c>
      <c r="C215" s="5">
        <v>61.959200000000003</v>
      </c>
      <c r="E215" s="86">
        <v>43662</v>
      </c>
      <c r="F215" s="5">
        <v>2.0390000000000001</v>
      </c>
      <c r="G215" s="5">
        <v>0.82860910567045853</v>
      </c>
      <c r="I215" s="86">
        <v>43654</v>
      </c>
      <c r="J215" s="5">
        <v>13.96</v>
      </c>
      <c r="L215" s="86">
        <v>43662</v>
      </c>
      <c r="M215" s="5">
        <v>0.15909999999999999</v>
      </c>
      <c r="O215" s="86">
        <f t="shared" ca="1" si="30"/>
        <v>43662</v>
      </c>
      <c r="P215" s="5">
        <v>2979.63</v>
      </c>
      <c r="Q215" s="5">
        <v>8.6066063169298506</v>
      </c>
      <c r="R215" s="1"/>
      <c r="S215" s="1">
        <v>43508</v>
      </c>
      <c r="T215">
        <v>350.16</v>
      </c>
      <c r="V215" s="86">
        <v>43658</v>
      </c>
      <c r="W215" s="5">
        <v>-5.87</v>
      </c>
      <c r="Z215" s="86">
        <v>43655</v>
      </c>
      <c r="AA215" s="5">
        <v>86.72</v>
      </c>
      <c r="AC215" s="1">
        <v>43516</v>
      </c>
      <c r="AD215">
        <v>2.6671999999999998</v>
      </c>
      <c r="AE215" s="87">
        <f t="shared" ca="1" si="24"/>
        <v>8.999999999999897E-3</v>
      </c>
      <c r="AF215" s="87">
        <f t="shared" ca="1" si="25"/>
        <v>2.2513255354716537E-2</v>
      </c>
      <c r="AG215" s="87">
        <f t="shared" ca="1" si="26"/>
        <v>0.36301533484597442</v>
      </c>
      <c r="AI215" s="1">
        <v>43509</v>
      </c>
      <c r="AJ215">
        <v>2753.03</v>
      </c>
      <c r="AK215" s="85">
        <f t="shared" ca="1" si="29"/>
        <v>3.0194138361176875E-3</v>
      </c>
      <c r="AL215" s="87">
        <f t="shared" ca="1" si="27"/>
        <v>5.7750546587278274E-3</v>
      </c>
      <c r="AM215" s="87">
        <f t="shared" ca="1" si="28"/>
        <v>9.311995833835212</v>
      </c>
    </row>
    <row r="216" spans="2:39" x14ac:dyDescent="0.45">
      <c r="B216" s="86">
        <v>43661</v>
      </c>
      <c r="C216" s="5">
        <v>62.3521</v>
      </c>
      <c r="E216" s="86">
        <v>43661</v>
      </c>
      <c r="F216" s="5">
        <v>2.0249999999999999</v>
      </c>
      <c r="G216" s="5">
        <v>0.82559723836747212</v>
      </c>
      <c r="I216" s="86">
        <v>43651</v>
      </c>
      <c r="J216" s="5">
        <v>13.28</v>
      </c>
      <c r="L216" s="86">
        <v>43661</v>
      </c>
      <c r="M216" s="5">
        <v>0.16569999999999999</v>
      </c>
      <c r="O216" s="86">
        <f t="shared" ca="1" si="30"/>
        <v>43661</v>
      </c>
      <c r="P216" s="5">
        <v>2975.95</v>
      </c>
      <c r="Q216" s="5">
        <v>8.8269342298795408</v>
      </c>
      <c r="R216" s="1"/>
      <c r="S216" s="1">
        <v>43507</v>
      </c>
      <c r="T216">
        <v>362.61599999999999</v>
      </c>
      <c r="V216" s="86">
        <v>43657</v>
      </c>
      <c r="W216" s="5">
        <v>-5.25</v>
      </c>
      <c r="Z216" s="86">
        <v>43654</v>
      </c>
      <c r="AA216" s="5">
        <v>86.82</v>
      </c>
      <c r="AC216" s="1">
        <v>43515</v>
      </c>
      <c r="AD216">
        <v>2.6581999999999999</v>
      </c>
      <c r="AE216" s="87">
        <f t="shared" ca="1" si="24"/>
        <v>-3.8200000000000234E-2</v>
      </c>
      <c r="AF216" s="87">
        <f t="shared" ca="1" si="25"/>
        <v>2.5892904433454534E-2</v>
      </c>
      <c r="AG216" s="87">
        <f t="shared" ca="1" si="26"/>
        <v>0.41751053878914535</v>
      </c>
      <c r="AI216" s="1">
        <v>43508</v>
      </c>
      <c r="AJ216">
        <v>2744.73</v>
      </c>
      <c r="AK216" s="85">
        <f t="shared" ca="1" si="29"/>
        <v>1.2807878037835878E-2</v>
      </c>
      <c r="AL216" s="87">
        <f t="shared" ca="1" si="27"/>
        <v>9.085583598125814E-3</v>
      </c>
      <c r="AM216" s="87">
        <f t="shared" ca="1" si="28"/>
        <v>14.650063352360812</v>
      </c>
    </row>
    <row r="217" spans="2:39" x14ac:dyDescent="0.45">
      <c r="B217" s="86">
        <v>43658</v>
      </c>
      <c r="C217" s="5">
        <v>61.605699999999999</v>
      </c>
      <c r="E217" s="86">
        <v>43658</v>
      </c>
      <c r="F217" s="5">
        <v>2.0649999999999999</v>
      </c>
      <c r="G217" s="5">
        <v>0.66869433724734295</v>
      </c>
      <c r="I217" s="86">
        <v>43649</v>
      </c>
      <c r="J217" s="5">
        <v>12.57</v>
      </c>
      <c r="L217" s="86">
        <v>43658</v>
      </c>
      <c r="M217" s="5">
        <v>0.1827</v>
      </c>
      <c r="O217" s="86">
        <f t="shared" ca="1" si="30"/>
        <v>43658</v>
      </c>
      <c r="P217" s="5">
        <v>2990.41</v>
      </c>
      <c r="Q217" s="5">
        <v>7.2940816740118501</v>
      </c>
      <c r="R217" s="1"/>
      <c r="S217" s="1">
        <v>43504</v>
      </c>
      <c r="T217">
        <v>361.68299999999999</v>
      </c>
      <c r="V217" s="86">
        <v>43656</v>
      </c>
      <c r="W217" s="5">
        <v>-5.25</v>
      </c>
      <c r="Z217" s="86">
        <v>43651</v>
      </c>
      <c r="AA217" s="5">
        <v>86.99</v>
      </c>
      <c r="AC217" s="1">
        <v>43514</v>
      </c>
      <c r="AD217">
        <v>2.6964000000000001</v>
      </c>
      <c r="AE217" s="87">
        <f t="shared" ca="1" si="24"/>
        <v>2.4999999999999467E-3</v>
      </c>
      <c r="AF217" s="87">
        <f t="shared" ca="1" si="25"/>
        <v>2.5338508243383417E-2</v>
      </c>
      <c r="AG217" s="87">
        <f t="shared" ca="1" si="26"/>
        <v>0.40857116883108924</v>
      </c>
      <c r="AI217" s="1">
        <v>43507</v>
      </c>
      <c r="AJ217">
        <v>2709.8</v>
      </c>
      <c r="AK217" s="85">
        <f t="shared" ca="1" si="29"/>
        <v>7.0879050825508596E-4</v>
      </c>
      <c r="AL217" s="87">
        <f t="shared" ca="1" si="27"/>
        <v>4.7633827006735184E-3</v>
      </c>
      <c r="AM217" s="87">
        <f t="shared" ca="1" si="28"/>
        <v>7.6807238173232681</v>
      </c>
    </row>
    <row r="218" spans="2:39" x14ac:dyDescent="0.45">
      <c r="B218" s="86">
        <v>43657</v>
      </c>
      <c r="C218" s="5">
        <v>61.608199999999997</v>
      </c>
      <c r="E218" s="86">
        <v>43657</v>
      </c>
      <c r="F218" s="5">
        <v>2.0863999999999998</v>
      </c>
      <c r="G218" s="5">
        <v>0.56006565091365101</v>
      </c>
      <c r="I218" s="86">
        <v>43648</v>
      </c>
      <c r="J218" s="5">
        <v>12.93</v>
      </c>
      <c r="L218" s="86">
        <v>43657</v>
      </c>
      <c r="M218" s="5">
        <v>0.18310000000000001</v>
      </c>
      <c r="O218" s="86">
        <f t="shared" ca="1" si="30"/>
        <v>43657</v>
      </c>
      <c r="P218" s="5">
        <v>2995.82</v>
      </c>
      <c r="Q218" s="5">
        <v>3.5969466460683699</v>
      </c>
      <c r="R218" s="1"/>
      <c r="S218" s="1">
        <v>43503</v>
      </c>
      <c r="T218">
        <v>362.66699999999997</v>
      </c>
      <c r="V218" s="86">
        <v>43655</v>
      </c>
      <c r="W218" s="5">
        <v>-6.37</v>
      </c>
      <c r="Z218" s="86">
        <v>43649</v>
      </c>
      <c r="AA218" s="5">
        <v>87.34</v>
      </c>
      <c r="AC218" s="1">
        <v>43511</v>
      </c>
      <c r="AD218">
        <v>2.6939000000000002</v>
      </c>
      <c r="AE218" s="87">
        <f t="shared" ca="1" si="24"/>
        <v>7.9000000000002402E-3</v>
      </c>
      <c r="AF218" s="87">
        <f t="shared" ca="1" si="25"/>
        <v>3.1118630539705257E-2</v>
      </c>
      <c r="AG218" s="87">
        <f t="shared" ca="1" si="26"/>
        <v>0.50177284037035719</v>
      </c>
      <c r="AI218" s="1">
        <v>43504</v>
      </c>
      <c r="AJ218">
        <v>2707.88</v>
      </c>
      <c r="AK218" s="85">
        <f t="shared" ca="1" si="29"/>
        <v>6.7603388654662077E-4</v>
      </c>
      <c r="AL218" s="87">
        <f t="shared" ca="1" si="27"/>
        <v>5.9465415662690348E-3</v>
      </c>
      <c r="AM218" s="87">
        <f t="shared" ca="1" si="28"/>
        <v>9.588510163646383</v>
      </c>
    </row>
    <row r="219" spans="2:39" x14ac:dyDescent="0.45">
      <c r="B219" s="86">
        <v>43656</v>
      </c>
      <c r="C219" s="5">
        <v>60.960299999999997</v>
      </c>
      <c r="E219" s="86">
        <v>43656</v>
      </c>
      <c r="F219" s="5">
        <v>2.0097</v>
      </c>
      <c r="G219" s="5">
        <v>0.61866381554659222</v>
      </c>
      <c r="I219" s="86">
        <v>43647</v>
      </c>
      <c r="J219" s="5">
        <v>14.06</v>
      </c>
      <c r="L219" s="86">
        <v>43656</v>
      </c>
      <c r="M219" s="5">
        <v>0.1389</v>
      </c>
      <c r="O219" s="86">
        <f t="shared" ca="1" si="30"/>
        <v>43656</v>
      </c>
      <c r="P219" s="5">
        <v>2973.01</v>
      </c>
      <c r="Q219" s="5">
        <v>3.3878420698741101</v>
      </c>
      <c r="R219" s="1"/>
      <c r="S219" s="1">
        <v>43502</v>
      </c>
      <c r="T219">
        <v>354.57400000000001</v>
      </c>
      <c r="V219" s="86">
        <v>43654</v>
      </c>
      <c r="W219" s="5">
        <v>-5.88</v>
      </c>
      <c r="Z219" s="86">
        <v>43648</v>
      </c>
      <c r="AA219" s="5">
        <v>87.01</v>
      </c>
      <c r="AC219" s="1">
        <v>43510</v>
      </c>
      <c r="AD219">
        <v>2.6859999999999999</v>
      </c>
      <c r="AE219" s="87">
        <f t="shared" ca="1" si="24"/>
        <v>-4.070000000000018E-2</v>
      </c>
      <c r="AF219" s="87">
        <f t="shared" ca="1" si="25"/>
        <v>3.1991392071409962E-2</v>
      </c>
      <c r="AG219" s="87">
        <f t="shared" ca="1" si="26"/>
        <v>0.51584569721316342</v>
      </c>
      <c r="AI219" s="1">
        <v>43503</v>
      </c>
      <c r="AJ219">
        <v>2706.05</v>
      </c>
      <c r="AK219" s="85">
        <f t="shared" ca="1" si="29"/>
        <v>-9.4011719208093036E-3</v>
      </c>
      <c r="AL219" s="87">
        <f t="shared" ca="1" si="27"/>
        <v>7.3259165434493498E-3</v>
      </c>
      <c r="AM219" s="87">
        <f t="shared" ca="1" si="28"/>
        <v>11.812685483162609</v>
      </c>
    </row>
    <row r="220" spans="2:39" x14ac:dyDescent="0.45">
      <c r="B220" s="86">
        <v>43655</v>
      </c>
      <c r="C220" s="5">
        <v>61.628</v>
      </c>
      <c r="E220" s="86">
        <v>43655</v>
      </c>
      <c r="F220" s="5">
        <v>2.0030000000000001</v>
      </c>
      <c r="G220" s="5">
        <v>0.64285203066750429</v>
      </c>
      <c r="I220" s="86">
        <v>43644</v>
      </c>
      <c r="J220" s="5">
        <v>15.08</v>
      </c>
      <c r="L220" s="86">
        <v>43655</v>
      </c>
      <c r="M220" s="5">
        <v>6.9900000000000004E-2</v>
      </c>
      <c r="O220" s="86">
        <f t="shared" ca="1" si="30"/>
        <v>43655</v>
      </c>
      <c r="P220" s="5">
        <v>2964.33</v>
      </c>
      <c r="Q220" s="5">
        <v>6.1568132317744597</v>
      </c>
      <c r="R220" s="1"/>
      <c r="S220" s="1">
        <v>43501</v>
      </c>
      <c r="T220">
        <v>346.61900000000003</v>
      </c>
      <c r="V220" s="86">
        <v>43651</v>
      </c>
      <c r="W220" s="5">
        <v>-4.75</v>
      </c>
      <c r="Z220" s="86">
        <v>43647</v>
      </c>
      <c r="AA220" s="5">
        <v>86.82</v>
      </c>
      <c r="AC220" s="1">
        <v>43509</v>
      </c>
      <c r="AD220">
        <v>2.7267000000000001</v>
      </c>
      <c r="AE220" s="87">
        <f t="shared" ca="1" si="24"/>
        <v>1.5900000000000247E-2</v>
      </c>
      <c r="AF220" s="87">
        <f t="shared" ca="1" si="25"/>
        <v>2.351885768201039E-2</v>
      </c>
      <c r="AG220" s="87">
        <f t="shared" ca="1" si="26"/>
        <v>0.37923018515583823</v>
      </c>
      <c r="AI220" s="1">
        <v>43502</v>
      </c>
      <c r="AJ220">
        <v>2731.61</v>
      </c>
      <c r="AK220" s="85">
        <f t="shared" ca="1" si="29"/>
        <v>-2.2269728784431774E-3</v>
      </c>
      <c r="AL220" s="87">
        <f t="shared" ca="1" si="27"/>
        <v>3.9927388980144536E-3</v>
      </c>
      <c r="AM220" s="87">
        <f t="shared" ca="1" si="28"/>
        <v>6.4380980234900074</v>
      </c>
    </row>
    <row r="221" spans="2:39" x14ac:dyDescent="0.45">
      <c r="B221" s="86">
        <v>43654</v>
      </c>
      <c r="C221" s="5">
        <v>62.027299999999997</v>
      </c>
      <c r="E221" s="86">
        <v>43654</v>
      </c>
      <c r="F221" s="5">
        <v>1.9908999999999999</v>
      </c>
      <c r="G221" s="5">
        <v>0.78161444033061189</v>
      </c>
      <c r="I221" s="86">
        <v>43643</v>
      </c>
      <c r="J221" s="5">
        <v>15.82</v>
      </c>
      <c r="L221" s="86">
        <v>43654</v>
      </c>
      <c r="M221" s="5">
        <v>7.4099999999999999E-2</v>
      </c>
      <c r="O221" s="86">
        <f t="shared" ca="1" si="30"/>
        <v>43654</v>
      </c>
      <c r="P221" s="5">
        <v>2941.76</v>
      </c>
      <c r="Q221" s="5">
        <v>11.0040208555299</v>
      </c>
      <c r="R221" s="1"/>
      <c r="S221" s="1">
        <v>43500</v>
      </c>
      <c r="T221">
        <v>351.471</v>
      </c>
      <c r="V221" s="86">
        <v>43650</v>
      </c>
      <c r="W221" s="5">
        <v>-4.75</v>
      </c>
      <c r="Z221" s="86">
        <v>43644</v>
      </c>
      <c r="AA221" s="5">
        <v>87.18</v>
      </c>
      <c r="AC221" s="1">
        <v>43508</v>
      </c>
      <c r="AD221">
        <v>2.7107999999999999</v>
      </c>
      <c r="AE221" s="87">
        <f t="shared" ref="AE221:AE284" ca="1" si="31">(AD221-AD222)</f>
        <v>3.1400000000000095E-2</v>
      </c>
      <c r="AF221" s="87">
        <f t="shared" ref="AF221:AF284" ca="1" si="32">STDEV(AE221:AE224)</f>
        <v>3.2619970876749567E-2</v>
      </c>
      <c r="AG221" s="87">
        <f t="shared" ref="AG221:AG284" ca="1" si="33">AF221*SQRT(260)</f>
        <v>0.5259812259006944</v>
      </c>
      <c r="AI221" s="1">
        <v>43501</v>
      </c>
      <c r="AJ221">
        <v>2737.7</v>
      </c>
      <c r="AK221" s="85">
        <f t="shared" ca="1" si="29"/>
        <v>4.697431279443067E-3</v>
      </c>
      <c r="AL221" s="87">
        <f t="shared" ref="AL221:AL284" ca="1" si="34">STDEV(AK221:AK224)</f>
        <v>3.2894534471399248E-3</v>
      </c>
      <c r="AM221" s="87">
        <f t="shared" ref="AM221:AM284" ca="1" si="35">AL221*SQRT(260)*100</f>
        <v>5.3040843083742466</v>
      </c>
    </row>
    <row r="222" spans="2:39" x14ac:dyDescent="0.45">
      <c r="B222" s="86">
        <v>43651</v>
      </c>
      <c r="C222" s="5">
        <v>62.365600000000001</v>
      </c>
      <c r="E222" s="86">
        <v>43651</v>
      </c>
      <c r="F222" s="5">
        <v>1.9870000000000001</v>
      </c>
      <c r="G222" s="5">
        <v>0.96635354986326494</v>
      </c>
      <c r="I222" s="86">
        <v>43642</v>
      </c>
      <c r="J222" s="5">
        <v>16.21</v>
      </c>
      <c r="L222" s="86">
        <v>43651</v>
      </c>
      <c r="M222" s="5">
        <v>8.2799999999999999E-2</v>
      </c>
      <c r="O222" s="86">
        <f t="shared" ca="1" si="30"/>
        <v>43651</v>
      </c>
      <c r="P222" s="5">
        <v>2924.92</v>
      </c>
      <c r="Q222" s="5">
        <v>8.8923588345955995</v>
      </c>
      <c r="R222" s="1"/>
      <c r="S222" s="1">
        <v>43497</v>
      </c>
      <c r="T222">
        <v>356.78</v>
      </c>
      <c r="V222" s="86">
        <v>43649</v>
      </c>
      <c r="W222" s="5">
        <v>-4.75</v>
      </c>
      <c r="Z222" s="86">
        <v>43643</v>
      </c>
      <c r="AA222" s="5">
        <v>87.15</v>
      </c>
      <c r="AC222" s="1">
        <v>43507</v>
      </c>
      <c r="AD222">
        <v>2.6793999999999998</v>
      </c>
      <c r="AE222" s="87">
        <f t="shared" ca="1" si="31"/>
        <v>1.8099999999999561E-2</v>
      </c>
      <c r="AF222" s="87">
        <f t="shared" ca="1" si="32"/>
        <v>2.4074104344710037E-2</v>
      </c>
      <c r="AG222" s="87">
        <f t="shared" ca="1" si="33"/>
        <v>0.38818326857297253</v>
      </c>
      <c r="AI222" s="1">
        <v>43500</v>
      </c>
      <c r="AJ222">
        <v>2724.87</v>
      </c>
      <c r="AK222" s="85">
        <f t="shared" ref="AK222:AK285" ca="1" si="36">LN(AJ222/AJ223)</f>
        <v>6.7533489353567532E-3</v>
      </c>
      <c r="AL222" s="87">
        <f t="shared" ca="1" si="34"/>
        <v>5.9852683793893812E-3</v>
      </c>
      <c r="AM222" s="87">
        <f t="shared" ca="1" si="35"/>
        <v>9.6509552734756685</v>
      </c>
    </row>
    <row r="223" spans="2:39" x14ac:dyDescent="0.45">
      <c r="B223" s="86">
        <v>43650</v>
      </c>
      <c r="C223" s="5">
        <v>66</v>
      </c>
      <c r="E223" s="86">
        <v>43650</v>
      </c>
      <c r="F223" s="5">
        <v>1.903</v>
      </c>
      <c r="G223" s="5">
        <v>0.53439492263056987</v>
      </c>
      <c r="I223" s="86">
        <v>43641</v>
      </c>
      <c r="J223" s="5">
        <v>16.28</v>
      </c>
      <c r="L223" s="86">
        <v>43650</v>
      </c>
      <c r="M223" s="5">
        <v>0.1052</v>
      </c>
      <c r="O223" s="86">
        <f t="shared" ca="1" si="30"/>
        <v>43650</v>
      </c>
      <c r="P223" s="5">
        <v>2913.78</v>
      </c>
      <c r="Q223" s="5">
        <v>6.5669797043301203</v>
      </c>
      <c r="R223" s="1"/>
      <c r="S223" s="1">
        <v>43496</v>
      </c>
      <c r="T223">
        <v>352.58600000000001</v>
      </c>
      <c r="V223" s="86">
        <v>43648</v>
      </c>
      <c r="W223" s="5">
        <v>-4.25</v>
      </c>
      <c r="Z223" s="86">
        <v>43642</v>
      </c>
      <c r="AA223" s="5">
        <v>86.91</v>
      </c>
      <c r="AC223" s="1">
        <v>43504</v>
      </c>
      <c r="AD223">
        <v>2.6613000000000002</v>
      </c>
      <c r="AE223" s="87">
        <f t="shared" ca="1" si="31"/>
        <v>-2.3199999999999665E-2</v>
      </c>
      <c r="AF223" s="87">
        <f t="shared" ca="1" si="32"/>
        <v>1.4169774168983686E-2</v>
      </c>
      <c r="AG223" s="87">
        <f t="shared" ca="1" si="33"/>
        <v>0.22848074317105871</v>
      </c>
      <c r="AI223" s="1">
        <v>43497</v>
      </c>
      <c r="AJ223">
        <v>2706.53</v>
      </c>
      <c r="AK223" s="85">
        <f t="shared" ca="1" si="36"/>
        <v>8.9823187443282919E-4</v>
      </c>
      <c r="AL223" s="87">
        <f t="shared" ca="1" si="34"/>
        <v>7.6818415883463526E-3</v>
      </c>
      <c r="AM223" s="87">
        <f t="shared" ca="1" si="35"/>
        <v>12.386597373369483</v>
      </c>
    </row>
    <row r="224" spans="2:39" x14ac:dyDescent="0.45">
      <c r="B224" s="86">
        <v>43649</v>
      </c>
      <c r="C224" s="5">
        <v>64.899199999999993</v>
      </c>
      <c r="E224" s="86">
        <v>43649</v>
      </c>
      <c r="F224" s="5">
        <v>1.9039999999999999</v>
      </c>
      <c r="G224" s="5">
        <v>0.563502026024159</v>
      </c>
      <c r="I224" s="86">
        <v>43640</v>
      </c>
      <c r="J224" s="5">
        <v>15.26</v>
      </c>
      <c r="L224" s="86">
        <v>43649</v>
      </c>
      <c r="M224" s="5">
        <v>0.1045</v>
      </c>
      <c r="O224" s="86">
        <f t="shared" ca="1" si="30"/>
        <v>43649</v>
      </c>
      <c r="P224" s="5">
        <v>2917.38</v>
      </c>
      <c r="Q224" s="5">
        <v>12.5627551740854</v>
      </c>
      <c r="R224" s="1"/>
      <c r="S224" s="1">
        <v>43495</v>
      </c>
      <c r="T224">
        <v>362.09500000000003</v>
      </c>
      <c r="V224" s="86">
        <v>43647</v>
      </c>
      <c r="W224" s="5">
        <v>-3.88</v>
      </c>
      <c r="Z224" s="86">
        <v>43641</v>
      </c>
      <c r="AA224" s="5">
        <v>86.95</v>
      </c>
      <c r="AC224" s="1">
        <v>43503</v>
      </c>
      <c r="AD224">
        <v>2.6844999999999999</v>
      </c>
      <c r="AE224" s="87">
        <f t="shared" ca="1" si="31"/>
        <v>-3.6999999999999922E-2</v>
      </c>
      <c r="AF224" s="87">
        <f t="shared" ca="1" si="32"/>
        <v>3.2265461409997004E-2</v>
      </c>
      <c r="AG224" s="87">
        <f t="shared" ca="1" si="33"/>
        <v>0.52026493251035233</v>
      </c>
      <c r="AI224" s="1">
        <v>43496</v>
      </c>
      <c r="AJ224">
        <v>2704.1</v>
      </c>
      <c r="AK224" s="85">
        <f t="shared" ca="1" si="36"/>
        <v>8.560630907940894E-3</v>
      </c>
      <c r="AL224" s="87">
        <f t="shared" ca="1" si="34"/>
        <v>1.0357717188172851E-2</v>
      </c>
      <c r="AM224" s="87">
        <f t="shared" ca="1" si="35"/>
        <v>16.701317131006327</v>
      </c>
    </row>
    <row r="225" spans="2:39" x14ac:dyDescent="0.45">
      <c r="B225" s="86">
        <v>43648</v>
      </c>
      <c r="C225" s="5">
        <v>64.924000000000007</v>
      </c>
      <c r="E225" s="86">
        <v>43648</v>
      </c>
      <c r="F225" s="5">
        <v>1.9327000000000001</v>
      </c>
      <c r="G225" s="5">
        <v>0.55158630331073111</v>
      </c>
      <c r="I225" s="86">
        <v>43637</v>
      </c>
      <c r="J225" s="5">
        <v>15.4</v>
      </c>
      <c r="L225" s="86">
        <v>43648</v>
      </c>
      <c r="M225" s="5">
        <v>0.12520000000000001</v>
      </c>
      <c r="O225" s="86">
        <f t="shared" ca="1" si="30"/>
        <v>43648</v>
      </c>
      <c r="P225" s="5">
        <v>2945.35</v>
      </c>
      <c r="Q225" s="5">
        <v>8.3368851374195501</v>
      </c>
      <c r="R225" s="1"/>
      <c r="S225" s="1">
        <v>43494</v>
      </c>
      <c r="T225">
        <v>377.18099999999998</v>
      </c>
      <c r="V225" s="86">
        <v>43644</v>
      </c>
      <c r="W225" s="5">
        <v>-4.25</v>
      </c>
      <c r="Z225" s="86">
        <v>43640</v>
      </c>
      <c r="AA225" s="5">
        <v>87.32</v>
      </c>
      <c r="AC225" s="1">
        <v>43502</v>
      </c>
      <c r="AD225">
        <v>2.7214999999999998</v>
      </c>
      <c r="AE225" s="87">
        <f t="shared" ca="1" si="31"/>
        <v>-2.8000000000001357E-3</v>
      </c>
      <c r="AF225" s="87">
        <f t="shared" ca="1" si="32"/>
        <v>3.6041399806333953E-2</v>
      </c>
      <c r="AG225" s="87">
        <f t="shared" ca="1" si="33"/>
        <v>0.58115010969628345</v>
      </c>
      <c r="AI225" s="1">
        <v>43495</v>
      </c>
      <c r="AJ225">
        <v>2681.05</v>
      </c>
      <c r="AK225" s="85">
        <f t="shared" ca="1" si="36"/>
        <v>1.5429591679246102E-2</v>
      </c>
      <c r="AL225" s="87">
        <f t="shared" ca="1" si="34"/>
        <v>1.0340865142918912E-2</v>
      </c>
      <c r="AM225" s="87">
        <f t="shared" ca="1" si="35"/>
        <v>16.674144024521674</v>
      </c>
    </row>
    <row r="226" spans="2:39" x14ac:dyDescent="0.45">
      <c r="B226" s="86">
        <v>43647</v>
      </c>
      <c r="C226" s="5">
        <v>63.87</v>
      </c>
      <c r="E226" s="86">
        <v>43647</v>
      </c>
      <c r="F226" s="5">
        <v>1.9864999999999999</v>
      </c>
      <c r="G226" s="5">
        <v>0.62020931950430924</v>
      </c>
      <c r="I226" s="86">
        <v>43636</v>
      </c>
      <c r="J226" s="5">
        <v>14.75</v>
      </c>
      <c r="L226" s="86">
        <v>43647</v>
      </c>
      <c r="M226" s="5">
        <v>0.14130000000000001</v>
      </c>
      <c r="O226" s="86">
        <f t="shared" ca="1" si="30"/>
        <v>43647</v>
      </c>
      <c r="P226" s="5">
        <v>2950.46</v>
      </c>
      <c r="Q226" s="5">
        <v>8.55839919866348</v>
      </c>
      <c r="R226" s="1"/>
      <c r="S226" s="1">
        <v>43493</v>
      </c>
      <c r="T226">
        <v>379.798</v>
      </c>
      <c r="V226" s="86">
        <v>43643</v>
      </c>
      <c r="W226" s="5">
        <v>-6</v>
      </c>
      <c r="Z226" s="86">
        <v>43637</v>
      </c>
      <c r="AA226" s="5">
        <v>87.33</v>
      </c>
      <c r="AC226" s="1">
        <v>43501</v>
      </c>
      <c r="AD226">
        <v>2.7242999999999999</v>
      </c>
      <c r="AE226" s="87">
        <f t="shared" ca="1" si="31"/>
        <v>-2.4700000000000166E-2</v>
      </c>
      <c r="AF226" s="87">
        <f t="shared" ca="1" si="32"/>
        <v>4.9162180586300411E-2</v>
      </c>
      <c r="AG226" s="87">
        <f t="shared" ca="1" si="33"/>
        <v>0.792716342710306</v>
      </c>
      <c r="AI226" s="1">
        <v>43494</v>
      </c>
      <c r="AJ226">
        <v>2640</v>
      </c>
      <c r="AK226" s="85">
        <f t="shared" ca="1" si="36"/>
        <v>-1.4572709979783426E-3</v>
      </c>
      <c r="AL226" s="87">
        <f t="shared" ca="1" si="34"/>
        <v>6.7691497120684705E-3</v>
      </c>
      <c r="AM226" s="87">
        <f t="shared" ca="1" si="35"/>
        <v>10.914925943103384</v>
      </c>
    </row>
    <row r="227" spans="2:39" x14ac:dyDescent="0.45">
      <c r="B227" s="86">
        <v>43644</v>
      </c>
      <c r="C227" s="5">
        <v>66.650000000000006</v>
      </c>
      <c r="E227" s="86">
        <v>43644</v>
      </c>
      <c r="F227" s="5">
        <v>1.964</v>
      </c>
      <c r="G227" s="5">
        <v>0.75522314583174521</v>
      </c>
      <c r="I227" s="86">
        <v>43635</v>
      </c>
      <c r="J227" s="5">
        <v>14.33</v>
      </c>
      <c r="L227" s="86">
        <v>43644</v>
      </c>
      <c r="M227" s="5">
        <v>0.15890000000000001</v>
      </c>
      <c r="O227" s="86">
        <f t="shared" ca="1" si="30"/>
        <v>43644</v>
      </c>
      <c r="P227" s="5">
        <v>2954.18</v>
      </c>
      <c r="Q227" s="5">
        <v>7.1980888434205301</v>
      </c>
      <c r="R227" s="1"/>
      <c r="S227" s="1">
        <v>43490</v>
      </c>
      <c r="T227">
        <v>374.43</v>
      </c>
      <c r="V227" s="86">
        <v>43642</v>
      </c>
      <c r="W227" s="5">
        <v>-7</v>
      </c>
      <c r="Z227" s="86">
        <v>43636</v>
      </c>
      <c r="AA227" s="5">
        <v>87.61</v>
      </c>
      <c r="AC227" s="1">
        <v>43500</v>
      </c>
      <c r="AD227">
        <v>2.7490000000000001</v>
      </c>
      <c r="AE227" s="87">
        <f t="shared" ca="1" si="31"/>
        <v>3.6500000000000199E-2</v>
      </c>
      <c r="AF227" s="87">
        <f t="shared" ca="1" si="32"/>
        <v>5.0931874433730991E-2</v>
      </c>
      <c r="AG227" s="87">
        <f t="shared" ca="1" si="33"/>
        <v>0.82125179857743291</v>
      </c>
      <c r="AI227" s="1">
        <v>43493</v>
      </c>
      <c r="AJ227">
        <v>2643.85</v>
      </c>
      <c r="AK227" s="85">
        <f t="shared" ca="1" si="36"/>
        <v>-7.8778091211158478E-3</v>
      </c>
      <c r="AL227" s="87">
        <f t="shared" ca="1" si="34"/>
        <v>6.7314442916545422E-3</v>
      </c>
      <c r="AM227" s="87">
        <f t="shared" ca="1" si="35"/>
        <v>10.854127779526374</v>
      </c>
    </row>
    <row r="228" spans="2:39" x14ac:dyDescent="0.45">
      <c r="B228" s="86">
        <v>43643</v>
      </c>
      <c r="C228" s="5">
        <v>66.705399999999997</v>
      </c>
      <c r="E228" s="86">
        <v>43643</v>
      </c>
      <c r="F228" s="5">
        <v>1.9548000000000001</v>
      </c>
      <c r="G228" s="5">
        <v>0.84794614608869145</v>
      </c>
      <c r="I228" s="86">
        <v>43634</v>
      </c>
      <c r="J228" s="5">
        <v>15.15</v>
      </c>
      <c r="L228" s="86">
        <v>43643</v>
      </c>
      <c r="M228" s="5">
        <v>0.1709</v>
      </c>
      <c r="O228" s="86">
        <f t="shared" ca="1" si="30"/>
        <v>43643</v>
      </c>
      <c r="P228" s="5">
        <v>2926.46</v>
      </c>
      <c r="Q228" s="5">
        <v>7.79183187055673</v>
      </c>
      <c r="R228" s="1"/>
      <c r="S228" s="1">
        <v>43489</v>
      </c>
      <c r="T228">
        <v>384.04700000000003</v>
      </c>
      <c r="V228" s="86">
        <v>43641</v>
      </c>
      <c r="W228" s="5">
        <v>-7.75</v>
      </c>
      <c r="Z228" s="86">
        <v>43635</v>
      </c>
      <c r="AA228" s="5">
        <v>87.17</v>
      </c>
      <c r="AC228" s="1">
        <v>43497</v>
      </c>
      <c r="AD228">
        <v>2.7124999999999999</v>
      </c>
      <c r="AE228" s="87">
        <f t="shared" ca="1" si="31"/>
        <v>5.4300000000000015E-2</v>
      </c>
      <c r="AF228" s="87">
        <f t="shared" ca="1" si="32"/>
        <v>4.7011656355986198E-2</v>
      </c>
      <c r="AG228" s="87">
        <f t="shared" ca="1" si="33"/>
        <v>0.75804018143279694</v>
      </c>
      <c r="AI228" s="1">
        <v>43490</v>
      </c>
      <c r="AJ228">
        <v>2664.76</v>
      </c>
      <c r="AK228" s="85">
        <f t="shared" ca="1" si="36"/>
        <v>8.4528936024961705E-3</v>
      </c>
      <c r="AL228" s="87">
        <f t="shared" ca="1" si="34"/>
        <v>9.6651137230845553E-3</v>
      </c>
      <c r="AM228" s="87">
        <f t="shared" ca="1" si="35"/>
        <v>15.58452760042502</v>
      </c>
    </row>
    <row r="229" spans="2:39" x14ac:dyDescent="0.45">
      <c r="B229" s="86">
        <v>43642</v>
      </c>
      <c r="C229" s="5">
        <v>67.075000000000003</v>
      </c>
      <c r="E229" s="86">
        <v>43642</v>
      </c>
      <c r="F229" s="5">
        <v>1.978</v>
      </c>
      <c r="G229" s="5">
        <v>0.85075157948721913</v>
      </c>
      <c r="I229" s="86">
        <v>43633</v>
      </c>
      <c r="J229" s="5">
        <v>15.35</v>
      </c>
      <c r="L229" s="86">
        <v>43642</v>
      </c>
      <c r="M229" s="5">
        <v>0.17799999999999999</v>
      </c>
      <c r="O229" s="86">
        <f t="shared" ca="1" si="30"/>
        <v>43642</v>
      </c>
      <c r="P229" s="5">
        <v>2917.75</v>
      </c>
      <c r="Q229" s="5">
        <v>7.8414633431769101</v>
      </c>
      <c r="R229" s="1"/>
      <c r="S229" s="1">
        <v>43488</v>
      </c>
      <c r="T229">
        <v>393.30099999999999</v>
      </c>
      <c r="V229" s="86">
        <v>43640</v>
      </c>
      <c r="W229" s="5">
        <v>-7.13</v>
      </c>
      <c r="Z229" s="86">
        <v>43634</v>
      </c>
      <c r="AA229" s="5">
        <v>86.76</v>
      </c>
      <c r="AC229" s="1">
        <v>43496</v>
      </c>
      <c r="AD229">
        <v>2.6581999999999999</v>
      </c>
      <c r="AE229" s="87">
        <f t="shared" ca="1" si="31"/>
        <v>-4.9300000000000122E-2</v>
      </c>
      <c r="AF229" s="87">
        <f t="shared" ca="1" si="32"/>
        <v>1.3679424939180297E-2</v>
      </c>
      <c r="AG229" s="87">
        <f t="shared" ca="1" si="33"/>
        <v>0.22057409941634951</v>
      </c>
      <c r="AI229" s="1">
        <v>43489</v>
      </c>
      <c r="AJ229">
        <v>2642.33</v>
      </c>
      <c r="AK229" s="85">
        <f t="shared" ca="1" si="36"/>
        <v>1.3747320396555432E-3</v>
      </c>
      <c r="AL229" s="87">
        <f t="shared" ca="1" si="34"/>
        <v>1.1256230324298809E-2</v>
      </c>
      <c r="AM229" s="87">
        <f t="shared" ca="1" si="35"/>
        <v>18.150126029742232</v>
      </c>
    </row>
    <row r="230" spans="2:39" x14ac:dyDescent="0.45">
      <c r="B230" s="86">
        <v>43641</v>
      </c>
      <c r="C230" s="5">
        <v>69.2</v>
      </c>
      <c r="E230" s="86">
        <v>43641</v>
      </c>
      <c r="F230" s="5">
        <v>1.9085000000000001</v>
      </c>
      <c r="G230" s="5">
        <v>0.51119101126682498</v>
      </c>
      <c r="I230" s="86">
        <v>43630</v>
      </c>
      <c r="J230" s="5">
        <v>15.28</v>
      </c>
      <c r="L230" s="86">
        <v>43641</v>
      </c>
      <c r="M230" s="5">
        <v>0.17660000000000001</v>
      </c>
      <c r="O230" s="86">
        <f t="shared" ca="1" si="30"/>
        <v>43641</v>
      </c>
      <c r="P230" s="5">
        <v>2889.67</v>
      </c>
      <c r="Q230" s="5">
        <v>4.5493776997556798</v>
      </c>
      <c r="R230" s="1"/>
      <c r="S230" s="1">
        <v>43487</v>
      </c>
      <c r="T230">
        <v>397.423</v>
      </c>
      <c r="V230" s="86">
        <v>43637</v>
      </c>
      <c r="W230" s="5">
        <v>-6.75</v>
      </c>
      <c r="Z230" s="86">
        <v>43633</v>
      </c>
      <c r="AA230" s="5">
        <v>86.16</v>
      </c>
      <c r="AC230" s="1">
        <v>43495</v>
      </c>
      <c r="AD230">
        <v>2.7075</v>
      </c>
      <c r="AE230" s="87">
        <f t="shared" ca="1" si="31"/>
        <v>-3.2999999999999918E-2</v>
      </c>
      <c r="AF230" s="87">
        <f t="shared" ca="1" si="32"/>
        <v>3.4375669690446441E-2</v>
      </c>
      <c r="AG230" s="87">
        <f t="shared" ca="1" si="33"/>
        <v>0.5542910186295068</v>
      </c>
      <c r="AI230" s="1">
        <v>43488</v>
      </c>
      <c r="AJ230">
        <v>2638.7</v>
      </c>
      <c r="AK230" s="85">
        <f t="shared" ca="1" si="36"/>
        <v>2.200471333308696E-3</v>
      </c>
      <c r="AL230" s="87">
        <f t="shared" ca="1" si="34"/>
        <v>1.1809220069502999E-2</v>
      </c>
      <c r="AM230" s="87">
        <f t="shared" ca="1" si="35"/>
        <v>19.041795201342655</v>
      </c>
    </row>
    <row r="231" spans="2:39" x14ac:dyDescent="0.45">
      <c r="B231" s="86">
        <v>43640</v>
      </c>
      <c r="C231" s="5">
        <v>68.108199999999997</v>
      </c>
      <c r="E231" s="86">
        <v>43640</v>
      </c>
      <c r="F231" s="5">
        <v>1.9436</v>
      </c>
      <c r="G231" s="5">
        <v>0.54149650660615078</v>
      </c>
      <c r="I231" s="86">
        <v>43629</v>
      </c>
      <c r="J231" s="5">
        <v>15.82</v>
      </c>
      <c r="L231" s="86">
        <v>43640</v>
      </c>
      <c r="M231" s="5">
        <v>0.20399999999999999</v>
      </c>
      <c r="O231" s="86">
        <f t="shared" ca="1" si="30"/>
        <v>43640</v>
      </c>
      <c r="P231" s="5">
        <v>2886.98</v>
      </c>
      <c r="Q231" s="5">
        <v>4.5227238684301199</v>
      </c>
      <c r="R231" s="1"/>
      <c r="S231" s="1">
        <v>43483</v>
      </c>
      <c r="T231">
        <v>382.70299999999997</v>
      </c>
      <c r="V231" s="86">
        <v>43636</v>
      </c>
      <c r="W231" s="5">
        <v>-5.94</v>
      </c>
      <c r="Z231" s="86">
        <v>43630</v>
      </c>
      <c r="AA231" s="5">
        <v>86.29</v>
      </c>
      <c r="AC231" s="1">
        <v>43494</v>
      </c>
      <c r="AD231">
        <v>2.7404999999999999</v>
      </c>
      <c r="AE231" s="87">
        <f t="shared" ca="1" si="31"/>
        <v>-3.3100000000000129E-2</v>
      </c>
      <c r="AF231" s="87">
        <f t="shared" ca="1" si="32"/>
        <v>3.241176483932981E-2</v>
      </c>
      <c r="AG231" s="87">
        <f t="shared" ca="1" si="33"/>
        <v>0.5226240044238345</v>
      </c>
      <c r="AI231" s="1">
        <v>43487</v>
      </c>
      <c r="AJ231">
        <v>2632.9</v>
      </c>
      <c r="AK231" s="85">
        <f t="shared" ca="1" si="36"/>
        <v>-1.4258454363476867E-2</v>
      </c>
      <c r="AL231" s="87">
        <f t="shared" ca="1" si="34"/>
        <v>1.180925078450496E-2</v>
      </c>
      <c r="AM231" s="87">
        <f t="shared" ca="1" si="35"/>
        <v>19.041844727795166</v>
      </c>
    </row>
    <row r="232" spans="2:39" x14ac:dyDescent="0.45">
      <c r="B232" s="86">
        <v>43637</v>
      </c>
      <c r="C232" s="5">
        <v>65.295000000000002</v>
      </c>
      <c r="E232" s="86">
        <v>43637</v>
      </c>
      <c r="F232" s="5">
        <v>1.988</v>
      </c>
      <c r="G232" s="5">
        <v>0.52162973777702981</v>
      </c>
      <c r="I232" s="86">
        <v>43628</v>
      </c>
      <c r="J232" s="5">
        <v>15.91</v>
      </c>
      <c r="L232" s="86">
        <v>43637</v>
      </c>
      <c r="M232" s="5">
        <v>0.19900000000000001</v>
      </c>
      <c r="O232" s="86">
        <f t="shared" ca="1" si="30"/>
        <v>43637</v>
      </c>
      <c r="P232" s="5">
        <v>2891.64</v>
      </c>
      <c r="Q232" s="5">
        <v>5.3106261640622403</v>
      </c>
      <c r="R232" s="1"/>
      <c r="S232" s="1">
        <v>43482</v>
      </c>
      <c r="T232">
        <v>388.95400000000001</v>
      </c>
      <c r="V232" s="86">
        <v>43635</v>
      </c>
      <c r="W232" s="5">
        <v>-6.5</v>
      </c>
      <c r="Z232" s="86">
        <v>43629</v>
      </c>
      <c r="AA232" s="5">
        <v>86.35</v>
      </c>
      <c r="AC232" s="1">
        <v>43493</v>
      </c>
      <c r="AD232">
        <v>2.7736000000000001</v>
      </c>
      <c r="AE232" s="87">
        <f t="shared" ca="1" si="31"/>
        <v>-1.5800000000000036E-2</v>
      </c>
      <c r="AF232" s="87">
        <f t="shared" ca="1" si="32"/>
        <v>2.773523631291697E-2</v>
      </c>
      <c r="AG232" s="87">
        <f t="shared" ca="1" si="33"/>
        <v>0.44721724772941224</v>
      </c>
      <c r="AI232" s="1">
        <v>43483</v>
      </c>
      <c r="AJ232">
        <v>2670.71</v>
      </c>
      <c r="AK232" s="85">
        <f t="shared" ca="1" si="36"/>
        <v>1.3096912647036883E-2</v>
      </c>
      <c r="AL232" s="87">
        <f t="shared" ca="1" si="34"/>
        <v>4.6935520124330443E-3</v>
      </c>
      <c r="AM232" s="87">
        <f t="shared" ca="1" si="35"/>
        <v>7.568125215856111</v>
      </c>
    </row>
    <row r="233" spans="2:39" x14ac:dyDescent="0.45">
      <c r="B233" s="86">
        <v>43636</v>
      </c>
      <c r="C233" s="5">
        <v>65.08</v>
      </c>
      <c r="E233" s="86">
        <v>43636</v>
      </c>
      <c r="F233" s="5">
        <v>1.9697</v>
      </c>
      <c r="G233" s="5">
        <v>0.58756474820511051</v>
      </c>
      <c r="I233" s="86">
        <v>43627</v>
      </c>
      <c r="J233" s="5">
        <v>15.99</v>
      </c>
      <c r="L233" s="86">
        <v>43636</v>
      </c>
      <c r="M233" s="5">
        <v>0.16819999999999999</v>
      </c>
      <c r="O233" s="86">
        <f t="shared" ca="1" si="30"/>
        <v>43636</v>
      </c>
      <c r="P233" s="5">
        <v>2879.84</v>
      </c>
      <c r="Q233" s="5">
        <v>9.0553532776107097</v>
      </c>
      <c r="R233" s="1"/>
      <c r="S233" s="1">
        <v>43481</v>
      </c>
      <c r="T233">
        <v>403.49299999999999</v>
      </c>
      <c r="V233" s="86">
        <v>43634</v>
      </c>
      <c r="W233" s="5">
        <v>-5.75</v>
      </c>
      <c r="Z233" s="86">
        <v>43628</v>
      </c>
      <c r="AA233" s="5">
        <v>86.15</v>
      </c>
      <c r="AC233" s="1">
        <v>43490</v>
      </c>
      <c r="AD233">
        <v>2.7894000000000001</v>
      </c>
      <c r="AE233" s="87">
        <f t="shared" ca="1" si="31"/>
        <v>3.9500000000000313E-2</v>
      </c>
      <c r="AF233" s="87">
        <f t="shared" ca="1" si="32"/>
        <v>3.7570056782851309E-2</v>
      </c>
      <c r="AG233" s="87">
        <f t="shared" ca="1" si="33"/>
        <v>0.60579896280311885</v>
      </c>
      <c r="AI233" s="1">
        <v>43482</v>
      </c>
      <c r="AJ233">
        <v>2635.96</v>
      </c>
      <c r="AK233" s="85">
        <f t="shared" ca="1" si="36"/>
        <v>7.5627828542582029E-3</v>
      </c>
      <c r="AL233" s="87">
        <f t="shared" ca="1" si="34"/>
        <v>6.9778351861746451E-3</v>
      </c>
      <c r="AM233" s="87">
        <f t="shared" ca="1" si="35"/>
        <v>11.251421159217356</v>
      </c>
    </row>
    <row r="234" spans="2:39" x14ac:dyDescent="0.45">
      <c r="B234" s="86">
        <v>43635</v>
      </c>
      <c r="C234" s="5">
        <v>67.760000000000005</v>
      </c>
      <c r="E234" s="86">
        <v>43635</v>
      </c>
      <c r="F234" s="5">
        <v>1.9590000000000001</v>
      </c>
      <c r="G234" s="5">
        <v>0.547760653327104</v>
      </c>
      <c r="I234" s="86">
        <v>43626</v>
      </c>
      <c r="J234" s="5">
        <v>15.94</v>
      </c>
      <c r="L234" s="86">
        <v>43635</v>
      </c>
      <c r="M234" s="5">
        <v>0.1946</v>
      </c>
      <c r="O234" s="86">
        <f t="shared" ca="1" si="30"/>
        <v>43635</v>
      </c>
      <c r="P234" s="5">
        <v>2885.72</v>
      </c>
      <c r="Q234" s="5">
        <v>7.1769960503791204</v>
      </c>
      <c r="R234" s="1"/>
      <c r="S234" s="1">
        <v>43480</v>
      </c>
      <c r="T234">
        <v>405.01799999999997</v>
      </c>
      <c r="V234" s="86">
        <v>43633</v>
      </c>
      <c r="W234" s="5">
        <v>-5.37</v>
      </c>
      <c r="Z234" s="86">
        <v>43627</v>
      </c>
      <c r="AA234" s="5">
        <v>86.35</v>
      </c>
      <c r="AC234" s="1">
        <v>43489</v>
      </c>
      <c r="AD234">
        <v>2.7498999999999998</v>
      </c>
      <c r="AE234" s="87">
        <f t="shared" ca="1" si="31"/>
        <v>-2.2300000000000431E-2</v>
      </c>
      <c r="AF234" s="87">
        <f t="shared" ca="1" si="32"/>
        <v>2.3313014963034312E-2</v>
      </c>
      <c r="AG234" s="87">
        <f t="shared" ca="1" si="33"/>
        <v>0.3759110710438468</v>
      </c>
      <c r="AI234" s="1">
        <v>43481</v>
      </c>
      <c r="AJ234">
        <v>2616.1</v>
      </c>
      <c r="AK234" s="85">
        <f t="shared" ca="1" si="36"/>
        <v>2.2195019060886282E-3</v>
      </c>
      <c r="AL234" s="87">
        <f t="shared" ca="1" si="34"/>
        <v>6.6466424616503849E-3</v>
      </c>
      <c r="AM234" s="87">
        <f t="shared" ca="1" si="35"/>
        <v>10.717388937322191</v>
      </c>
    </row>
    <row r="235" spans="2:39" x14ac:dyDescent="0.45">
      <c r="B235" s="86">
        <v>43634</v>
      </c>
      <c r="C235" s="5">
        <v>68.486500000000007</v>
      </c>
      <c r="E235" s="86">
        <v>43634</v>
      </c>
      <c r="F235" s="5">
        <v>2.0013999999999998</v>
      </c>
      <c r="G235" s="5">
        <v>0.5446099368661349</v>
      </c>
      <c r="I235" s="86">
        <v>43623</v>
      </c>
      <c r="J235" s="5">
        <v>16.3</v>
      </c>
      <c r="L235" s="86">
        <v>43634</v>
      </c>
      <c r="M235" s="5">
        <v>0.1004</v>
      </c>
      <c r="O235" s="86">
        <f t="shared" ca="1" si="30"/>
        <v>43634</v>
      </c>
      <c r="P235" s="5">
        <v>2886.73</v>
      </c>
      <c r="Q235" s="5">
        <v>4.0565121232710997</v>
      </c>
      <c r="R235" s="1"/>
      <c r="S235" s="1">
        <v>43479</v>
      </c>
      <c r="T235">
        <v>414.74599999999998</v>
      </c>
      <c r="V235" s="86">
        <v>43630</v>
      </c>
      <c r="W235" s="5">
        <v>-7</v>
      </c>
      <c r="Z235" s="86">
        <v>43626</v>
      </c>
      <c r="AA235" s="5">
        <v>86.23</v>
      </c>
      <c r="AC235" s="1">
        <v>43488</v>
      </c>
      <c r="AD235">
        <v>2.7722000000000002</v>
      </c>
      <c r="AE235" s="87">
        <f t="shared" ca="1" si="31"/>
        <v>-7.9999999999991189E-4</v>
      </c>
      <c r="AF235" s="87">
        <f t="shared" ca="1" si="32"/>
        <v>3.5971192177444662E-2</v>
      </c>
      <c r="AG235" s="87">
        <f t="shared" ca="1" si="33"/>
        <v>0.58001804569627879</v>
      </c>
      <c r="AI235" s="1">
        <v>43480</v>
      </c>
      <c r="AJ235">
        <v>2610.3000000000002</v>
      </c>
      <c r="AK235" s="85">
        <f t="shared" ca="1" si="36"/>
        <v>1.06646417681244E-2</v>
      </c>
      <c r="AL235" s="87">
        <f t="shared" ca="1" si="34"/>
        <v>6.7842433273323718E-3</v>
      </c>
      <c r="AM235" s="87">
        <f t="shared" ca="1" si="35"/>
        <v>10.93926366642563</v>
      </c>
    </row>
    <row r="236" spans="2:39" x14ac:dyDescent="0.45">
      <c r="B236" s="86">
        <v>43633</v>
      </c>
      <c r="C236" s="5">
        <v>67.849999999999994</v>
      </c>
      <c r="E236" s="86">
        <v>43633</v>
      </c>
      <c r="F236" s="5">
        <v>2.0415000000000001</v>
      </c>
      <c r="G236" s="5">
        <v>0.52452262423401219</v>
      </c>
      <c r="I236" s="86">
        <v>43622</v>
      </c>
      <c r="J236" s="5">
        <v>15.93</v>
      </c>
      <c r="L236" s="86">
        <v>43633</v>
      </c>
      <c r="M236" s="5">
        <v>0.13800000000000001</v>
      </c>
      <c r="O236" s="86">
        <f t="shared" ca="1" si="30"/>
        <v>43633</v>
      </c>
      <c r="P236" s="5">
        <v>2873.34</v>
      </c>
      <c r="Q236" s="5">
        <v>10.843199562729099</v>
      </c>
      <c r="R236" s="1"/>
      <c r="S236" s="1">
        <v>43476</v>
      </c>
      <c r="T236">
        <v>404.02699999999999</v>
      </c>
      <c r="V236" s="86">
        <v>43629</v>
      </c>
      <c r="W236" s="5">
        <v>-5.75</v>
      </c>
      <c r="Z236" s="86">
        <v>43623</v>
      </c>
      <c r="AA236" s="5">
        <v>86.1</v>
      </c>
      <c r="AC236" s="1">
        <v>43487</v>
      </c>
      <c r="AD236">
        <v>2.7730000000000001</v>
      </c>
      <c r="AE236" s="87">
        <f t="shared" ca="1" si="31"/>
        <v>-4.9499999999999655E-2</v>
      </c>
      <c r="AF236" s="87">
        <f t="shared" ca="1" si="32"/>
        <v>3.9328234132744729E-2</v>
      </c>
      <c r="AG236" s="87">
        <f t="shared" ca="1" si="33"/>
        <v>0.63414872072724127</v>
      </c>
      <c r="AI236" s="1">
        <v>43479</v>
      </c>
      <c r="AJ236">
        <v>2582.61</v>
      </c>
      <c r="AK236" s="85">
        <f t="shared" ca="1" si="36"/>
        <v>-5.2714324201361554E-3</v>
      </c>
      <c r="AL236" s="87">
        <f t="shared" ca="1" si="34"/>
        <v>4.5581735875404499E-3</v>
      </c>
      <c r="AM236" s="87">
        <f t="shared" ca="1" si="35"/>
        <v>7.3498340648475571</v>
      </c>
    </row>
    <row r="237" spans="2:39" x14ac:dyDescent="0.45">
      <c r="B237" s="86">
        <v>43630</v>
      </c>
      <c r="C237" s="5">
        <v>68.95</v>
      </c>
      <c r="E237" s="86">
        <v>43630</v>
      </c>
      <c r="F237" s="5">
        <v>2.0114999999999998</v>
      </c>
      <c r="G237" s="5">
        <v>0.18486495070726275</v>
      </c>
      <c r="I237" s="86">
        <v>43621</v>
      </c>
      <c r="J237" s="5">
        <v>16.09</v>
      </c>
      <c r="L237" s="86">
        <v>43630</v>
      </c>
      <c r="M237" s="5">
        <v>0.153</v>
      </c>
      <c r="O237" s="86">
        <f t="shared" ca="1" si="30"/>
        <v>43630</v>
      </c>
      <c r="P237" s="5">
        <v>2843.49</v>
      </c>
      <c r="Q237" s="5">
        <v>15.9574551333434</v>
      </c>
      <c r="R237" s="1"/>
      <c r="S237" s="1">
        <v>43475</v>
      </c>
      <c r="T237">
        <v>401.54599999999999</v>
      </c>
      <c r="V237" s="86">
        <v>43628</v>
      </c>
      <c r="W237" s="5">
        <v>-4.13</v>
      </c>
      <c r="Z237" s="86">
        <v>43622</v>
      </c>
      <c r="AA237" s="5">
        <v>85.88</v>
      </c>
      <c r="AC237" s="1">
        <v>43486</v>
      </c>
      <c r="AD237">
        <v>2.8224999999999998</v>
      </c>
      <c r="AE237" s="87">
        <f t="shared" ca="1" si="31"/>
        <v>0</v>
      </c>
      <c r="AF237" s="87">
        <f t="shared" ca="1" si="32"/>
        <v>1.6577570187857282E-2</v>
      </c>
      <c r="AG237" s="87">
        <f t="shared" ca="1" si="33"/>
        <v>0.26730528739003079</v>
      </c>
      <c r="AI237" s="1">
        <v>43476</v>
      </c>
      <c r="AJ237">
        <v>2596.2600000000002</v>
      </c>
      <c r="AK237" s="85">
        <f t="shared" ca="1" si="36"/>
        <v>-1.4635367547150111E-4</v>
      </c>
      <c r="AL237" s="87">
        <f t="shared" ca="1" si="34"/>
        <v>4.0109273362397661E-3</v>
      </c>
      <c r="AM237" s="87">
        <f t="shared" ca="1" si="35"/>
        <v>6.4674259988923026</v>
      </c>
    </row>
    <row r="238" spans="2:39" x14ac:dyDescent="0.45">
      <c r="B238" s="86">
        <v>43629</v>
      </c>
      <c r="C238" s="5">
        <v>66.936099999999996</v>
      </c>
      <c r="E238" s="86">
        <v>43629</v>
      </c>
      <c r="F238" s="5">
        <v>2.0390000000000001</v>
      </c>
      <c r="G238" s="5">
        <v>0.69014103631069534</v>
      </c>
      <c r="I238" s="86">
        <v>43620</v>
      </c>
      <c r="J238" s="5">
        <v>16.97</v>
      </c>
      <c r="L238" s="86">
        <v>43629</v>
      </c>
      <c r="M238" s="5">
        <v>0.17710000000000001</v>
      </c>
      <c r="O238" s="86">
        <f t="shared" ca="1" si="30"/>
        <v>43629</v>
      </c>
      <c r="P238" s="5">
        <v>2826.15</v>
      </c>
      <c r="Q238" s="5">
        <v>23.8398187116216</v>
      </c>
      <c r="R238" s="1"/>
      <c r="S238" s="1">
        <v>43474</v>
      </c>
      <c r="T238">
        <v>412.97199999999998</v>
      </c>
      <c r="V238" s="86">
        <v>43627</v>
      </c>
      <c r="W238" s="5">
        <v>-3</v>
      </c>
      <c r="Z238" s="86">
        <v>43621</v>
      </c>
      <c r="AA238" s="5">
        <v>85.7</v>
      </c>
      <c r="AC238" s="1">
        <v>43483</v>
      </c>
      <c r="AD238">
        <v>2.8224999999999998</v>
      </c>
      <c r="AE238" s="87">
        <f t="shared" ca="1" si="31"/>
        <v>3.8300000000000001E-2</v>
      </c>
      <c r="AF238" s="87">
        <f t="shared" ca="1" si="32"/>
        <v>1.2047959716621473E-2</v>
      </c>
      <c r="AG238" s="87">
        <f t="shared" ca="1" si="33"/>
        <v>0.19426751315304053</v>
      </c>
      <c r="AI238" s="1">
        <v>43475</v>
      </c>
      <c r="AJ238">
        <v>2596.64</v>
      </c>
      <c r="AK238" s="85">
        <f t="shared" ca="1" si="36"/>
        <v>4.508267632578381E-3</v>
      </c>
      <c r="AL238" s="87">
        <f t="shared" ca="1" si="34"/>
        <v>2.5677066664702088E-3</v>
      </c>
      <c r="AM238" s="87">
        <f t="shared" ca="1" si="35"/>
        <v>4.1403025934214552</v>
      </c>
    </row>
    <row r="239" spans="2:39" x14ac:dyDescent="0.45">
      <c r="B239" s="86">
        <v>43628</v>
      </c>
      <c r="C239" s="5">
        <v>62.3</v>
      </c>
      <c r="E239" s="86">
        <v>43628</v>
      </c>
      <c r="F239" s="5">
        <v>2.0804999999999998</v>
      </c>
      <c r="G239" s="5">
        <v>0.66840266057719144</v>
      </c>
      <c r="I239" s="86">
        <v>43619</v>
      </c>
      <c r="J239" s="5">
        <v>18.86</v>
      </c>
      <c r="L239" s="86">
        <v>43628</v>
      </c>
      <c r="M239" s="5">
        <v>0.15340000000000001</v>
      </c>
      <c r="O239" s="86">
        <f t="shared" ca="1" si="30"/>
        <v>43628</v>
      </c>
      <c r="P239" s="5">
        <v>2803.27</v>
      </c>
      <c r="Q239" s="5">
        <v>23.274788311816199</v>
      </c>
      <c r="R239" s="1"/>
      <c r="S239" s="1">
        <v>43473</v>
      </c>
      <c r="T239">
        <v>406.34800000000001</v>
      </c>
      <c r="V239" s="86">
        <v>43626</v>
      </c>
      <c r="W239" s="5">
        <v>-2.25</v>
      </c>
      <c r="Z239" s="86">
        <v>43620</v>
      </c>
      <c r="AA239" s="5">
        <v>85.5</v>
      </c>
      <c r="AC239" s="1">
        <v>43482</v>
      </c>
      <c r="AD239">
        <v>2.7841999999999998</v>
      </c>
      <c r="AE239" s="87">
        <f t="shared" ca="1" si="31"/>
        <v>2.8200000000000003E-2</v>
      </c>
      <c r="AF239" s="87">
        <f t="shared" ca="1" si="32"/>
        <v>1.0188351191434226E-2</v>
      </c>
      <c r="AG239" s="87">
        <f t="shared" ca="1" si="33"/>
        <v>0.16428222667105469</v>
      </c>
      <c r="AI239" s="1">
        <v>43474</v>
      </c>
      <c r="AJ239">
        <v>2584.96</v>
      </c>
      <c r="AK239" s="85">
        <f t="shared" ca="1" si="36"/>
        <v>4.0896523041704267E-3</v>
      </c>
      <c r="AL239" s="87">
        <f t="shared" ca="1" si="34"/>
        <v>1.3616220591140786E-2</v>
      </c>
      <c r="AM239" s="87">
        <f t="shared" ca="1" si="35"/>
        <v>21.955495992693411</v>
      </c>
    </row>
    <row r="240" spans="2:39" x14ac:dyDescent="0.45">
      <c r="B240" s="86">
        <v>43627</v>
      </c>
      <c r="C240" s="5">
        <v>60.8</v>
      </c>
      <c r="E240" s="86">
        <v>43627</v>
      </c>
      <c r="F240" s="5">
        <v>2.1135999999999999</v>
      </c>
      <c r="G240" s="5">
        <v>0.61234815804954279</v>
      </c>
      <c r="I240" s="86">
        <v>43616</v>
      </c>
      <c r="J240" s="5">
        <v>18.71</v>
      </c>
      <c r="L240" s="86">
        <v>43627</v>
      </c>
      <c r="M240" s="5">
        <v>0.13009999999999999</v>
      </c>
      <c r="O240" s="86">
        <f t="shared" ca="1" si="30"/>
        <v>43627</v>
      </c>
      <c r="P240" s="5">
        <v>2744.45</v>
      </c>
      <c r="Q240" s="5">
        <v>10.5116715843024</v>
      </c>
      <c r="R240" s="1"/>
      <c r="S240" s="1">
        <v>43472</v>
      </c>
      <c r="T240">
        <v>417.33300000000003</v>
      </c>
      <c r="V240" s="86">
        <v>43623</v>
      </c>
      <c r="W240" s="5">
        <v>-0.75</v>
      </c>
      <c r="Z240" s="86">
        <v>43619</v>
      </c>
      <c r="AA240" s="5">
        <v>84.65</v>
      </c>
      <c r="AC240" s="1">
        <v>43481</v>
      </c>
      <c r="AD240">
        <v>2.7559999999999998</v>
      </c>
      <c r="AE240" s="87">
        <f t="shared" ca="1" si="31"/>
        <v>1.5199999999999658E-2</v>
      </c>
      <c r="AF240" s="87">
        <f t="shared" ca="1" si="32"/>
        <v>2.5955651279313541E-2</v>
      </c>
      <c r="AG240" s="87">
        <f t="shared" ca="1" si="33"/>
        <v>0.41852230127756146</v>
      </c>
      <c r="AI240" s="1">
        <v>43473</v>
      </c>
      <c r="AJ240">
        <v>2574.41</v>
      </c>
      <c r="AK240" s="85">
        <f t="shared" ca="1" si="36"/>
        <v>9.648598495866724E-3</v>
      </c>
      <c r="AL240" s="87">
        <f t="shared" ca="1" si="34"/>
        <v>2.4149989230429773E-2</v>
      </c>
      <c r="AM240" s="87">
        <f t="shared" ca="1" si="35"/>
        <v>38.940687558871787</v>
      </c>
    </row>
    <row r="241" spans="2:39" x14ac:dyDescent="0.45">
      <c r="B241" s="86">
        <v>43626</v>
      </c>
      <c r="C241" s="5">
        <v>61.286200000000001</v>
      </c>
      <c r="E241" s="86">
        <v>43626</v>
      </c>
      <c r="F241" s="5">
        <v>2.1278000000000001</v>
      </c>
      <c r="G241" s="5">
        <v>0.60255799167659696</v>
      </c>
      <c r="I241" s="86">
        <v>43615</v>
      </c>
      <c r="J241" s="5">
        <v>17.3</v>
      </c>
      <c r="L241" s="86">
        <v>43626</v>
      </c>
      <c r="M241" s="5">
        <v>0.15590000000000001</v>
      </c>
      <c r="O241" s="86">
        <f t="shared" ca="1" si="30"/>
        <v>43626</v>
      </c>
      <c r="P241" s="5">
        <v>2752.06</v>
      </c>
      <c r="Q241" s="5">
        <v>10.3531566328077</v>
      </c>
      <c r="R241" s="1"/>
      <c r="S241" s="1">
        <v>43469</v>
      </c>
      <c r="T241">
        <v>429.38400000000001</v>
      </c>
      <c r="V241" s="86">
        <v>43622</v>
      </c>
      <c r="W241" s="5">
        <v>-0.75</v>
      </c>
      <c r="Z241" s="86">
        <v>43616</v>
      </c>
      <c r="AA241" s="5">
        <v>84.9</v>
      </c>
      <c r="AC241" s="1">
        <v>43480</v>
      </c>
      <c r="AD241">
        <v>2.7408000000000001</v>
      </c>
      <c r="AE241" s="87">
        <f t="shared" ca="1" si="31"/>
        <v>1.23000000000002E-2</v>
      </c>
      <c r="AF241" s="87">
        <f t="shared" ca="1" si="32"/>
        <v>2.8948517521052212E-2</v>
      </c>
      <c r="AG241" s="87">
        <f t="shared" ca="1" si="33"/>
        <v>0.466780819371719</v>
      </c>
      <c r="AI241" s="1">
        <v>43472</v>
      </c>
      <c r="AJ241">
        <v>2549.69</v>
      </c>
      <c r="AK241" s="85">
        <f t="shared" ca="1" si="36"/>
        <v>6.9859758341247287E-3</v>
      </c>
      <c r="AL241" s="87">
        <f t="shared" ca="1" si="34"/>
        <v>2.4129812305603428E-2</v>
      </c>
      <c r="AM241" s="87">
        <f t="shared" ca="1" si="35"/>
        <v>38.908153245168187</v>
      </c>
    </row>
    <row r="242" spans="2:39" x14ac:dyDescent="0.45">
      <c r="B242" s="86">
        <v>43623</v>
      </c>
      <c r="C242" s="5">
        <v>63.545000000000002</v>
      </c>
      <c r="E242" s="86">
        <v>43623</v>
      </c>
      <c r="F242" s="5">
        <v>2.0749</v>
      </c>
      <c r="G242" s="5">
        <v>0.75837852246310966</v>
      </c>
      <c r="I242" s="86">
        <v>43614</v>
      </c>
      <c r="J242" s="5">
        <v>17.899999999999999</v>
      </c>
      <c r="L242" s="86">
        <v>43623</v>
      </c>
      <c r="M242" s="5">
        <v>0.15440000000000001</v>
      </c>
      <c r="O242" s="86">
        <f t="shared" ca="1" si="30"/>
        <v>43623</v>
      </c>
      <c r="P242" s="5">
        <v>2788.86</v>
      </c>
      <c r="Q242" s="5">
        <v>8.8162750598610007</v>
      </c>
      <c r="R242" s="1"/>
      <c r="S242" s="1">
        <v>43468</v>
      </c>
      <c r="T242">
        <v>465.32299999999998</v>
      </c>
      <c r="V242" s="86">
        <v>43621</v>
      </c>
      <c r="W242" s="5">
        <v>-1.75</v>
      </c>
      <c r="Z242" s="86">
        <v>43615</v>
      </c>
      <c r="AA242" s="5">
        <v>85.52</v>
      </c>
      <c r="AC242" s="1">
        <v>43479</v>
      </c>
      <c r="AD242">
        <v>2.7284999999999999</v>
      </c>
      <c r="AE242" s="87">
        <f t="shared" ca="1" si="31"/>
        <v>3.6000000000000476E-3</v>
      </c>
      <c r="AF242" s="87">
        <f t="shared" ca="1" si="32"/>
        <v>2.8765372701681891E-2</v>
      </c>
      <c r="AG242" s="87">
        <f t="shared" ca="1" si="33"/>
        <v>0.4638276978936608</v>
      </c>
      <c r="AI242" s="1">
        <v>43469</v>
      </c>
      <c r="AJ242">
        <v>2531.94</v>
      </c>
      <c r="AK242" s="85">
        <f t="shared" ca="1" si="36"/>
        <v>3.3759378318728883E-2</v>
      </c>
      <c r="AL242" s="87">
        <f t="shared" ca="1" si="34"/>
        <v>2.4196785055090143E-2</v>
      </c>
      <c r="AM242" s="87">
        <f t="shared" ca="1" si="35"/>
        <v>39.016143558863007</v>
      </c>
    </row>
    <row r="243" spans="2:39" x14ac:dyDescent="0.45">
      <c r="B243" s="86">
        <v>43622</v>
      </c>
      <c r="C243" s="5">
        <v>68.174999999999997</v>
      </c>
      <c r="E243" s="86">
        <v>43622</v>
      </c>
      <c r="F243" s="5">
        <v>2.1107999999999998</v>
      </c>
      <c r="G243" s="5">
        <v>0.87833614484053213</v>
      </c>
      <c r="I243" s="86">
        <v>43613</v>
      </c>
      <c r="J243" s="5">
        <v>17.5</v>
      </c>
      <c r="L243" s="86">
        <v>43622</v>
      </c>
      <c r="M243" s="5">
        <v>0.17230000000000001</v>
      </c>
      <c r="O243" s="86">
        <f t="shared" ca="1" si="30"/>
        <v>43622</v>
      </c>
      <c r="P243" s="5">
        <v>2783.02</v>
      </c>
      <c r="Q243" s="5">
        <v>9.1023080340368896</v>
      </c>
      <c r="R243" s="1"/>
      <c r="S243" s="1">
        <v>43467</v>
      </c>
      <c r="T243">
        <v>459.44</v>
      </c>
      <c r="V243" s="86">
        <v>43620</v>
      </c>
      <c r="W243" s="5">
        <v>-2.88</v>
      </c>
      <c r="Z243" s="86">
        <v>43614</v>
      </c>
      <c r="AA243" s="5">
        <v>85.34</v>
      </c>
      <c r="AC243" s="1">
        <v>43476</v>
      </c>
      <c r="AD243">
        <v>2.7248999999999999</v>
      </c>
      <c r="AE243" s="87">
        <f t="shared" ca="1" si="31"/>
        <v>-4.0599999999999969E-2</v>
      </c>
      <c r="AF243" s="87">
        <f t="shared" ca="1" si="32"/>
        <v>3.5401365322070048E-2</v>
      </c>
      <c r="AG243" s="87">
        <f t="shared" ca="1" si="33"/>
        <v>0.57082986373641365</v>
      </c>
      <c r="AI243" s="1">
        <v>43468</v>
      </c>
      <c r="AJ243">
        <v>2447.89</v>
      </c>
      <c r="AK243" s="85">
        <f t="shared" ca="1" si="36"/>
        <v>-2.5068276263535243E-2</v>
      </c>
      <c r="AL243" s="87">
        <f t="shared" ca="1" si="34"/>
        <v>1.4540821551294391E-2</v>
      </c>
      <c r="AM243" s="87">
        <f t="shared" ca="1" si="35"/>
        <v>23.446370243709946</v>
      </c>
    </row>
    <row r="244" spans="2:39" x14ac:dyDescent="0.45">
      <c r="B244" s="86">
        <v>43621</v>
      </c>
      <c r="C244" s="5">
        <v>70.45</v>
      </c>
      <c r="E244" s="86">
        <v>43621</v>
      </c>
      <c r="F244" s="5">
        <v>2.1172</v>
      </c>
      <c r="G244" s="5">
        <v>1.1947261331925942</v>
      </c>
      <c r="I244" s="86">
        <v>43609</v>
      </c>
      <c r="J244" s="5">
        <v>15.85</v>
      </c>
      <c r="L244" s="86">
        <v>43621</v>
      </c>
      <c r="M244" s="5">
        <v>0.2072</v>
      </c>
      <c r="O244" s="86">
        <f t="shared" ca="1" si="30"/>
        <v>43621</v>
      </c>
      <c r="P244" s="5">
        <v>2802.39</v>
      </c>
      <c r="Q244" s="5">
        <v>9.5225680786026707</v>
      </c>
      <c r="R244" s="1"/>
      <c r="S244" s="1">
        <v>43465</v>
      </c>
      <c r="T244">
        <v>449.15199999999999</v>
      </c>
      <c r="V244" s="86">
        <v>43619</v>
      </c>
      <c r="W244" s="5">
        <v>-4.38</v>
      </c>
      <c r="Z244" s="86">
        <v>43613</v>
      </c>
      <c r="AA244" s="5">
        <v>85.57</v>
      </c>
      <c r="AC244" s="1">
        <v>43475</v>
      </c>
      <c r="AD244">
        <v>2.7654999999999998</v>
      </c>
      <c r="AE244" s="87">
        <f t="shared" ca="1" si="31"/>
        <v>2.6499999999999968E-2</v>
      </c>
      <c r="AF244" s="87">
        <f t="shared" ca="1" si="32"/>
        <v>2.3293561342139144E-2</v>
      </c>
      <c r="AG244" s="87">
        <f t="shared" ca="1" si="33"/>
        <v>0.37559739083225774</v>
      </c>
      <c r="AI244" s="1">
        <v>43467</v>
      </c>
      <c r="AJ244">
        <v>2510.0300000000002</v>
      </c>
      <c r="AK244" s="85">
        <f t="shared" ca="1" si="36"/>
        <v>1.2677203464647186E-3</v>
      </c>
      <c r="AL244" s="87">
        <f t="shared" ca="1" si="34"/>
        <v>5.0013523384091685E-3</v>
      </c>
      <c r="AM244" s="87">
        <f t="shared" ca="1" si="35"/>
        <v>8.064438328462078</v>
      </c>
    </row>
    <row r="245" spans="2:39" x14ac:dyDescent="0.45">
      <c r="B245" s="86">
        <v>43620</v>
      </c>
      <c r="C245" s="5">
        <v>69.364999999999995</v>
      </c>
      <c r="E245" s="86">
        <v>43620</v>
      </c>
      <c r="F245" s="5">
        <v>2.1021999999999998</v>
      </c>
      <c r="G245" s="5">
        <v>1.1618198296924789</v>
      </c>
      <c r="I245" s="86">
        <v>43608</v>
      </c>
      <c r="J245" s="5">
        <v>16.920000000000002</v>
      </c>
      <c r="L245" s="86">
        <v>43620</v>
      </c>
      <c r="M245" s="5">
        <v>0.17680000000000001</v>
      </c>
      <c r="O245" s="86">
        <f t="shared" ca="1" si="30"/>
        <v>43620</v>
      </c>
      <c r="P245" s="5">
        <v>2826.06</v>
      </c>
      <c r="Q245" s="5">
        <v>13.770601893796799</v>
      </c>
      <c r="R245" s="1"/>
      <c r="S245" s="1">
        <v>43462</v>
      </c>
      <c r="T245">
        <v>452.42099999999999</v>
      </c>
      <c r="V245" s="86">
        <v>43616</v>
      </c>
      <c r="W245" s="5">
        <v>-4.25</v>
      </c>
      <c r="Z245" s="86">
        <v>43609</v>
      </c>
      <c r="AA245" s="5">
        <v>85.65</v>
      </c>
      <c r="AC245" s="1">
        <v>43474</v>
      </c>
      <c r="AD245">
        <v>2.7389999999999999</v>
      </c>
      <c r="AE245" s="87">
        <f t="shared" ca="1" si="31"/>
        <v>-1.7900000000000027E-2</v>
      </c>
      <c r="AF245" s="87">
        <f t="shared" ca="1" si="32"/>
        <v>5.9892598318434569E-2</v>
      </c>
      <c r="AG245" s="87">
        <f t="shared" ca="1" si="33"/>
        <v>0.96573912971706355</v>
      </c>
      <c r="AI245" s="1">
        <v>43465</v>
      </c>
      <c r="AJ245">
        <v>2506.85</v>
      </c>
      <c r="AK245" s="85">
        <f t="shared" ca="1" si="36"/>
        <v>8.4565829777873986E-3</v>
      </c>
      <c r="AL245" s="87">
        <f t="shared" ca="1" si="34"/>
        <v>2.2060699939159756E-2</v>
      </c>
      <c r="AM245" s="87">
        <f t="shared" ca="1" si="35"/>
        <v>35.571809803476015</v>
      </c>
    </row>
    <row r="246" spans="2:39" x14ac:dyDescent="0.45">
      <c r="B246" s="86">
        <v>43619</v>
      </c>
      <c r="C246" s="5">
        <v>70.27</v>
      </c>
      <c r="E246" s="86">
        <v>43619</v>
      </c>
      <c r="F246" s="5">
        <v>2.0270000000000001</v>
      </c>
      <c r="G246" s="5">
        <v>0.58408650900358838</v>
      </c>
      <c r="I246" s="86">
        <v>43607</v>
      </c>
      <c r="J246" s="5">
        <v>14.75</v>
      </c>
      <c r="L246" s="86">
        <v>43619</v>
      </c>
      <c r="M246" s="5">
        <v>0.1535</v>
      </c>
      <c r="O246" s="86">
        <f t="shared" ca="1" si="30"/>
        <v>43619</v>
      </c>
      <c r="P246" s="5">
        <v>2822.24</v>
      </c>
      <c r="Q246" s="5">
        <v>13.9957093546168</v>
      </c>
      <c r="R246" s="1"/>
      <c r="S246" s="1">
        <v>43461</v>
      </c>
      <c r="T246">
        <v>455.411</v>
      </c>
      <c r="V246" s="86">
        <v>43615</v>
      </c>
      <c r="W246" s="5">
        <v>-4</v>
      </c>
      <c r="Z246" s="86">
        <v>43608</v>
      </c>
      <c r="AA246" s="5">
        <v>85.77</v>
      </c>
      <c r="AC246" s="1">
        <v>43473</v>
      </c>
      <c r="AD246">
        <v>2.7568999999999999</v>
      </c>
      <c r="AE246" s="87">
        <f t="shared" ca="1" si="31"/>
        <v>3.2999999999999918E-2</v>
      </c>
      <c r="AF246" s="87">
        <f t="shared" ca="1" si="32"/>
        <v>8.2424450255977014E-2</v>
      </c>
      <c r="AG246" s="87">
        <f t="shared" ca="1" si="33"/>
        <v>1.3290543254509981</v>
      </c>
      <c r="AI246" s="1">
        <v>43462</v>
      </c>
      <c r="AJ246">
        <v>2485.7399999999998</v>
      </c>
      <c r="AK246" s="85">
        <f t="shared" ca="1" si="36"/>
        <v>-1.2423185913211249E-3</v>
      </c>
      <c r="AL246" s="87">
        <f t="shared" ca="1" si="34"/>
        <v>3.1484421594594393E-2</v>
      </c>
      <c r="AM246" s="87">
        <f t="shared" ca="1" si="35"/>
        <v>50.767104390343363</v>
      </c>
    </row>
    <row r="247" spans="2:39" x14ac:dyDescent="0.45">
      <c r="B247" s="86">
        <v>43616</v>
      </c>
      <c r="C247" s="5">
        <v>70.08</v>
      </c>
      <c r="E247" s="86">
        <v>43616</v>
      </c>
      <c r="F247" s="5">
        <v>2.0832999999999999</v>
      </c>
      <c r="G247" s="5">
        <v>0.57848052401672612</v>
      </c>
      <c r="I247" s="86">
        <v>43606</v>
      </c>
      <c r="J247" s="5">
        <v>14.95</v>
      </c>
      <c r="L247" s="86">
        <v>43616</v>
      </c>
      <c r="M247" s="5">
        <v>0.1041</v>
      </c>
      <c r="O247" s="86">
        <f t="shared" ca="1" si="30"/>
        <v>43616</v>
      </c>
      <c r="P247" s="5">
        <v>2856.27</v>
      </c>
      <c r="Q247" s="5">
        <v>11.30539982416</v>
      </c>
      <c r="R247" s="1"/>
      <c r="S247" s="1">
        <v>43460</v>
      </c>
      <c r="T247">
        <v>451.96499999999997</v>
      </c>
      <c r="V247" s="86">
        <v>43614</v>
      </c>
      <c r="W247" s="5">
        <v>-4.63</v>
      </c>
      <c r="Z247" s="86">
        <v>43607</v>
      </c>
      <c r="AA247" s="5">
        <v>86.2</v>
      </c>
      <c r="AC247" s="1">
        <v>43472</v>
      </c>
      <c r="AD247">
        <v>2.7239</v>
      </c>
      <c r="AE247" s="87">
        <f t="shared" ca="1" si="31"/>
        <v>2.4999999999999911E-2</v>
      </c>
      <c r="AF247" s="87">
        <f t="shared" ca="1" si="32"/>
        <v>9.2318845132869226E-2</v>
      </c>
      <c r="AG247" s="87">
        <f t="shared" ca="1" si="33"/>
        <v>1.4885966489728975</v>
      </c>
      <c r="AI247" s="1">
        <v>43461</v>
      </c>
      <c r="AJ247">
        <v>2488.83</v>
      </c>
      <c r="AK247" s="85">
        <f t="shared" ca="1" si="36"/>
        <v>8.5261777916688236E-3</v>
      </c>
      <c r="AL247" s="87">
        <f t="shared" ca="1" si="34"/>
        <v>3.4569701703248031E-2</v>
      </c>
      <c r="AM247" s="87">
        <f t="shared" ca="1" si="35"/>
        <v>55.741969082676199</v>
      </c>
    </row>
    <row r="248" spans="2:39" x14ac:dyDescent="0.45">
      <c r="B248" s="86">
        <v>43615</v>
      </c>
      <c r="C248" s="5">
        <v>61.987000000000002</v>
      </c>
      <c r="E248" s="86">
        <v>43615</v>
      </c>
      <c r="F248" s="5">
        <v>2.1739999999999999</v>
      </c>
      <c r="G248" s="5">
        <v>0.42483610565330593</v>
      </c>
      <c r="I248" s="86">
        <v>43605</v>
      </c>
      <c r="J248" s="5">
        <v>16.309999999999999</v>
      </c>
      <c r="L248" s="86">
        <v>43615</v>
      </c>
      <c r="M248" s="5">
        <v>6.5000000000000002E-2</v>
      </c>
      <c r="O248" s="86">
        <f t="shared" ca="1" si="30"/>
        <v>43615</v>
      </c>
      <c r="P248" s="5">
        <v>2864.36</v>
      </c>
      <c r="Q248" s="5">
        <v>13.953047218191401</v>
      </c>
      <c r="R248" s="1"/>
      <c r="S248" s="1">
        <v>43458</v>
      </c>
      <c r="T248">
        <v>484.93099999999998</v>
      </c>
      <c r="V248" s="86">
        <v>43613</v>
      </c>
      <c r="W248" s="5">
        <v>-4.63</v>
      </c>
      <c r="Z248" s="86">
        <v>43606</v>
      </c>
      <c r="AA248" s="5">
        <v>86.13</v>
      </c>
      <c r="AC248" s="1">
        <v>43469</v>
      </c>
      <c r="AD248">
        <v>2.6989000000000001</v>
      </c>
      <c r="AE248" s="87">
        <f t="shared" ca="1" si="31"/>
        <v>0.12450000000000028</v>
      </c>
      <c r="AF248" s="87">
        <f t="shared" ca="1" si="32"/>
        <v>9.1228869699600548E-2</v>
      </c>
      <c r="AG248" s="87">
        <f t="shared" ca="1" si="33"/>
        <v>1.4710213232082465</v>
      </c>
      <c r="AI248" s="1">
        <v>43460</v>
      </c>
      <c r="AJ248">
        <v>2467.6999999999998</v>
      </c>
      <c r="AK248" s="85">
        <f t="shared" ca="1" si="36"/>
        <v>4.8403238994109442E-2</v>
      </c>
      <c r="AL248" s="87">
        <f t="shared" ca="1" si="34"/>
        <v>3.5221260845337631E-2</v>
      </c>
      <c r="AM248" s="87">
        <f t="shared" ca="1" si="35"/>
        <v>56.792576631033519</v>
      </c>
    </row>
    <row r="249" spans="2:39" x14ac:dyDescent="0.45">
      <c r="B249" s="86">
        <v>43614</v>
      </c>
      <c r="C249" s="5">
        <v>64.430000000000007</v>
      </c>
      <c r="E249" s="86">
        <v>43614</v>
      </c>
      <c r="F249" s="5">
        <v>2.2159</v>
      </c>
      <c r="G249" s="5">
        <v>0.39359537175463205</v>
      </c>
      <c r="I249" s="86">
        <v>43602</v>
      </c>
      <c r="J249" s="5">
        <v>15.96</v>
      </c>
      <c r="L249" s="86">
        <v>43614</v>
      </c>
      <c r="M249" s="5">
        <v>6.2199999999999998E-2</v>
      </c>
      <c r="O249" s="86">
        <f t="shared" ca="1" si="30"/>
        <v>43614</v>
      </c>
      <c r="P249" s="5">
        <v>2840.23</v>
      </c>
      <c r="Q249" s="5">
        <v>12.8797637091699</v>
      </c>
      <c r="R249" s="1"/>
      <c r="S249" s="1">
        <v>43455</v>
      </c>
      <c r="T249">
        <v>475.13900000000001</v>
      </c>
      <c r="V249" s="86">
        <v>43612</v>
      </c>
      <c r="W249" s="5">
        <v>-5.25</v>
      </c>
      <c r="Z249" s="86">
        <v>43605</v>
      </c>
      <c r="AA249" s="5">
        <v>85.86</v>
      </c>
      <c r="AC249" s="1">
        <v>43468</v>
      </c>
      <c r="AD249">
        <v>2.5743999999999998</v>
      </c>
      <c r="AE249" s="87">
        <f t="shared" ca="1" si="31"/>
        <v>-7.7100000000000168E-2</v>
      </c>
      <c r="AF249" s="87">
        <f t="shared" ca="1" si="32"/>
        <v>3.4753369141230984E-2</v>
      </c>
      <c r="AG249" s="87">
        <f t="shared" ca="1" si="33"/>
        <v>0.56038123927673844</v>
      </c>
      <c r="AI249" s="1">
        <v>43458</v>
      </c>
      <c r="AJ249">
        <v>2351.1</v>
      </c>
      <c r="AK249" s="85">
        <f t="shared" ca="1" si="36"/>
        <v>-2.7486565922407408E-2</v>
      </c>
      <c r="AL249" s="87">
        <f t="shared" ca="1" si="34"/>
        <v>5.5860179473220771E-3</v>
      </c>
      <c r="AM249" s="87">
        <f t="shared" ca="1" si="35"/>
        <v>9.0071832955864348</v>
      </c>
    </row>
    <row r="250" spans="2:39" x14ac:dyDescent="0.45">
      <c r="B250" s="86">
        <v>43613</v>
      </c>
      <c r="C250" s="5">
        <v>62.965000000000003</v>
      </c>
      <c r="E250" s="86">
        <v>43613</v>
      </c>
      <c r="F250" s="5">
        <v>2.2191000000000001</v>
      </c>
      <c r="G250" s="5">
        <v>0.54419921291135032</v>
      </c>
      <c r="I250" s="86">
        <v>43601</v>
      </c>
      <c r="J250" s="5">
        <v>15.29</v>
      </c>
      <c r="L250" s="86">
        <v>43613</v>
      </c>
      <c r="M250" s="5">
        <v>6.0499999999999998E-2</v>
      </c>
      <c r="O250" s="86">
        <f t="shared" ca="1" si="30"/>
        <v>43613</v>
      </c>
      <c r="P250" s="5">
        <v>2859.53</v>
      </c>
      <c r="Q250" s="5">
        <v>11.004083061896701</v>
      </c>
      <c r="R250" s="1"/>
      <c r="S250" s="1">
        <v>43454</v>
      </c>
      <c r="T250">
        <v>462.63400000000001</v>
      </c>
      <c r="V250" s="86">
        <v>43609</v>
      </c>
      <c r="W250" s="5">
        <v>-5.31</v>
      </c>
      <c r="Z250" s="86">
        <v>43602</v>
      </c>
      <c r="AA250" s="5">
        <v>85.94</v>
      </c>
      <c r="AC250" s="1">
        <v>43467</v>
      </c>
      <c r="AD250">
        <v>2.6515</v>
      </c>
      <c r="AE250" s="87">
        <f t="shared" ca="1" si="31"/>
        <v>-5.9499999999999886E-2</v>
      </c>
      <c r="AF250" s="87">
        <f t="shared" ca="1" si="32"/>
        <v>2.6895042913766258E-2</v>
      </c>
      <c r="AG250" s="87">
        <f t="shared" ca="1" si="33"/>
        <v>0.43366953624466803</v>
      </c>
      <c r="AI250" s="1">
        <v>43455</v>
      </c>
      <c r="AJ250">
        <v>2416.62</v>
      </c>
      <c r="AK250" s="85">
        <f t="shared" ca="1" si="36"/>
        <v>-2.0803200653483116E-2</v>
      </c>
      <c r="AL250" s="87">
        <f t="shared" ca="1" si="34"/>
        <v>9.0712849466456288E-3</v>
      </c>
      <c r="AM250" s="87">
        <f t="shared" ca="1" si="35"/>
        <v>14.627007469623543</v>
      </c>
    </row>
    <row r="251" spans="2:39" x14ac:dyDescent="0.45">
      <c r="B251" s="86">
        <v>43612</v>
      </c>
      <c r="C251" s="5">
        <v>59.19</v>
      </c>
      <c r="E251" s="86">
        <v>43612</v>
      </c>
      <c r="F251" s="5">
        <v>2.2690000000000001</v>
      </c>
      <c r="G251" s="5">
        <v>0.53080931918470742</v>
      </c>
      <c r="I251" s="86">
        <v>43600</v>
      </c>
      <c r="J251" s="5">
        <v>16.440000000000001</v>
      </c>
      <c r="L251" s="86">
        <v>43612</v>
      </c>
      <c r="M251" s="5">
        <v>6.6500000000000004E-2</v>
      </c>
      <c r="O251" s="86">
        <f t="shared" ca="1" si="30"/>
        <v>43612</v>
      </c>
      <c r="P251" s="5">
        <v>2876.32</v>
      </c>
      <c r="Q251" s="5">
        <v>25.865343966587101</v>
      </c>
      <c r="R251" s="1"/>
      <c r="S251" s="1">
        <v>43453</v>
      </c>
      <c r="T251">
        <v>445.08699999999999</v>
      </c>
      <c r="V251" s="86">
        <v>43608</v>
      </c>
      <c r="W251" s="5">
        <v>-5</v>
      </c>
      <c r="Z251" s="86">
        <v>43601</v>
      </c>
      <c r="AA251" s="5">
        <v>85.97</v>
      </c>
      <c r="AC251" s="1">
        <v>43466</v>
      </c>
      <c r="AD251">
        <v>2.7109999999999999</v>
      </c>
      <c r="AE251" s="87">
        <f t="shared" ca="1" si="31"/>
        <v>2.4999999999999467E-3</v>
      </c>
      <c r="AF251" s="87">
        <f t="shared" ca="1" si="32"/>
        <v>2.1522391440853647E-2</v>
      </c>
      <c r="AG251" s="87">
        <f t="shared" ca="1" si="33"/>
        <v>0.34703813431187336</v>
      </c>
      <c r="AI251" s="1">
        <v>43454</v>
      </c>
      <c r="AJ251">
        <v>2467.42</v>
      </c>
      <c r="AK251" s="85">
        <f t="shared" ca="1" si="36"/>
        <v>-1.5897793403096879E-2</v>
      </c>
      <c r="AL251" s="87">
        <f t="shared" ca="1" si="34"/>
        <v>9.125605119222148E-3</v>
      </c>
      <c r="AM251" s="87">
        <f t="shared" ca="1" si="35"/>
        <v>14.714596116072334</v>
      </c>
    </row>
    <row r="252" spans="2:39" x14ac:dyDescent="0.45">
      <c r="B252" s="86">
        <v>43609</v>
      </c>
      <c r="C252" s="5">
        <v>59.334800000000001</v>
      </c>
      <c r="E252" s="86">
        <v>43609</v>
      </c>
      <c r="F252" s="5">
        <v>2.2673000000000001</v>
      </c>
      <c r="G252" s="5">
        <v>0.58438022724934757</v>
      </c>
      <c r="I252" s="86">
        <v>43599</v>
      </c>
      <c r="J252" s="5">
        <v>18.059999999999999</v>
      </c>
      <c r="L252" s="86">
        <v>43609</v>
      </c>
      <c r="M252" s="5">
        <v>6.7299999999999999E-2</v>
      </c>
      <c r="O252" s="86">
        <f t="shared" ca="1" si="30"/>
        <v>43609</v>
      </c>
      <c r="P252" s="5">
        <v>2850.96</v>
      </c>
      <c r="Q252" s="5">
        <v>24.562854544674899</v>
      </c>
      <c r="R252" s="1"/>
      <c r="S252" s="1">
        <v>43452</v>
      </c>
      <c r="T252">
        <v>428.762</v>
      </c>
      <c r="V252" s="86">
        <v>43607</v>
      </c>
      <c r="W252" s="5">
        <v>-4.75</v>
      </c>
      <c r="Z252" s="86">
        <v>43600</v>
      </c>
      <c r="AA252" s="5">
        <v>85.71</v>
      </c>
      <c r="AC252" s="1">
        <v>43465</v>
      </c>
      <c r="AD252">
        <v>2.7084999999999999</v>
      </c>
      <c r="AE252" s="87">
        <f t="shared" ca="1" si="31"/>
        <v>-3.1700000000000284E-2</v>
      </c>
      <c r="AF252" s="87">
        <f t="shared" ca="1" si="32"/>
        <v>5.0556989295909002E-2</v>
      </c>
      <c r="AG252" s="87">
        <f t="shared" ca="1" si="33"/>
        <v>0.81520695736317828</v>
      </c>
      <c r="AI252" s="1">
        <v>43453</v>
      </c>
      <c r="AJ252">
        <v>2506.96</v>
      </c>
      <c r="AK252" s="85">
        <f t="shared" ca="1" si="36"/>
        <v>-1.5515478113209684E-2</v>
      </c>
      <c r="AL252" s="87">
        <f t="shared" ca="1" si="34"/>
        <v>9.6155646928498695E-3</v>
      </c>
      <c r="AM252" s="87">
        <f t="shared" ca="1" si="35"/>
        <v>15.504632189838963</v>
      </c>
    </row>
    <row r="253" spans="2:39" x14ac:dyDescent="0.45">
      <c r="B253" s="86">
        <v>43608</v>
      </c>
      <c r="C253" s="5">
        <v>60.405000000000001</v>
      </c>
      <c r="E253" s="86">
        <v>43608</v>
      </c>
      <c r="F253" s="5">
        <v>2.2696000000000001</v>
      </c>
      <c r="G253" s="5">
        <v>0.69838001832812879</v>
      </c>
      <c r="I253" s="86">
        <v>43598</v>
      </c>
      <c r="J253" s="5">
        <v>20.55</v>
      </c>
      <c r="L253" s="86">
        <v>43608</v>
      </c>
      <c r="M253" s="5">
        <v>7.0300000000000001E-2</v>
      </c>
      <c r="O253" s="86">
        <f t="shared" ca="1" si="30"/>
        <v>43608</v>
      </c>
      <c r="P253" s="5">
        <v>2834.41</v>
      </c>
      <c r="Q253" s="5">
        <v>23.204490801241</v>
      </c>
      <c r="R253" s="1"/>
      <c r="S253" s="1">
        <v>43451</v>
      </c>
      <c r="T253">
        <v>428.35599999999999</v>
      </c>
      <c r="V253" s="86">
        <v>43606</v>
      </c>
      <c r="W253" s="5">
        <v>-4.62</v>
      </c>
      <c r="Z253" s="86">
        <v>43599</v>
      </c>
      <c r="AA253" s="5">
        <v>85.63</v>
      </c>
      <c r="AC253" s="1">
        <v>43462</v>
      </c>
      <c r="AD253">
        <v>2.7402000000000002</v>
      </c>
      <c r="AE253" s="87">
        <f t="shared" ca="1" si="31"/>
        <v>-4.7499999999999876E-2</v>
      </c>
      <c r="AF253" s="87">
        <f t="shared" ca="1" si="32"/>
        <v>4.9193122825587306E-2</v>
      </c>
      <c r="AG253" s="87">
        <f t="shared" ca="1" si="33"/>
        <v>0.79321527132718694</v>
      </c>
      <c r="AI253" s="1">
        <v>43452</v>
      </c>
      <c r="AJ253">
        <v>2546.16</v>
      </c>
      <c r="AK253" s="85">
        <f t="shared" ca="1" si="36"/>
        <v>8.6408358098435416E-5</v>
      </c>
      <c r="AL253" s="87">
        <f t="shared" ca="1" si="34"/>
        <v>1.1612152853359687E-2</v>
      </c>
      <c r="AM253" s="87">
        <f t="shared" ca="1" si="35"/>
        <v>18.72403386328525</v>
      </c>
    </row>
    <row r="254" spans="2:39" x14ac:dyDescent="0.45">
      <c r="B254" s="86">
        <v>43607</v>
      </c>
      <c r="C254" s="5">
        <v>57.274999999999999</v>
      </c>
      <c r="E254" s="86">
        <v>43607</v>
      </c>
      <c r="F254" s="5">
        <v>2.335</v>
      </c>
      <c r="G254" s="5">
        <v>0.48754977523667431</v>
      </c>
      <c r="I254" s="86">
        <v>43595</v>
      </c>
      <c r="J254" s="5">
        <v>16.04</v>
      </c>
      <c r="L254" s="86">
        <v>43607</v>
      </c>
      <c r="M254" s="5">
        <v>5.6599999999999998E-2</v>
      </c>
      <c r="O254" s="86">
        <f t="shared" ca="1" si="30"/>
        <v>43607</v>
      </c>
      <c r="P254" s="5">
        <v>2811.87</v>
      </c>
      <c r="Q254" s="5">
        <v>20.000847262079201</v>
      </c>
      <c r="R254" s="1"/>
      <c r="S254" s="1">
        <v>43448</v>
      </c>
      <c r="T254">
        <v>417.34100000000001</v>
      </c>
      <c r="V254" s="86">
        <v>43605</v>
      </c>
      <c r="W254" s="5">
        <v>-4.75</v>
      </c>
      <c r="Z254" s="86">
        <v>43598</v>
      </c>
      <c r="AA254" s="5">
        <v>85.44</v>
      </c>
      <c r="AC254" s="1">
        <v>43461</v>
      </c>
      <c r="AD254">
        <v>2.7877000000000001</v>
      </c>
      <c r="AE254" s="87">
        <f t="shared" ca="1" si="31"/>
        <v>-3.6099999999999799E-2</v>
      </c>
      <c r="AF254" s="87">
        <f t="shared" ca="1" si="32"/>
        <v>5.5434946859659932E-2</v>
      </c>
      <c r="AG254" s="87">
        <f t="shared" ca="1" si="33"/>
        <v>0.89386165969162323</v>
      </c>
      <c r="AI254" s="1">
        <v>43451</v>
      </c>
      <c r="AJ254">
        <v>2545.94</v>
      </c>
      <c r="AK254" s="85">
        <f t="shared" ca="1" si="36"/>
        <v>-2.0992280594401735E-2</v>
      </c>
      <c r="AL254" s="87">
        <f t="shared" ca="1" si="34"/>
        <v>1.334205476581511E-2</v>
      </c>
      <c r="AM254" s="87">
        <f t="shared" ca="1" si="35"/>
        <v>21.513416882783289</v>
      </c>
    </row>
    <row r="255" spans="2:39" x14ac:dyDescent="0.45">
      <c r="B255" s="86">
        <v>43606</v>
      </c>
      <c r="C255" s="5">
        <v>57.77</v>
      </c>
      <c r="E255" s="86">
        <v>43606</v>
      </c>
      <c r="F255" s="5">
        <v>2.3805999999999998</v>
      </c>
      <c r="G255" s="5">
        <v>0.20271194669612483</v>
      </c>
      <c r="I255" s="86">
        <v>43594</v>
      </c>
      <c r="J255" s="5">
        <v>19.100000000000001</v>
      </c>
      <c r="L255" s="86">
        <v>43606</v>
      </c>
      <c r="M255" s="5">
        <v>7.3099999999999998E-2</v>
      </c>
      <c r="O255" s="86">
        <f t="shared" ca="1" si="30"/>
        <v>43606</v>
      </c>
      <c r="P255" s="5">
        <v>2881.4</v>
      </c>
      <c r="Q255" s="5">
        <v>13.981830162916699</v>
      </c>
      <c r="R255" s="1"/>
      <c r="S255" s="1">
        <v>43447</v>
      </c>
      <c r="T255">
        <v>405.452</v>
      </c>
      <c r="V255" s="86">
        <v>43602</v>
      </c>
      <c r="W255" s="5">
        <v>-4.63</v>
      </c>
      <c r="Z255" s="86">
        <v>43595</v>
      </c>
      <c r="AA255" s="5">
        <v>86.23</v>
      </c>
      <c r="AC255" s="1">
        <v>43460</v>
      </c>
      <c r="AD255">
        <v>2.8237999999999999</v>
      </c>
      <c r="AE255" s="87">
        <f t="shared" ca="1" si="31"/>
        <v>6.1799999999999855E-2</v>
      </c>
      <c r="AF255" s="87">
        <f t="shared" ca="1" si="32"/>
        <v>5.3214690954033785E-2</v>
      </c>
      <c r="AG255" s="87">
        <f t="shared" ca="1" si="33"/>
        <v>0.85806110893494314</v>
      </c>
      <c r="AI255" s="1">
        <v>43448</v>
      </c>
      <c r="AJ255">
        <v>2599.9499999999998</v>
      </c>
      <c r="AK255" s="85">
        <f t="shared" ca="1" si="36"/>
        <v>-1.9271178750727643E-2</v>
      </c>
      <c r="AL255" s="87">
        <f t="shared" ca="1" si="34"/>
        <v>1.0781995785925378E-2</v>
      </c>
      <c r="AM255" s="87">
        <f t="shared" ca="1" si="35"/>
        <v>17.385445813439837</v>
      </c>
    </row>
    <row r="256" spans="2:39" x14ac:dyDescent="0.45">
      <c r="B256" s="86">
        <v>43605</v>
      </c>
      <c r="C256" s="5">
        <v>58.41</v>
      </c>
      <c r="E256" s="86">
        <v>43605</v>
      </c>
      <c r="F256" s="5">
        <v>2.3685999999999998</v>
      </c>
      <c r="G256" s="5">
        <v>0.51452282100343294</v>
      </c>
      <c r="I256" s="86">
        <v>43593</v>
      </c>
      <c r="J256" s="5">
        <v>19.399999999999999</v>
      </c>
      <c r="L256" s="86">
        <v>43605</v>
      </c>
      <c r="M256" s="5">
        <v>8.7800000000000003E-2</v>
      </c>
      <c r="O256" s="86">
        <f t="shared" ca="1" si="30"/>
        <v>43605</v>
      </c>
      <c r="P256" s="5">
        <v>2870.72</v>
      </c>
      <c r="Q256" s="5">
        <v>11.1359336727506</v>
      </c>
      <c r="R256" s="1"/>
      <c r="S256" s="1">
        <v>43446</v>
      </c>
      <c r="T256">
        <v>411.32499999999999</v>
      </c>
      <c r="V256" s="86">
        <v>43601</v>
      </c>
      <c r="W256" s="5">
        <v>-4.38</v>
      </c>
      <c r="Z256" s="86">
        <v>43594</v>
      </c>
      <c r="AA256" s="5">
        <v>85.99</v>
      </c>
      <c r="AC256" s="1">
        <v>43459</v>
      </c>
      <c r="AD256">
        <v>2.762</v>
      </c>
      <c r="AE256" s="87">
        <f t="shared" ca="1" si="31"/>
        <v>0</v>
      </c>
      <c r="AF256" s="87">
        <f t="shared" ca="1" si="32"/>
        <v>5.6971016022769647E-2</v>
      </c>
      <c r="AG256" s="87">
        <f t="shared" ca="1" si="33"/>
        <v>0.91863003071603078</v>
      </c>
      <c r="AI256" s="1">
        <v>43447</v>
      </c>
      <c r="AJ256">
        <v>2650.54</v>
      </c>
      <c r="AK256" s="85">
        <f t="shared" ca="1" si="36"/>
        <v>-1.999392643992198E-4</v>
      </c>
      <c r="AL256" s="87">
        <f t="shared" ca="1" si="34"/>
        <v>2.6807468849778262E-3</v>
      </c>
      <c r="AM256" s="87">
        <f t="shared" ca="1" si="35"/>
        <v>4.322574468927936</v>
      </c>
    </row>
    <row r="257" spans="2:39" x14ac:dyDescent="0.45">
      <c r="B257" s="86">
        <v>43602</v>
      </c>
      <c r="C257" s="5">
        <v>58.344999999999999</v>
      </c>
      <c r="E257" s="86">
        <v>43602</v>
      </c>
      <c r="F257" s="5">
        <v>2.3451</v>
      </c>
      <c r="G257" s="5">
        <v>0.44984604773929543</v>
      </c>
      <c r="I257" s="86">
        <v>43592</v>
      </c>
      <c r="J257" s="5">
        <v>19.32</v>
      </c>
      <c r="L257" s="86">
        <v>43602</v>
      </c>
      <c r="M257" s="5">
        <v>8.4199999999999997E-2</v>
      </c>
      <c r="O257" s="86">
        <f t="shared" ca="1" si="30"/>
        <v>43602</v>
      </c>
      <c r="P257" s="5">
        <v>2879.42</v>
      </c>
      <c r="Q257" s="5">
        <v>17.383520240520301</v>
      </c>
      <c r="R257" s="1"/>
      <c r="S257" s="1">
        <v>43445</v>
      </c>
      <c r="T257">
        <v>421.73399999999998</v>
      </c>
      <c r="V257" s="86">
        <v>43600</v>
      </c>
      <c r="W257" s="5">
        <v>-4.38</v>
      </c>
      <c r="Z257" s="86">
        <v>43593</v>
      </c>
      <c r="AA257" s="5">
        <v>86.12</v>
      </c>
      <c r="AC257" s="1">
        <v>43458</v>
      </c>
      <c r="AD257">
        <v>2.762</v>
      </c>
      <c r="AE257" s="87">
        <f t="shared" ca="1" si="31"/>
        <v>-6.7299999999999915E-2</v>
      </c>
      <c r="AF257" s="87">
        <f t="shared" ca="1" si="32"/>
        <v>6.4695749473980282E-2</v>
      </c>
      <c r="AG257" s="87">
        <f t="shared" ca="1" si="33"/>
        <v>1.0431876149571586</v>
      </c>
      <c r="AI257" s="1">
        <v>43446</v>
      </c>
      <c r="AJ257">
        <v>2651.07</v>
      </c>
      <c r="AK257" s="85">
        <f t="shared" ca="1" si="36"/>
        <v>5.4048563356254914E-3</v>
      </c>
      <c r="AL257" s="87">
        <f t="shared" ca="1" si="34"/>
        <v>1.3150097596956144E-2</v>
      </c>
      <c r="AM257" s="87">
        <f t="shared" ca="1" si="35"/>
        <v>21.20389524838836</v>
      </c>
    </row>
    <row r="258" spans="2:39" x14ac:dyDescent="0.45">
      <c r="B258" s="86">
        <v>43601</v>
      </c>
      <c r="C258" s="5">
        <v>58.0002</v>
      </c>
      <c r="E258" s="86">
        <v>43601</v>
      </c>
      <c r="F258" s="5">
        <v>2.3496999999999999</v>
      </c>
      <c r="G258" s="5">
        <v>0.73506733251677658</v>
      </c>
      <c r="I258" s="86">
        <v>43591</v>
      </c>
      <c r="J258" s="5">
        <v>15.44</v>
      </c>
      <c r="L258" s="86">
        <v>43601</v>
      </c>
      <c r="M258" s="5">
        <v>9.0200000000000002E-2</v>
      </c>
      <c r="O258" s="86">
        <f t="shared" ca="1" si="30"/>
        <v>43601</v>
      </c>
      <c r="P258" s="5">
        <v>2884.05</v>
      </c>
      <c r="Q258" s="5">
        <v>17.345020380834299</v>
      </c>
      <c r="R258" s="1"/>
      <c r="S258" s="1">
        <v>43444</v>
      </c>
      <c r="T258">
        <v>424.06200000000001</v>
      </c>
      <c r="V258" s="86">
        <v>43599</v>
      </c>
      <c r="W258" s="5">
        <v>-3.63</v>
      </c>
      <c r="Z258" s="86">
        <v>43592</v>
      </c>
      <c r="AA258" s="5">
        <v>86.09</v>
      </c>
      <c r="AC258" s="1">
        <v>43455</v>
      </c>
      <c r="AD258">
        <v>2.8292999999999999</v>
      </c>
      <c r="AE258" s="87">
        <f t="shared" ca="1" si="31"/>
        <v>-1.6300000000000203E-2</v>
      </c>
      <c r="AF258" s="87">
        <f t="shared" ca="1" si="32"/>
        <v>6.1306953113003528E-2</v>
      </c>
      <c r="AG258" s="87">
        <f t="shared" ca="1" si="33"/>
        <v>0.98854491551977708</v>
      </c>
      <c r="AI258" s="1">
        <v>43445</v>
      </c>
      <c r="AJ258">
        <v>2636.78</v>
      </c>
      <c r="AK258" s="85">
        <f t="shared" ca="1" si="36"/>
        <v>-3.564318930519869E-4</v>
      </c>
      <c r="AL258" s="87">
        <f t="shared" ca="1" si="34"/>
        <v>1.1856507907045762E-2</v>
      </c>
      <c r="AM258" s="87">
        <f t="shared" ca="1" si="35"/>
        <v>19.118044548268543</v>
      </c>
    </row>
    <row r="259" spans="2:39" x14ac:dyDescent="0.45">
      <c r="B259" s="86">
        <v>43600</v>
      </c>
      <c r="C259" s="5">
        <v>57.607799999999997</v>
      </c>
      <c r="E259" s="86">
        <v>43600</v>
      </c>
      <c r="F259" s="5">
        <v>2.3294000000000001</v>
      </c>
      <c r="G259" s="5">
        <v>0.75764006405856377</v>
      </c>
      <c r="I259" s="86">
        <v>43588</v>
      </c>
      <c r="J259" s="5">
        <v>12.87</v>
      </c>
      <c r="L259" s="86">
        <v>43600</v>
      </c>
      <c r="M259" s="5">
        <v>9.3399999999999997E-2</v>
      </c>
      <c r="O259" s="86">
        <f t="shared" ca="1" si="30"/>
        <v>43600</v>
      </c>
      <c r="P259" s="5">
        <v>2932.47</v>
      </c>
      <c r="Q259" s="5">
        <v>12.0719164952289</v>
      </c>
      <c r="R259" s="1"/>
      <c r="S259" s="1">
        <v>43441</v>
      </c>
      <c r="T259">
        <v>422.63</v>
      </c>
      <c r="V259" s="86">
        <v>43598</v>
      </c>
      <c r="W259" s="5">
        <v>-3.06</v>
      </c>
      <c r="Z259" s="86">
        <v>43591</v>
      </c>
      <c r="AA259" s="5">
        <v>86.61</v>
      </c>
      <c r="AC259" s="1">
        <v>43454</v>
      </c>
      <c r="AD259">
        <v>2.8456000000000001</v>
      </c>
      <c r="AE259" s="87">
        <f t="shared" ca="1" si="31"/>
        <v>7.0600000000000218E-2</v>
      </c>
      <c r="AF259" s="87">
        <f t="shared" ca="1" si="32"/>
        <v>6.1755296668922918E-2</v>
      </c>
      <c r="AG259" s="87">
        <f t="shared" ca="1" si="33"/>
        <v>0.99577423813499877</v>
      </c>
      <c r="AI259" s="1">
        <v>43444</v>
      </c>
      <c r="AJ259">
        <v>2637.72</v>
      </c>
      <c r="AK259" s="85">
        <f t="shared" ca="1" si="36"/>
        <v>1.7606440003852311E-3</v>
      </c>
      <c r="AL259" s="87">
        <f t="shared" ca="1" si="34"/>
        <v>1.6865708676858514E-2</v>
      </c>
      <c r="AM259" s="87">
        <f t="shared" ca="1" si="35"/>
        <v>27.195138092109726</v>
      </c>
    </row>
    <row r="260" spans="2:39" x14ac:dyDescent="0.45">
      <c r="B260" s="86">
        <v>43599</v>
      </c>
      <c r="C260" s="5">
        <v>56.2044</v>
      </c>
      <c r="E260" s="86">
        <v>43599</v>
      </c>
      <c r="F260" s="5">
        <v>2.375</v>
      </c>
      <c r="G260" s="5">
        <v>0.74024054648922377</v>
      </c>
      <c r="I260" s="86">
        <v>43587</v>
      </c>
      <c r="J260" s="5">
        <v>14.42</v>
      </c>
      <c r="L260" s="86">
        <v>43599</v>
      </c>
      <c r="M260" s="5">
        <v>0.1</v>
      </c>
      <c r="O260" s="86">
        <f t="shared" ca="1" si="30"/>
        <v>43599</v>
      </c>
      <c r="P260" s="5">
        <v>2945.64</v>
      </c>
      <c r="Q260" s="5">
        <v>11.550727147481</v>
      </c>
      <c r="R260" s="1"/>
      <c r="S260" s="1">
        <v>43440</v>
      </c>
      <c r="T260">
        <v>409.447</v>
      </c>
      <c r="V260" s="86">
        <v>43595</v>
      </c>
      <c r="W260" s="5">
        <v>-1.63</v>
      </c>
      <c r="Z260" s="86">
        <v>43588</v>
      </c>
      <c r="AA260" s="5">
        <v>86.57</v>
      </c>
      <c r="AC260" s="1">
        <v>43453</v>
      </c>
      <c r="AD260">
        <v>2.7749999999999999</v>
      </c>
      <c r="AE260" s="87">
        <f t="shared" ca="1" si="31"/>
        <v>-6.5800000000000303E-2</v>
      </c>
      <c r="AF260" s="87">
        <f t="shared" ca="1" si="32"/>
        <v>1.9283498990933522E-2</v>
      </c>
      <c r="AG260" s="87">
        <f t="shared" ca="1" si="33"/>
        <v>0.31093707830792211</v>
      </c>
      <c r="AI260" s="1">
        <v>43441</v>
      </c>
      <c r="AJ260">
        <v>2633.08</v>
      </c>
      <c r="AK260" s="85">
        <f t="shared" ca="1" si="36"/>
        <v>-2.3596383238556007E-2</v>
      </c>
      <c r="AL260" s="87">
        <f t="shared" ca="1" si="34"/>
        <v>2.0037066383647113E-2</v>
      </c>
      <c r="AM260" s="87">
        <f t="shared" ca="1" si="35"/>
        <v>32.308798740946266</v>
      </c>
    </row>
    <row r="261" spans="2:39" x14ac:dyDescent="0.45">
      <c r="B261" s="86">
        <v>43598</v>
      </c>
      <c r="C261" s="5">
        <v>57.255000000000003</v>
      </c>
      <c r="E261" s="86">
        <v>43598</v>
      </c>
      <c r="F261" s="5">
        <v>2.3723000000000001</v>
      </c>
      <c r="G261" s="5">
        <v>0.81784879409338151</v>
      </c>
      <c r="I261" s="86">
        <v>43586</v>
      </c>
      <c r="J261" s="5">
        <v>14.8</v>
      </c>
      <c r="L261" s="86">
        <v>43598</v>
      </c>
      <c r="M261" s="5">
        <v>0.10290000000000001</v>
      </c>
      <c r="O261" s="86">
        <f t="shared" ca="1" si="30"/>
        <v>43598</v>
      </c>
      <c r="P261" s="5">
        <v>2917.52</v>
      </c>
      <c r="Q261" s="5">
        <v>6.49715547206244</v>
      </c>
      <c r="R261" s="1"/>
      <c r="S261" s="1">
        <v>43438</v>
      </c>
      <c r="T261">
        <v>406.51100000000002</v>
      </c>
      <c r="V261" s="86">
        <v>43594</v>
      </c>
      <c r="W261" s="5">
        <v>-1.75</v>
      </c>
      <c r="Z261" s="86">
        <v>43587</v>
      </c>
      <c r="AA261" s="5">
        <v>86.35</v>
      </c>
      <c r="AC261" s="1">
        <v>43452</v>
      </c>
      <c r="AD261">
        <v>2.8408000000000002</v>
      </c>
      <c r="AE261" s="87">
        <f t="shared" ca="1" si="31"/>
        <v>-5.1999999999999602E-2</v>
      </c>
      <c r="AF261" s="87">
        <f t="shared" ca="1" si="32"/>
        <v>2.2206962121520825E-2</v>
      </c>
      <c r="AG261" s="87">
        <f t="shared" ca="1" si="33"/>
        <v>0.35807650486080733</v>
      </c>
      <c r="AI261" s="1">
        <v>43440</v>
      </c>
      <c r="AJ261">
        <v>2695.95</v>
      </c>
      <c r="AK261" s="85">
        <f t="shared" ca="1" si="36"/>
        <v>-1.5233481015795478E-3</v>
      </c>
      <c r="AL261" s="87">
        <f t="shared" ca="1" si="34"/>
        <v>2.0086567729082513E-2</v>
      </c>
      <c r="AM261" s="87">
        <f t="shared" ca="1" si="35"/>
        <v>32.388617262103814</v>
      </c>
    </row>
    <row r="262" spans="2:39" x14ac:dyDescent="0.45">
      <c r="B262" s="86">
        <v>43595</v>
      </c>
      <c r="C262" s="5">
        <v>53.739199999999997</v>
      </c>
      <c r="E262" s="86">
        <v>43595</v>
      </c>
      <c r="F262" s="5">
        <v>2.452</v>
      </c>
      <c r="G262" s="5">
        <v>0.47919209787585859</v>
      </c>
      <c r="I262" s="86">
        <v>43585</v>
      </c>
      <c r="J262" s="5">
        <v>13.12</v>
      </c>
      <c r="L262" s="86">
        <v>43595</v>
      </c>
      <c r="M262" s="5">
        <v>8.4199999999999997E-2</v>
      </c>
      <c r="O262" s="86">
        <f t="shared" ca="1" si="30"/>
        <v>43595</v>
      </c>
      <c r="P262" s="5">
        <v>2923.73</v>
      </c>
      <c r="Q262" s="5">
        <v>8.3492435129775906</v>
      </c>
      <c r="R262" s="1"/>
      <c r="S262" s="1">
        <v>43437</v>
      </c>
      <c r="T262">
        <v>384.52600000000001</v>
      </c>
      <c r="V262" s="86">
        <v>43593</v>
      </c>
      <c r="W262" s="5">
        <v>-1.88</v>
      </c>
      <c r="Z262" s="86">
        <v>43586</v>
      </c>
      <c r="AA262" s="5">
        <v>86.29</v>
      </c>
      <c r="AC262" s="1">
        <v>43451</v>
      </c>
      <c r="AD262">
        <v>2.8927999999999998</v>
      </c>
      <c r="AE262" s="87">
        <f t="shared" ca="1" si="31"/>
        <v>-3.0600000000000183E-2</v>
      </c>
      <c r="AF262" s="87">
        <f t="shared" ca="1" si="32"/>
        <v>2.808641427214709E-2</v>
      </c>
      <c r="AG262" s="87">
        <f t="shared" ca="1" si="33"/>
        <v>0.45287982217508166</v>
      </c>
      <c r="AI262" s="1">
        <v>43438</v>
      </c>
      <c r="AJ262">
        <v>2700.06</v>
      </c>
      <c r="AK262" s="85">
        <f t="shared" ca="1" si="36"/>
        <v>-3.2900208542344787E-2</v>
      </c>
      <c r="AL262" s="87">
        <f t="shared" ca="1" si="34"/>
        <v>2.0063304154816382E-2</v>
      </c>
      <c r="AM262" s="87">
        <f t="shared" ca="1" si="35"/>
        <v>32.351105875727768</v>
      </c>
    </row>
    <row r="263" spans="2:39" x14ac:dyDescent="0.45">
      <c r="B263" s="86">
        <v>43594</v>
      </c>
      <c r="C263" s="5">
        <v>54.918900000000001</v>
      </c>
      <c r="E263" s="86">
        <v>43594</v>
      </c>
      <c r="F263" s="5">
        <v>2.4276</v>
      </c>
      <c r="G263" s="5">
        <v>0.58775499430743472</v>
      </c>
      <c r="I263" s="86">
        <v>43584</v>
      </c>
      <c r="J263" s="5">
        <v>13.11</v>
      </c>
      <c r="L263" s="86">
        <v>43594</v>
      </c>
      <c r="M263" s="5">
        <v>6.7000000000000004E-2</v>
      </c>
      <c r="O263" s="86">
        <f t="shared" ca="1" si="30"/>
        <v>43594</v>
      </c>
      <c r="P263" s="5">
        <v>2945.83</v>
      </c>
      <c r="Q263" s="5">
        <v>3.4868464832533799</v>
      </c>
      <c r="R263" s="1"/>
      <c r="S263" s="1">
        <v>43434</v>
      </c>
      <c r="T263">
        <v>392.64600000000002</v>
      </c>
      <c r="V263" s="86">
        <v>43592</v>
      </c>
      <c r="W263" s="5">
        <v>-1.63</v>
      </c>
      <c r="Z263" s="86">
        <v>43585</v>
      </c>
      <c r="AA263" s="5">
        <v>86.94</v>
      </c>
      <c r="AC263" s="1">
        <v>43448</v>
      </c>
      <c r="AD263">
        <v>2.9234</v>
      </c>
      <c r="AE263" s="87">
        <f t="shared" ca="1" si="31"/>
        <v>-2.4000000000000021E-2</v>
      </c>
      <c r="AF263" s="87">
        <f t="shared" ca="1" si="32"/>
        <v>2.5162852911914946E-2</v>
      </c>
      <c r="AG263" s="87">
        <f t="shared" ca="1" si="33"/>
        <v>0.40573881171676596</v>
      </c>
      <c r="AI263" s="1">
        <v>43437</v>
      </c>
      <c r="AJ263">
        <v>2790.37</v>
      </c>
      <c r="AK263" s="85">
        <f t="shared" ca="1" si="36"/>
        <v>1.0881931492828126E-2</v>
      </c>
      <c r="AL263" s="87">
        <f t="shared" ca="1" si="34"/>
        <v>1.0240926554679782E-2</v>
      </c>
      <c r="AM263" s="87">
        <f t="shared" ca="1" si="35"/>
        <v>16.512997893044687</v>
      </c>
    </row>
    <row r="264" spans="2:39" x14ac:dyDescent="0.45">
      <c r="B264" s="86">
        <v>43593</v>
      </c>
      <c r="C264" s="5">
        <v>52.994999999999997</v>
      </c>
      <c r="E264" s="86">
        <v>43593</v>
      </c>
      <c r="F264" s="5">
        <v>2.4647999999999999</v>
      </c>
      <c r="G264" s="5">
        <v>0.56308430393088815</v>
      </c>
      <c r="I264" s="86">
        <v>43581</v>
      </c>
      <c r="J264" s="5">
        <v>12.73</v>
      </c>
      <c r="L264" s="86">
        <v>43593</v>
      </c>
      <c r="M264" s="5">
        <v>7.0400000000000004E-2</v>
      </c>
      <c r="O264" s="86">
        <f t="shared" ca="1" si="30"/>
        <v>43593</v>
      </c>
      <c r="P264" s="5">
        <v>2943.03</v>
      </c>
      <c r="Q264" s="5">
        <v>4.6932800737111497</v>
      </c>
      <c r="R264" s="1"/>
      <c r="S264" s="1">
        <v>43433</v>
      </c>
      <c r="T264">
        <v>386.46300000000002</v>
      </c>
      <c r="V264" s="86">
        <v>43591</v>
      </c>
      <c r="W264" s="5">
        <v>-2</v>
      </c>
      <c r="Z264" s="86">
        <v>43584</v>
      </c>
      <c r="AA264" s="5">
        <v>86.93</v>
      </c>
      <c r="AC264" s="1">
        <v>43447</v>
      </c>
      <c r="AD264">
        <v>2.9474</v>
      </c>
      <c r="AE264" s="87">
        <f t="shared" ca="1" si="31"/>
        <v>1.9000000000000128E-3</v>
      </c>
      <c r="AF264" s="87">
        <f t="shared" ca="1" si="32"/>
        <v>1.6898126128854198E-2</v>
      </c>
      <c r="AG264" s="87">
        <f t="shared" ca="1" si="33"/>
        <v>0.27247409662816185</v>
      </c>
      <c r="AI264" s="1">
        <v>43434</v>
      </c>
      <c r="AJ264">
        <v>2760.17</v>
      </c>
      <c r="AK264" s="85">
        <f t="shared" ca="1" si="36"/>
        <v>8.1522042335888112E-3</v>
      </c>
      <c r="AL264" s="87">
        <f t="shared" ca="1" si="34"/>
        <v>1.0693731718878847E-2</v>
      </c>
      <c r="AM264" s="87">
        <f t="shared" ca="1" si="35"/>
        <v>17.243124281751392</v>
      </c>
    </row>
    <row r="265" spans="2:39" x14ac:dyDescent="0.45">
      <c r="B265" s="86">
        <v>43592</v>
      </c>
      <c r="C265" s="5">
        <v>55.115000000000002</v>
      </c>
      <c r="E265" s="86">
        <v>43592</v>
      </c>
      <c r="F265" s="5">
        <v>2.4409999999999998</v>
      </c>
      <c r="G265" s="5">
        <v>0.63118553796275512</v>
      </c>
      <c r="I265" s="86">
        <v>43580</v>
      </c>
      <c r="J265" s="5">
        <v>13.25</v>
      </c>
      <c r="L265" s="86">
        <v>43592</v>
      </c>
      <c r="M265" s="5">
        <v>5.5599999999999997E-2</v>
      </c>
      <c r="O265" s="86">
        <f t="shared" ca="1" si="30"/>
        <v>43592</v>
      </c>
      <c r="P265" s="5">
        <v>2939.88</v>
      </c>
      <c r="Q265" s="5">
        <v>8.03563211012065</v>
      </c>
      <c r="R265" s="1"/>
      <c r="S265" s="1">
        <v>43432</v>
      </c>
      <c r="T265">
        <v>384.30399999999997</v>
      </c>
      <c r="V265" s="86">
        <v>43588</v>
      </c>
      <c r="W265" s="5">
        <v>-1.38</v>
      </c>
      <c r="Z265" s="86">
        <v>43581</v>
      </c>
      <c r="AA265" s="5">
        <v>86.97</v>
      </c>
      <c r="AC265" s="1">
        <v>43446</v>
      </c>
      <c r="AD265">
        <v>2.9455</v>
      </c>
      <c r="AE265" s="87">
        <f t="shared" ca="1" si="31"/>
        <v>3.1099999999999905E-2</v>
      </c>
      <c r="AF265" s="87">
        <f t="shared" ca="1" si="32"/>
        <v>4.8157934617949205E-2</v>
      </c>
      <c r="AG265" s="87">
        <f t="shared" ca="1" si="33"/>
        <v>0.77652336303123182</v>
      </c>
      <c r="AI265" s="1">
        <v>43433</v>
      </c>
      <c r="AJ265">
        <v>2737.76</v>
      </c>
      <c r="AK265" s="85">
        <f t="shared" ca="1" si="36"/>
        <v>-2.2001085212538245E-3</v>
      </c>
      <c r="AL265" s="87">
        <f t="shared" ca="1" si="34"/>
        <v>1.1329884554898263E-2</v>
      </c>
      <c r="AM265" s="87">
        <f t="shared" ca="1" si="35"/>
        <v>18.268889908011314</v>
      </c>
    </row>
    <row r="266" spans="2:39" x14ac:dyDescent="0.45">
      <c r="B266" s="86">
        <v>43591</v>
      </c>
      <c r="C266" s="5">
        <v>51.585000000000001</v>
      </c>
      <c r="E266" s="86">
        <v>43591</v>
      </c>
      <c r="F266" s="5">
        <v>2.4512</v>
      </c>
      <c r="G266" s="5">
        <v>0.65940183752650594</v>
      </c>
      <c r="I266" s="86">
        <v>43579</v>
      </c>
      <c r="J266" s="5">
        <v>13.14</v>
      </c>
      <c r="L266" s="86">
        <v>43591</v>
      </c>
      <c r="M266" s="5">
        <v>5.3199999999999997E-2</v>
      </c>
      <c r="O266" s="86">
        <f t="shared" ca="1" si="30"/>
        <v>43591</v>
      </c>
      <c r="P266" s="5">
        <v>2926.17</v>
      </c>
      <c r="Q266" s="5">
        <v>7.8062273712570898</v>
      </c>
      <c r="R266" s="1"/>
      <c r="S266" s="1">
        <v>43431</v>
      </c>
      <c r="T266">
        <v>407.858</v>
      </c>
      <c r="V266" s="86">
        <v>43587</v>
      </c>
      <c r="W266" s="5">
        <v>-1</v>
      </c>
      <c r="Z266" s="86">
        <v>43580</v>
      </c>
      <c r="AA266" s="5">
        <v>86.75</v>
      </c>
      <c r="AC266" s="1">
        <v>43445</v>
      </c>
      <c r="AD266">
        <v>2.9144000000000001</v>
      </c>
      <c r="AE266" s="87">
        <f t="shared" ca="1" si="31"/>
        <v>2.5500000000000078E-2</v>
      </c>
      <c r="AF266" s="87">
        <f t="shared" ca="1" si="32"/>
        <v>4.1873937797473421E-2</v>
      </c>
      <c r="AG266" s="87">
        <f t="shared" ca="1" si="33"/>
        <v>0.67519695891890319</v>
      </c>
      <c r="AI266" s="1">
        <v>43432</v>
      </c>
      <c r="AJ266">
        <v>2743.79</v>
      </c>
      <c r="AK266" s="85">
        <f t="shared" ca="1" si="36"/>
        <v>2.2714007938884229E-2</v>
      </c>
      <c r="AL266" s="87">
        <f t="shared" ca="1" si="34"/>
        <v>1.2967398807320776E-2</v>
      </c>
      <c r="AM266" s="87">
        <f t="shared" ca="1" si="35"/>
        <v>20.909302301919858</v>
      </c>
    </row>
    <row r="267" spans="2:39" x14ac:dyDescent="0.45">
      <c r="B267" s="86">
        <v>43588</v>
      </c>
      <c r="C267" s="5">
        <v>49.015000000000001</v>
      </c>
      <c r="E267" s="86">
        <v>43588</v>
      </c>
      <c r="F267" s="5">
        <v>2.5122</v>
      </c>
      <c r="G267" s="5">
        <v>0.42776387567597801</v>
      </c>
      <c r="I267" s="86">
        <v>43578</v>
      </c>
      <c r="J267" s="5">
        <v>12.28</v>
      </c>
      <c r="L267" s="86">
        <v>43588</v>
      </c>
      <c r="M267" s="5">
        <v>6.7599999999999993E-2</v>
      </c>
      <c r="O267" s="86">
        <f t="shared" ca="1" si="30"/>
        <v>43588</v>
      </c>
      <c r="P267" s="5">
        <v>2927.25</v>
      </c>
      <c r="Q267" s="5">
        <v>7.4858891343234601</v>
      </c>
      <c r="R267" s="1"/>
      <c r="S267" s="1">
        <v>43430</v>
      </c>
      <c r="T267">
        <v>412.21100000000001</v>
      </c>
      <c r="V267" s="86">
        <v>43586</v>
      </c>
      <c r="W267" s="5">
        <v>-0.25</v>
      </c>
      <c r="Z267" s="86">
        <v>43579</v>
      </c>
      <c r="AA267" s="5">
        <v>86.71</v>
      </c>
      <c r="AC267" s="1">
        <v>43444</v>
      </c>
      <c r="AD267">
        <v>2.8889</v>
      </c>
      <c r="AE267" s="87">
        <f t="shared" ca="1" si="31"/>
        <v>-2.8999999999999027E-3</v>
      </c>
      <c r="AF267" s="87">
        <f t="shared" ca="1" si="32"/>
        <v>3.4587895281442134E-2</v>
      </c>
      <c r="AG267" s="87">
        <f t="shared" ca="1" si="33"/>
        <v>0.55771305346029132</v>
      </c>
      <c r="AI267" s="1">
        <v>43431</v>
      </c>
      <c r="AJ267">
        <v>2682.17</v>
      </c>
      <c r="AK267" s="85">
        <f t="shared" ca="1" si="36"/>
        <v>3.2563952280602691E-3</v>
      </c>
      <c r="AL267" s="87">
        <f t="shared" ca="1" si="34"/>
        <v>9.0075378791317287E-3</v>
      </c>
      <c r="AM267" s="87">
        <f t="shared" ca="1" si="35"/>
        <v>14.52421841182449</v>
      </c>
    </row>
    <row r="268" spans="2:39" x14ac:dyDescent="0.45">
      <c r="B268" s="86">
        <v>43587</v>
      </c>
      <c r="C268" s="5">
        <v>49.342799999999997</v>
      </c>
      <c r="E268" s="86">
        <v>43587</v>
      </c>
      <c r="F268" s="5">
        <v>2.5326</v>
      </c>
      <c r="G268" s="5">
        <v>0.39084131477280382</v>
      </c>
      <c r="I268" s="86">
        <v>43577</v>
      </c>
      <c r="J268" s="5">
        <v>12.42</v>
      </c>
      <c r="L268" s="86">
        <v>43587</v>
      </c>
      <c r="M268" s="5">
        <v>7.6700000000000004E-2</v>
      </c>
      <c r="O268" s="86">
        <f t="shared" ca="1" si="30"/>
        <v>43587</v>
      </c>
      <c r="P268" s="5">
        <v>2933.68</v>
      </c>
      <c r="Q268" s="5">
        <v>7.5288396045845998</v>
      </c>
      <c r="R268" s="1"/>
      <c r="S268" s="1">
        <v>43427</v>
      </c>
      <c r="T268">
        <v>416.70100000000002</v>
      </c>
      <c r="V268" s="86">
        <v>43585</v>
      </c>
      <c r="W268" s="5">
        <v>-1.25</v>
      </c>
      <c r="Z268" s="86">
        <v>43578</v>
      </c>
      <c r="AA268" s="5">
        <v>86.83</v>
      </c>
      <c r="AC268" s="1">
        <v>43441</v>
      </c>
      <c r="AD268">
        <v>2.8917999999999999</v>
      </c>
      <c r="AE268" s="87">
        <f t="shared" ca="1" si="31"/>
        <v>-7.3700000000000099E-2</v>
      </c>
      <c r="AF268" s="87">
        <f t="shared" ca="1" si="32"/>
        <v>3.4023570261413512E-2</v>
      </c>
      <c r="AG268" s="87">
        <f t="shared" ca="1" si="33"/>
        <v>0.54861358592972231</v>
      </c>
      <c r="AI268" s="1">
        <v>43430</v>
      </c>
      <c r="AJ268">
        <v>2673.45</v>
      </c>
      <c r="AK268" s="85">
        <f t="shared" ca="1" si="36"/>
        <v>1.5413016366781477E-2</v>
      </c>
      <c r="AL268" s="87">
        <f t="shared" ca="1" si="34"/>
        <v>1.4320322085554614E-2</v>
      </c>
      <c r="AM268" s="87">
        <f t="shared" ca="1" si="35"/>
        <v>23.090825538478704</v>
      </c>
    </row>
    <row r="269" spans="2:39" x14ac:dyDescent="0.45">
      <c r="B269" s="86">
        <v>43586</v>
      </c>
      <c r="C269" s="5">
        <v>49.69</v>
      </c>
      <c r="E269" s="86">
        <v>43586</v>
      </c>
      <c r="F269" s="5">
        <v>2.4983</v>
      </c>
      <c r="G269" s="5">
        <v>0.44019828865334382</v>
      </c>
      <c r="I269" s="86">
        <v>43573</v>
      </c>
      <c r="J269" s="5">
        <v>12.09</v>
      </c>
      <c r="L269" s="86">
        <v>43586</v>
      </c>
      <c r="M269" s="5">
        <v>6.9800000000000001E-2</v>
      </c>
      <c r="O269" s="86">
        <f t="shared" ca="1" si="30"/>
        <v>43586</v>
      </c>
      <c r="P269" s="5">
        <v>2907.97</v>
      </c>
      <c r="Q269" s="5">
        <v>2.7592973958145701</v>
      </c>
      <c r="R269" s="1"/>
      <c r="S269" s="1">
        <v>43425</v>
      </c>
      <c r="T269">
        <v>407.899</v>
      </c>
      <c r="V269" s="86">
        <v>43584</v>
      </c>
      <c r="W269" s="5">
        <v>-1.63</v>
      </c>
      <c r="Z269" s="86">
        <v>43577</v>
      </c>
      <c r="AA269" s="5">
        <v>86.53</v>
      </c>
      <c r="AC269" s="1">
        <v>43440</v>
      </c>
      <c r="AD269">
        <v>2.9655</v>
      </c>
      <c r="AE269" s="87">
        <f t="shared" ca="1" si="31"/>
        <v>-9.7000000000000419E-3</v>
      </c>
      <c r="AF269" s="87">
        <f t="shared" ca="1" si="32"/>
        <v>2.2361928211434259E-2</v>
      </c>
      <c r="AG269" s="87">
        <f t="shared" ca="1" si="33"/>
        <v>0.36057525797906353</v>
      </c>
      <c r="AI269" s="1">
        <v>43427</v>
      </c>
      <c r="AJ269">
        <v>2632.56</v>
      </c>
      <c r="AK269" s="85">
        <f t="shared" ca="1" si="36"/>
        <v>-6.5764677658551214E-3</v>
      </c>
      <c r="AL269" s="87">
        <f t="shared" ca="1" si="34"/>
        <v>9.9408840159477506E-3</v>
      </c>
      <c r="AM269" s="87">
        <f t="shared" ca="1" si="35"/>
        <v>16.02919383650239</v>
      </c>
    </row>
    <row r="270" spans="2:39" x14ac:dyDescent="0.45">
      <c r="B270" s="86">
        <v>43585</v>
      </c>
      <c r="C270" s="5">
        <v>51.465000000000003</v>
      </c>
      <c r="E270" s="86">
        <v>43585</v>
      </c>
      <c r="F270" s="5">
        <v>2.4897</v>
      </c>
      <c r="G270" s="5">
        <v>0.47220793442437387</v>
      </c>
      <c r="I270" s="86">
        <v>43572</v>
      </c>
      <c r="J270" s="5">
        <v>12.6</v>
      </c>
      <c r="L270" s="86">
        <v>43585</v>
      </c>
      <c r="M270" s="5">
        <v>0.1086</v>
      </c>
      <c r="O270" s="86">
        <f t="shared" ca="1" si="30"/>
        <v>43585</v>
      </c>
      <c r="P270" s="5">
        <v>2905.03</v>
      </c>
      <c r="Q270" s="5">
        <v>2.6592618813632001</v>
      </c>
      <c r="R270" s="1"/>
      <c r="S270" s="1">
        <v>43424</v>
      </c>
      <c r="T270">
        <v>416.58300000000003</v>
      </c>
      <c r="V270" s="86">
        <v>43581</v>
      </c>
      <c r="W270" s="5">
        <v>-1.25</v>
      </c>
      <c r="Z270" s="86">
        <v>43573</v>
      </c>
      <c r="AA270" s="5">
        <v>86.68</v>
      </c>
      <c r="AC270" s="1">
        <v>43439</v>
      </c>
      <c r="AD270">
        <v>2.9752000000000001</v>
      </c>
      <c r="AE270" s="87">
        <f t="shared" ca="1" si="31"/>
        <v>-1.9999999999997797E-3</v>
      </c>
      <c r="AF270" s="87">
        <f t="shared" ca="1" si="32"/>
        <v>2.3041701326074141E-2</v>
      </c>
      <c r="AG270" s="87">
        <f t="shared" ca="1" si="33"/>
        <v>0.37153627010024437</v>
      </c>
      <c r="AI270" s="1">
        <v>43425</v>
      </c>
      <c r="AJ270">
        <v>2649.93</v>
      </c>
      <c r="AK270" s="85">
        <f t="shared" ca="1" si="36"/>
        <v>3.038654446444182E-3</v>
      </c>
      <c r="AL270" s="87">
        <f t="shared" ca="1" si="34"/>
        <v>1.1672707263704783E-2</v>
      </c>
      <c r="AM270" s="87">
        <f t="shared" ca="1" si="35"/>
        <v>18.82167491608493</v>
      </c>
    </row>
    <row r="271" spans="2:39" x14ac:dyDescent="0.45">
      <c r="B271" s="86">
        <v>43584</v>
      </c>
      <c r="C271" s="5">
        <v>50.5</v>
      </c>
      <c r="E271" s="86">
        <v>43584</v>
      </c>
      <c r="F271" s="5">
        <v>2.5108000000000001</v>
      </c>
      <c r="G271" s="5">
        <v>0.57512687006143848</v>
      </c>
      <c r="I271" s="86">
        <v>43571</v>
      </c>
      <c r="J271" s="5">
        <v>12.18</v>
      </c>
      <c r="L271" s="86">
        <v>43584</v>
      </c>
      <c r="M271" s="5">
        <v>0.11219999999999999</v>
      </c>
      <c r="O271" s="86">
        <f t="shared" ca="1" si="30"/>
        <v>43584</v>
      </c>
      <c r="P271" s="5">
        <v>2900.45</v>
      </c>
      <c r="Q271" s="5">
        <v>6.2340997934547797</v>
      </c>
      <c r="R271" s="1"/>
      <c r="S271" s="1">
        <v>43423</v>
      </c>
      <c r="T271">
        <v>411.03800000000001</v>
      </c>
      <c r="V271" s="86">
        <v>43580</v>
      </c>
      <c r="W271" s="5">
        <v>-1.1299999999999999</v>
      </c>
      <c r="Z271" s="86">
        <v>43572</v>
      </c>
      <c r="AA271" s="5">
        <v>86.64</v>
      </c>
      <c r="AC271" s="1">
        <v>43438</v>
      </c>
      <c r="AD271">
        <v>2.9771999999999998</v>
      </c>
      <c r="AE271" s="87">
        <f t="shared" ca="1" si="31"/>
        <v>-5.0800000000000178E-2</v>
      </c>
      <c r="AF271" s="87">
        <f t="shared" ca="1" si="32"/>
        <v>1.8250000000000082E-2</v>
      </c>
      <c r="AG271" s="87">
        <f t="shared" ca="1" si="33"/>
        <v>0.29427240781289837</v>
      </c>
      <c r="AI271" s="1">
        <v>43424</v>
      </c>
      <c r="AJ271">
        <v>2641.89</v>
      </c>
      <c r="AK271" s="85">
        <f t="shared" ca="1" si="36"/>
        <v>-1.8317962154308476E-2</v>
      </c>
      <c r="AL271" s="87">
        <f t="shared" ca="1" si="34"/>
        <v>1.4240917803654465E-2</v>
      </c>
      <c r="AM271" s="87">
        <f t="shared" ca="1" si="35"/>
        <v>22.962789981079194</v>
      </c>
    </row>
    <row r="272" spans="2:39" x14ac:dyDescent="0.45">
      <c r="B272" s="86">
        <v>43581</v>
      </c>
      <c r="C272" s="5">
        <v>52.117800000000003</v>
      </c>
      <c r="E272" s="86">
        <v>43581</v>
      </c>
      <c r="F272" s="5">
        <v>2.4862000000000002</v>
      </c>
      <c r="G272" s="5">
        <v>0.44598862093107422</v>
      </c>
      <c r="I272" s="86">
        <v>43570</v>
      </c>
      <c r="J272" s="5">
        <v>12.32</v>
      </c>
      <c r="L272" s="86">
        <v>43581</v>
      </c>
      <c r="M272" s="5">
        <v>9.7000000000000003E-2</v>
      </c>
      <c r="O272" s="86">
        <f t="shared" ref="O272:O335" ca="1" si="37">VALUE(L272)</f>
        <v>43581</v>
      </c>
      <c r="P272" s="5">
        <v>2907.06</v>
      </c>
      <c r="Q272" s="5">
        <v>5.3861173843188803</v>
      </c>
      <c r="R272" s="1"/>
      <c r="S272" s="1">
        <v>43420</v>
      </c>
      <c r="T272">
        <v>399.59100000000001</v>
      </c>
      <c r="V272" s="86">
        <v>43579</v>
      </c>
      <c r="W272" s="5">
        <v>-1.62</v>
      </c>
      <c r="Z272" s="86">
        <v>43571</v>
      </c>
      <c r="AA272" s="5">
        <v>86.85</v>
      </c>
      <c r="AC272" s="1">
        <v>43437</v>
      </c>
      <c r="AD272">
        <v>3.028</v>
      </c>
      <c r="AE272" s="87">
        <f t="shared" ca="1" si="31"/>
        <v>-8.0000000000000071E-3</v>
      </c>
      <c r="AF272" s="87">
        <f t="shared" ca="1" si="32"/>
        <v>1.1517920819314607E-2</v>
      </c>
      <c r="AG272" s="87">
        <f t="shared" ca="1" si="33"/>
        <v>0.18572089273961673</v>
      </c>
      <c r="AI272" s="1">
        <v>43423</v>
      </c>
      <c r="AJ272">
        <v>2690.73</v>
      </c>
      <c r="AK272" s="85">
        <f t="shared" ca="1" si="36"/>
        <v>-1.6783146839093228E-2</v>
      </c>
      <c r="AL272" s="87">
        <f t="shared" ca="1" si="34"/>
        <v>1.1854690501991382E-2</v>
      </c>
      <c r="AM272" s="87">
        <f t="shared" ca="1" si="35"/>
        <v>19.115114070672249</v>
      </c>
    </row>
    <row r="273" spans="2:39" x14ac:dyDescent="0.45">
      <c r="B273" s="86">
        <v>43580</v>
      </c>
      <c r="C273" s="5">
        <v>53.087600000000002</v>
      </c>
      <c r="E273" s="86">
        <v>43580</v>
      </c>
      <c r="F273" s="5">
        <v>2.5215000000000001</v>
      </c>
      <c r="G273" s="5">
        <v>0.52008895072542105</v>
      </c>
      <c r="I273" s="86">
        <v>43567</v>
      </c>
      <c r="J273" s="5">
        <v>12.01</v>
      </c>
      <c r="L273" s="86">
        <v>43580</v>
      </c>
      <c r="M273" s="5">
        <v>9.1899999999999996E-2</v>
      </c>
      <c r="O273" s="86">
        <f t="shared" ca="1" si="37"/>
        <v>43580</v>
      </c>
      <c r="P273" s="5">
        <v>2905.58</v>
      </c>
      <c r="Q273" s="5">
        <v>5.3831926538243602</v>
      </c>
      <c r="R273" s="1"/>
      <c r="S273" s="1">
        <v>43419</v>
      </c>
      <c r="T273">
        <v>392.12299999999999</v>
      </c>
      <c r="V273" s="86">
        <v>43578</v>
      </c>
      <c r="W273" s="5">
        <v>-1.88</v>
      </c>
      <c r="Z273" s="86">
        <v>43570</v>
      </c>
      <c r="AA273" s="5">
        <v>86.9</v>
      </c>
      <c r="AC273" s="1">
        <v>43434</v>
      </c>
      <c r="AD273">
        <v>3.036</v>
      </c>
      <c r="AE273" s="87">
        <f t="shared" ca="1" si="31"/>
        <v>-3.5600000000000076E-2</v>
      </c>
      <c r="AF273" s="87">
        <f t="shared" ca="1" si="32"/>
        <v>1.3285330255586342E-2</v>
      </c>
      <c r="AG273" s="87">
        <f t="shared" ca="1" si="33"/>
        <v>0.21421951358361224</v>
      </c>
      <c r="AI273" s="1">
        <v>43420</v>
      </c>
      <c r="AJ273">
        <v>2736.27</v>
      </c>
      <c r="AK273" s="85">
        <f t="shared" ca="1" si="36"/>
        <v>2.2208125151236689E-3</v>
      </c>
      <c r="AL273" s="87">
        <f t="shared" ca="1" si="34"/>
        <v>7.5828840156616853E-3</v>
      </c>
      <c r="AM273" s="87">
        <f t="shared" ca="1" si="35"/>
        <v>12.227033081943528</v>
      </c>
    </row>
    <row r="274" spans="2:39" x14ac:dyDescent="0.45">
      <c r="B274" s="86">
        <v>43579</v>
      </c>
      <c r="C274" s="5">
        <v>53.571899999999999</v>
      </c>
      <c r="E274" s="86">
        <v>43579</v>
      </c>
      <c r="F274" s="5">
        <v>2.5034999999999998</v>
      </c>
      <c r="G274" s="5">
        <v>0.45803913588251582</v>
      </c>
      <c r="I274" s="86">
        <v>43566</v>
      </c>
      <c r="J274" s="5">
        <v>13.02</v>
      </c>
      <c r="L274" s="86">
        <v>43579</v>
      </c>
      <c r="M274" s="5">
        <v>9.2999999999999999E-2</v>
      </c>
      <c r="O274" s="86">
        <f t="shared" ca="1" si="37"/>
        <v>43579</v>
      </c>
      <c r="P274" s="5">
        <v>2907.41</v>
      </c>
      <c r="Q274" s="5">
        <v>8.7562329367689902</v>
      </c>
      <c r="R274" s="1"/>
      <c r="S274" s="1">
        <v>43418</v>
      </c>
      <c r="T274">
        <v>390.84</v>
      </c>
      <c r="V274" s="86">
        <v>43577</v>
      </c>
      <c r="W274" s="5">
        <v>-1.75</v>
      </c>
      <c r="Z274" s="86">
        <v>43567</v>
      </c>
      <c r="AA274" s="5">
        <v>86.96</v>
      </c>
      <c r="AC274" s="1">
        <v>43433</v>
      </c>
      <c r="AD274">
        <v>3.0716000000000001</v>
      </c>
      <c r="AE274" s="87">
        <f t="shared" ca="1" si="31"/>
        <v>-2.2699999999999942E-2</v>
      </c>
      <c r="AF274" s="87">
        <f t="shared" ca="1" si="32"/>
        <v>1.4365467854082168E-2</v>
      </c>
      <c r="AG274" s="87">
        <f t="shared" ca="1" si="33"/>
        <v>0.23163620902901538</v>
      </c>
      <c r="AI274" s="1">
        <v>43419</v>
      </c>
      <c r="AJ274">
        <v>2730.2</v>
      </c>
      <c r="AK274" s="85">
        <f t="shared" ca="1" si="36"/>
        <v>1.0538079545354202E-2</v>
      </c>
      <c r="AL274" s="87">
        <f t="shared" ca="1" si="34"/>
        <v>1.2673952104920871E-2</v>
      </c>
      <c r="AM274" s="87">
        <f t="shared" ca="1" si="35"/>
        <v>20.436133711892602</v>
      </c>
    </row>
    <row r="275" spans="2:39" x14ac:dyDescent="0.45">
      <c r="B275" s="86">
        <v>43578</v>
      </c>
      <c r="C275" s="5">
        <v>53.528599999999997</v>
      </c>
      <c r="E275" s="86">
        <v>43578</v>
      </c>
      <c r="F275" s="5">
        <v>2.5480999999999998</v>
      </c>
      <c r="G275" s="5">
        <v>0.3973602689415946</v>
      </c>
      <c r="I275" s="86">
        <v>43565</v>
      </c>
      <c r="J275" s="5">
        <v>13.3</v>
      </c>
      <c r="L275" s="86">
        <v>43578</v>
      </c>
      <c r="M275" s="5">
        <v>9.64E-2</v>
      </c>
      <c r="O275" s="86">
        <f t="shared" ca="1" si="37"/>
        <v>43578</v>
      </c>
      <c r="P275" s="5">
        <v>2888.32</v>
      </c>
      <c r="Q275" s="5">
        <v>6.5567991352892099</v>
      </c>
      <c r="R275" s="1"/>
      <c r="S275" s="1">
        <v>43417</v>
      </c>
      <c r="T275">
        <v>382.53899999999999</v>
      </c>
      <c r="V275" s="86">
        <v>43574</v>
      </c>
      <c r="W275" s="5">
        <v>-0.5</v>
      </c>
      <c r="Z275" s="86">
        <v>43566</v>
      </c>
      <c r="AA275" s="5">
        <v>86.83</v>
      </c>
      <c r="AC275" s="1">
        <v>43432</v>
      </c>
      <c r="AD275">
        <v>3.0943000000000001</v>
      </c>
      <c r="AE275" s="87">
        <f t="shared" ca="1" si="31"/>
        <v>-1.739999999999986E-2</v>
      </c>
      <c r="AF275" s="87">
        <f t="shared" ca="1" si="32"/>
        <v>1.5073459014661103E-2</v>
      </c>
      <c r="AG275" s="87">
        <f t="shared" ca="1" si="33"/>
        <v>0.24305222346922417</v>
      </c>
      <c r="AI275" s="1">
        <v>43418</v>
      </c>
      <c r="AJ275">
        <v>2701.58</v>
      </c>
      <c r="AK275" s="85">
        <f t="shared" ca="1" si="36"/>
        <v>-7.5962428487097063E-3</v>
      </c>
      <c r="AL275" s="87">
        <f t="shared" ca="1" si="34"/>
        <v>7.6609956349145414E-3</v>
      </c>
      <c r="AM275" s="87">
        <f t="shared" ca="1" si="35"/>
        <v>12.352984283454225</v>
      </c>
    </row>
    <row r="276" spans="2:39" x14ac:dyDescent="0.45">
      <c r="B276" s="86">
        <v>43577</v>
      </c>
      <c r="C276" s="5">
        <v>52.545000000000002</v>
      </c>
      <c r="E276" s="86">
        <v>43577</v>
      </c>
      <c r="F276" s="5">
        <v>2.5729000000000002</v>
      </c>
      <c r="G276" s="5">
        <v>0.3723774071198942</v>
      </c>
      <c r="I276" s="86">
        <v>43564</v>
      </c>
      <c r="J276" s="5">
        <v>14.28</v>
      </c>
      <c r="L276" s="86">
        <v>43577</v>
      </c>
      <c r="M276" s="5">
        <v>9.9599999999999994E-2</v>
      </c>
      <c r="O276" s="86">
        <f t="shared" ca="1" si="37"/>
        <v>43577</v>
      </c>
      <c r="P276" s="5">
        <v>2888.21</v>
      </c>
      <c r="Q276" s="5">
        <v>7.7469002808300296</v>
      </c>
      <c r="R276" s="1"/>
      <c r="S276" s="1">
        <v>43413</v>
      </c>
      <c r="T276">
        <v>368.41899999999998</v>
      </c>
      <c r="V276" s="86">
        <v>43573</v>
      </c>
      <c r="W276" s="5">
        <v>-0.88</v>
      </c>
      <c r="Z276" s="86">
        <v>43565</v>
      </c>
      <c r="AA276" s="5">
        <v>86.7</v>
      </c>
      <c r="AC276" s="1">
        <v>43431</v>
      </c>
      <c r="AD276">
        <v>3.1116999999999999</v>
      </c>
      <c r="AE276" s="87">
        <f t="shared" ca="1" si="31"/>
        <v>-3.5000000000002807E-3</v>
      </c>
      <c r="AF276" s="87">
        <f t="shared" ca="1" si="32"/>
        <v>1.4341402767279566E-2</v>
      </c>
      <c r="AG276" s="87">
        <f t="shared" ca="1" si="33"/>
        <v>0.23124817116393986</v>
      </c>
      <c r="AI276" s="1">
        <v>43417</v>
      </c>
      <c r="AJ276">
        <v>2722.18</v>
      </c>
      <c r="AK276" s="85">
        <f t="shared" ca="1" si="36"/>
        <v>-1.4830044565126614E-3</v>
      </c>
      <c r="AL276" s="87">
        <f t="shared" ca="1" si="34"/>
        <v>8.4729581960940898E-3</v>
      </c>
      <c r="AM276" s="87">
        <f t="shared" ca="1" si="35"/>
        <v>13.662234573493853</v>
      </c>
    </row>
    <row r="277" spans="2:39" x14ac:dyDescent="0.45">
      <c r="B277" s="86">
        <v>43574</v>
      </c>
      <c r="C277" s="5">
        <v>52.23</v>
      </c>
      <c r="E277" s="86">
        <v>43574</v>
      </c>
      <c r="F277" s="5">
        <v>2.5522</v>
      </c>
      <c r="G277" s="5">
        <v>0.45531393931367381</v>
      </c>
      <c r="I277" s="86">
        <v>43563</v>
      </c>
      <c r="J277" s="5">
        <v>13.18</v>
      </c>
      <c r="L277" s="86">
        <v>43574</v>
      </c>
      <c r="M277" s="5">
        <v>7.0199999999999999E-2</v>
      </c>
      <c r="O277" s="86">
        <f t="shared" ca="1" si="37"/>
        <v>43574</v>
      </c>
      <c r="P277" s="5">
        <v>2878.2</v>
      </c>
      <c r="Q277" s="5">
        <v>7.3992947234888398</v>
      </c>
      <c r="R277" s="1"/>
      <c r="S277" s="1">
        <v>43412</v>
      </c>
      <c r="T277">
        <v>352.59</v>
      </c>
      <c r="V277" s="86">
        <v>43572</v>
      </c>
      <c r="W277" s="5">
        <v>-0.75</v>
      </c>
      <c r="Z277" s="86">
        <v>43564</v>
      </c>
      <c r="AA277" s="5">
        <v>86.32</v>
      </c>
      <c r="AC277" s="1">
        <v>43430</v>
      </c>
      <c r="AD277">
        <v>3.1152000000000002</v>
      </c>
      <c r="AE277" s="87">
        <f t="shared" ca="1" si="31"/>
        <v>9.200000000000319E-3</v>
      </c>
      <c r="AF277" s="87">
        <f t="shared" ca="1" si="32"/>
        <v>1.4825203764760479E-2</v>
      </c>
      <c r="AG277" s="87">
        <f t="shared" ca="1" si="33"/>
        <v>0.23904922784509</v>
      </c>
      <c r="AI277" s="1">
        <v>43416</v>
      </c>
      <c r="AJ277">
        <v>2726.22</v>
      </c>
      <c r="AK277" s="85">
        <f t="shared" ca="1" si="36"/>
        <v>-1.9898136727593101E-2</v>
      </c>
      <c r="AL277" s="87">
        <f t="shared" ca="1" si="34"/>
        <v>1.7317402748072384E-2</v>
      </c>
      <c r="AM277" s="87">
        <f t="shared" ca="1" si="35"/>
        <v>27.923472897210633</v>
      </c>
    </row>
    <row r="278" spans="2:39" x14ac:dyDescent="0.45">
      <c r="B278" s="86">
        <v>43573</v>
      </c>
      <c r="C278" s="5">
        <v>52.5976</v>
      </c>
      <c r="E278" s="86">
        <v>43573</v>
      </c>
      <c r="F278" s="5">
        <v>2.5529999999999999</v>
      </c>
      <c r="G278" s="5">
        <v>0.45637506505066905</v>
      </c>
      <c r="I278" s="86">
        <v>43560</v>
      </c>
      <c r="J278" s="5">
        <v>12.82</v>
      </c>
      <c r="L278" s="86">
        <v>43573</v>
      </c>
      <c r="M278" s="5">
        <v>7.2999999999999995E-2</v>
      </c>
      <c r="O278" s="86">
        <f t="shared" ca="1" si="37"/>
        <v>43573</v>
      </c>
      <c r="P278" s="5">
        <v>2895.77</v>
      </c>
      <c r="Q278" s="5">
        <v>2.45023715769163</v>
      </c>
      <c r="R278" s="1"/>
      <c r="S278" s="1">
        <v>43411</v>
      </c>
      <c r="T278">
        <v>347.24299999999999</v>
      </c>
      <c r="V278" s="86">
        <v>43571</v>
      </c>
      <c r="W278" s="5">
        <v>-1</v>
      </c>
      <c r="Z278" s="86">
        <v>43563</v>
      </c>
      <c r="AA278" s="5">
        <v>86.38</v>
      </c>
      <c r="AC278" s="1">
        <v>43427</v>
      </c>
      <c r="AD278">
        <v>3.1059999999999999</v>
      </c>
      <c r="AE278" s="87">
        <f t="shared" ca="1" si="31"/>
        <v>-2.4799999999999933E-2</v>
      </c>
      <c r="AF278" s="87">
        <f t="shared" ca="1" si="32"/>
        <v>1.4387031197111723E-2</v>
      </c>
      <c r="AG278" s="87">
        <f t="shared" ca="1" si="33"/>
        <v>0.23198390748785389</v>
      </c>
      <c r="AI278" s="1">
        <v>43413</v>
      </c>
      <c r="AJ278">
        <v>2781.01</v>
      </c>
      <c r="AK278" s="85">
        <f t="shared" ca="1" si="36"/>
        <v>-9.2415615930208604E-3</v>
      </c>
      <c r="AL278" s="87">
        <f t="shared" ca="1" si="34"/>
        <v>1.3054448043417412E-2</v>
      </c>
      <c r="AM278" s="87">
        <f t="shared" ca="1" si="35"/>
        <v>21.049664977560571</v>
      </c>
    </row>
    <row r="279" spans="2:39" x14ac:dyDescent="0.45">
      <c r="B279" s="86">
        <v>43572</v>
      </c>
      <c r="C279" s="5">
        <v>52.08</v>
      </c>
      <c r="E279" s="86">
        <v>43572</v>
      </c>
      <c r="F279" s="5">
        <v>2.5870000000000002</v>
      </c>
      <c r="G279" s="5">
        <v>0.51078586511374569</v>
      </c>
      <c r="I279" s="86">
        <v>43559</v>
      </c>
      <c r="J279" s="5">
        <v>13.58</v>
      </c>
      <c r="L279" s="86">
        <v>43572</v>
      </c>
      <c r="M279" s="5">
        <v>8.5699999999999998E-2</v>
      </c>
      <c r="O279" s="86">
        <f t="shared" ca="1" si="37"/>
        <v>43572</v>
      </c>
      <c r="P279" s="5">
        <v>2892.74</v>
      </c>
      <c r="Q279" s="5">
        <v>3.0399513746654101</v>
      </c>
      <c r="R279" s="1"/>
      <c r="S279" s="1">
        <v>43410</v>
      </c>
      <c r="T279">
        <v>355.726</v>
      </c>
      <c r="V279" s="86">
        <v>43570</v>
      </c>
      <c r="W279" s="5">
        <v>-0.88</v>
      </c>
      <c r="Z279" s="86">
        <v>43560</v>
      </c>
      <c r="AA279" s="5">
        <v>86.43</v>
      </c>
      <c r="AC279" s="1">
        <v>43426</v>
      </c>
      <c r="AD279">
        <v>3.1307999999999998</v>
      </c>
      <c r="AE279" s="87">
        <f t="shared" ca="1" si="31"/>
        <v>-4.0000000000040004E-4</v>
      </c>
      <c r="AF279" s="87">
        <f t="shared" ca="1" si="32"/>
        <v>5.1948692636742183E-3</v>
      </c>
      <c r="AG279" s="87">
        <f t="shared" ca="1" si="33"/>
        <v>8.3764749944910885E-2</v>
      </c>
      <c r="AI279" s="1">
        <v>43412</v>
      </c>
      <c r="AJ279">
        <v>2806.83</v>
      </c>
      <c r="AK279" s="85">
        <f t="shared" ca="1" si="36"/>
        <v>-2.5121349979599032E-3</v>
      </c>
      <c r="AL279" s="87">
        <f t="shared" ca="1" si="34"/>
        <v>9.7873847105754124E-3</v>
      </c>
      <c r="AM279" s="87">
        <f t="shared" ca="1" si="35"/>
        <v>15.781683643683076</v>
      </c>
    </row>
    <row r="280" spans="2:39" x14ac:dyDescent="0.45">
      <c r="B280" s="86">
        <v>43571</v>
      </c>
      <c r="C280" s="5">
        <v>51.495199999999997</v>
      </c>
      <c r="E280" s="86">
        <v>43571</v>
      </c>
      <c r="F280" s="5">
        <v>2.5813000000000001</v>
      </c>
      <c r="G280" s="5">
        <v>0.46095249212906736</v>
      </c>
      <c r="I280" s="86">
        <v>43558</v>
      </c>
      <c r="J280" s="5">
        <v>13.74</v>
      </c>
      <c r="L280" s="86">
        <v>43571</v>
      </c>
      <c r="M280" s="5">
        <v>7.1400000000000005E-2</v>
      </c>
      <c r="O280" s="86">
        <f t="shared" ca="1" si="37"/>
        <v>43571</v>
      </c>
      <c r="P280" s="5">
        <v>2879.39</v>
      </c>
      <c r="Q280" s="5">
        <v>8.2871086049579592</v>
      </c>
      <c r="R280" s="1"/>
      <c r="S280" s="1">
        <v>43409</v>
      </c>
      <c r="T280">
        <v>359.738</v>
      </c>
      <c r="V280" s="86">
        <v>43567</v>
      </c>
      <c r="W280" s="5">
        <v>-1.69</v>
      </c>
      <c r="Z280" s="86">
        <v>43559</v>
      </c>
      <c r="AA280" s="5">
        <v>86.27</v>
      </c>
      <c r="AC280" s="1">
        <v>43425</v>
      </c>
      <c r="AD280">
        <v>3.1312000000000002</v>
      </c>
      <c r="AE280" s="87">
        <f t="shared" ca="1" si="31"/>
        <v>2.4000000000001798E-3</v>
      </c>
      <c r="AF280" s="87">
        <f t="shared" ca="1" si="32"/>
        <v>2.6606938318165605E-2</v>
      </c>
      <c r="AG280" s="87">
        <f t="shared" ca="1" si="33"/>
        <v>0.42902398922826446</v>
      </c>
      <c r="AI280" s="1">
        <v>43411</v>
      </c>
      <c r="AJ280">
        <v>2813.89</v>
      </c>
      <c r="AK280" s="85">
        <f t="shared" ca="1" si="36"/>
        <v>2.0987099015788779E-2</v>
      </c>
      <c r="AL280" s="87">
        <f t="shared" ca="1" si="34"/>
        <v>1.1187880170875414E-2</v>
      </c>
      <c r="AM280" s="87">
        <f t="shared" ca="1" si="35"/>
        <v>18.039914718935197</v>
      </c>
    </row>
    <row r="281" spans="2:39" x14ac:dyDescent="0.45">
      <c r="B281" s="86">
        <v>43570</v>
      </c>
      <c r="C281" s="5">
        <v>50.954999999999998</v>
      </c>
      <c r="E281" s="86">
        <v>43570</v>
      </c>
      <c r="F281" s="5">
        <v>2.5465</v>
      </c>
      <c r="G281" s="5">
        <v>0.74959517963586975</v>
      </c>
      <c r="I281" s="86">
        <v>43557</v>
      </c>
      <c r="J281" s="5">
        <v>13.36</v>
      </c>
      <c r="L281" s="86">
        <v>43570</v>
      </c>
      <c r="M281" s="5">
        <v>5.3999999999999999E-2</v>
      </c>
      <c r="O281" s="86">
        <f t="shared" ca="1" si="37"/>
        <v>43570</v>
      </c>
      <c r="P281" s="5">
        <v>2873.4</v>
      </c>
      <c r="Q281" s="5">
        <v>8.2294824042691594</v>
      </c>
      <c r="R281" s="1"/>
      <c r="S281" s="1">
        <v>43406</v>
      </c>
      <c r="T281">
        <v>364.24799999999999</v>
      </c>
      <c r="V281" s="86">
        <v>43566</v>
      </c>
      <c r="W281" s="5">
        <v>-1.63</v>
      </c>
      <c r="Z281" s="86">
        <v>43558</v>
      </c>
      <c r="AA281" s="5">
        <v>86.14</v>
      </c>
      <c r="AC281" s="1">
        <v>43424</v>
      </c>
      <c r="AD281">
        <v>3.1288</v>
      </c>
      <c r="AE281" s="87">
        <f t="shared" ca="1" si="31"/>
        <v>7.6000000000000512E-3</v>
      </c>
      <c r="AF281" s="87">
        <f t="shared" ca="1" si="32"/>
        <v>2.5041898224109679E-2</v>
      </c>
      <c r="AG281" s="87">
        <f t="shared" ca="1" si="33"/>
        <v>0.40378847597886386</v>
      </c>
      <c r="AI281" s="1">
        <v>43410</v>
      </c>
      <c r="AJ281">
        <v>2755.45</v>
      </c>
      <c r="AK281" s="85">
        <f t="shared" ca="1" si="36"/>
        <v>6.2398268627495259E-3</v>
      </c>
      <c r="AL281" s="87">
        <f t="shared" ca="1" si="34"/>
        <v>7.2262785892143432E-3</v>
      </c>
      <c r="AM281" s="87">
        <f t="shared" ca="1" si="35"/>
        <v>11.65202410945145</v>
      </c>
    </row>
    <row r="282" spans="2:39" x14ac:dyDescent="0.45">
      <c r="B282" s="86">
        <v>43567</v>
      </c>
      <c r="C282" s="5">
        <v>51.335000000000001</v>
      </c>
      <c r="E282" s="86">
        <v>43567</v>
      </c>
      <c r="F282" s="5">
        <v>2.5491999999999999</v>
      </c>
      <c r="G282" s="5">
        <v>0.80193315390581865</v>
      </c>
      <c r="I282" s="86">
        <v>43556</v>
      </c>
      <c r="J282" s="5">
        <v>13.4</v>
      </c>
      <c r="L282" s="86">
        <v>43567</v>
      </c>
      <c r="M282" s="5">
        <v>5.3400000000000003E-2</v>
      </c>
      <c r="O282" s="86">
        <f t="shared" ca="1" si="37"/>
        <v>43567</v>
      </c>
      <c r="P282" s="5">
        <v>2867.24</v>
      </c>
      <c r="Q282" s="5">
        <v>7.8564042018575799</v>
      </c>
      <c r="R282" s="1"/>
      <c r="S282" s="1">
        <v>43405</v>
      </c>
      <c r="T282">
        <v>366.65</v>
      </c>
      <c r="V282" s="86">
        <v>43565</v>
      </c>
      <c r="W282" s="5">
        <v>-2</v>
      </c>
      <c r="Z282" s="86">
        <v>43557</v>
      </c>
      <c r="AA282" s="5">
        <v>86.11</v>
      </c>
      <c r="AC282" s="1">
        <v>43423</v>
      </c>
      <c r="AD282">
        <v>3.1212</v>
      </c>
      <c r="AE282" s="87">
        <f t="shared" ca="1" si="31"/>
        <v>-4.7999999999999154E-3</v>
      </c>
      <c r="AF282" s="87">
        <f t="shared" ca="1" si="32"/>
        <v>2.0760760262251172E-2</v>
      </c>
      <c r="AG282" s="87">
        <f t="shared" ca="1" si="33"/>
        <v>0.33475720056980623</v>
      </c>
      <c r="AI282" s="1">
        <v>43409</v>
      </c>
      <c r="AJ282">
        <v>2738.31</v>
      </c>
      <c r="AK282" s="85">
        <f t="shared" ca="1" si="36"/>
        <v>5.5846938170283911E-3</v>
      </c>
      <c r="AL282" s="87">
        <f t="shared" ca="1" si="34"/>
        <v>8.0129645613472456E-3</v>
      </c>
      <c r="AM282" s="87">
        <f t="shared" ca="1" si="35"/>
        <v>12.920517124312703</v>
      </c>
    </row>
    <row r="283" spans="2:39" x14ac:dyDescent="0.45">
      <c r="B283" s="86">
        <v>43566</v>
      </c>
      <c r="C283" s="5">
        <v>49.97</v>
      </c>
      <c r="E283" s="86">
        <v>43566</v>
      </c>
      <c r="F283" s="5">
        <v>2.4820000000000002</v>
      </c>
      <c r="G283" s="5">
        <v>0.5905292400324792</v>
      </c>
      <c r="I283" s="86">
        <v>43553</v>
      </c>
      <c r="J283" s="5">
        <v>13.71</v>
      </c>
      <c r="L283" s="86">
        <v>43566</v>
      </c>
      <c r="M283" s="5">
        <v>3.7600000000000001E-2</v>
      </c>
      <c r="O283" s="86">
        <f t="shared" ca="1" si="37"/>
        <v>43566</v>
      </c>
      <c r="P283" s="5">
        <v>2867.19</v>
      </c>
      <c r="Q283" s="5">
        <v>10.9518463698563</v>
      </c>
      <c r="R283" s="1"/>
      <c r="S283" s="1">
        <v>43404</v>
      </c>
      <c r="T283">
        <v>375.07299999999998</v>
      </c>
      <c r="V283" s="86">
        <v>43564</v>
      </c>
      <c r="W283" s="5">
        <v>-1.5</v>
      </c>
      <c r="Z283" s="86">
        <v>43556</v>
      </c>
      <c r="AA283" s="5">
        <v>86.07</v>
      </c>
      <c r="AC283" s="1">
        <v>43420</v>
      </c>
      <c r="AD283">
        <v>3.1259999999999999</v>
      </c>
      <c r="AE283" s="87">
        <f t="shared" ca="1" si="31"/>
        <v>-5.0499999999999989E-2</v>
      </c>
      <c r="AF283" s="87">
        <f t="shared" ca="1" si="32"/>
        <v>2.0291459615644519E-2</v>
      </c>
      <c r="AG283" s="87">
        <f t="shared" ca="1" si="33"/>
        <v>0.32718995502103426</v>
      </c>
      <c r="AI283" s="1">
        <v>43406</v>
      </c>
      <c r="AJ283">
        <v>2723.06</v>
      </c>
      <c r="AK283" s="85">
        <f t="shared" ca="1" si="36"/>
        <v>-6.3366998101070391E-3</v>
      </c>
      <c r="AL283" s="87">
        <f t="shared" ca="1" si="34"/>
        <v>9.5912494909969424E-3</v>
      </c>
      <c r="AM283" s="87">
        <f t="shared" ca="1" si="35"/>
        <v>15.465425104930922</v>
      </c>
    </row>
    <row r="284" spans="2:39" x14ac:dyDescent="0.45">
      <c r="B284" s="86">
        <v>43565</v>
      </c>
      <c r="C284" s="5">
        <v>50.93</v>
      </c>
      <c r="E284" s="86">
        <v>43565</v>
      </c>
      <c r="F284" s="5">
        <v>2.4464999999999999</v>
      </c>
      <c r="G284" s="5">
        <v>0.4532612013692201</v>
      </c>
      <c r="I284" s="86">
        <v>43552</v>
      </c>
      <c r="J284" s="5">
        <v>14.43</v>
      </c>
      <c r="L284" s="86">
        <v>43565</v>
      </c>
      <c r="M284" s="5">
        <v>3.04E-2</v>
      </c>
      <c r="O284" s="86">
        <f t="shared" ca="1" si="37"/>
        <v>43565</v>
      </c>
      <c r="P284" s="5">
        <v>2834.4</v>
      </c>
      <c r="Q284" s="5">
        <v>8.8239245950406406</v>
      </c>
      <c r="R284" s="1"/>
      <c r="S284" s="1">
        <v>43403</v>
      </c>
      <c r="T284">
        <v>379.11099999999999</v>
      </c>
      <c r="V284" s="86">
        <v>43563</v>
      </c>
      <c r="W284" s="5">
        <v>-1.5</v>
      </c>
      <c r="Z284" s="86">
        <v>43553</v>
      </c>
      <c r="AA284" s="5">
        <v>86.47</v>
      </c>
      <c r="AC284" s="1">
        <v>43419</v>
      </c>
      <c r="AD284">
        <v>3.1764999999999999</v>
      </c>
      <c r="AE284" s="87">
        <f t="shared" ca="1" si="31"/>
        <v>-1.2500000000000178E-2</v>
      </c>
      <c r="AF284" s="87">
        <f t="shared" ca="1" si="32"/>
        <v>1.8092240509861312E-2</v>
      </c>
      <c r="AG284" s="87">
        <f t="shared" ca="1" si="33"/>
        <v>0.2917286124694205</v>
      </c>
      <c r="AI284" s="1">
        <v>43405</v>
      </c>
      <c r="AJ284">
        <v>2740.37</v>
      </c>
      <c r="AK284" s="85">
        <f t="shared" ca="1" si="36"/>
        <v>1.0502452503904892E-2</v>
      </c>
      <c r="AL284" s="87">
        <f t="shared" ca="1" si="34"/>
        <v>9.7099545868935752E-3</v>
      </c>
      <c r="AM284" s="87">
        <f t="shared" ca="1" si="35"/>
        <v>15.656831320761952</v>
      </c>
    </row>
    <row r="285" spans="2:39" x14ac:dyDescent="0.45">
      <c r="B285" s="86">
        <v>43564</v>
      </c>
      <c r="C285" s="5">
        <v>52.003900000000002</v>
      </c>
      <c r="E285" s="86">
        <v>43564</v>
      </c>
      <c r="F285" s="5">
        <v>2.4864999999999999</v>
      </c>
      <c r="G285" s="5">
        <v>0.34880765951070436</v>
      </c>
      <c r="I285" s="86">
        <v>43551</v>
      </c>
      <c r="J285" s="5">
        <v>15.15</v>
      </c>
      <c r="L285" s="86">
        <v>43564</v>
      </c>
      <c r="M285" s="5">
        <v>4.9000000000000002E-2</v>
      </c>
      <c r="O285" s="86">
        <f t="shared" ca="1" si="37"/>
        <v>43564</v>
      </c>
      <c r="P285" s="5">
        <v>2815.44</v>
      </c>
      <c r="Q285" s="5">
        <v>8.3036050481324395</v>
      </c>
      <c r="R285" s="1"/>
      <c r="S285" s="1">
        <v>43402</v>
      </c>
      <c r="T285">
        <v>385.42399999999998</v>
      </c>
      <c r="V285" s="86">
        <v>43560</v>
      </c>
      <c r="W285" s="5">
        <v>-1.5</v>
      </c>
      <c r="Z285" s="86">
        <v>43552</v>
      </c>
      <c r="AA285" s="5">
        <v>86.25</v>
      </c>
      <c r="AC285" s="1">
        <v>43418</v>
      </c>
      <c r="AD285">
        <v>3.1890000000000001</v>
      </c>
      <c r="AE285" s="87">
        <f t="shared" ref="AE285:AE348" ca="1" si="38">(AD285-AD286)</f>
        <v>-1.1299999999999866E-2</v>
      </c>
      <c r="AF285" s="87">
        <f t="shared" ref="AF285:AF348" ca="1" si="39">STDEV(AE285:AE288)</f>
        <v>2.3489767275702657E-2</v>
      </c>
      <c r="AG285" s="87">
        <f t="shared" ref="AG285:AG348" ca="1" si="40">AF285*SQRT(260)</f>
        <v>0.37876111644852689</v>
      </c>
      <c r="AI285" s="1">
        <v>43404</v>
      </c>
      <c r="AJ285">
        <v>2711.74</v>
      </c>
      <c r="AK285" s="85">
        <f t="shared" ca="1" si="36"/>
        <v>1.0792838671999127E-2</v>
      </c>
      <c r="AL285" s="87">
        <f t="shared" ref="AL285:AL348" ca="1" si="41">STDEV(AK285:AK288)</f>
        <v>1.5337077149187289E-2</v>
      </c>
      <c r="AM285" s="87">
        <f t="shared" ref="AM285:AM348" ca="1" si="42">AL285*SQRT(260)*100</f>
        <v>24.730293816457568</v>
      </c>
    </row>
    <row r="286" spans="2:39" x14ac:dyDescent="0.45">
      <c r="B286" s="86">
        <v>43563</v>
      </c>
      <c r="C286" s="5">
        <v>51.05</v>
      </c>
      <c r="E286" s="86">
        <v>43563</v>
      </c>
      <c r="F286" s="5">
        <v>2.5081000000000002</v>
      </c>
      <c r="G286" s="5">
        <v>0.43600840970482713</v>
      </c>
      <c r="I286" s="86">
        <v>43550</v>
      </c>
      <c r="J286" s="5">
        <v>14.68</v>
      </c>
      <c r="L286" s="86">
        <v>43563</v>
      </c>
      <c r="M286" s="5">
        <v>4.9700000000000001E-2</v>
      </c>
      <c r="O286" s="86">
        <f t="shared" ca="1" si="37"/>
        <v>43563</v>
      </c>
      <c r="P286" s="5">
        <v>2805.37</v>
      </c>
      <c r="Q286" s="5">
        <v>17.763083449773799</v>
      </c>
      <c r="R286" s="1"/>
      <c r="S286" s="1">
        <v>43399</v>
      </c>
      <c r="T286">
        <v>384.62900000000002</v>
      </c>
      <c r="V286" s="86">
        <v>43559</v>
      </c>
      <c r="W286" s="5">
        <v>-1.63</v>
      </c>
      <c r="Z286" s="86">
        <v>43551</v>
      </c>
      <c r="AA286" s="5">
        <v>86.08</v>
      </c>
      <c r="AC286" s="1">
        <v>43417</v>
      </c>
      <c r="AD286">
        <v>3.2002999999999999</v>
      </c>
      <c r="AE286" s="87">
        <f t="shared" ca="1" si="38"/>
        <v>-4.269999999999996E-2</v>
      </c>
      <c r="AF286" s="87">
        <f t="shared" ca="1" si="39"/>
        <v>2.6356197879562851E-2</v>
      </c>
      <c r="AG286" s="87">
        <f t="shared" ca="1" si="40"/>
        <v>0.42498092114039077</v>
      </c>
      <c r="AI286" s="1">
        <v>43403</v>
      </c>
      <c r="AJ286">
        <v>2682.63</v>
      </c>
      <c r="AK286" s="85">
        <f t="shared" ref="AK286:AK349" ca="1" si="43">LN(AJ286/AJ287)</f>
        <v>1.5545366655688744E-2</v>
      </c>
      <c r="AL286" s="87">
        <f t="shared" ca="1" si="41"/>
        <v>1.7381359250098104E-2</v>
      </c>
      <c r="AM286" s="87">
        <f t="shared" ca="1" si="42"/>
        <v>28.02659965801282</v>
      </c>
    </row>
    <row r="287" spans="2:39" x14ac:dyDescent="0.45">
      <c r="B287" s="86">
        <v>43560</v>
      </c>
      <c r="C287" s="5">
        <v>52.043799999999997</v>
      </c>
      <c r="E287" s="86">
        <v>43560</v>
      </c>
      <c r="F287" s="5">
        <v>2.4817</v>
      </c>
      <c r="G287" s="5">
        <v>0.53485672536358997</v>
      </c>
      <c r="I287" s="86">
        <v>43549</v>
      </c>
      <c r="J287" s="5">
        <v>16.329999999999998</v>
      </c>
      <c r="L287" s="86">
        <v>43560</v>
      </c>
      <c r="M287" s="5">
        <v>3.7400000000000003E-2</v>
      </c>
      <c r="O287" s="86">
        <f t="shared" ca="1" si="37"/>
        <v>43560</v>
      </c>
      <c r="P287" s="5">
        <v>2818.46</v>
      </c>
      <c r="Q287" s="5">
        <v>21.520380713481401</v>
      </c>
      <c r="R287" s="1"/>
      <c r="S287" s="1">
        <v>43398</v>
      </c>
      <c r="T287">
        <v>379.09100000000001</v>
      </c>
      <c r="V287" s="86">
        <v>43558</v>
      </c>
      <c r="W287" s="5">
        <v>-2</v>
      </c>
      <c r="Z287" s="86">
        <v>43550</v>
      </c>
      <c r="AA287" s="5">
        <v>86.02</v>
      </c>
      <c r="AC287" s="1">
        <v>43416</v>
      </c>
      <c r="AD287">
        <v>3.2429999999999999</v>
      </c>
      <c r="AE287" s="87">
        <f t="shared" ca="1" si="38"/>
        <v>-5.9999999999993392E-4</v>
      </c>
      <c r="AF287" s="87">
        <f t="shared" ca="1" si="39"/>
        <v>2.552815439209561E-2</v>
      </c>
      <c r="AG287" s="87">
        <f t="shared" ca="1" si="40"/>
        <v>0.41162912109486893</v>
      </c>
      <c r="AI287" s="1">
        <v>43402</v>
      </c>
      <c r="AJ287">
        <v>2641.25</v>
      </c>
      <c r="AK287" s="85">
        <f t="shared" ca="1" si="43"/>
        <v>-6.5812303337732898E-3</v>
      </c>
      <c r="AL287" s="87">
        <f t="shared" ca="1" si="41"/>
        <v>2.1061680960530568E-2</v>
      </c>
      <c r="AM287" s="87">
        <f t="shared" ca="1" si="42"/>
        <v>33.960940103245917</v>
      </c>
    </row>
    <row r="288" spans="2:39" x14ac:dyDescent="0.45">
      <c r="B288" s="86">
        <v>43559</v>
      </c>
      <c r="C288" s="5">
        <v>53.755000000000003</v>
      </c>
      <c r="E288" s="86">
        <v>43559</v>
      </c>
      <c r="F288" s="5">
        <v>2.4986000000000002</v>
      </c>
      <c r="G288" s="5">
        <v>0.92119812382208199</v>
      </c>
      <c r="I288" s="86">
        <v>43546</v>
      </c>
      <c r="J288" s="5">
        <v>16.48</v>
      </c>
      <c r="L288" s="86">
        <v>43559</v>
      </c>
      <c r="M288" s="5">
        <v>5.3600000000000002E-2</v>
      </c>
      <c r="O288" s="86">
        <f t="shared" ca="1" si="37"/>
        <v>43559</v>
      </c>
      <c r="P288" s="5">
        <v>2798.36</v>
      </c>
      <c r="Q288" s="5">
        <v>19.8792703242515</v>
      </c>
      <c r="R288" s="1"/>
      <c r="S288" s="1">
        <v>43397</v>
      </c>
      <c r="T288">
        <v>381.50700000000001</v>
      </c>
      <c r="V288" s="86">
        <v>43557</v>
      </c>
      <c r="W288" s="5">
        <v>-1.1299999999999999</v>
      </c>
      <c r="Z288" s="86">
        <v>43549</v>
      </c>
      <c r="AA288" s="5">
        <v>85.81</v>
      </c>
      <c r="AC288" s="1">
        <v>43413</v>
      </c>
      <c r="AD288">
        <v>3.2435999999999998</v>
      </c>
      <c r="AE288" s="87">
        <f t="shared" ca="1" si="38"/>
        <v>-4.8700000000000188E-2</v>
      </c>
      <c r="AF288" s="87">
        <f t="shared" ca="1" si="39"/>
        <v>3.0729396891792986E-2</v>
      </c>
      <c r="AG288" s="87">
        <f t="shared" ca="1" si="40"/>
        <v>0.49549663638279873</v>
      </c>
      <c r="AI288" s="1">
        <v>43399</v>
      </c>
      <c r="AJ288">
        <v>2658.69</v>
      </c>
      <c r="AK288" s="85">
        <f t="shared" ca="1" si="43"/>
        <v>-1.7479090705260276E-2</v>
      </c>
      <c r="AL288" s="87">
        <f t="shared" ca="1" si="41"/>
        <v>2.1112560619524198E-2</v>
      </c>
      <c r="AM288" s="87">
        <f t="shared" ca="1" si="42"/>
        <v>34.04298108823636</v>
      </c>
    </row>
    <row r="289" spans="2:39" x14ac:dyDescent="0.45">
      <c r="B289" s="86">
        <v>43558</v>
      </c>
      <c r="C289" s="5">
        <v>54.645000000000003</v>
      </c>
      <c r="E289" s="86">
        <v>43558</v>
      </c>
      <c r="F289" s="5">
        <v>2.5047999999999999</v>
      </c>
      <c r="G289" s="5">
        <v>0.87628941185736398</v>
      </c>
      <c r="I289" s="86">
        <v>43545</v>
      </c>
      <c r="J289" s="5">
        <v>13.63</v>
      </c>
      <c r="L289" s="86">
        <v>43558</v>
      </c>
      <c r="M289" s="5">
        <v>5.5199999999999999E-2</v>
      </c>
      <c r="O289" s="86">
        <f t="shared" ca="1" si="37"/>
        <v>43558</v>
      </c>
      <c r="P289" s="5">
        <v>2800.71</v>
      </c>
      <c r="Q289" s="5">
        <v>19.955271422469401</v>
      </c>
      <c r="R289" s="1"/>
      <c r="S289" s="1">
        <v>43396</v>
      </c>
      <c r="T289">
        <v>369.98</v>
      </c>
      <c r="V289" s="86">
        <v>43556</v>
      </c>
      <c r="W289" s="5">
        <v>0</v>
      </c>
      <c r="Z289" s="86">
        <v>43546</v>
      </c>
      <c r="AA289" s="5">
        <v>85.84</v>
      </c>
      <c r="AC289" s="1">
        <v>43412</v>
      </c>
      <c r="AD289">
        <v>3.2923</v>
      </c>
      <c r="AE289" s="87">
        <f t="shared" ca="1" si="38"/>
        <v>1.0000000000021103E-4</v>
      </c>
      <c r="AF289" s="87">
        <f t="shared" ca="1" si="39"/>
        <v>1.4261691110570655E-2</v>
      </c>
      <c r="AG289" s="87">
        <f t="shared" ca="1" si="40"/>
        <v>0.2299628593200776</v>
      </c>
      <c r="AI289" s="1">
        <v>43398</v>
      </c>
      <c r="AJ289">
        <v>2705.57</v>
      </c>
      <c r="AK289" s="85">
        <f t="shared" ca="1" si="43"/>
        <v>1.8453729479332191E-2</v>
      </c>
      <c r="AL289" s="87">
        <f t="shared" ca="1" si="41"/>
        <v>2.0357899326061035E-2</v>
      </c>
      <c r="AM289" s="87">
        <f t="shared" ca="1" si="42"/>
        <v>32.826126316123478</v>
      </c>
    </row>
    <row r="290" spans="2:39" x14ac:dyDescent="0.45">
      <c r="B290" s="86">
        <v>43557</v>
      </c>
      <c r="C290" s="5">
        <v>55.038499999999999</v>
      </c>
      <c r="E290" s="86">
        <v>43557</v>
      </c>
      <c r="F290" s="5">
        <v>2.4641000000000002</v>
      </c>
      <c r="G290" s="5">
        <v>0.8878176145282648</v>
      </c>
      <c r="I290" s="86">
        <v>43544</v>
      </c>
      <c r="J290" s="5">
        <v>13.91</v>
      </c>
      <c r="L290" s="86">
        <v>43557</v>
      </c>
      <c r="M290" s="5">
        <v>4.0500000000000001E-2</v>
      </c>
      <c r="O290" s="86">
        <f t="shared" ca="1" si="37"/>
        <v>43557</v>
      </c>
      <c r="P290" s="5">
        <v>2854.88</v>
      </c>
      <c r="Q290" s="5">
        <v>9.59993274567063</v>
      </c>
      <c r="R290" s="1"/>
      <c r="S290" s="1">
        <v>43395</v>
      </c>
      <c r="T290">
        <v>371.03199999999998</v>
      </c>
      <c r="V290" s="86">
        <v>43553</v>
      </c>
      <c r="W290" s="5">
        <v>0.25</v>
      </c>
      <c r="Z290" s="86">
        <v>43545</v>
      </c>
      <c r="AA290" s="5">
        <v>86.15</v>
      </c>
      <c r="AC290" s="1">
        <v>43411</v>
      </c>
      <c r="AD290">
        <v>3.2921999999999998</v>
      </c>
      <c r="AE290" s="87">
        <f t="shared" ca="1" si="38"/>
        <v>6.3999999999997392E-3</v>
      </c>
      <c r="AF290" s="87">
        <f t="shared" ca="1" si="39"/>
        <v>3.7513764140645708E-2</v>
      </c>
      <c r="AG290" s="87">
        <f t="shared" ca="1" si="40"/>
        <v>0.6048912712215303</v>
      </c>
      <c r="AI290" s="1">
        <v>43397</v>
      </c>
      <c r="AJ290">
        <v>2656.1</v>
      </c>
      <c r="AK290" s="85">
        <f t="shared" ca="1" si="43"/>
        <v>-3.135083200711912E-2</v>
      </c>
      <c r="AL290" s="87">
        <f t="shared" ca="1" si="41"/>
        <v>1.4148758056481626E-2</v>
      </c>
      <c r="AM290" s="87">
        <f t="shared" ca="1" si="42"/>
        <v>22.8141868539341</v>
      </c>
    </row>
    <row r="291" spans="2:39" x14ac:dyDescent="0.45">
      <c r="B291" s="86">
        <v>43556</v>
      </c>
      <c r="C291" s="5">
        <v>54.215000000000003</v>
      </c>
      <c r="E291" s="86">
        <v>43556</v>
      </c>
      <c r="F291" s="5">
        <v>2.5017999999999998</v>
      </c>
      <c r="G291" s="5">
        <v>0.92465626045574256</v>
      </c>
      <c r="I291" s="86">
        <v>43543</v>
      </c>
      <c r="J291" s="5">
        <v>13.56</v>
      </c>
      <c r="L291" s="86">
        <v>43556</v>
      </c>
      <c r="M291" s="5">
        <v>4.9599999999999998E-2</v>
      </c>
      <c r="O291" s="86">
        <f t="shared" ca="1" si="37"/>
        <v>43556</v>
      </c>
      <c r="P291" s="5">
        <v>2824.23</v>
      </c>
      <c r="Q291" s="5">
        <v>5.8362825644662699</v>
      </c>
      <c r="R291" s="1"/>
      <c r="S291" s="1">
        <v>43392</v>
      </c>
      <c r="T291">
        <v>366.59699999999998</v>
      </c>
      <c r="V291" s="86">
        <v>43552</v>
      </c>
      <c r="W291" s="5">
        <v>-0.5</v>
      </c>
      <c r="Z291" s="86">
        <v>43544</v>
      </c>
      <c r="AA291" s="5">
        <v>86.17</v>
      </c>
      <c r="AC291" s="1">
        <v>43410</v>
      </c>
      <c r="AD291">
        <v>3.2858000000000001</v>
      </c>
      <c r="AE291" s="87">
        <f t="shared" ca="1" si="38"/>
        <v>2.2699999999999942E-2</v>
      </c>
      <c r="AF291" s="87">
        <f t="shared" ca="1" si="39"/>
        <v>4.0972216195856372E-2</v>
      </c>
      <c r="AG291" s="87">
        <f t="shared" ca="1" si="40"/>
        <v>0.66065713498001266</v>
      </c>
      <c r="AI291" s="1">
        <v>43396</v>
      </c>
      <c r="AJ291">
        <v>2740.69</v>
      </c>
      <c r="AK291" s="85">
        <f t="shared" ca="1" si="43"/>
        <v>-5.5270973242133609E-3</v>
      </c>
      <c r="AL291" s="87">
        <f t="shared" ca="1" si="41"/>
        <v>5.9707663910226541E-3</v>
      </c>
      <c r="AM291" s="87">
        <f t="shared" ca="1" si="42"/>
        <v>9.6275715198605916</v>
      </c>
    </row>
    <row r="292" spans="2:39" x14ac:dyDescent="0.45">
      <c r="B292" s="86">
        <v>43553</v>
      </c>
      <c r="C292" s="5">
        <v>57.61</v>
      </c>
      <c r="E292" s="86">
        <v>43553</v>
      </c>
      <c r="F292" s="5">
        <v>2.4085000000000001</v>
      </c>
      <c r="G292" s="5">
        <v>0.64198592923313702</v>
      </c>
      <c r="I292" s="86">
        <v>43542</v>
      </c>
      <c r="J292" s="5">
        <v>13.1</v>
      </c>
      <c r="L292" s="86">
        <v>43553</v>
      </c>
      <c r="M292" s="5">
        <v>2.6200000000000001E-2</v>
      </c>
      <c r="O292" s="86">
        <f t="shared" ca="1" si="37"/>
        <v>43553</v>
      </c>
      <c r="P292" s="5">
        <v>2832.57</v>
      </c>
      <c r="Q292" s="5">
        <v>4.6044884557294203</v>
      </c>
      <c r="R292" s="1"/>
      <c r="S292" s="1">
        <v>43391</v>
      </c>
      <c r="T292">
        <v>364.05700000000002</v>
      </c>
      <c r="V292" s="86">
        <v>43551</v>
      </c>
      <c r="W292" s="5">
        <v>-2.5</v>
      </c>
      <c r="Z292" s="86">
        <v>43543</v>
      </c>
      <c r="AA292" s="5">
        <v>85.8</v>
      </c>
      <c r="AC292" s="1">
        <v>43409</v>
      </c>
      <c r="AD292">
        <v>3.2631000000000001</v>
      </c>
      <c r="AE292" s="87">
        <f t="shared" ca="1" si="38"/>
        <v>-1.1499999999999844E-2</v>
      </c>
      <c r="AF292" s="87">
        <f t="shared" ca="1" si="39"/>
        <v>4.0895191241350888E-2</v>
      </c>
      <c r="AG292" s="87">
        <f t="shared" ca="1" si="40"/>
        <v>0.65941514490746433</v>
      </c>
      <c r="AI292" s="1">
        <v>43395</v>
      </c>
      <c r="AJ292">
        <v>2755.88</v>
      </c>
      <c r="AK292" s="85">
        <f t="shared" ca="1" si="43"/>
        <v>-4.3087439887895167E-3</v>
      </c>
      <c r="AL292" s="87">
        <f t="shared" ca="1" si="41"/>
        <v>6.6990601567913366E-3</v>
      </c>
      <c r="AM292" s="87">
        <f t="shared" ca="1" si="42"/>
        <v>10.801909931081809</v>
      </c>
    </row>
    <row r="293" spans="2:39" x14ac:dyDescent="0.45">
      <c r="B293" s="86">
        <v>43552</v>
      </c>
      <c r="C293" s="5">
        <v>57.74</v>
      </c>
      <c r="E293" s="86">
        <v>43552</v>
      </c>
      <c r="F293" s="5">
        <v>2.3914</v>
      </c>
      <c r="G293" s="5">
        <v>0.91084948445576297</v>
      </c>
      <c r="I293" s="86">
        <v>43539</v>
      </c>
      <c r="J293" s="5">
        <v>12.88</v>
      </c>
      <c r="L293" s="86">
        <v>43552</v>
      </c>
      <c r="M293" s="5">
        <v>3.78E-2</v>
      </c>
      <c r="O293" s="86">
        <f t="shared" ca="1" si="37"/>
        <v>43552</v>
      </c>
      <c r="P293" s="5">
        <v>2832.94</v>
      </c>
      <c r="Q293" s="5">
        <v>5.3391756673713902</v>
      </c>
      <c r="R293" s="1"/>
      <c r="S293" s="1">
        <v>43390</v>
      </c>
      <c r="T293">
        <v>353.53199999999998</v>
      </c>
      <c r="V293" s="86">
        <v>43550</v>
      </c>
      <c r="W293" s="5">
        <v>-3.75</v>
      </c>
      <c r="Z293" s="86">
        <v>43542</v>
      </c>
      <c r="AA293" s="5">
        <v>85.75</v>
      </c>
      <c r="AC293" s="1">
        <v>43406</v>
      </c>
      <c r="AD293">
        <v>3.2746</v>
      </c>
      <c r="AE293" s="87">
        <f t="shared" ca="1" si="38"/>
        <v>7.5499999999999901E-2</v>
      </c>
      <c r="AF293" s="87">
        <f t="shared" ca="1" si="39"/>
        <v>3.6520804573101411E-2</v>
      </c>
      <c r="AG293" s="87">
        <f t="shared" ca="1" si="40"/>
        <v>0.58888027928716791</v>
      </c>
      <c r="AI293" s="1">
        <v>43392</v>
      </c>
      <c r="AJ293">
        <v>2767.78</v>
      </c>
      <c r="AK293" s="85">
        <f t="shared" ca="1" si="43"/>
        <v>-3.6123513910236955E-4</v>
      </c>
      <c r="AL293" s="87">
        <f t="shared" ca="1" si="41"/>
        <v>1.4755644880444114E-2</v>
      </c>
      <c r="AM293" s="87">
        <f t="shared" ca="1" si="42"/>
        <v>23.792762453700476</v>
      </c>
    </row>
    <row r="294" spans="2:39" x14ac:dyDescent="0.45">
      <c r="B294" s="86">
        <v>43551</v>
      </c>
      <c r="C294" s="5">
        <v>60.384999999999998</v>
      </c>
      <c r="E294" s="86">
        <v>43551</v>
      </c>
      <c r="F294" s="5">
        <v>2.343</v>
      </c>
      <c r="G294" s="5">
        <v>0.94914565092332703</v>
      </c>
      <c r="I294" s="86">
        <v>43538</v>
      </c>
      <c r="J294" s="5">
        <v>13.5</v>
      </c>
      <c r="L294" s="86">
        <v>43551</v>
      </c>
      <c r="M294" s="5">
        <v>3.1E-2</v>
      </c>
      <c r="O294" s="86">
        <f t="shared" ca="1" si="37"/>
        <v>43551</v>
      </c>
      <c r="P294" s="5">
        <v>2822.48</v>
      </c>
      <c r="Q294" s="5">
        <v>5.3712729944317701</v>
      </c>
      <c r="R294" s="1"/>
      <c r="S294" s="1">
        <v>43389</v>
      </c>
      <c r="T294">
        <v>349.78300000000002</v>
      </c>
      <c r="V294" s="86">
        <v>43549</v>
      </c>
      <c r="W294" s="5">
        <v>-4.4400000000000004</v>
      </c>
      <c r="Z294" s="86">
        <v>43539</v>
      </c>
      <c r="AA294" s="5">
        <v>85.78</v>
      </c>
      <c r="AC294" s="1">
        <v>43405</v>
      </c>
      <c r="AD294">
        <v>3.1991000000000001</v>
      </c>
      <c r="AE294" s="87">
        <f t="shared" ca="1" si="38"/>
        <v>-1.1000000000000121E-2</v>
      </c>
      <c r="AF294" s="87">
        <f t="shared" ca="1" si="39"/>
        <v>2.1054908374691855E-2</v>
      </c>
      <c r="AG294" s="87">
        <f t="shared" ca="1" si="40"/>
        <v>0.33950019636715084</v>
      </c>
      <c r="AI294" s="1">
        <v>43391</v>
      </c>
      <c r="AJ294">
        <v>2768.78</v>
      </c>
      <c r="AK294" s="85">
        <f t="shared" ca="1" si="43"/>
        <v>-1.4496515061645461E-2</v>
      </c>
      <c r="AL294" s="87">
        <f t="shared" ca="1" si="41"/>
        <v>1.5248199199456284E-2</v>
      </c>
      <c r="AM294" s="87">
        <f t="shared" ca="1" si="42"/>
        <v>24.586982428683232</v>
      </c>
    </row>
    <row r="295" spans="2:39" x14ac:dyDescent="0.45">
      <c r="B295" s="86">
        <v>43550</v>
      </c>
      <c r="C295" s="5">
        <v>56.655000000000001</v>
      </c>
      <c r="E295" s="86">
        <v>43550</v>
      </c>
      <c r="F295" s="5">
        <v>2.3862000000000001</v>
      </c>
      <c r="G295" s="5">
        <v>1.0091460746591647</v>
      </c>
      <c r="I295" s="86">
        <v>43537</v>
      </c>
      <c r="J295" s="5">
        <v>13.41</v>
      </c>
      <c r="L295" s="86">
        <v>43550</v>
      </c>
      <c r="M295" s="5">
        <v>3.2399999999999998E-2</v>
      </c>
      <c r="O295" s="86">
        <f t="shared" ca="1" si="37"/>
        <v>43550</v>
      </c>
      <c r="P295" s="5">
        <v>2808.48</v>
      </c>
      <c r="Q295" s="5">
        <v>10.6372453970367</v>
      </c>
      <c r="R295" s="1"/>
      <c r="S295" s="1">
        <v>43388</v>
      </c>
      <c r="T295">
        <v>362.036</v>
      </c>
      <c r="V295" s="86">
        <v>43546</v>
      </c>
      <c r="W295" s="5">
        <v>-1.75</v>
      </c>
      <c r="Z295" s="86">
        <v>43538</v>
      </c>
      <c r="AA295" s="5">
        <v>85.7</v>
      </c>
      <c r="AC295" s="1">
        <v>43404</v>
      </c>
      <c r="AD295">
        <v>3.2101000000000002</v>
      </c>
      <c r="AE295" s="87">
        <f t="shared" ca="1" si="38"/>
        <v>1.8000000000000238E-2</v>
      </c>
      <c r="AF295" s="87">
        <f t="shared" ca="1" si="39"/>
        <v>3.6296958091094456E-2</v>
      </c>
      <c r="AG295" s="87">
        <f t="shared" ca="1" si="40"/>
        <v>0.58527086321918798</v>
      </c>
      <c r="AI295" s="1">
        <v>43390</v>
      </c>
      <c r="AJ295">
        <v>2809.21</v>
      </c>
      <c r="AK295" s="85">
        <f t="shared" ca="1" si="43"/>
        <v>-2.5270816079308065E-4</v>
      </c>
      <c r="AL295" s="87">
        <f t="shared" ca="1" si="41"/>
        <v>1.2560604135159083E-2</v>
      </c>
      <c r="AM295" s="87">
        <f t="shared" ca="1" si="42"/>
        <v>20.253365602399423</v>
      </c>
    </row>
    <row r="296" spans="2:39" x14ac:dyDescent="0.45">
      <c r="B296" s="86">
        <v>43549</v>
      </c>
      <c r="C296" s="5">
        <v>58.805</v>
      </c>
      <c r="E296" s="86">
        <v>43549</v>
      </c>
      <c r="F296" s="5">
        <v>2.3551000000000002</v>
      </c>
      <c r="G296" s="5">
        <v>0.70638062213889852</v>
      </c>
      <c r="I296" s="86">
        <v>43536</v>
      </c>
      <c r="J296" s="5">
        <v>13.77</v>
      </c>
      <c r="L296" s="86">
        <v>43549</v>
      </c>
      <c r="M296" s="5">
        <v>3.4599999999999999E-2</v>
      </c>
      <c r="O296" s="86">
        <f t="shared" ca="1" si="37"/>
        <v>43549</v>
      </c>
      <c r="P296" s="5">
        <v>2810.92</v>
      </c>
      <c r="Q296" s="5">
        <v>11.358726210083899</v>
      </c>
      <c r="R296" s="1"/>
      <c r="S296" s="1">
        <v>43385</v>
      </c>
      <c r="T296">
        <v>354.65300000000002</v>
      </c>
      <c r="V296" s="86">
        <v>43545</v>
      </c>
      <c r="W296" s="5">
        <v>-0.63</v>
      </c>
      <c r="Z296" s="86">
        <v>43537</v>
      </c>
      <c r="AA296" s="5">
        <v>85.76</v>
      </c>
      <c r="AC296" s="1">
        <v>43403</v>
      </c>
      <c r="AD296">
        <v>3.1920999999999999</v>
      </c>
      <c r="AE296" s="87">
        <f t="shared" ca="1" si="38"/>
        <v>4.0399999999999991E-2</v>
      </c>
      <c r="AF296" s="87">
        <f t="shared" ca="1" si="39"/>
        <v>3.5630558045961963E-2</v>
      </c>
      <c r="AG296" s="87">
        <f t="shared" ca="1" si="40"/>
        <v>0.57452548536451609</v>
      </c>
      <c r="AI296" s="1">
        <v>43389</v>
      </c>
      <c r="AJ296">
        <v>2809.92</v>
      </c>
      <c r="AK296" s="85">
        <f t="shared" ca="1" si="43"/>
        <v>2.1267870038650147E-2</v>
      </c>
      <c r="AL296" s="87">
        <f t="shared" ca="1" si="41"/>
        <v>1.9146340730434648E-2</v>
      </c>
      <c r="AM296" s="87">
        <f t="shared" ca="1" si="42"/>
        <v>30.872546781102166</v>
      </c>
    </row>
    <row r="297" spans="2:39" x14ac:dyDescent="0.45">
      <c r="B297" s="86">
        <v>43546</v>
      </c>
      <c r="C297" s="5">
        <v>53.955300000000001</v>
      </c>
      <c r="E297" s="86">
        <v>43546</v>
      </c>
      <c r="F297" s="5">
        <v>2.4232999999999998</v>
      </c>
      <c r="G297" s="5">
        <v>0.89150770234100418</v>
      </c>
      <c r="I297" s="86">
        <v>43535</v>
      </c>
      <c r="J297" s="5">
        <v>14.33</v>
      </c>
      <c r="L297" s="86">
        <v>43546</v>
      </c>
      <c r="M297" s="5">
        <v>2.01E-2</v>
      </c>
      <c r="O297" s="86">
        <f t="shared" ca="1" si="37"/>
        <v>43546</v>
      </c>
      <c r="P297" s="5">
        <v>2791.52</v>
      </c>
      <c r="Q297" s="5">
        <v>15.543837154659499</v>
      </c>
      <c r="R297" s="1"/>
      <c r="S297" s="1">
        <v>43384</v>
      </c>
      <c r="T297">
        <v>360.91399999999999</v>
      </c>
      <c r="V297" s="86">
        <v>43544</v>
      </c>
      <c r="W297" s="5">
        <v>1.1299999999999999</v>
      </c>
      <c r="Z297" s="86">
        <v>43536</v>
      </c>
      <c r="AA297" s="5">
        <v>85.53</v>
      </c>
      <c r="AC297" s="1">
        <v>43402</v>
      </c>
      <c r="AD297">
        <v>3.1516999999999999</v>
      </c>
      <c r="AE297" s="87">
        <f t="shared" ca="1" si="38"/>
        <v>1.4299999999999979E-2</v>
      </c>
      <c r="AF297" s="87">
        <f t="shared" ca="1" si="39"/>
        <v>3.8138912761989635E-2</v>
      </c>
      <c r="AG297" s="87">
        <f t="shared" ca="1" si="40"/>
        <v>0.61497148985406669</v>
      </c>
      <c r="AI297" s="1">
        <v>43388</v>
      </c>
      <c r="AJ297">
        <v>2750.79</v>
      </c>
      <c r="AK297" s="85">
        <f t="shared" ca="1" si="43"/>
        <v>-5.922538841602318E-3</v>
      </c>
      <c r="AL297" s="87">
        <f t="shared" ca="1" si="41"/>
        <v>2.0439974903624664E-2</v>
      </c>
      <c r="AM297" s="87">
        <f t="shared" ca="1" si="42"/>
        <v>32.958469208355169</v>
      </c>
    </row>
    <row r="298" spans="2:39" x14ac:dyDescent="0.45">
      <c r="B298" s="86">
        <v>43545</v>
      </c>
      <c r="C298" s="5">
        <v>49.248199999999997</v>
      </c>
      <c r="E298" s="86">
        <v>43545</v>
      </c>
      <c r="F298" s="5">
        <v>2.5322</v>
      </c>
      <c r="G298" s="5">
        <v>0.70355922517819069</v>
      </c>
      <c r="I298" s="86">
        <v>43532</v>
      </c>
      <c r="J298" s="5">
        <v>16.05</v>
      </c>
      <c r="L298" s="86">
        <v>43545</v>
      </c>
      <c r="M298" s="5">
        <v>2.81E-2</v>
      </c>
      <c r="O298" s="86">
        <f t="shared" ca="1" si="37"/>
        <v>43545</v>
      </c>
      <c r="P298" s="5">
        <v>2783.3</v>
      </c>
      <c r="Q298" s="5">
        <v>16.773802413489001</v>
      </c>
      <c r="R298" s="1"/>
      <c r="S298" s="1">
        <v>43383</v>
      </c>
      <c r="T298">
        <v>361.16</v>
      </c>
      <c r="V298" s="86">
        <v>43543</v>
      </c>
      <c r="W298" s="5">
        <v>0.75</v>
      </c>
      <c r="Z298" s="86">
        <v>43535</v>
      </c>
      <c r="AA298" s="5">
        <v>85.38</v>
      </c>
      <c r="AC298" s="1">
        <v>43399</v>
      </c>
      <c r="AD298">
        <v>3.1374</v>
      </c>
      <c r="AE298" s="87">
        <f t="shared" ca="1" si="38"/>
        <v>-4.4599999999999973E-2</v>
      </c>
      <c r="AF298" s="87">
        <f t="shared" ca="1" si="39"/>
        <v>3.0267845975556127E-2</v>
      </c>
      <c r="AG298" s="87">
        <f t="shared" ca="1" si="40"/>
        <v>0.48805435148146886</v>
      </c>
      <c r="AI298" s="1">
        <v>43385</v>
      </c>
      <c r="AJ298">
        <v>2767.13</v>
      </c>
      <c r="AK298" s="85">
        <f t="shared" ca="1" si="43"/>
        <v>1.4106320709680948E-2</v>
      </c>
      <c r="AL298" s="87">
        <f t="shared" ca="1" si="41"/>
        <v>2.0967211496141225E-2</v>
      </c>
      <c r="AM298" s="87">
        <f t="shared" ca="1" si="42"/>
        <v>33.808612668995799</v>
      </c>
    </row>
    <row r="299" spans="2:39" x14ac:dyDescent="0.45">
      <c r="B299" s="86">
        <v>43544</v>
      </c>
      <c r="C299" s="5">
        <v>48.506900000000002</v>
      </c>
      <c r="E299" s="86">
        <v>43544</v>
      </c>
      <c r="F299" s="5">
        <v>2.5379999999999998</v>
      </c>
      <c r="G299" s="5">
        <v>0.6991539530032006</v>
      </c>
      <c r="I299" s="86">
        <v>43531</v>
      </c>
      <c r="J299" s="5">
        <v>16.59</v>
      </c>
      <c r="L299" s="86">
        <v>43544</v>
      </c>
      <c r="M299" s="5">
        <v>3.2399999999999998E-2</v>
      </c>
      <c r="O299" s="86">
        <f t="shared" ca="1" si="37"/>
        <v>43544</v>
      </c>
      <c r="P299" s="5">
        <v>2743.07</v>
      </c>
      <c r="Q299" s="5">
        <v>5.4690216201358197</v>
      </c>
      <c r="R299" s="1"/>
      <c r="S299" s="1">
        <v>43382</v>
      </c>
      <c r="T299">
        <v>343.077</v>
      </c>
      <c r="V299" s="86">
        <v>43542</v>
      </c>
      <c r="W299" s="5">
        <v>1.75</v>
      </c>
      <c r="Z299" s="86">
        <v>43532</v>
      </c>
      <c r="AA299" s="5">
        <v>85.1</v>
      </c>
      <c r="AC299" s="1">
        <v>43398</v>
      </c>
      <c r="AD299">
        <v>3.1819999999999999</v>
      </c>
      <c r="AE299" s="87">
        <f t="shared" ca="1" si="38"/>
        <v>8.099999999999774E-3</v>
      </c>
      <c r="AF299" s="87">
        <f t="shared" ca="1" si="39"/>
        <v>3.1534425632948948E-2</v>
      </c>
      <c r="AG299" s="87">
        <f t="shared" ca="1" si="40"/>
        <v>0.50847733479477408</v>
      </c>
      <c r="AI299" s="1">
        <v>43384</v>
      </c>
      <c r="AJ299">
        <v>2728.37</v>
      </c>
      <c r="AK299" s="85">
        <f t="shared" ca="1" si="43"/>
        <v>-2.0787647463574973E-2</v>
      </c>
      <c r="AL299" s="87">
        <f t="shared" ca="1" si="41"/>
        <v>1.5983747828545974E-2</v>
      </c>
      <c r="AM299" s="87">
        <f t="shared" ca="1" si="42"/>
        <v>25.773018955508981</v>
      </c>
    </row>
    <row r="300" spans="2:39" x14ac:dyDescent="0.45">
      <c r="B300" s="86">
        <v>43543</v>
      </c>
      <c r="C300" s="5">
        <v>48.8386</v>
      </c>
      <c r="E300" s="86">
        <v>43543</v>
      </c>
      <c r="F300" s="5">
        <v>2.621</v>
      </c>
      <c r="G300" s="5">
        <v>0.36514225538366013</v>
      </c>
      <c r="I300" s="86">
        <v>43530</v>
      </c>
      <c r="J300" s="5">
        <v>15.74</v>
      </c>
      <c r="L300" s="86">
        <v>43543</v>
      </c>
      <c r="M300" s="5">
        <v>4.8000000000000001E-2</v>
      </c>
      <c r="O300" s="86">
        <f t="shared" ca="1" si="37"/>
        <v>43543</v>
      </c>
      <c r="P300" s="5">
        <v>2748.93</v>
      </c>
      <c r="Q300" s="5">
        <v>4.9738000185888502</v>
      </c>
      <c r="R300" s="1"/>
      <c r="S300" s="1">
        <v>43378</v>
      </c>
      <c r="T300">
        <v>342.64699999999999</v>
      </c>
      <c r="V300" s="86">
        <v>43539</v>
      </c>
      <c r="W300" s="5">
        <v>1.75</v>
      </c>
      <c r="Z300" s="86">
        <v>43531</v>
      </c>
      <c r="AA300" s="5">
        <v>85.24</v>
      </c>
      <c r="AC300" s="1">
        <v>43397</v>
      </c>
      <c r="AD300">
        <v>3.1739000000000002</v>
      </c>
      <c r="AE300" s="87">
        <f t="shared" ca="1" si="38"/>
        <v>-6.2399999999999789E-2</v>
      </c>
      <c r="AF300" s="87">
        <f t="shared" ca="1" si="39"/>
        <v>3.2346290359174031E-2</v>
      </c>
      <c r="AG300" s="87">
        <f t="shared" ca="1" si="40"/>
        <v>0.52156826015393098</v>
      </c>
      <c r="AI300" s="1">
        <v>43383</v>
      </c>
      <c r="AJ300">
        <v>2785.68</v>
      </c>
      <c r="AK300" s="85">
        <f t="shared" ca="1" si="43"/>
        <v>-3.3416333989061714E-2</v>
      </c>
      <c r="AL300" s="87">
        <f t="shared" ca="1" si="41"/>
        <v>1.564102046220113E-2</v>
      </c>
      <c r="AM300" s="87">
        <f t="shared" ca="1" si="42"/>
        <v>25.220387682535446</v>
      </c>
    </row>
    <row r="301" spans="2:39" x14ac:dyDescent="0.45">
      <c r="B301" s="86">
        <v>43542</v>
      </c>
      <c r="C301" s="5">
        <v>50.255099999999999</v>
      </c>
      <c r="E301" s="86">
        <v>43542</v>
      </c>
      <c r="F301" s="5">
        <v>2.6194000000000002</v>
      </c>
      <c r="G301" s="5">
        <v>0.40491346812209944</v>
      </c>
      <c r="I301" s="86">
        <v>43529</v>
      </c>
      <c r="J301" s="5">
        <v>14.74</v>
      </c>
      <c r="L301" s="86">
        <v>43542</v>
      </c>
      <c r="M301" s="5">
        <v>5.1400000000000001E-2</v>
      </c>
      <c r="O301" s="86">
        <f t="shared" ca="1" si="37"/>
        <v>43542</v>
      </c>
      <c r="P301" s="5">
        <v>2771.45</v>
      </c>
      <c r="Q301" s="5">
        <v>9.3537686262565902</v>
      </c>
      <c r="R301" s="1"/>
      <c r="S301" s="1">
        <v>43377</v>
      </c>
      <c r="T301">
        <v>338.01900000000001</v>
      </c>
      <c r="V301" s="86">
        <v>43538</v>
      </c>
      <c r="W301" s="5">
        <v>1.25</v>
      </c>
      <c r="Z301" s="86">
        <v>43530</v>
      </c>
      <c r="AA301" s="5">
        <v>85.3</v>
      </c>
      <c r="AC301" s="1">
        <v>43396</v>
      </c>
      <c r="AD301">
        <v>3.2363</v>
      </c>
      <c r="AE301" s="87">
        <f t="shared" ca="1" si="38"/>
        <v>-2.4000000000000021E-2</v>
      </c>
      <c r="AF301" s="87">
        <f t="shared" ca="1" si="39"/>
        <v>1.5581693318335718E-2</v>
      </c>
      <c r="AG301" s="87">
        <f t="shared" ca="1" si="40"/>
        <v>0.25124725537472775</v>
      </c>
      <c r="AI301" s="1">
        <v>43382</v>
      </c>
      <c r="AJ301">
        <v>2880.34</v>
      </c>
      <c r="AK301" s="85">
        <f t="shared" ca="1" si="43"/>
        <v>-1.4189640475695234E-3</v>
      </c>
      <c r="AL301" s="87">
        <f t="shared" ca="1" si="41"/>
        <v>3.6357477001024768E-3</v>
      </c>
      <c r="AM301" s="87">
        <f t="shared" ca="1" si="42"/>
        <v>5.8624670132019645</v>
      </c>
    </row>
    <row r="302" spans="2:39" x14ac:dyDescent="0.45">
      <c r="B302" s="86">
        <v>43539</v>
      </c>
      <c r="C302" s="5">
        <v>50.529800000000002</v>
      </c>
      <c r="E302" s="86">
        <v>43539</v>
      </c>
      <c r="F302" s="5">
        <v>2.6065</v>
      </c>
      <c r="G302" s="5">
        <v>0.49720887629512844</v>
      </c>
      <c r="I302" s="86">
        <v>43528</v>
      </c>
      <c r="J302" s="5">
        <v>14.63</v>
      </c>
      <c r="L302" s="86">
        <v>43539</v>
      </c>
      <c r="M302" s="5">
        <v>4.7500000000000001E-2</v>
      </c>
      <c r="O302" s="86">
        <f t="shared" ca="1" si="37"/>
        <v>43539</v>
      </c>
      <c r="P302" s="5">
        <v>2789.65</v>
      </c>
      <c r="Q302" s="5">
        <v>7.8656013200454202</v>
      </c>
      <c r="R302" s="1"/>
      <c r="S302" s="1">
        <v>43376</v>
      </c>
      <c r="T302">
        <v>331.995</v>
      </c>
      <c r="V302" s="86">
        <v>43537</v>
      </c>
      <c r="W302" s="5">
        <v>1.25</v>
      </c>
      <c r="Z302" s="86">
        <v>43529</v>
      </c>
      <c r="AA302" s="5">
        <v>85.44</v>
      </c>
      <c r="AC302" s="1">
        <v>43395</v>
      </c>
      <c r="AD302">
        <v>3.2603</v>
      </c>
      <c r="AE302" s="87">
        <f t="shared" ca="1" si="38"/>
        <v>-5.0000000000016698E-4</v>
      </c>
      <c r="AF302" s="87">
        <f t="shared" ca="1" si="39"/>
        <v>2.4188616468633881E-2</v>
      </c>
      <c r="AG302" s="87">
        <f t="shared" ca="1" si="40"/>
        <v>0.39002972108973077</v>
      </c>
      <c r="AI302" s="1">
        <v>43381</v>
      </c>
      <c r="AJ302">
        <v>2884.43</v>
      </c>
      <c r="AK302" s="85">
        <f t="shared" ca="1" si="43"/>
        <v>-3.951473188331464E-4</v>
      </c>
      <c r="AL302" s="87">
        <f t="shared" ca="1" si="41"/>
        <v>4.2264029530577618E-3</v>
      </c>
      <c r="AM302" s="87">
        <f t="shared" ca="1" si="42"/>
        <v>6.814869991144362</v>
      </c>
    </row>
    <row r="303" spans="2:39" x14ac:dyDescent="0.45">
      <c r="B303" s="86">
        <v>43538</v>
      </c>
      <c r="C303" s="5">
        <v>50.752200000000002</v>
      </c>
      <c r="E303" s="86">
        <v>43538</v>
      </c>
      <c r="F303" s="5">
        <v>2.6433</v>
      </c>
      <c r="G303" s="5">
        <v>0.45112252585448465</v>
      </c>
      <c r="I303" s="86">
        <v>43525</v>
      </c>
      <c r="J303" s="5">
        <v>13.57</v>
      </c>
      <c r="L303" s="86">
        <v>43538</v>
      </c>
      <c r="M303" s="5">
        <v>6.8099999999999994E-2</v>
      </c>
      <c r="O303" s="86">
        <f t="shared" ca="1" si="37"/>
        <v>43538</v>
      </c>
      <c r="P303" s="5">
        <v>2792.81</v>
      </c>
      <c r="Q303" s="5">
        <v>7.8222604220559901</v>
      </c>
      <c r="R303" s="1"/>
      <c r="S303" s="1">
        <v>43375</v>
      </c>
      <c r="T303">
        <v>330.23399999999998</v>
      </c>
      <c r="V303" s="86">
        <v>43536</v>
      </c>
      <c r="W303" s="5">
        <v>1.5</v>
      </c>
      <c r="Z303" s="86">
        <v>43528</v>
      </c>
      <c r="AA303" s="5">
        <v>85.48</v>
      </c>
      <c r="AC303" s="1">
        <v>43392</v>
      </c>
      <c r="AD303">
        <v>3.2608000000000001</v>
      </c>
      <c r="AE303" s="87">
        <f t="shared" ca="1" si="38"/>
        <v>1.0800000000000143E-2</v>
      </c>
      <c r="AF303" s="87">
        <f t="shared" ca="1" si="39"/>
        <v>2.3540373120803867E-2</v>
      </c>
      <c r="AG303" s="87">
        <f t="shared" ca="1" si="40"/>
        <v>0.37957711118207976</v>
      </c>
      <c r="AI303" s="1">
        <v>43378</v>
      </c>
      <c r="AJ303">
        <v>2885.57</v>
      </c>
      <c r="AK303" s="85">
        <f t="shared" ca="1" si="43"/>
        <v>-5.543301253226848E-3</v>
      </c>
      <c r="AL303" s="87">
        <f t="shared" ca="1" si="41"/>
        <v>4.2260366195733872E-3</v>
      </c>
      <c r="AM303" s="87">
        <f t="shared" ca="1" si="42"/>
        <v>6.81427929614979</v>
      </c>
    </row>
    <row r="304" spans="2:39" x14ac:dyDescent="0.45">
      <c r="B304" s="86">
        <v>43537</v>
      </c>
      <c r="C304" s="5">
        <v>50.816600000000001</v>
      </c>
      <c r="E304" s="86">
        <v>43537</v>
      </c>
      <c r="F304" s="5">
        <v>2.6352000000000002</v>
      </c>
      <c r="G304" s="5">
        <v>0.44101335958599991</v>
      </c>
      <c r="I304" s="86">
        <v>43524</v>
      </c>
      <c r="J304" s="5">
        <v>14.78</v>
      </c>
      <c r="L304" s="86">
        <v>43537</v>
      </c>
      <c r="M304" s="5">
        <v>5.3900000000000003E-2</v>
      </c>
      <c r="O304" s="86">
        <f t="shared" ca="1" si="37"/>
        <v>43537</v>
      </c>
      <c r="P304" s="5">
        <v>2803.69</v>
      </c>
      <c r="Q304" s="5">
        <v>6.8609790582903303</v>
      </c>
      <c r="R304" s="1"/>
      <c r="S304" s="1">
        <v>43374</v>
      </c>
      <c r="T304">
        <v>325.61099999999999</v>
      </c>
      <c r="V304" s="86">
        <v>43535</v>
      </c>
      <c r="W304" s="5">
        <v>2.13</v>
      </c>
      <c r="Z304" s="86">
        <v>43525</v>
      </c>
      <c r="AA304" s="5">
        <v>85.61</v>
      </c>
      <c r="AC304" s="1">
        <v>43391</v>
      </c>
      <c r="AD304">
        <v>3.25</v>
      </c>
      <c r="AE304" s="87">
        <f t="shared" ca="1" si="38"/>
        <v>-1.6000000000000014E-2</v>
      </c>
      <c r="AF304" s="87">
        <f t="shared" ca="1" si="39"/>
        <v>2.4318905540066219E-2</v>
      </c>
      <c r="AG304" s="87">
        <f t="shared" ca="1" si="40"/>
        <v>0.39213056924107875</v>
      </c>
      <c r="AI304" s="1">
        <v>43377</v>
      </c>
      <c r="AJ304">
        <v>2901.61</v>
      </c>
      <c r="AK304" s="85">
        <f t="shared" ca="1" si="43"/>
        <v>-8.2030691043885728E-3</v>
      </c>
      <c r="AL304" s="87">
        <f t="shared" ca="1" si="41"/>
        <v>5.0543228171506492E-3</v>
      </c>
      <c r="AM304" s="87">
        <f t="shared" ca="1" si="42"/>
        <v>8.1498506589949944</v>
      </c>
    </row>
    <row r="305" spans="2:39" x14ac:dyDescent="0.45">
      <c r="B305" s="86">
        <v>43536</v>
      </c>
      <c r="C305" s="5">
        <v>50.079099999999997</v>
      </c>
      <c r="E305" s="86">
        <v>43536</v>
      </c>
      <c r="F305" s="5">
        <v>2.6177000000000001</v>
      </c>
      <c r="G305" s="5">
        <v>0.46707593957870647</v>
      </c>
      <c r="I305" s="86">
        <v>43523</v>
      </c>
      <c r="J305" s="5">
        <v>14.7</v>
      </c>
      <c r="L305" s="86">
        <v>43536</v>
      </c>
      <c r="M305" s="5">
        <v>4.6399999999999997E-2</v>
      </c>
      <c r="O305" s="86">
        <f t="shared" ca="1" si="37"/>
        <v>43536</v>
      </c>
      <c r="P305" s="5">
        <v>2784.49</v>
      </c>
      <c r="Q305" s="5">
        <v>2.6807516809815901</v>
      </c>
      <c r="R305" s="1"/>
      <c r="S305" s="1">
        <v>43371</v>
      </c>
      <c r="T305">
        <v>331.00700000000001</v>
      </c>
      <c r="V305" s="86">
        <v>43532</v>
      </c>
      <c r="W305" s="5">
        <v>2</v>
      </c>
      <c r="Z305" s="86">
        <v>43524</v>
      </c>
      <c r="AA305" s="5">
        <v>85.75</v>
      </c>
      <c r="AC305" s="1">
        <v>43390</v>
      </c>
      <c r="AD305">
        <v>3.266</v>
      </c>
      <c r="AE305" s="87">
        <f t="shared" ca="1" si="38"/>
        <v>4.1199999999999903E-2</v>
      </c>
      <c r="AF305" s="87">
        <f t="shared" ca="1" si="39"/>
        <v>1.7676915266339015E-2</v>
      </c>
      <c r="AG305" s="87">
        <f t="shared" ca="1" si="40"/>
        <v>0.28503169414411728</v>
      </c>
      <c r="AI305" s="1">
        <v>43376</v>
      </c>
      <c r="AJ305">
        <v>2925.51</v>
      </c>
      <c r="AK305" s="85">
        <f t="shared" ca="1" si="43"/>
        <v>7.1124001534755626E-4</v>
      </c>
      <c r="AL305" s="87">
        <f t="shared" ca="1" si="41"/>
        <v>1.8245994133812564E-3</v>
      </c>
      <c r="AM305" s="87">
        <f t="shared" ca="1" si="42"/>
        <v>2.9420781516148042</v>
      </c>
    </row>
    <row r="306" spans="2:39" x14ac:dyDescent="0.45">
      <c r="B306" s="86">
        <v>43535</v>
      </c>
      <c r="C306" s="5">
        <v>50.808999999999997</v>
      </c>
      <c r="E306" s="86">
        <v>43535</v>
      </c>
      <c r="F306" s="5">
        <v>2.6608999999999998</v>
      </c>
      <c r="G306" s="5">
        <v>0.41675426412535488</v>
      </c>
      <c r="I306" s="86">
        <v>43522</v>
      </c>
      <c r="J306" s="5">
        <v>15.17</v>
      </c>
      <c r="L306" s="86">
        <v>43535</v>
      </c>
      <c r="M306" s="5">
        <v>5.8700000000000002E-2</v>
      </c>
      <c r="O306" s="86">
        <f t="shared" ca="1" si="37"/>
        <v>43535</v>
      </c>
      <c r="P306" s="5">
        <v>2792.38</v>
      </c>
      <c r="Q306" s="5">
        <v>5.3799255325773396</v>
      </c>
      <c r="R306" s="1"/>
      <c r="S306" s="1">
        <v>43370</v>
      </c>
      <c r="T306">
        <v>332.63</v>
      </c>
      <c r="V306" s="86">
        <v>43531</v>
      </c>
      <c r="W306" s="5">
        <v>2</v>
      </c>
      <c r="Z306" s="86">
        <v>43523</v>
      </c>
      <c r="AA306" s="5">
        <v>85.8</v>
      </c>
      <c r="AC306" s="1">
        <v>43389</v>
      </c>
      <c r="AD306">
        <v>3.2248000000000001</v>
      </c>
      <c r="AE306" s="87">
        <f t="shared" ca="1" si="38"/>
        <v>1.7700000000000049E-2</v>
      </c>
      <c r="AF306" s="87">
        <f t="shared" ca="1" si="39"/>
        <v>1.1269242802128893E-2</v>
      </c>
      <c r="AG306" s="87">
        <f t="shared" ca="1" si="40"/>
        <v>0.18171108019784266</v>
      </c>
      <c r="AI306" s="1">
        <v>43375</v>
      </c>
      <c r="AJ306">
        <v>2923.43</v>
      </c>
      <c r="AK306" s="85">
        <f t="shared" ca="1" si="43"/>
        <v>-3.967154747124362E-4</v>
      </c>
      <c r="AL306" s="87">
        <f t="shared" ca="1" si="41"/>
        <v>2.000858094045265E-3</v>
      </c>
      <c r="AM306" s="87">
        <f t="shared" ca="1" si="42"/>
        <v>3.2262867343924611</v>
      </c>
    </row>
    <row r="307" spans="2:39" x14ac:dyDescent="0.45">
      <c r="B307" s="86">
        <v>43532</v>
      </c>
      <c r="C307" s="5">
        <v>51.938899999999997</v>
      </c>
      <c r="E307" s="86">
        <v>43532</v>
      </c>
      <c r="F307" s="5">
        <v>2.6499000000000001</v>
      </c>
      <c r="G307" s="5">
        <v>0.36801829664660379</v>
      </c>
      <c r="I307" s="86">
        <v>43521</v>
      </c>
      <c r="J307" s="5">
        <v>14.85</v>
      </c>
      <c r="L307" s="86">
        <v>43532</v>
      </c>
      <c r="M307" s="5">
        <v>6.4899999999999999E-2</v>
      </c>
      <c r="O307" s="86">
        <f t="shared" ca="1" si="37"/>
        <v>43532</v>
      </c>
      <c r="P307" s="5">
        <v>2793.9</v>
      </c>
      <c r="Q307" s="5">
        <v>6.7608493392544204</v>
      </c>
      <c r="R307" s="1"/>
      <c r="S307" s="1">
        <v>43369</v>
      </c>
      <c r="T307">
        <v>314.44499999999999</v>
      </c>
      <c r="V307" s="86">
        <v>43530</v>
      </c>
      <c r="W307" s="5">
        <v>1.75</v>
      </c>
      <c r="Z307" s="86">
        <v>43522</v>
      </c>
      <c r="AA307" s="5">
        <v>85.77</v>
      </c>
      <c r="AC307" s="1">
        <v>43388</v>
      </c>
      <c r="AD307">
        <v>3.2071000000000001</v>
      </c>
      <c r="AE307" s="87">
        <f t="shared" ca="1" si="38"/>
        <v>1.6000000000002679E-3</v>
      </c>
      <c r="AF307" s="87">
        <f t="shared" ca="1" si="39"/>
        <v>2.35828327390924E-2</v>
      </c>
      <c r="AG307" s="87">
        <f t="shared" ca="1" si="40"/>
        <v>0.38026175195515277</v>
      </c>
      <c r="AI307" s="1">
        <v>43374</v>
      </c>
      <c r="AJ307">
        <v>2924.59</v>
      </c>
      <c r="AK307" s="85">
        <f t="shared" ca="1" si="43"/>
        <v>3.6344555873070567E-3</v>
      </c>
      <c r="AL307" s="87">
        <f t="shared" ca="1" si="41"/>
        <v>3.1245318563048884E-3</v>
      </c>
      <c r="AM307" s="87">
        <f t="shared" ca="1" si="42"/>
        <v>5.0381562336599472</v>
      </c>
    </row>
    <row r="308" spans="2:39" x14ac:dyDescent="0.45">
      <c r="B308" s="86">
        <v>43531</v>
      </c>
      <c r="C308" s="5">
        <v>52.404000000000003</v>
      </c>
      <c r="E308" s="86">
        <v>43531</v>
      </c>
      <c r="F308" s="5">
        <v>2.6602999999999999</v>
      </c>
      <c r="G308" s="5">
        <v>0.35951281850118699</v>
      </c>
      <c r="I308" s="86">
        <v>43518</v>
      </c>
      <c r="J308" s="5">
        <v>13.51</v>
      </c>
      <c r="L308" s="86">
        <v>43531</v>
      </c>
      <c r="M308" s="5">
        <v>6.6100000000000006E-2</v>
      </c>
      <c r="O308" s="86">
        <f t="shared" ca="1" si="37"/>
        <v>43531</v>
      </c>
      <c r="P308" s="5">
        <v>2796.11</v>
      </c>
      <c r="Q308" s="5">
        <v>6.5425107567897003</v>
      </c>
      <c r="R308" s="1"/>
      <c r="S308" s="1">
        <v>43368</v>
      </c>
      <c r="T308">
        <v>318.37299999999999</v>
      </c>
      <c r="V308" s="86">
        <v>43529</v>
      </c>
      <c r="W308" s="5">
        <v>1.38</v>
      </c>
      <c r="Z308" s="86">
        <v>43521</v>
      </c>
      <c r="AA308" s="5">
        <v>85.66</v>
      </c>
      <c r="AC308" s="1">
        <v>43385</v>
      </c>
      <c r="AD308">
        <v>3.2054999999999998</v>
      </c>
      <c r="AE308" s="87">
        <f t="shared" ca="1" si="38"/>
        <v>6.2999999999999723E-3</v>
      </c>
      <c r="AF308" s="87">
        <f t="shared" ca="1" si="39"/>
        <v>2.1815648053633542E-2</v>
      </c>
      <c r="AG308" s="87">
        <f t="shared" ca="1" si="40"/>
        <v>0.35176675510912236</v>
      </c>
      <c r="AI308" s="1">
        <v>43371</v>
      </c>
      <c r="AJ308">
        <v>2913.98</v>
      </c>
      <c r="AK308" s="85">
        <f t="shared" ca="1" si="43"/>
        <v>-6.8634415355334628E-6</v>
      </c>
      <c r="AL308" s="87">
        <f t="shared" ca="1" si="41"/>
        <v>2.5377959702626439E-3</v>
      </c>
      <c r="AM308" s="87">
        <f t="shared" ca="1" si="42"/>
        <v>4.0920730449701663</v>
      </c>
    </row>
    <row r="309" spans="2:39" x14ac:dyDescent="0.45">
      <c r="B309" s="86">
        <v>43530</v>
      </c>
      <c r="C309" s="5">
        <v>52.117199999999997</v>
      </c>
      <c r="E309" s="86">
        <v>43530</v>
      </c>
      <c r="F309" s="5">
        <v>2.7115</v>
      </c>
      <c r="G309" s="5">
        <v>0.44991925201455135</v>
      </c>
      <c r="I309" s="86">
        <v>43517</v>
      </c>
      <c r="J309" s="5">
        <v>14.46</v>
      </c>
      <c r="L309" s="86">
        <v>43530</v>
      </c>
      <c r="M309" s="5">
        <v>8.6199999999999999E-2</v>
      </c>
      <c r="O309" s="86">
        <f t="shared" ca="1" si="37"/>
        <v>43530</v>
      </c>
      <c r="P309" s="5">
        <v>2792.67</v>
      </c>
      <c r="Q309" s="5">
        <v>6.5377392438342996</v>
      </c>
      <c r="R309" s="1"/>
      <c r="S309" s="1">
        <v>43367</v>
      </c>
      <c r="T309">
        <v>318.78100000000001</v>
      </c>
      <c r="V309" s="86">
        <v>43528</v>
      </c>
      <c r="W309" s="5">
        <v>0.75</v>
      </c>
      <c r="Z309" s="86">
        <v>43518</v>
      </c>
      <c r="AA309" s="5">
        <v>85.59</v>
      </c>
      <c r="AC309" s="1">
        <v>43384</v>
      </c>
      <c r="AD309">
        <v>3.1991999999999998</v>
      </c>
      <c r="AE309" s="87">
        <f t="shared" ca="1" si="38"/>
        <v>-9.5000000000000639E-3</v>
      </c>
      <c r="AF309" s="87">
        <f t="shared" ca="1" si="39"/>
        <v>1.8934360300786608E-2</v>
      </c>
      <c r="AG309" s="87">
        <f t="shared" ca="1" si="40"/>
        <v>0.30530738608818658</v>
      </c>
      <c r="AI309" s="1">
        <v>43370</v>
      </c>
      <c r="AJ309">
        <v>2914</v>
      </c>
      <c r="AK309" s="85">
        <f t="shared" ca="1" si="43"/>
        <v>2.7594661468949336E-3</v>
      </c>
      <c r="AL309" s="87">
        <f t="shared" ca="1" si="41"/>
        <v>2.9090901225604674E-3</v>
      </c>
      <c r="AM309" s="87">
        <f t="shared" ca="1" si="42"/>
        <v>4.6907668762223809</v>
      </c>
    </row>
    <row r="310" spans="2:39" x14ac:dyDescent="0.45">
      <c r="B310" s="86">
        <v>43529</v>
      </c>
      <c r="C310" s="5">
        <v>52.181800000000003</v>
      </c>
      <c r="E310" s="86">
        <v>43529</v>
      </c>
      <c r="F310" s="5">
        <v>2.7313999999999998</v>
      </c>
      <c r="G310" s="5">
        <v>0.51064819918740101</v>
      </c>
      <c r="I310" s="86">
        <v>43516</v>
      </c>
      <c r="J310" s="5">
        <v>14.02</v>
      </c>
      <c r="L310" s="86">
        <v>43529</v>
      </c>
      <c r="M310" s="5">
        <v>8.3799999999999999E-2</v>
      </c>
      <c r="O310" s="86">
        <f t="shared" ca="1" si="37"/>
        <v>43529</v>
      </c>
      <c r="P310" s="5">
        <v>2774.88</v>
      </c>
      <c r="Q310" s="5">
        <v>9.63281395487531</v>
      </c>
      <c r="R310" s="1"/>
      <c r="S310" s="1">
        <v>43364</v>
      </c>
      <c r="T310">
        <v>315.97800000000001</v>
      </c>
      <c r="V310" s="86">
        <v>43525</v>
      </c>
      <c r="W310" s="5">
        <v>0.5</v>
      </c>
      <c r="Z310" s="86">
        <v>43517</v>
      </c>
      <c r="AA310" s="5">
        <v>85.42</v>
      </c>
      <c r="AC310" s="1">
        <v>43383</v>
      </c>
      <c r="AD310">
        <v>3.2086999999999999</v>
      </c>
      <c r="AE310" s="87">
        <f t="shared" ca="1" si="38"/>
        <v>-4.5800000000000285E-2</v>
      </c>
      <c r="AF310" s="87">
        <f t="shared" ca="1" si="39"/>
        <v>3.4257894467309924E-2</v>
      </c>
      <c r="AG310" s="87">
        <f t="shared" ca="1" si="40"/>
        <v>0.55239195021892684</v>
      </c>
      <c r="AI310" s="1">
        <v>43369</v>
      </c>
      <c r="AJ310">
        <v>2905.97</v>
      </c>
      <c r="AK310" s="85">
        <f t="shared" ca="1" si="43"/>
        <v>-3.2946695026326335E-3</v>
      </c>
      <c r="AL310" s="87">
        <f t="shared" ca="1" si="41"/>
        <v>1.5357390662007564E-3</v>
      </c>
      <c r="AM310" s="87">
        <f t="shared" ca="1" si="42"/>
        <v>2.4763048371683651</v>
      </c>
    </row>
    <row r="311" spans="2:39" x14ac:dyDescent="0.45">
      <c r="B311" s="86">
        <v>43528</v>
      </c>
      <c r="C311" s="5">
        <v>53.206499999999998</v>
      </c>
      <c r="E311" s="86">
        <v>43528</v>
      </c>
      <c r="F311" s="5">
        <v>2.7290999999999999</v>
      </c>
      <c r="G311" s="5">
        <v>0.57519938572058105</v>
      </c>
      <c r="I311" s="86">
        <v>43515</v>
      </c>
      <c r="J311" s="5">
        <v>14.88</v>
      </c>
      <c r="L311" s="86">
        <v>43528</v>
      </c>
      <c r="M311" s="5">
        <v>0.1012</v>
      </c>
      <c r="O311" s="86">
        <f t="shared" ca="1" si="37"/>
        <v>43528</v>
      </c>
      <c r="P311" s="5">
        <v>2784.7</v>
      </c>
      <c r="Q311" s="5">
        <v>9.1598438299132301</v>
      </c>
      <c r="R311" s="1"/>
      <c r="S311" s="1">
        <v>43363</v>
      </c>
      <c r="T311">
        <v>315.89999999999998</v>
      </c>
      <c r="V311" s="86">
        <v>43524</v>
      </c>
      <c r="W311" s="5">
        <v>1.1299999999999999</v>
      </c>
      <c r="Z311" s="86">
        <v>43516</v>
      </c>
      <c r="AA311" s="5">
        <v>85.5</v>
      </c>
      <c r="AC311" s="1">
        <v>43382</v>
      </c>
      <c r="AD311">
        <v>3.2545000000000002</v>
      </c>
      <c r="AE311" s="87">
        <f t="shared" ca="1" si="38"/>
        <v>-1.5499999999999847E-2</v>
      </c>
      <c r="AF311" s="87">
        <f t="shared" ca="1" si="39"/>
        <v>2.2385560822399217E-2</v>
      </c>
      <c r="AG311" s="87">
        <f t="shared" ca="1" si="40"/>
        <v>0.36095632238079306</v>
      </c>
      <c r="AI311" s="1">
        <v>43368</v>
      </c>
      <c r="AJ311">
        <v>2915.56</v>
      </c>
      <c r="AK311" s="85">
        <f t="shared" ca="1" si="43"/>
        <v>-1.3059284486635185E-3</v>
      </c>
      <c r="AL311" s="87">
        <f t="shared" ca="1" si="41"/>
        <v>4.9508863156376868E-3</v>
      </c>
      <c r="AM311" s="87">
        <f t="shared" ca="1" si="42"/>
        <v>7.9830643118390388</v>
      </c>
    </row>
    <row r="312" spans="2:39" x14ac:dyDescent="0.45">
      <c r="B312" s="86">
        <v>43525</v>
      </c>
      <c r="C312" s="5">
        <v>53.59</v>
      </c>
      <c r="E312" s="86">
        <v>43525</v>
      </c>
      <c r="F312" s="5">
        <v>2.7599</v>
      </c>
      <c r="G312" s="5">
        <v>0.53795723188124578</v>
      </c>
      <c r="I312" s="86">
        <v>43511</v>
      </c>
      <c r="J312" s="5">
        <v>14.91</v>
      </c>
      <c r="L312" s="86">
        <v>43525</v>
      </c>
      <c r="M312" s="5">
        <v>0.1173</v>
      </c>
      <c r="O312" s="86">
        <f t="shared" ca="1" si="37"/>
        <v>43525</v>
      </c>
      <c r="P312" s="5">
        <v>2779.76</v>
      </c>
      <c r="Q312" s="5">
        <v>9.0868772888259404</v>
      </c>
      <c r="R312" s="1"/>
      <c r="S312" s="1">
        <v>43362</v>
      </c>
      <c r="T312">
        <v>318.67500000000001</v>
      </c>
      <c r="V312" s="86">
        <v>43523</v>
      </c>
      <c r="W312" s="5">
        <v>0.63</v>
      </c>
      <c r="Z312" s="86">
        <v>43515</v>
      </c>
      <c r="AA312" s="5">
        <v>85.43</v>
      </c>
      <c r="AC312" s="1">
        <v>43381</v>
      </c>
      <c r="AD312">
        <v>3.27</v>
      </c>
      <c r="AE312" s="87">
        <f t="shared" ca="1" si="38"/>
        <v>-3.0000000000001137E-3</v>
      </c>
      <c r="AF312" s="87">
        <f t="shared" ca="1" si="39"/>
        <v>4.9545568251190088E-2</v>
      </c>
      <c r="AG312" s="87">
        <f t="shared" ca="1" si="40"/>
        <v>0.79889828305402377</v>
      </c>
      <c r="AI312" s="1">
        <v>43367</v>
      </c>
      <c r="AJ312">
        <v>2919.37</v>
      </c>
      <c r="AK312" s="85">
        <f t="shared" ca="1" si="43"/>
        <v>-3.5219491222055663E-3</v>
      </c>
      <c r="AL312" s="87">
        <f t="shared" ca="1" si="41"/>
        <v>4.775543856108057E-3</v>
      </c>
      <c r="AM312" s="87">
        <f t="shared" ca="1" si="42"/>
        <v>7.700333091249342</v>
      </c>
    </row>
    <row r="313" spans="2:39" x14ac:dyDescent="0.45">
      <c r="B313" s="86">
        <v>43524</v>
      </c>
      <c r="C313" s="5">
        <v>53.360399999999998</v>
      </c>
      <c r="E313" s="86">
        <v>43524</v>
      </c>
      <c r="F313" s="5">
        <v>2.7275</v>
      </c>
      <c r="G313" s="5">
        <v>0.54842714496397071</v>
      </c>
      <c r="I313" s="86">
        <v>43510</v>
      </c>
      <c r="J313" s="5">
        <v>16.22</v>
      </c>
      <c r="L313" s="86">
        <v>43524</v>
      </c>
      <c r="M313" s="5">
        <v>0.1168</v>
      </c>
      <c r="O313" s="86">
        <f t="shared" ca="1" si="37"/>
        <v>43524</v>
      </c>
      <c r="P313" s="5">
        <v>2775.6</v>
      </c>
      <c r="Q313" s="5">
        <v>11.5293071636275</v>
      </c>
      <c r="R313" s="1"/>
      <c r="S313" s="1">
        <v>43361</v>
      </c>
      <c r="T313">
        <v>318.02999999999997</v>
      </c>
      <c r="V313" s="86">
        <v>43522</v>
      </c>
      <c r="W313" s="5">
        <v>0.5</v>
      </c>
      <c r="Z313" s="86">
        <v>43511</v>
      </c>
      <c r="AA313" s="5">
        <v>85.4</v>
      </c>
      <c r="AC313" s="1">
        <v>43378</v>
      </c>
      <c r="AD313">
        <v>3.2730000000000001</v>
      </c>
      <c r="AE313" s="87">
        <f t="shared" ca="1" si="38"/>
        <v>3.6900000000000155E-2</v>
      </c>
      <c r="AF313" s="87">
        <f t="shared" ca="1" si="39"/>
        <v>5.3591440547908285E-2</v>
      </c>
      <c r="AG313" s="87">
        <f t="shared" ca="1" si="40"/>
        <v>0.86413601359970926</v>
      </c>
      <c r="AI313" s="1">
        <v>43364</v>
      </c>
      <c r="AJ313">
        <v>2929.67</v>
      </c>
      <c r="AK313" s="85">
        <f t="shared" ca="1" si="43"/>
        <v>-3.6857427018063469E-4</v>
      </c>
      <c r="AL313" s="87">
        <f t="shared" ca="1" si="41"/>
        <v>3.7430924375180096E-3</v>
      </c>
      <c r="AM313" s="87">
        <f t="shared" ca="1" si="42"/>
        <v>6.0355552013954554</v>
      </c>
    </row>
    <row r="314" spans="2:39" x14ac:dyDescent="0.45">
      <c r="B314" s="86">
        <v>43523</v>
      </c>
      <c r="C314" s="5">
        <v>52.989899999999999</v>
      </c>
      <c r="E314" s="86">
        <v>43523</v>
      </c>
      <c r="F314" s="5">
        <v>2.6894999999999998</v>
      </c>
      <c r="G314" s="5">
        <v>0.60232493998947789</v>
      </c>
      <c r="I314" s="86">
        <v>43509</v>
      </c>
      <c r="J314" s="5">
        <v>15.65</v>
      </c>
      <c r="L314" s="86">
        <v>43523</v>
      </c>
      <c r="M314" s="5">
        <v>9.9900000000000003E-2</v>
      </c>
      <c r="O314" s="86">
        <f t="shared" ca="1" si="37"/>
        <v>43523</v>
      </c>
      <c r="P314" s="5">
        <v>2745.73</v>
      </c>
      <c r="Q314" s="5">
        <v>10.7176522180745</v>
      </c>
      <c r="R314" s="1"/>
      <c r="S314" s="1">
        <v>43360</v>
      </c>
      <c r="T314">
        <v>321.10000000000002</v>
      </c>
      <c r="V314" s="86">
        <v>43521</v>
      </c>
      <c r="W314" s="5">
        <v>0.44</v>
      </c>
      <c r="Z314" s="86">
        <v>43510</v>
      </c>
      <c r="AA314" s="5">
        <v>85.13</v>
      </c>
      <c r="AC314" s="1">
        <v>43377</v>
      </c>
      <c r="AD314">
        <v>3.2361</v>
      </c>
      <c r="AE314" s="87">
        <f t="shared" ca="1" si="38"/>
        <v>8.799999999999919E-3</v>
      </c>
      <c r="AF314" s="87">
        <f t="shared" ca="1" si="39"/>
        <v>5.4229788861842237E-2</v>
      </c>
      <c r="AG314" s="87">
        <f t="shared" ca="1" si="40"/>
        <v>0.87442907087996391</v>
      </c>
      <c r="AI314" s="1">
        <v>43363</v>
      </c>
      <c r="AJ314">
        <v>2930.75</v>
      </c>
      <c r="AK314" s="85">
        <f t="shared" ca="1" si="43"/>
        <v>7.8099973940756514E-3</v>
      </c>
      <c r="AL314" s="87">
        <f t="shared" ca="1" si="41"/>
        <v>5.8575439585430988E-3</v>
      </c>
      <c r="AM314" s="87">
        <f t="shared" ca="1" si="42"/>
        <v>9.44500583315269</v>
      </c>
    </row>
    <row r="315" spans="2:39" x14ac:dyDescent="0.45">
      <c r="B315" s="86">
        <v>43522</v>
      </c>
      <c r="C315" s="5">
        <v>52.079900000000002</v>
      </c>
      <c r="E315" s="86">
        <v>43522</v>
      </c>
      <c r="F315" s="5">
        <v>2.6417000000000002</v>
      </c>
      <c r="G315" s="5">
        <v>0.50573667390582977</v>
      </c>
      <c r="I315" s="86">
        <v>43508</v>
      </c>
      <c r="J315" s="5">
        <v>15.43</v>
      </c>
      <c r="L315" s="86">
        <v>43522</v>
      </c>
      <c r="M315" s="5">
        <v>7.1800000000000003E-2</v>
      </c>
      <c r="O315" s="86">
        <f t="shared" ca="1" si="37"/>
        <v>43522</v>
      </c>
      <c r="P315" s="5">
        <v>2753.03</v>
      </c>
      <c r="Q315" s="5">
        <v>9.3119747890628108</v>
      </c>
      <c r="R315" s="1"/>
      <c r="S315" s="1">
        <v>43357</v>
      </c>
      <c r="T315">
        <v>317.53699999999998</v>
      </c>
      <c r="V315" s="86">
        <v>43518</v>
      </c>
      <c r="W315" s="5">
        <v>1.25</v>
      </c>
      <c r="Z315" s="86">
        <v>43509</v>
      </c>
      <c r="AA315" s="5">
        <v>85.12</v>
      </c>
      <c r="AC315" s="1">
        <v>43376</v>
      </c>
      <c r="AD315">
        <v>3.2273000000000001</v>
      </c>
      <c r="AE315" s="87">
        <f t="shared" ca="1" si="38"/>
        <v>0.10749999999999993</v>
      </c>
      <c r="AF315" s="87">
        <f t="shared" ca="1" si="39"/>
        <v>5.4593436723962746E-2</v>
      </c>
      <c r="AG315" s="87">
        <f t="shared" ca="1" si="40"/>
        <v>0.88029271646803042</v>
      </c>
      <c r="AI315" s="1">
        <v>43362</v>
      </c>
      <c r="AJ315">
        <v>2907.95</v>
      </c>
      <c r="AK315" s="85">
        <f t="shared" ca="1" si="43"/>
        <v>1.2525249991826694E-3</v>
      </c>
      <c r="AL315" s="87">
        <f t="shared" ca="1" si="41"/>
        <v>4.5126471236715442E-3</v>
      </c>
      <c r="AM315" s="87">
        <f t="shared" ca="1" si="42"/>
        <v>7.2764248476316142</v>
      </c>
    </row>
    <row r="316" spans="2:39" x14ac:dyDescent="0.45">
      <c r="B316" s="86">
        <v>43521</v>
      </c>
      <c r="C316" s="5">
        <v>51.990600000000001</v>
      </c>
      <c r="E316" s="86">
        <v>43521</v>
      </c>
      <c r="F316" s="5">
        <v>2.6678000000000002</v>
      </c>
      <c r="G316" s="5">
        <v>0.46458942447426721</v>
      </c>
      <c r="I316" s="86">
        <v>43507</v>
      </c>
      <c r="J316" s="5">
        <v>15.97</v>
      </c>
      <c r="L316" s="86">
        <v>43521</v>
      </c>
      <c r="M316" s="5">
        <v>7.0900000000000005E-2</v>
      </c>
      <c r="O316" s="86">
        <f t="shared" ca="1" si="37"/>
        <v>43521</v>
      </c>
      <c r="P316" s="5">
        <v>2744.73</v>
      </c>
      <c r="Q316" s="5">
        <v>14.6500605637679</v>
      </c>
      <c r="R316" s="1"/>
      <c r="S316" s="1">
        <v>43356</v>
      </c>
      <c r="T316">
        <v>319.11200000000002</v>
      </c>
      <c r="V316" s="86">
        <v>43517</v>
      </c>
      <c r="W316" s="5">
        <v>0.75</v>
      </c>
      <c r="Z316" s="86">
        <v>43508</v>
      </c>
      <c r="AA316" s="5">
        <v>85.24</v>
      </c>
      <c r="AC316" s="1">
        <v>43375</v>
      </c>
      <c r="AD316">
        <v>3.1198000000000001</v>
      </c>
      <c r="AE316" s="87">
        <f t="shared" ca="1" si="38"/>
        <v>-1.6699999999999715E-2</v>
      </c>
      <c r="AF316" s="87">
        <f t="shared" ca="1" si="39"/>
        <v>1.37560592709781E-2</v>
      </c>
      <c r="AG316" s="87">
        <f t="shared" ca="1" si="40"/>
        <v>0.22180979088699457</v>
      </c>
      <c r="AI316" s="1">
        <v>43361</v>
      </c>
      <c r="AJ316">
        <v>2904.31</v>
      </c>
      <c r="AK316" s="85">
        <f t="shared" ca="1" si="43"/>
        <v>5.354649595431229E-3</v>
      </c>
      <c r="AL316" s="87">
        <f t="shared" ca="1" si="41"/>
        <v>5.1846595168270294E-3</v>
      </c>
      <c r="AM316" s="87">
        <f t="shared" ca="1" si="42"/>
        <v>8.3600122723657062</v>
      </c>
    </row>
    <row r="317" spans="2:39" x14ac:dyDescent="0.45">
      <c r="B317" s="86">
        <v>43518</v>
      </c>
      <c r="C317" s="5">
        <v>52.729700000000001</v>
      </c>
      <c r="E317" s="86">
        <v>43518</v>
      </c>
      <c r="F317" s="5">
        <v>2.6661000000000001</v>
      </c>
      <c r="G317" s="5">
        <v>0.56935505910928075</v>
      </c>
      <c r="I317" s="86">
        <v>43504</v>
      </c>
      <c r="J317" s="5">
        <v>15.72</v>
      </c>
      <c r="L317" s="86">
        <v>43518</v>
      </c>
      <c r="M317" s="5">
        <v>6.7900000000000002E-2</v>
      </c>
      <c r="O317" s="86">
        <f t="shared" ca="1" si="37"/>
        <v>43518</v>
      </c>
      <c r="P317" s="5">
        <v>2709.8</v>
      </c>
      <c r="Q317" s="5">
        <v>7.68074242951415</v>
      </c>
      <c r="R317" s="1"/>
      <c r="S317" s="1">
        <v>43355</v>
      </c>
      <c r="T317">
        <v>324.25799999999998</v>
      </c>
      <c r="V317" s="86">
        <v>43516</v>
      </c>
      <c r="W317" s="5">
        <v>2.25</v>
      </c>
      <c r="Z317" s="86">
        <v>43507</v>
      </c>
      <c r="AA317" s="5">
        <v>84.83</v>
      </c>
      <c r="AC317" s="1">
        <v>43374</v>
      </c>
      <c r="AD317">
        <v>3.1364999999999998</v>
      </c>
      <c r="AE317" s="87">
        <f t="shared" ca="1" si="38"/>
        <v>1.6199999999999992E-2</v>
      </c>
      <c r="AF317" s="87">
        <f t="shared" ca="1" si="39"/>
        <v>2.539947506019229E-2</v>
      </c>
      <c r="AG317" s="87">
        <f t="shared" ca="1" si="40"/>
        <v>0.4095542292135021</v>
      </c>
      <c r="AI317" s="1">
        <v>43360</v>
      </c>
      <c r="AJ317">
        <v>2888.8</v>
      </c>
      <c r="AK317" s="85">
        <f t="shared" ca="1" si="43"/>
        <v>-5.5853146174804991E-3</v>
      </c>
      <c r="AL317" s="87">
        <f t="shared" ca="1" si="41"/>
        <v>4.4395736913456904E-3</v>
      </c>
      <c r="AM317" s="87">
        <f t="shared" ca="1" si="42"/>
        <v>7.1585974784388373</v>
      </c>
    </row>
    <row r="318" spans="2:39" x14ac:dyDescent="0.45">
      <c r="B318" s="86">
        <v>43517</v>
      </c>
      <c r="C318" s="5">
        <v>52.3</v>
      </c>
      <c r="E318" s="86">
        <v>43517</v>
      </c>
      <c r="F318" s="5">
        <v>2.7014999999999998</v>
      </c>
      <c r="G318" s="5">
        <v>0.48449987960094976</v>
      </c>
      <c r="I318" s="86">
        <v>43503</v>
      </c>
      <c r="J318" s="5">
        <v>16.37</v>
      </c>
      <c r="L318" s="86">
        <v>43517</v>
      </c>
      <c r="M318" s="5">
        <v>7.4700000000000003E-2</v>
      </c>
      <c r="O318" s="86">
        <f t="shared" ca="1" si="37"/>
        <v>43517</v>
      </c>
      <c r="P318" s="5">
        <v>2707.88</v>
      </c>
      <c r="Q318" s="5">
        <v>9.5884744400756503</v>
      </c>
      <c r="R318" s="1"/>
      <c r="S318" s="1">
        <v>43354</v>
      </c>
      <c r="T318">
        <v>325.31</v>
      </c>
      <c r="V318" s="86">
        <v>43515</v>
      </c>
      <c r="W318" s="5">
        <v>2.38</v>
      </c>
      <c r="Z318" s="86">
        <v>43504</v>
      </c>
      <c r="AA318" s="5">
        <v>84.79</v>
      </c>
      <c r="AC318" s="1">
        <v>43371</v>
      </c>
      <c r="AD318">
        <v>3.1202999999999999</v>
      </c>
      <c r="AE318" s="87">
        <f t="shared" ca="1" si="38"/>
        <v>5.9999999999997833E-3</v>
      </c>
      <c r="AF318" s="87">
        <f t="shared" ca="1" si="39"/>
        <v>2.3513116906668571E-2</v>
      </c>
      <c r="AG318" s="87">
        <f t="shared" ca="1" si="40"/>
        <v>0.3791376179348766</v>
      </c>
      <c r="AI318" s="1">
        <v>43357</v>
      </c>
      <c r="AJ318">
        <v>2904.98</v>
      </c>
      <c r="AK318" s="85">
        <f t="shared" ca="1" si="43"/>
        <v>2.7542708586353852E-4</v>
      </c>
      <c r="AL318" s="87">
        <f t="shared" ca="1" si="41"/>
        <v>2.4961951296143163E-3</v>
      </c>
      <c r="AM318" s="87">
        <f t="shared" ca="1" si="42"/>
        <v>4.0249937049996243</v>
      </c>
    </row>
    <row r="319" spans="2:39" x14ac:dyDescent="0.45">
      <c r="B319" s="86">
        <v>43516</v>
      </c>
      <c r="C319" s="5">
        <v>51.8</v>
      </c>
      <c r="E319" s="86">
        <v>43516</v>
      </c>
      <c r="F319" s="5">
        <v>2.6671999999999998</v>
      </c>
      <c r="G319" s="5">
        <v>0.36301533484597442</v>
      </c>
      <c r="I319" s="86">
        <v>43502</v>
      </c>
      <c r="J319" s="5">
        <v>15.38</v>
      </c>
      <c r="L319" s="86">
        <v>43516</v>
      </c>
      <c r="M319" s="5">
        <v>5.8999999999999997E-2</v>
      </c>
      <c r="O319" s="86">
        <f t="shared" ca="1" si="37"/>
        <v>43516</v>
      </c>
      <c r="P319" s="5">
        <v>2706.05</v>
      </c>
      <c r="Q319" s="5">
        <v>11.812685546225101</v>
      </c>
      <c r="R319" s="1"/>
      <c r="S319" s="1">
        <v>43353</v>
      </c>
      <c r="T319">
        <v>327.09800000000001</v>
      </c>
      <c r="V319" s="86">
        <v>43511</v>
      </c>
      <c r="W319" s="5">
        <v>3</v>
      </c>
      <c r="Z319" s="86">
        <v>43503</v>
      </c>
      <c r="AA319" s="5">
        <v>84.81</v>
      </c>
      <c r="AC319" s="1">
        <v>43370</v>
      </c>
      <c r="AD319">
        <v>3.1143000000000001</v>
      </c>
      <c r="AE319" s="87">
        <f t="shared" ca="1" si="38"/>
        <v>2.6000000000001577E-3</v>
      </c>
      <c r="AF319" s="87">
        <f t="shared" ca="1" si="39"/>
        <v>2.6651500895821897E-2</v>
      </c>
      <c r="AG319" s="87">
        <f t="shared" ca="1" si="40"/>
        <v>0.42974253920225164</v>
      </c>
      <c r="AI319" s="1">
        <v>43356</v>
      </c>
      <c r="AJ319">
        <v>2904.18</v>
      </c>
      <c r="AK319" s="85">
        <f t="shared" ca="1" si="43"/>
        <v>5.2683486546839242E-3</v>
      </c>
      <c r="AL319" s="87">
        <f t="shared" ca="1" si="41"/>
        <v>2.1408408458951879E-3</v>
      </c>
      <c r="AM319" s="87">
        <f t="shared" ca="1" si="42"/>
        <v>3.4520021395384992</v>
      </c>
    </row>
    <row r="320" spans="2:39" x14ac:dyDescent="0.45">
      <c r="B320" s="86">
        <v>43515</v>
      </c>
      <c r="C320" s="5">
        <v>52.2</v>
      </c>
      <c r="E320" s="86">
        <v>43515</v>
      </c>
      <c r="F320" s="5">
        <v>2.6581999999999999</v>
      </c>
      <c r="G320" s="5">
        <v>0.41751053878914535</v>
      </c>
      <c r="I320" s="86">
        <v>43501</v>
      </c>
      <c r="J320" s="5">
        <v>15.57</v>
      </c>
      <c r="L320" s="86">
        <v>43515</v>
      </c>
      <c r="M320" s="5">
        <v>5.0200000000000002E-2</v>
      </c>
      <c r="O320" s="86">
        <f t="shared" ca="1" si="37"/>
        <v>43515</v>
      </c>
      <c r="P320" s="5">
        <v>2731.61</v>
      </c>
      <c r="Q320" s="5">
        <v>6.4380673666571298</v>
      </c>
      <c r="R320" s="1"/>
      <c r="S320" s="1">
        <v>43350</v>
      </c>
      <c r="T320">
        <v>331.41500000000002</v>
      </c>
      <c r="V320" s="86">
        <v>43510</v>
      </c>
      <c r="W320" s="5">
        <v>3.13</v>
      </c>
      <c r="Z320" s="86">
        <v>43502</v>
      </c>
      <c r="AA320" s="5">
        <v>85.1</v>
      </c>
      <c r="AC320" s="1">
        <v>43369</v>
      </c>
      <c r="AD320">
        <v>3.1116999999999999</v>
      </c>
      <c r="AE320" s="87">
        <f t="shared" ca="1" si="38"/>
        <v>-4.1199999999999903E-2</v>
      </c>
      <c r="AF320" s="87">
        <f t="shared" ca="1" si="39"/>
        <v>2.6424546669085197E-2</v>
      </c>
      <c r="AG320" s="87">
        <f t="shared" ca="1" si="40"/>
        <v>0.42608301225621747</v>
      </c>
      <c r="AI320" s="1">
        <v>43355</v>
      </c>
      <c r="AJ320">
        <v>2888.92</v>
      </c>
      <c r="AK320" s="85">
        <f t="shared" ca="1" si="43"/>
        <v>3.5659819551439804E-4</v>
      </c>
      <c r="AL320" s="87">
        <f t="shared" ca="1" si="41"/>
        <v>2.5174880518251648E-3</v>
      </c>
      <c r="AM320" s="87">
        <f t="shared" ca="1" si="42"/>
        <v>4.0593275104152911</v>
      </c>
    </row>
    <row r="321" spans="2:39" x14ac:dyDescent="0.45">
      <c r="B321" s="86">
        <v>43514</v>
      </c>
      <c r="C321" s="5">
        <v>52.5</v>
      </c>
      <c r="E321" s="86">
        <v>43514</v>
      </c>
      <c r="F321" s="5">
        <v>2.6964000000000001</v>
      </c>
      <c r="G321" s="5">
        <v>0.40857116883108924</v>
      </c>
      <c r="I321" s="86">
        <v>43500</v>
      </c>
      <c r="J321" s="5">
        <v>15.73</v>
      </c>
      <c r="L321" s="86">
        <v>43514</v>
      </c>
      <c r="M321" s="5">
        <v>4.4600000000000001E-2</v>
      </c>
      <c r="O321" s="86">
        <f t="shared" ca="1" si="37"/>
        <v>43514</v>
      </c>
      <c r="P321" s="5">
        <v>2737.7</v>
      </c>
      <c r="Q321" s="5">
        <v>5.30412517841126</v>
      </c>
      <c r="R321" s="1"/>
      <c r="S321" s="1">
        <v>43349</v>
      </c>
      <c r="T321">
        <v>330.90699999999998</v>
      </c>
      <c r="V321" s="86">
        <v>43509</v>
      </c>
      <c r="W321" s="5">
        <v>2.38</v>
      </c>
      <c r="Z321" s="86">
        <v>43501</v>
      </c>
      <c r="AA321" s="5">
        <v>85.18</v>
      </c>
      <c r="AC321" s="1">
        <v>43368</v>
      </c>
      <c r="AD321">
        <v>3.1528999999999998</v>
      </c>
      <c r="AE321" s="87">
        <f t="shared" ca="1" si="38"/>
        <v>8.1999999999999851E-3</v>
      </c>
      <c r="AF321" s="87">
        <f t="shared" ca="1" si="39"/>
        <v>9.3897106806687201E-3</v>
      </c>
      <c r="AG321" s="87">
        <f t="shared" ca="1" si="40"/>
        <v>0.15140453537900606</v>
      </c>
      <c r="AI321" s="1">
        <v>43354</v>
      </c>
      <c r="AJ321">
        <v>2887.89</v>
      </c>
      <c r="AK321" s="85">
        <f t="shared" ca="1" si="43"/>
        <v>3.7328621563787081E-3</v>
      </c>
      <c r="AL321" s="87">
        <f t="shared" ca="1" si="41"/>
        <v>3.4550355273481616E-3</v>
      </c>
      <c r="AM321" s="87">
        <f t="shared" ca="1" si="42"/>
        <v>5.5710773902018955</v>
      </c>
    </row>
    <row r="322" spans="2:39" x14ac:dyDescent="0.45">
      <c r="B322" s="86">
        <v>43511</v>
      </c>
      <c r="C322" s="5">
        <v>53</v>
      </c>
      <c r="E322" s="86">
        <v>43511</v>
      </c>
      <c r="F322" s="5">
        <v>2.6939000000000002</v>
      </c>
      <c r="G322" s="5">
        <v>0.50177284037035719</v>
      </c>
      <c r="I322" s="86">
        <v>43497</v>
      </c>
      <c r="J322" s="5">
        <v>16.14</v>
      </c>
      <c r="L322" s="86">
        <v>43511</v>
      </c>
      <c r="M322" s="5">
        <v>4.4499999999999998E-2</v>
      </c>
      <c r="O322" s="86">
        <f t="shared" ca="1" si="37"/>
        <v>43511</v>
      </c>
      <c r="P322" s="5">
        <v>2724.87</v>
      </c>
      <c r="Q322" s="5">
        <v>9.6509827604141307</v>
      </c>
      <c r="R322" s="1"/>
      <c r="S322" s="1">
        <v>43348</v>
      </c>
      <c r="T322">
        <v>332.70699999999999</v>
      </c>
      <c r="V322" s="86">
        <v>43508</v>
      </c>
      <c r="W322" s="5">
        <v>2.25</v>
      </c>
      <c r="Z322" s="86">
        <v>43500</v>
      </c>
      <c r="AA322" s="5">
        <v>84.88</v>
      </c>
      <c r="AC322" s="1">
        <v>43367</v>
      </c>
      <c r="AD322">
        <v>3.1446999999999998</v>
      </c>
      <c r="AE322" s="87">
        <f t="shared" ca="1" si="38"/>
        <v>1.9699999999999829E-2</v>
      </c>
      <c r="AF322" s="87">
        <f t="shared" ca="1" si="39"/>
        <v>9.4660797940152846E-3</v>
      </c>
      <c r="AG322" s="87">
        <f t="shared" ca="1" si="40"/>
        <v>0.15263595033062413</v>
      </c>
      <c r="AI322" s="1">
        <v>43353</v>
      </c>
      <c r="AJ322">
        <v>2877.13</v>
      </c>
      <c r="AK322" s="85">
        <f t="shared" ca="1" si="43"/>
        <v>1.8960451407243311E-3</v>
      </c>
      <c r="AL322" s="87">
        <f t="shared" ca="1" si="41"/>
        <v>2.4671684712456905E-3</v>
      </c>
      <c r="AM322" s="87">
        <f t="shared" ca="1" si="42"/>
        <v>3.9781896247316908</v>
      </c>
    </row>
    <row r="323" spans="2:39" x14ac:dyDescent="0.45">
      <c r="B323" s="86">
        <v>43510</v>
      </c>
      <c r="C323" s="5">
        <v>54.5</v>
      </c>
      <c r="E323" s="86">
        <v>43510</v>
      </c>
      <c r="F323" s="5">
        <v>2.6859999999999999</v>
      </c>
      <c r="G323" s="5">
        <v>0.51584569721316342</v>
      </c>
      <c r="I323" s="86">
        <v>43496</v>
      </c>
      <c r="J323" s="5">
        <v>16.57</v>
      </c>
      <c r="L323" s="86">
        <v>43510</v>
      </c>
      <c r="M323" s="5">
        <v>4.87E-2</v>
      </c>
      <c r="O323" s="86">
        <f t="shared" ca="1" si="37"/>
        <v>43510</v>
      </c>
      <c r="P323" s="5">
        <v>2706.53</v>
      </c>
      <c r="Q323" s="5">
        <v>12.3866398579357</v>
      </c>
      <c r="R323" s="1"/>
      <c r="S323" s="1">
        <v>43347</v>
      </c>
      <c r="T323">
        <v>332.87</v>
      </c>
      <c r="V323" s="86">
        <v>43507</v>
      </c>
      <c r="W323" s="5">
        <v>2.38</v>
      </c>
      <c r="Z323" s="86">
        <v>43497</v>
      </c>
      <c r="AA323" s="5">
        <v>84.68</v>
      </c>
      <c r="AC323" s="1">
        <v>43364</v>
      </c>
      <c r="AD323">
        <v>3.125</v>
      </c>
      <c r="AE323" s="87">
        <f t="shared" ca="1" si="38"/>
        <v>-3.2999999999998586E-3</v>
      </c>
      <c r="AF323" s="87">
        <f t="shared" ca="1" si="39"/>
        <v>2.9239285786990948E-2</v>
      </c>
      <c r="AG323" s="87">
        <f t="shared" ca="1" si="40"/>
        <v>0.47146931678176685</v>
      </c>
      <c r="AI323" s="1">
        <v>43350</v>
      </c>
      <c r="AJ323">
        <v>2871.68</v>
      </c>
      <c r="AK323" s="85">
        <f t="shared" ca="1" si="43"/>
        <v>-2.2157571246540649E-3</v>
      </c>
      <c r="AL323" s="87">
        <f t="shared" ca="1" si="41"/>
        <v>8.5688103014243725E-4</v>
      </c>
      <c r="AM323" s="87">
        <f t="shared" ca="1" si="42"/>
        <v>1.3816791449271815</v>
      </c>
    </row>
    <row r="324" spans="2:39" x14ac:dyDescent="0.45">
      <c r="B324" s="86">
        <v>43509</v>
      </c>
      <c r="C324" s="5">
        <v>54.6</v>
      </c>
      <c r="E324" s="86">
        <v>43509</v>
      </c>
      <c r="F324" s="5">
        <v>2.7267000000000001</v>
      </c>
      <c r="G324" s="5">
        <v>0.37923018515583823</v>
      </c>
      <c r="I324" s="86">
        <v>43495</v>
      </c>
      <c r="J324" s="5">
        <v>17.66</v>
      </c>
      <c r="L324" s="86">
        <v>43509</v>
      </c>
      <c r="M324" s="5">
        <v>5.8500000000000003E-2</v>
      </c>
      <c r="O324" s="86">
        <f t="shared" ca="1" si="37"/>
        <v>43509</v>
      </c>
      <c r="P324" s="5">
        <v>2704.1</v>
      </c>
      <c r="Q324" s="5">
        <v>16.701321720418701</v>
      </c>
      <c r="R324" s="1"/>
      <c r="S324" s="1">
        <v>43343</v>
      </c>
      <c r="T324">
        <v>330.08199999999999</v>
      </c>
      <c r="V324" s="86">
        <v>43504</v>
      </c>
      <c r="W324" s="5">
        <v>2.63</v>
      </c>
      <c r="Z324" s="86">
        <v>43496</v>
      </c>
      <c r="AA324" s="5">
        <v>85.11</v>
      </c>
      <c r="AC324" s="1">
        <v>43363</v>
      </c>
      <c r="AD324">
        <v>3.1282999999999999</v>
      </c>
      <c r="AE324" s="87">
        <f t="shared" ca="1" si="38"/>
        <v>8.1999999999999851E-3</v>
      </c>
      <c r="AF324" s="87">
        <f t="shared" ca="1" si="39"/>
        <v>3.1404192925998366E-2</v>
      </c>
      <c r="AG324" s="87">
        <f t="shared" ca="1" si="40"/>
        <v>0.50637739549338567</v>
      </c>
      <c r="AI324" s="1">
        <v>43349</v>
      </c>
      <c r="AJ324">
        <v>2878.05</v>
      </c>
      <c r="AK324" s="85">
        <f t="shared" ca="1" si="43"/>
        <v>-3.6589741948485021E-3</v>
      </c>
      <c r="AL324" s="87">
        <f t="shared" ca="1" si="41"/>
        <v>1.6409235783629386E-3</v>
      </c>
      <c r="AM324" s="87">
        <f t="shared" ca="1" si="42"/>
        <v>2.6459097668044764</v>
      </c>
    </row>
    <row r="325" spans="2:39" x14ac:dyDescent="0.45">
      <c r="B325" s="86">
        <v>43508</v>
      </c>
      <c r="C325" s="5">
        <v>55.550600000000003</v>
      </c>
      <c r="E325" s="86">
        <v>43508</v>
      </c>
      <c r="F325" s="5">
        <v>2.7107999999999999</v>
      </c>
      <c r="G325" s="5">
        <v>0.5259812259006944</v>
      </c>
      <c r="I325" s="86">
        <v>43494</v>
      </c>
      <c r="J325" s="5">
        <v>19.13</v>
      </c>
      <c r="L325" s="86">
        <v>43508</v>
      </c>
      <c r="M325" s="5">
        <v>6.8699999999999997E-2</v>
      </c>
      <c r="O325" s="86">
        <f t="shared" ca="1" si="37"/>
        <v>43508</v>
      </c>
      <c r="P325" s="5">
        <v>2681.05</v>
      </c>
      <c r="Q325" s="5">
        <v>16.674138917380201</v>
      </c>
      <c r="R325" s="1"/>
      <c r="S325" s="1">
        <v>43342</v>
      </c>
      <c r="T325">
        <v>333.375</v>
      </c>
      <c r="V325" s="86">
        <v>43503</v>
      </c>
      <c r="W325" s="5">
        <v>2.63</v>
      </c>
      <c r="Z325" s="86">
        <v>43495</v>
      </c>
      <c r="AA325" s="5">
        <v>84.9</v>
      </c>
      <c r="AC325" s="1">
        <v>43362</v>
      </c>
      <c r="AD325">
        <v>3.1200999999999999</v>
      </c>
      <c r="AE325" s="87">
        <f t="shared" ca="1" si="38"/>
        <v>5.7999999999998053E-3</v>
      </c>
      <c r="AF325" s="87">
        <f t="shared" ca="1" si="39"/>
        <v>3.1096623610932277E-2</v>
      </c>
      <c r="AG325" s="87">
        <f t="shared" ca="1" si="40"/>
        <v>0.50141798930632475</v>
      </c>
      <c r="AI325" s="1">
        <v>43348</v>
      </c>
      <c r="AJ325">
        <v>2888.6</v>
      </c>
      <c r="AK325" s="85">
        <f t="shared" ca="1" si="43"/>
        <v>-2.8071067225424913E-3</v>
      </c>
      <c r="AL325" s="87">
        <f t="shared" ca="1" si="41"/>
        <v>1.9263326485234079E-3</v>
      </c>
      <c r="AM325" s="87">
        <f t="shared" ca="1" si="42"/>
        <v>3.1061180642716621</v>
      </c>
    </row>
    <row r="326" spans="2:39" x14ac:dyDescent="0.45">
      <c r="B326" s="86">
        <v>43507</v>
      </c>
      <c r="C326" s="5">
        <v>54.85</v>
      </c>
      <c r="E326" s="86">
        <v>43507</v>
      </c>
      <c r="F326" s="5">
        <v>2.6793999999999998</v>
      </c>
      <c r="G326" s="5">
        <v>0.38818326857297253</v>
      </c>
      <c r="I326" s="86">
        <v>43493</v>
      </c>
      <c r="J326" s="5">
        <v>18.87</v>
      </c>
      <c r="L326" s="86">
        <v>43507</v>
      </c>
      <c r="M326" s="5">
        <v>5.6599999999999998E-2</v>
      </c>
      <c r="O326" s="86">
        <f t="shared" ca="1" si="37"/>
        <v>43507</v>
      </c>
      <c r="P326" s="5">
        <v>2640</v>
      </c>
      <c r="Q326" s="5">
        <v>10.914897128354101</v>
      </c>
      <c r="R326" s="1"/>
      <c r="S326" s="1">
        <v>43341</v>
      </c>
      <c r="T326">
        <v>326.29599999999999</v>
      </c>
      <c r="V326" s="86">
        <v>43502</v>
      </c>
      <c r="W326" s="5">
        <v>2.63</v>
      </c>
      <c r="Z326" s="86">
        <v>43494</v>
      </c>
      <c r="AA326" s="5">
        <v>84.23</v>
      </c>
      <c r="AC326" s="1">
        <v>43361</v>
      </c>
      <c r="AD326">
        <v>3.1143000000000001</v>
      </c>
      <c r="AE326" s="87">
        <f t="shared" ca="1" si="38"/>
        <v>6.1199999999999921E-2</v>
      </c>
      <c r="AF326" s="87">
        <f t="shared" ca="1" si="39"/>
        <v>3.0551595703006855E-2</v>
      </c>
      <c r="AG326" s="87">
        <f t="shared" ca="1" si="40"/>
        <v>0.49262967835890337</v>
      </c>
      <c r="AI326" s="1">
        <v>43347</v>
      </c>
      <c r="AJ326">
        <v>2896.72</v>
      </c>
      <c r="AK326" s="85">
        <f t="shared" ca="1" si="43"/>
        <v>-1.6556752036839839E-3</v>
      </c>
      <c r="AL326" s="87">
        <f t="shared" ca="1" si="41"/>
        <v>4.2730482037247755E-3</v>
      </c>
      <c r="AM326" s="87">
        <f t="shared" ca="1" si="42"/>
        <v>6.8900831978666535</v>
      </c>
    </row>
    <row r="327" spans="2:39" x14ac:dyDescent="0.45">
      <c r="B327" s="86">
        <v>43504</v>
      </c>
      <c r="C327" s="5">
        <v>55.464300000000001</v>
      </c>
      <c r="E327" s="86">
        <v>43504</v>
      </c>
      <c r="F327" s="5">
        <v>2.6613000000000002</v>
      </c>
      <c r="G327" s="5">
        <v>0.22848074317105871</v>
      </c>
      <c r="I327" s="86">
        <v>43490</v>
      </c>
      <c r="J327" s="5">
        <v>17.420000000000002</v>
      </c>
      <c r="L327" s="86">
        <v>43504</v>
      </c>
      <c r="M327" s="5">
        <v>4.7800000000000002E-2</v>
      </c>
      <c r="O327" s="86">
        <f t="shared" ca="1" si="37"/>
        <v>43504</v>
      </c>
      <c r="P327" s="5">
        <v>2643.85</v>
      </c>
      <c r="Q327" s="5">
        <v>10.8540913880655</v>
      </c>
      <c r="R327" s="1"/>
      <c r="S327" s="1">
        <v>43340</v>
      </c>
      <c r="T327">
        <v>324.86200000000002</v>
      </c>
      <c r="V327" s="86">
        <v>43501</v>
      </c>
      <c r="W327" s="5">
        <v>2.5</v>
      </c>
      <c r="Z327" s="86">
        <v>43493</v>
      </c>
      <c r="AA327" s="5">
        <v>84.28</v>
      </c>
      <c r="AC327" s="1">
        <v>43360</v>
      </c>
      <c r="AD327">
        <v>3.0531000000000001</v>
      </c>
      <c r="AE327" s="87">
        <f t="shared" ca="1" si="38"/>
        <v>-1.1399999999999633E-2</v>
      </c>
      <c r="AF327" s="87">
        <f t="shared" ca="1" si="39"/>
        <v>1.8378520070995743E-2</v>
      </c>
      <c r="AG327" s="87">
        <f t="shared" ca="1" si="40"/>
        <v>0.29634473168929165</v>
      </c>
      <c r="AI327" s="1">
        <v>43343</v>
      </c>
      <c r="AJ327">
        <v>2901.52</v>
      </c>
      <c r="AK327" s="85">
        <f t="shared" ca="1" si="43"/>
        <v>1.3442134217546059E-4</v>
      </c>
      <c r="AL327" s="87">
        <f t="shared" ca="1" si="41"/>
        <v>4.141155225174933E-3</v>
      </c>
      <c r="AM327" s="87">
        <f t="shared" ca="1" si="42"/>
        <v>6.6774121602147254</v>
      </c>
    </row>
    <row r="328" spans="2:39" x14ac:dyDescent="0.45">
      <c r="B328" s="86">
        <v>43503</v>
      </c>
      <c r="C328" s="5">
        <v>55.45</v>
      </c>
      <c r="E328" s="86">
        <v>43503</v>
      </c>
      <c r="F328" s="5">
        <v>2.6844999999999999</v>
      </c>
      <c r="G328" s="5">
        <v>0.52026493251035233</v>
      </c>
      <c r="I328" s="86">
        <v>43489</v>
      </c>
      <c r="J328" s="5">
        <v>18.89</v>
      </c>
      <c r="L328" s="86">
        <v>43503</v>
      </c>
      <c r="M328" s="5">
        <v>5.8999999999999997E-2</v>
      </c>
      <c r="O328" s="86">
        <f t="shared" ca="1" si="37"/>
        <v>43503</v>
      </c>
      <c r="P328" s="5">
        <v>2664.76</v>
      </c>
      <c r="Q328" s="5">
        <v>15.584540435971601</v>
      </c>
      <c r="R328" s="1"/>
      <c r="S328" s="1">
        <v>43339</v>
      </c>
      <c r="T328">
        <v>324.38900000000001</v>
      </c>
      <c r="V328" s="86">
        <v>43500</v>
      </c>
      <c r="W328" s="5">
        <v>2.5</v>
      </c>
      <c r="Z328" s="86">
        <v>43490</v>
      </c>
      <c r="AA328" s="5">
        <v>84.41</v>
      </c>
      <c r="AC328" s="1">
        <v>43357</v>
      </c>
      <c r="AD328">
        <v>3.0644999999999998</v>
      </c>
      <c r="AE328" s="87">
        <f t="shared" ca="1" si="38"/>
        <v>2.3999999999999577E-2</v>
      </c>
      <c r="AF328" s="87">
        <f t="shared" ca="1" si="39"/>
        <v>2.7852992059501668E-2</v>
      </c>
      <c r="AG328" s="87">
        <f t="shared" ca="1" si="40"/>
        <v>0.44911600209003055</v>
      </c>
      <c r="AI328" s="1">
        <v>43342</v>
      </c>
      <c r="AJ328">
        <v>2901.13</v>
      </c>
      <c r="AK328" s="85">
        <f t="shared" ca="1" si="43"/>
        <v>-4.4401182457849643E-3</v>
      </c>
      <c r="AL328" s="87">
        <f t="shared" ca="1" si="41"/>
        <v>5.4632148166081085E-3</v>
      </c>
      <c r="AM328" s="87">
        <f t="shared" ca="1" si="42"/>
        <v>8.8091691971636319</v>
      </c>
    </row>
    <row r="329" spans="2:39" x14ac:dyDescent="0.45">
      <c r="B329" s="86">
        <v>43502</v>
      </c>
      <c r="C329" s="5">
        <v>54.2087</v>
      </c>
      <c r="E329" s="86">
        <v>43502</v>
      </c>
      <c r="F329" s="5">
        <v>2.7214999999999998</v>
      </c>
      <c r="G329" s="5">
        <v>0.58115010969628345</v>
      </c>
      <c r="I329" s="86">
        <v>43488</v>
      </c>
      <c r="J329" s="5">
        <v>19.52</v>
      </c>
      <c r="L329" s="86">
        <v>43502</v>
      </c>
      <c r="M329" s="5">
        <v>5.0900000000000001E-2</v>
      </c>
      <c r="O329" s="86">
        <f t="shared" ca="1" si="37"/>
        <v>43502</v>
      </c>
      <c r="P329" s="5">
        <v>2642.33</v>
      </c>
      <c r="Q329" s="5">
        <v>18.150144802979199</v>
      </c>
      <c r="R329" s="1"/>
      <c r="S329" s="1">
        <v>43336</v>
      </c>
      <c r="T329">
        <v>328.9</v>
      </c>
      <c r="V329" s="86">
        <v>43497</v>
      </c>
      <c r="W329" s="5">
        <v>2.75</v>
      </c>
      <c r="Z329" s="86">
        <v>43489</v>
      </c>
      <c r="AA329" s="5">
        <v>84.2</v>
      </c>
      <c r="AC329" s="1">
        <v>43356</v>
      </c>
      <c r="AD329">
        <v>3.0405000000000002</v>
      </c>
      <c r="AE329" s="87">
        <f t="shared" ca="1" si="38"/>
        <v>9.800000000000253E-3</v>
      </c>
      <c r="AF329" s="87">
        <f t="shared" ca="1" si="39"/>
        <v>3.0336268173041029E-2</v>
      </c>
      <c r="AG329" s="87">
        <f t="shared" ca="1" si="40"/>
        <v>0.48915762626512543</v>
      </c>
      <c r="AI329" s="1">
        <v>43341</v>
      </c>
      <c r="AJ329">
        <v>2914.04</v>
      </c>
      <c r="AK329" s="85">
        <f t="shared" ca="1" si="43"/>
        <v>5.6852358046606769E-3</v>
      </c>
      <c r="AL329" s="87">
        <f t="shared" ca="1" si="41"/>
        <v>3.2251288966647714E-3</v>
      </c>
      <c r="AM329" s="87">
        <f t="shared" ca="1" si="42"/>
        <v>5.2003640872794206</v>
      </c>
    </row>
    <row r="330" spans="2:39" x14ac:dyDescent="0.45">
      <c r="B330" s="86">
        <v>43501</v>
      </c>
      <c r="C330" s="5">
        <v>54.453400000000002</v>
      </c>
      <c r="E330" s="86">
        <v>43501</v>
      </c>
      <c r="F330" s="5">
        <v>2.7242999999999999</v>
      </c>
      <c r="G330" s="5">
        <v>0.792716342710306</v>
      </c>
      <c r="I330" s="86">
        <v>43487</v>
      </c>
      <c r="J330" s="5">
        <v>20.8</v>
      </c>
      <c r="L330" s="86">
        <v>43501</v>
      </c>
      <c r="M330" s="5">
        <v>5.5199999999999999E-2</v>
      </c>
      <c r="O330" s="86">
        <f t="shared" ca="1" si="37"/>
        <v>43501</v>
      </c>
      <c r="P330" s="5">
        <v>2638.7</v>
      </c>
      <c r="Q330" s="5">
        <v>19.041799851758</v>
      </c>
      <c r="R330" s="1"/>
      <c r="S330" s="1">
        <v>43335</v>
      </c>
      <c r="T330">
        <v>331.82600000000002</v>
      </c>
      <c r="V330" s="86">
        <v>43496</v>
      </c>
      <c r="W330" s="5">
        <v>2.75</v>
      </c>
      <c r="Z330" s="86">
        <v>43488</v>
      </c>
      <c r="AA330" s="5">
        <v>84.11</v>
      </c>
      <c r="AC330" s="1">
        <v>43355</v>
      </c>
      <c r="AD330">
        <v>3.0306999999999999</v>
      </c>
      <c r="AE330" s="87">
        <f t="shared" ca="1" si="38"/>
        <v>-1.5000000000000124E-2</v>
      </c>
      <c r="AF330" s="87">
        <f t="shared" ca="1" si="39"/>
        <v>4.1999871031548029E-2</v>
      </c>
      <c r="AG330" s="87">
        <f t="shared" ca="1" si="40"/>
        <v>0.67722757130327571</v>
      </c>
      <c r="AI330" s="1">
        <v>43340</v>
      </c>
      <c r="AJ330">
        <v>2897.52</v>
      </c>
      <c r="AK330" s="85">
        <f t="shared" ca="1" si="43"/>
        <v>2.6923196567344023E-4</v>
      </c>
      <c r="AL330" s="87">
        <f t="shared" ca="1" si="41"/>
        <v>4.5125509919141356E-3</v>
      </c>
      <c r="AM330" s="87">
        <f t="shared" ca="1" si="42"/>
        <v>7.2762698398304089</v>
      </c>
    </row>
    <row r="331" spans="2:39" x14ac:dyDescent="0.45">
      <c r="B331" s="86">
        <v>43500</v>
      </c>
      <c r="C331" s="5">
        <v>54.5017</v>
      </c>
      <c r="E331" s="86">
        <v>43500</v>
      </c>
      <c r="F331" s="5">
        <v>2.7490000000000001</v>
      </c>
      <c r="G331" s="5">
        <v>0.82125179857743291</v>
      </c>
      <c r="I331" s="86">
        <v>43483</v>
      </c>
      <c r="J331" s="5">
        <v>17.8</v>
      </c>
      <c r="L331" s="86">
        <v>43500</v>
      </c>
      <c r="M331" s="5">
        <v>6.8699999999999997E-2</v>
      </c>
      <c r="O331" s="86">
        <f t="shared" ca="1" si="37"/>
        <v>43500</v>
      </c>
      <c r="P331" s="5">
        <v>2632.9</v>
      </c>
      <c r="Q331" s="5">
        <v>19.041848761072501</v>
      </c>
      <c r="R331" s="1"/>
      <c r="S331" s="1">
        <v>43334</v>
      </c>
      <c r="T331">
        <v>329.84199999999998</v>
      </c>
      <c r="V331" s="86">
        <v>43495</v>
      </c>
      <c r="W331" s="5">
        <v>3</v>
      </c>
      <c r="Z331" s="86">
        <v>43487</v>
      </c>
      <c r="AA331" s="5">
        <v>83.94</v>
      </c>
      <c r="AC331" s="1">
        <v>43354</v>
      </c>
      <c r="AD331">
        <v>3.0457000000000001</v>
      </c>
      <c r="AE331" s="87">
        <f t="shared" ca="1" si="38"/>
        <v>5.1699999999999857E-2</v>
      </c>
      <c r="AF331" s="87">
        <f t="shared" ca="1" si="39"/>
        <v>4.573448735181504E-2</v>
      </c>
      <c r="AG331" s="87">
        <f t="shared" ca="1" si="40"/>
        <v>0.73744645003326559</v>
      </c>
      <c r="AI331" s="1">
        <v>43339</v>
      </c>
      <c r="AJ331">
        <v>2896.74</v>
      </c>
      <c r="AK331" s="85">
        <f t="shared" ca="1" si="43"/>
        <v>7.6411243957242277E-3</v>
      </c>
      <c r="AL331" s="87">
        <f t="shared" ca="1" si="41"/>
        <v>4.6619642502815813E-3</v>
      </c>
      <c r="AM331" s="87">
        <f t="shared" ca="1" si="42"/>
        <v>7.517191479824703</v>
      </c>
    </row>
    <row r="332" spans="2:39" x14ac:dyDescent="0.45">
      <c r="B332" s="86">
        <v>43497</v>
      </c>
      <c r="C332" s="5">
        <v>53.645000000000003</v>
      </c>
      <c r="E332" s="86">
        <v>43497</v>
      </c>
      <c r="F332" s="5">
        <v>2.7124999999999999</v>
      </c>
      <c r="G332" s="5">
        <v>0.75804018143279694</v>
      </c>
      <c r="I332" s="86">
        <v>43482</v>
      </c>
      <c r="J332" s="5">
        <v>18.059999999999999</v>
      </c>
      <c r="L332" s="86">
        <v>43497</v>
      </c>
      <c r="M332" s="5">
        <v>6.0600000000000001E-2</v>
      </c>
      <c r="O332" s="86">
        <f t="shared" ca="1" si="37"/>
        <v>43497</v>
      </c>
      <c r="P332" s="5">
        <v>2670.71</v>
      </c>
      <c r="Q332" s="5">
        <v>7.5681111079688703</v>
      </c>
      <c r="R332" s="1"/>
      <c r="S332" s="1">
        <v>43333</v>
      </c>
      <c r="T332">
        <v>331.57900000000001</v>
      </c>
      <c r="V332" s="86">
        <v>43494</v>
      </c>
      <c r="W332" s="5">
        <v>3</v>
      </c>
      <c r="Z332" s="86">
        <v>43483</v>
      </c>
      <c r="AA332" s="5">
        <v>84.5</v>
      </c>
      <c r="AC332" s="1">
        <v>43353</v>
      </c>
      <c r="AD332">
        <v>2.9940000000000002</v>
      </c>
      <c r="AE332" s="87">
        <f t="shared" ca="1" si="38"/>
        <v>-9.9999999999997868E-3</v>
      </c>
      <c r="AF332" s="87">
        <f t="shared" ca="1" si="39"/>
        <v>4.1142303857060213E-2</v>
      </c>
      <c r="AG332" s="87">
        <f t="shared" ca="1" si="40"/>
        <v>0.66339971610887394</v>
      </c>
      <c r="AI332" s="1">
        <v>43336</v>
      </c>
      <c r="AJ332">
        <v>2874.69</v>
      </c>
      <c r="AK332" s="85">
        <f t="shared" ca="1" si="43"/>
        <v>6.1797194745907722E-3</v>
      </c>
      <c r="AL332" s="87">
        <f t="shared" ca="1" si="41"/>
        <v>3.464636432734443E-3</v>
      </c>
      <c r="AM332" s="87">
        <f t="shared" ca="1" si="42"/>
        <v>5.5865583849701412</v>
      </c>
    </row>
    <row r="333" spans="2:39" x14ac:dyDescent="0.45">
      <c r="B333" s="86">
        <v>43496</v>
      </c>
      <c r="C333" s="5">
        <v>54.29</v>
      </c>
      <c r="E333" s="86">
        <v>43496</v>
      </c>
      <c r="F333" s="5">
        <v>2.6581999999999999</v>
      </c>
      <c r="G333" s="5">
        <v>0.22057409941634951</v>
      </c>
      <c r="I333" s="86">
        <v>43481</v>
      </c>
      <c r="J333" s="5">
        <v>19.04</v>
      </c>
      <c r="L333" s="86">
        <v>43496</v>
      </c>
      <c r="M333" s="5">
        <v>5.1299999999999998E-2</v>
      </c>
      <c r="O333" s="86">
        <f t="shared" ca="1" si="37"/>
        <v>43496</v>
      </c>
      <c r="P333" s="5">
        <v>2635.96</v>
      </c>
      <c r="Q333" s="5">
        <v>11.2513658734169</v>
      </c>
      <c r="R333" s="1"/>
      <c r="S333" s="1">
        <v>43332</v>
      </c>
      <c r="T333">
        <v>334.88200000000001</v>
      </c>
      <c r="V333" s="86">
        <v>43493</v>
      </c>
      <c r="W333" s="5">
        <v>2.75</v>
      </c>
      <c r="Z333" s="86">
        <v>43482</v>
      </c>
      <c r="AA333" s="5">
        <v>84.26</v>
      </c>
      <c r="AC333" s="1">
        <v>43350</v>
      </c>
      <c r="AD333">
        <v>3.004</v>
      </c>
      <c r="AE333" s="87">
        <f t="shared" ca="1" si="38"/>
        <v>6.7000000000000171E-2</v>
      </c>
      <c r="AF333" s="87">
        <f t="shared" ca="1" si="39"/>
        <v>4.1213185592315932E-2</v>
      </c>
      <c r="AG333" s="87">
        <f t="shared" ca="1" si="40"/>
        <v>0.66454264974743049</v>
      </c>
      <c r="AI333" s="1">
        <v>43335</v>
      </c>
      <c r="AJ333">
        <v>2856.98</v>
      </c>
      <c r="AK333" s="85">
        <f t="shared" ca="1" si="43"/>
        <v>-1.6926632005294403E-3</v>
      </c>
      <c r="AL333" s="87">
        <f t="shared" ca="1" si="41"/>
        <v>1.977704861375777E-3</v>
      </c>
      <c r="AM333" s="87">
        <f t="shared" ca="1" si="42"/>
        <v>3.1889532684949131</v>
      </c>
    </row>
    <row r="334" spans="2:39" x14ac:dyDescent="0.45">
      <c r="B334" s="86">
        <v>43495</v>
      </c>
      <c r="C334" s="5">
        <v>54</v>
      </c>
      <c r="E334" s="86">
        <v>43495</v>
      </c>
      <c r="F334" s="5">
        <v>2.7075</v>
      </c>
      <c r="G334" s="5">
        <v>0.5542910186295068</v>
      </c>
      <c r="I334" s="86">
        <v>43480</v>
      </c>
      <c r="J334" s="5">
        <v>18.600000000000001</v>
      </c>
      <c r="L334" s="86">
        <v>43495</v>
      </c>
      <c r="M334" s="5">
        <v>5.1700000000000003E-2</v>
      </c>
      <c r="O334" s="86">
        <f t="shared" ca="1" si="37"/>
        <v>43495</v>
      </c>
      <c r="P334" s="5">
        <v>2616.1</v>
      </c>
      <c r="Q334" s="5">
        <v>10.7173441668421</v>
      </c>
      <c r="R334" s="1"/>
      <c r="S334" s="1">
        <v>43329</v>
      </c>
      <c r="T334">
        <v>335.19400000000002</v>
      </c>
      <c r="V334" s="86">
        <v>43490</v>
      </c>
      <c r="W334" s="5">
        <v>3</v>
      </c>
      <c r="Z334" s="86">
        <v>43481</v>
      </c>
      <c r="AA334" s="5">
        <v>84.03</v>
      </c>
      <c r="AC334" s="1">
        <v>43349</v>
      </c>
      <c r="AD334">
        <v>2.9369999999999998</v>
      </c>
      <c r="AE334" s="87">
        <f t="shared" ca="1" si="38"/>
        <v>-2.6499999999999968E-2</v>
      </c>
      <c r="AF334" s="87">
        <f t="shared" ca="1" si="39"/>
        <v>2.611683684267049E-2</v>
      </c>
      <c r="AG334" s="87">
        <f t="shared" ca="1" si="40"/>
        <v>0.42112134039173832</v>
      </c>
      <c r="AI334" s="1">
        <v>43334</v>
      </c>
      <c r="AJ334">
        <v>2861.82</v>
      </c>
      <c r="AK334" s="85">
        <f t="shared" ca="1" si="43"/>
        <v>-3.9826858501759574E-4</v>
      </c>
      <c r="AL334" s="87">
        <f t="shared" ca="1" si="41"/>
        <v>1.5901884058421567E-3</v>
      </c>
      <c r="AM334" s="87">
        <f t="shared" ca="1" si="42"/>
        <v>2.5641017592510895</v>
      </c>
    </row>
    <row r="335" spans="2:39" x14ac:dyDescent="0.45">
      <c r="B335" s="86">
        <v>43494</v>
      </c>
      <c r="C335" s="5">
        <v>55.81</v>
      </c>
      <c r="E335" s="86">
        <v>43494</v>
      </c>
      <c r="F335" s="5">
        <v>2.7404999999999999</v>
      </c>
      <c r="G335" s="5">
        <v>0.5226240044238345</v>
      </c>
      <c r="I335" s="86">
        <v>43479</v>
      </c>
      <c r="J335" s="5">
        <v>19.07</v>
      </c>
      <c r="L335" s="86">
        <v>43494</v>
      </c>
      <c r="M335" s="5">
        <v>3.5299999999999998E-2</v>
      </c>
      <c r="O335" s="86">
        <f t="shared" ca="1" si="37"/>
        <v>43494</v>
      </c>
      <c r="P335" s="5">
        <v>2610.3000000000002</v>
      </c>
      <c r="Q335" s="5">
        <v>10.9392117965933</v>
      </c>
      <c r="R335" s="1"/>
      <c r="S335" s="1">
        <v>43328</v>
      </c>
      <c r="T335">
        <v>334.69799999999998</v>
      </c>
      <c r="V335" s="86">
        <v>43489</v>
      </c>
      <c r="W335" s="5">
        <v>3.38</v>
      </c>
      <c r="Z335" s="86">
        <v>43480</v>
      </c>
      <c r="AA335" s="5">
        <v>83.9</v>
      </c>
      <c r="AC335" s="1">
        <v>43348</v>
      </c>
      <c r="AD335">
        <v>2.9634999999999998</v>
      </c>
      <c r="AE335" s="87">
        <f t="shared" ca="1" si="38"/>
        <v>-1.2000000000003119E-3</v>
      </c>
      <c r="AF335" s="87">
        <f t="shared" ca="1" si="39"/>
        <v>1.8994121897752254E-2</v>
      </c>
      <c r="AG335" s="87">
        <f t="shared" ca="1" si="40"/>
        <v>0.30627101288456049</v>
      </c>
      <c r="AI335" s="1">
        <v>43333</v>
      </c>
      <c r="AJ335">
        <v>2862.96</v>
      </c>
      <c r="AK335" s="85">
        <f t="shared" ca="1" si="43"/>
        <v>2.0664306891217009E-3</v>
      </c>
      <c r="AL335" s="87">
        <f t="shared" ca="1" si="41"/>
        <v>2.6944815727681149E-3</v>
      </c>
      <c r="AM335" s="87">
        <f t="shared" ca="1" si="42"/>
        <v>4.3447209875394792</v>
      </c>
    </row>
    <row r="336" spans="2:39" x14ac:dyDescent="0.45">
      <c r="B336" s="86">
        <v>43493</v>
      </c>
      <c r="C336" s="5">
        <v>56.1586</v>
      </c>
      <c r="E336" s="86">
        <v>43493</v>
      </c>
      <c r="F336" s="5">
        <v>2.7736000000000001</v>
      </c>
      <c r="G336" s="5">
        <v>0.44721724772941224</v>
      </c>
      <c r="I336" s="86">
        <v>43476</v>
      </c>
      <c r="J336" s="5">
        <v>18.190000000000001</v>
      </c>
      <c r="L336" s="86">
        <v>43493</v>
      </c>
      <c r="M336" s="5">
        <v>4.3200000000000002E-2</v>
      </c>
      <c r="O336" s="86">
        <f t="shared" ref="O336:O399" ca="1" si="44">VALUE(L336)</f>
        <v>43493</v>
      </c>
      <c r="P336" s="5">
        <v>2582.61</v>
      </c>
      <c r="Q336" s="5">
        <v>7.3497977236442296</v>
      </c>
      <c r="R336" s="1"/>
      <c r="S336" s="1">
        <v>43327</v>
      </c>
      <c r="T336">
        <v>338.30099999999999</v>
      </c>
      <c r="V336" s="86">
        <v>43488</v>
      </c>
      <c r="W336" s="5">
        <v>3</v>
      </c>
      <c r="Z336" s="86">
        <v>43479</v>
      </c>
      <c r="AA336" s="5">
        <v>83.62</v>
      </c>
      <c r="AC336" s="1">
        <v>43347</v>
      </c>
      <c r="AD336">
        <v>2.9647000000000001</v>
      </c>
      <c r="AE336" s="87">
        <f t="shared" ca="1" si="38"/>
        <v>3.6700000000000177E-2</v>
      </c>
      <c r="AF336" s="87">
        <f t="shared" ca="1" si="39"/>
        <v>2.6704431592278286E-2</v>
      </c>
      <c r="AG336" s="87">
        <f t="shared" ca="1" si="40"/>
        <v>0.43059602103750833</v>
      </c>
      <c r="AI336" s="1">
        <v>43332</v>
      </c>
      <c r="AJ336">
        <v>2857.05</v>
      </c>
      <c r="AK336" s="85">
        <f t="shared" ca="1" si="43"/>
        <v>2.4250166951827559E-3</v>
      </c>
      <c r="AL336" s="87">
        <f t="shared" ca="1" si="41"/>
        <v>6.5408838324824666E-3</v>
      </c>
      <c r="AM336" s="87">
        <f t="shared" ca="1" si="42"/>
        <v>10.546858271830494</v>
      </c>
    </row>
    <row r="337" spans="2:39" x14ac:dyDescent="0.45">
      <c r="B337" s="86">
        <v>43490</v>
      </c>
      <c r="C337" s="5">
        <v>56.5396</v>
      </c>
      <c r="E337" s="86">
        <v>43490</v>
      </c>
      <c r="F337" s="5">
        <v>2.7894000000000001</v>
      </c>
      <c r="G337" s="5">
        <v>0.60579896280311885</v>
      </c>
      <c r="I337" s="86">
        <v>43475</v>
      </c>
      <c r="J337" s="5">
        <v>19.5</v>
      </c>
      <c r="L337" s="86">
        <v>43490</v>
      </c>
      <c r="M337" s="5">
        <v>4.36E-2</v>
      </c>
      <c r="O337" s="86">
        <f t="shared" ca="1" si="44"/>
        <v>43490</v>
      </c>
      <c r="P337" s="5">
        <v>2596.2600000000002</v>
      </c>
      <c r="Q337" s="5">
        <v>6.46738981836923</v>
      </c>
      <c r="R337" s="1"/>
      <c r="S337" s="1">
        <v>43326</v>
      </c>
      <c r="T337">
        <v>332.64499999999998</v>
      </c>
      <c r="V337" s="86">
        <v>43487</v>
      </c>
      <c r="W337" s="5">
        <v>3.19</v>
      </c>
      <c r="Z337" s="86">
        <v>43476</v>
      </c>
      <c r="AA337" s="5">
        <v>83.89</v>
      </c>
      <c r="AC337" s="1">
        <v>43346</v>
      </c>
      <c r="AD337">
        <v>2.9279999999999999</v>
      </c>
      <c r="AE337" s="87">
        <f t="shared" ca="1" si="38"/>
        <v>-2.4999999999999467E-3</v>
      </c>
      <c r="AF337" s="87">
        <f t="shared" ca="1" si="39"/>
        <v>1.4549083590842884E-2</v>
      </c>
      <c r="AG337" s="87">
        <f t="shared" ca="1" si="40"/>
        <v>0.23459692382183264</v>
      </c>
      <c r="AI337" s="1">
        <v>43329</v>
      </c>
      <c r="AJ337">
        <v>2850.13</v>
      </c>
      <c r="AK337" s="85">
        <f t="shared" ca="1" si="43"/>
        <v>3.3176268652185398E-3</v>
      </c>
      <c r="AL337" s="87">
        <f t="shared" ca="1" si="41"/>
        <v>7.0074315486142206E-3</v>
      </c>
      <c r="AM337" s="87">
        <f t="shared" ca="1" si="42"/>
        <v>11.29914385969734</v>
      </c>
    </row>
    <row r="338" spans="2:39" x14ac:dyDescent="0.45">
      <c r="B338" s="86">
        <v>43489</v>
      </c>
      <c r="C338" s="5">
        <v>57.5</v>
      </c>
      <c r="E338" s="86">
        <v>43489</v>
      </c>
      <c r="F338" s="5">
        <v>2.7498999999999998</v>
      </c>
      <c r="G338" s="5">
        <v>0.3759110710438468</v>
      </c>
      <c r="I338" s="86">
        <v>43474</v>
      </c>
      <c r="J338" s="5">
        <v>19.98</v>
      </c>
      <c r="L338" s="86">
        <v>43489</v>
      </c>
      <c r="M338" s="5">
        <v>3.3399999999999999E-2</v>
      </c>
      <c r="O338" s="86">
        <f t="shared" ca="1" si="44"/>
        <v>43489</v>
      </c>
      <c r="P338" s="5">
        <v>2596.64</v>
      </c>
      <c r="Q338" s="5">
        <v>4.1402984380152104</v>
      </c>
      <c r="R338" s="1"/>
      <c r="S338" s="1">
        <v>43325</v>
      </c>
      <c r="T338">
        <v>335.64600000000002</v>
      </c>
      <c r="V338" s="86">
        <v>43486</v>
      </c>
      <c r="W338" s="5">
        <v>3.75</v>
      </c>
      <c r="Z338" s="86">
        <v>43475</v>
      </c>
      <c r="AA338" s="5">
        <v>84.16</v>
      </c>
      <c r="AC338" s="1">
        <v>43343</v>
      </c>
      <c r="AD338">
        <v>2.9304999999999999</v>
      </c>
      <c r="AE338" s="87">
        <f t="shared" ca="1" si="38"/>
        <v>0</v>
      </c>
      <c r="AF338" s="87">
        <f t="shared" ca="1" si="39"/>
        <v>2.4341100358584132E-2</v>
      </c>
      <c r="AG338" s="87">
        <f t="shared" ca="1" si="40"/>
        <v>0.39248844993621501</v>
      </c>
      <c r="AI338" s="1">
        <v>43328</v>
      </c>
      <c r="AJ338">
        <v>2840.69</v>
      </c>
      <c r="AK338" s="85">
        <f t="shared" ca="1" si="43"/>
        <v>7.8882767591131279E-3</v>
      </c>
      <c r="AL338" s="87">
        <f t="shared" ca="1" si="41"/>
        <v>7.6470236610869232E-3</v>
      </c>
      <c r="AM338" s="87">
        <f t="shared" ca="1" si="42"/>
        <v>12.330455152604076</v>
      </c>
    </row>
    <row r="339" spans="2:39" x14ac:dyDescent="0.45">
      <c r="B339" s="86">
        <v>43488</v>
      </c>
      <c r="C339" s="5">
        <v>57.567900000000002</v>
      </c>
      <c r="E339" s="86">
        <v>43488</v>
      </c>
      <c r="F339" s="5">
        <v>2.7722000000000002</v>
      </c>
      <c r="G339" s="5">
        <v>0.58001804569627879</v>
      </c>
      <c r="I339" s="86">
        <v>43473</v>
      </c>
      <c r="J339" s="5">
        <v>20.47</v>
      </c>
      <c r="L339" s="86">
        <v>43488</v>
      </c>
      <c r="M339" s="5">
        <v>3.8800000000000001E-2</v>
      </c>
      <c r="O339" s="86">
        <f t="shared" ca="1" si="44"/>
        <v>43488</v>
      </c>
      <c r="P339" s="5">
        <v>2584.96</v>
      </c>
      <c r="Q339" s="5">
        <v>21.955508004357601</v>
      </c>
      <c r="R339" s="1"/>
      <c r="S339" s="1">
        <v>43322</v>
      </c>
      <c r="T339">
        <v>332.84899999999999</v>
      </c>
      <c r="V339" s="86">
        <v>43483</v>
      </c>
      <c r="W339" s="5">
        <v>3.5</v>
      </c>
      <c r="Z339" s="86">
        <v>43474</v>
      </c>
      <c r="AA339" s="5">
        <v>83.83</v>
      </c>
      <c r="AC339" s="1">
        <v>43342</v>
      </c>
      <c r="AD339">
        <v>2.9304999999999999</v>
      </c>
      <c r="AE339" s="87">
        <f t="shared" ca="1" si="38"/>
        <v>-2.8200000000000003E-2</v>
      </c>
      <c r="AF339" s="87">
        <f t="shared" ca="1" si="39"/>
        <v>2.9216547822538241E-2</v>
      </c>
      <c r="AG339" s="87">
        <f t="shared" ca="1" si="40"/>
        <v>0.47110267812158807</v>
      </c>
      <c r="AI339" s="1">
        <v>43327</v>
      </c>
      <c r="AJ339">
        <v>2818.37</v>
      </c>
      <c r="AK339" s="85">
        <f t="shared" ca="1" si="43"/>
        <v>-7.6312639158579937E-3</v>
      </c>
      <c r="AL339" s="87">
        <f t="shared" ca="1" si="41"/>
        <v>6.5152138995892605E-3</v>
      </c>
      <c r="AM339" s="87">
        <f t="shared" ca="1" si="42"/>
        <v>10.505466748757183</v>
      </c>
    </row>
    <row r="340" spans="2:39" x14ac:dyDescent="0.45">
      <c r="B340" s="86">
        <v>43487</v>
      </c>
      <c r="C340" s="5">
        <v>58.1</v>
      </c>
      <c r="E340" s="86">
        <v>43487</v>
      </c>
      <c r="F340" s="5">
        <v>2.7730000000000001</v>
      </c>
      <c r="G340" s="5">
        <v>0.63414872072724127</v>
      </c>
      <c r="I340" s="86">
        <v>43472</v>
      </c>
      <c r="J340" s="5">
        <v>21.4</v>
      </c>
      <c r="L340" s="86">
        <v>43487</v>
      </c>
      <c r="M340" s="5">
        <v>3.9100000000000003E-2</v>
      </c>
      <c r="O340" s="86">
        <f t="shared" ca="1" si="44"/>
        <v>43487</v>
      </c>
      <c r="P340" s="5">
        <v>2574.41</v>
      </c>
      <c r="Q340" s="5">
        <v>38.940741558679598</v>
      </c>
      <c r="R340" s="1"/>
      <c r="S340" s="1">
        <v>43321</v>
      </c>
      <c r="T340">
        <v>328.07900000000001</v>
      </c>
      <c r="V340" s="86">
        <v>43482</v>
      </c>
      <c r="W340" s="5">
        <v>3.25</v>
      </c>
      <c r="Z340" s="86">
        <v>43473</v>
      </c>
      <c r="AA340" s="5">
        <v>83.73</v>
      </c>
      <c r="AC340" s="1">
        <v>43341</v>
      </c>
      <c r="AD340">
        <v>2.9586999999999999</v>
      </c>
      <c r="AE340" s="87">
        <f t="shared" ca="1" si="38"/>
        <v>3.8000000000000256E-3</v>
      </c>
      <c r="AF340" s="87">
        <f t="shared" ca="1" si="39"/>
        <v>2.2177616343211141E-2</v>
      </c>
      <c r="AG340" s="87">
        <f t="shared" ca="1" si="40"/>
        <v>0.35760331840369308</v>
      </c>
      <c r="AI340" s="1">
        <v>43326</v>
      </c>
      <c r="AJ340">
        <v>2839.96</v>
      </c>
      <c r="AK340" s="85">
        <f t="shared" ca="1" si="43"/>
        <v>6.3689195466782979E-3</v>
      </c>
      <c r="AL340" s="87">
        <f t="shared" ca="1" si="41"/>
        <v>5.7744302943977784E-3</v>
      </c>
      <c r="AM340" s="87">
        <f t="shared" ca="1" si="42"/>
        <v>9.310989076603672</v>
      </c>
    </row>
    <row r="341" spans="2:39" x14ac:dyDescent="0.45">
      <c r="B341" s="86">
        <v>43486</v>
      </c>
      <c r="C341" s="5">
        <v>56.8</v>
      </c>
      <c r="E341" s="86">
        <v>43486</v>
      </c>
      <c r="F341" s="5">
        <v>2.8224999999999998</v>
      </c>
      <c r="G341" s="5">
        <v>0.26730528739003079</v>
      </c>
      <c r="I341" s="86">
        <v>43469</v>
      </c>
      <c r="J341" s="5">
        <v>21.38</v>
      </c>
      <c r="L341" s="86">
        <v>43486</v>
      </c>
      <c r="M341" s="5">
        <v>5.8500000000000003E-2</v>
      </c>
      <c r="O341" s="86">
        <f t="shared" ca="1" si="44"/>
        <v>43486</v>
      </c>
      <c r="P341" s="5">
        <v>2549.69</v>
      </c>
      <c r="Q341" s="5">
        <v>38.908205481108297</v>
      </c>
      <c r="R341" s="1"/>
      <c r="S341" s="1">
        <v>43320</v>
      </c>
      <c r="T341">
        <v>324.36200000000002</v>
      </c>
      <c r="V341" s="86">
        <v>43481</v>
      </c>
      <c r="W341" s="5">
        <v>3.25</v>
      </c>
      <c r="Z341" s="86">
        <v>43472</v>
      </c>
      <c r="AA341" s="5">
        <v>83.19</v>
      </c>
      <c r="AC341" s="1">
        <v>43340</v>
      </c>
      <c r="AD341">
        <v>2.9548999999999999</v>
      </c>
      <c r="AE341" s="87">
        <f t="shared" ca="1" si="38"/>
        <v>3.1299999999999883E-2</v>
      </c>
      <c r="AF341" s="87">
        <f t="shared" ca="1" si="39"/>
        <v>2.1990149309785663E-2</v>
      </c>
      <c r="AG341" s="87">
        <f t="shared" ca="1" si="40"/>
        <v>0.35458050331812291</v>
      </c>
      <c r="AI341" s="1">
        <v>43325</v>
      </c>
      <c r="AJ341">
        <v>2821.93</v>
      </c>
      <c r="AK341" s="85">
        <f t="shared" ca="1" si="43"/>
        <v>-4.0140031013779489E-3</v>
      </c>
      <c r="AL341" s="87">
        <f t="shared" ca="1" si="41"/>
        <v>3.0494315230978593E-3</v>
      </c>
      <c r="AM341" s="87">
        <f t="shared" ca="1" si="42"/>
        <v>4.9170605850003124</v>
      </c>
    </row>
    <row r="342" spans="2:39" x14ac:dyDescent="0.45">
      <c r="B342" s="86">
        <v>43483</v>
      </c>
      <c r="C342" s="5">
        <v>57.1</v>
      </c>
      <c r="E342" s="86">
        <v>43483</v>
      </c>
      <c r="F342" s="5">
        <v>2.8224999999999998</v>
      </c>
      <c r="G342" s="5">
        <v>0.19426751315304053</v>
      </c>
      <c r="I342" s="86">
        <v>43468</v>
      </c>
      <c r="J342" s="5">
        <v>25.45</v>
      </c>
      <c r="L342" s="86">
        <v>43483</v>
      </c>
      <c r="M342" s="5">
        <v>5.3499999999999999E-2</v>
      </c>
      <c r="O342" s="86">
        <f t="shared" ca="1" si="44"/>
        <v>43483</v>
      </c>
      <c r="P342" s="5">
        <v>2531.94</v>
      </c>
      <c r="Q342" s="5">
        <v>39.016200283271701</v>
      </c>
      <c r="R342" s="1"/>
      <c r="S342" s="1">
        <v>43319</v>
      </c>
      <c r="T342">
        <v>323.66199999999998</v>
      </c>
      <c r="V342" s="86">
        <v>43480</v>
      </c>
      <c r="W342" s="5">
        <v>2.75</v>
      </c>
      <c r="Z342" s="86">
        <v>43469</v>
      </c>
      <c r="AA342" s="5">
        <v>82.39</v>
      </c>
      <c r="AC342" s="1">
        <v>43339</v>
      </c>
      <c r="AD342">
        <v>2.9236</v>
      </c>
      <c r="AE342" s="87">
        <f t="shared" ca="1" si="38"/>
        <v>3.4699999999999953E-2</v>
      </c>
      <c r="AF342" s="87">
        <f t="shared" ca="1" si="39"/>
        <v>2.0525187778272096E-2</v>
      </c>
      <c r="AG342" s="87">
        <f t="shared" ca="1" si="40"/>
        <v>0.33095870840131381</v>
      </c>
      <c r="AI342" s="1">
        <v>43322</v>
      </c>
      <c r="AJ342">
        <v>2833.28</v>
      </c>
      <c r="AK342" s="85">
        <f t="shared" ca="1" si="43"/>
        <v>-7.1392952256226182E-3</v>
      </c>
      <c r="AL342" s="87">
        <f t="shared" ca="1" si="41"/>
        <v>4.1633477144213281E-3</v>
      </c>
      <c r="AM342" s="87">
        <f t="shared" ca="1" si="42"/>
        <v>6.7131964738908811</v>
      </c>
    </row>
    <row r="343" spans="2:39" x14ac:dyDescent="0.45">
      <c r="B343" s="86">
        <v>43482</v>
      </c>
      <c r="C343" s="5">
        <v>57.5</v>
      </c>
      <c r="E343" s="86">
        <v>43482</v>
      </c>
      <c r="F343" s="5">
        <v>2.7841999999999998</v>
      </c>
      <c r="G343" s="5">
        <v>0.16428222667105469</v>
      </c>
      <c r="I343" s="86">
        <v>43467</v>
      </c>
      <c r="J343" s="5">
        <v>23.22</v>
      </c>
      <c r="L343" s="86">
        <v>43482</v>
      </c>
      <c r="M343" s="5">
        <v>5.2600000000000001E-2</v>
      </c>
      <c r="O343" s="86">
        <f t="shared" ca="1" si="44"/>
        <v>43482</v>
      </c>
      <c r="P343" s="5">
        <v>2447.89</v>
      </c>
      <c r="Q343" s="5">
        <v>23.446423897972601</v>
      </c>
      <c r="R343" s="1"/>
      <c r="S343" s="1">
        <v>43318</v>
      </c>
      <c r="T343">
        <v>325.38099999999997</v>
      </c>
      <c r="V343" s="86">
        <v>43479</v>
      </c>
      <c r="W343" s="5">
        <v>2.5</v>
      </c>
      <c r="Z343" s="86">
        <v>43468</v>
      </c>
      <c r="AA343" s="5">
        <v>81.03</v>
      </c>
      <c r="AC343" s="1">
        <v>43336</v>
      </c>
      <c r="AD343">
        <v>2.8889</v>
      </c>
      <c r="AE343" s="87">
        <f t="shared" ca="1" si="38"/>
        <v>-1.1400000000000077E-2</v>
      </c>
      <c r="AF343" s="87">
        <f t="shared" ca="1" si="39"/>
        <v>8.448816485165116E-3</v>
      </c>
      <c r="AG343" s="87">
        <f t="shared" ca="1" si="40"/>
        <v>0.13623307234294993</v>
      </c>
      <c r="AI343" s="1">
        <v>43321</v>
      </c>
      <c r="AJ343">
        <v>2853.58</v>
      </c>
      <c r="AK343" s="85">
        <f t="shared" ca="1" si="43"/>
        <v>-1.4427591414417902E-3</v>
      </c>
      <c r="AL343" s="87">
        <f t="shared" ca="1" si="41"/>
        <v>2.3930765073162533E-3</v>
      </c>
      <c r="AM343" s="87">
        <f t="shared" ca="1" si="42"/>
        <v>3.8587199226763387</v>
      </c>
    </row>
    <row r="344" spans="2:39" x14ac:dyDescent="0.45">
      <c r="B344" s="86">
        <v>43481</v>
      </c>
      <c r="C344" s="5">
        <v>57.000799999999998</v>
      </c>
      <c r="E344" s="86">
        <v>43481</v>
      </c>
      <c r="F344" s="5">
        <v>2.7559999999999998</v>
      </c>
      <c r="G344" s="5">
        <v>0.41852230127756146</v>
      </c>
      <c r="I344" s="86">
        <v>43465</v>
      </c>
      <c r="J344" s="5">
        <v>25.42</v>
      </c>
      <c r="L344" s="86">
        <v>43481</v>
      </c>
      <c r="M344" s="5">
        <v>5.1499999999999997E-2</v>
      </c>
      <c r="O344" s="86">
        <f t="shared" ca="1" si="44"/>
        <v>43481</v>
      </c>
      <c r="P344" s="5">
        <v>2510.0300000000002</v>
      </c>
      <c r="Q344" s="5">
        <v>8.0645109517783595</v>
      </c>
      <c r="R344" s="1"/>
      <c r="S344" s="1">
        <v>43315</v>
      </c>
      <c r="T344">
        <v>326.76900000000001</v>
      </c>
      <c r="V344" s="86">
        <v>43476</v>
      </c>
      <c r="W344" s="5">
        <v>2.25</v>
      </c>
      <c r="Z344" s="86">
        <v>43467</v>
      </c>
      <c r="AA344" s="5">
        <v>80.989999999999995</v>
      </c>
      <c r="AC344" s="1">
        <v>43335</v>
      </c>
      <c r="AD344">
        <v>2.9003000000000001</v>
      </c>
      <c r="AE344" s="87">
        <f t="shared" ca="1" si="38"/>
        <v>4.9999999999998934E-3</v>
      </c>
      <c r="AF344" s="87">
        <f t="shared" ca="1" si="39"/>
        <v>2.1253607536917896E-2</v>
      </c>
      <c r="AG344" s="87">
        <f t="shared" ca="1" si="40"/>
        <v>0.34270412408762552</v>
      </c>
      <c r="AI344" s="1">
        <v>43320</v>
      </c>
      <c r="AJ344">
        <v>2857.7</v>
      </c>
      <c r="AK344" s="85">
        <f t="shared" ca="1" si="43"/>
        <v>-2.6241438881196129E-4</v>
      </c>
      <c r="AL344" s="87">
        <f t="shared" ca="1" si="41"/>
        <v>2.0991399037874141E-3</v>
      </c>
      <c r="AM344" s="87">
        <f t="shared" ca="1" si="42"/>
        <v>3.3847613908145502</v>
      </c>
    </row>
    <row r="345" spans="2:39" x14ac:dyDescent="0.45">
      <c r="B345" s="86">
        <v>43480</v>
      </c>
      <c r="C345" s="5">
        <v>57.61</v>
      </c>
      <c r="E345" s="86">
        <v>43480</v>
      </c>
      <c r="F345" s="5">
        <v>2.7408000000000001</v>
      </c>
      <c r="G345" s="5">
        <v>0.466780819371719</v>
      </c>
      <c r="I345" s="86">
        <v>43462</v>
      </c>
      <c r="J345" s="5">
        <v>28.34</v>
      </c>
      <c r="L345" s="86">
        <v>43480</v>
      </c>
      <c r="M345" s="5">
        <v>4.0800000000000003E-2</v>
      </c>
      <c r="O345" s="86">
        <f t="shared" ca="1" si="44"/>
        <v>43480</v>
      </c>
      <c r="P345" s="5">
        <v>2506.85</v>
      </c>
      <c r="Q345" s="5">
        <v>35.571758238369497</v>
      </c>
      <c r="R345" s="1"/>
      <c r="S345" s="1">
        <v>43314</v>
      </c>
      <c r="T345">
        <v>328.12400000000002</v>
      </c>
      <c r="V345" s="86">
        <v>43475</v>
      </c>
      <c r="W345" s="5">
        <v>2.13</v>
      </c>
      <c r="Z345" s="86">
        <v>43465</v>
      </c>
      <c r="AA345" s="5">
        <v>81.099999999999994</v>
      </c>
      <c r="AC345" s="1">
        <v>43334</v>
      </c>
      <c r="AD345">
        <v>2.8953000000000002</v>
      </c>
      <c r="AE345" s="87">
        <f t="shared" ca="1" si="38"/>
        <v>-5.6999999999995943E-3</v>
      </c>
      <c r="AF345" s="87">
        <f t="shared" ca="1" si="39"/>
        <v>1.9927619024860982E-2</v>
      </c>
      <c r="AG345" s="87">
        <f t="shared" ca="1" si="40"/>
        <v>0.32132320177665408</v>
      </c>
      <c r="AI345" s="1">
        <v>43319</v>
      </c>
      <c r="AJ345">
        <v>2858.45</v>
      </c>
      <c r="AK345" s="85">
        <f t="shared" ca="1" si="43"/>
        <v>2.8201845679715165E-3</v>
      </c>
      <c r="AL345" s="87">
        <f t="shared" ca="1" si="41"/>
        <v>9.739515637004506E-4</v>
      </c>
      <c r="AM345" s="87">
        <f t="shared" ca="1" si="42"/>
        <v>1.570449708182289</v>
      </c>
    </row>
    <row r="346" spans="2:39" x14ac:dyDescent="0.45">
      <c r="B346" s="86">
        <v>43479</v>
      </c>
      <c r="C346" s="5">
        <v>58.3</v>
      </c>
      <c r="E346" s="86">
        <v>43479</v>
      </c>
      <c r="F346" s="5">
        <v>2.7284999999999999</v>
      </c>
      <c r="G346" s="5">
        <v>0.4638276978936608</v>
      </c>
      <c r="I346" s="86">
        <v>43461</v>
      </c>
      <c r="J346" s="5">
        <v>29.96</v>
      </c>
      <c r="L346" s="86">
        <v>43479</v>
      </c>
      <c r="M346" s="5">
        <v>3.3099999999999997E-2</v>
      </c>
      <c r="O346" s="86">
        <f t="shared" ca="1" si="44"/>
        <v>43479</v>
      </c>
      <c r="P346" s="5">
        <v>2485.7399999999998</v>
      </c>
      <c r="Q346" s="5">
        <v>50.767069083656303</v>
      </c>
      <c r="R346" s="1"/>
      <c r="S346" s="1">
        <v>43313</v>
      </c>
      <c r="T346">
        <v>329.41699999999997</v>
      </c>
      <c r="V346" s="86">
        <v>43474</v>
      </c>
      <c r="W346" s="5">
        <v>2.77</v>
      </c>
      <c r="Z346" s="86">
        <v>43462</v>
      </c>
      <c r="AA346" s="5">
        <v>81.040000000000006</v>
      </c>
      <c r="AC346" s="1">
        <v>43333</v>
      </c>
      <c r="AD346">
        <v>2.9009999999999998</v>
      </c>
      <c r="AE346" s="87">
        <f t="shared" ca="1" si="38"/>
        <v>5.9999999999997833E-3</v>
      </c>
      <c r="AF346" s="87">
        <f t="shared" ca="1" si="39"/>
        <v>2.233241291635699E-2</v>
      </c>
      <c r="AG346" s="87">
        <f t="shared" ca="1" si="40"/>
        <v>0.36009933814620348</v>
      </c>
      <c r="AI346" s="1">
        <v>43318</v>
      </c>
      <c r="AJ346">
        <v>2850.4</v>
      </c>
      <c r="AK346" s="85">
        <f t="shared" ca="1" si="43"/>
        <v>3.5320512931104955E-3</v>
      </c>
      <c r="AL346" s="87">
        <f t="shared" ca="1" si="41"/>
        <v>2.76553716925398E-3</v>
      </c>
      <c r="AM346" s="87">
        <f t="shared" ca="1" si="42"/>
        <v>4.4592946942051075</v>
      </c>
    </row>
    <row r="347" spans="2:39" x14ac:dyDescent="0.45">
      <c r="B347" s="86">
        <v>43476</v>
      </c>
      <c r="C347" s="5">
        <v>58.68</v>
      </c>
      <c r="E347" s="86">
        <v>43476</v>
      </c>
      <c r="F347" s="5">
        <v>2.7248999999999999</v>
      </c>
      <c r="G347" s="5">
        <v>0.57082986373641365</v>
      </c>
      <c r="I347" s="86">
        <v>43460</v>
      </c>
      <c r="J347" s="5">
        <v>30.41</v>
      </c>
      <c r="L347" s="86">
        <v>43476</v>
      </c>
      <c r="M347" s="5">
        <v>2.64E-2</v>
      </c>
      <c r="O347" s="86">
        <f t="shared" ca="1" si="44"/>
        <v>43476</v>
      </c>
      <c r="P347" s="5">
        <v>2488.83</v>
      </c>
      <c r="Q347" s="5">
        <v>55.7419055271301</v>
      </c>
      <c r="R347" s="1"/>
      <c r="S347" s="1">
        <v>43312</v>
      </c>
      <c r="T347">
        <v>328.34899999999999</v>
      </c>
      <c r="V347" s="86">
        <v>43473</v>
      </c>
      <c r="W347" s="5">
        <v>2.77</v>
      </c>
      <c r="Z347" s="86">
        <v>43461</v>
      </c>
      <c r="AA347" s="5">
        <v>80.92</v>
      </c>
      <c r="AC347" s="1">
        <v>43332</v>
      </c>
      <c r="AD347">
        <v>2.895</v>
      </c>
      <c r="AE347" s="87">
        <f t="shared" ca="1" si="38"/>
        <v>-3.9400000000000102E-2</v>
      </c>
      <c r="AF347" s="87">
        <f t="shared" ca="1" si="39"/>
        <v>2.5378123781451493E-2</v>
      </c>
      <c r="AG347" s="87">
        <f t="shared" ca="1" si="40"/>
        <v>0.40920995018857392</v>
      </c>
      <c r="AI347" s="1">
        <v>43315</v>
      </c>
      <c r="AJ347">
        <v>2840.35</v>
      </c>
      <c r="AK347" s="85">
        <f t="shared" ca="1" si="43"/>
        <v>4.6333873211502116E-3</v>
      </c>
      <c r="AL347" s="87">
        <f t="shared" ca="1" si="41"/>
        <v>2.9265209310273326E-3</v>
      </c>
      <c r="AM347" s="87">
        <f t="shared" ca="1" si="42"/>
        <v>4.7188732103465991</v>
      </c>
    </row>
    <row r="348" spans="2:39" x14ac:dyDescent="0.45">
      <c r="B348" s="86">
        <v>43475</v>
      </c>
      <c r="C348" s="5">
        <v>59.2</v>
      </c>
      <c r="E348" s="86">
        <v>43475</v>
      </c>
      <c r="F348" s="5">
        <v>2.7654999999999998</v>
      </c>
      <c r="G348" s="5">
        <v>0.37559739083225774</v>
      </c>
      <c r="I348" s="86">
        <v>43458</v>
      </c>
      <c r="J348" s="5">
        <v>36.07</v>
      </c>
      <c r="L348" s="86">
        <v>43475</v>
      </c>
      <c r="M348" s="5">
        <v>4.4299999999999999E-2</v>
      </c>
      <c r="O348" s="86">
        <f t="shared" ca="1" si="44"/>
        <v>43475</v>
      </c>
      <c r="P348" s="5">
        <v>2467.6999999999998</v>
      </c>
      <c r="Q348" s="5">
        <v>56.792512015107903</v>
      </c>
      <c r="R348" s="1"/>
      <c r="S348" s="1">
        <v>43311</v>
      </c>
      <c r="T348">
        <v>331.76</v>
      </c>
      <c r="V348" s="86">
        <v>43472</v>
      </c>
      <c r="W348" s="5">
        <v>2.69</v>
      </c>
      <c r="Z348" s="86">
        <v>43460</v>
      </c>
      <c r="AA348" s="5">
        <v>80.97</v>
      </c>
      <c r="AC348" s="1">
        <v>43329</v>
      </c>
      <c r="AD348">
        <v>2.9344000000000001</v>
      </c>
      <c r="AE348" s="87">
        <f t="shared" ca="1" si="38"/>
        <v>-2.6999999999999247E-3</v>
      </c>
      <c r="AF348" s="87">
        <f t="shared" ca="1" si="39"/>
        <v>2.913617453727713E-2</v>
      </c>
      <c r="AG348" s="87">
        <f t="shared" ca="1" si="40"/>
        <v>0.46980669783788287</v>
      </c>
      <c r="AI348" s="1">
        <v>43314</v>
      </c>
      <c r="AJ348">
        <v>2827.22</v>
      </c>
      <c r="AK348" s="85">
        <f t="shared" ca="1" si="43"/>
        <v>4.914398127409042E-3</v>
      </c>
      <c r="AL348" s="87">
        <f t="shared" ca="1" si="41"/>
        <v>5.1661797099809177E-3</v>
      </c>
      <c r="AM348" s="87">
        <f t="shared" ca="1" si="42"/>
        <v>8.3302144791792809</v>
      </c>
    </row>
    <row r="349" spans="2:39" x14ac:dyDescent="0.45">
      <c r="B349" s="86">
        <v>43474</v>
      </c>
      <c r="C349" s="5">
        <v>59.21</v>
      </c>
      <c r="E349" s="86">
        <v>43474</v>
      </c>
      <c r="F349" s="5">
        <v>2.7389999999999999</v>
      </c>
      <c r="G349" s="5">
        <v>0.96573912971706355</v>
      </c>
      <c r="I349" s="86">
        <v>43455</v>
      </c>
      <c r="J349" s="5">
        <v>30.11</v>
      </c>
      <c r="L349" s="86">
        <v>43474</v>
      </c>
      <c r="M349" s="5">
        <v>3.3799999999999997E-2</v>
      </c>
      <c r="O349" s="86">
        <f t="shared" ca="1" si="44"/>
        <v>43474</v>
      </c>
      <c r="P349" s="5">
        <v>2351.1</v>
      </c>
      <c r="Q349" s="5">
        <v>9.0071689627280307</v>
      </c>
      <c r="R349" s="1"/>
      <c r="S349" s="1">
        <v>43308</v>
      </c>
      <c r="T349">
        <v>330.28300000000002</v>
      </c>
      <c r="V349" s="86">
        <v>43469</v>
      </c>
      <c r="W349" s="5">
        <v>3</v>
      </c>
      <c r="Z349" s="86">
        <v>43458</v>
      </c>
      <c r="AA349" s="5">
        <v>79.63</v>
      </c>
      <c r="AC349" s="1">
        <v>43328</v>
      </c>
      <c r="AD349">
        <v>2.9371</v>
      </c>
      <c r="AE349" s="87">
        <f t="shared" ref="AE349:AE412" ca="1" si="45">(AD349-AD350)</f>
        <v>9.100000000000108E-3</v>
      </c>
      <c r="AF349" s="87">
        <f t="shared" ref="AF349:AF412" ca="1" si="46">STDEV(AE349:AE352)</f>
        <v>2.9314316752513191E-2</v>
      </c>
      <c r="AG349" s="87">
        <f t="shared" ref="AG349:AG412" ca="1" si="47">AF349*SQRT(260)</f>
        <v>0.47267915474805489</v>
      </c>
      <c r="AI349" s="1">
        <v>43313</v>
      </c>
      <c r="AJ349">
        <v>2813.36</v>
      </c>
      <c r="AK349" s="85">
        <f t="shared" ca="1" si="43"/>
        <v>-1.0409173801414606E-3</v>
      </c>
      <c r="AL349" s="87">
        <f t="shared" ref="AL349:AL412" ca="1" si="48">STDEV(AK349:AK352)</f>
        <v>5.2699964881238485E-3</v>
      </c>
      <c r="AM349" s="87">
        <f t="shared" ref="AM349:AM412" ca="1" si="49">AL349*SQRT(260)*100</f>
        <v>8.497614003976528</v>
      </c>
    </row>
    <row r="350" spans="2:39" x14ac:dyDescent="0.45">
      <c r="B350" s="86">
        <v>43473</v>
      </c>
      <c r="C350" s="5">
        <v>61.11</v>
      </c>
      <c r="E350" s="86">
        <v>43473</v>
      </c>
      <c r="F350" s="5">
        <v>2.7568999999999999</v>
      </c>
      <c r="G350" s="5">
        <v>1.3290543254509981</v>
      </c>
      <c r="I350" s="86">
        <v>43454</v>
      </c>
      <c r="J350" s="5">
        <v>28.38</v>
      </c>
      <c r="L350" s="86">
        <v>43473</v>
      </c>
      <c r="M350" s="5">
        <v>3.4599999999999999E-2</v>
      </c>
      <c r="O350" s="86">
        <f t="shared" ca="1" si="44"/>
        <v>43473</v>
      </c>
      <c r="P350" s="5">
        <v>2416.62</v>
      </c>
      <c r="Q350" s="5">
        <v>14.626962815316</v>
      </c>
      <c r="R350" s="1"/>
      <c r="S350" s="1">
        <v>43307</v>
      </c>
      <c r="T350">
        <v>326.37900000000002</v>
      </c>
      <c r="V350" s="86">
        <v>43468</v>
      </c>
      <c r="W350" s="5">
        <v>2</v>
      </c>
      <c r="Z350" s="86">
        <v>43455</v>
      </c>
      <c r="AA350" s="5">
        <v>80.23</v>
      </c>
      <c r="AC350" s="1">
        <v>43327</v>
      </c>
      <c r="AD350">
        <v>2.9279999999999999</v>
      </c>
      <c r="AE350" s="87">
        <f t="shared" ca="1" si="45"/>
        <v>-4.0500000000000203E-2</v>
      </c>
      <c r="AF350" s="87">
        <f t="shared" ca="1" si="46"/>
        <v>3.7637603094069001E-2</v>
      </c>
      <c r="AG350" s="87">
        <f t="shared" ca="1" si="47"/>
        <v>0.60688811434508649</v>
      </c>
      <c r="AI350" s="1">
        <v>43312</v>
      </c>
      <c r="AJ350">
        <v>2816.29</v>
      </c>
      <c r="AK350" s="85">
        <f t="shared" ref="AK350:AK413" ca="1" si="50">LN(AJ350/AJ351)</f>
        <v>4.8728581939806326E-3</v>
      </c>
      <c r="AL350" s="87">
        <f t="shared" ca="1" si="48"/>
        <v>5.2267326210607493E-3</v>
      </c>
      <c r="AM350" s="87">
        <f t="shared" ca="1" si="49"/>
        <v>8.4278531144863624</v>
      </c>
    </row>
    <row r="351" spans="2:39" x14ac:dyDescent="0.45">
      <c r="B351" s="86">
        <v>43472</v>
      </c>
      <c r="C351" s="5">
        <v>62</v>
      </c>
      <c r="E351" s="86">
        <v>43472</v>
      </c>
      <c r="F351" s="5">
        <v>2.7239</v>
      </c>
      <c r="G351" s="5">
        <v>1.4885966489728975</v>
      </c>
      <c r="I351" s="86">
        <v>43453</v>
      </c>
      <c r="J351" s="5">
        <v>25.58</v>
      </c>
      <c r="L351" s="86">
        <v>43472</v>
      </c>
      <c r="M351" s="5">
        <v>3.6200000000000003E-2</v>
      </c>
      <c r="O351" s="86">
        <f t="shared" ca="1" si="44"/>
        <v>43472</v>
      </c>
      <c r="P351" s="5">
        <v>2467.42</v>
      </c>
      <c r="Q351" s="5">
        <v>14.714587576722099</v>
      </c>
      <c r="R351" s="1"/>
      <c r="S351" s="1">
        <v>43306</v>
      </c>
      <c r="T351">
        <v>329.94</v>
      </c>
      <c r="V351" s="86">
        <v>43467</v>
      </c>
      <c r="W351" s="5">
        <v>3</v>
      </c>
      <c r="Z351" s="86">
        <v>43454</v>
      </c>
      <c r="AA351" s="5">
        <v>80.63</v>
      </c>
      <c r="AC351" s="1">
        <v>43326</v>
      </c>
      <c r="AD351">
        <v>2.9685000000000001</v>
      </c>
      <c r="AE351" s="87">
        <f t="shared" ca="1" si="45"/>
        <v>2.870000000000017E-2</v>
      </c>
      <c r="AF351" s="87">
        <f t="shared" ca="1" si="46"/>
        <v>3.5775690070213841E-2</v>
      </c>
      <c r="AG351" s="87">
        <f t="shared" ca="1" si="47"/>
        <v>0.57686566893861801</v>
      </c>
      <c r="AI351" s="1">
        <v>43311</v>
      </c>
      <c r="AJ351">
        <v>2802.6</v>
      </c>
      <c r="AK351" s="85">
        <f t="shared" ca="1" si="50"/>
        <v>-5.7707999094024024E-3</v>
      </c>
      <c r="AL351" s="87">
        <f t="shared" ca="1" si="48"/>
        <v>7.2558396990124261E-3</v>
      </c>
      <c r="AM351" s="87">
        <f t="shared" ca="1" si="49"/>
        <v>11.699689966755029</v>
      </c>
    </row>
    <row r="352" spans="2:39" x14ac:dyDescent="0.45">
      <c r="B352" s="86">
        <v>43469</v>
      </c>
      <c r="C352" s="5">
        <v>65.599999999999994</v>
      </c>
      <c r="E352" s="86">
        <v>43469</v>
      </c>
      <c r="F352" s="5">
        <v>2.6989000000000001</v>
      </c>
      <c r="G352" s="5">
        <v>1.4710213232082465</v>
      </c>
      <c r="I352" s="86">
        <v>43452</v>
      </c>
      <c r="J352" s="5">
        <v>25.58</v>
      </c>
      <c r="L352" s="86">
        <v>43469</v>
      </c>
      <c r="M352" s="5">
        <v>4.6899999999999997E-2</v>
      </c>
      <c r="O352" s="86">
        <f t="shared" ca="1" si="44"/>
        <v>43469</v>
      </c>
      <c r="P352" s="5">
        <v>2506.96</v>
      </c>
      <c r="Q352" s="5">
        <v>15.504633892435301</v>
      </c>
      <c r="R352" s="1"/>
      <c r="S352" s="1">
        <v>43305</v>
      </c>
      <c r="T352">
        <v>335.78800000000001</v>
      </c>
      <c r="V352" s="86">
        <v>43466</v>
      </c>
      <c r="W352" s="5">
        <v>2.75</v>
      </c>
      <c r="Z352" s="86">
        <v>43453</v>
      </c>
      <c r="AA352" s="5">
        <v>81.34</v>
      </c>
      <c r="AC352" s="1">
        <v>43325</v>
      </c>
      <c r="AD352">
        <v>2.9398</v>
      </c>
      <c r="AE352" s="87">
        <f t="shared" ca="1" si="45"/>
        <v>5.7999999999998053E-3</v>
      </c>
      <c r="AF352" s="87">
        <f t="shared" ca="1" si="46"/>
        <v>2.3687742962694013E-2</v>
      </c>
      <c r="AG352" s="87">
        <f t="shared" ca="1" si="47"/>
        <v>0.38195337848136846</v>
      </c>
      <c r="AI352" s="1">
        <v>43308</v>
      </c>
      <c r="AJ352">
        <v>2818.82</v>
      </c>
      <c r="AK352" s="85">
        <f t="shared" ca="1" si="50"/>
        <v>-6.5838795461225143E-3</v>
      </c>
      <c r="AL352" s="87">
        <f t="shared" ca="1" si="48"/>
        <v>7.1409537610074951E-3</v>
      </c>
      <c r="AM352" s="87">
        <f t="shared" ca="1" si="49"/>
        <v>11.514441957984868</v>
      </c>
    </row>
    <row r="353" spans="2:39" x14ac:dyDescent="0.45">
      <c r="B353" s="86">
        <v>43468</v>
      </c>
      <c r="C353" s="5">
        <v>64.19</v>
      </c>
      <c r="E353" s="86">
        <v>43468</v>
      </c>
      <c r="F353" s="5">
        <v>2.5743999999999998</v>
      </c>
      <c r="G353" s="5">
        <v>0.56038123927673844</v>
      </c>
      <c r="I353" s="86">
        <v>43451</v>
      </c>
      <c r="J353" s="5">
        <v>24.52</v>
      </c>
      <c r="L353" s="86">
        <v>43468</v>
      </c>
      <c r="M353" s="5">
        <v>3.5400000000000001E-2</v>
      </c>
      <c r="O353" s="86">
        <f t="shared" ca="1" si="44"/>
        <v>43468</v>
      </c>
      <c r="P353" s="5">
        <v>2546.16</v>
      </c>
      <c r="Q353" s="5">
        <v>18.724040100669001</v>
      </c>
      <c r="R353" s="1"/>
      <c r="S353" s="1">
        <v>43304</v>
      </c>
      <c r="T353">
        <v>337.38900000000001</v>
      </c>
      <c r="V353" s="86">
        <v>43465</v>
      </c>
      <c r="W353" s="5">
        <v>2.75</v>
      </c>
      <c r="Z353" s="86">
        <v>43452</v>
      </c>
      <c r="AA353" s="5">
        <v>82.08</v>
      </c>
      <c r="AC353" s="1">
        <v>43322</v>
      </c>
      <c r="AD353">
        <v>2.9340000000000002</v>
      </c>
      <c r="AE353" s="87">
        <f t="shared" ca="1" si="45"/>
        <v>-5.0499999999999989E-2</v>
      </c>
      <c r="AF353" s="87">
        <f t="shared" ca="1" si="46"/>
        <v>3.1311020424125327E-2</v>
      </c>
      <c r="AG353" s="87">
        <f t="shared" ca="1" si="47"/>
        <v>0.5048750340430771</v>
      </c>
      <c r="AI353" s="1">
        <v>43307</v>
      </c>
      <c r="AJ353">
        <v>2837.44</v>
      </c>
      <c r="AK353" s="85">
        <f t="shared" ca="1" si="50"/>
        <v>-3.0368580797846918E-3</v>
      </c>
      <c r="AL353" s="87">
        <f t="shared" ca="1" si="48"/>
        <v>5.084552710322013E-3</v>
      </c>
      <c r="AM353" s="87">
        <f t="shared" ca="1" si="49"/>
        <v>8.1985948970852078</v>
      </c>
    </row>
    <row r="354" spans="2:39" x14ac:dyDescent="0.45">
      <c r="B354" s="86">
        <v>43467</v>
      </c>
      <c r="C354" s="5">
        <v>63.024999999999999</v>
      </c>
      <c r="E354" s="86">
        <v>43467</v>
      </c>
      <c r="F354" s="5">
        <v>2.6515</v>
      </c>
      <c r="G354" s="5">
        <v>0.43366953624466803</v>
      </c>
      <c r="I354" s="86">
        <v>43448</v>
      </c>
      <c r="J354" s="5">
        <v>21.63</v>
      </c>
      <c r="L354" s="86">
        <v>43467</v>
      </c>
      <c r="M354" s="5">
        <v>7.0000000000000001E-3</v>
      </c>
      <c r="O354" s="86">
        <f t="shared" ca="1" si="44"/>
        <v>43467</v>
      </c>
      <c r="P354" s="5">
        <v>2545.94</v>
      </c>
      <c r="Q354" s="5">
        <v>21.5134380741722</v>
      </c>
      <c r="R354" s="1"/>
      <c r="S354" s="1">
        <v>43301</v>
      </c>
      <c r="T354">
        <v>339.30900000000003</v>
      </c>
      <c r="V354" s="86">
        <v>43462</v>
      </c>
      <c r="W354" s="5">
        <v>2</v>
      </c>
      <c r="Z354" s="86">
        <v>43451</v>
      </c>
      <c r="AA354" s="5">
        <v>82.62</v>
      </c>
      <c r="AC354" s="1">
        <v>43321</v>
      </c>
      <c r="AD354">
        <v>2.9845000000000002</v>
      </c>
      <c r="AE354" s="87">
        <f t="shared" ca="1" si="45"/>
        <v>-3.1599999999999628E-2</v>
      </c>
      <c r="AF354" s="87">
        <f t="shared" ca="1" si="46"/>
        <v>2.3427121035244438E-2</v>
      </c>
      <c r="AG354" s="87">
        <f t="shared" ca="1" si="47"/>
        <v>0.37775097617345482</v>
      </c>
      <c r="AI354" s="1">
        <v>43306</v>
      </c>
      <c r="AJ354">
        <v>2846.07</v>
      </c>
      <c r="AK354" s="85">
        <f t="shared" ca="1" si="50"/>
        <v>9.060376426541358E-3</v>
      </c>
      <c r="AL354" s="87">
        <f t="shared" ca="1" si="48"/>
        <v>4.2802420794303079E-3</v>
      </c>
      <c r="AM354" s="87">
        <f t="shared" ca="1" si="49"/>
        <v>6.901682973896099</v>
      </c>
    </row>
    <row r="355" spans="2:39" x14ac:dyDescent="0.45">
      <c r="B355" s="86">
        <v>43466</v>
      </c>
      <c r="C355" s="5">
        <v>66.430000000000007</v>
      </c>
      <c r="E355" s="86">
        <v>43466</v>
      </c>
      <c r="F355" s="5">
        <v>2.7109999999999999</v>
      </c>
      <c r="G355" s="5">
        <v>0.34703813431187336</v>
      </c>
      <c r="I355" s="86">
        <v>43447</v>
      </c>
      <c r="J355" s="5">
        <v>20.65</v>
      </c>
      <c r="L355" s="86">
        <v>43466</v>
      </c>
      <c r="M355" s="5">
        <v>5.6000000000000001E-2</v>
      </c>
      <c r="O355" s="86">
        <f t="shared" ca="1" si="44"/>
        <v>43466</v>
      </c>
      <c r="P355" s="5">
        <v>2599.9499999999998</v>
      </c>
      <c r="Q355" s="5">
        <v>17.385480440257801</v>
      </c>
      <c r="R355" s="1"/>
      <c r="S355" s="1">
        <v>43300</v>
      </c>
      <c r="T355">
        <v>339.86399999999998</v>
      </c>
      <c r="V355" s="86">
        <v>43461</v>
      </c>
      <c r="W355" s="5">
        <v>2</v>
      </c>
      <c r="Z355" s="86">
        <v>43448</v>
      </c>
      <c r="AA355" s="5">
        <v>83.16</v>
      </c>
      <c r="AC355" s="1">
        <v>43320</v>
      </c>
      <c r="AD355">
        <v>3.0160999999999998</v>
      </c>
      <c r="AE355" s="87">
        <f t="shared" ca="1" si="45"/>
        <v>-1.8000000000000238E-2</v>
      </c>
      <c r="AF355" s="87">
        <f t="shared" ca="1" si="46"/>
        <v>2.4061656911637155E-2</v>
      </c>
      <c r="AG355" s="87">
        <f t="shared" ca="1" si="47"/>
        <v>0.387982559745496</v>
      </c>
      <c r="AI355" s="1">
        <v>43305</v>
      </c>
      <c r="AJ355">
        <v>2820.4</v>
      </c>
      <c r="AK355" s="85">
        <f t="shared" ca="1" si="50"/>
        <v>4.7695465529177935E-3</v>
      </c>
      <c r="AL355" s="87">
        <f t="shared" ca="1" si="48"/>
        <v>3.7412068470289968E-3</v>
      </c>
      <c r="AM355" s="87">
        <f t="shared" ca="1" si="49"/>
        <v>6.032514778089423</v>
      </c>
    </row>
    <row r="356" spans="2:39" x14ac:dyDescent="0.45">
      <c r="B356" s="86">
        <v>43465</v>
      </c>
      <c r="C356" s="5">
        <v>66.5505</v>
      </c>
      <c r="E356" s="86">
        <v>43465</v>
      </c>
      <c r="F356" s="5">
        <v>2.7084999999999999</v>
      </c>
      <c r="G356" s="5">
        <v>0.81520695736317828</v>
      </c>
      <c r="I356" s="86">
        <v>43446</v>
      </c>
      <c r="J356" s="5">
        <v>21.46</v>
      </c>
      <c r="L356" s="86">
        <v>43465</v>
      </c>
      <c r="M356" s="5">
        <v>5.1499999999999997E-2</v>
      </c>
      <c r="O356" s="86">
        <f t="shared" ca="1" si="44"/>
        <v>43465</v>
      </c>
      <c r="P356" s="5">
        <v>2650.54</v>
      </c>
      <c r="Q356" s="5">
        <v>4.3225796975848603</v>
      </c>
      <c r="R356" s="1"/>
      <c r="S356" s="1">
        <v>43299</v>
      </c>
      <c r="T356">
        <v>335.947</v>
      </c>
      <c r="V356" s="86">
        <v>43460</v>
      </c>
      <c r="W356" s="5">
        <v>1.5</v>
      </c>
      <c r="Z356" s="86">
        <v>43447</v>
      </c>
      <c r="AA356" s="5">
        <v>83.51</v>
      </c>
      <c r="AC356" s="1">
        <v>43319</v>
      </c>
      <c r="AD356">
        <v>3.0341</v>
      </c>
      <c r="AE356" s="87">
        <f t="shared" ca="1" si="45"/>
        <v>2.3299999999999876E-2</v>
      </c>
      <c r="AF356" s="87">
        <f t="shared" ca="1" si="46"/>
        <v>2.4296021622205313E-2</v>
      </c>
      <c r="AG356" s="87">
        <f t="shared" ca="1" si="47"/>
        <v>0.39176157715290771</v>
      </c>
      <c r="AI356" s="1">
        <v>43304</v>
      </c>
      <c r="AJ356">
        <v>2806.98</v>
      </c>
      <c r="AK356" s="85">
        <f t="shared" ca="1" si="50"/>
        <v>1.8363971848938719E-3</v>
      </c>
      <c r="AL356" s="87">
        <f t="shared" ca="1" si="48"/>
        <v>2.8524189062591192E-3</v>
      </c>
      <c r="AM356" s="87">
        <f t="shared" ca="1" si="49"/>
        <v>4.5993872856761717</v>
      </c>
    </row>
    <row r="357" spans="2:39" x14ac:dyDescent="0.45">
      <c r="B357" s="86">
        <v>43462</v>
      </c>
      <c r="C357" s="5">
        <v>66.2</v>
      </c>
      <c r="E357" s="86">
        <v>43462</v>
      </c>
      <c r="F357" s="5">
        <v>2.7402000000000002</v>
      </c>
      <c r="G357" s="5">
        <v>0.79321527132718694</v>
      </c>
      <c r="I357" s="86">
        <v>43445</v>
      </c>
      <c r="J357" s="5">
        <v>21.76</v>
      </c>
      <c r="L357" s="86">
        <v>43462</v>
      </c>
      <c r="M357" s="5">
        <v>6.9699999999999998E-2</v>
      </c>
      <c r="O357" s="86">
        <f t="shared" ca="1" si="44"/>
        <v>43462</v>
      </c>
      <c r="P357" s="5">
        <v>2651.07</v>
      </c>
      <c r="Q357" s="5">
        <v>21.2038557338524</v>
      </c>
      <c r="R357" s="1"/>
      <c r="S357" s="1">
        <v>43298</v>
      </c>
      <c r="T357">
        <v>335.74900000000002</v>
      </c>
      <c r="V357" s="86">
        <v>43459</v>
      </c>
      <c r="W357" s="5">
        <v>2.25</v>
      </c>
      <c r="Z357" s="86">
        <v>43446</v>
      </c>
      <c r="AA357" s="5">
        <v>83.31</v>
      </c>
      <c r="AC357" s="1">
        <v>43318</v>
      </c>
      <c r="AD357">
        <v>3.0108000000000001</v>
      </c>
      <c r="AE357" s="87">
        <f t="shared" ca="1" si="45"/>
        <v>-1.2699999999999712E-2</v>
      </c>
      <c r="AF357" s="87">
        <f t="shared" ca="1" si="46"/>
        <v>3.6686907292202808E-2</v>
      </c>
      <c r="AG357" s="87">
        <f t="shared" ca="1" si="47"/>
        <v>0.59155860515534531</v>
      </c>
      <c r="AI357" s="1">
        <v>43301</v>
      </c>
      <c r="AJ357">
        <v>2801.83</v>
      </c>
      <c r="AK357" s="85">
        <f t="shared" ca="1" si="50"/>
        <v>-9.489291369751974E-4</v>
      </c>
      <c r="AL357" s="87">
        <f t="shared" ca="1" si="48"/>
        <v>3.4930763235237251E-3</v>
      </c>
      <c r="AM357" s="87">
        <f t="shared" ca="1" si="49"/>
        <v>5.632416330945472</v>
      </c>
    </row>
    <row r="358" spans="2:39" x14ac:dyDescent="0.45">
      <c r="B358" s="86">
        <v>43461</v>
      </c>
      <c r="C358" s="5">
        <v>67.52</v>
      </c>
      <c r="E358" s="86">
        <v>43461</v>
      </c>
      <c r="F358" s="5">
        <v>2.7877000000000001</v>
      </c>
      <c r="G358" s="5">
        <v>0.89386165969162323</v>
      </c>
      <c r="I358" s="86">
        <v>43444</v>
      </c>
      <c r="J358" s="5">
        <v>22.64</v>
      </c>
      <c r="L358" s="86">
        <v>43461</v>
      </c>
      <c r="M358" s="5">
        <v>8.5699999999999998E-2</v>
      </c>
      <c r="O358" s="86">
        <f t="shared" ca="1" si="44"/>
        <v>43461</v>
      </c>
      <c r="P358" s="5">
        <v>2636.78</v>
      </c>
      <c r="Q358" s="5">
        <v>19.117989098096601</v>
      </c>
      <c r="R358" s="1"/>
      <c r="S358" s="1">
        <v>43297</v>
      </c>
      <c r="T358">
        <v>337.34300000000002</v>
      </c>
      <c r="V358" s="86">
        <v>43458</v>
      </c>
      <c r="W358" s="5">
        <v>2.25</v>
      </c>
      <c r="Z358" s="86">
        <v>43445</v>
      </c>
      <c r="AA358" s="5">
        <v>83.04</v>
      </c>
      <c r="AC358" s="1">
        <v>43315</v>
      </c>
      <c r="AD358">
        <v>3.0234999999999999</v>
      </c>
      <c r="AE358" s="87">
        <f t="shared" ca="1" si="45"/>
        <v>-3.3600000000000296E-2</v>
      </c>
      <c r="AF358" s="87">
        <f t="shared" ca="1" si="46"/>
        <v>3.6434358783983274E-2</v>
      </c>
      <c r="AG358" s="87">
        <f t="shared" ca="1" si="47"/>
        <v>0.58748638282091692</v>
      </c>
      <c r="AI358" s="1">
        <v>43300</v>
      </c>
      <c r="AJ358">
        <v>2804.49</v>
      </c>
      <c r="AK358" s="85">
        <f t="shared" ca="1" si="50"/>
        <v>-3.9607817464154278E-3</v>
      </c>
      <c r="AL358" s="87">
        <f t="shared" ca="1" si="48"/>
        <v>3.5028146370307987E-3</v>
      </c>
      <c r="AM358" s="87">
        <f t="shared" ca="1" si="49"/>
        <v>5.6481188896510259</v>
      </c>
    </row>
    <row r="359" spans="2:39" x14ac:dyDescent="0.45">
      <c r="B359" s="86">
        <v>43460</v>
      </c>
      <c r="C359" s="5">
        <v>65.176199999999994</v>
      </c>
      <c r="E359" s="86">
        <v>43460</v>
      </c>
      <c r="F359" s="5">
        <v>2.8237999999999999</v>
      </c>
      <c r="G359" s="5">
        <v>0.85806110893494314</v>
      </c>
      <c r="I359" s="86">
        <v>43441</v>
      </c>
      <c r="J359" s="5">
        <v>23.23</v>
      </c>
      <c r="L359" s="86">
        <v>43460</v>
      </c>
      <c r="M359" s="5">
        <v>7.2700000000000001E-2</v>
      </c>
      <c r="O359" s="86">
        <f t="shared" ca="1" si="44"/>
        <v>43460</v>
      </c>
      <c r="P359" s="5">
        <v>2637.72</v>
      </c>
      <c r="Q359" s="5">
        <v>27.195098626255501</v>
      </c>
      <c r="R359" s="1"/>
      <c r="S359" s="1">
        <v>43294</v>
      </c>
      <c r="T359">
        <v>333.46899999999999</v>
      </c>
      <c r="V359" s="86">
        <v>43455</v>
      </c>
      <c r="W359" s="5">
        <v>3.75</v>
      </c>
      <c r="Z359" s="86">
        <v>43444</v>
      </c>
      <c r="AA359" s="5">
        <v>82.89</v>
      </c>
      <c r="AC359" s="1">
        <v>43314</v>
      </c>
      <c r="AD359">
        <v>3.0571000000000002</v>
      </c>
      <c r="AE359" s="87">
        <f t="shared" ca="1" si="45"/>
        <v>-2.0000000000000018E-2</v>
      </c>
      <c r="AF359" s="87">
        <f t="shared" ca="1" si="46"/>
        <v>3.1257265821992147E-2</v>
      </c>
      <c r="AG359" s="87">
        <f t="shared" ca="1" si="47"/>
        <v>0.5040082671279672</v>
      </c>
      <c r="AI359" s="1">
        <v>43299</v>
      </c>
      <c r="AJ359">
        <v>2815.62</v>
      </c>
      <c r="AK359" s="85">
        <f t="shared" ca="1" si="50"/>
        <v>2.1581578355824118E-3</v>
      </c>
      <c r="AL359" s="87">
        <f t="shared" ca="1" si="48"/>
        <v>2.0878331156678593E-3</v>
      </c>
      <c r="AM359" s="87">
        <f t="shared" ca="1" si="49"/>
        <v>3.3665297427895</v>
      </c>
    </row>
    <row r="360" spans="2:39" x14ac:dyDescent="0.45">
      <c r="B360" s="86">
        <v>43458</v>
      </c>
      <c r="C360" s="5">
        <v>65.652900000000002</v>
      </c>
      <c r="E360" s="86">
        <v>43459</v>
      </c>
      <c r="F360" s="5">
        <v>2.762</v>
      </c>
      <c r="G360" s="5">
        <v>0.91863003071603078</v>
      </c>
      <c r="I360" s="86">
        <v>43440</v>
      </c>
      <c r="J360" s="5">
        <v>21.19</v>
      </c>
      <c r="L360" s="86">
        <v>43459</v>
      </c>
      <c r="M360" s="5">
        <v>4.7E-2</v>
      </c>
      <c r="O360" s="86">
        <f t="shared" ca="1" si="44"/>
        <v>43459</v>
      </c>
      <c r="P360" s="5">
        <v>2633.08</v>
      </c>
      <c r="Q360" s="5">
        <v>32.308827219144803</v>
      </c>
      <c r="R360" s="1"/>
      <c r="S360" s="1">
        <v>43293</v>
      </c>
      <c r="T360">
        <v>338.30599999999998</v>
      </c>
      <c r="V360" s="86">
        <v>43454</v>
      </c>
      <c r="W360" s="5">
        <v>3.75</v>
      </c>
      <c r="Z360" s="86">
        <v>43441</v>
      </c>
      <c r="AA360" s="5">
        <v>82.83</v>
      </c>
      <c r="AC360" s="1">
        <v>43313</v>
      </c>
      <c r="AD360">
        <v>3.0771000000000002</v>
      </c>
      <c r="AE360" s="87">
        <f t="shared" ca="1" si="45"/>
        <v>4.9200000000000355E-2</v>
      </c>
      <c r="AF360" s="87">
        <f t="shared" ca="1" si="46"/>
        <v>2.9061013402839436E-2</v>
      </c>
      <c r="AG360" s="87">
        <f t="shared" ca="1" si="47"/>
        <v>0.46859476096090047</v>
      </c>
      <c r="AI360" s="1">
        <v>43298</v>
      </c>
      <c r="AJ360">
        <v>2809.55</v>
      </c>
      <c r="AK360" s="85">
        <f t="shared" ca="1" si="50"/>
        <v>3.9657825363438081E-3</v>
      </c>
      <c r="AL360" s="87">
        <f t="shared" ca="1" si="48"/>
        <v>4.2165304845010985E-3</v>
      </c>
      <c r="AM360" s="87">
        <f t="shared" ca="1" si="49"/>
        <v>6.7989511139212038</v>
      </c>
    </row>
    <row r="361" spans="2:39" x14ac:dyDescent="0.45">
      <c r="B361" s="86">
        <v>43455</v>
      </c>
      <c r="C361" s="5">
        <v>62.906199999999998</v>
      </c>
      <c r="E361" s="86">
        <v>43458</v>
      </c>
      <c r="F361" s="5">
        <v>2.762</v>
      </c>
      <c r="G361" s="5">
        <v>1.0431876149571586</v>
      </c>
      <c r="I361" s="86">
        <v>43438</v>
      </c>
      <c r="J361" s="5">
        <v>20.74</v>
      </c>
      <c r="L361" s="86">
        <v>43458</v>
      </c>
      <c r="M361" s="5">
        <v>6.0499999999999998E-2</v>
      </c>
      <c r="O361" s="86">
        <f t="shared" ca="1" si="44"/>
        <v>43458</v>
      </c>
      <c r="P361" s="5">
        <v>2695.95</v>
      </c>
      <c r="Q361" s="5">
        <v>32.3886482769148</v>
      </c>
      <c r="R361" s="1"/>
      <c r="S361" s="1">
        <v>43292</v>
      </c>
      <c r="T361">
        <v>346.30399999999997</v>
      </c>
      <c r="V361" s="86">
        <v>43453</v>
      </c>
      <c r="W361" s="5">
        <v>2</v>
      </c>
      <c r="Z361" s="86">
        <v>43440</v>
      </c>
      <c r="AA361" s="5">
        <v>82.99</v>
      </c>
      <c r="AC361" s="1">
        <v>43312</v>
      </c>
      <c r="AD361">
        <v>3.0278999999999998</v>
      </c>
      <c r="AE361" s="87">
        <f t="shared" ca="1" si="45"/>
        <v>-8.7000000000001521E-3</v>
      </c>
      <c r="AF361" s="87">
        <f t="shared" ca="1" si="46"/>
        <v>1.5604272919086472E-2</v>
      </c>
      <c r="AG361" s="87">
        <f t="shared" ca="1" si="47"/>
        <v>0.25161134049694028</v>
      </c>
      <c r="AI361" s="1">
        <v>43297</v>
      </c>
      <c r="AJ361">
        <v>2798.43</v>
      </c>
      <c r="AK361" s="85">
        <f t="shared" ca="1" si="50"/>
        <v>-1.0286192765856391E-3</v>
      </c>
      <c r="AL361" s="87">
        <f t="shared" ca="1" si="48"/>
        <v>6.5349281916708742E-3</v>
      </c>
      <c r="AM361" s="87">
        <f t="shared" ca="1" si="49"/>
        <v>10.537255089574627</v>
      </c>
    </row>
    <row r="362" spans="2:39" x14ac:dyDescent="0.45">
      <c r="B362" s="86">
        <v>43454</v>
      </c>
      <c r="C362" s="5">
        <v>61.8</v>
      </c>
      <c r="E362" s="86">
        <v>43455</v>
      </c>
      <c r="F362" s="5">
        <v>2.8292999999999999</v>
      </c>
      <c r="G362" s="5">
        <v>0.98854491551977708</v>
      </c>
      <c r="I362" s="86">
        <v>43437</v>
      </c>
      <c r="J362" s="5">
        <v>16.440000000000001</v>
      </c>
      <c r="L362" s="86">
        <v>43455</v>
      </c>
      <c r="M362" s="5">
        <v>4.5199999999999997E-2</v>
      </c>
      <c r="O362" s="86">
        <f t="shared" ca="1" si="44"/>
        <v>43455</v>
      </c>
      <c r="P362" s="5">
        <v>2700.06</v>
      </c>
      <c r="Q362" s="5">
        <v>32.351139763191398</v>
      </c>
      <c r="R362" s="1"/>
      <c r="S362" s="1">
        <v>43291</v>
      </c>
      <c r="T362">
        <v>340.14299999999997</v>
      </c>
      <c r="V362" s="86">
        <v>43452</v>
      </c>
      <c r="W362" s="5">
        <v>2.25</v>
      </c>
      <c r="Z362" s="86">
        <v>43438</v>
      </c>
      <c r="AA362" s="5">
        <v>83.28</v>
      </c>
      <c r="AC362" s="1">
        <v>43311</v>
      </c>
      <c r="AD362">
        <v>3.0366</v>
      </c>
      <c r="AE362" s="87">
        <f t="shared" ca="1" si="45"/>
        <v>2.2100000000000009E-2</v>
      </c>
      <c r="AF362" s="87">
        <f t="shared" ca="1" si="46"/>
        <v>1.754270978687918E-2</v>
      </c>
      <c r="AG362" s="87">
        <f t="shared" ca="1" si="47"/>
        <v>0.28286769581083893</v>
      </c>
      <c r="AI362" s="1">
        <v>43294</v>
      </c>
      <c r="AJ362">
        <v>2801.31</v>
      </c>
      <c r="AK362" s="85">
        <f t="shared" ca="1" si="50"/>
        <v>1.0786485794734959E-3</v>
      </c>
      <c r="AL362" s="87">
        <f t="shared" ca="1" si="48"/>
        <v>6.5913094266945825E-3</v>
      </c>
      <c r="AM362" s="87">
        <f t="shared" ca="1" si="49"/>
        <v>10.628167099360333</v>
      </c>
    </row>
    <row r="363" spans="2:39" x14ac:dyDescent="0.45">
      <c r="B363" s="86">
        <v>43453</v>
      </c>
      <c r="C363" s="5">
        <v>61.4</v>
      </c>
      <c r="E363" s="86">
        <v>43454</v>
      </c>
      <c r="F363" s="5">
        <v>2.8456000000000001</v>
      </c>
      <c r="G363" s="5">
        <v>0.99577423813499877</v>
      </c>
      <c r="I363" s="86">
        <v>43434</v>
      </c>
      <c r="J363" s="5">
        <v>18.07</v>
      </c>
      <c r="L363" s="86">
        <v>43454</v>
      </c>
      <c r="M363" s="5">
        <v>1.6299999999999999E-2</v>
      </c>
      <c r="O363" s="86">
        <f t="shared" ca="1" si="44"/>
        <v>43454</v>
      </c>
      <c r="P363" s="5">
        <v>2790.37</v>
      </c>
      <c r="Q363" s="5">
        <v>16.513038681767402</v>
      </c>
      <c r="R363" s="1"/>
      <c r="S363" s="1">
        <v>43290</v>
      </c>
      <c r="T363">
        <v>338.375</v>
      </c>
      <c r="V363" s="86">
        <v>43451</v>
      </c>
      <c r="W363" s="5">
        <v>3.38</v>
      </c>
      <c r="Z363" s="86">
        <v>43437</v>
      </c>
      <c r="AA363" s="5">
        <v>83.8</v>
      </c>
      <c r="AC363" s="1">
        <v>43308</v>
      </c>
      <c r="AD363">
        <v>3.0145</v>
      </c>
      <c r="AE363" s="87">
        <f t="shared" ca="1" si="45"/>
        <v>-1.2900000000000134E-2</v>
      </c>
      <c r="AF363" s="87">
        <f t="shared" ca="1" si="46"/>
        <v>1.5083406997978508E-2</v>
      </c>
      <c r="AG363" s="87">
        <f t="shared" ca="1" si="47"/>
        <v>0.24321262988038556</v>
      </c>
      <c r="AI363" s="1">
        <v>43293</v>
      </c>
      <c r="AJ363">
        <v>2798.29</v>
      </c>
      <c r="AK363" s="85">
        <f t="shared" ca="1" si="50"/>
        <v>8.7109846615288089E-3</v>
      </c>
      <c r="AL363" s="87">
        <f t="shared" ca="1" si="48"/>
        <v>7.4798961544248737E-3</v>
      </c>
      <c r="AM363" s="87">
        <f t="shared" ca="1" si="49"/>
        <v>12.060970145496091</v>
      </c>
    </row>
    <row r="364" spans="2:39" x14ac:dyDescent="0.45">
      <c r="B364" s="86">
        <v>43452</v>
      </c>
      <c r="C364" s="5">
        <v>61.2498</v>
      </c>
      <c r="E364" s="86">
        <v>43453</v>
      </c>
      <c r="F364" s="5">
        <v>2.7749999999999999</v>
      </c>
      <c r="G364" s="5">
        <v>0.31093707830792211</v>
      </c>
      <c r="I364" s="86">
        <v>43433</v>
      </c>
      <c r="J364" s="5">
        <v>18.79</v>
      </c>
      <c r="L364" s="86">
        <v>43453</v>
      </c>
      <c r="M364" s="5">
        <v>1.8E-3</v>
      </c>
      <c r="O364" s="86">
        <f t="shared" ca="1" si="44"/>
        <v>43453</v>
      </c>
      <c r="P364" s="5">
        <v>2760.17</v>
      </c>
      <c r="Q364" s="5">
        <v>17.243162966722402</v>
      </c>
      <c r="R364" s="1"/>
      <c r="S364" s="1">
        <v>43287</v>
      </c>
      <c r="T364">
        <v>344.99099999999999</v>
      </c>
      <c r="V364" s="86">
        <v>43448</v>
      </c>
      <c r="W364" s="5">
        <v>3.25</v>
      </c>
      <c r="Z364" s="86">
        <v>43434</v>
      </c>
      <c r="AA364" s="5">
        <v>83.6</v>
      </c>
      <c r="AC364" s="1">
        <v>43307</v>
      </c>
      <c r="AD364">
        <v>3.0274000000000001</v>
      </c>
      <c r="AE364" s="87">
        <f t="shared" ca="1" si="45"/>
        <v>-9.9999999999766942E-5</v>
      </c>
      <c r="AF364" s="87">
        <f t="shared" ca="1" si="46"/>
        <v>2.4744477498356381E-2</v>
      </c>
      <c r="AG364" s="87">
        <f t="shared" ca="1" si="47"/>
        <v>0.39899271087744564</v>
      </c>
      <c r="AI364" s="1">
        <v>43292</v>
      </c>
      <c r="AJ364">
        <v>2774.02</v>
      </c>
      <c r="AK364" s="85">
        <f t="shared" ca="1" si="50"/>
        <v>-7.1194619539736125E-3</v>
      </c>
      <c r="AL364" s="87">
        <f t="shared" ca="1" si="48"/>
        <v>7.4187155010173563E-3</v>
      </c>
      <c r="AM364" s="87">
        <f t="shared" ca="1" si="49"/>
        <v>11.962319306099948</v>
      </c>
    </row>
    <row r="365" spans="2:39" x14ac:dyDescent="0.45">
      <c r="B365" s="86">
        <v>43451</v>
      </c>
      <c r="C365" s="5">
        <v>59.447099999999999</v>
      </c>
      <c r="E365" s="86">
        <v>43452</v>
      </c>
      <c r="F365" s="5">
        <v>2.8408000000000002</v>
      </c>
      <c r="G365" s="5">
        <v>0.35807650486080733</v>
      </c>
      <c r="I365" s="86">
        <v>43432</v>
      </c>
      <c r="J365" s="5">
        <v>18.489999999999998</v>
      </c>
      <c r="L365" s="86">
        <v>43452</v>
      </c>
      <c r="M365" s="5">
        <v>6.25E-2</v>
      </c>
      <c r="O365" s="86">
        <f t="shared" ca="1" si="44"/>
        <v>43452</v>
      </c>
      <c r="P365" s="5">
        <v>2737.76</v>
      </c>
      <c r="Q365" s="5">
        <v>18.268915278156602</v>
      </c>
      <c r="R365" s="1"/>
      <c r="S365" s="1">
        <v>43286</v>
      </c>
      <c r="T365">
        <v>353.27</v>
      </c>
      <c r="V365" s="86">
        <v>43447</v>
      </c>
      <c r="W365" s="5">
        <v>3.44</v>
      </c>
      <c r="Z365" s="86">
        <v>43433</v>
      </c>
      <c r="AA365" s="5">
        <v>83.77</v>
      </c>
      <c r="AC365" s="1">
        <v>43306</v>
      </c>
      <c r="AD365">
        <v>3.0274999999999999</v>
      </c>
      <c r="AE365" s="87">
        <f t="shared" ca="1" si="45"/>
        <v>2.289999999999992E-2</v>
      </c>
      <c r="AF365" s="87">
        <f t="shared" ca="1" si="46"/>
        <v>2.5198743354911068E-2</v>
      </c>
      <c r="AG365" s="87">
        <f t="shared" ca="1" si="47"/>
        <v>0.40631752772103669</v>
      </c>
      <c r="AI365" s="1">
        <v>43291</v>
      </c>
      <c r="AJ365">
        <v>2793.84</v>
      </c>
      <c r="AK365" s="85">
        <f t="shared" ca="1" si="50"/>
        <v>3.4671897996766143E-3</v>
      </c>
      <c r="AL365" s="87">
        <f t="shared" ca="1" si="48"/>
        <v>2.5724487884011141E-3</v>
      </c>
      <c r="AM365" s="87">
        <f t="shared" ca="1" si="49"/>
        <v>4.1479490352776187</v>
      </c>
    </row>
    <row r="366" spans="2:39" x14ac:dyDescent="0.45">
      <c r="B366" s="86">
        <v>43448</v>
      </c>
      <c r="C366" s="5">
        <v>59.372</v>
      </c>
      <c r="E366" s="86">
        <v>43451</v>
      </c>
      <c r="F366" s="5">
        <v>2.8927999999999998</v>
      </c>
      <c r="G366" s="5">
        <v>0.45287982217508166</v>
      </c>
      <c r="I366" s="86">
        <v>43431</v>
      </c>
      <c r="J366" s="5">
        <v>19.02</v>
      </c>
      <c r="L366" s="86">
        <v>43451</v>
      </c>
      <c r="M366" s="5">
        <v>5.6000000000000001E-2</v>
      </c>
      <c r="O366" s="86">
        <f t="shared" ca="1" si="44"/>
        <v>43451</v>
      </c>
      <c r="P366" s="5">
        <v>2743.79</v>
      </c>
      <c r="Q366" s="5">
        <v>20.9092869626907</v>
      </c>
      <c r="R366" s="1"/>
      <c r="S366" s="1">
        <v>43284</v>
      </c>
      <c r="T366">
        <v>358.21800000000002</v>
      </c>
      <c r="V366" s="86">
        <v>43446</v>
      </c>
      <c r="W366" s="5">
        <v>3.37</v>
      </c>
      <c r="Z366" s="86">
        <v>43432</v>
      </c>
      <c r="AA366" s="5">
        <v>83.75</v>
      </c>
      <c r="AC366" s="1">
        <v>43305</v>
      </c>
      <c r="AD366">
        <v>3.0045999999999999</v>
      </c>
      <c r="AE366" s="87">
        <f t="shared" ca="1" si="45"/>
        <v>-2.4000000000001798E-3</v>
      </c>
      <c r="AF366" s="87">
        <f t="shared" ca="1" si="46"/>
        <v>4.0667298492359637E-2</v>
      </c>
      <c r="AG366" s="87">
        <f t="shared" ca="1" si="47"/>
        <v>0.65574048474479274</v>
      </c>
      <c r="AI366" s="1">
        <v>43290</v>
      </c>
      <c r="AJ366">
        <v>2784.17</v>
      </c>
      <c r="AK366" s="85">
        <f t="shared" ca="1" si="50"/>
        <v>8.7843436152737018E-3</v>
      </c>
      <c r="AL366" s="87">
        <f t="shared" ca="1" si="48"/>
        <v>6.78352302455262E-3</v>
      </c>
      <c r="AM366" s="87">
        <f t="shared" ca="1" si="49"/>
        <v>10.938102213092193</v>
      </c>
    </row>
    <row r="367" spans="2:39" x14ac:dyDescent="0.45">
      <c r="B367" s="86">
        <v>43447</v>
      </c>
      <c r="C367" s="5">
        <v>58.903100000000002</v>
      </c>
      <c r="E367" s="86">
        <v>43448</v>
      </c>
      <c r="F367" s="5">
        <v>2.9234</v>
      </c>
      <c r="G367" s="5">
        <v>0.40573881171676596</v>
      </c>
      <c r="I367" s="86">
        <v>43430</v>
      </c>
      <c r="J367" s="5">
        <v>18.899999999999999</v>
      </c>
      <c r="L367" s="86">
        <v>43448</v>
      </c>
      <c r="M367" s="5">
        <v>4.1799999999999997E-2</v>
      </c>
      <c r="O367" s="86">
        <f t="shared" ca="1" si="44"/>
        <v>43448</v>
      </c>
      <c r="P367" s="5">
        <v>2682.17</v>
      </c>
      <c r="Q367" s="5">
        <v>14.5241609067957</v>
      </c>
      <c r="R367" s="1"/>
      <c r="S367" s="1">
        <v>43283</v>
      </c>
      <c r="T367">
        <v>362.39800000000002</v>
      </c>
      <c r="V367" s="86">
        <v>43445</v>
      </c>
      <c r="W367" s="5">
        <v>3.5</v>
      </c>
      <c r="Z367" s="86">
        <v>43431</v>
      </c>
      <c r="AA367" s="5">
        <v>83.06</v>
      </c>
      <c r="AC367" s="1">
        <v>43304</v>
      </c>
      <c r="AD367">
        <v>3.0070000000000001</v>
      </c>
      <c r="AE367" s="87">
        <f t="shared" ca="1" si="45"/>
        <v>5.0699999999999967E-2</v>
      </c>
      <c r="AF367" s="87">
        <f t="shared" ca="1" si="46"/>
        <v>3.8997809767558414E-2</v>
      </c>
      <c r="AG367" s="87">
        <f t="shared" ca="1" si="47"/>
        <v>0.62882078793034135</v>
      </c>
      <c r="AI367" s="1">
        <v>43287</v>
      </c>
      <c r="AJ367">
        <v>2759.82</v>
      </c>
      <c r="AK367" s="85">
        <f t="shared" ca="1" si="50"/>
        <v>8.4455320847041989E-3</v>
      </c>
      <c r="AL367" s="87">
        <f t="shared" ca="1" si="48"/>
        <v>6.3702046097775062E-3</v>
      </c>
      <c r="AM367" s="87">
        <f t="shared" ca="1" si="49"/>
        <v>10.271646294685167</v>
      </c>
    </row>
    <row r="368" spans="2:39" x14ac:dyDescent="0.45">
      <c r="B368" s="86">
        <v>43446</v>
      </c>
      <c r="C368" s="5">
        <v>61.5</v>
      </c>
      <c r="E368" s="86">
        <v>43447</v>
      </c>
      <c r="F368" s="5">
        <v>2.9474</v>
      </c>
      <c r="G368" s="5">
        <v>0.27247409662816185</v>
      </c>
      <c r="I368" s="86">
        <v>43427</v>
      </c>
      <c r="J368" s="5">
        <v>21.52</v>
      </c>
      <c r="L368" s="86">
        <v>43447</v>
      </c>
      <c r="M368" s="5">
        <v>4.5199999999999997E-2</v>
      </c>
      <c r="O368" s="86">
        <f t="shared" ca="1" si="44"/>
        <v>43447</v>
      </c>
      <c r="P368" s="5">
        <v>2673.45</v>
      </c>
      <c r="Q368" s="5">
        <v>23.0908144722776</v>
      </c>
      <c r="R368" s="1"/>
      <c r="S368" s="1">
        <v>43280</v>
      </c>
      <c r="T368">
        <v>361.14600000000002</v>
      </c>
      <c r="V368" s="86">
        <v>43444</v>
      </c>
      <c r="W368" s="5">
        <v>3</v>
      </c>
      <c r="Z368" s="86">
        <v>43430</v>
      </c>
      <c r="AA368" s="5">
        <v>83.1</v>
      </c>
      <c r="AC368" s="1">
        <v>43301</v>
      </c>
      <c r="AD368">
        <v>2.9563000000000001</v>
      </c>
      <c r="AE368" s="87">
        <f t="shared" ca="1" si="45"/>
        <v>4.9400000000000333E-2</v>
      </c>
      <c r="AF368" s="87">
        <f t="shared" ca="1" si="46"/>
        <v>3.3399600796017656E-2</v>
      </c>
      <c r="AG368" s="87">
        <f t="shared" ca="1" si="47"/>
        <v>0.53855238061554345</v>
      </c>
      <c r="AI368" s="1">
        <v>43286</v>
      </c>
      <c r="AJ368">
        <v>2736.61</v>
      </c>
      <c r="AK368" s="85">
        <f t="shared" ca="1" si="50"/>
        <v>8.5838066940842651E-3</v>
      </c>
      <c r="AL368" s="87">
        <f t="shared" ca="1" si="48"/>
        <v>5.6088956495464956E-3</v>
      </c>
      <c r="AM368" s="87">
        <f t="shared" ca="1" si="49"/>
        <v>9.0440724819908525</v>
      </c>
    </row>
    <row r="369" spans="2:39" x14ac:dyDescent="0.45">
      <c r="B369" s="86">
        <v>43445</v>
      </c>
      <c r="C369" s="5">
        <v>62.4</v>
      </c>
      <c r="E369" s="86">
        <v>43446</v>
      </c>
      <c r="F369" s="5">
        <v>2.9455</v>
      </c>
      <c r="G369" s="5">
        <v>0.77652336303123182</v>
      </c>
      <c r="I369" s="86">
        <v>43425</v>
      </c>
      <c r="J369" s="5">
        <v>20.8</v>
      </c>
      <c r="L369" s="86">
        <v>43446</v>
      </c>
      <c r="M369" s="5">
        <v>3.6499999999999998E-2</v>
      </c>
      <c r="O369" s="86">
        <f t="shared" ca="1" si="44"/>
        <v>43446</v>
      </c>
      <c r="P369" s="5">
        <v>2632.56</v>
      </c>
      <c r="Q369" s="5">
        <v>16.0292340818086</v>
      </c>
      <c r="R369" s="1"/>
      <c r="S369" s="1">
        <v>43279</v>
      </c>
      <c r="T369">
        <v>359.78</v>
      </c>
      <c r="V369" s="86">
        <v>43441</v>
      </c>
      <c r="W369" s="5">
        <v>4.5</v>
      </c>
      <c r="Z369" s="86">
        <v>43427</v>
      </c>
      <c r="AA369" s="5">
        <v>82.71</v>
      </c>
      <c r="AC369" s="1">
        <v>43300</v>
      </c>
      <c r="AD369">
        <v>2.9068999999999998</v>
      </c>
      <c r="AE369" s="87">
        <f t="shared" ca="1" si="45"/>
        <v>-3.2000000000000028E-2</v>
      </c>
      <c r="AF369" s="87">
        <f t="shared" ca="1" si="46"/>
        <v>2.5163200644327203E-2</v>
      </c>
      <c r="AG369" s="87">
        <f t="shared" ca="1" si="47"/>
        <v>0.40574441873343609</v>
      </c>
      <c r="AI369" s="1">
        <v>43284</v>
      </c>
      <c r="AJ369">
        <v>2713.22</v>
      </c>
      <c r="AK369" s="85">
        <f t="shared" ca="1" si="50"/>
        <v>-4.959632808581322E-3</v>
      </c>
      <c r="AL369" s="87">
        <f t="shared" ca="1" si="48"/>
        <v>4.697298490700874E-3</v>
      </c>
      <c r="AM369" s="87">
        <f t="shared" ca="1" si="49"/>
        <v>7.5741662305448401</v>
      </c>
    </row>
    <row r="370" spans="2:39" x14ac:dyDescent="0.45">
      <c r="B370" s="86">
        <v>43444</v>
      </c>
      <c r="C370" s="5">
        <v>62.28</v>
      </c>
      <c r="E370" s="86">
        <v>43445</v>
      </c>
      <c r="F370" s="5">
        <v>2.9144000000000001</v>
      </c>
      <c r="G370" s="5">
        <v>0.67519695891890319</v>
      </c>
      <c r="I370" s="86">
        <v>43424</v>
      </c>
      <c r="J370" s="5">
        <v>22.48</v>
      </c>
      <c r="L370" s="86">
        <v>43445</v>
      </c>
      <c r="M370" s="5">
        <v>2.5600000000000001E-2</v>
      </c>
      <c r="O370" s="86">
        <f t="shared" ca="1" si="44"/>
        <v>43445</v>
      </c>
      <c r="P370" s="5">
        <v>2649.93</v>
      </c>
      <c r="Q370" s="5">
        <v>18.8217172363677</v>
      </c>
      <c r="R370" s="1"/>
      <c r="S370" s="1">
        <v>43278</v>
      </c>
      <c r="T370">
        <v>360.71</v>
      </c>
      <c r="V370" s="86">
        <v>43440</v>
      </c>
      <c r="W370" s="5">
        <v>6.88</v>
      </c>
      <c r="Z370" s="86">
        <v>43425</v>
      </c>
      <c r="AA370" s="5">
        <v>83.17</v>
      </c>
      <c r="AC370" s="1">
        <v>43299</v>
      </c>
      <c r="AD370">
        <v>2.9388999999999998</v>
      </c>
      <c r="AE370" s="87">
        <f t="shared" ca="1" si="45"/>
        <v>1.2799999999999923E-2</v>
      </c>
      <c r="AF370" s="87">
        <f t="shared" ca="1" si="46"/>
        <v>2.0909069005258633E-2</v>
      </c>
      <c r="AG370" s="87">
        <f t="shared" ca="1" si="47"/>
        <v>0.3371486071947109</v>
      </c>
      <c r="AI370" s="1">
        <v>43283</v>
      </c>
      <c r="AJ370">
        <v>2726.71</v>
      </c>
      <c r="AK370" s="85">
        <f t="shared" ca="1" si="50"/>
        <v>3.0633182696388058E-3</v>
      </c>
      <c r="AL370" s="87">
        <f t="shared" ca="1" si="48"/>
        <v>6.3803554214110257E-3</v>
      </c>
      <c r="AM370" s="87">
        <f t="shared" ca="1" si="49"/>
        <v>10.28801398663394</v>
      </c>
    </row>
    <row r="371" spans="2:39" x14ac:dyDescent="0.45">
      <c r="B371" s="86">
        <v>43441</v>
      </c>
      <c r="C371" s="5">
        <v>60.37</v>
      </c>
      <c r="E371" s="86">
        <v>43444</v>
      </c>
      <c r="F371" s="5">
        <v>2.8889</v>
      </c>
      <c r="G371" s="5">
        <v>0.55771305346029132</v>
      </c>
      <c r="I371" s="86">
        <v>43423</v>
      </c>
      <c r="J371" s="5">
        <v>20.100000000000001</v>
      </c>
      <c r="L371" s="86">
        <v>43444</v>
      </c>
      <c r="M371" s="5">
        <v>3.1199999999999999E-2</v>
      </c>
      <c r="O371" s="86">
        <f t="shared" ca="1" si="44"/>
        <v>43444</v>
      </c>
      <c r="P371" s="5">
        <v>2641.89</v>
      </c>
      <c r="Q371" s="5">
        <v>22.962791000738001</v>
      </c>
      <c r="R371" s="1"/>
      <c r="S371" s="1">
        <v>43277</v>
      </c>
      <c r="T371">
        <v>351.43299999999999</v>
      </c>
      <c r="V371" s="86">
        <v>43439</v>
      </c>
      <c r="W371" s="5">
        <v>6.25</v>
      </c>
      <c r="Z371" s="86">
        <v>43424</v>
      </c>
      <c r="AA371" s="5">
        <v>82.75</v>
      </c>
      <c r="AC371" s="1">
        <v>43298</v>
      </c>
      <c r="AD371">
        <v>2.9260999999999999</v>
      </c>
      <c r="AE371" s="87">
        <f t="shared" ca="1" si="45"/>
        <v>4.5999999999999375E-3</v>
      </c>
      <c r="AF371" s="87">
        <f t="shared" ca="1" si="46"/>
        <v>2.086671991473512E-2</v>
      </c>
      <c r="AG371" s="87">
        <f t="shared" ca="1" si="47"/>
        <v>0.3364657486282977</v>
      </c>
      <c r="AI371" s="1">
        <v>43280</v>
      </c>
      <c r="AJ371">
        <v>2718.37</v>
      </c>
      <c r="AK371" s="85">
        <f t="shared" ca="1" si="50"/>
        <v>7.5809434912754855E-4</v>
      </c>
      <c r="AL371" s="87">
        <f t="shared" ca="1" si="48"/>
        <v>6.2711970265595324E-3</v>
      </c>
      <c r="AM371" s="87">
        <f t="shared" ca="1" si="49"/>
        <v>10.112001363697283</v>
      </c>
    </row>
    <row r="372" spans="2:39" x14ac:dyDescent="0.45">
      <c r="B372" s="86">
        <v>43440</v>
      </c>
      <c r="C372" s="5">
        <v>60.86</v>
      </c>
      <c r="E372" s="86">
        <v>43441</v>
      </c>
      <c r="F372" s="5">
        <v>2.8917999999999999</v>
      </c>
      <c r="G372" s="5">
        <v>0.54861358592972231</v>
      </c>
      <c r="I372" s="86">
        <v>43420</v>
      </c>
      <c r="J372" s="5">
        <v>18.14</v>
      </c>
      <c r="L372" s="86">
        <v>43441</v>
      </c>
      <c r="M372" s="5">
        <v>2.8799999999999999E-2</v>
      </c>
      <c r="O372" s="86">
        <f t="shared" ca="1" si="44"/>
        <v>43441</v>
      </c>
      <c r="P372" s="5">
        <v>2690.73</v>
      </c>
      <c r="Q372" s="5">
        <v>19.115088418910201</v>
      </c>
      <c r="R372" s="1"/>
      <c r="S372" s="1">
        <v>43276</v>
      </c>
      <c r="T372">
        <v>350.05500000000001</v>
      </c>
      <c r="V372" s="86">
        <v>43438</v>
      </c>
      <c r="W372" s="5">
        <v>6.25</v>
      </c>
      <c r="Z372" s="86">
        <v>43423</v>
      </c>
      <c r="AA372" s="5">
        <v>83.01</v>
      </c>
      <c r="AC372" s="1">
        <v>43297</v>
      </c>
      <c r="AD372">
        <v>2.9215</v>
      </c>
      <c r="AE372" s="87">
        <f t="shared" ca="1" si="45"/>
        <v>2.7000000000000135E-2</v>
      </c>
      <c r="AF372" s="87">
        <f t="shared" ca="1" si="46"/>
        <v>2.0721406001202463E-2</v>
      </c>
      <c r="AG372" s="87">
        <f t="shared" ca="1" si="47"/>
        <v>0.33412263217766924</v>
      </c>
      <c r="AI372" s="1">
        <v>43279</v>
      </c>
      <c r="AJ372">
        <v>2716.31</v>
      </c>
      <c r="AK372" s="85">
        <f t="shared" ca="1" si="50"/>
        <v>6.1596150392206625E-3</v>
      </c>
      <c r="AL372" s="87">
        <f t="shared" ca="1" si="48"/>
        <v>9.287151859306805E-3</v>
      </c>
      <c r="AM372" s="87">
        <f t="shared" ca="1" si="49"/>
        <v>14.975082407464313</v>
      </c>
    </row>
    <row r="373" spans="2:39" x14ac:dyDescent="0.45">
      <c r="B373" s="86">
        <v>43439</v>
      </c>
      <c r="C373" s="5">
        <v>58.25</v>
      </c>
      <c r="E373" s="86">
        <v>43440</v>
      </c>
      <c r="F373" s="5">
        <v>2.9655</v>
      </c>
      <c r="G373" s="5">
        <v>0.36057525797906353</v>
      </c>
      <c r="I373" s="86">
        <v>43419</v>
      </c>
      <c r="J373" s="5">
        <v>19.98</v>
      </c>
      <c r="L373" s="86">
        <v>43440</v>
      </c>
      <c r="M373" s="5">
        <v>3.5400000000000001E-2</v>
      </c>
      <c r="O373" s="86">
        <f t="shared" ca="1" si="44"/>
        <v>43440</v>
      </c>
      <c r="P373" s="5">
        <v>2736.27</v>
      </c>
      <c r="Q373" s="5">
        <v>12.226973075798</v>
      </c>
      <c r="R373" s="1"/>
      <c r="S373" s="1">
        <v>43273</v>
      </c>
      <c r="T373">
        <v>341.39499999999998</v>
      </c>
      <c r="V373" s="86">
        <v>43437</v>
      </c>
      <c r="W373" s="5">
        <v>5.63</v>
      </c>
      <c r="Z373" s="86">
        <v>43420</v>
      </c>
      <c r="AA373" s="5">
        <v>83.27</v>
      </c>
      <c r="AC373" s="1">
        <v>43294</v>
      </c>
      <c r="AD373">
        <v>2.8944999999999999</v>
      </c>
      <c r="AE373" s="87">
        <f t="shared" ca="1" si="45"/>
        <v>-2.2699999999999942E-2</v>
      </c>
      <c r="AF373" s="87">
        <f t="shared" ca="1" si="46"/>
        <v>8.6434946636184187E-3</v>
      </c>
      <c r="AG373" s="87">
        <f t="shared" ca="1" si="47"/>
        <v>0.13937216364826951</v>
      </c>
      <c r="AI373" s="1">
        <v>43278</v>
      </c>
      <c r="AJ373">
        <v>2699.63</v>
      </c>
      <c r="AK373" s="85">
        <f t="shared" ca="1" si="50"/>
        <v>-8.6415213868015241E-3</v>
      </c>
      <c r="AL373" s="87">
        <f t="shared" ca="1" si="48"/>
        <v>7.9444437055328637E-3</v>
      </c>
      <c r="AM373" s="87">
        <f t="shared" ca="1" si="49"/>
        <v>12.810030564170793</v>
      </c>
    </row>
    <row r="374" spans="2:39" x14ac:dyDescent="0.45">
      <c r="B374" s="86">
        <v>43438</v>
      </c>
      <c r="C374" s="5">
        <v>59.4</v>
      </c>
      <c r="E374" s="86">
        <v>43439</v>
      </c>
      <c r="F374" s="5">
        <v>2.9752000000000001</v>
      </c>
      <c r="G374" s="5">
        <v>0.37153627010024437</v>
      </c>
      <c r="I374" s="86">
        <v>43418</v>
      </c>
      <c r="J374" s="5">
        <v>21.25</v>
      </c>
      <c r="L374" s="86">
        <v>43439</v>
      </c>
      <c r="M374" s="5">
        <v>1.4200000000000001E-2</v>
      </c>
      <c r="O374" s="86">
        <f t="shared" ca="1" si="44"/>
        <v>43439</v>
      </c>
      <c r="P374" s="5">
        <v>2730.2</v>
      </c>
      <c r="Q374" s="5">
        <v>20.43610251458</v>
      </c>
      <c r="R374" s="1"/>
      <c r="S374" s="1">
        <v>43272</v>
      </c>
      <c r="T374">
        <v>345.81599999999997</v>
      </c>
      <c r="V374" s="86">
        <v>43434</v>
      </c>
      <c r="W374" s="5">
        <v>4.63</v>
      </c>
      <c r="Z374" s="86">
        <v>43419</v>
      </c>
      <c r="AA374" s="5">
        <v>83.52</v>
      </c>
      <c r="AC374" s="1">
        <v>43293</v>
      </c>
      <c r="AD374">
        <v>2.9171999999999998</v>
      </c>
      <c r="AE374" s="87">
        <f t="shared" ca="1" si="45"/>
        <v>-6.5000000000003944E-3</v>
      </c>
      <c r="AF374" s="87">
        <f t="shared" ca="1" si="46"/>
        <v>2.0706601201871257E-2</v>
      </c>
      <c r="AG374" s="87">
        <f t="shared" ca="1" si="47"/>
        <v>0.33388391196142919</v>
      </c>
      <c r="AI374" s="1">
        <v>43277</v>
      </c>
      <c r="AJ374">
        <v>2723.06</v>
      </c>
      <c r="AK374" s="85">
        <f t="shared" ca="1" si="50"/>
        <v>2.2021541473088704E-3</v>
      </c>
      <c r="AL374" s="87">
        <f t="shared" ca="1" si="48"/>
        <v>7.6339223634949507E-3</v>
      </c>
      <c r="AM374" s="87">
        <f t="shared" ca="1" si="49"/>
        <v>12.309329944999348</v>
      </c>
    </row>
    <row r="375" spans="2:39" x14ac:dyDescent="0.45">
      <c r="B375" s="86">
        <v>43437</v>
      </c>
      <c r="C375" s="5">
        <v>56.936799999999998</v>
      </c>
      <c r="E375" s="86">
        <v>43438</v>
      </c>
      <c r="F375" s="5">
        <v>2.9771999999999998</v>
      </c>
      <c r="G375" s="5">
        <v>0.29427240781289837</v>
      </c>
      <c r="I375" s="86">
        <v>43417</v>
      </c>
      <c r="J375" s="5">
        <v>20.02</v>
      </c>
      <c r="L375" s="86">
        <v>43438</v>
      </c>
      <c r="M375" s="5">
        <v>1.77E-2</v>
      </c>
      <c r="O375" s="86">
        <f t="shared" ca="1" si="44"/>
        <v>43438</v>
      </c>
      <c r="P375" s="5">
        <v>2701.58</v>
      </c>
      <c r="Q375" s="5">
        <v>12.352993543245301</v>
      </c>
      <c r="R375" s="1"/>
      <c r="S375" s="1">
        <v>43271</v>
      </c>
      <c r="T375">
        <v>340.07799999999997</v>
      </c>
      <c r="V375" s="86">
        <v>43433</v>
      </c>
      <c r="W375" s="5">
        <v>4</v>
      </c>
      <c r="Z375" s="86">
        <v>43418</v>
      </c>
      <c r="AA375" s="5">
        <v>83.54</v>
      </c>
      <c r="AC375" s="1">
        <v>43292</v>
      </c>
      <c r="AD375">
        <v>2.9237000000000002</v>
      </c>
      <c r="AE375" s="87">
        <f t="shared" ca="1" si="45"/>
        <v>-2.7999999999996916E-3</v>
      </c>
      <c r="AF375" s="87">
        <f t="shared" ca="1" si="46"/>
        <v>2.1253921206842413E-2</v>
      </c>
      <c r="AG375" s="87">
        <f t="shared" ca="1" si="47"/>
        <v>0.34270918186318422</v>
      </c>
      <c r="AI375" s="1">
        <v>43276</v>
      </c>
      <c r="AJ375">
        <v>2717.07</v>
      </c>
      <c r="AK375" s="85">
        <f t="shared" ca="1" si="50"/>
        <v>-1.3819790665146471E-2</v>
      </c>
      <c r="AL375" s="87">
        <f t="shared" ca="1" si="48"/>
        <v>7.5030000577839869E-3</v>
      </c>
      <c r="AM375" s="87">
        <f t="shared" ca="1" si="49"/>
        <v>12.098224070270682</v>
      </c>
    </row>
    <row r="376" spans="2:39" x14ac:dyDescent="0.45">
      <c r="B376" s="86">
        <v>43434</v>
      </c>
      <c r="C376" s="5">
        <v>58.686700000000002</v>
      </c>
      <c r="E376" s="86">
        <v>43437</v>
      </c>
      <c r="F376" s="5">
        <v>3.028</v>
      </c>
      <c r="G376" s="5">
        <v>0.18572089273961673</v>
      </c>
      <c r="I376" s="86">
        <v>43416</v>
      </c>
      <c r="J376" s="5">
        <v>20.45</v>
      </c>
      <c r="L376" s="86">
        <v>43437</v>
      </c>
      <c r="M376" s="5">
        <v>3.73E-2</v>
      </c>
      <c r="O376" s="86">
        <f t="shared" ca="1" si="44"/>
        <v>43437</v>
      </c>
      <c r="P376" s="5">
        <v>2722.18</v>
      </c>
      <c r="Q376" s="5">
        <v>13.6622640343311</v>
      </c>
      <c r="R376" s="1"/>
      <c r="S376" s="1">
        <v>43270</v>
      </c>
      <c r="T376">
        <v>341.11399999999998</v>
      </c>
      <c r="V376" s="86">
        <v>43432</v>
      </c>
      <c r="W376" s="5">
        <v>3.5</v>
      </c>
      <c r="Z376" s="86">
        <v>43417</v>
      </c>
      <c r="AA376" s="5">
        <v>83.7</v>
      </c>
      <c r="AC376" s="1">
        <v>43291</v>
      </c>
      <c r="AD376">
        <v>2.9264999999999999</v>
      </c>
      <c r="AE376" s="87">
        <f t="shared" ca="1" si="45"/>
        <v>-1.1000000000000121E-2</v>
      </c>
      <c r="AF376" s="87">
        <f t="shared" ca="1" si="46"/>
        <v>2.0991823805154883E-2</v>
      </c>
      <c r="AG376" s="87">
        <f t="shared" ca="1" si="47"/>
        <v>0.33848298824805578</v>
      </c>
      <c r="AI376" s="1">
        <v>43273</v>
      </c>
      <c r="AJ376">
        <v>2754.88</v>
      </c>
      <c r="AK376" s="85">
        <f t="shared" ca="1" si="50"/>
        <v>1.8602493447316098E-3</v>
      </c>
      <c r="AL376" s="87">
        <f t="shared" ca="1" si="48"/>
        <v>4.1437909870643648E-3</v>
      </c>
      <c r="AM376" s="87">
        <f t="shared" ca="1" si="49"/>
        <v>6.6816621985578735</v>
      </c>
    </row>
    <row r="377" spans="2:39" x14ac:dyDescent="0.45">
      <c r="B377" s="86">
        <v>43433</v>
      </c>
      <c r="C377" s="5">
        <v>57.564999999999998</v>
      </c>
      <c r="E377" s="86">
        <v>43434</v>
      </c>
      <c r="F377" s="5">
        <v>3.036</v>
      </c>
      <c r="G377" s="5">
        <v>0.21421951358361224</v>
      </c>
      <c r="I377" s="86">
        <v>43413</v>
      </c>
      <c r="J377" s="5">
        <v>17.36</v>
      </c>
      <c r="L377" s="86">
        <v>43434</v>
      </c>
      <c r="M377" s="5">
        <v>7.1800000000000003E-2</v>
      </c>
      <c r="O377" s="86">
        <f t="shared" ca="1" si="44"/>
        <v>43434</v>
      </c>
      <c r="P377" s="5">
        <v>2726.22</v>
      </c>
      <c r="Q377" s="5">
        <v>27.923469918440201</v>
      </c>
      <c r="R377" s="1"/>
      <c r="S377" s="1">
        <v>43269</v>
      </c>
      <c r="T377">
        <v>333.55200000000002</v>
      </c>
      <c r="V377" s="86">
        <v>43431</v>
      </c>
      <c r="W377" s="5">
        <v>5.25</v>
      </c>
      <c r="Z377" s="86">
        <v>43416</v>
      </c>
      <c r="AA377" s="5">
        <v>83.84</v>
      </c>
      <c r="AC377" s="1">
        <v>43290</v>
      </c>
      <c r="AD377">
        <v>2.9375</v>
      </c>
      <c r="AE377" s="87">
        <f t="shared" ca="1" si="45"/>
        <v>3.4100000000000019E-2</v>
      </c>
      <c r="AF377" s="87">
        <f t="shared" ca="1" si="46"/>
        <v>1.9012167156849821E-2</v>
      </c>
      <c r="AG377" s="87">
        <f t="shared" ca="1" si="47"/>
        <v>0.30656198394451933</v>
      </c>
      <c r="AI377" s="1">
        <v>43272</v>
      </c>
      <c r="AJ377">
        <v>2749.76</v>
      </c>
      <c r="AK377" s="85">
        <f t="shared" ca="1" si="50"/>
        <v>-6.3657076922923536E-3</v>
      </c>
      <c r="AL377" s="87">
        <f t="shared" ca="1" si="48"/>
        <v>3.4152273243322579E-3</v>
      </c>
      <c r="AM377" s="87">
        <f t="shared" ca="1" si="49"/>
        <v>5.5068885915597336</v>
      </c>
    </row>
    <row r="378" spans="2:39" x14ac:dyDescent="0.45">
      <c r="B378" s="86">
        <v>43432</v>
      </c>
      <c r="C378" s="5">
        <v>57.28</v>
      </c>
      <c r="E378" s="86">
        <v>43433</v>
      </c>
      <c r="F378" s="5">
        <v>3.0716000000000001</v>
      </c>
      <c r="G378" s="5">
        <v>0.23163620902901538</v>
      </c>
      <c r="I378" s="86">
        <v>43412</v>
      </c>
      <c r="J378" s="5">
        <v>16.72</v>
      </c>
      <c r="L378" s="86">
        <v>43433</v>
      </c>
      <c r="M378" s="5">
        <v>9.5000000000000001E-2</v>
      </c>
      <c r="O378" s="86">
        <f t="shared" ca="1" si="44"/>
        <v>43433</v>
      </c>
      <c r="P378" s="5">
        <v>2781.01</v>
      </c>
      <c r="Q378" s="5">
        <v>21.0496414804735</v>
      </c>
      <c r="R378" s="1"/>
      <c r="S378" s="1">
        <v>43266</v>
      </c>
      <c r="T378">
        <v>331.226</v>
      </c>
      <c r="V378" s="86">
        <v>43430</v>
      </c>
      <c r="W378" s="5">
        <v>6.06</v>
      </c>
      <c r="Z378" s="86">
        <v>43413</v>
      </c>
      <c r="AA378" s="5">
        <v>84.36</v>
      </c>
      <c r="AC378" s="1">
        <v>43287</v>
      </c>
      <c r="AD378">
        <v>2.9034</v>
      </c>
      <c r="AE378" s="87">
        <f t="shared" ca="1" si="45"/>
        <v>-9.5999999999998309E-3</v>
      </c>
      <c r="AF378" s="87">
        <f t="shared" ca="1" si="46"/>
        <v>1.7904747973652043E-2</v>
      </c>
      <c r="AG378" s="87">
        <f t="shared" ca="1" si="47"/>
        <v>0.28870538616381786</v>
      </c>
      <c r="AI378" s="1">
        <v>43271</v>
      </c>
      <c r="AJ378">
        <v>2767.32</v>
      </c>
      <c r="AK378" s="85">
        <f t="shared" ca="1" si="50"/>
        <v>1.7106973363122029E-3</v>
      </c>
      <c r="AL378" s="87">
        <f t="shared" ca="1" si="48"/>
        <v>2.3995761094824631E-3</v>
      </c>
      <c r="AM378" s="87">
        <f t="shared" ca="1" si="49"/>
        <v>3.8692002162614156</v>
      </c>
    </row>
    <row r="379" spans="2:39" x14ac:dyDescent="0.45">
      <c r="B379" s="86">
        <v>43431</v>
      </c>
      <c r="C379" s="5">
        <v>58.66</v>
      </c>
      <c r="E379" s="86">
        <v>43432</v>
      </c>
      <c r="F379" s="5">
        <v>3.0943000000000001</v>
      </c>
      <c r="G379" s="5">
        <v>0.24305222346922417</v>
      </c>
      <c r="I379" s="86">
        <v>43411</v>
      </c>
      <c r="J379" s="5">
        <v>16.36</v>
      </c>
      <c r="L379" s="86">
        <v>43432</v>
      </c>
      <c r="M379" s="5">
        <v>0.1133</v>
      </c>
      <c r="O379" s="86">
        <f t="shared" ca="1" si="44"/>
        <v>43432</v>
      </c>
      <c r="P379" s="5">
        <v>2806.83</v>
      </c>
      <c r="Q379" s="5">
        <v>15.781634935084501</v>
      </c>
      <c r="R379" s="1"/>
      <c r="S379" s="1">
        <v>43265</v>
      </c>
      <c r="T379">
        <v>332.738</v>
      </c>
      <c r="V379" s="86">
        <v>43427</v>
      </c>
      <c r="W379" s="5">
        <v>6.25</v>
      </c>
      <c r="Z379" s="86">
        <v>43412</v>
      </c>
      <c r="AA379" s="5">
        <v>84.84</v>
      </c>
      <c r="AC379" s="1">
        <v>43286</v>
      </c>
      <c r="AD379">
        <v>2.9129999999999998</v>
      </c>
      <c r="AE379" s="87">
        <f t="shared" ca="1" si="45"/>
        <v>1.4999999999996128E-3</v>
      </c>
      <c r="AF379" s="87">
        <f t="shared" ca="1" si="46"/>
        <v>2.1877442720756878E-2</v>
      </c>
      <c r="AG379" s="87">
        <f t="shared" ca="1" si="47"/>
        <v>0.35276316417675968</v>
      </c>
      <c r="AI379" s="1">
        <v>43270</v>
      </c>
      <c r="AJ379">
        <v>2762.59</v>
      </c>
      <c r="AK379" s="85">
        <f t="shared" ca="1" si="50"/>
        <v>-4.0315497659651062E-3</v>
      </c>
      <c r="AL379" s="87">
        <f t="shared" ca="1" si="48"/>
        <v>2.7305959102077145E-3</v>
      </c>
      <c r="AM379" s="87">
        <f t="shared" ca="1" si="49"/>
        <v>4.4029536069088948</v>
      </c>
    </row>
    <row r="380" spans="2:39" x14ac:dyDescent="0.45">
      <c r="B380" s="86">
        <v>43430</v>
      </c>
      <c r="C380" s="5">
        <v>58.59</v>
      </c>
      <c r="E380" s="86">
        <v>43431</v>
      </c>
      <c r="F380" s="5">
        <v>3.1116999999999999</v>
      </c>
      <c r="G380" s="5">
        <v>0.23124817116393986</v>
      </c>
      <c r="I380" s="86">
        <v>43410</v>
      </c>
      <c r="J380" s="5">
        <v>19.91</v>
      </c>
      <c r="L380" s="86">
        <v>43431</v>
      </c>
      <c r="M380" s="5">
        <v>0.1008</v>
      </c>
      <c r="O380" s="86">
        <f t="shared" ca="1" si="44"/>
        <v>43431</v>
      </c>
      <c r="P380" s="5">
        <v>2813.89</v>
      </c>
      <c r="Q380" s="5">
        <v>18.039914890403601</v>
      </c>
      <c r="R380" s="1"/>
      <c r="S380" s="1">
        <v>43264</v>
      </c>
      <c r="T380">
        <v>339.53100000000001</v>
      </c>
      <c r="V380" s="86">
        <v>43425</v>
      </c>
      <c r="W380" s="5">
        <v>6.69</v>
      </c>
      <c r="Z380" s="86">
        <v>43411</v>
      </c>
      <c r="AA380" s="5">
        <v>85.05</v>
      </c>
      <c r="AC380" s="1">
        <v>43285</v>
      </c>
      <c r="AD380">
        <v>2.9115000000000002</v>
      </c>
      <c r="AE380" s="87">
        <f t="shared" ca="1" si="45"/>
        <v>3.00000000000189E-4</v>
      </c>
      <c r="AF380" s="87">
        <f t="shared" ca="1" si="46"/>
        <v>2.7051124437504067E-2</v>
      </c>
      <c r="AG380" s="87">
        <f t="shared" ca="1" si="47"/>
        <v>0.43618627519291081</v>
      </c>
      <c r="AI380" s="1">
        <v>43269</v>
      </c>
      <c r="AJ380">
        <v>2773.75</v>
      </c>
      <c r="AK380" s="85">
        <f t="shared" ca="1" si="50"/>
        <v>-2.1284228000868419E-3</v>
      </c>
      <c r="AL380" s="87">
        <f t="shared" ca="1" si="48"/>
        <v>2.731511580270764E-3</v>
      </c>
      <c r="AM380" s="87">
        <f t="shared" ca="1" si="49"/>
        <v>4.4044300805210366</v>
      </c>
    </row>
    <row r="381" spans="2:39" x14ac:dyDescent="0.45">
      <c r="B381" s="86">
        <v>43427</v>
      </c>
      <c r="C381" s="5">
        <v>62.135100000000001</v>
      </c>
      <c r="E381" s="86">
        <v>43430</v>
      </c>
      <c r="F381" s="5">
        <v>3.1152000000000002</v>
      </c>
      <c r="G381" s="5">
        <v>0.23904922784509</v>
      </c>
      <c r="I381" s="86">
        <v>43409</v>
      </c>
      <c r="J381" s="5">
        <v>19.96</v>
      </c>
      <c r="L381" s="86">
        <v>43430</v>
      </c>
      <c r="M381" s="5">
        <v>0.1046</v>
      </c>
      <c r="O381" s="86">
        <f t="shared" ca="1" si="44"/>
        <v>43430</v>
      </c>
      <c r="P381" s="5">
        <v>2755.45</v>
      </c>
      <c r="Q381" s="5">
        <v>11.652055734878701</v>
      </c>
      <c r="R381" s="1"/>
      <c r="S381" s="1">
        <v>43263</v>
      </c>
      <c r="T381">
        <v>341.49</v>
      </c>
      <c r="V381" s="86">
        <v>43424</v>
      </c>
      <c r="W381" s="5">
        <v>6.5</v>
      </c>
      <c r="Z381" s="86">
        <v>43410</v>
      </c>
      <c r="AA381" s="5">
        <v>84.56</v>
      </c>
      <c r="AC381" s="1">
        <v>43284</v>
      </c>
      <c r="AD381">
        <v>2.9112</v>
      </c>
      <c r="AE381" s="87">
        <f t="shared" ca="1" si="45"/>
        <v>-3.6999999999999922E-2</v>
      </c>
      <c r="AF381" s="87">
        <f t="shared" ca="1" si="46"/>
        <v>2.7524095504363636E-2</v>
      </c>
      <c r="AG381" s="87">
        <f t="shared" ca="1" si="47"/>
        <v>0.44381270448992999</v>
      </c>
      <c r="AI381" s="1">
        <v>43266</v>
      </c>
      <c r="AJ381">
        <v>2779.66</v>
      </c>
      <c r="AK381" s="85">
        <f t="shared" ca="1" si="50"/>
        <v>-1.0175922059649557E-3</v>
      </c>
      <c r="AL381" s="87">
        <f t="shared" ca="1" si="48"/>
        <v>2.9586226103359998E-3</v>
      </c>
      <c r="AM381" s="87">
        <f t="shared" ca="1" si="49"/>
        <v>4.7706356128945391</v>
      </c>
    </row>
    <row r="382" spans="2:39" x14ac:dyDescent="0.45">
      <c r="B382" s="86">
        <v>43426</v>
      </c>
      <c r="C382" s="5">
        <v>61.5</v>
      </c>
      <c r="E382" s="86">
        <v>43427</v>
      </c>
      <c r="F382" s="5">
        <v>3.1059999999999999</v>
      </c>
      <c r="G382" s="5">
        <v>0.23198390748785389</v>
      </c>
      <c r="I382" s="86">
        <v>43406</v>
      </c>
      <c r="J382" s="5">
        <v>19.510000000000002</v>
      </c>
      <c r="L382" s="86">
        <v>43427</v>
      </c>
      <c r="M382" s="5">
        <v>0.1085</v>
      </c>
      <c r="O382" s="86">
        <f t="shared" ca="1" si="44"/>
        <v>43427</v>
      </c>
      <c r="P382" s="5">
        <v>2738.31</v>
      </c>
      <c r="Q382" s="5">
        <v>12.9205659459267</v>
      </c>
      <c r="R382" s="1"/>
      <c r="S382" s="1">
        <v>43262</v>
      </c>
      <c r="T382">
        <v>342.72500000000002</v>
      </c>
      <c r="V382" s="86">
        <v>43423</v>
      </c>
      <c r="W382" s="5">
        <v>5.75</v>
      </c>
      <c r="Z382" s="86">
        <v>43409</v>
      </c>
      <c r="AA382" s="5">
        <v>84.34</v>
      </c>
      <c r="AC382" s="1">
        <v>43283</v>
      </c>
      <c r="AD382">
        <v>2.9481999999999999</v>
      </c>
      <c r="AE382" s="87">
        <f t="shared" ca="1" si="45"/>
        <v>1.3500000000000068E-2</v>
      </c>
      <c r="AF382" s="87">
        <f t="shared" ca="1" si="46"/>
        <v>3.3391253844881758E-2</v>
      </c>
      <c r="AG382" s="87">
        <f t="shared" ca="1" si="47"/>
        <v>0.53841779007260337</v>
      </c>
      <c r="AI382" s="1">
        <v>43265</v>
      </c>
      <c r="AJ382">
        <v>2782.49</v>
      </c>
      <c r="AK382" s="85">
        <f t="shared" ca="1" si="50"/>
        <v>2.4684618120292836E-3</v>
      </c>
      <c r="AL382" s="87">
        <f t="shared" ca="1" si="48"/>
        <v>2.9527253142403861E-3</v>
      </c>
      <c r="AM382" s="87">
        <f t="shared" ca="1" si="49"/>
        <v>4.7611265086663641</v>
      </c>
    </row>
    <row r="383" spans="2:39" x14ac:dyDescent="0.45">
      <c r="B383" s="86">
        <v>43425</v>
      </c>
      <c r="C383" s="5">
        <v>61.8</v>
      </c>
      <c r="E383" s="86">
        <v>43426</v>
      </c>
      <c r="F383" s="5">
        <v>3.1307999999999998</v>
      </c>
      <c r="G383" s="5">
        <v>8.3764749944910885E-2</v>
      </c>
      <c r="I383" s="86">
        <v>43405</v>
      </c>
      <c r="J383" s="5">
        <v>19.34</v>
      </c>
      <c r="L383" s="86">
        <v>43426</v>
      </c>
      <c r="M383" s="5">
        <v>0.12379999999999999</v>
      </c>
      <c r="O383" s="86">
        <f t="shared" ca="1" si="44"/>
        <v>43426</v>
      </c>
      <c r="P383" s="5">
        <v>2723.06</v>
      </c>
      <c r="Q383" s="5">
        <v>15.4654384449552</v>
      </c>
      <c r="R383" s="1"/>
      <c r="S383" s="1">
        <v>43259</v>
      </c>
      <c r="T383">
        <v>345.09300000000002</v>
      </c>
      <c r="V383" s="86">
        <v>43420</v>
      </c>
      <c r="W383" s="5">
        <v>6.25</v>
      </c>
      <c r="Z383" s="86">
        <v>43406</v>
      </c>
      <c r="AA383" s="5">
        <v>84.27</v>
      </c>
      <c r="AC383" s="1">
        <v>43280</v>
      </c>
      <c r="AD383">
        <v>2.9346999999999999</v>
      </c>
      <c r="AE383" s="87">
        <f t="shared" ca="1" si="45"/>
        <v>2.5399999999999867E-2</v>
      </c>
      <c r="AF383" s="87">
        <f t="shared" ca="1" si="46"/>
        <v>3.2229334464118187E-2</v>
      </c>
      <c r="AG383" s="87">
        <f t="shared" ca="1" si="47"/>
        <v>0.51968240301168467</v>
      </c>
      <c r="AI383" s="1">
        <v>43264</v>
      </c>
      <c r="AJ383">
        <v>2775.63</v>
      </c>
      <c r="AK383" s="85">
        <f t="shared" ca="1" si="50"/>
        <v>-4.0341772794630594E-3</v>
      </c>
      <c r="AL383" s="87">
        <f t="shared" ca="1" si="48"/>
        <v>3.1246867713378263E-3</v>
      </c>
      <c r="AM383" s="87">
        <f t="shared" ca="1" si="49"/>
        <v>5.0384060266448731</v>
      </c>
    </row>
    <row r="384" spans="2:39" x14ac:dyDescent="0.45">
      <c r="B384" s="86">
        <v>43424</v>
      </c>
      <c r="C384" s="5">
        <v>63.901499999999999</v>
      </c>
      <c r="E384" s="86">
        <v>43425</v>
      </c>
      <c r="F384" s="5">
        <v>3.1312000000000002</v>
      </c>
      <c r="G384" s="5">
        <v>0.42902398922826446</v>
      </c>
      <c r="I384" s="86">
        <v>43404</v>
      </c>
      <c r="J384" s="5">
        <v>21.23</v>
      </c>
      <c r="L384" s="86">
        <v>43425</v>
      </c>
      <c r="M384" s="5">
        <v>0.1245</v>
      </c>
      <c r="O384" s="86">
        <f t="shared" ca="1" si="44"/>
        <v>43425</v>
      </c>
      <c r="P384" s="5">
        <v>2740.37</v>
      </c>
      <c r="Q384" s="5">
        <v>15.656810208917801</v>
      </c>
      <c r="R384" s="1"/>
      <c r="S384" s="1">
        <v>43258</v>
      </c>
      <c r="T384">
        <v>344.71699999999998</v>
      </c>
      <c r="V384" s="86">
        <v>43419</v>
      </c>
      <c r="W384" s="5">
        <v>6.5</v>
      </c>
      <c r="Z384" s="86">
        <v>43405</v>
      </c>
      <c r="AA384" s="5">
        <v>84.32</v>
      </c>
      <c r="AC384" s="1">
        <v>43279</v>
      </c>
      <c r="AD384">
        <v>2.9093</v>
      </c>
      <c r="AE384" s="87">
        <f t="shared" ca="1" si="45"/>
        <v>1.0800000000000143E-2</v>
      </c>
      <c r="AF384" s="87">
        <f t="shared" ca="1" si="46"/>
        <v>2.5879399786960494E-2</v>
      </c>
      <c r="AG384" s="87">
        <f t="shared" ca="1" si="47"/>
        <v>0.41729278290747612</v>
      </c>
      <c r="AI384" s="1">
        <v>43263</v>
      </c>
      <c r="AJ384">
        <v>2786.85</v>
      </c>
      <c r="AK384" s="85">
        <f t="shared" ca="1" si="50"/>
        <v>1.7418322369011133E-3</v>
      </c>
      <c r="AL384" s="87">
        <f t="shared" ca="1" si="48"/>
        <v>1.5940698479142174E-3</v>
      </c>
      <c r="AM384" s="87">
        <f t="shared" ca="1" si="49"/>
        <v>2.5703603965350976</v>
      </c>
    </row>
    <row r="385" spans="2:39" x14ac:dyDescent="0.45">
      <c r="B385" s="86">
        <v>43423</v>
      </c>
      <c r="C385" s="5">
        <v>63.852499999999999</v>
      </c>
      <c r="E385" s="86">
        <v>43424</v>
      </c>
      <c r="F385" s="5">
        <v>3.1288</v>
      </c>
      <c r="G385" s="5">
        <v>0.40378847597886386</v>
      </c>
      <c r="I385" s="86">
        <v>43403</v>
      </c>
      <c r="J385" s="5">
        <v>23.35</v>
      </c>
      <c r="L385" s="86">
        <v>43424</v>
      </c>
      <c r="M385" s="5">
        <v>0.1321</v>
      </c>
      <c r="O385" s="86">
        <f t="shared" ca="1" si="44"/>
        <v>43424</v>
      </c>
      <c r="P385" s="5">
        <v>2711.74</v>
      </c>
      <c r="Q385" s="5">
        <v>24.7303087852654</v>
      </c>
      <c r="R385" s="1"/>
      <c r="S385" s="1">
        <v>43257</v>
      </c>
      <c r="T385">
        <v>338.19400000000002</v>
      </c>
      <c r="V385" s="86">
        <v>43418</v>
      </c>
      <c r="W385" s="5">
        <v>6.31</v>
      </c>
      <c r="Z385" s="86">
        <v>43404</v>
      </c>
      <c r="AA385" s="5">
        <v>84.35</v>
      </c>
      <c r="AC385" s="1">
        <v>43278</v>
      </c>
      <c r="AD385">
        <v>2.8984999999999999</v>
      </c>
      <c r="AE385" s="87">
        <f t="shared" ca="1" si="45"/>
        <v>-4.8999999999999932E-2</v>
      </c>
      <c r="AF385" s="87">
        <f t="shared" ca="1" si="46"/>
        <v>2.2858313586089266E-2</v>
      </c>
      <c r="AG385" s="87">
        <f t="shared" ca="1" si="47"/>
        <v>0.36857923164497236</v>
      </c>
      <c r="AI385" s="1">
        <v>43262</v>
      </c>
      <c r="AJ385">
        <v>2782</v>
      </c>
      <c r="AK385" s="85">
        <f t="shared" ca="1" si="50"/>
        <v>1.0681475490628696E-3</v>
      </c>
      <c r="AL385" s="87">
        <f t="shared" ca="1" si="48"/>
        <v>4.0056008416360055E-3</v>
      </c>
      <c r="AM385" s="87">
        <f t="shared" ca="1" si="49"/>
        <v>6.4588372844142148</v>
      </c>
    </row>
    <row r="386" spans="2:39" x14ac:dyDescent="0.45">
      <c r="B386" s="86">
        <v>43420</v>
      </c>
      <c r="C386" s="5">
        <v>60.664999999999999</v>
      </c>
      <c r="E386" s="86">
        <v>43423</v>
      </c>
      <c r="F386" s="5">
        <v>3.1212</v>
      </c>
      <c r="G386" s="5">
        <v>0.33475720056980623</v>
      </c>
      <c r="I386" s="86">
        <v>43402</v>
      </c>
      <c r="J386" s="5">
        <v>24.7</v>
      </c>
      <c r="L386" s="86">
        <v>43423</v>
      </c>
      <c r="M386" s="5">
        <v>0.1429</v>
      </c>
      <c r="O386" s="86">
        <f t="shared" ca="1" si="44"/>
        <v>43423</v>
      </c>
      <c r="P386" s="5">
        <v>2682.63</v>
      </c>
      <c r="Q386" s="5">
        <v>28.026598079744101</v>
      </c>
      <c r="R386" s="1"/>
      <c r="S386" s="1">
        <v>43256</v>
      </c>
      <c r="T386">
        <v>341.55799999999999</v>
      </c>
      <c r="V386" s="86">
        <v>43417</v>
      </c>
      <c r="W386" s="5">
        <v>5.87</v>
      </c>
      <c r="Z386" s="86">
        <v>43403</v>
      </c>
      <c r="AA386" s="5">
        <v>84.35</v>
      </c>
      <c r="AC386" s="1">
        <v>43277</v>
      </c>
      <c r="AD386">
        <v>2.9474999999999998</v>
      </c>
      <c r="AE386" s="87">
        <f t="shared" ca="1" si="45"/>
        <v>-1.000000000000334E-3</v>
      </c>
      <c r="AF386" s="87">
        <f t="shared" ca="1" si="46"/>
        <v>1.7823766904519978E-2</v>
      </c>
      <c r="AG386" s="87">
        <f t="shared" ca="1" si="47"/>
        <v>0.28739960565966688</v>
      </c>
      <c r="AI386" s="1">
        <v>43259</v>
      </c>
      <c r="AJ386">
        <v>2779.03</v>
      </c>
      <c r="AK386" s="85">
        <f t="shared" ca="1" si="50"/>
        <v>3.1210606659344705E-3</v>
      </c>
      <c r="AL386" s="87">
        <f t="shared" ca="1" si="48"/>
        <v>4.0681339780253151E-3</v>
      </c>
      <c r="AM386" s="87">
        <f t="shared" ca="1" si="49"/>
        <v>6.5596689370902395</v>
      </c>
    </row>
    <row r="387" spans="2:39" x14ac:dyDescent="0.45">
      <c r="B387" s="86">
        <v>43419</v>
      </c>
      <c r="C387" s="5">
        <v>60.884900000000002</v>
      </c>
      <c r="E387" s="86">
        <v>43420</v>
      </c>
      <c r="F387" s="5">
        <v>3.1259999999999999</v>
      </c>
      <c r="G387" s="5">
        <v>0.32718995502103426</v>
      </c>
      <c r="I387" s="86">
        <v>43399</v>
      </c>
      <c r="J387" s="5">
        <v>24.16</v>
      </c>
      <c r="L387" s="86">
        <v>43420</v>
      </c>
      <c r="M387" s="5">
        <v>0.13320000000000001</v>
      </c>
      <c r="O387" s="86">
        <f t="shared" ca="1" si="44"/>
        <v>43420</v>
      </c>
      <c r="P387" s="5">
        <v>2641.25</v>
      </c>
      <c r="Q387" s="5">
        <v>33.960908702402001</v>
      </c>
      <c r="R387" s="1"/>
      <c r="S387" s="1">
        <v>43255</v>
      </c>
      <c r="T387">
        <v>342.02800000000002</v>
      </c>
      <c r="V387" s="86">
        <v>43413</v>
      </c>
      <c r="W387" s="5">
        <v>6</v>
      </c>
      <c r="Z387" s="86">
        <v>43402</v>
      </c>
      <c r="AA387" s="5">
        <v>84.15</v>
      </c>
      <c r="AC387" s="1">
        <v>43276</v>
      </c>
      <c r="AD387">
        <v>2.9485000000000001</v>
      </c>
      <c r="AE387" s="87">
        <f t="shared" ca="1" si="45"/>
        <v>-1.499999999999968E-2</v>
      </c>
      <c r="AF387" s="87">
        <f t="shared" ca="1" si="46"/>
        <v>3.1502645391564534E-2</v>
      </c>
      <c r="AG387" s="87">
        <f t="shared" ca="1" si="47"/>
        <v>0.50796489380008547</v>
      </c>
      <c r="AI387" s="1">
        <v>43258</v>
      </c>
      <c r="AJ387">
        <v>2770.37</v>
      </c>
      <c r="AK387" s="85">
        <f t="shared" ca="1" si="50"/>
        <v>-7.1445069721093465E-4</v>
      </c>
      <c r="AL387" s="87">
        <f t="shared" ca="1" si="48"/>
        <v>4.1465804242565036E-3</v>
      </c>
      <c r="AM387" s="87">
        <f t="shared" ca="1" si="49"/>
        <v>6.6861600308810161</v>
      </c>
    </row>
    <row r="388" spans="2:39" x14ac:dyDescent="0.45">
      <c r="B388" s="86">
        <v>43418</v>
      </c>
      <c r="C388" s="5">
        <v>60.6</v>
      </c>
      <c r="E388" s="86">
        <v>43419</v>
      </c>
      <c r="F388" s="5">
        <v>3.1764999999999999</v>
      </c>
      <c r="G388" s="5">
        <v>0.2917286124694205</v>
      </c>
      <c r="I388" s="86">
        <v>43398</v>
      </c>
      <c r="J388" s="5">
        <v>24.22</v>
      </c>
      <c r="L388" s="86">
        <v>43419</v>
      </c>
      <c r="M388" s="5">
        <v>0.122</v>
      </c>
      <c r="O388" s="86">
        <f t="shared" ca="1" si="44"/>
        <v>43419</v>
      </c>
      <c r="P388" s="5">
        <v>2658.69</v>
      </c>
      <c r="Q388" s="5">
        <v>34.042949184077301</v>
      </c>
      <c r="R388" s="1"/>
      <c r="S388" s="1">
        <v>43252</v>
      </c>
      <c r="T388">
        <v>345.35300000000001</v>
      </c>
      <c r="V388" s="86">
        <v>43412</v>
      </c>
      <c r="W388" s="5">
        <v>5.5</v>
      </c>
      <c r="Z388" s="86">
        <v>43399</v>
      </c>
      <c r="AA388" s="5">
        <v>84.23</v>
      </c>
      <c r="AC388" s="1">
        <v>43273</v>
      </c>
      <c r="AD388">
        <v>2.9634999999999998</v>
      </c>
      <c r="AE388" s="87">
        <f t="shared" ca="1" si="45"/>
        <v>-1.0000000000021103E-4</v>
      </c>
      <c r="AF388" s="87">
        <f t="shared" ca="1" si="46"/>
        <v>3.190804496256907E-2</v>
      </c>
      <c r="AG388" s="87">
        <f t="shared" ca="1" si="47"/>
        <v>0.51450176546506199</v>
      </c>
      <c r="AI388" s="1">
        <v>43257</v>
      </c>
      <c r="AJ388">
        <v>2772.35</v>
      </c>
      <c r="AK388" s="85">
        <f t="shared" ca="1" si="50"/>
        <v>8.5308831756656898E-3</v>
      </c>
      <c r="AL388" s="87">
        <f t="shared" ca="1" si="48"/>
        <v>4.4610494629073582E-3</v>
      </c>
      <c r="AM388" s="87">
        <f t="shared" ca="1" si="49"/>
        <v>7.1932261195735858</v>
      </c>
    </row>
    <row r="389" spans="2:39" x14ac:dyDescent="0.45">
      <c r="B389" s="86">
        <v>43417</v>
      </c>
      <c r="C389" s="5">
        <v>59</v>
      </c>
      <c r="E389" s="86">
        <v>43418</v>
      </c>
      <c r="F389" s="5">
        <v>3.1890000000000001</v>
      </c>
      <c r="G389" s="5">
        <v>0.37876111644852689</v>
      </c>
      <c r="I389" s="86">
        <v>43397</v>
      </c>
      <c r="J389" s="5">
        <v>25.23</v>
      </c>
      <c r="L389" s="86">
        <v>43418</v>
      </c>
      <c r="M389" s="5">
        <v>0.1305</v>
      </c>
      <c r="O389" s="86">
        <f t="shared" ca="1" si="44"/>
        <v>43418</v>
      </c>
      <c r="P389" s="5">
        <v>2705.57</v>
      </c>
      <c r="Q389" s="5">
        <v>32.826074562511799</v>
      </c>
      <c r="R389" s="1"/>
      <c r="S389" s="1">
        <v>43251</v>
      </c>
      <c r="T389">
        <v>352.846</v>
      </c>
      <c r="V389" s="86">
        <v>43411</v>
      </c>
      <c r="W389" s="5">
        <v>5.63</v>
      </c>
      <c r="Z389" s="86">
        <v>43398</v>
      </c>
      <c r="AA389" s="5">
        <v>84.61</v>
      </c>
      <c r="AC389" s="1">
        <v>43272</v>
      </c>
      <c r="AD389">
        <v>2.9636</v>
      </c>
      <c r="AE389" s="87">
        <f t="shared" ca="1" si="45"/>
        <v>-3.8300000000000001E-2</v>
      </c>
      <c r="AF389" s="87">
        <f t="shared" ca="1" si="46"/>
        <v>3.1865590114311844E-2</v>
      </c>
      <c r="AG389" s="87">
        <f t="shared" ca="1" si="47"/>
        <v>0.51381720160643263</v>
      </c>
      <c r="AI389" s="1">
        <v>43256</v>
      </c>
      <c r="AJ389">
        <v>2748.8</v>
      </c>
      <c r="AK389" s="85">
        <f t="shared" ca="1" si="50"/>
        <v>7.0237116833561891E-4</v>
      </c>
      <c r="AL389" s="87">
        <f t="shared" ca="1" si="48"/>
        <v>7.3947977765063191E-3</v>
      </c>
      <c r="AM389" s="87">
        <f t="shared" ca="1" si="49"/>
        <v>11.923753134147791</v>
      </c>
    </row>
    <row r="390" spans="2:39" x14ac:dyDescent="0.45">
      <c r="B390" s="86">
        <v>43416</v>
      </c>
      <c r="C390" s="5">
        <v>58</v>
      </c>
      <c r="E390" s="86">
        <v>43417</v>
      </c>
      <c r="F390" s="5">
        <v>3.2002999999999999</v>
      </c>
      <c r="G390" s="5">
        <v>0.42498092114039077</v>
      </c>
      <c r="I390" s="86">
        <v>43396</v>
      </c>
      <c r="J390" s="5">
        <v>20.71</v>
      </c>
      <c r="L390" s="86">
        <v>43417</v>
      </c>
      <c r="M390" s="5">
        <v>0.1198</v>
      </c>
      <c r="O390" s="86">
        <f t="shared" ca="1" si="44"/>
        <v>43417</v>
      </c>
      <c r="P390" s="5">
        <v>2656.1</v>
      </c>
      <c r="Q390" s="5">
        <v>22.814129059250799</v>
      </c>
      <c r="R390" s="1"/>
      <c r="S390" s="1">
        <v>43250</v>
      </c>
      <c r="T390">
        <v>350.565</v>
      </c>
      <c r="V390" s="86">
        <v>43410</v>
      </c>
      <c r="W390" s="5">
        <v>5.74</v>
      </c>
      <c r="Z390" s="86">
        <v>43397</v>
      </c>
      <c r="AA390" s="5">
        <v>84.44</v>
      </c>
      <c r="AC390" s="1">
        <v>43271</v>
      </c>
      <c r="AD390">
        <v>3.0019</v>
      </c>
      <c r="AE390" s="87">
        <f t="shared" ca="1" si="45"/>
        <v>3.6799999999999944E-2</v>
      </c>
      <c r="AF390" s="87">
        <f t="shared" ca="1" si="46"/>
        <v>2.5818388150050303E-2</v>
      </c>
      <c r="AG390" s="87">
        <f t="shared" ca="1" si="47"/>
        <v>0.41630899982264502</v>
      </c>
      <c r="AI390" s="1">
        <v>43255</v>
      </c>
      <c r="AJ390">
        <v>2746.87</v>
      </c>
      <c r="AK390" s="85">
        <f t="shared" ca="1" si="50"/>
        <v>4.4695950894616818E-3</v>
      </c>
      <c r="AL390" s="87">
        <f t="shared" ca="1" si="48"/>
        <v>8.817958337206399E-3</v>
      </c>
      <c r="AM390" s="87">
        <f t="shared" ca="1" si="49"/>
        <v>14.218530585663217</v>
      </c>
    </row>
    <row r="391" spans="2:39" x14ac:dyDescent="0.45">
      <c r="B391" s="86">
        <v>43413</v>
      </c>
      <c r="C391" s="5">
        <v>60.296799999999998</v>
      </c>
      <c r="E391" s="86">
        <v>43416</v>
      </c>
      <c r="F391" s="5">
        <v>3.2429999999999999</v>
      </c>
      <c r="G391" s="5">
        <v>0.41162912109486893</v>
      </c>
      <c r="I391" s="86">
        <v>43395</v>
      </c>
      <c r="J391" s="5">
        <v>19.64</v>
      </c>
      <c r="L391" s="86">
        <v>43416</v>
      </c>
      <c r="M391" s="5">
        <v>0.13200000000000001</v>
      </c>
      <c r="O391" s="86">
        <f t="shared" ca="1" si="44"/>
        <v>43416</v>
      </c>
      <c r="P391" s="5">
        <v>2740.69</v>
      </c>
      <c r="Q391" s="5">
        <v>9.62754719720518</v>
      </c>
      <c r="R391" s="1"/>
      <c r="S391" s="1">
        <v>43249</v>
      </c>
      <c r="T391">
        <v>360.71600000000001</v>
      </c>
      <c r="V391" s="86">
        <v>43409</v>
      </c>
      <c r="W391" s="5">
        <v>6.25</v>
      </c>
      <c r="Z391" s="86">
        <v>43396</v>
      </c>
      <c r="AA391" s="5">
        <v>84.86</v>
      </c>
      <c r="AC391" s="1">
        <v>43270</v>
      </c>
      <c r="AD391">
        <v>2.9651000000000001</v>
      </c>
      <c r="AE391" s="87">
        <f t="shared" ca="1" si="45"/>
        <v>-1.8199999999999772E-2</v>
      </c>
      <c r="AF391" s="87">
        <f t="shared" ca="1" si="46"/>
        <v>1.2530329870624456E-2</v>
      </c>
      <c r="AG391" s="87">
        <f t="shared" ca="1" si="47"/>
        <v>0.20204549817635756</v>
      </c>
      <c r="AI391" s="1">
        <v>43252</v>
      </c>
      <c r="AJ391">
        <v>2734.62</v>
      </c>
      <c r="AK391" s="85">
        <f t="shared" ca="1" si="50"/>
        <v>1.079076407564197E-2</v>
      </c>
      <c r="AL391" s="87">
        <f t="shared" ca="1" si="48"/>
        <v>1.2283025118393335E-2</v>
      </c>
      <c r="AM391" s="87">
        <f t="shared" ca="1" si="49"/>
        <v>19.805782886662474</v>
      </c>
    </row>
    <row r="392" spans="2:39" x14ac:dyDescent="0.45">
      <c r="B392" s="86">
        <v>43412</v>
      </c>
      <c r="C392" s="5">
        <v>58.34</v>
      </c>
      <c r="E392" s="86">
        <v>43413</v>
      </c>
      <c r="F392" s="5">
        <v>3.2435999999999998</v>
      </c>
      <c r="G392" s="5">
        <v>0.49549663638279873</v>
      </c>
      <c r="I392" s="86">
        <v>43392</v>
      </c>
      <c r="J392" s="5">
        <v>19.89</v>
      </c>
      <c r="L392" s="86">
        <v>43413</v>
      </c>
      <c r="M392" s="5">
        <v>0.1242</v>
      </c>
      <c r="O392" s="86">
        <f t="shared" ca="1" si="44"/>
        <v>43413</v>
      </c>
      <c r="P392" s="5">
        <v>2755.88</v>
      </c>
      <c r="Q392" s="5">
        <v>10.8018949738097</v>
      </c>
      <c r="R392" s="1"/>
      <c r="S392" s="1">
        <v>43245</v>
      </c>
      <c r="T392">
        <v>343.08300000000003</v>
      </c>
      <c r="V392" s="86">
        <v>43406</v>
      </c>
      <c r="W392" s="5">
        <v>6.19</v>
      </c>
      <c r="Z392" s="86">
        <v>43395</v>
      </c>
      <c r="AA392" s="5">
        <v>84.94</v>
      </c>
      <c r="AC392" s="1">
        <v>43269</v>
      </c>
      <c r="AD392">
        <v>2.9832999999999998</v>
      </c>
      <c r="AE392" s="87">
        <f t="shared" ca="1" si="45"/>
        <v>-1.000000000000334E-3</v>
      </c>
      <c r="AF392" s="87">
        <f t="shared" ca="1" si="46"/>
        <v>1.8319638824678307E-2</v>
      </c>
      <c r="AG392" s="87">
        <f t="shared" ca="1" si="47"/>
        <v>0.29539530012058723</v>
      </c>
      <c r="AI392" s="1">
        <v>43251</v>
      </c>
      <c r="AJ392">
        <v>2705.27</v>
      </c>
      <c r="AK392" s="85">
        <f t="shared" ca="1" si="50"/>
        <v>-6.9033368781207007E-3</v>
      </c>
      <c r="AL392" s="87">
        <f t="shared" ca="1" si="48"/>
        <v>1.0496747871549521E-2</v>
      </c>
      <c r="AM392" s="87">
        <f t="shared" ca="1" si="49"/>
        <v>16.925497371867284</v>
      </c>
    </row>
    <row r="393" spans="2:39" x14ac:dyDescent="0.45">
      <c r="B393" s="86">
        <v>43411</v>
      </c>
      <c r="C393" s="5">
        <v>59.234999999999999</v>
      </c>
      <c r="E393" s="86">
        <v>43412</v>
      </c>
      <c r="F393" s="5">
        <v>3.2923</v>
      </c>
      <c r="G393" s="5">
        <v>0.2299628593200776</v>
      </c>
      <c r="I393" s="86">
        <v>43391</v>
      </c>
      <c r="J393" s="5">
        <v>20.059999999999999</v>
      </c>
      <c r="L393" s="86">
        <v>43412</v>
      </c>
      <c r="M393" s="5">
        <v>0.14199999999999999</v>
      </c>
      <c r="O393" s="86">
        <f t="shared" ca="1" si="44"/>
        <v>43412</v>
      </c>
      <c r="P393" s="5">
        <v>2767.78</v>
      </c>
      <c r="Q393" s="5">
        <v>23.7927165928532</v>
      </c>
      <c r="R393" s="1"/>
      <c r="S393" s="1">
        <v>43244</v>
      </c>
      <c r="T393">
        <v>337.61700000000002</v>
      </c>
      <c r="V393" s="86">
        <v>43405</v>
      </c>
      <c r="W393" s="5">
        <v>6.75</v>
      </c>
      <c r="Z393" s="86">
        <v>43392</v>
      </c>
      <c r="AA393" s="5">
        <v>84.9</v>
      </c>
      <c r="AC393" s="1">
        <v>43266</v>
      </c>
      <c r="AD393">
        <v>2.9843000000000002</v>
      </c>
      <c r="AE393" s="87">
        <f t="shared" ca="1" si="45"/>
        <v>-1.7699999999999605E-2</v>
      </c>
      <c r="AF393" s="87">
        <f t="shared" ca="1" si="46"/>
        <v>2.0282176083119507E-2</v>
      </c>
      <c r="AG393" s="87">
        <f t="shared" ca="1" si="47"/>
        <v>0.32704026255697155</v>
      </c>
      <c r="AI393" s="1">
        <v>43250</v>
      </c>
      <c r="AJ393">
        <v>2724.01</v>
      </c>
      <c r="AK393" s="85">
        <f t="shared" ca="1" si="50"/>
        <v>1.2615911702766044E-2</v>
      </c>
      <c r="AL393" s="87">
        <f t="shared" ca="1" si="48"/>
        <v>1.0020557679778179E-2</v>
      </c>
      <c r="AM393" s="87">
        <f t="shared" ca="1" si="49"/>
        <v>16.157663759212831</v>
      </c>
    </row>
    <row r="394" spans="2:39" x14ac:dyDescent="0.45">
      <c r="B394" s="86">
        <v>43410</v>
      </c>
      <c r="C394" s="5">
        <v>62.6</v>
      </c>
      <c r="E394" s="86">
        <v>43411</v>
      </c>
      <c r="F394" s="5">
        <v>3.2921999999999998</v>
      </c>
      <c r="G394" s="5">
        <v>0.6048912712215303</v>
      </c>
      <c r="I394" s="86">
        <v>43390</v>
      </c>
      <c r="J394" s="5">
        <v>17.399999999999999</v>
      </c>
      <c r="L394" s="86">
        <v>43411</v>
      </c>
      <c r="M394" s="5">
        <v>0.1527</v>
      </c>
      <c r="O394" s="86">
        <f t="shared" ca="1" si="44"/>
        <v>43411</v>
      </c>
      <c r="P394" s="5">
        <v>2768.78</v>
      </c>
      <c r="Q394" s="5">
        <v>24.586926924315801</v>
      </c>
      <c r="R394" s="1"/>
      <c r="S394" s="1">
        <v>43243</v>
      </c>
      <c r="T394">
        <v>336.14</v>
      </c>
      <c r="V394" s="86">
        <v>43404</v>
      </c>
      <c r="W394" s="5">
        <v>6.56</v>
      </c>
      <c r="Z394" s="86">
        <v>43391</v>
      </c>
      <c r="AA394" s="5">
        <v>84.85</v>
      </c>
      <c r="AC394" s="1">
        <v>43265</v>
      </c>
      <c r="AD394">
        <v>3.0019999999999998</v>
      </c>
      <c r="AE394" s="87">
        <f t="shared" ca="1" si="45"/>
        <v>-3.1600000000000072E-2</v>
      </c>
      <c r="AF394" s="87">
        <f t="shared" ca="1" si="46"/>
        <v>2.0080068890984057E-2</v>
      </c>
      <c r="AG394" s="87">
        <f t="shared" ca="1" si="47"/>
        <v>0.32378138200540973</v>
      </c>
      <c r="AI394" s="1">
        <v>43249</v>
      </c>
      <c r="AJ394">
        <v>2689.86</v>
      </c>
      <c r="AK394" s="85">
        <f t="shared" ca="1" si="50"/>
        <v>-1.1631583739263906E-2</v>
      </c>
      <c r="AL394" s="87">
        <f t="shared" ca="1" si="48"/>
        <v>6.1830595431272188E-3</v>
      </c>
      <c r="AM394" s="87">
        <f t="shared" ca="1" si="49"/>
        <v>9.9698839419537411</v>
      </c>
    </row>
    <row r="395" spans="2:39" x14ac:dyDescent="0.45">
      <c r="B395" s="86">
        <v>43409</v>
      </c>
      <c r="C395" s="5">
        <v>62.809899999999999</v>
      </c>
      <c r="E395" s="86">
        <v>43410</v>
      </c>
      <c r="F395" s="5">
        <v>3.2858000000000001</v>
      </c>
      <c r="G395" s="5">
        <v>0.66065713498001266</v>
      </c>
      <c r="I395" s="86">
        <v>43389</v>
      </c>
      <c r="J395" s="5">
        <v>17.62</v>
      </c>
      <c r="L395" s="86">
        <v>43410</v>
      </c>
      <c r="M395" s="5">
        <v>0.16370000000000001</v>
      </c>
      <c r="O395" s="86">
        <f t="shared" ca="1" si="44"/>
        <v>43410</v>
      </c>
      <c r="P395" s="5">
        <v>2809.21</v>
      </c>
      <c r="Q395" s="5">
        <v>20.253278525767801</v>
      </c>
      <c r="R395" s="1"/>
      <c r="S395" s="1">
        <v>43242</v>
      </c>
      <c r="T395">
        <v>336.79599999999999</v>
      </c>
      <c r="V395" s="86">
        <v>43403</v>
      </c>
      <c r="W395" s="5">
        <v>6.82</v>
      </c>
      <c r="Z395" s="86">
        <v>43390</v>
      </c>
      <c r="AA395" s="5">
        <v>85.21</v>
      </c>
      <c r="AC395" s="1">
        <v>43264</v>
      </c>
      <c r="AD395">
        <v>3.0335999999999999</v>
      </c>
      <c r="AE395" s="87">
        <f t="shared" ca="1" si="45"/>
        <v>9.9999999999997868E-3</v>
      </c>
      <c r="AF395" s="87">
        <f t="shared" ca="1" si="46"/>
        <v>9.1660605860244722E-3</v>
      </c>
      <c r="AG395" s="87">
        <f t="shared" ca="1" si="47"/>
        <v>0.14779828596209948</v>
      </c>
      <c r="AI395" s="1">
        <v>43245</v>
      </c>
      <c r="AJ395">
        <v>2721.33</v>
      </c>
      <c r="AK395" s="85">
        <f t="shared" ca="1" si="50"/>
        <v>-2.3600281824850003E-3</v>
      </c>
      <c r="AL395" s="87">
        <f t="shared" ca="1" si="48"/>
        <v>2.913602450198349E-3</v>
      </c>
      <c r="AM395" s="87">
        <f t="shared" ca="1" si="49"/>
        <v>4.6980427859146552</v>
      </c>
    </row>
    <row r="396" spans="2:39" x14ac:dyDescent="0.45">
      <c r="B396" s="86">
        <v>43406</v>
      </c>
      <c r="C396" s="5">
        <v>64.006600000000006</v>
      </c>
      <c r="E396" s="86">
        <v>43409</v>
      </c>
      <c r="F396" s="5">
        <v>3.2631000000000001</v>
      </c>
      <c r="G396" s="5">
        <v>0.65941514490746433</v>
      </c>
      <c r="I396" s="86">
        <v>43388</v>
      </c>
      <c r="J396" s="5">
        <v>21.3</v>
      </c>
      <c r="L396" s="86">
        <v>43409</v>
      </c>
      <c r="M396" s="5">
        <v>0.1598</v>
      </c>
      <c r="O396" s="86">
        <f t="shared" ca="1" si="44"/>
        <v>43409</v>
      </c>
      <c r="P396" s="5">
        <v>2809.92</v>
      </c>
      <c r="Q396" s="5">
        <v>30.872438780155299</v>
      </c>
      <c r="R396" s="1"/>
      <c r="S396" s="1">
        <v>43241</v>
      </c>
      <c r="T396">
        <v>338.62900000000002</v>
      </c>
      <c r="V396" s="86">
        <v>43402</v>
      </c>
      <c r="W396" s="5">
        <v>6.52</v>
      </c>
      <c r="Z396" s="86">
        <v>43389</v>
      </c>
      <c r="AA396" s="5">
        <v>85.38</v>
      </c>
      <c r="AC396" s="1">
        <v>43263</v>
      </c>
      <c r="AD396">
        <v>3.0236000000000001</v>
      </c>
      <c r="AE396" s="87">
        <f t="shared" ca="1" si="45"/>
        <v>8.1000000000002181E-3</v>
      </c>
      <c r="AF396" s="87">
        <f t="shared" ca="1" si="46"/>
        <v>3.2198654216183349E-2</v>
      </c>
      <c r="AG396" s="87">
        <f t="shared" ca="1" si="47"/>
        <v>0.51918769887841987</v>
      </c>
      <c r="AI396" s="1">
        <v>43244</v>
      </c>
      <c r="AJ396">
        <v>2727.76</v>
      </c>
      <c r="AK396" s="85">
        <f t="shared" ca="1" si="50"/>
        <v>-2.0252522464269634E-3</v>
      </c>
      <c r="AL396" s="87">
        <f t="shared" ca="1" si="48"/>
        <v>4.8736394876610694E-3</v>
      </c>
      <c r="AM396" s="87">
        <f t="shared" ca="1" si="49"/>
        <v>7.8585075443618448</v>
      </c>
    </row>
    <row r="397" spans="2:39" x14ac:dyDescent="0.45">
      <c r="B397" s="86">
        <v>43405</v>
      </c>
      <c r="C397" s="5">
        <v>63</v>
      </c>
      <c r="E397" s="86">
        <v>43406</v>
      </c>
      <c r="F397" s="5">
        <v>3.2746</v>
      </c>
      <c r="G397" s="5">
        <v>0.58888027928716791</v>
      </c>
      <c r="I397" s="86">
        <v>43385</v>
      </c>
      <c r="J397" s="5">
        <v>21.31</v>
      </c>
      <c r="L397" s="86">
        <v>43406</v>
      </c>
      <c r="M397" s="5">
        <v>0.16220000000000001</v>
      </c>
      <c r="O397" s="86">
        <f t="shared" ca="1" si="44"/>
        <v>43406</v>
      </c>
      <c r="P397" s="5">
        <v>2750.79</v>
      </c>
      <c r="Q397" s="5">
        <v>32.958437314614997</v>
      </c>
      <c r="R397" s="1"/>
      <c r="S397" s="1">
        <v>43238</v>
      </c>
      <c r="T397">
        <v>340.93200000000002</v>
      </c>
      <c r="V397" s="86">
        <v>43399</v>
      </c>
      <c r="W397" s="5">
        <v>6.06</v>
      </c>
      <c r="Z397" s="86">
        <v>43388</v>
      </c>
      <c r="AA397" s="5">
        <v>85.09</v>
      </c>
      <c r="AC397" s="1">
        <v>43262</v>
      </c>
      <c r="AD397">
        <v>3.0154999999999998</v>
      </c>
      <c r="AE397" s="87">
        <f t="shared" ca="1" si="45"/>
        <v>7.3999999999996291E-3</v>
      </c>
      <c r="AF397" s="87">
        <f t="shared" ca="1" si="46"/>
        <v>3.8961562254783026E-2</v>
      </c>
      <c r="AG397" s="87">
        <f t="shared" ca="1" si="47"/>
        <v>0.6282363143488815</v>
      </c>
      <c r="AI397" s="1">
        <v>43243</v>
      </c>
      <c r="AJ397">
        <v>2733.29</v>
      </c>
      <c r="AK397" s="85">
        <f t="shared" ca="1" si="50"/>
        <v>3.2431094088002069E-3</v>
      </c>
      <c r="AL397" s="87">
        <f t="shared" ca="1" si="48"/>
        <v>5.0222375190139799E-3</v>
      </c>
      <c r="AM397" s="87">
        <f t="shared" ca="1" si="49"/>
        <v>8.0981146702932278</v>
      </c>
    </row>
    <row r="398" spans="2:39" x14ac:dyDescent="0.45">
      <c r="B398" s="86">
        <v>43404</v>
      </c>
      <c r="C398" s="5">
        <v>63.353200000000001</v>
      </c>
      <c r="E398" s="86">
        <v>43405</v>
      </c>
      <c r="F398" s="5">
        <v>3.1991000000000001</v>
      </c>
      <c r="G398" s="5">
        <v>0.33950019636715084</v>
      </c>
      <c r="I398" s="86">
        <v>43384</v>
      </c>
      <c r="J398" s="5">
        <v>24.98</v>
      </c>
      <c r="L398" s="86">
        <v>43405</v>
      </c>
      <c r="M398" s="5">
        <v>0.14050000000000001</v>
      </c>
      <c r="O398" s="86">
        <f t="shared" ca="1" si="44"/>
        <v>43405</v>
      </c>
      <c r="P398" s="5">
        <v>2767.13</v>
      </c>
      <c r="Q398" s="5">
        <v>33.808587888015197</v>
      </c>
      <c r="R398" s="1"/>
      <c r="S398" s="1">
        <v>43237</v>
      </c>
      <c r="T398">
        <v>338.61900000000003</v>
      </c>
      <c r="V398" s="86">
        <v>43398</v>
      </c>
      <c r="W398" s="5">
        <v>6.37</v>
      </c>
      <c r="Z398" s="86">
        <v>43385</v>
      </c>
      <c r="AA398" s="5">
        <v>85.15</v>
      </c>
      <c r="AC398" s="1">
        <v>43259</v>
      </c>
      <c r="AD398">
        <v>3.0081000000000002</v>
      </c>
      <c r="AE398" s="87">
        <f t="shared" ca="1" si="45"/>
        <v>2.670000000000039E-2</v>
      </c>
      <c r="AF398" s="87">
        <f t="shared" ca="1" si="46"/>
        <v>4.0109267424540844E-2</v>
      </c>
      <c r="AG398" s="87">
        <f t="shared" ca="1" si="47"/>
        <v>0.64674250414416601</v>
      </c>
      <c r="AI398" s="1">
        <v>43242</v>
      </c>
      <c r="AJ398">
        <v>2724.44</v>
      </c>
      <c r="AK398" s="85">
        <f t="shared" ca="1" si="50"/>
        <v>-3.1406635129493403E-3</v>
      </c>
      <c r="AL398" s="87">
        <f t="shared" ca="1" si="48"/>
        <v>4.8845058720934746E-3</v>
      </c>
      <c r="AM398" s="87">
        <f t="shared" ca="1" si="49"/>
        <v>7.8760290627790761</v>
      </c>
    </row>
    <row r="399" spans="2:39" x14ac:dyDescent="0.45">
      <c r="B399" s="86">
        <v>43403</v>
      </c>
      <c r="C399" s="5">
        <v>65</v>
      </c>
      <c r="E399" s="86">
        <v>43404</v>
      </c>
      <c r="F399" s="5">
        <v>3.2101000000000002</v>
      </c>
      <c r="G399" s="5">
        <v>0.58527086321918798</v>
      </c>
      <c r="I399" s="86">
        <v>43383</v>
      </c>
      <c r="J399" s="5">
        <v>22.96</v>
      </c>
      <c r="L399" s="86">
        <v>43404</v>
      </c>
      <c r="M399" s="5">
        <v>0.1401</v>
      </c>
      <c r="O399" s="86">
        <f t="shared" ca="1" si="44"/>
        <v>43404</v>
      </c>
      <c r="P399" s="5">
        <v>2728.37</v>
      </c>
      <c r="Q399" s="5">
        <v>25.7730427596433</v>
      </c>
      <c r="R399" s="1"/>
      <c r="S399" s="1">
        <v>43236</v>
      </c>
      <c r="T399">
        <v>339.51</v>
      </c>
      <c r="V399" s="86">
        <v>43397</v>
      </c>
      <c r="W399" s="5">
        <v>6.88</v>
      </c>
      <c r="Z399" s="86">
        <v>43384</v>
      </c>
      <c r="AA399" s="5">
        <v>84.7</v>
      </c>
      <c r="AC399" s="1">
        <v>43258</v>
      </c>
      <c r="AD399">
        <v>2.9813999999999998</v>
      </c>
      <c r="AE399" s="87">
        <f t="shared" ca="1" si="45"/>
        <v>-4.7800000000000065E-2</v>
      </c>
      <c r="AF399" s="87">
        <f t="shared" ca="1" si="46"/>
        <v>4.384810904322628E-2</v>
      </c>
      <c r="AG399" s="87">
        <f t="shared" ca="1" si="47"/>
        <v>0.70702951376398149</v>
      </c>
      <c r="AI399" s="1">
        <v>43241</v>
      </c>
      <c r="AJ399">
        <v>2733.01</v>
      </c>
      <c r="AK399" s="85">
        <f t="shared" ca="1" si="50"/>
        <v>7.3595901759010559E-3</v>
      </c>
      <c r="AL399" s="87">
        <f t="shared" ca="1" si="48"/>
        <v>4.5673960111734108E-3</v>
      </c>
      <c r="AM399" s="87">
        <f t="shared" ca="1" si="49"/>
        <v>7.3647047761261435</v>
      </c>
    </row>
    <row r="400" spans="2:39" x14ac:dyDescent="0.45">
      <c r="B400" s="86">
        <v>43402</v>
      </c>
      <c r="C400" s="5">
        <v>62.43</v>
      </c>
      <c r="E400" s="86">
        <v>43403</v>
      </c>
      <c r="F400" s="5">
        <v>3.1920999999999999</v>
      </c>
      <c r="G400" s="5">
        <v>0.57452548536451609</v>
      </c>
      <c r="I400" s="86">
        <v>43382</v>
      </c>
      <c r="J400" s="5">
        <v>15.95</v>
      </c>
      <c r="L400" s="86">
        <v>43403</v>
      </c>
      <c r="M400" s="5">
        <v>0.14130000000000001</v>
      </c>
      <c r="O400" s="86">
        <f t="shared" ref="O400:O463" ca="1" si="51">VALUE(L400)</f>
        <v>43403</v>
      </c>
      <c r="P400" s="5">
        <v>2785.68</v>
      </c>
      <c r="Q400" s="5">
        <v>25.220431145337599</v>
      </c>
      <c r="R400" s="1"/>
      <c r="S400" s="1">
        <v>43235</v>
      </c>
      <c r="T400">
        <v>340.66699999999997</v>
      </c>
      <c r="V400" s="86">
        <v>43396</v>
      </c>
      <c r="W400" s="5">
        <v>6.65</v>
      </c>
      <c r="Z400" s="86">
        <v>43383</v>
      </c>
      <c r="AA400" s="5">
        <v>84.63</v>
      </c>
      <c r="AC400" s="1">
        <v>43257</v>
      </c>
      <c r="AD400">
        <v>3.0291999999999999</v>
      </c>
      <c r="AE400" s="87">
        <f t="shared" ca="1" si="45"/>
        <v>4.1099999999999692E-2</v>
      </c>
      <c r="AF400" s="87">
        <f t="shared" ca="1" si="46"/>
        <v>2.7874525407021081E-2</v>
      </c>
      <c r="AG400" s="87">
        <f t="shared" ca="1" si="47"/>
        <v>0.44946321688580093</v>
      </c>
      <c r="AI400" s="1">
        <v>43238</v>
      </c>
      <c r="AJ400">
        <v>2712.97</v>
      </c>
      <c r="AK400" s="85">
        <f t="shared" ca="1" si="50"/>
        <v>-2.6356975373117938E-3</v>
      </c>
      <c r="AL400" s="87">
        <f t="shared" ca="1" si="48"/>
        <v>4.5203221994352585E-3</v>
      </c>
      <c r="AM400" s="87">
        <f t="shared" ca="1" si="49"/>
        <v>7.2888005354405703</v>
      </c>
    </row>
    <row r="401" spans="2:39" x14ac:dyDescent="0.45">
      <c r="B401" s="86">
        <v>43399</v>
      </c>
      <c r="C401" s="5">
        <v>64.361800000000002</v>
      </c>
      <c r="E401" s="86">
        <v>43402</v>
      </c>
      <c r="F401" s="5">
        <v>3.1516999999999999</v>
      </c>
      <c r="G401" s="5">
        <v>0.61497148985406669</v>
      </c>
      <c r="I401" s="86">
        <v>43381</v>
      </c>
      <c r="J401" s="5">
        <v>15.69</v>
      </c>
      <c r="L401" s="86">
        <v>43402</v>
      </c>
      <c r="M401" s="5">
        <v>0.128</v>
      </c>
      <c r="O401" s="86">
        <f t="shared" ca="1" si="51"/>
        <v>43402</v>
      </c>
      <c r="P401" s="5">
        <v>2880.34</v>
      </c>
      <c r="Q401" s="5">
        <v>5.8624444312921904</v>
      </c>
      <c r="R401" s="1"/>
      <c r="S401" s="1">
        <v>43234</v>
      </c>
      <c r="T401">
        <v>333.15899999999999</v>
      </c>
      <c r="V401" s="86">
        <v>43395</v>
      </c>
      <c r="W401" s="5">
        <v>6.25</v>
      </c>
      <c r="Z401" s="86">
        <v>43382</v>
      </c>
      <c r="AA401" s="5">
        <v>85.24</v>
      </c>
      <c r="AC401" s="1">
        <v>43256</v>
      </c>
      <c r="AD401">
        <v>2.9881000000000002</v>
      </c>
      <c r="AE401" s="87">
        <f t="shared" ca="1" si="45"/>
        <v>-1.2399999999999967E-2</v>
      </c>
      <c r="AF401" s="87">
        <f t="shared" ca="1" si="46"/>
        <v>2.7132191826930083E-2</v>
      </c>
      <c r="AG401" s="87">
        <f t="shared" ca="1" si="47"/>
        <v>0.43749344756997927</v>
      </c>
      <c r="AI401" s="1">
        <v>43237</v>
      </c>
      <c r="AJ401">
        <v>2720.13</v>
      </c>
      <c r="AK401" s="85">
        <f t="shared" ca="1" si="50"/>
        <v>-8.562100552650634E-4</v>
      </c>
      <c r="AL401" s="87">
        <f t="shared" ca="1" si="48"/>
        <v>4.587336556787381E-3</v>
      </c>
      <c r="AM401" s="87">
        <f t="shared" ca="1" si="49"/>
        <v>7.3968579398024499</v>
      </c>
    </row>
    <row r="402" spans="2:39" x14ac:dyDescent="0.45">
      <c r="B402" s="86">
        <v>43398</v>
      </c>
      <c r="C402" s="5">
        <v>60.365000000000002</v>
      </c>
      <c r="E402" s="86">
        <v>43399</v>
      </c>
      <c r="F402" s="5">
        <v>3.1374</v>
      </c>
      <c r="G402" s="5">
        <v>0.48805435148146886</v>
      </c>
      <c r="I402" s="86">
        <v>43378</v>
      </c>
      <c r="J402" s="5">
        <v>14.82</v>
      </c>
      <c r="L402" s="86">
        <v>43399</v>
      </c>
      <c r="M402" s="5">
        <v>0.1205</v>
      </c>
      <c r="O402" s="86">
        <f t="shared" ca="1" si="51"/>
        <v>43399</v>
      </c>
      <c r="P402" s="5">
        <v>2884.43</v>
      </c>
      <c r="Q402" s="5">
        <v>6.8148485223713404</v>
      </c>
      <c r="R402" s="1"/>
      <c r="S402" s="1">
        <v>43231</v>
      </c>
      <c r="T402">
        <v>331.27300000000002</v>
      </c>
      <c r="V402" s="86">
        <v>43392</v>
      </c>
      <c r="W402" s="5">
        <v>6.69</v>
      </c>
      <c r="Z402" s="86">
        <v>43381</v>
      </c>
      <c r="AA402" s="5">
        <v>85.11</v>
      </c>
      <c r="AC402" s="1">
        <v>43255</v>
      </c>
      <c r="AD402">
        <v>3.0005000000000002</v>
      </c>
      <c r="AE402" s="87">
        <f t="shared" ca="1" si="45"/>
        <v>4.2100000000000026E-2</v>
      </c>
      <c r="AF402" s="87">
        <f t="shared" ca="1" si="46"/>
        <v>2.5085121752411777E-2</v>
      </c>
      <c r="AG402" s="87">
        <f t="shared" ca="1" si="47"/>
        <v>0.40448543443078866</v>
      </c>
      <c r="AI402" s="1">
        <v>43236</v>
      </c>
      <c r="AJ402">
        <v>2722.46</v>
      </c>
      <c r="AK402" s="85">
        <f t="shared" ca="1" si="50"/>
        <v>4.0523361876279775E-3</v>
      </c>
      <c r="AL402" s="87">
        <f t="shared" ca="1" si="48"/>
        <v>4.7341805646920277E-3</v>
      </c>
      <c r="AM402" s="87">
        <f t="shared" ca="1" si="49"/>
        <v>7.633636787906541</v>
      </c>
    </row>
    <row r="403" spans="2:39" x14ac:dyDescent="0.45">
      <c r="B403" s="86">
        <v>43397</v>
      </c>
      <c r="C403" s="5">
        <v>61.92</v>
      </c>
      <c r="E403" s="86">
        <v>43398</v>
      </c>
      <c r="F403" s="5">
        <v>3.1819999999999999</v>
      </c>
      <c r="G403" s="5">
        <v>0.50847733479477408</v>
      </c>
      <c r="I403" s="86">
        <v>43377</v>
      </c>
      <c r="J403" s="5">
        <v>14.22</v>
      </c>
      <c r="L403" s="86">
        <v>43398</v>
      </c>
      <c r="M403" s="5">
        <v>0.12570000000000001</v>
      </c>
      <c r="O403" s="86">
        <f t="shared" ca="1" si="51"/>
        <v>43398</v>
      </c>
      <c r="P403" s="5">
        <v>2885.57</v>
      </c>
      <c r="Q403" s="5">
        <v>6.8142557304178197</v>
      </c>
      <c r="R403" s="1"/>
      <c r="S403" s="1">
        <v>43230</v>
      </c>
      <c r="T403">
        <v>330.87700000000001</v>
      </c>
      <c r="V403" s="86">
        <v>43391</v>
      </c>
      <c r="W403" s="5">
        <v>7</v>
      </c>
      <c r="Z403" s="86">
        <v>43378</v>
      </c>
      <c r="AA403" s="5">
        <v>85.3</v>
      </c>
      <c r="AC403" s="1">
        <v>43252</v>
      </c>
      <c r="AD403">
        <v>2.9584000000000001</v>
      </c>
      <c r="AE403" s="87">
        <f t="shared" ca="1" si="45"/>
        <v>4.6300000000000008E-2</v>
      </c>
      <c r="AF403" s="87">
        <f t="shared" ca="1" si="46"/>
        <v>0.11527370327471315</v>
      </c>
      <c r="AG403" s="87">
        <f t="shared" ca="1" si="47"/>
        <v>1.8587326148032477</v>
      </c>
      <c r="AI403" s="1">
        <v>43235</v>
      </c>
      <c r="AJ403">
        <v>2711.45</v>
      </c>
      <c r="AK403" s="85">
        <f t="shared" ca="1" si="50"/>
        <v>-6.8656799596488963E-3</v>
      </c>
      <c r="AL403" s="87">
        <f t="shared" ca="1" si="48"/>
        <v>6.6192711916578072E-3</v>
      </c>
      <c r="AM403" s="87">
        <f t="shared" ca="1" si="49"/>
        <v>10.673254090606505</v>
      </c>
    </row>
    <row r="404" spans="2:39" x14ac:dyDescent="0.45">
      <c r="B404" s="86">
        <v>43396</v>
      </c>
      <c r="C404" s="5">
        <v>58.21</v>
      </c>
      <c r="E404" s="86">
        <v>43397</v>
      </c>
      <c r="F404" s="5">
        <v>3.1739000000000002</v>
      </c>
      <c r="G404" s="5">
        <v>0.52156826015393098</v>
      </c>
      <c r="I404" s="86">
        <v>43376</v>
      </c>
      <c r="J404" s="5">
        <v>11.61</v>
      </c>
      <c r="L404" s="86">
        <v>43397</v>
      </c>
      <c r="M404" s="5">
        <v>0.1384</v>
      </c>
      <c r="O404" s="86">
        <f t="shared" ca="1" si="51"/>
        <v>43397</v>
      </c>
      <c r="P404" s="5">
        <v>2901.61</v>
      </c>
      <c r="Q404" s="5">
        <v>8.1498445130908106</v>
      </c>
      <c r="R404" s="1"/>
      <c r="S404" s="1">
        <v>43229</v>
      </c>
      <c r="T404">
        <v>338.17099999999999</v>
      </c>
      <c r="V404" s="86">
        <v>43390</v>
      </c>
      <c r="W404" s="5">
        <v>6.06</v>
      </c>
      <c r="Z404" s="86">
        <v>43377</v>
      </c>
      <c r="AA404" s="5">
        <v>85.68</v>
      </c>
      <c r="AC404" s="1">
        <v>43251</v>
      </c>
      <c r="AD404">
        <v>2.9121000000000001</v>
      </c>
      <c r="AE404" s="87">
        <f t="shared" ca="1" si="45"/>
        <v>1.6100000000000225E-2</v>
      </c>
      <c r="AF404" s="87">
        <f t="shared" ca="1" si="46"/>
        <v>0.11279507598590735</v>
      </c>
      <c r="AG404" s="87">
        <f t="shared" ca="1" si="47"/>
        <v>1.8187659506746103</v>
      </c>
      <c r="AI404" s="1">
        <v>43234</v>
      </c>
      <c r="AJ404">
        <v>2730.13</v>
      </c>
      <c r="AK404" s="85">
        <f t="shared" ca="1" si="50"/>
        <v>8.8313169348161837E-4</v>
      </c>
      <c r="AL404" s="87">
        <f t="shared" ca="1" si="48"/>
        <v>4.740166777418957E-3</v>
      </c>
      <c r="AM404" s="87">
        <f t="shared" ca="1" si="49"/>
        <v>7.6432892658946709</v>
      </c>
    </row>
    <row r="405" spans="2:39" x14ac:dyDescent="0.45">
      <c r="B405" s="86">
        <v>43395</v>
      </c>
      <c r="C405" s="5">
        <v>57.42</v>
      </c>
      <c r="E405" s="86">
        <v>43396</v>
      </c>
      <c r="F405" s="5">
        <v>3.2363</v>
      </c>
      <c r="G405" s="5">
        <v>0.25124725537472775</v>
      </c>
      <c r="I405" s="86">
        <v>43375</v>
      </c>
      <c r="J405" s="5">
        <v>12.05</v>
      </c>
      <c r="L405" s="86">
        <v>43396</v>
      </c>
      <c r="M405" s="5">
        <v>0.157</v>
      </c>
      <c r="O405" s="86">
        <f t="shared" ca="1" si="51"/>
        <v>43396</v>
      </c>
      <c r="P405" s="5">
        <v>2925.51</v>
      </c>
      <c r="Q405" s="5">
        <v>2.94212848872704</v>
      </c>
      <c r="R405" s="1"/>
      <c r="S405" s="1">
        <v>43228</v>
      </c>
      <c r="T405">
        <v>342.90699999999998</v>
      </c>
      <c r="V405" s="86">
        <v>43389</v>
      </c>
      <c r="W405" s="5">
        <v>6.12</v>
      </c>
      <c r="Z405" s="86">
        <v>43376</v>
      </c>
      <c r="AA405" s="5">
        <v>86</v>
      </c>
      <c r="AC405" s="1">
        <v>43250</v>
      </c>
      <c r="AD405">
        <v>2.8959999999999999</v>
      </c>
      <c r="AE405" s="87">
        <f t="shared" ca="1" si="45"/>
        <v>7.7299999999999702E-2</v>
      </c>
      <c r="AF405" s="87">
        <f t="shared" ca="1" si="46"/>
        <v>0.11136303994892832</v>
      </c>
      <c r="AG405" s="87">
        <f t="shared" ca="1" si="47"/>
        <v>1.7956750634046565</v>
      </c>
      <c r="AI405" s="1">
        <v>43231</v>
      </c>
      <c r="AJ405">
        <v>2727.72</v>
      </c>
      <c r="AK405" s="85">
        <f t="shared" ca="1" si="50"/>
        <v>1.7061751151760478E-3</v>
      </c>
      <c r="AL405" s="87">
        <f t="shared" ca="1" si="48"/>
        <v>5.1234080491698933E-3</v>
      </c>
      <c r="AM405" s="87">
        <f t="shared" ca="1" si="49"/>
        <v>8.2612472484230253</v>
      </c>
    </row>
    <row r="406" spans="2:39" x14ac:dyDescent="0.45">
      <c r="B406" s="86">
        <v>43392</v>
      </c>
      <c r="C406" s="5">
        <v>56.97</v>
      </c>
      <c r="E406" s="86">
        <v>43395</v>
      </c>
      <c r="F406" s="5">
        <v>3.2603</v>
      </c>
      <c r="G406" s="5">
        <v>0.39002972108973077</v>
      </c>
      <c r="I406" s="86">
        <v>43374</v>
      </c>
      <c r="J406" s="5">
        <v>12</v>
      </c>
      <c r="L406" s="86">
        <v>43395</v>
      </c>
      <c r="M406" s="5">
        <v>0.15920000000000001</v>
      </c>
      <c r="O406" s="86">
        <f t="shared" ca="1" si="51"/>
        <v>43395</v>
      </c>
      <c r="P406" s="5">
        <v>2923.43</v>
      </c>
      <c r="Q406" s="5">
        <v>3.2263411421157202</v>
      </c>
      <c r="R406" s="1"/>
      <c r="S406" s="1">
        <v>43227</v>
      </c>
      <c r="T406">
        <v>341.23200000000003</v>
      </c>
      <c r="V406" s="86">
        <v>43388</v>
      </c>
      <c r="W406" s="5">
        <v>5.0599999999999996</v>
      </c>
      <c r="Z406" s="86">
        <v>43375</v>
      </c>
      <c r="AA406" s="5">
        <v>86.23</v>
      </c>
      <c r="AC406" s="1">
        <v>43249</v>
      </c>
      <c r="AD406">
        <v>2.8187000000000002</v>
      </c>
      <c r="AE406" s="87">
        <f t="shared" ca="1" si="45"/>
        <v>-0.17849999999999966</v>
      </c>
      <c r="AF406" s="87">
        <f t="shared" ca="1" si="46"/>
        <v>8.9177986820365596E-2</v>
      </c>
      <c r="AG406" s="87">
        <f t="shared" ca="1" si="47"/>
        <v>1.4379518304403169</v>
      </c>
      <c r="AI406" s="1">
        <v>43230</v>
      </c>
      <c r="AJ406">
        <v>2723.07</v>
      </c>
      <c r="AK406" s="85">
        <f t="shared" ca="1" si="50"/>
        <v>9.3270009795039417E-3</v>
      </c>
      <c r="AL406" s="87">
        <f t="shared" ca="1" si="48"/>
        <v>4.8021222631125021E-3</v>
      </c>
      <c r="AM406" s="87">
        <f t="shared" ca="1" si="49"/>
        <v>7.7431894848111469</v>
      </c>
    </row>
    <row r="407" spans="2:39" x14ac:dyDescent="0.45">
      <c r="B407" s="86">
        <v>43391</v>
      </c>
      <c r="C407" s="5">
        <v>58.5</v>
      </c>
      <c r="E407" s="86">
        <v>43392</v>
      </c>
      <c r="F407" s="5">
        <v>3.2608000000000001</v>
      </c>
      <c r="G407" s="5">
        <v>0.37957711118207976</v>
      </c>
      <c r="I407" s="86">
        <v>43371</v>
      </c>
      <c r="J407" s="5">
        <v>12.12</v>
      </c>
      <c r="L407" s="86">
        <v>43392</v>
      </c>
      <c r="M407" s="5">
        <v>0.1489</v>
      </c>
      <c r="O407" s="86">
        <f t="shared" ca="1" si="51"/>
        <v>43392</v>
      </c>
      <c r="P407" s="5">
        <v>2924.59</v>
      </c>
      <c r="Q407" s="5">
        <v>5.0381998314344099</v>
      </c>
      <c r="R407" s="1"/>
      <c r="S407" s="1">
        <v>43224</v>
      </c>
      <c r="T407">
        <v>341.375</v>
      </c>
      <c r="V407" s="86">
        <v>43385</v>
      </c>
      <c r="W407" s="5">
        <v>4.37</v>
      </c>
      <c r="Z407" s="86">
        <v>43374</v>
      </c>
      <c r="AA407" s="5">
        <v>86.3</v>
      </c>
      <c r="AC407" s="1">
        <v>43248</v>
      </c>
      <c r="AD407">
        <v>2.9971999999999999</v>
      </c>
      <c r="AE407" s="87">
        <f t="shared" ca="1" si="45"/>
        <v>2.9199999999999893E-2</v>
      </c>
      <c r="AF407" s="87">
        <f t="shared" ca="1" si="46"/>
        <v>3.9165407781187073E-2</v>
      </c>
      <c r="AG407" s="87">
        <f t="shared" ca="1" si="47"/>
        <v>0.63152322469829558</v>
      </c>
      <c r="AI407" s="1">
        <v>43229</v>
      </c>
      <c r="AJ407">
        <v>2697.79</v>
      </c>
      <c r="AK407" s="85">
        <f t="shared" ca="1" si="50"/>
        <v>9.6356042161504785E-3</v>
      </c>
      <c r="AL407" s="87">
        <f t="shared" ca="1" si="48"/>
        <v>5.8781373808132571E-3</v>
      </c>
      <c r="AM407" s="87">
        <f t="shared" ca="1" si="49"/>
        <v>9.4782117288050038</v>
      </c>
    </row>
    <row r="408" spans="2:39" x14ac:dyDescent="0.45">
      <c r="B408" s="86">
        <v>43390</v>
      </c>
      <c r="C408" s="5">
        <v>56.58</v>
      </c>
      <c r="E408" s="86">
        <v>43391</v>
      </c>
      <c r="F408" s="5">
        <v>3.25</v>
      </c>
      <c r="G408" s="5">
        <v>0.39213056924107875</v>
      </c>
      <c r="I408" s="86">
        <v>43370</v>
      </c>
      <c r="J408" s="5">
        <v>12.41</v>
      </c>
      <c r="L408" s="86">
        <v>43391</v>
      </c>
      <c r="M408" s="5">
        <v>0.14949999999999999</v>
      </c>
      <c r="O408" s="86">
        <f t="shared" ca="1" si="51"/>
        <v>43391</v>
      </c>
      <c r="P408" s="5">
        <v>2913.98</v>
      </c>
      <c r="Q408" s="5">
        <v>4.0921007023087297</v>
      </c>
      <c r="R408" s="1"/>
      <c r="S408" s="1">
        <v>43223</v>
      </c>
      <c r="T408">
        <v>343.81200000000001</v>
      </c>
      <c r="V408" s="86">
        <v>43384</v>
      </c>
      <c r="W408" s="5">
        <v>4.87</v>
      </c>
      <c r="Z408" s="86">
        <v>43371</v>
      </c>
      <c r="AA408" s="5">
        <v>86.44</v>
      </c>
      <c r="AC408" s="1">
        <v>43245</v>
      </c>
      <c r="AD408">
        <v>2.968</v>
      </c>
      <c r="AE408" s="87">
        <f t="shared" ca="1" si="45"/>
        <v>-4.1999999999999815E-2</v>
      </c>
      <c r="AF408" s="87">
        <f t="shared" ca="1" si="46"/>
        <v>2.4323993641396022E-2</v>
      </c>
      <c r="AG408" s="87">
        <f t="shared" ca="1" si="47"/>
        <v>0.39221261240981942</v>
      </c>
      <c r="AI408" s="1">
        <v>43228</v>
      </c>
      <c r="AJ408">
        <v>2671.92</v>
      </c>
      <c r="AK408" s="85">
        <f t="shared" ca="1" si="50"/>
        <v>-2.6569121971978244E-4</v>
      </c>
      <c r="AL408" s="87">
        <f t="shared" ca="1" si="48"/>
        <v>6.6452467048530132E-3</v>
      </c>
      <c r="AM408" s="87">
        <f t="shared" ca="1" si="49"/>
        <v>10.715138347111322</v>
      </c>
    </row>
    <row r="409" spans="2:39" x14ac:dyDescent="0.45">
      <c r="B409" s="86">
        <v>43389</v>
      </c>
      <c r="C409" s="5">
        <v>57.993099999999998</v>
      </c>
      <c r="E409" s="86">
        <v>43390</v>
      </c>
      <c r="F409" s="5">
        <v>3.266</v>
      </c>
      <c r="G409" s="5">
        <v>0.28503169414411728</v>
      </c>
      <c r="I409" s="86">
        <v>43369</v>
      </c>
      <c r="J409" s="5">
        <v>12.89</v>
      </c>
      <c r="L409" s="86">
        <v>43390</v>
      </c>
      <c r="M409" s="5">
        <v>0.1779</v>
      </c>
      <c r="O409" s="86">
        <f t="shared" ca="1" si="51"/>
        <v>43390</v>
      </c>
      <c r="P409" s="5">
        <v>2914</v>
      </c>
      <c r="Q409" s="5">
        <v>4.6907580000855598</v>
      </c>
      <c r="R409" s="1"/>
      <c r="S409" s="1">
        <v>43222</v>
      </c>
      <c r="T409">
        <v>342.024</v>
      </c>
      <c r="V409" s="86">
        <v>43383</v>
      </c>
      <c r="W409" s="5">
        <v>4.5</v>
      </c>
      <c r="Z409" s="86">
        <v>43370</v>
      </c>
      <c r="AA409" s="5">
        <v>86.38</v>
      </c>
      <c r="AC409" s="1">
        <v>43244</v>
      </c>
      <c r="AD409">
        <v>3.01</v>
      </c>
      <c r="AE409" s="87">
        <f t="shared" ca="1" si="45"/>
        <v>-1.7900000000000027E-2</v>
      </c>
      <c r="AF409" s="87">
        <f t="shared" ca="1" si="46"/>
        <v>2.9432068678002909E-2</v>
      </c>
      <c r="AG409" s="87">
        <f t="shared" ca="1" si="47"/>
        <v>0.47457784749536797</v>
      </c>
      <c r="AI409" s="1">
        <v>43227</v>
      </c>
      <c r="AJ409">
        <v>2672.63</v>
      </c>
      <c r="AK409" s="85">
        <f t="shared" ca="1" si="50"/>
        <v>3.451995069662222E-3</v>
      </c>
      <c r="AL409" s="87">
        <f t="shared" ca="1" si="48"/>
        <v>8.5664963858648191E-3</v>
      </c>
      <c r="AM409" s="87">
        <f t="shared" ca="1" si="49"/>
        <v>13.813060372542029</v>
      </c>
    </row>
    <row r="410" spans="2:39" x14ac:dyDescent="0.45">
      <c r="B410" s="86">
        <v>43388</v>
      </c>
      <c r="C410" s="5">
        <v>59</v>
      </c>
      <c r="E410" s="86">
        <v>43389</v>
      </c>
      <c r="F410" s="5">
        <v>3.2248000000000001</v>
      </c>
      <c r="G410" s="5">
        <v>0.18171108019784266</v>
      </c>
      <c r="I410" s="86">
        <v>43368</v>
      </c>
      <c r="J410" s="5">
        <v>12.42</v>
      </c>
      <c r="L410" s="86">
        <v>43389</v>
      </c>
      <c r="M410" s="5">
        <v>0.16139999999999999</v>
      </c>
      <c r="O410" s="86">
        <f t="shared" ca="1" si="51"/>
        <v>43389</v>
      </c>
      <c r="P410" s="5">
        <v>2905.97</v>
      </c>
      <c r="Q410" s="5">
        <v>2.4762627703416502</v>
      </c>
      <c r="R410" s="1"/>
      <c r="S410" s="1">
        <v>43221</v>
      </c>
      <c r="T410">
        <v>338.30799999999999</v>
      </c>
      <c r="V410" s="86">
        <v>43382</v>
      </c>
      <c r="W410" s="5">
        <v>4.87</v>
      </c>
      <c r="Z410" s="86">
        <v>43369</v>
      </c>
      <c r="AA410" s="5">
        <v>86.22</v>
      </c>
      <c r="AC410" s="1">
        <v>43243</v>
      </c>
      <c r="AD410">
        <v>3.0278999999999998</v>
      </c>
      <c r="AE410" s="87">
        <f t="shared" ca="1" si="45"/>
        <v>-6.1600000000000321E-2</v>
      </c>
      <c r="AF410" s="87">
        <f t="shared" ca="1" si="46"/>
        <v>3.3628460168930542E-2</v>
      </c>
      <c r="AG410" s="87">
        <f t="shared" ca="1" si="47"/>
        <v>0.54224262712061877</v>
      </c>
      <c r="AI410" s="1">
        <v>43224</v>
      </c>
      <c r="AJ410">
        <v>2663.42</v>
      </c>
      <c r="AK410" s="85">
        <f t="shared" ca="1" si="50"/>
        <v>1.2729831933829549E-2</v>
      </c>
      <c r="AL410" s="87">
        <f t="shared" ca="1" si="48"/>
        <v>8.5156132662420926E-3</v>
      </c>
      <c r="AM410" s="87">
        <f t="shared" ca="1" si="49"/>
        <v>13.731013807454845</v>
      </c>
    </row>
    <row r="411" spans="2:39" x14ac:dyDescent="0.45">
      <c r="B411" s="86">
        <v>43385</v>
      </c>
      <c r="C411" s="5">
        <v>61.664000000000001</v>
      </c>
      <c r="E411" s="86">
        <v>43388</v>
      </c>
      <c r="F411" s="5">
        <v>3.2071000000000001</v>
      </c>
      <c r="G411" s="5">
        <v>0.38026175195515277</v>
      </c>
      <c r="I411" s="86">
        <v>43367</v>
      </c>
      <c r="J411" s="5">
        <v>12.2</v>
      </c>
      <c r="L411" s="86">
        <v>43388</v>
      </c>
      <c r="M411" s="5">
        <v>0.15140000000000001</v>
      </c>
      <c r="O411" s="86">
        <f t="shared" ca="1" si="51"/>
        <v>43388</v>
      </c>
      <c r="P411" s="5">
        <v>2915.56</v>
      </c>
      <c r="Q411" s="5">
        <v>7.9830542907265301</v>
      </c>
      <c r="R411" s="1"/>
      <c r="S411" s="1">
        <v>43220</v>
      </c>
      <c r="T411">
        <v>338.31099999999998</v>
      </c>
      <c r="V411" s="86">
        <v>43378</v>
      </c>
      <c r="W411" s="5">
        <v>4</v>
      </c>
      <c r="Z411" s="86">
        <v>43368</v>
      </c>
      <c r="AA411" s="5">
        <v>86.13</v>
      </c>
      <c r="AC411" s="1">
        <v>43242</v>
      </c>
      <c r="AD411">
        <v>3.0895000000000001</v>
      </c>
      <c r="AE411" s="87">
        <f t="shared" ca="1" si="45"/>
        <v>-7.4999999999998401E-3</v>
      </c>
      <c r="AF411" s="87">
        <f t="shared" ca="1" si="46"/>
        <v>2.9732740091241765E-2</v>
      </c>
      <c r="AG411" s="87">
        <f t="shared" ca="1" si="47"/>
        <v>0.47942602835752168</v>
      </c>
      <c r="AI411" s="1">
        <v>43223</v>
      </c>
      <c r="AJ411">
        <v>2629.73</v>
      </c>
      <c r="AK411" s="85">
        <f t="shared" ca="1" si="50"/>
        <v>-2.2562397993906034E-3</v>
      </c>
      <c r="AL411" s="87">
        <f t="shared" ca="1" si="48"/>
        <v>4.9657972459844794E-3</v>
      </c>
      <c r="AM411" s="87">
        <f t="shared" ca="1" si="49"/>
        <v>8.0071074645835925</v>
      </c>
    </row>
    <row r="412" spans="2:39" x14ac:dyDescent="0.45">
      <c r="B412" s="86">
        <v>43384</v>
      </c>
      <c r="C412" s="5">
        <v>61.25</v>
      </c>
      <c r="E412" s="86">
        <v>43385</v>
      </c>
      <c r="F412" s="5">
        <v>3.2054999999999998</v>
      </c>
      <c r="G412" s="5">
        <v>0.35176675510912236</v>
      </c>
      <c r="I412" s="86">
        <v>43364</v>
      </c>
      <c r="J412" s="5">
        <v>11.68</v>
      </c>
      <c r="L412" s="86">
        <v>43385</v>
      </c>
      <c r="M412" s="5">
        <v>0.16320000000000001</v>
      </c>
      <c r="O412" s="86">
        <f t="shared" ca="1" si="51"/>
        <v>43385</v>
      </c>
      <c r="P412" s="5">
        <v>2919.37</v>
      </c>
      <c r="Q412" s="5">
        <v>7.7003149048704804</v>
      </c>
      <c r="R412" s="1"/>
      <c r="S412" s="1">
        <v>43217</v>
      </c>
      <c r="T412">
        <v>337.79300000000001</v>
      </c>
      <c r="V412" s="86">
        <v>43377</v>
      </c>
      <c r="W412" s="5">
        <v>4.75</v>
      </c>
      <c r="Z412" s="86">
        <v>43367</v>
      </c>
      <c r="AA412" s="5">
        <v>86.2</v>
      </c>
      <c r="AC412" s="1">
        <v>43241</v>
      </c>
      <c r="AD412">
        <v>3.097</v>
      </c>
      <c r="AE412" s="87">
        <f t="shared" ca="1" si="45"/>
        <v>6.6000000000001613E-3</v>
      </c>
      <c r="AF412" s="87">
        <f t="shared" ca="1" si="46"/>
        <v>3.5541560179598308E-2</v>
      </c>
      <c r="AG412" s="87">
        <f t="shared" ca="1" si="47"/>
        <v>0.57309043788917124</v>
      </c>
      <c r="AI412" s="1">
        <v>43222</v>
      </c>
      <c r="AJ412">
        <v>2635.67</v>
      </c>
      <c r="AK412" s="85">
        <f t="shared" ca="1" si="50"/>
        <v>-7.2319031675897134E-3</v>
      </c>
      <c r="AL412" s="87">
        <f t="shared" ca="1" si="48"/>
        <v>5.5627523716755495E-3</v>
      </c>
      <c r="AM412" s="87">
        <f t="shared" ca="1" si="49"/>
        <v>8.9696686820814655</v>
      </c>
    </row>
    <row r="413" spans="2:39" x14ac:dyDescent="0.45">
      <c r="B413" s="86">
        <v>43383</v>
      </c>
      <c r="C413" s="5">
        <v>63.03</v>
      </c>
      <c r="E413" s="86">
        <v>43384</v>
      </c>
      <c r="F413" s="5">
        <v>3.1991999999999998</v>
      </c>
      <c r="G413" s="5">
        <v>0.30530738608818658</v>
      </c>
      <c r="I413" s="86">
        <v>43363</v>
      </c>
      <c r="J413" s="5">
        <v>11.8</v>
      </c>
      <c r="L413" s="86">
        <v>43384</v>
      </c>
      <c r="M413" s="5">
        <v>0.1585</v>
      </c>
      <c r="O413" s="86">
        <f t="shared" ca="1" si="51"/>
        <v>43384</v>
      </c>
      <c r="P413" s="5">
        <v>2929.67</v>
      </c>
      <c r="Q413" s="5">
        <v>6.0355933271855697</v>
      </c>
      <c r="R413" s="1"/>
      <c r="S413" s="1">
        <v>43216</v>
      </c>
      <c r="T413">
        <v>337.589</v>
      </c>
      <c r="V413" s="86">
        <v>43376</v>
      </c>
      <c r="W413" s="5">
        <v>4.4400000000000004</v>
      </c>
      <c r="Z413" s="86">
        <v>43364</v>
      </c>
      <c r="AA413" s="5">
        <v>86.24</v>
      </c>
      <c r="AC413" s="1">
        <v>43238</v>
      </c>
      <c r="AD413">
        <v>3.0903999999999998</v>
      </c>
      <c r="AE413" s="87">
        <f t="shared" ref="AE413:AE476" ca="1" si="52">(AD413-AD414)</f>
        <v>-5.3500000000000103E-2</v>
      </c>
      <c r="AF413" s="87">
        <f t="shared" ref="AF413:AF476" ca="1" si="53">STDEV(AE413:AE416)</f>
        <v>5.2536558699633105E-2</v>
      </c>
      <c r="AG413" s="87">
        <f t="shared" ref="AG413:AG476" ca="1" si="54">AF413*SQRT(260)</f>
        <v>0.84712655489011712</v>
      </c>
      <c r="AI413" s="1">
        <v>43221</v>
      </c>
      <c r="AJ413">
        <v>2654.8</v>
      </c>
      <c r="AK413" s="85">
        <f t="shared" ca="1" si="50"/>
        <v>2.5458022179105093E-3</v>
      </c>
      <c r="AL413" s="87">
        <f t="shared" ref="AL413:AL476" ca="1" si="55">STDEV(AK413:AK416)</f>
        <v>7.6287707115953989E-3</v>
      </c>
      <c r="AM413" s="87">
        <f t="shared" ref="AM413:AM476" ca="1" si="56">AL413*SQRT(260)*100</f>
        <v>12.301023155910608</v>
      </c>
    </row>
    <row r="414" spans="2:39" x14ac:dyDescent="0.45">
      <c r="B414" s="86">
        <v>43382</v>
      </c>
      <c r="C414" s="5">
        <v>60.3</v>
      </c>
      <c r="E414" s="86">
        <v>43383</v>
      </c>
      <c r="F414" s="5">
        <v>3.2086999999999999</v>
      </c>
      <c r="G414" s="5">
        <v>0.55239195021892684</v>
      </c>
      <c r="I414" s="86">
        <v>43362</v>
      </c>
      <c r="J414" s="5">
        <v>11.75</v>
      </c>
      <c r="L414" s="86">
        <v>43383</v>
      </c>
      <c r="M414" s="5">
        <v>0.1769</v>
      </c>
      <c r="O414" s="86">
        <f t="shared" ca="1" si="51"/>
        <v>43383</v>
      </c>
      <c r="P414" s="5">
        <v>2930.75</v>
      </c>
      <c r="Q414" s="5">
        <v>9.4450020963907306</v>
      </c>
      <c r="R414" s="1"/>
      <c r="S414" s="1">
        <v>43215</v>
      </c>
      <c r="T414">
        <v>346.29300000000001</v>
      </c>
      <c r="V414" s="86">
        <v>43375</v>
      </c>
      <c r="W414" s="5">
        <v>5.56</v>
      </c>
      <c r="Z414" s="86">
        <v>43363</v>
      </c>
      <c r="AA414" s="5">
        <v>86.22</v>
      </c>
      <c r="AC414" s="1">
        <v>43237</v>
      </c>
      <c r="AD414">
        <v>3.1438999999999999</v>
      </c>
      <c r="AE414" s="87">
        <f t="shared" ca="1" si="52"/>
        <v>1.18999999999998E-2</v>
      </c>
      <c r="AF414" s="87">
        <f t="shared" ca="1" si="53"/>
        <v>2.6463307931297239E-2</v>
      </c>
      <c r="AG414" s="87">
        <f t="shared" ca="1" si="54"/>
        <v>0.42670801882942322</v>
      </c>
      <c r="AI414" s="1">
        <v>43220</v>
      </c>
      <c r="AJ414">
        <v>2648.05</v>
      </c>
      <c r="AK414" s="85">
        <f t="shared" ref="AK414:AK477" ca="1" si="57">LN(AJ414/AJ415)</f>
        <v>-8.2212439071443575E-3</v>
      </c>
      <c r="AL414" s="87">
        <f t="shared" ca="1" si="55"/>
        <v>7.6031207694931251E-3</v>
      </c>
      <c r="AM414" s="87">
        <f t="shared" ca="1" si="56"/>
        <v>12.259663867019114</v>
      </c>
    </row>
    <row r="415" spans="2:39" x14ac:dyDescent="0.45">
      <c r="B415" s="86">
        <v>43381</v>
      </c>
      <c r="C415" s="5">
        <v>60</v>
      </c>
      <c r="E415" s="86">
        <v>43382</v>
      </c>
      <c r="F415" s="5">
        <v>3.2545000000000002</v>
      </c>
      <c r="G415" s="5">
        <v>0.36095632238079306</v>
      </c>
      <c r="I415" s="86">
        <v>43361</v>
      </c>
      <c r="J415" s="5">
        <v>12.79</v>
      </c>
      <c r="L415" s="86">
        <v>43382</v>
      </c>
      <c r="M415" s="5">
        <v>0.1852</v>
      </c>
      <c r="O415" s="86">
        <f t="shared" ca="1" si="51"/>
        <v>43382</v>
      </c>
      <c r="P415" s="5">
        <v>2907.95</v>
      </c>
      <c r="Q415" s="5">
        <v>7.2764056732958</v>
      </c>
      <c r="R415" s="1"/>
      <c r="S415" s="1">
        <v>43214</v>
      </c>
      <c r="T415">
        <v>348.82</v>
      </c>
      <c r="V415" s="86">
        <v>43374</v>
      </c>
      <c r="W415" s="5">
        <v>5.19</v>
      </c>
      <c r="Z415" s="86">
        <v>43362</v>
      </c>
      <c r="AA415" s="5">
        <v>86.1</v>
      </c>
      <c r="AC415" s="1">
        <v>43236</v>
      </c>
      <c r="AD415">
        <v>3.1320000000000001</v>
      </c>
      <c r="AE415" s="87">
        <f t="shared" ca="1" si="52"/>
        <v>2.7500000000000302E-2</v>
      </c>
      <c r="AF415" s="87">
        <f t="shared" ca="1" si="53"/>
        <v>3.3954626587059653E-2</v>
      </c>
      <c r="AG415" s="87">
        <f t="shared" ca="1" si="54"/>
        <v>0.54750190258421116</v>
      </c>
      <c r="AI415" s="1">
        <v>43217</v>
      </c>
      <c r="AJ415">
        <v>2669.91</v>
      </c>
      <c r="AK415" s="85">
        <f t="shared" ca="1" si="57"/>
        <v>1.1130162199066156E-3</v>
      </c>
      <c r="AL415" s="87">
        <f t="shared" ca="1" si="55"/>
        <v>9.8963742136122679E-3</v>
      </c>
      <c r="AM415" s="87">
        <f t="shared" ca="1" si="56"/>
        <v>15.957423936751495</v>
      </c>
    </row>
    <row r="416" spans="2:39" x14ac:dyDescent="0.45">
      <c r="B416" s="86">
        <v>43378</v>
      </c>
      <c r="C416" s="5">
        <v>60.3</v>
      </c>
      <c r="E416" s="86">
        <v>43381</v>
      </c>
      <c r="F416" s="5">
        <v>3.27</v>
      </c>
      <c r="G416" s="5">
        <v>0.79889828305402377</v>
      </c>
      <c r="I416" s="86">
        <v>43360</v>
      </c>
      <c r="J416" s="5">
        <v>13.68</v>
      </c>
      <c r="L416" s="86">
        <v>43381</v>
      </c>
      <c r="M416" s="5">
        <v>0.20619999999999999</v>
      </c>
      <c r="O416" s="86">
        <f t="shared" ca="1" si="51"/>
        <v>43381</v>
      </c>
      <c r="P416" s="5">
        <v>2904.31</v>
      </c>
      <c r="Q416" s="5">
        <v>8.3599962912727008</v>
      </c>
      <c r="R416" s="1"/>
      <c r="S416" s="1">
        <v>43213</v>
      </c>
      <c r="T416">
        <v>346.04300000000001</v>
      </c>
      <c r="V416" s="86">
        <v>43371</v>
      </c>
      <c r="W416" s="5">
        <v>5.75</v>
      </c>
      <c r="Z416" s="86">
        <v>43361</v>
      </c>
      <c r="AA416" s="5">
        <v>86.26</v>
      </c>
      <c r="AC416" s="1">
        <v>43235</v>
      </c>
      <c r="AD416">
        <v>3.1044999999999998</v>
      </c>
      <c r="AE416" s="87">
        <f t="shared" ca="1" si="52"/>
        <v>7.3499999999999677E-2</v>
      </c>
      <c r="AF416" s="87">
        <f t="shared" ca="1" si="53"/>
        <v>4.373964639393705E-2</v>
      </c>
      <c r="AG416" s="87">
        <f t="shared" ca="1" si="54"/>
        <v>0.70528060609471532</v>
      </c>
      <c r="AI416" s="1">
        <v>43216</v>
      </c>
      <c r="AJ416">
        <v>2666.94</v>
      </c>
      <c r="AK416" s="85">
        <f t="shared" ca="1" si="57"/>
        <v>1.0380129158368218E-2</v>
      </c>
      <c r="AL416" s="87">
        <f t="shared" ca="1" si="55"/>
        <v>9.8695590407680122E-3</v>
      </c>
      <c r="AM416" s="87">
        <f t="shared" ca="1" si="56"/>
        <v>15.91418576974438</v>
      </c>
    </row>
    <row r="417" spans="2:39" x14ac:dyDescent="0.45">
      <c r="B417" s="86">
        <v>43377</v>
      </c>
      <c r="C417" s="5">
        <v>61.9</v>
      </c>
      <c r="E417" s="86">
        <v>43378</v>
      </c>
      <c r="F417" s="5">
        <v>3.2730000000000001</v>
      </c>
      <c r="G417" s="5">
        <v>0.86413601359970926</v>
      </c>
      <c r="I417" s="86">
        <v>43357</v>
      </c>
      <c r="J417" s="5">
        <v>12.07</v>
      </c>
      <c r="L417" s="86">
        <v>43378</v>
      </c>
      <c r="M417" s="5">
        <v>0.20960000000000001</v>
      </c>
      <c r="O417" s="86">
        <f t="shared" ca="1" si="51"/>
        <v>43378</v>
      </c>
      <c r="P417" s="5">
        <v>2888.8</v>
      </c>
      <c r="Q417" s="5">
        <v>7.1585840901875102</v>
      </c>
      <c r="R417" s="1"/>
      <c r="S417" s="1">
        <v>43210</v>
      </c>
      <c r="T417">
        <v>340.47899999999998</v>
      </c>
      <c r="V417" s="86">
        <v>43370</v>
      </c>
      <c r="W417" s="5">
        <v>6.22</v>
      </c>
      <c r="Z417" s="86">
        <v>43360</v>
      </c>
      <c r="AA417" s="5">
        <v>86.27</v>
      </c>
      <c r="AC417" s="1">
        <v>43234</v>
      </c>
      <c r="AD417">
        <v>3.0310000000000001</v>
      </c>
      <c r="AE417" s="87">
        <f t="shared" ca="1" si="52"/>
        <v>2.9500000000000082E-2</v>
      </c>
      <c r="AF417" s="87">
        <f t="shared" ca="1" si="53"/>
        <v>2.5216132402359565E-2</v>
      </c>
      <c r="AG417" s="87">
        <f t="shared" ca="1" si="54"/>
        <v>0.40659791768609099</v>
      </c>
      <c r="AI417" s="1">
        <v>43215</v>
      </c>
      <c r="AJ417">
        <v>2639.4</v>
      </c>
      <c r="AK417" s="85">
        <f t="shared" ca="1" si="57"/>
        <v>1.8354334726678417E-3</v>
      </c>
      <c r="AL417" s="87">
        <f t="shared" ca="1" si="55"/>
        <v>7.2297058173808335E-3</v>
      </c>
      <c r="AM417" s="87">
        <f t="shared" ca="1" si="56"/>
        <v>11.657550348819544</v>
      </c>
    </row>
    <row r="418" spans="2:39" x14ac:dyDescent="0.45">
      <c r="B418" s="86">
        <v>43376</v>
      </c>
      <c r="C418" s="5">
        <v>57.46</v>
      </c>
      <c r="E418" s="86">
        <v>43377</v>
      </c>
      <c r="F418" s="5">
        <v>3.2361</v>
      </c>
      <c r="G418" s="5">
        <v>0.87442907087996391</v>
      </c>
      <c r="I418" s="86">
        <v>43356</v>
      </c>
      <c r="J418" s="5">
        <v>12.37</v>
      </c>
      <c r="L418" s="86">
        <v>43377</v>
      </c>
      <c r="M418" s="5">
        <v>0.19109999999999999</v>
      </c>
      <c r="O418" s="86">
        <f t="shared" ca="1" si="51"/>
        <v>43377</v>
      </c>
      <c r="P418" s="5">
        <v>2904.98</v>
      </c>
      <c r="Q418" s="5">
        <v>4.0249849730023799</v>
      </c>
      <c r="R418" s="1"/>
      <c r="S418" s="1">
        <v>43209</v>
      </c>
      <c r="T418">
        <v>337.226</v>
      </c>
      <c r="V418" s="86">
        <v>43369</v>
      </c>
      <c r="W418" s="5">
        <v>6.25</v>
      </c>
      <c r="Z418" s="86">
        <v>43357</v>
      </c>
      <c r="AA418" s="5">
        <v>86.33</v>
      </c>
      <c r="AC418" s="1">
        <v>43231</v>
      </c>
      <c r="AD418">
        <v>3.0015000000000001</v>
      </c>
      <c r="AE418" s="87">
        <f t="shared" ca="1" si="52"/>
        <v>-9.5000000000000639E-3</v>
      </c>
      <c r="AF418" s="87">
        <f t="shared" ca="1" si="53"/>
        <v>2.3800840321299473E-2</v>
      </c>
      <c r="AG418" s="87">
        <f t="shared" ca="1" si="54"/>
        <v>0.38377701859282642</v>
      </c>
      <c r="AI418" s="1">
        <v>43214</v>
      </c>
      <c r="AJ418">
        <v>2634.56</v>
      </c>
      <c r="AK418" s="85">
        <f t="shared" ca="1" si="57"/>
        <v>-1.3470895618345118E-2</v>
      </c>
      <c r="AL418" s="87">
        <f t="shared" ca="1" si="55"/>
        <v>5.6480069019648462E-3</v>
      </c>
      <c r="AM418" s="87">
        <f t="shared" ca="1" si="56"/>
        <v>9.1071374815619528</v>
      </c>
    </row>
    <row r="419" spans="2:39" x14ac:dyDescent="0.45">
      <c r="B419" s="86">
        <v>43375</v>
      </c>
      <c r="C419" s="5">
        <v>55.4709</v>
      </c>
      <c r="E419" s="86">
        <v>43376</v>
      </c>
      <c r="F419" s="5">
        <v>3.2273000000000001</v>
      </c>
      <c r="G419" s="5">
        <v>0.88029271646803042</v>
      </c>
      <c r="I419" s="86">
        <v>43355</v>
      </c>
      <c r="J419" s="5">
        <v>13.14</v>
      </c>
      <c r="L419" s="86">
        <v>43376</v>
      </c>
      <c r="M419" s="5">
        <v>0.187</v>
      </c>
      <c r="O419" s="86">
        <f t="shared" ca="1" si="51"/>
        <v>43376</v>
      </c>
      <c r="P419" s="5">
        <v>2904.18</v>
      </c>
      <c r="Q419" s="5">
        <v>3.4520016535155502</v>
      </c>
      <c r="R419" s="1"/>
      <c r="S419" s="1">
        <v>43208</v>
      </c>
      <c r="T419">
        <v>332.99900000000002</v>
      </c>
      <c r="V419" s="86">
        <v>43368</v>
      </c>
      <c r="W419" s="5">
        <v>5.5</v>
      </c>
      <c r="Z419" s="86">
        <v>43356</v>
      </c>
      <c r="AA419" s="5">
        <v>86.25</v>
      </c>
      <c r="AC419" s="1">
        <v>43230</v>
      </c>
      <c r="AD419">
        <v>3.0110000000000001</v>
      </c>
      <c r="AE419" s="87">
        <f t="shared" ca="1" si="52"/>
        <v>-2.4099999999999788E-2</v>
      </c>
      <c r="AF419" s="87">
        <f t="shared" ca="1" si="53"/>
        <v>2.2298934952145012E-2</v>
      </c>
      <c r="AG419" s="87">
        <f t="shared" ca="1" si="54"/>
        <v>0.35955952219347292</v>
      </c>
      <c r="AI419" s="1">
        <v>43213</v>
      </c>
      <c r="AJ419">
        <v>2670.29</v>
      </c>
      <c r="AK419" s="85">
        <f t="shared" ca="1" si="57"/>
        <v>5.6175251820395682E-5</v>
      </c>
      <c r="AL419" s="87">
        <f t="shared" ca="1" si="55"/>
        <v>4.5493149923530778E-3</v>
      </c>
      <c r="AM419" s="87">
        <f t="shared" ca="1" si="56"/>
        <v>7.3355500093098716</v>
      </c>
    </row>
    <row r="420" spans="2:39" x14ac:dyDescent="0.45">
      <c r="B420" s="86">
        <v>43374</v>
      </c>
      <c r="C420" s="5">
        <v>54.2</v>
      </c>
      <c r="E420" s="86">
        <v>43375</v>
      </c>
      <c r="F420" s="5">
        <v>3.1198000000000001</v>
      </c>
      <c r="G420" s="5">
        <v>0.22180979088699457</v>
      </c>
      <c r="I420" s="86">
        <v>43354</v>
      </c>
      <c r="J420" s="5">
        <v>13.22</v>
      </c>
      <c r="L420" s="86">
        <v>43375</v>
      </c>
      <c r="M420" s="5">
        <v>0.13400000000000001</v>
      </c>
      <c r="O420" s="86">
        <f t="shared" ca="1" si="51"/>
        <v>43375</v>
      </c>
      <c r="P420" s="5">
        <v>2888.92</v>
      </c>
      <c r="Q420" s="5">
        <v>4.0593522685235301</v>
      </c>
      <c r="R420" s="1"/>
      <c r="S420" s="1">
        <v>43207</v>
      </c>
      <c r="T420">
        <v>332.43299999999999</v>
      </c>
      <c r="V420" s="86">
        <v>43367</v>
      </c>
      <c r="W420" s="5">
        <v>5.5</v>
      </c>
      <c r="Z420" s="86">
        <v>43355</v>
      </c>
      <c r="AA420" s="5">
        <v>86.09</v>
      </c>
      <c r="AC420" s="1">
        <v>43229</v>
      </c>
      <c r="AD420">
        <v>3.0350999999999999</v>
      </c>
      <c r="AE420" s="87">
        <f t="shared" ca="1" si="52"/>
        <v>2.0899999999999697E-2</v>
      </c>
      <c r="AF420" s="87">
        <f t="shared" ca="1" si="53"/>
        <v>1.0504403838390809E-2</v>
      </c>
      <c r="AG420" s="87">
        <f t="shared" ca="1" si="54"/>
        <v>0.16937842247464663</v>
      </c>
      <c r="AI420" s="1">
        <v>43210</v>
      </c>
      <c r="AJ420">
        <v>2670.14</v>
      </c>
      <c r="AK420" s="85">
        <f t="shared" ca="1" si="57"/>
        <v>-8.5731804710458409E-3</v>
      </c>
      <c r="AL420" s="87">
        <f t="shared" ca="1" si="55"/>
        <v>8.515931860380653E-3</v>
      </c>
      <c r="AM420" s="87">
        <f t="shared" ca="1" si="56"/>
        <v>13.73152752506728</v>
      </c>
    </row>
    <row r="421" spans="2:39" x14ac:dyDescent="0.45">
      <c r="B421" s="86">
        <v>43371</v>
      </c>
      <c r="C421" s="5">
        <v>55.7</v>
      </c>
      <c r="E421" s="86">
        <v>43374</v>
      </c>
      <c r="F421" s="5">
        <v>3.1364999999999998</v>
      </c>
      <c r="G421" s="5">
        <v>0.4095542292135021</v>
      </c>
      <c r="I421" s="86">
        <v>43353</v>
      </c>
      <c r="J421" s="5">
        <v>14.16</v>
      </c>
      <c r="L421" s="86">
        <v>43374</v>
      </c>
      <c r="M421" s="5">
        <v>0.1444</v>
      </c>
      <c r="O421" s="86">
        <f t="shared" ca="1" si="51"/>
        <v>43374</v>
      </c>
      <c r="P421" s="5">
        <v>2887.89</v>
      </c>
      <c r="Q421" s="5">
        <v>5.5710975637464299</v>
      </c>
      <c r="R421" s="1"/>
      <c r="S421" s="1">
        <v>43206</v>
      </c>
      <c r="T421">
        <v>330.69099999999997</v>
      </c>
      <c r="V421" s="86">
        <v>43364</v>
      </c>
      <c r="W421" s="5">
        <v>6.19</v>
      </c>
      <c r="Z421" s="86">
        <v>43354</v>
      </c>
      <c r="AA421" s="5">
        <v>85.89</v>
      </c>
      <c r="AC421" s="1">
        <v>43228</v>
      </c>
      <c r="AD421">
        <v>3.0142000000000002</v>
      </c>
      <c r="AE421" s="87">
        <f t="shared" ca="1" si="52"/>
        <v>2.5100000000000122E-2</v>
      </c>
      <c r="AF421" s="87">
        <f t="shared" ca="1" si="53"/>
        <v>1.8254200429855393E-2</v>
      </c>
      <c r="AG421" s="87">
        <f t="shared" ca="1" si="54"/>
        <v>0.29434013770919271</v>
      </c>
      <c r="AI421" s="1">
        <v>43209</v>
      </c>
      <c r="AJ421">
        <v>2693.13</v>
      </c>
      <c r="AK421" s="85">
        <f t="shared" ca="1" si="57"/>
        <v>-5.7425779413078446E-3</v>
      </c>
      <c r="AL421" s="87">
        <f t="shared" ca="1" si="55"/>
        <v>7.3928177577363341E-3</v>
      </c>
      <c r="AM421" s="87">
        <f t="shared" ca="1" si="56"/>
        <v>11.920560449813774</v>
      </c>
    </row>
    <row r="422" spans="2:39" x14ac:dyDescent="0.45">
      <c r="B422" s="86">
        <v>43370</v>
      </c>
      <c r="C422" s="5">
        <v>54.96</v>
      </c>
      <c r="E422" s="86">
        <v>43371</v>
      </c>
      <c r="F422" s="5">
        <v>3.1202999999999999</v>
      </c>
      <c r="G422" s="5">
        <v>0.3791376179348766</v>
      </c>
      <c r="I422" s="86">
        <v>43350</v>
      </c>
      <c r="J422" s="5">
        <v>14.88</v>
      </c>
      <c r="L422" s="86">
        <v>43371</v>
      </c>
      <c r="M422" s="5">
        <v>0.13089999999999999</v>
      </c>
      <c r="O422" s="86">
        <f t="shared" ca="1" si="51"/>
        <v>43371</v>
      </c>
      <c r="P422" s="5">
        <v>2877.13</v>
      </c>
      <c r="Q422" s="5">
        <v>3.9781774502152301</v>
      </c>
      <c r="R422" s="1"/>
      <c r="S422" s="1">
        <v>43203</v>
      </c>
      <c r="T422">
        <v>339.79199999999997</v>
      </c>
      <c r="V422" s="86">
        <v>43363</v>
      </c>
      <c r="W422" s="5">
        <v>6.5</v>
      </c>
      <c r="Z422" s="86">
        <v>43353</v>
      </c>
      <c r="AA422" s="5">
        <v>85.87</v>
      </c>
      <c r="AC422" s="1">
        <v>43227</v>
      </c>
      <c r="AD422">
        <v>2.9891000000000001</v>
      </c>
      <c r="AE422" s="87">
        <f t="shared" ca="1" si="52"/>
        <v>4.9999999999998934E-3</v>
      </c>
      <c r="AF422" s="87">
        <f t="shared" ca="1" si="53"/>
        <v>1.2317298134466496E-2</v>
      </c>
      <c r="AG422" s="87">
        <f t="shared" ca="1" si="54"/>
        <v>0.19861046464541154</v>
      </c>
      <c r="AI422" s="1">
        <v>43208</v>
      </c>
      <c r="AJ422">
        <v>2708.64</v>
      </c>
      <c r="AK422" s="85">
        <f t="shared" ca="1" si="57"/>
        <v>8.310203745819628E-4</v>
      </c>
      <c r="AL422" s="87">
        <f t="shared" ca="1" si="55"/>
        <v>6.2629485620991831E-3</v>
      </c>
      <c r="AM422" s="87">
        <f t="shared" ca="1" si="56"/>
        <v>10.09870111439588</v>
      </c>
    </row>
    <row r="423" spans="2:39" x14ac:dyDescent="0.45">
      <c r="B423" s="86">
        <v>43369</v>
      </c>
      <c r="C423" s="5">
        <v>56.378500000000003</v>
      </c>
      <c r="E423" s="86">
        <v>43370</v>
      </c>
      <c r="F423" s="5">
        <v>3.1143000000000001</v>
      </c>
      <c r="G423" s="5">
        <v>0.42974253920225164</v>
      </c>
      <c r="I423" s="86">
        <v>43349</v>
      </c>
      <c r="J423" s="5">
        <v>14.65</v>
      </c>
      <c r="L423" s="86">
        <v>43370</v>
      </c>
      <c r="M423" s="5">
        <v>0.11799999999999999</v>
      </c>
      <c r="O423" s="86">
        <f t="shared" ca="1" si="51"/>
        <v>43370</v>
      </c>
      <c r="P423" s="5">
        <v>2871.68</v>
      </c>
      <c r="Q423" s="5">
        <v>1.38166460248845</v>
      </c>
      <c r="R423" s="1"/>
      <c r="S423" s="1">
        <v>43202</v>
      </c>
      <c r="T423">
        <v>343.02300000000002</v>
      </c>
      <c r="V423" s="86">
        <v>43362</v>
      </c>
      <c r="W423" s="5">
        <v>5.75</v>
      </c>
      <c r="Z423" s="86">
        <v>43350</v>
      </c>
      <c r="AA423" s="5">
        <v>85.7</v>
      </c>
      <c r="AC423" s="1">
        <v>43224</v>
      </c>
      <c r="AD423">
        <v>2.9841000000000002</v>
      </c>
      <c r="AE423" s="87">
        <f t="shared" ca="1" si="52"/>
        <v>5.1000000000001044E-3</v>
      </c>
      <c r="AF423" s="87">
        <f t="shared" ca="1" si="53"/>
        <v>1.2620089804223468E-2</v>
      </c>
      <c r="AG423" s="87">
        <f t="shared" ca="1" si="54"/>
        <v>0.20349283361664836</v>
      </c>
      <c r="AI423" s="1">
        <v>43207</v>
      </c>
      <c r="AJ423">
        <v>2706.39</v>
      </c>
      <c r="AK423" s="85">
        <f t="shared" ca="1" si="57"/>
        <v>1.0605144127271393E-2</v>
      </c>
      <c r="AL423" s="87">
        <f t="shared" ca="1" si="55"/>
        <v>6.0409636151133646E-3</v>
      </c>
      <c r="AM423" s="87">
        <f t="shared" ca="1" si="56"/>
        <v>9.7407611426274681</v>
      </c>
    </row>
    <row r="424" spans="2:39" x14ac:dyDescent="0.45">
      <c r="B424" s="86">
        <v>43368</v>
      </c>
      <c r="C424" s="5">
        <v>56.77</v>
      </c>
      <c r="E424" s="86">
        <v>43369</v>
      </c>
      <c r="F424" s="5">
        <v>3.1116999999999999</v>
      </c>
      <c r="G424" s="5">
        <v>0.42608301225621747</v>
      </c>
      <c r="I424" s="86">
        <v>43348</v>
      </c>
      <c r="J424" s="5">
        <v>13.91</v>
      </c>
      <c r="L424" s="86">
        <v>43369</v>
      </c>
      <c r="M424" s="5">
        <v>0.1231</v>
      </c>
      <c r="O424" s="86">
        <f t="shared" ca="1" si="51"/>
        <v>43369</v>
      </c>
      <c r="P424" s="5">
        <v>2878.05</v>
      </c>
      <c r="Q424" s="5">
        <v>2.6459382609277</v>
      </c>
      <c r="R424" s="1"/>
      <c r="S424" s="1">
        <v>43201</v>
      </c>
      <c r="T424">
        <v>350.339</v>
      </c>
      <c r="V424" s="86">
        <v>43361</v>
      </c>
      <c r="W424" s="5">
        <v>5.75</v>
      </c>
      <c r="Z424" s="86">
        <v>43349</v>
      </c>
      <c r="AA424" s="5">
        <v>85.79</v>
      </c>
      <c r="AC424" s="1">
        <v>43223</v>
      </c>
      <c r="AD424">
        <v>2.9790000000000001</v>
      </c>
      <c r="AE424" s="87">
        <f t="shared" ca="1" si="52"/>
        <v>-1.9499999999999851E-2</v>
      </c>
      <c r="AF424" s="87">
        <f t="shared" ca="1" si="53"/>
        <v>1.2034499020177988E-2</v>
      </c>
      <c r="AG424" s="87">
        <f t="shared" ca="1" si="54"/>
        <v>0.19405046594464256</v>
      </c>
      <c r="AI424" s="1">
        <v>43206</v>
      </c>
      <c r="AJ424">
        <v>2677.84</v>
      </c>
      <c r="AK424" s="85">
        <f t="shared" ca="1" si="57"/>
        <v>8.0763223621077573E-3</v>
      </c>
      <c r="AL424" s="87">
        <f t="shared" ca="1" si="55"/>
        <v>7.2191318984777594E-3</v>
      </c>
      <c r="AM424" s="87">
        <f t="shared" ca="1" si="56"/>
        <v>11.640500416898306</v>
      </c>
    </row>
    <row r="425" spans="2:39" x14ac:dyDescent="0.45">
      <c r="B425" s="86">
        <v>43367</v>
      </c>
      <c r="C425" s="5">
        <v>57.522100000000002</v>
      </c>
      <c r="E425" s="86">
        <v>43368</v>
      </c>
      <c r="F425" s="5">
        <v>3.1528999999999998</v>
      </c>
      <c r="G425" s="5">
        <v>0.15140453537900606</v>
      </c>
      <c r="I425" s="86">
        <v>43347</v>
      </c>
      <c r="J425" s="5">
        <v>13.16</v>
      </c>
      <c r="L425" s="86">
        <v>43368</v>
      </c>
      <c r="M425" s="5">
        <v>0.14649999999999999</v>
      </c>
      <c r="O425" s="86">
        <f t="shared" ca="1" si="51"/>
        <v>43368</v>
      </c>
      <c r="P425" s="5">
        <v>2888.6</v>
      </c>
      <c r="Q425" s="5">
        <v>3.1061727585018102</v>
      </c>
      <c r="R425" s="1"/>
      <c r="S425" s="1">
        <v>43200</v>
      </c>
      <c r="T425">
        <v>348.92500000000001</v>
      </c>
      <c r="V425" s="86">
        <v>43360</v>
      </c>
      <c r="W425" s="5">
        <v>6.5</v>
      </c>
      <c r="Z425" s="86">
        <v>43348</v>
      </c>
      <c r="AA425" s="5">
        <v>85.72</v>
      </c>
      <c r="AC425" s="1">
        <v>43222</v>
      </c>
      <c r="AD425">
        <v>2.9984999999999999</v>
      </c>
      <c r="AE425" s="87">
        <f t="shared" ca="1" si="52"/>
        <v>5.3000000000000824E-3</v>
      </c>
      <c r="AF425" s="87">
        <f t="shared" ca="1" si="53"/>
        <v>1.3597671369269917E-2</v>
      </c>
      <c r="AG425" s="87">
        <f t="shared" ca="1" si="54"/>
        <v>0.21925586271142747</v>
      </c>
      <c r="AI425" s="1">
        <v>43203</v>
      </c>
      <c r="AJ425">
        <v>2656.3</v>
      </c>
      <c r="AK425" s="85">
        <f t="shared" ca="1" si="57"/>
        <v>-2.8908218745022159E-3</v>
      </c>
      <c r="AL425" s="87">
        <f t="shared" ca="1" si="55"/>
        <v>1.0242474159222468E-2</v>
      </c>
      <c r="AM425" s="87">
        <f t="shared" ca="1" si="56"/>
        <v>16.515493330387802</v>
      </c>
    </row>
    <row r="426" spans="2:39" x14ac:dyDescent="0.45">
      <c r="B426" s="86">
        <v>43364</v>
      </c>
      <c r="C426" s="5">
        <v>57.090699999999998</v>
      </c>
      <c r="E426" s="86">
        <v>43367</v>
      </c>
      <c r="F426" s="5">
        <v>3.1446999999999998</v>
      </c>
      <c r="G426" s="5">
        <v>0.15263595033062413</v>
      </c>
      <c r="I426" s="86">
        <v>43343</v>
      </c>
      <c r="J426" s="5">
        <v>12.86</v>
      </c>
      <c r="L426" s="86">
        <v>43367</v>
      </c>
      <c r="M426" s="5">
        <v>0.15720000000000001</v>
      </c>
      <c r="O426" s="86">
        <f t="shared" ca="1" si="51"/>
        <v>43367</v>
      </c>
      <c r="P426" s="5">
        <v>2896.72</v>
      </c>
      <c r="Q426" s="5">
        <v>6.8901217032460798</v>
      </c>
      <c r="R426" s="1"/>
      <c r="S426" s="1">
        <v>43199</v>
      </c>
      <c r="T426">
        <v>356.18099999999998</v>
      </c>
      <c r="V426" s="86">
        <v>43357</v>
      </c>
      <c r="W426" s="5">
        <v>6.75</v>
      </c>
      <c r="Z426" s="86">
        <v>43347</v>
      </c>
      <c r="AA426" s="5">
        <v>85.81</v>
      </c>
      <c r="AC426" s="1">
        <v>43221</v>
      </c>
      <c r="AD426">
        <v>2.9931999999999999</v>
      </c>
      <c r="AE426" s="87">
        <f t="shared" ca="1" si="52"/>
        <v>6.6999999999999282E-3</v>
      </c>
      <c r="AF426" s="87">
        <f t="shared" ca="1" si="53"/>
        <v>2.3175633756167231E-2</v>
      </c>
      <c r="AG426" s="87">
        <f t="shared" ca="1" si="54"/>
        <v>0.3736958656447773</v>
      </c>
      <c r="AI426" s="1">
        <v>43202</v>
      </c>
      <c r="AJ426">
        <v>2663.99</v>
      </c>
      <c r="AK426" s="85">
        <f t="shared" ca="1" si="57"/>
        <v>8.2168801872393362E-3</v>
      </c>
      <c r="AL426" s="87">
        <f t="shared" ca="1" si="55"/>
        <v>9.2528871493615661E-3</v>
      </c>
      <c r="AM426" s="87">
        <f t="shared" ca="1" si="56"/>
        <v>14.919832222814472</v>
      </c>
    </row>
    <row r="427" spans="2:39" x14ac:dyDescent="0.45">
      <c r="B427" s="86">
        <v>43363</v>
      </c>
      <c r="C427" s="5">
        <v>57.35</v>
      </c>
      <c r="E427" s="86">
        <v>43364</v>
      </c>
      <c r="F427" s="5">
        <v>3.125</v>
      </c>
      <c r="G427" s="5">
        <v>0.47146931678176685</v>
      </c>
      <c r="I427" s="86">
        <v>43342</v>
      </c>
      <c r="J427" s="5">
        <v>13.53</v>
      </c>
      <c r="L427" s="86">
        <v>43364</v>
      </c>
      <c r="M427" s="5">
        <v>0.1457</v>
      </c>
      <c r="O427" s="86">
        <f t="shared" ca="1" si="51"/>
        <v>43364</v>
      </c>
      <c r="P427" s="5">
        <v>2901.52</v>
      </c>
      <c r="Q427" s="5">
        <v>6.6774486810891203</v>
      </c>
      <c r="R427" s="1"/>
      <c r="S427" s="1">
        <v>43196</v>
      </c>
      <c r="T427">
        <v>358.33600000000001</v>
      </c>
      <c r="V427" s="86">
        <v>43356</v>
      </c>
      <c r="W427" s="5">
        <v>6.94</v>
      </c>
      <c r="Z427" s="86">
        <v>43343</v>
      </c>
      <c r="AA427" s="5">
        <v>86.36</v>
      </c>
      <c r="AC427" s="1">
        <v>43220</v>
      </c>
      <c r="AD427">
        <v>2.9864999999999999</v>
      </c>
      <c r="AE427" s="87">
        <f t="shared" ca="1" si="52"/>
        <v>-2.6000000000001577E-3</v>
      </c>
      <c r="AF427" s="87">
        <f t="shared" ca="1" si="53"/>
        <v>3.2876270571137879E-2</v>
      </c>
      <c r="AG427" s="87">
        <f t="shared" ca="1" si="54"/>
        <v>0.53011393429463183</v>
      </c>
      <c r="AI427" s="1">
        <v>43201</v>
      </c>
      <c r="AJ427">
        <v>2642.19</v>
      </c>
      <c r="AK427" s="85">
        <f t="shared" ca="1" si="57"/>
        <v>-5.540619488903829E-3</v>
      </c>
      <c r="AL427" s="87">
        <f t="shared" ca="1" si="55"/>
        <v>1.6258998793348453E-2</v>
      </c>
      <c r="AM427" s="87">
        <f t="shared" ca="1" si="56"/>
        <v>26.216847800250065</v>
      </c>
    </row>
    <row r="428" spans="2:39" x14ac:dyDescent="0.45">
      <c r="B428" s="86">
        <v>43362</v>
      </c>
      <c r="C428" s="5">
        <v>56.83</v>
      </c>
      <c r="E428" s="86">
        <v>43363</v>
      </c>
      <c r="F428" s="5">
        <v>3.1282999999999999</v>
      </c>
      <c r="G428" s="5">
        <v>0.50637739549338567</v>
      </c>
      <c r="I428" s="86">
        <v>43341</v>
      </c>
      <c r="J428" s="5">
        <v>12.25</v>
      </c>
      <c r="L428" s="86">
        <v>43363</v>
      </c>
      <c r="M428" s="5">
        <v>0.14030000000000001</v>
      </c>
      <c r="O428" s="86">
        <f t="shared" ca="1" si="51"/>
        <v>43363</v>
      </c>
      <c r="P428" s="5">
        <v>2901.13</v>
      </c>
      <c r="Q428" s="5">
        <v>8.8092135847790303</v>
      </c>
      <c r="R428" s="1"/>
      <c r="S428" s="1">
        <v>43195</v>
      </c>
      <c r="T428">
        <v>349.90800000000002</v>
      </c>
      <c r="V428" s="86">
        <v>43355</v>
      </c>
      <c r="W428" s="5">
        <v>6.75</v>
      </c>
      <c r="Z428" s="86">
        <v>43342</v>
      </c>
      <c r="AA428" s="5">
        <v>86.25</v>
      </c>
      <c r="AC428" s="1">
        <v>43217</v>
      </c>
      <c r="AD428">
        <v>2.9891000000000001</v>
      </c>
      <c r="AE428" s="87">
        <f t="shared" ca="1" si="52"/>
        <v>-2.2799999999999709E-2</v>
      </c>
      <c r="AF428" s="87">
        <f t="shared" ca="1" si="53"/>
        <v>3.670540378018837E-2</v>
      </c>
      <c r="AG428" s="87">
        <f t="shared" ca="1" si="54"/>
        <v>0.59185685206250105</v>
      </c>
      <c r="AI428" s="1">
        <v>43200</v>
      </c>
      <c r="AJ428">
        <v>2656.87</v>
      </c>
      <c r="AK428" s="85">
        <f t="shared" ca="1" si="57"/>
        <v>1.6588521255114928E-2</v>
      </c>
      <c r="AL428" s="87">
        <f t="shared" ca="1" si="55"/>
        <v>1.6522886310773689E-2</v>
      </c>
      <c r="AM428" s="87">
        <f t="shared" ca="1" si="56"/>
        <v>26.642353636658239</v>
      </c>
    </row>
    <row r="429" spans="2:39" x14ac:dyDescent="0.45">
      <c r="B429" s="86">
        <v>43361</v>
      </c>
      <c r="C429" s="5">
        <v>56.4</v>
      </c>
      <c r="E429" s="86">
        <v>43362</v>
      </c>
      <c r="F429" s="5">
        <v>3.1200999999999999</v>
      </c>
      <c r="G429" s="5">
        <v>0.50141798930632475</v>
      </c>
      <c r="I429" s="86">
        <v>43340</v>
      </c>
      <c r="J429" s="5">
        <v>12.5</v>
      </c>
      <c r="L429" s="86">
        <v>43362</v>
      </c>
      <c r="M429" s="5">
        <v>0.15329999999999999</v>
      </c>
      <c r="O429" s="86">
        <f t="shared" ca="1" si="51"/>
        <v>43362</v>
      </c>
      <c r="P429" s="5">
        <v>2914.04</v>
      </c>
      <c r="Q429" s="5">
        <v>5.20036253861739</v>
      </c>
      <c r="R429" s="1"/>
      <c r="S429" s="1">
        <v>43194</v>
      </c>
      <c r="T429">
        <v>354.21300000000002</v>
      </c>
      <c r="V429" s="86">
        <v>43354</v>
      </c>
      <c r="W429" s="5">
        <v>6.87</v>
      </c>
      <c r="Z429" s="86">
        <v>43341</v>
      </c>
      <c r="AA429" s="5">
        <v>86.32</v>
      </c>
      <c r="AC429" s="1">
        <v>43216</v>
      </c>
      <c r="AD429">
        <v>3.0118999999999998</v>
      </c>
      <c r="AE429" s="87">
        <f t="shared" ca="1" si="52"/>
        <v>-4.5500000000000096E-2</v>
      </c>
      <c r="AF429" s="87">
        <f t="shared" ca="1" si="53"/>
        <v>3.4507052419276131E-2</v>
      </c>
      <c r="AG429" s="87">
        <f t="shared" ca="1" si="54"/>
        <v>0.55640950147650636</v>
      </c>
      <c r="AI429" s="1">
        <v>43199</v>
      </c>
      <c r="AJ429">
        <v>2613.16</v>
      </c>
      <c r="AK429" s="85">
        <f t="shared" ca="1" si="57"/>
        <v>3.3310173527511624E-3</v>
      </c>
      <c r="AL429" s="87">
        <f t="shared" ca="1" si="55"/>
        <v>1.5069926499874462E-2</v>
      </c>
      <c r="AM429" s="87">
        <f t="shared" ca="1" si="56"/>
        <v>24.299526337980502</v>
      </c>
    </row>
    <row r="430" spans="2:39" x14ac:dyDescent="0.45">
      <c r="B430" s="86">
        <v>43360</v>
      </c>
      <c r="C430" s="5">
        <v>55.448500000000003</v>
      </c>
      <c r="E430" s="86">
        <v>43361</v>
      </c>
      <c r="F430" s="5">
        <v>3.1143000000000001</v>
      </c>
      <c r="G430" s="5">
        <v>0.49262967835890337</v>
      </c>
      <c r="I430" s="86">
        <v>43339</v>
      </c>
      <c r="J430" s="5">
        <v>12.16</v>
      </c>
      <c r="L430" s="86">
        <v>43361</v>
      </c>
      <c r="M430" s="5">
        <v>0.14860000000000001</v>
      </c>
      <c r="O430" s="86">
        <f t="shared" ca="1" si="51"/>
        <v>43361</v>
      </c>
      <c r="P430" s="5">
        <v>2897.52</v>
      </c>
      <c r="Q430" s="5">
        <v>7.2762879195943002</v>
      </c>
      <c r="R430" s="1"/>
      <c r="S430" s="1">
        <v>43193</v>
      </c>
      <c r="T430">
        <v>364.48899999999998</v>
      </c>
      <c r="V430" s="86">
        <v>43353</v>
      </c>
      <c r="W430" s="5">
        <v>6.25</v>
      </c>
      <c r="Z430" s="86">
        <v>43340</v>
      </c>
      <c r="AA430" s="5">
        <v>86.37</v>
      </c>
      <c r="AC430" s="1">
        <v>43215</v>
      </c>
      <c r="AD430">
        <v>3.0573999999999999</v>
      </c>
      <c r="AE430" s="87">
        <f t="shared" ca="1" si="52"/>
        <v>3.2000000000000028E-2</v>
      </c>
      <c r="AF430" s="87">
        <f t="shared" ca="1" si="53"/>
        <v>2.0253127330530148E-2</v>
      </c>
      <c r="AG430" s="87">
        <f t="shared" ca="1" si="54"/>
        <v>0.32657186549568756</v>
      </c>
      <c r="AI430" s="1">
        <v>43196</v>
      </c>
      <c r="AJ430">
        <v>2604.4699999999998</v>
      </c>
      <c r="AK430" s="85">
        <f t="shared" ca="1" si="57"/>
        <v>-2.2164022802027339E-2</v>
      </c>
      <c r="AL430" s="87">
        <f t="shared" ca="1" si="55"/>
        <v>1.64159564194481E-2</v>
      </c>
      <c r="AM430" s="87">
        <f t="shared" ca="1" si="56"/>
        <v>26.469934367685351</v>
      </c>
    </row>
    <row r="431" spans="2:39" x14ac:dyDescent="0.45">
      <c r="B431" s="86">
        <v>43357</v>
      </c>
      <c r="C431" s="5">
        <v>56</v>
      </c>
      <c r="E431" s="86">
        <v>43360</v>
      </c>
      <c r="F431" s="5">
        <v>3.0531000000000001</v>
      </c>
      <c r="G431" s="5">
        <v>0.29634473168929165</v>
      </c>
      <c r="I431" s="86">
        <v>43336</v>
      </c>
      <c r="J431" s="5">
        <v>11.99</v>
      </c>
      <c r="L431" s="86">
        <v>43360</v>
      </c>
      <c r="M431" s="5">
        <v>0.10829999999999999</v>
      </c>
      <c r="O431" s="86">
        <f t="shared" ca="1" si="51"/>
        <v>43360</v>
      </c>
      <c r="P431" s="5">
        <v>2896.74</v>
      </c>
      <c r="Q431" s="5">
        <v>7.5171971723842796</v>
      </c>
      <c r="R431" s="1"/>
      <c r="S431" s="1">
        <v>43192</v>
      </c>
      <c r="T431">
        <v>368.911</v>
      </c>
      <c r="V431" s="86">
        <v>43350</v>
      </c>
      <c r="W431" s="5">
        <v>6.25</v>
      </c>
      <c r="Z431" s="86">
        <v>43339</v>
      </c>
      <c r="AA431" s="5">
        <v>86.41</v>
      </c>
      <c r="AC431" s="1">
        <v>43214</v>
      </c>
      <c r="AD431">
        <v>3.0253999999999999</v>
      </c>
      <c r="AE431" s="87">
        <f t="shared" ca="1" si="52"/>
        <v>2.1900000000000031E-2</v>
      </c>
      <c r="AF431" s="87">
        <f t="shared" ca="1" si="53"/>
        <v>2.0778574702482986E-2</v>
      </c>
      <c r="AG431" s="87">
        <f t="shared" ca="1" si="54"/>
        <v>0.33504444978738734</v>
      </c>
      <c r="AI431" s="1">
        <v>43195</v>
      </c>
      <c r="AJ431">
        <v>2662.84</v>
      </c>
      <c r="AK431" s="85">
        <f t="shared" ca="1" si="57"/>
        <v>6.8393662400598977E-3</v>
      </c>
      <c r="AL431" s="87">
        <f t="shared" ca="1" si="55"/>
        <v>1.662682930249644E-2</v>
      </c>
      <c r="AM431" s="87">
        <f t="shared" ca="1" si="56"/>
        <v>26.809956674737855</v>
      </c>
    </row>
    <row r="432" spans="2:39" x14ac:dyDescent="0.45">
      <c r="B432" s="86">
        <v>43356</v>
      </c>
      <c r="C432" s="5">
        <v>54.9</v>
      </c>
      <c r="E432" s="86">
        <v>43357</v>
      </c>
      <c r="F432" s="5">
        <v>3.0644999999999998</v>
      </c>
      <c r="G432" s="5">
        <v>0.44911600209003055</v>
      </c>
      <c r="I432" s="86">
        <v>43335</v>
      </c>
      <c r="J432" s="5">
        <v>12.41</v>
      </c>
      <c r="L432" s="86">
        <v>43357</v>
      </c>
      <c r="M432" s="5">
        <v>0.10680000000000001</v>
      </c>
      <c r="O432" s="86">
        <f t="shared" ca="1" si="51"/>
        <v>43357</v>
      </c>
      <c r="P432" s="5">
        <v>2874.69</v>
      </c>
      <c r="Q432" s="5">
        <v>5.5865500521085103</v>
      </c>
      <c r="R432" s="1"/>
      <c r="S432" s="1">
        <v>43188</v>
      </c>
      <c r="T432">
        <v>360.42599999999999</v>
      </c>
      <c r="V432" s="86">
        <v>43349</v>
      </c>
      <c r="W432" s="5">
        <v>6.25</v>
      </c>
      <c r="Z432" s="86">
        <v>43336</v>
      </c>
      <c r="AA432" s="5">
        <v>86.38</v>
      </c>
      <c r="AC432" s="1">
        <v>43213</v>
      </c>
      <c r="AD432">
        <v>3.0034999999999998</v>
      </c>
      <c r="AE432" s="87">
        <f t="shared" ca="1" si="52"/>
        <v>8.1999999999999851E-3</v>
      </c>
      <c r="AF432" s="87">
        <f t="shared" ca="1" si="53"/>
        <v>1.9844310687616901E-2</v>
      </c>
      <c r="AG432" s="87">
        <f t="shared" ca="1" si="54"/>
        <v>0.31997989520176612</v>
      </c>
      <c r="AI432" s="1">
        <v>43194</v>
      </c>
      <c r="AJ432">
        <v>2644.69</v>
      </c>
      <c r="AK432" s="85">
        <f t="shared" ca="1" si="57"/>
        <v>1.1500105825438875E-2</v>
      </c>
      <c r="AL432" s="87">
        <f t="shared" ca="1" si="55"/>
        <v>1.7603031096965399E-2</v>
      </c>
      <c r="AM432" s="87">
        <f t="shared" ca="1" si="56"/>
        <v>28.384034771009919</v>
      </c>
    </row>
    <row r="433" spans="2:39" x14ac:dyDescent="0.45">
      <c r="B433" s="86">
        <v>43355</v>
      </c>
      <c r="C433" s="5">
        <v>55.2</v>
      </c>
      <c r="E433" s="86">
        <v>43356</v>
      </c>
      <c r="F433" s="5">
        <v>3.0405000000000002</v>
      </c>
      <c r="G433" s="5">
        <v>0.48915762626512543</v>
      </c>
      <c r="I433" s="86">
        <v>43334</v>
      </c>
      <c r="J433" s="5">
        <v>12.25</v>
      </c>
      <c r="L433" s="86">
        <v>43356</v>
      </c>
      <c r="M433" s="5">
        <v>0.1038</v>
      </c>
      <c r="O433" s="86">
        <f t="shared" ca="1" si="51"/>
        <v>43356</v>
      </c>
      <c r="P433" s="5">
        <v>2856.98</v>
      </c>
      <c r="Q433" s="5">
        <v>3.1889786770353701</v>
      </c>
      <c r="R433" s="1"/>
      <c r="S433" s="1">
        <v>43187</v>
      </c>
      <c r="T433">
        <v>369.71800000000002</v>
      </c>
      <c r="V433" s="86">
        <v>43348</v>
      </c>
      <c r="W433" s="5">
        <v>6.12</v>
      </c>
      <c r="Z433" s="86">
        <v>43335</v>
      </c>
      <c r="AA433" s="5">
        <v>86.23</v>
      </c>
      <c r="AC433" s="1">
        <v>43210</v>
      </c>
      <c r="AD433">
        <v>2.9952999999999999</v>
      </c>
      <c r="AE433" s="87">
        <f t="shared" ca="1" si="52"/>
        <v>5.6200000000000028E-2</v>
      </c>
      <c r="AF433" s="87">
        <f t="shared" ca="1" si="53"/>
        <v>2.1647093723330773E-2</v>
      </c>
      <c r="AG433" s="87">
        <f t="shared" ca="1" si="54"/>
        <v>0.34904889819813684</v>
      </c>
      <c r="AI433" s="1">
        <v>43193</v>
      </c>
      <c r="AJ433">
        <v>2614.4499999999998</v>
      </c>
      <c r="AK433" s="85">
        <f t="shared" ca="1" si="57"/>
        <v>1.2535934603553565E-2</v>
      </c>
      <c r="AL433" s="87">
        <f t="shared" ca="1" si="55"/>
        <v>1.6959944385364356E-2</v>
      </c>
      <c r="AM433" s="87">
        <f t="shared" ca="1" si="56"/>
        <v>27.347088606323251</v>
      </c>
    </row>
    <row r="434" spans="2:39" x14ac:dyDescent="0.45">
      <c r="B434" s="86">
        <v>43354</v>
      </c>
      <c r="C434" s="5">
        <v>57.001199999999997</v>
      </c>
      <c r="E434" s="86">
        <v>43355</v>
      </c>
      <c r="F434" s="5">
        <v>3.0306999999999999</v>
      </c>
      <c r="G434" s="5">
        <v>0.67722757130327571</v>
      </c>
      <c r="I434" s="86">
        <v>43333</v>
      </c>
      <c r="J434" s="5">
        <v>12.86</v>
      </c>
      <c r="L434" s="86">
        <v>43355</v>
      </c>
      <c r="M434" s="5">
        <v>0.10340000000000001</v>
      </c>
      <c r="O434" s="86">
        <f t="shared" ca="1" si="51"/>
        <v>43355</v>
      </c>
      <c r="P434" s="5">
        <v>2861.82</v>
      </c>
      <c r="Q434" s="5">
        <v>2.5640718586313298</v>
      </c>
      <c r="R434" s="1"/>
      <c r="S434" s="1">
        <v>43186</v>
      </c>
      <c r="T434">
        <v>365.9</v>
      </c>
      <c r="V434" s="86">
        <v>43347</v>
      </c>
      <c r="W434" s="5">
        <v>6.5</v>
      </c>
      <c r="Z434" s="86">
        <v>43334</v>
      </c>
      <c r="AA434" s="5">
        <v>86.24</v>
      </c>
      <c r="AC434" s="1">
        <v>43209</v>
      </c>
      <c r="AD434">
        <v>2.9390999999999998</v>
      </c>
      <c r="AE434" s="87">
        <f t="shared" ca="1" si="52"/>
        <v>3.8599999999999746E-2</v>
      </c>
      <c r="AF434" s="87">
        <f t="shared" ca="1" si="53"/>
        <v>2.1693240114530242E-2</v>
      </c>
      <c r="AG434" s="87">
        <f t="shared" ca="1" si="54"/>
        <v>0.34979298639814471</v>
      </c>
      <c r="AI434" s="1">
        <v>43192</v>
      </c>
      <c r="AJ434">
        <v>2581.88</v>
      </c>
      <c r="AK434" s="85">
        <f t="shared" ca="1" si="57"/>
        <v>-2.2590592580476767E-2</v>
      </c>
      <c r="AL434" s="87">
        <f t="shared" ca="1" si="55"/>
        <v>1.628416206869323E-2</v>
      </c>
      <c r="AM434" s="87">
        <f t="shared" ca="1" si="56"/>
        <v>26.25742236257426</v>
      </c>
    </row>
    <row r="435" spans="2:39" x14ac:dyDescent="0.45">
      <c r="B435" s="86">
        <v>43353</v>
      </c>
      <c r="C435" s="5">
        <v>57.0565</v>
      </c>
      <c r="E435" s="86">
        <v>43354</v>
      </c>
      <c r="F435" s="5">
        <v>3.0457000000000001</v>
      </c>
      <c r="G435" s="5">
        <v>0.73744645003326559</v>
      </c>
      <c r="I435" s="86">
        <v>43332</v>
      </c>
      <c r="J435" s="5">
        <v>12.49</v>
      </c>
      <c r="L435" s="86">
        <v>43354</v>
      </c>
      <c r="M435" s="5">
        <v>0.1123</v>
      </c>
      <c r="O435" s="86">
        <f t="shared" ca="1" si="51"/>
        <v>43354</v>
      </c>
      <c r="P435" s="5">
        <v>2862.96</v>
      </c>
      <c r="Q435" s="5">
        <v>4.3446674880943803</v>
      </c>
      <c r="R435" s="1"/>
      <c r="S435" s="1">
        <v>43185</v>
      </c>
      <c r="T435">
        <v>338.21199999999999</v>
      </c>
      <c r="V435" s="86">
        <v>43343</v>
      </c>
      <c r="W435" s="5">
        <v>7</v>
      </c>
      <c r="Z435" s="86">
        <v>43333</v>
      </c>
      <c r="AA435" s="5">
        <v>86.21</v>
      </c>
      <c r="AC435" s="1">
        <v>43208</v>
      </c>
      <c r="AD435">
        <v>2.9005000000000001</v>
      </c>
      <c r="AE435" s="87">
        <f t="shared" ca="1" si="52"/>
        <v>3.6000000000000032E-2</v>
      </c>
      <c r="AF435" s="87">
        <f t="shared" ca="1" si="53"/>
        <v>2.1117449340928154E-2</v>
      </c>
      <c r="AG435" s="87">
        <f t="shared" ca="1" si="54"/>
        <v>0.34050863914640017</v>
      </c>
      <c r="AI435" s="1">
        <v>43188</v>
      </c>
      <c r="AJ435">
        <v>2640.87</v>
      </c>
      <c r="AK435" s="85">
        <f t="shared" ca="1" si="57"/>
        <v>1.3675733119263357E-2</v>
      </c>
      <c r="AL435" s="87">
        <f t="shared" ca="1" si="55"/>
        <v>1.9287408047130594E-2</v>
      </c>
      <c r="AM435" s="87">
        <f t="shared" ca="1" si="56"/>
        <v>31.100010994514882</v>
      </c>
    </row>
    <row r="436" spans="2:39" x14ac:dyDescent="0.45">
      <c r="B436" s="86">
        <v>43350</v>
      </c>
      <c r="C436" s="5">
        <v>57.568899999999999</v>
      </c>
      <c r="E436" s="86">
        <v>43353</v>
      </c>
      <c r="F436" s="5">
        <v>2.9940000000000002</v>
      </c>
      <c r="G436" s="5">
        <v>0.66339971610887394</v>
      </c>
      <c r="I436" s="86">
        <v>43329</v>
      </c>
      <c r="J436" s="5">
        <v>12.64</v>
      </c>
      <c r="L436" s="86">
        <v>43353</v>
      </c>
      <c r="M436" s="5">
        <v>9.4200000000000006E-2</v>
      </c>
      <c r="O436" s="86">
        <f t="shared" ca="1" si="51"/>
        <v>43353</v>
      </c>
      <c r="P436" s="5">
        <v>2857.05</v>
      </c>
      <c r="Q436" s="5">
        <v>10.5467849303744</v>
      </c>
      <c r="R436" s="1"/>
      <c r="S436" s="1">
        <v>43182</v>
      </c>
      <c r="T436">
        <v>355.33199999999999</v>
      </c>
      <c r="V436" s="86">
        <v>43342</v>
      </c>
      <c r="W436" s="5">
        <v>7.5</v>
      </c>
      <c r="Z436" s="86">
        <v>43332</v>
      </c>
      <c r="AA436" s="5">
        <v>86.08</v>
      </c>
      <c r="AC436" s="1">
        <v>43207</v>
      </c>
      <c r="AD436">
        <v>2.8645</v>
      </c>
      <c r="AE436" s="87">
        <f t="shared" ca="1" si="52"/>
        <v>4.1999999999999815E-3</v>
      </c>
      <c r="AF436" s="87">
        <f t="shared" ca="1" si="53"/>
        <v>3.1244146118379754E-2</v>
      </c>
      <c r="AG436" s="87">
        <f t="shared" ca="1" si="54"/>
        <v>0.50379671826375838</v>
      </c>
      <c r="AI436" s="1">
        <v>43187</v>
      </c>
      <c r="AJ436">
        <v>2605</v>
      </c>
      <c r="AK436" s="85">
        <f t="shared" ca="1" si="57"/>
        <v>-2.9208740450646013E-3</v>
      </c>
      <c r="AL436" s="87">
        <f t="shared" ca="1" si="55"/>
        <v>2.1793624510278314E-2</v>
      </c>
      <c r="AM436" s="87">
        <f t="shared" ca="1" si="56"/>
        <v>35.141163614300105</v>
      </c>
    </row>
    <row r="437" spans="2:39" x14ac:dyDescent="0.45">
      <c r="B437" s="86">
        <v>43349</v>
      </c>
      <c r="C437" s="5">
        <v>57.3</v>
      </c>
      <c r="E437" s="86">
        <v>43350</v>
      </c>
      <c r="F437" s="5">
        <v>3.004</v>
      </c>
      <c r="G437" s="5">
        <v>0.66454264974743049</v>
      </c>
      <c r="I437" s="86">
        <v>43328</v>
      </c>
      <c r="J437" s="5">
        <v>13.45</v>
      </c>
      <c r="L437" s="86">
        <v>43350</v>
      </c>
      <c r="M437" s="5">
        <v>0.1085</v>
      </c>
      <c r="O437" s="86">
        <f t="shared" ca="1" si="51"/>
        <v>43350</v>
      </c>
      <c r="P437" s="5">
        <v>2850.13</v>
      </c>
      <c r="Q437" s="5">
        <v>11.2990775612455</v>
      </c>
      <c r="R437" s="1"/>
      <c r="S437" s="1">
        <v>43181</v>
      </c>
      <c r="T437">
        <v>343.35199999999998</v>
      </c>
      <c r="V437" s="86">
        <v>43341</v>
      </c>
      <c r="W437" s="5">
        <v>7.37</v>
      </c>
      <c r="Z437" s="86">
        <v>43329</v>
      </c>
      <c r="AA437" s="5">
        <v>86.04</v>
      </c>
      <c r="AC437" s="1">
        <v>43206</v>
      </c>
      <c r="AD437">
        <v>2.8603000000000001</v>
      </c>
      <c r="AE437" s="87">
        <f t="shared" ca="1" si="52"/>
        <v>-3.8000000000000256E-3</v>
      </c>
      <c r="AF437" s="87">
        <f t="shared" ca="1" si="53"/>
        <v>3.3322014745010023E-2</v>
      </c>
      <c r="AG437" s="87">
        <f t="shared" ca="1" si="54"/>
        <v>0.53730134313375111</v>
      </c>
      <c r="AI437" s="1">
        <v>43186</v>
      </c>
      <c r="AJ437">
        <v>2612.62</v>
      </c>
      <c r="AK437" s="85">
        <f t="shared" ca="1" si="57"/>
        <v>-1.7427312133270447E-2</v>
      </c>
      <c r="AL437" s="87">
        <f t="shared" ca="1" si="55"/>
        <v>2.4305143826950475E-2</v>
      </c>
      <c r="AM437" s="87">
        <f t="shared" ca="1" si="56"/>
        <v>39.190866828468423</v>
      </c>
    </row>
    <row r="438" spans="2:39" x14ac:dyDescent="0.45">
      <c r="B438" s="86">
        <v>43348</v>
      </c>
      <c r="C438" s="5">
        <v>57.162199999999999</v>
      </c>
      <c r="E438" s="86">
        <v>43349</v>
      </c>
      <c r="F438" s="5">
        <v>2.9369999999999998</v>
      </c>
      <c r="G438" s="5">
        <v>0.42112134039173832</v>
      </c>
      <c r="I438" s="86">
        <v>43327</v>
      </c>
      <c r="J438" s="5">
        <v>14.64</v>
      </c>
      <c r="L438" s="86">
        <v>43349</v>
      </c>
      <c r="M438" s="5">
        <v>0.1137</v>
      </c>
      <c r="O438" s="86">
        <f t="shared" ca="1" si="51"/>
        <v>43349</v>
      </c>
      <c r="P438" s="5">
        <v>2840.69</v>
      </c>
      <c r="Q438" s="5">
        <v>12.3304067997215</v>
      </c>
      <c r="R438" s="1"/>
      <c r="S438" s="1">
        <v>43180</v>
      </c>
      <c r="T438">
        <v>329.15800000000002</v>
      </c>
      <c r="V438" s="86">
        <v>43340</v>
      </c>
      <c r="W438" s="5">
        <v>7.25</v>
      </c>
      <c r="Z438" s="86">
        <v>43328</v>
      </c>
      <c r="AA438" s="5">
        <v>85.94</v>
      </c>
      <c r="AC438" s="1">
        <v>43203</v>
      </c>
      <c r="AD438">
        <v>2.8641000000000001</v>
      </c>
      <c r="AE438" s="87">
        <f t="shared" ca="1" si="52"/>
        <v>-1.2399999999999967E-2</v>
      </c>
      <c r="AF438" s="87">
        <f t="shared" ca="1" si="53"/>
        <v>3.3252806899067427E-2</v>
      </c>
      <c r="AG438" s="87">
        <f t="shared" ca="1" si="54"/>
        <v>0.53618540014936367</v>
      </c>
      <c r="AI438" s="1">
        <v>43185</v>
      </c>
      <c r="AJ438">
        <v>2658.55</v>
      </c>
      <c r="AK438" s="85">
        <f t="shared" ca="1" si="57"/>
        <v>2.6795026112632157E-2</v>
      </c>
      <c r="AL438" s="87">
        <f t="shared" ca="1" si="55"/>
        <v>2.3817854278699348E-2</v>
      </c>
      <c r="AM438" s="87">
        <f t="shared" ca="1" si="56"/>
        <v>38.405136041257911</v>
      </c>
    </row>
    <row r="439" spans="2:39" x14ac:dyDescent="0.45">
      <c r="B439" s="86">
        <v>43347</v>
      </c>
      <c r="C439" s="5">
        <v>57.959699999999998</v>
      </c>
      <c r="E439" s="86">
        <v>43348</v>
      </c>
      <c r="F439" s="5">
        <v>2.9634999999999998</v>
      </c>
      <c r="G439" s="5">
        <v>0.30627101288456049</v>
      </c>
      <c r="I439" s="86">
        <v>43326</v>
      </c>
      <c r="J439" s="5">
        <v>13.31</v>
      </c>
      <c r="L439" s="86">
        <v>43348</v>
      </c>
      <c r="M439" s="5">
        <v>0.1242</v>
      </c>
      <c r="O439" s="86">
        <f t="shared" ca="1" si="51"/>
        <v>43348</v>
      </c>
      <c r="P439" s="5">
        <v>2818.37</v>
      </c>
      <c r="Q439" s="5">
        <v>10.505462068079201</v>
      </c>
      <c r="R439" s="1"/>
      <c r="S439" s="1">
        <v>43179</v>
      </c>
      <c r="T439">
        <v>333.15800000000002</v>
      </c>
      <c r="V439" s="86">
        <v>43339</v>
      </c>
      <c r="W439" s="5">
        <v>7.75</v>
      </c>
      <c r="Z439" s="86">
        <v>43327</v>
      </c>
      <c r="AA439" s="5">
        <v>85.83</v>
      </c>
      <c r="AC439" s="1">
        <v>43202</v>
      </c>
      <c r="AD439">
        <v>2.8765000000000001</v>
      </c>
      <c r="AE439" s="87">
        <f t="shared" ca="1" si="52"/>
        <v>5.699999999999994E-2</v>
      </c>
      <c r="AF439" s="87">
        <f t="shared" ca="1" si="53"/>
        <v>3.022883557135473E-2</v>
      </c>
      <c r="AG439" s="87">
        <f t="shared" ca="1" si="54"/>
        <v>0.48742532761439494</v>
      </c>
      <c r="AI439" s="1">
        <v>43182</v>
      </c>
      <c r="AJ439">
        <v>2588.2600000000002</v>
      </c>
      <c r="AK439" s="85">
        <f t="shared" ca="1" si="57"/>
        <v>-2.1189833248420765E-2</v>
      </c>
      <c r="AL439" s="87">
        <f t="shared" ca="1" si="55"/>
        <v>1.3551188240852181E-2</v>
      </c>
      <c r="AM439" s="87">
        <f t="shared" ca="1" si="56"/>
        <v>21.850634478692534</v>
      </c>
    </row>
    <row r="440" spans="2:39" x14ac:dyDescent="0.45">
      <c r="B440" s="86">
        <v>43346</v>
      </c>
      <c r="C440" s="5">
        <v>57</v>
      </c>
      <c r="E440" s="86">
        <v>43347</v>
      </c>
      <c r="F440" s="5">
        <v>2.9647000000000001</v>
      </c>
      <c r="G440" s="5">
        <v>0.43059602103750833</v>
      </c>
      <c r="I440" s="86">
        <v>43325</v>
      </c>
      <c r="J440" s="5">
        <v>14.78</v>
      </c>
      <c r="L440" s="86">
        <v>43347</v>
      </c>
      <c r="M440" s="5">
        <v>0.1212</v>
      </c>
      <c r="O440" s="86">
        <f t="shared" ca="1" si="51"/>
        <v>43347</v>
      </c>
      <c r="P440" s="5">
        <v>2839.96</v>
      </c>
      <c r="Q440" s="5">
        <v>9.3110141104759805</v>
      </c>
      <c r="R440" s="1"/>
      <c r="S440" s="1">
        <v>43178</v>
      </c>
      <c r="T440">
        <v>334.12099999999998</v>
      </c>
      <c r="V440" s="86">
        <v>43336</v>
      </c>
      <c r="W440" s="5">
        <v>7.81</v>
      </c>
      <c r="Z440" s="86">
        <v>43326</v>
      </c>
      <c r="AA440" s="5">
        <v>85.98</v>
      </c>
      <c r="AC440" s="1">
        <v>43201</v>
      </c>
      <c r="AD440">
        <v>2.8195000000000001</v>
      </c>
      <c r="AE440" s="87">
        <f t="shared" ca="1" si="52"/>
        <v>-1.1400000000000077E-2</v>
      </c>
      <c r="AF440" s="87">
        <f t="shared" ca="1" si="53"/>
        <v>3.6743922399947039E-2</v>
      </c>
      <c r="AG440" s="87">
        <f t="shared" ca="1" si="54"/>
        <v>0.5924779461437073</v>
      </c>
      <c r="AI440" s="1">
        <v>43181</v>
      </c>
      <c r="AJ440">
        <v>2643.69</v>
      </c>
      <c r="AK440" s="85">
        <f t="shared" ca="1" si="57"/>
        <v>-2.5484890016140731E-2</v>
      </c>
      <c r="AL440" s="87">
        <f t="shared" ca="1" si="55"/>
        <v>1.2337162720259058E-2</v>
      </c>
      <c r="AM440" s="87">
        <f t="shared" ca="1" si="56"/>
        <v>19.893077146685719</v>
      </c>
    </row>
    <row r="441" spans="2:39" x14ac:dyDescent="0.45">
      <c r="B441" s="86">
        <v>43343</v>
      </c>
      <c r="C441" s="5">
        <v>57.851799999999997</v>
      </c>
      <c r="E441" s="86">
        <v>43346</v>
      </c>
      <c r="F441" s="5">
        <v>2.9279999999999999</v>
      </c>
      <c r="G441" s="5">
        <v>0.23459692382183264</v>
      </c>
      <c r="I441" s="86">
        <v>43322</v>
      </c>
      <c r="J441" s="5">
        <v>13.16</v>
      </c>
      <c r="L441" s="86">
        <v>43346</v>
      </c>
      <c r="M441" s="5">
        <v>0.1011</v>
      </c>
      <c r="O441" s="86">
        <f t="shared" ca="1" si="51"/>
        <v>43346</v>
      </c>
      <c r="P441" s="5">
        <v>2821.93</v>
      </c>
      <c r="Q441" s="5">
        <v>4.9170914462847302</v>
      </c>
      <c r="R441" s="1"/>
      <c r="S441" s="1">
        <v>43175</v>
      </c>
      <c r="T441">
        <v>328.01</v>
      </c>
      <c r="V441" s="86">
        <v>43335</v>
      </c>
      <c r="W441" s="5">
        <v>7.25</v>
      </c>
      <c r="Z441" s="86">
        <v>43325</v>
      </c>
      <c r="AA441" s="5">
        <v>85.83</v>
      </c>
      <c r="AC441" s="1">
        <v>43200</v>
      </c>
      <c r="AD441">
        <v>2.8309000000000002</v>
      </c>
      <c r="AE441" s="87">
        <f t="shared" ca="1" si="52"/>
        <v>2.53000000000001E-2</v>
      </c>
      <c r="AF441" s="87">
        <f t="shared" ca="1" si="53"/>
        <v>4.2453346943046331E-2</v>
      </c>
      <c r="AG441" s="87">
        <f t="shared" ca="1" si="54"/>
        <v>0.68453965066556366</v>
      </c>
      <c r="AI441" s="1">
        <v>43180</v>
      </c>
      <c r="AJ441">
        <v>2711.93</v>
      </c>
      <c r="AK441" s="85">
        <f t="shared" ca="1" si="57"/>
        <v>-1.8456884848011977E-3</v>
      </c>
      <c r="AL441" s="87">
        <f t="shared" ca="1" si="55"/>
        <v>7.5522454399928104E-3</v>
      </c>
      <c r="AM441" s="87">
        <f t="shared" ca="1" si="56"/>
        <v>12.177629863126885</v>
      </c>
    </row>
    <row r="442" spans="2:39" x14ac:dyDescent="0.45">
      <c r="B442" s="86">
        <v>43342</v>
      </c>
      <c r="C442" s="5">
        <v>56.92</v>
      </c>
      <c r="E442" s="86">
        <v>43343</v>
      </c>
      <c r="F442" s="5">
        <v>2.9304999999999999</v>
      </c>
      <c r="G442" s="5">
        <v>0.39248844993621501</v>
      </c>
      <c r="I442" s="86">
        <v>43321</v>
      </c>
      <c r="J442" s="5">
        <v>11.27</v>
      </c>
      <c r="L442" s="86">
        <v>43343</v>
      </c>
      <c r="M442" s="5">
        <v>0.1061</v>
      </c>
      <c r="O442" s="86">
        <f t="shared" ca="1" si="51"/>
        <v>43343</v>
      </c>
      <c r="P442" s="5">
        <v>2833.28</v>
      </c>
      <c r="Q442" s="5">
        <v>6.7132186576422903</v>
      </c>
      <c r="R442" s="1"/>
      <c r="S442" s="1">
        <v>43174</v>
      </c>
      <c r="T442">
        <v>331.91399999999999</v>
      </c>
      <c r="V442" s="86">
        <v>43334</v>
      </c>
      <c r="W442" s="5">
        <v>7.5</v>
      </c>
      <c r="Z442" s="86">
        <v>43322</v>
      </c>
      <c r="AA442" s="5">
        <v>85.89</v>
      </c>
      <c r="AC442" s="1">
        <v>43199</v>
      </c>
      <c r="AD442">
        <v>2.8056000000000001</v>
      </c>
      <c r="AE442" s="87">
        <f t="shared" ca="1" si="52"/>
        <v>5.9999999999993392E-4</v>
      </c>
      <c r="AF442" s="87">
        <f t="shared" ca="1" si="53"/>
        <v>4.3724926148212787E-2</v>
      </c>
      <c r="AG442" s="87">
        <f t="shared" ca="1" si="54"/>
        <v>0.70504324926442075</v>
      </c>
      <c r="AI442" s="1">
        <v>43179</v>
      </c>
      <c r="AJ442">
        <v>2716.94</v>
      </c>
      <c r="AK442" s="85">
        <f t="shared" ca="1" si="57"/>
        <v>1.4807014304161871E-3</v>
      </c>
      <c r="AL442" s="87">
        <f t="shared" ca="1" si="55"/>
        <v>7.6360463853094611E-3</v>
      </c>
      <c r="AM442" s="87">
        <f t="shared" ca="1" si="56"/>
        <v>12.312754827265666</v>
      </c>
    </row>
    <row r="443" spans="2:39" x14ac:dyDescent="0.45">
      <c r="B443" s="86">
        <v>43341</v>
      </c>
      <c r="C443" s="5">
        <v>57.1</v>
      </c>
      <c r="E443" s="86">
        <v>43342</v>
      </c>
      <c r="F443" s="5">
        <v>2.9304999999999999</v>
      </c>
      <c r="G443" s="5">
        <v>0.47110267812158807</v>
      </c>
      <c r="I443" s="86">
        <v>43320</v>
      </c>
      <c r="J443" s="5">
        <v>10.85</v>
      </c>
      <c r="L443" s="86">
        <v>43342</v>
      </c>
      <c r="M443" s="5">
        <v>9.4700000000000006E-2</v>
      </c>
      <c r="O443" s="86">
        <f t="shared" ca="1" si="51"/>
        <v>43342</v>
      </c>
      <c r="P443" s="5">
        <v>2853.58</v>
      </c>
      <c r="Q443" s="5">
        <v>3.8586638660320398</v>
      </c>
      <c r="R443" s="1"/>
      <c r="S443" s="1">
        <v>43173</v>
      </c>
      <c r="T443">
        <v>331.60399999999998</v>
      </c>
      <c r="V443" s="86">
        <v>43333</v>
      </c>
      <c r="W443" s="5">
        <v>7.09</v>
      </c>
      <c r="Z443" s="86">
        <v>43321</v>
      </c>
      <c r="AA443" s="5">
        <v>86.04</v>
      </c>
      <c r="AC443" s="1">
        <v>43196</v>
      </c>
      <c r="AD443">
        <v>2.8050000000000002</v>
      </c>
      <c r="AE443" s="87">
        <f t="shared" ca="1" si="52"/>
        <v>-6.1999999999999833E-2</v>
      </c>
      <c r="AF443" s="87">
        <f t="shared" ca="1" si="53"/>
        <v>4.8283425382491856E-2</v>
      </c>
      <c r="AG443" s="87">
        <f t="shared" ca="1" si="54"/>
        <v>0.77854684080877956</v>
      </c>
      <c r="AI443" s="1">
        <v>43178</v>
      </c>
      <c r="AJ443">
        <v>2712.92</v>
      </c>
      <c r="AK443" s="85">
        <f t="shared" ca="1" si="57"/>
        <v>-1.4306008195445936E-2</v>
      </c>
      <c r="AL443" s="87">
        <f t="shared" ca="1" si="55"/>
        <v>7.0632069557230561E-3</v>
      </c>
      <c r="AM443" s="87">
        <f t="shared" ca="1" si="56"/>
        <v>11.389079001322882</v>
      </c>
    </row>
    <row r="444" spans="2:39" x14ac:dyDescent="0.45">
      <c r="B444" s="86">
        <v>43340</v>
      </c>
      <c r="C444" s="5">
        <v>58.007800000000003</v>
      </c>
      <c r="E444" s="86">
        <v>43341</v>
      </c>
      <c r="F444" s="5">
        <v>2.9586999999999999</v>
      </c>
      <c r="G444" s="5">
        <v>0.35760331840369308</v>
      </c>
      <c r="I444" s="86">
        <v>43319</v>
      </c>
      <c r="J444" s="5">
        <v>10.93</v>
      </c>
      <c r="L444" s="86">
        <v>43341</v>
      </c>
      <c r="M444" s="5">
        <v>0.10489999999999999</v>
      </c>
      <c r="O444" s="86">
        <f t="shared" ca="1" si="51"/>
        <v>43341</v>
      </c>
      <c r="P444" s="5">
        <v>2857.7</v>
      </c>
      <c r="Q444" s="5">
        <v>3.38476934036562</v>
      </c>
      <c r="R444" s="1"/>
      <c r="S444" s="1">
        <v>43172</v>
      </c>
      <c r="T444">
        <v>328.53899999999999</v>
      </c>
      <c r="V444" s="86">
        <v>43332</v>
      </c>
      <c r="W444" s="5">
        <v>7.56</v>
      </c>
      <c r="Z444" s="86">
        <v>43320</v>
      </c>
      <c r="AA444" s="5">
        <v>86.1</v>
      </c>
      <c r="AC444" s="1">
        <v>43195</v>
      </c>
      <c r="AD444">
        <v>2.867</v>
      </c>
      <c r="AE444" s="87">
        <f t="shared" ca="1" si="52"/>
        <v>3.0499999999999972E-2</v>
      </c>
      <c r="AF444" s="87">
        <f t="shared" ca="1" si="53"/>
        <v>2.3434785398348909E-2</v>
      </c>
      <c r="AG444" s="87">
        <f t="shared" ca="1" si="54"/>
        <v>0.37787456031510441</v>
      </c>
      <c r="AI444" s="1">
        <v>43175</v>
      </c>
      <c r="AJ444">
        <v>2752.01</v>
      </c>
      <c r="AK444" s="85">
        <f t="shared" ca="1" si="57"/>
        <v>1.7020228353889482E-3</v>
      </c>
      <c r="AL444" s="87">
        <f t="shared" ca="1" si="55"/>
        <v>3.9086690883419024E-3</v>
      </c>
      <c r="AM444" s="87">
        <f t="shared" ca="1" si="56"/>
        <v>6.302539528603905</v>
      </c>
    </row>
    <row r="445" spans="2:39" x14ac:dyDescent="0.45">
      <c r="B445" s="86">
        <v>43339</v>
      </c>
      <c r="C445" s="5">
        <v>56.793399999999998</v>
      </c>
      <c r="E445" s="86">
        <v>43340</v>
      </c>
      <c r="F445" s="5">
        <v>2.9548999999999999</v>
      </c>
      <c r="G445" s="5">
        <v>0.35458050331812291</v>
      </c>
      <c r="I445" s="86">
        <v>43318</v>
      </c>
      <c r="J445" s="5">
        <v>11.27</v>
      </c>
      <c r="L445" s="86">
        <v>43340</v>
      </c>
      <c r="M445" s="5">
        <v>0.10920000000000001</v>
      </c>
      <c r="O445" s="86">
        <f t="shared" ca="1" si="51"/>
        <v>43340</v>
      </c>
      <c r="P445" s="5">
        <v>2858.45</v>
      </c>
      <c r="Q445" s="5">
        <v>1.5704473464570701</v>
      </c>
      <c r="R445" s="1"/>
      <c r="S445" s="1">
        <v>43171</v>
      </c>
      <c r="T445">
        <v>326.78800000000001</v>
      </c>
      <c r="V445" s="86">
        <v>43329</v>
      </c>
      <c r="W445" s="5">
        <v>7.25</v>
      </c>
      <c r="Z445" s="86">
        <v>43319</v>
      </c>
      <c r="AA445" s="5">
        <v>86.15</v>
      </c>
      <c r="AC445" s="1">
        <v>43194</v>
      </c>
      <c r="AD445">
        <v>2.8365</v>
      </c>
      <c r="AE445" s="87">
        <f t="shared" ca="1" si="52"/>
        <v>3.1000000000000139E-2</v>
      </c>
      <c r="AF445" s="87">
        <f t="shared" ca="1" si="53"/>
        <v>2.4932442051806072E-2</v>
      </c>
      <c r="AG445" s="87">
        <f t="shared" ca="1" si="54"/>
        <v>0.40202354823235614</v>
      </c>
      <c r="AI445" s="1">
        <v>43174</v>
      </c>
      <c r="AJ445">
        <v>2747.33</v>
      </c>
      <c r="AK445" s="85">
        <f t="shared" ca="1" si="57"/>
        <v>-7.8227193941249383E-4</v>
      </c>
      <c r="AL445" s="87">
        <f t="shared" ca="1" si="55"/>
        <v>2.9250764707275251E-3</v>
      </c>
      <c r="AM445" s="87">
        <f t="shared" ca="1" si="56"/>
        <v>4.7165440880977529</v>
      </c>
    </row>
    <row r="446" spans="2:39" x14ac:dyDescent="0.45">
      <c r="B446" s="86">
        <v>43336</v>
      </c>
      <c r="C446" s="5">
        <v>57.5</v>
      </c>
      <c r="E446" s="86">
        <v>43339</v>
      </c>
      <c r="F446" s="5">
        <v>2.9236</v>
      </c>
      <c r="G446" s="5">
        <v>0.33095870840131381</v>
      </c>
      <c r="I446" s="86">
        <v>43315</v>
      </c>
      <c r="J446" s="5">
        <v>11.64</v>
      </c>
      <c r="L446" s="86">
        <v>43339</v>
      </c>
      <c r="M446" s="5">
        <v>9.8500000000000004E-2</v>
      </c>
      <c r="O446" s="86">
        <f t="shared" ca="1" si="51"/>
        <v>43339</v>
      </c>
      <c r="P446" s="5">
        <v>2850.4</v>
      </c>
      <c r="Q446" s="5">
        <v>4.4592646052510601</v>
      </c>
      <c r="R446" s="1"/>
      <c r="S446" s="1">
        <v>43168</v>
      </c>
      <c r="T446">
        <v>327.75400000000002</v>
      </c>
      <c r="V446" s="86">
        <v>43328</v>
      </c>
      <c r="W446" s="5">
        <v>6.94</v>
      </c>
      <c r="Z446" s="86">
        <v>43318</v>
      </c>
      <c r="AA446" s="5">
        <v>86.11</v>
      </c>
      <c r="AC446" s="1">
        <v>43193</v>
      </c>
      <c r="AD446">
        <v>2.8054999999999999</v>
      </c>
      <c r="AE446" s="87">
        <f t="shared" ca="1" si="52"/>
        <v>4.0799999999999947E-2</v>
      </c>
      <c r="AF446" s="87">
        <f t="shared" ca="1" si="53"/>
        <v>3.0453502808927082E-2</v>
      </c>
      <c r="AG446" s="87">
        <f t="shared" ca="1" si="54"/>
        <v>0.49104797796820798</v>
      </c>
      <c r="AI446" s="1">
        <v>43173</v>
      </c>
      <c r="AJ446">
        <v>2749.48</v>
      </c>
      <c r="AK446" s="85">
        <f t="shared" ca="1" si="57"/>
        <v>-5.7409415327189526E-3</v>
      </c>
      <c r="AL446" s="87">
        <f t="shared" ca="1" si="55"/>
        <v>1.1083427054255069E-2</v>
      </c>
      <c r="AM446" s="87">
        <f t="shared" ca="1" si="56"/>
        <v>17.871489129173941</v>
      </c>
    </row>
    <row r="447" spans="2:39" x14ac:dyDescent="0.45">
      <c r="B447" s="86">
        <v>43335</v>
      </c>
      <c r="C447" s="5">
        <v>56.95</v>
      </c>
      <c r="E447" s="86">
        <v>43336</v>
      </c>
      <c r="F447" s="5">
        <v>2.8889</v>
      </c>
      <c r="G447" s="5">
        <v>0.13623307234294993</v>
      </c>
      <c r="I447" s="86">
        <v>43314</v>
      </c>
      <c r="J447" s="5">
        <v>12.19</v>
      </c>
      <c r="L447" s="86">
        <v>43336</v>
      </c>
      <c r="M447" s="5">
        <v>8.5400000000000004E-2</v>
      </c>
      <c r="O447" s="86">
        <f t="shared" ca="1" si="51"/>
        <v>43336</v>
      </c>
      <c r="P447" s="5">
        <v>2840.35</v>
      </c>
      <c r="Q447" s="5">
        <v>4.7188441057168804</v>
      </c>
      <c r="R447" s="1"/>
      <c r="S447" s="1">
        <v>43167</v>
      </c>
      <c r="T447">
        <v>337.24799999999999</v>
      </c>
      <c r="V447" s="86">
        <v>43327</v>
      </c>
      <c r="W447" s="5">
        <v>6.5</v>
      </c>
      <c r="Z447" s="86">
        <v>43315</v>
      </c>
      <c r="AA447" s="5">
        <v>85.95</v>
      </c>
      <c r="AC447" s="1">
        <v>43192</v>
      </c>
      <c r="AD447">
        <v>2.7646999999999999</v>
      </c>
      <c r="AE447" s="87">
        <f t="shared" ca="1" si="52"/>
        <v>-1.1800000000000033E-2</v>
      </c>
      <c r="AF447" s="87">
        <f t="shared" ca="1" si="53"/>
        <v>1.9139662135645583E-2</v>
      </c>
      <c r="AG447" s="87">
        <f t="shared" ca="1" si="54"/>
        <v>0.30861777870584994</v>
      </c>
      <c r="AI447" s="1">
        <v>43172</v>
      </c>
      <c r="AJ447">
        <v>2765.31</v>
      </c>
      <c r="AK447" s="85">
        <f t="shared" ca="1" si="57"/>
        <v>-6.3839245851629312E-3</v>
      </c>
      <c r="AL447" s="87">
        <f t="shared" ca="1" si="55"/>
        <v>1.0163634130132044E-2</v>
      </c>
      <c r="AM447" s="87">
        <f t="shared" ca="1" si="56"/>
        <v>16.388367603305731</v>
      </c>
    </row>
    <row r="448" spans="2:39" x14ac:dyDescent="0.45">
      <c r="B448" s="86">
        <v>43334</v>
      </c>
      <c r="C448" s="5">
        <v>57.964300000000001</v>
      </c>
      <c r="E448" s="86">
        <v>43335</v>
      </c>
      <c r="F448" s="5">
        <v>2.9003000000000001</v>
      </c>
      <c r="G448" s="5">
        <v>0.34270412408762552</v>
      </c>
      <c r="I448" s="86">
        <v>43313</v>
      </c>
      <c r="J448" s="5">
        <v>13.15</v>
      </c>
      <c r="L448" s="86">
        <v>43335</v>
      </c>
      <c r="M448" s="5">
        <v>0.1009</v>
      </c>
      <c r="O448" s="86">
        <f t="shared" ca="1" si="51"/>
        <v>43335</v>
      </c>
      <c r="P448" s="5">
        <v>2827.22</v>
      </c>
      <c r="Q448" s="5">
        <v>8.3301727875387694</v>
      </c>
      <c r="R448" s="1"/>
      <c r="S448" s="1">
        <v>43166</v>
      </c>
      <c r="T448">
        <v>338.733</v>
      </c>
      <c r="V448" s="86">
        <v>43326</v>
      </c>
      <c r="W448" s="5">
        <v>6.81</v>
      </c>
      <c r="Z448" s="86">
        <v>43314</v>
      </c>
      <c r="AA448" s="5">
        <v>85.88</v>
      </c>
      <c r="AC448" s="1">
        <v>43189</v>
      </c>
      <c r="AD448">
        <v>2.7765</v>
      </c>
      <c r="AE448" s="87">
        <f t="shared" ca="1" si="52"/>
        <v>0</v>
      </c>
      <c r="AF448" s="87">
        <f t="shared" ca="1" si="53"/>
        <v>4.7108907508736392E-2</v>
      </c>
      <c r="AG448" s="87">
        <f t="shared" ca="1" si="54"/>
        <v>0.75960830915237931</v>
      </c>
      <c r="AI448" s="1">
        <v>43171</v>
      </c>
      <c r="AJ448">
        <v>2783.02</v>
      </c>
      <c r="AK448" s="85">
        <f t="shared" ca="1" si="57"/>
        <v>-1.2747798242772499E-3</v>
      </c>
      <c r="AL448" s="87">
        <f t="shared" ca="1" si="55"/>
        <v>8.5499566215171546E-3</v>
      </c>
      <c r="AM448" s="87">
        <f t="shared" ca="1" si="56"/>
        <v>13.786390803888631</v>
      </c>
    </row>
    <row r="449" spans="2:39" x14ac:dyDescent="0.45">
      <c r="B449" s="86">
        <v>43333</v>
      </c>
      <c r="C449" s="5">
        <v>58.09</v>
      </c>
      <c r="E449" s="86">
        <v>43334</v>
      </c>
      <c r="F449" s="5">
        <v>2.8953000000000002</v>
      </c>
      <c r="G449" s="5">
        <v>0.32132320177665408</v>
      </c>
      <c r="I449" s="86">
        <v>43312</v>
      </c>
      <c r="J449" s="5">
        <v>12.83</v>
      </c>
      <c r="L449" s="86">
        <v>43334</v>
      </c>
      <c r="M449" s="5">
        <v>0.10970000000000001</v>
      </c>
      <c r="O449" s="86">
        <f t="shared" ca="1" si="51"/>
        <v>43334</v>
      </c>
      <c r="P449" s="5">
        <v>2813.36</v>
      </c>
      <c r="Q449" s="5">
        <v>8.4975778445454502</v>
      </c>
      <c r="R449" s="1"/>
      <c r="S449" s="1">
        <v>43165</v>
      </c>
      <c r="T449">
        <v>335.505</v>
      </c>
      <c r="V449" s="86">
        <v>43325</v>
      </c>
      <c r="W449" s="5">
        <v>6</v>
      </c>
      <c r="Z449" s="86">
        <v>43313</v>
      </c>
      <c r="AA449" s="5">
        <v>85.83</v>
      </c>
      <c r="AC449" s="1">
        <v>43188</v>
      </c>
      <c r="AD449">
        <v>2.7765</v>
      </c>
      <c r="AE449" s="87">
        <f t="shared" ca="1" si="52"/>
        <v>-3.1299999999999883E-2</v>
      </c>
      <c r="AF449" s="87">
        <f t="shared" ca="1" si="53"/>
        <v>5.8538441785434395E-2</v>
      </c>
      <c r="AG449" s="87">
        <f t="shared" ca="1" si="54"/>
        <v>0.94390401171588401</v>
      </c>
      <c r="AI449" s="1">
        <v>43168</v>
      </c>
      <c r="AJ449">
        <v>2786.57</v>
      </c>
      <c r="AK449" s="85">
        <f t="shared" ca="1" si="57"/>
        <v>1.7229511513169881E-2</v>
      </c>
      <c r="AL449" s="87">
        <f t="shared" ca="1" si="55"/>
        <v>7.7856837051443499E-3</v>
      </c>
      <c r="AM449" s="87">
        <f t="shared" ca="1" si="56"/>
        <v>12.554037755520358</v>
      </c>
    </row>
    <row r="450" spans="2:39" x14ac:dyDescent="0.45">
      <c r="B450" s="86">
        <v>43332</v>
      </c>
      <c r="C450" s="5">
        <v>59.4</v>
      </c>
      <c r="E450" s="86">
        <v>43333</v>
      </c>
      <c r="F450" s="5">
        <v>2.9009999999999998</v>
      </c>
      <c r="G450" s="5">
        <v>0.36009933814620348</v>
      </c>
      <c r="I450" s="86">
        <v>43311</v>
      </c>
      <c r="J450" s="5">
        <v>14.26</v>
      </c>
      <c r="L450" s="86">
        <v>43333</v>
      </c>
      <c r="M450" s="5">
        <v>0.10680000000000001</v>
      </c>
      <c r="O450" s="86">
        <f t="shared" ca="1" si="51"/>
        <v>43333</v>
      </c>
      <c r="P450" s="5">
        <v>2816.29</v>
      </c>
      <c r="Q450" s="5">
        <v>8.4278169453312195</v>
      </c>
      <c r="R450" s="1"/>
      <c r="S450" s="1">
        <v>43164</v>
      </c>
      <c r="T450">
        <v>335.13</v>
      </c>
      <c r="V450" s="86">
        <v>43322</v>
      </c>
      <c r="W450" s="5">
        <v>6</v>
      </c>
      <c r="Z450" s="86">
        <v>43312</v>
      </c>
      <c r="AA450" s="5">
        <v>86.12</v>
      </c>
      <c r="AC450" s="1">
        <v>43187</v>
      </c>
      <c r="AD450">
        <v>2.8077999999999999</v>
      </c>
      <c r="AE450" s="87">
        <f t="shared" ca="1" si="52"/>
        <v>1.3900000000000023E-2</v>
      </c>
      <c r="AF450" s="87">
        <f t="shared" ca="1" si="53"/>
        <v>5.8066190679258674E-2</v>
      </c>
      <c r="AG450" s="87">
        <f t="shared" ca="1" si="54"/>
        <v>0.93628919143606848</v>
      </c>
      <c r="AI450" s="1">
        <v>43167</v>
      </c>
      <c r="AJ450">
        <v>2738.97</v>
      </c>
      <c r="AK450" s="85">
        <f t="shared" ca="1" si="57"/>
        <v>4.453176811945213E-3</v>
      </c>
      <c r="AL450" s="87">
        <f t="shared" ca="1" si="55"/>
        <v>4.8358508147804775E-3</v>
      </c>
      <c r="AM450" s="87">
        <f t="shared" ca="1" si="56"/>
        <v>7.797575140215951</v>
      </c>
    </row>
    <row r="451" spans="2:39" x14ac:dyDescent="0.45">
      <c r="B451" s="86">
        <v>43329</v>
      </c>
      <c r="C451" s="5">
        <v>58.839599999999997</v>
      </c>
      <c r="E451" s="86">
        <v>43332</v>
      </c>
      <c r="F451" s="5">
        <v>2.895</v>
      </c>
      <c r="G451" s="5">
        <v>0.40920995018857392</v>
      </c>
      <c r="I451" s="86">
        <v>43308</v>
      </c>
      <c r="J451" s="5">
        <v>13.03</v>
      </c>
      <c r="L451" s="86">
        <v>43332</v>
      </c>
      <c r="M451" s="5">
        <v>0.108</v>
      </c>
      <c r="O451" s="86">
        <f t="shared" ca="1" si="51"/>
        <v>43332</v>
      </c>
      <c r="P451" s="5">
        <v>2802.6</v>
      </c>
      <c r="Q451" s="5">
        <v>11.699721066066999</v>
      </c>
      <c r="R451" s="1"/>
      <c r="S451" s="1">
        <v>43161</v>
      </c>
      <c r="T451">
        <v>337.65199999999999</v>
      </c>
      <c r="V451" s="86">
        <v>43321</v>
      </c>
      <c r="W451" s="5">
        <v>5.75</v>
      </c>
      <c r="Z451" s="86">
        <v>43311</v>
      </c>
      <c r="AA451" s="5">
        <v>85.94</v>
      </c>
      <c r="AC451" s="1">
        <v>43186</v>
      </c>
      <c r="AD451">
        <v>2.7938999999999998</v>
      </c>
      <c r="AE451" s="87">
        <f t="shared" ca="1" si="52"/>
        <v>-9.2100000000000293E-2</v>
      </c>
      <c r="AF451" s="87">
        <f t="shared" ca="1" si="53"/>
        <v>5.7237662426063665E-2</v>
      </c>
      <c r="AG451" s="87">
        <f t="shared" ca="1" si="54"/>
        <v>0.92292957477805704</v>
      </c>
      <c r="AI451" s="1">
        <v>43166</v>
      </c>
      <c r="AJ451">
        <v>2726.8</v>
      </c>
      <c r="AK451" s="85">
        <f t="shared" ca="1" si="57"/>
        <v>-4.8396677706154348E-4</v>
      </c>
      <c r="AL451" s="87">
        <f t="shared" ca="1" si="55"/>
        <v>4.8477838915456989E-3</v>
      </c>
      <c r="AM451" s="87">
        <f t="shared" ca="1" si="56"/>
        <v>7.8168166483382411</v>
      </c>
    </row>
    <row r="452" spans="2:39" x14ac:dyDescent="0.45">
      <c r="B452" s="86">
        <v>43328</v>
      </c>
      <c r="C452" s="5">
        <v>58.95</v>
      </c>
      <c r="E452" s="86">
        <v>43329</v>
      </c>
      <c r="F452" s="5">
        <v>2.9344000000000001</v>
      </c>
      <c r="G452" s="5">
        <v>0.46980669783788287</v>
      </c>
      <c r="I452" s="86">
        <v>43307</v>
      </c>
      <c r="J452" s="5">
        <v>12.14</v>
      </c>
      <c r="L452" s="86">
        <v>43329</v>
      </c>
      <c r="M452" s="5">
        <v>0.11700000000000001</v>
      </c>
      <c r="O452" s="86">
        <f t="shared" ca="1" si="51"/>
        <v>43329</v>
      </c>
      <c r="P452" s="5">
        <v>2818.82</v>
      </c>
      <c r="Q452" s="5">
        <v>11.514457743763099</v>
      </c>
      <c r="R452" s="1"/>
      <c r="S452" s="1">
        <v>43160</v>
      </c>
      <c r="T452">
        <v>341.92599999999999</v>
      </c>
      <c r="V452" s="86">
        <v>43320</v>
      </c>
      <c r="W452" s="5">
        <v>5.5</v>
      </c>
      <c r="Z452" s="86">
        <v>43308</v>
      </c>
      <c r="AA452" s="5">
        <v>85.91</v>
      </c>
      <c r="AC452" s="1">
        <v>43185</v>
      </c>
      <c r="AD452">
        <v>2.8860000000000001</v>
      </c>
      <c r="AE452" s="87">
        <f t="shared" ca="1" si="52"/>
        <v>4.2000000000000259E-2</v>
      </c>
      <c r="AF452" s="87">
        <f t="shared" ca="1" si="53"/>
        <v>4.1755987594595395E-2</v>
      </c>
      <c r="AG452" s="87">
        <f t="shared" ca="1" si="54"/>
        <v>0.67329506904476966</v>
      </c>
      <c r="AI452" s="1">
        <v>43165</v>
      </c>
      <c r="AJ452">
        <v>2728.12</v>
      </c>
      <c r="AK452" s="85">
        <f t="shared" ca="1" si="57"/>
        <v>2.6353184422145334E-3</v>
      </c>
      <c r="AL452" s="87">
        <f t="shared" ca="1" si="55"/>
        <v>1.0423536548424425E-2</v>
      </c>
      <c r="AM452" s="87">
        <f t="shared" ca="1" si="56"/>
        <v>16.807447660441586</v>
      </c>
    </row>
    <row r="453" spans="2:39" x14ac:dyDescent="0.45">
      <c r="B453" s="86">
        <v>43327</v>
      </c>
      <c r="C453" s="5">
        <v>60.0837</v>
      </c>
      <c r="E453" s="86">
        <v>43328</v>
      </c>
      <c r="F453" s="5">
        <v>2.9371</v>
      </c>
      <c r="G453" s="5">
        <v>0.47267915474805489</v>
      </c>
      <c r="I453" s="86">
        <v>43306</v>
      </c>
      <c r="J453" s="5">
        <v>12.29</v>
      </c>
      <c r="L453" s="86">
        <v>43328</v>
      </c>
      <c r="M453" s="5">
        <v>0.11559999999999999</v>
      </c>
      <c r="O453" s="86">
        <f t="shared" ca="1" si="51"/>
        <v>43328</v>
      </c>
      <c r="P453" s="5">
        <v>2837.44</v>
      </c>
      <c r="Q453" s="5">
        <v>8.1986608165485606</v>
      </c>
      <c r="R453" s="1"/>
      <c r="S453" s="1">
        <v>43159</v>
      </c>
      <c r="T453">
        <v>334.64400000000001</v>
      </c>
      <c r="V453" s="86">
        <v>43319</v>
      </c>
      <c r="W453" s="5">
        <v>6.06</v>
      </c>
      <c r="Z453" s="86">
        <v>43307</v>
      </c>
      <c r="AA453" s="5">
        <v>85.94</v>
      </c>
      <c r="AC453" s="1">
        <v>43182</v>
      </c>
      <c r="AD453">
        <v>2.8439999999999999</v>
      </c>
      <c r="AE453" s="87">
        <f t="shared" ca="1" si="52"/>
        <v>-2.430000000000021E-2</v>
      </c>
      <c r="AF453" s="87">
        <f t="shared" ca="1" si="53"/>
        <v>4.0221169799000159E-2</v>
      </c>
      <c r="AG453" s="87">
        <f t="shared" ca="1" si="54"/>
        <v>0.64854687571524128</v>
      </c>
      <c r="AI453" s="1">
        <v>43164</v>
      </c>
      <c r="AJ453">
        <v>2720.94</v>
      </c>
      <c r="AK453" s="85">
        <f t="shared" ca="1" si="57"/>
        <v>1.0971639144904529E-2</v>
      </c>
      <c r="AL453" s="87">
        <f t="shared" ca="1" si="55"/>
        <v>1.2002211445272047E-2</v>
      </c>
      <c r="AM453" s="87">
        <f t="shared" ca="1" si="56"/>
        <v>19.352984444272415</v>
      </c>
    </row>
    <row r="454" spans="2:39" x14ac:dyDescent="0.45">
      <c r="B454" s="86">
        <v>43326</v>
      </c>
      <c r="C454" s="5">
        <v>58.585000000000001</v>
      </c>
      <c r="E454" s="86">
        <v>43327</v>
      </c>
      <c r="F454" s="5">
        <v>2.9279999999999999</v>
      </c>
      <c r="G454" s="5">
        <v>0.60688811434508649</v>
      </c>
      <c r="I454" s="86">
        <v>43305</v>
      </c>
      <c r="J454" s="5">
        <v>12.41</v>
      </c>
      <c r="L454" s="86">
        <v>43327</v>
      </c>
      <c r="M454" s="5">
        <v>0.12659999999999999</v>
      </c>
      <c r="O454" s="86">
        <f t="shared" ca="1" si="51"/>
        <v>43327</v>
      </c>
      <c r="P454" s="5">
        <v>2846.07</v>
      </c>
      <c r="Q454" s="5">
        <v>6.9017076695758703</v>
      </c>
      <c r="R454" s="1"/>
      <c r="S454" s="1">
        <v>43158</v>
      </c>
      <c r="T454">
        <v>329.15300000000002</v>
      </c>
      <c r="V454" s="86">
        <v>43318</v>
      </c>
      <c r="W454" s="5">
        <v>7</v>
      </c>
      <c r="Z454" s="86">
        <v>43306</v>
      </c>
      <c r="AA454" s="5">
        <v>85.93</v>
      </c>
      <c r="AC454" s="1">
        <v>43181</v>
      </c>
      <c r="AD454">
        <v>2.8683000000000001</v>
      </c>
      <c r="AE454" s="87">
        <f t="shared" ca="1" si="52"/>
        <v>-5.8199999999999807E-2</v>
      </c>
      <c r="AF454" s="87">
        <f t="shared" ca="1" si="53"/>
        <v>4.0032112110154755E-2</v>
      </c>
      <c r="AG454" s="87">
        <f t="shared" ca="1" si="54"/>
        <v>0.64549841208170267</v>
      </c>
      <c r="AI454" s="1">
        <v>43161</v>
      </c>
      <c r="AJ454">
        <v>2691.25</v>
      </c>
      <c r="AK454" s="85">
        <f t="shared" ca="1" si="57"/>
        <v>5.0587563087125835E-3</v>
      </c>
      <c r="AL454" s="87">
        <f t="shared" ca="1" si="55"/>
        <v>8.8075416747508579E-3</v>
      </c>
      <c r="AM454" s="87">
        <f t="shared" ca="1" si="56"/>
        <v>14.201734222144497</v>
      </c>
    </row>
    <row r="455" spans="2:39" x14ac:dyDescent="0.45">
      <c r="B455" s="86">
        <v>43325</v>
      </c>
      <c r="C455" s="5">
        <v>59.532699999999998</v>
      </c>
      <c r="E455" s="86">
        <v>43326</v>
      </c>
      <c r="F455" s="5">
        <v>2.9685000000000001</v>
      </c>
      <c r="G455" s="5">
        <v>0.57686566893861801</v>
      </c>
      <c r="I455" s="86">
        <v>43304</v>
      </c>
      <c r="J455" s="5">
        <v>12.62</v>
      </c>
      <c r="L455" s="86">
        <v>43326</v>
      </c>
      <c r="M455" s="5">
        <v>0.13220000000000001</v>
      </c>
      <c r="O455" s="86">
        <f t="shared" ca="1" si="51"/>
        <v>43326</v>
      </c>
      <c r="P455" s="5">
        <v>2820.4</v>
      </c>
      <c r="Q455" s="5">
        <v>6.0325126120040897</v>
      </c>
      <c r="R455" s="1"/>
      <c r="S455" s="1">
        <v>43157</v>
      </c>
      <c r="T455">
        <v>321.63799999999998</v>
      </c>
      <c r="V455" s="86">
        <v>43315</v>
      </c>
      <c r="W455" s="5">
        <v>7.5</v>
      </c>
      <c r="Z455" s="86">
        <v>43305</v>
      </c>
      <c r="AA455" s="5">
        <v>85.77</v>
      </c>
      <c r="AC455" s="1">
        <v>43180</v>
      </c>
      <c r="AD455">
        <v>2.9264999999999999</v>
      </c>
      <c r="AE455" s="87">
        <f t="shared" ca="1" si="52"/>
        <v>-6.6000000000001613E-3</v>
      </c>
      <c r="AF455" s="87">
        <f t="shared" ca="1" si="53"/>
        <v>1.9681039945423077E-2</v>
      </c>
      <c r="AG455" s="87">
        <f t="shared" ca="1" si="54"/>
        <v>0.31734723358912093</v>
      </c>
      <c r="AI455" s="1">
        <v>43160</v>
      </c>
      <c r="AJ455">
        <v>2677.67</v>
      </c>
      <c r="AK455" s="85">
        <f t="shared" ca="1" si="57"/>
        <v>-1.3413907890662753E-2</v>
      </c>
      <c r="AL455" s="87">
        <f t="shared" ca="1" si="55"/>
        <v>1.2108285148370406E-2</v>
      </c>
      <c r="AM455" s="87">
        <f t="shared" ca="1" si="56"/>
        <v>19.524023151211512</v>
      </c>
    </row>
    <row r="456" spans="2:39" x14ac:dyDescent="0.45">
      <c r="B456" s="86">
        <v>43322</v>
      </c>
      <c r="C456" s="5">
        <v>59.8</v>
      </c>
      <c r="E456" s="86">
        <v>43325</v>
      </c>
      <c r="F456" s="5">
        <v>2.9398</v>
      </c>
      <c r="G456" s="5">
        <v>0.38195337848136846</v>
      </c>
      <c r="I456" s="86">
        <v>43301</v>
      </c>
      <c r="J456" s="5">
        <v>12.86</v>
      </c>
      <c r="L456" s="86">
        <v>43325</v>
      </c>
      <c r="M456" s="5">
        <v>0.1406</v>
      </c>
      <c r="O456" s="86">
        <f t="shared" ca="1" si="51"/>
        <v>43325</v>
      </c>
      <c r="P456" s="5">
        <v>2806.98</v>
      </c>
      <c r="Q456" s="5">
        <v>4.5994121160952197</v>
      </c>
      <c r="R456" s="1"/>
      <c r="S456" s="1">
        <v>43154</v>
      </c>
      <c r="T456">
        <v>328.98399999999998</v>
      </c>
      <c r="V456" s="86">
        <v>43314</v>
      </c>
      <c r="W456" s="5">
        <v>7</v>
      </c>
      <c r="Z456" s="86">
        <v>43304</v>
      </c>
      <c r="AA456" s="5">
        <v>85.59</v>
      </c>
      <c r="AC456" s="1">
        <v>43179</v>
      </c>
      <c r="AD456">
        <v>2.9331</v>
      </c>
      <c r="AE456" s="87">
        <f t="shared" ca="1" si="52"/>
        <v>3.8400000000000212E-2</v>
      </c>
      <c r="AF456" s="87">
        <f t="shared" ca="1" si="53"/>
        <v>1.5626473263877196E-2</v>
      </c>
      <c r="AG456" s="87">
        <f t="shared" ca="1" si="54"/>
        <v>0.25196931030054809</v>
      </c>
      <c r="AI456" s="1">
        <v>43159</v>
      </c>
      <c r="AJ456">
        <v>2713.83</v>
      </c>
      <c r="AK456" s="85">
        <f t="shared" ca="1" si="57"/>
        <v>-1.1157824195769547E-2</v>
      </c>
      <c r="AL456" s="87">
        <f t="shared" ca="1" si="55"/>
        <v>1.4990966904782991E-2</v>
      </c>
      <c r="AM456" s="87">
        <f t="shared" ca="1" si="56"/>
        <v>24.172207816514756</v>
      </c>
    </row>
    <row r="457" spans="2:39" x14ac:dyDescent="0.45">
      <c r="B457" s="86">
        <v>43321</v>
      </c>
      <c r="C457" s="5">
        <v>57.7</v>
      </c>
      <c r="E457" s="86">
        <v>43322</v>
      </c>
      <c r="F457" s="5">
        <v>2.9340000000000002</v>
      </c>
      <c r="G457" s="5">
        <v>0.5048750340430771</v>
      </c>
      <c r="I457" s="86">
        <v>43300</v>
      </c>
      <c r="J457" s="5">
        <v>12.87</v>
      </c>
      <c r="L457" s="86">
        <v>43322</v>
      </c>
      <c r="M457" s="5">
        <v>0.13800000000000001</v>
      </c>
      <c r="O457" s="86">
        <f t="shared" ca="1" si="51"/>
        <v>43322</v>
      </c>
      <c r="P457" s="5">
        <v>2801.83</v>
      </c>
      <c r="Q457" s="5">
        <v>5.6324704634485201</v>
      </c>
      <c r="R457" s="1"/>
      <c r="S457" s="1">
        <v>43153</v>
      </c>
      <c r="T457">
        <v>338.98899999999998</v>
      </c>
      <c r="V457" s="86">
        <v>43313</v>
      </c>
      <c r="W457" s="5">
        <v>6.75</v>
      </c>
      <c r="Z457" s="86">
        <v>43301</v>
      </c>
      <c r="AA457" s="5">
        <v>85.62</v>
      </c>
      <c r="AC457" s="1">
        <v>43178</v>
      </c>
      <c r="AD457">
        <v>2.8946999999999998</v>
      </c>
      <c r="AE457" s="87">
        <f t="shared" ca="1" si="52"/>
        <v>4.5999999999999375E-3</v>
      </c>
      <c r="AF457" s="87">
        <f t="shared" ca="1" si="53"/>
        <v>2.1453729279544864E-2</v>
      </c>
      <c r="AG457" s="87">
        <f t="shared" ca="1" si="54"/>
        <v>0.34593099022782009</v>
      </c>
      <c r="AI457" s="1">
        <v>43158</v>
      </c>
      <c r="AJ457">
        <v>2744.28</v>
      </c>
      <c r="AK457" s="85">
        <f t="shared" ca="1" si="57"/>
        <v>-1.2788286983879777E-2</v>
      </c>
      <c r="AL457" s="87">
        <f t="shared" ca="1" si="55"/>
        <v>1.2802959856131663E-2</v>
      </c>
      <c r="AM457" s="87">
        <f t="shared" ca="1" si="56"/>
        <v>20.644152460250556</v>
      </c>
    </row>
    <row r="458" spans="2:39" x14ac:dyDescent="0.45">
      <c r="B458" s="86">
        <v>43320</v>
      </c>
      <c r="C458" s="5">
        <v>57.862900000000003</v>
      </c>
      <c r="E458" s="86">
        <v>43321</v>
      </c>
      <c r="F458" s="5">
        <v>2.9845000000000002</v>
      </c>
      <c r="G458" s="5">
        <v>0.37775097617345482</v>
      </c>
      <c r="I458" s="86">
        <v>43299</v>
      </c>
      <c r="J458" s="5">
        <v>12.1</v>
      </c>
      <c r="L458" s="86">
        <v>43321</v>
      </c>
      <c r="M458" s="5">
        <v>0.14180000000000001</v>
      </c>
      <c r="O458" s="86">
        <f t="shared" ca="1" si="51"/>
        <v>43321</v>
      </c>
      <c r="P458" s="5">
        <v>2804.49</v>
      </c>
      <c r="Q458" s="5">
        <v>5.64818809118246</v>
      </c>
      <c r="R458" s="1"/>
      <c r="S458" s="1">
        <v>43152</v>
      </c>
      <c r="T458">
        <v>335.96</v>
      </c>
      <c r="V458" s="86">
        <v>43312</v>
      </c>
      <c r="W458" s="5">
        <v>6.75</v>
      </c>
      <c r="Z458" s="86">
        <v>43300</v>
      </c>
      <c r="AA458" s="5">
        <v>85.58</v>
      </c>
      <c r="AC458" s="1">
        <v>43175</v>
      </c>
      <c r="AD458">
        <v>2.8900999999999999</v>
      </c>
      <c r="AE458" s="87">
        <f t="shared" ca="1" si="52"/>
        <v>2.1399999999999864E-2</v>
      </c>
      <c r="AF458" s="87">
        <f t="shared" ca="1" si="53"/>
        <v>2.2419411232233559E-2</v>
      </c>
      <c r="AG458" s="87">
        <f t="shared" ca="1" si="54"/>
        <v>0.36150214383873308</v>
      </c>
      <c r="AI458" s="1">
        <v>43157</v>
      </c>
      <c r="AJ458">
        <v>2779.6</v>
      </c>
      <c r="AK458" s="85">
        <f t="shared" ca="1" si="57"/>
        <v>1.1688421260557077E-2</v>
      </c>
      <c r="AL458" s="87">
        <f t="shared" ca="1" si="55"/>
        <v>9.7972142625671107E-3</v>
      </c>
      <c r="AM458" s="87">
        <f t="shared" ca="1" si="56"/>
        <v>15.797533320024549</v>
      </c>
    </row>
    <row r="459" spans="2:39" x14ac:dyDescent="0.45">
      <c r="B459" s="86">
        <v>43319</v>
      </c>
      <c r="C459" s="5">
        <v>57.883099999999999</v>
      </c>
      <c r="E459" s="86">
        <v>43320</v>
      </c>
      <c r="F459" s="5">
        <v>3.0160999999999998</v>
      </c>
      <c r="G459" s="5">
        <v>0.387982559745496</v>
      </c>
      <c r="I459" s="86">
        <v>43298</v>
      </c>
      <c r="J459" s="5">
        <v>12.06</v>
      </c>
      <c r="L459" s="86">
        <v>43320</v>
      </c>
      <c r="M459" s="5">
        <v>0.1489</v>
      </c>
      <c r="O459" s="86">
        <f t="shared" ca="1" si="51"/>
        <v>43320</v>
      </c>
      <c r="P459" s="5">
        <v>2815.62</v>
      </c>
      <c r="Q459" s="5">
        <v>3.3665887525442799</v>
      </c>
      <c r="R459" s="1"/>
      <c r="S459" s="1">
        <v>43151</v>
      </c>
      <c r="T459">
        <v>328.30500000000001</v>
      </c>
      <c r="V459" s="86">
        <v>43311</v>
      </c>
      <c r="W459" s="5">
        <v>6.25</v>
      </c>
      <c r="Z459" s="86">
        <v>43299</v>
      </c>
      <c r="AA459" s="5">
        <v>85.62</v>
      </c>
      <c r="AC459" s="1">
        <v>43174</v>
      </c>
      <c r="AD459">
        <v>2.8687</v>
      </c>
      <c r="AE459" s="87">
        <f t="shared" ca="1" si="52"/>
        <v>6.8000000000001393E-3</v>
      </c>
      <c r="AF459" s="87">
        <f t="shared" ca="1" si="53"/>
        <v>1.4836076525371172E-2</v>
      </c>
      <c r="AG459" s="87">
        <f t="shared" ca="1" si="54"/>
        <v>0.23922454584204789</v>
      </c>
      <c r="AI459" s="1">
        <v>43154</v>
      </c>
      <c r="AJ459">
        <v>2747.3</v>
      </c>
      <c r="AK459" s="85">
        <f t="shared" ca="1" si="57"/>
        <v>1.590124602558474E-2</v>
      </c>
      <c r="AL459" s="87">
        <f t="shared" ca="1" si="55"/>
        <v>1.0180435477708659E-2</v>
      </c>
      <c r="AM459" s="87">
        <f t="shared" ca="1" si="56"/>
        <v>16.415458962242017</v>
      </c>
    </row>
    <row r="460" spans="2:39" x14ac:dyDescent="0.45">
      <c r="B460" s="86">
        <v>43318</v>
      </c>
      <c r="C460" s="5">
        <v>57.104700000000001</v>
      </c>
      <c r="E460" s="86">
        <v>43319</v>
      </c>
      <c r="F460" s="5">
        <v>3.0341</v>
      </c>
      <c r="G460" s="5">
        <v>0.39176157715290771</v>
      </c>
      <c r="I460" s="86">
        <v>43297</v>
      </c>
      <c r="J460" s="5">
        <v>12.83</v>
      </c>
      <c r="L460" s="86">
        <v>43319</v>
      </c>
      <c r="M460" s="5">
        <v>0.1555</v>
      </c>
      <c r="O460" s="86">
        <f t="shared" ca="1" si="51"/>
        <v>43319</v>
      </c>
      <c r="P460" s="5">
        <v>2809.55</v>
      </c>
      <c r="Q460" s="5">
        <v>6.7989828688828204</v>
      </c>
      <c r="R460" s="1"/>
      <c r="S460" s="1">
        <v>43147</v>
      </c>
      <c r="T460">
        <v>319.584</v>
      </c>
      <c r="V460" s="86">
        <v>43308</v>
      </c>
      <c r="W460" s="5">
        <v>6</v>
      </c>
      <c r="Z460" s="86">
        <v>43298</v>
      </c>
      <c r="AA460" s="5">
        <v>85.58</v>
      </c>
      <c r="AC460" s="1">
        <v>43173</v>
      </c>
      <c r="AD460">
        <v>2.8618999999999999</v>
      </c>
      <c r="AE460" s="87">
        <f t="shared" ca="1" si="52"/>
        <v>-2.9300000000000104E-2</v>
      </c>
      <c r="AF460" s="87">
        <f t="shared" ca="1" si="53"/>
        <v>2.6972995755013936E-2</v>
      </c>
      <c r="AG460" s="87">
        <f t="shared" ca="1" si="54"/>
        <v>0.43492648804136996</v>
      </c>
      <c r="AI460" s="1">
        <v>43153</v>
      </c>
      <c r="AJ460">
        <v>2703.96</v>
      </c>
      <c r="AK460" s="85">
        <f t="shared" ca="1" si="57"/>
        <v>9.7312085292120475E-4</v>
      </c>
      <c r="AL460" s="87">
        <f t="shared" ca="1" si="55"/>
        <v>3.6818845359909754E-3</v>
      </c>
      <c r="AM460" s="87">
        <f t="shared" ca="1" si="56"/>
        <v>5.9368604257267696</v>
      </c>
    </row>
    <row r="461" spans="2:39" x14ac:dyDescent="0.45">
      <c r="B461" s="86">
        <v>43315</v>
      </c>
      <c r="C461" s="5">
        <v>57.4</v>
      </c>
      <c r="E461" s="86">
        <v>43318</v>
      </c>
      <c r="F461" s="5">
        <v>3.0108000000000001</v>
      </c>
      <c r="G461" s="5">
        <v>0.59155860515534531</v>
      </c>
      <c r="I461" s="86">
        <v>43294</v>
      </c>
      <c r="J461" s="5">
        <v>12.18</v>
      </c>
      <c r="L461" s="86">
        <v>43318</v>
      </c>
      <c r="M461" s="5">
        <v>0.15129999999999999</v>
      </c>
      <c r="O461" s="86">
        <f t="shared" ca="1" si="51"/>
        <v>43318</v>
      </c>
      <c r="P461" s="5">
        <v>2798.43</v>
      </c>
      <c r="Q461" s="5">
        <v>10.5372809112417</v>
      </c>
      <c r="R461" s="1"/>
      <c r="S461" s="1">
        <v>43146</v>
      </c>
      <c r="T461">
        <v>323.87900000000002</v>
      </c>
      <c r="V461" s="86">
        <v>43307</v>
      </c>
      <c r="W461" s="5">
        <v>4.87</v>
      </c>
      <c r="Z461" s="86">
        <v>43297</v>
      </c>
      <c r="AA461" s="5">
        <v>85.55</v>
      </c>
      <c r="AC461" s="1">
        <v>43172</v>
      </c>
      <c r="AD461">
        <v>2.8912</v>
      </c>
      <c r="AE461" s="87">
        <f t="shared" ca="1" si="52"/>
        <v>-1.4299999999999979E-2</v>
      </c>
      <c r="AF461" s="87">
        <f t="shared" ca="1" si="53"/>
        <v>2.3852113812686114E-2</v>
      </c>
      <c r="AG461" s="87">
        <f t="shared" ca="1" si="54"/>
        <v>0.38460377879925495</v>
      </c>
      <c r="AI461" s="1">
        <v>43152</v>
      </c>
      <c r="AJ461">
        <v>2701.33</v>
      </c>
      <c r="AK461" s="85">
        <f t="shared" ca="1" si="57"/>
        <v>-5.5116898090027547E-3</v>
      </c>
      <c r="AL461" s="87">
        <f t="shared" ca="1" si="55"/>
        <v>8.3369581331598948E-3</v>
      </c>
      <c r="AM461" s="87">
        <f t="shared" ca="1" si="56"/>
        <v>13.442941061261793</v>
      </c>
    </row>
    <row r="462" spans="2:39" x14ac:dyDescent="0.45">
      <c r="B462" s="86">
        <v>43314</v>
      </c>
      <c r="C462" s="5">
        <v>57.678100000000001</v>
      </c>
      <c r="E462" s="86">
        <v>43315</v>
      </c>
      <c r="F462" s="5">
        <v>3.0234999999999999</v>
      </c>
      <c r="G462" s="5">
        <v>0.58748638282091692</v>
      </c>
      <c r="I462" s="86">
        <v>43293</v>
      </c>
      <c r="J462" s="5">
        <v>12.58</v>
      </c>
      <c r="L462" s="86">
        <v>43315</v>
      </c>
      <c r="M462" s="5">
        <v>0.1575</v>
      </c>
      <c r="O462" s="86">
        <f t="shared" ca="1" si="51"/>
        <v>43315</v>
      </c>
      <c r="P462" s="5">
        <v>2801.31</v>
      </c>
      <c r="Q462" s="5">
        <v>10.6281977637833</v>
      </c>
      <c r="R462" s="1"/>
      <c r="S462" s="1">
        <v>43145</v>
      </c>
      <c r="T462">
        <v>339.46</v>
      </c>
      <c r="V462" s="86">
        <v>43306</v>
      </c>
      <c r="W462" s="5">
        <v>5.25</v>
      </c>
      <c r="Z462" s="86">
        <v>43294</v>
      </c>
      <c r="AA462" s="5">
        <v>85.61</v>
      </c>
      <c r="AC462" s="1">
        <v>43171</v>
      </c>
      <c r="AD462">
        <v>2.9055</v>
      </c>
      <c r="AE462" s="87">
        <f t="shared" ca="1" si="52"/>
        <v>-1.4100000000000001E-2</v>
      </c>
      <c r="AF462" s="87">
        <f t="shared" ca="1" si="53"/>
        <v>2.2629921195915201E-2</v>
      </c>
      <c r="AG462" s="87">
        <f t="shared" ca="1" si="54"/>
        <v>0.36489651501030579</v>
      </c>
      <c r="AI462" s="1">
        <v>43151</v>
      </c>
      <c r="AJ462">
        <v>2716.26</v>
      </c>
      <c r="AK462" s="85">
        <f t="shared" ca="1" si="57"/>
        <v>-5.8585314248203952E-3</v>
      </c>
      <c r="AL462" s="87">
        <f t="shared" ca="1" si="55"/>
        <v>9.2623775598167785E-3</v>
      </c>
      <c r="AM462" s="87">
        <f t="shared" ca="1" si="56"/>
        <v>14.935135049859886</v>
      </c>
    </row>
    <row r="463" spans="2:39" x14ac:dyDescent="0.45">
      <c r="B463" s="86">
        <v>43313</v>
      </c>
      <c r="C463" s="5">
        <v>58</v>
      </c>
      <c r="E463" s="86">
        <v>43314</v>
      </c>
      <c r="F463" s="5">
        <v>3.0571000000000002</v>
      </c>
      <c r="G463" s="5">
        <v>0.5040082671279672</v>
      </c>
      <c r="I463" s="86">
        <v>43292</v>
      </c>
      <c r="J463" s="5">
        <v>13.63</v>
      </c>
      <c r="L463" s="86">
        <v>43314</v>
      </c>
      <c r="M463" s="5">
        <v>0.16719999999999999</v>
      </c>
      <c r="O463" s="86">
        <f t="shared" ca="1" si="51"/>
        <v>43314</v>
      </c>
      <c r="P463" s="5">
        <v>2798.29</v>
      </c>
      <c r="Q463" s="5">
        <v>12.0609715807804</v>
      </c>
      <c r="R463" s="1"/>
      <c r="S463" s="1">
        <v>43144</v>
      </c>
      <c r="T463">
        <v>344.42099999999999</v>
      </c>
      <c r="V463" s="86">
        <v>43305</v>
      </c>
      <c r="W463" s="5">
        <v>5.5</v>
      </c>
      <c r="Z463" s="86">
        <v>43293</v>
      </c>
      <c r="AA463" s="5">
        <v>85.61</v>
      </c>
      <c r="AC463" s="1">
        <v>43168</v>
      </c>
      <c r="AD463">
        <v>2.9196</v>
      </c>
      <c r="AE463" s="87">
        <f t="shared" ca="1" si="52"/>
        <v>3.279999999999994E-2</v>
      </c>
      <c r="AF463" s="87">
        <f t="shared" ca="1" si="53"/>
        <v>2.0792466584478787E-2</v>
      </c>
      <c r="AG463" s="87">
        <f t="shared" ca="1" si="54"/>
        <v>0.33526844965390556</v>
      </c>
      <c r="AI463" s="1">
        <v>43147</v>
      </c>
      <c r="AJ463">
        <v>2732.22</v>
      </c>
      <c r="AK463" s="85">
        <f t="shared" ca="1" si="57"/>
        <v>3.733924947562478E-4</v>
      </c>
      <c r="AL463" s="87">
        <f t="shared" ca="1" si="55"/>
        <v>6.5318374020052142E-3</v>
      </c>
      <c r="AM463" s="87">
        <f t="shared" ca="1" si="56"/>
        <v>10.532271340988562</v>
      </c>
    </row>
    <row r="464" spans="2:39" x14ac:dyDescent="0.45">
      <c r="B464" s="86">
        <v>43312</v>
      </c>
      <c r="C464" s="5">
        <v>56.7</v>
      </c>
      <c r="E464" s="86">
        <v>43313</v>
      </c>
      <c r="F464" s="5">
        <v>3.0771000000000002</v>
      </c>
      <c r="G464" s="5">
        <v>0.46859476096090047</v>
      </c>
      <c r="I464" s="86">
        <v>43291</v>
      </c>
      <c r="J464" s="5">
        <v>12.64</v>
      </c>
      <c r="L464" s="86">
        <v>43313</v>
      </c>
      <c r="M464" s="5">
        <v>0.17810000000000001</v>
      </c>
      <c r="O464" s="86">
        <f t="shared" ref="O464:O527" ca="1" si="58">VALUE(L464)</f>
        <v>43313</v>
      </c>
      <c r="P464" s="5">
        <v>2774.02</v>
      </c>
      <c r="Q464" s="5">
        <v>11.9623117890744</v>
      </c>
      <c r="R464" s="1"/>
      <c r="S464" s="1">
        <v>43143</v>
      </c>
      <c r="T464">
        <v>341.18599999999998</v>
      </c>
      <c r="V464" s="86">
        <v>43304</v>
      </c>
      <c r="W464" s="5">
        <v>5</v>
      </c>
      <c r="Z464" s="86">
        <v>43292</v>
      </c>
      <c r="AA464" s="5">
        <v>85.34</v>
      </c>
      <c r="AC464" s="1">
        <v>43167</v>
      </c>
      <c r="AD464">
        <v>2.8868</v>
      </c>
      <c r="AE464" s="87">
        <f t="shared" ca="1" si="52"/>
        <v>-1.6199999999999992E-2</v>
      </c>
      <c r="AF464" s="87">
        <f t="shared" ca="1" si="53"/>
        <v>1.4288690166235294E-2</v>
      </c>
      <c r="AG464" s="87">
        <f t="shared" ca="1" si="54"/>
        <v>0.23039820601153557</v>
      </c>
      <c r="AI464" s="1">
        <v>43146</v>
      </c>
      <c r="AJ464">
        <v>2731.2</v>
      </c>
      <c r="AK464" s="85">
        <f t="shared" ca="1" si="57"/>
        <v>1.1996836229864197E-2</v>
      </c>
      <c r="AL464" s="87">
        <f t="shared" ca="1" si="55"/>
        <v>5.2729483323731164E-3</v>
      </c>
      <c r="AM464" s="87">
        <f t="shared" ca="1" si="56"/>
        <v>8.5023737098106142</v>
      </c>
    </row>
    <row r="465" spans="2:39" x14ac:dyDescent="0.45">
      <c r="B465" s="86">
        <v>43311</v>
      </c>
      <c r="C465" s="5">
        <v>58.420699999999997</v>
      </c>
      <c r="E465" s="86">
        <v>43312</v>
      </c>
      <c r="F465" s="5">
        <v>3.0278999999999998</v>
      </c>
      <c r="G465" s="5">
        <v>0.25161134049694028</v>
      </c>
      <c r="I465" s="86">
        <v>43290</v>
      </c>
      <c r="J465" s="5">
        <v>12.69</v>
      </c>
      <c r="L465" s="86">
        <v>43312</v>
      </c>
      <c r="M465" s="5">
        <v>0.14660000000000001</v>
      </c>
      <c r="O465" s="86">
        <f t="shared" ca="1" si="58"/>
        <v>43312</v>
      </c>
      <c r="P465" s="5">
        <v>2793.84</v>
      </c>
      <c r="Q465" s="5">
        <v>4.1478944733292398</v>
      </c>
      <c r="R465" s="1"/>
      <c r="S465" s="1">
        <v>43140</v>
      </c>
      <c r="T465">
        <v>353.988</v>
      </c>
      <c r="V465" s="86">
        <v>43301</v>
      </c>
      <c r="W465" s="5">
        <v>6.13</v>
      </c>
      <c r="Z465" s="86">
        <v>43291</v>
      </c>
      <c r="AA465" s="5">
        <v>85.47</v>
      </c>
      <c r="AC465" s="1">
        <v>43166</v>
      </c>
      <c r="AD465">
        <v>2.903</v>
      </c>
      <c r="AE465" s="87">
        <f t="shared" ca="1" si="52"/>
        <v>-5.0000000000016698E-4</v>
      </c>
      <c r="AF465" s="87">
        <f t="shared" ca="1" si="53"/>
        <v>2.589221247144903E-2</v>
      </c>
      <c r="AG465" s="87">
        <f t="shared" ca="1" si="54"/>
        <v>0.41749938123706454</v>
      </c>
      <c r="AI465" s="1">
        <v>43145</v>
      </c>
      <c r="AJ465">
        <v>2698.63</v>
      </c>
      <c r="AK465" s="85">
        <f t="shared" ca="1" si="57"/>
        <v>1.3313461230303598E-2</v>
      </c>
      <c r="AL465" s="87">
        <f t="shared" ca="1" si="55"/>
        <v>5.7228137892016114E-3</v>
      </c>
      <c r="AM465" s="87">
        <f t="shared" ca="1" si="56"/>
        <v>9.2277599628120939</v>
      </c>
    </row>
    <row r="466" spans="2:39" x14ac:dyDescent="0.45">
      <c r="B466" s="86">
        <v>43308</v>
      </c>
      <c r="C466" s="5">
        <v>57.934399999999997</v>
      </c>
      <c r="E466" s="86">
        <v>43311</v>
      </c>
      <c r="F466" s="5">
        <v>3.0366</v>
      </c>
      <c r="G466" s="5">
        <v>0.28286769581083893</v>
      </c>
      <c r="I466" s="86">
        <v>43287</v>
      </c>
      <c r="J466" s="5">
        <v>13.37</v>
      </c>
      <c r="L466" s="86">
        <v>43311</v>
      </c>
      <c r="M466" s="5">
        <v>0.16120000000000001</v>
      </c>
      <c r="O466" s="86">
        <f t="shared" ca="1" si="58"/>
        <v>43311</v>
      </c>
      <c r="P466" s="5">
        <v>2784.17</v>
      </c>
      <c r="Q466" s="5">
        <v>10.9380939015861</v>
      </c>
      <c r="R466" s="1"/>
      <c r="S466" s="1">
        <v>43139</v>
      </c>
      <c r="T466">
        <v>355.20699999999999</v>
      </c>
      <c r="V466" s="86">
        <v>43300</v>
      </c>
      <c r="W466" s="5">
        <v>6.75</v>
      </c>
      <c r="Z466" s="86">
        <v>43290</v>
      </c>
      <c r="AA466" s="5">
        <v>85.46</v>
      </c>
      <c r="AC466" s="1">
        <v>43165</v>
      </c>
      <c r="AD466">
        <v>2.9035000000000002</v>
      </c>
      <c r="AE466" s="87">
        <f t="shared" ca="1" si="52"/>
        <v>1.3100000000000112E-2</v>
      </c>
      <c r="AF466" s="87">
        <f t="shared" ca="1" si="53"/>
        <v>4.9501582466287358E-2</v>
      </c>
      <c r="AG466" s="87">
        <f t="shared" ca="1" si="54"/>
        <v>0.79818903358372972</v>
      </c>
      <c r="AI466" s="1">
        <v>43144</v>
      </c>
      <c r="AJ466">
        <v>2662.94</v>
      </c>
      <c r="AK466" s="85">
        <f t="shared" ca="1" si="57"/>
        <v>2.6095439836837349E-3</v>
      </c>
      <c r="AL466" s="87">
        <f t="shared" ca="1" si="55"/>
        <v>2.4960330080498243E-2</v>
      </c>
      <c r="AM466" s="87">
        <f t="shared" ca="1" si="56"/>
        <v>40.247322918317266</v>
      </c>
    </row>
    <row r="467" spans="2:39" x14ac:dyDescent="0.45">
      <c r="B467" s="86">
        <v>43307</v>
      </c>
      <c r="C467" s="5">
        <v>58.6922</v>
      </c>
      <c r="E467" s="86">
        <v>43308</v>
      </c>
      <c r="F467" s="5">
        <v>3.0145</v>
      </c>
      <c r="G467" s="5">
        <v>0.24321262988038556</v>
      </c>
      <c r="I467" s="86">
        <v>43286</v>
      </c>
      <c r="J467" s="5">
        <v>14.97</v>
      </c>
      <c r="L467" s="86">
        <v>43308</v>
      </c>
      <c r="M467" s="5">
        <v>0.14019999999999999</v>
      </c>
      <c r="O467" s="86">
        <f t="shared" ca="1" si="58"/>
        <v>43308</v>
      </c>
      <c r="P467" s="5">
        <v>2759.82</v>
      </c>
      <c r="Q467" s="5">
        <v>10.2716619168315</v>
      </c>
      <c r="R467" s="1"/>
      <c r="S467" s="1">
        <v>43138</v>
      </c>
      <c r="T467">
        <v>334.98899999999998</v>
      </c>
      <c r="V467" s="86">
        <v>43299</v>
      </c>
      <c r="W467" s="5">
        <v>6.75</v>
      </c>
      <c r="Z467" s="86">
        <v>43287</v>
      </c>
      <c r="AA467" s="5">
        <v>85.33</v>
      </c>
      <c r="AC467" s="1">
        <v>43164</v>
      </c>
      <c r="AD467">
        <v>2.8904000000000001</v>
      </c>
      <c r="AE467" s="87">
        <f t="shared" ca="1" si="52"/>
        <v>1.440000000000019E-2</v>
      </c>
      <c r="AF467" s="87">
        <f t="shared" ca="1" si="53"/>
        <v>5.3077011659160421E-2</v>
      </c>
      <c r="AG467" s="87">
        <f t="shared" ca="1" si="54"/>
        <v>0.85584109701119704</v>
      </c>
      <c r="AI467" s="1">
        <v>43143</v>
      </c>
      <c r="AJ467">
        <v>2656</v>
      </c>
      <c r="AK467" s="85">
        <f t="shared" ca="1" si="57"/>
        <v>1.3818684318076369E-2</v>
      </c>
      <c r="AL467" s="87">
        <f t="shared" ca="1" si="55"/>
        <v>2.4806942293550727E-2</v>
      </c>
      <c r="AM467" s="87">
        <f t="shared" ca="1" si="56"/>
        <v>39.999992543554868</v>
      </c>
    </row>
    <row r="468" spans="2:39" x14ac:dyDescent="0.45">
      <c r="B468" s="86">
        <v>43306</v>
      </c>
      <c r="C468" s="5">
        <v>58.73</v>
      </c>
      <c r="E468" s="86">
        <v>43307</v>
      </c>
      <c r="F468" s="5">
        <v>3.0274000000000001</v>
      </c>
      <c r="G468" s="5">
        <v>0.39899271087744564</v>
      </c>
      <c r="I468" s="86">
        <v>43284</v>
      </c>
      <c r="J468" s="5">
        <v>16.14</v>
      </c>
      <c r="L468" s="86">
        <v>43307</v>
      </c>
      <c r="M468" s="5">
        <v>0.15110000000000001</v>
      </c>
      <c r="O468" s="86">
        <f t="shared" ca="1" si="58"/>
        <v>43307</v>
      </c>
      <c r="P468" s="5">
        <v>2736.61</v>
      </c>
      <c r="Q468" s="5">
        <v>9.0440937067545804</v>
      </c>
      <c r="R468" s="1"/>
      <c r="S468" s="1">
        <v>43137</v>
      </c>
      <c r="T468">
        <v>323.55399999999997</v>
      </c>
      <c r="V468" s="86">
        <v>43298</v>
      </c>
      <c r="W468" s="5">
        <v>6.5</v>
      </c>
      <c r="Z468" s="86">
        <v>43286</v>
      </c>
      <c r="AA468" s="5">
        <v>85.11</v>
      </c>
      <c r="AC468" s="1">
        <v>43161</v>
      </c>
      <c r="AD468">
        <v>2.8759999999999999</v>
      </c>
      <c r="AE468" s="87">
        <f t="shared" ca="1" si="52"/>
        <v>5.8999999999999719E-2</v>
      </c>
      <c r="AF468" s="87">
        <f t="shared" ca="1" si="53"/>
        <v>5.9800188126794232E-2</v>
      </c>
      <c r="AG468" s="87">
        <f t="shared" ca="1" si="54"/>
        <v>0.9642490601499154</v>
      </c>
      <c r="AI468" s="1">
        <v>43140</v>
      </c>
      <c r="AJ468">
        <v>2619.5500000000002</v>
      </c>
      <c r="AK468" s="85">
        <f t="shared" ca="1" si="57"/>
        <v>1.4825626559634099E-2</v>
      </c>
      <c r="AL468" s="87">
        <f t="shared" ca="1" si="55"/>
        <v>2.5668029724365257E-2</v>
      </c>
      <c r="AM468" s="87">
        <f t="shared" ca="1" si="56"/>
        <v>41.388454305764256</v>
      </c>
    </row>
    <row r="469" spans="2:39" x14ac:dyDescent="0.45">
      <c r="B469" s="86">
        <v>43305</v>
      </c>
      <c r="C469" s="5">
        <v>58.726399999999998</v>
      </c>
      <c r="E469" s="86">
        <v>43306</v>
      </c>
      <c r="F469" s="5">
        <v>3.0274999999999999</v>
      </c>
      <c r="G469" s="5">
        <v>0.40631752772103669</v>
      </c>
      <c r="I469" s="86">
        <v>43283</v>
      </c>
      <c r="J469" s="5">
        <v>15.6</v>
      </c>
      <c r="L469" s="86">
        <v>43306</v>
      </c>
      <c r="M469" s="5">
        <v>0.16320000000000001</v>
      </c>
      <c r="O469" s="86">
        <f t="shared" ca="1" si="58"/>
        <v>43306</v>
      </c>
      <c r="P469" s="5">
        <v>2713.22</v>
      </c>
      <c r="Q469" s="5">
        <v>7.5741871576894697</v>
      </c>
      <c r="R469" s="1"/>
      <c r="S469" s="1">
        <v>43136</v>
      </c>
      <c r="T469">
        <v>335.34100000000001</v>
      </c>
      <c r="V469" s="86">
        <v>43297</v>
      </c>
      <c r="W469" s="5">
        <v>6.25</v>
      </c>
      <c r="Z469" s="86">
        <v>43284</v>
      </c>
      <c r="AA469" s="5">
        <v>84.79</v>
      </c>
      <c r="AC469" s="1">
        <v>43160</v>
      </c>
      <c r="AD469">
        <v>2.8170000000000002</v>
      </c>
      <c r="AE469" s="87">
        <f t="shared" ca="1" si="52"/>
        <v>-6.0499999999999776E-2</v>
      </c>
      <c r="AF469" s="87">
        <f t="shared" ca="1" si="53"/>
        <v>4.6817971976581732E-2</v>
      </c>
      <c r="AG469" s="87">
        <f t="shared" ca="1" si="54"/>
        <v>0.75491711465564082</v>
      </c>
      <c r="AI469" s="1">
        <v>43139</v>
      </c>
      <c r="AJ469">
        <v>2581</v>
      </c>
      <c r="AK469" s="85">
        <f t="shared" ca="1" si="57"/>
        <v>-3.8259085020510716E-2</v>
      </c>
      <c r="AL469" s="87">
        <f t="shared" ca="1" si="55"/>
        <v>2.8217011749584388E-2</v>
      </c>
      <c r="AM469" s="87">
        <f t="shared" ca="1" si="56"/>
        <v>45.498564322383587</v>
      </c>
    </row>
    <row r="470" spans="2:39" x14ac:dyDescent="0.45">
      <c r="B470" s="86">
        <v>43304</v>
      </c>
      <c r="C470" s="5">
        <v>59.7</v>
      </c>
      <c r="E470" s="86">
        <v>43305</v>
      </c>
      <c r="F470" s="5">
        <v>3.0045999999999999</v>
      </c>
      <c r="G470" s="5">
        <v>0.65574048474479274</v>
      </c>
      <c r="I470" s="86">
        <v>43280</v>
      </c>
      <c r="J470" s="5">
        <v>16.09</v>
      </c>
      <c r="L470" s="86">
        <v>43305</v>
      </c>
      <c r="M470" s="5">
        <v>0.1537</v>
      </c>
      <c r="O470" s="86">
        <f t="shared" ca="1" si="58"/>
        <v>43305</v>
      </c>
      <c r="P470" s="5">
        <v>2726.71</v>
      </c>
      <c r="Q470" s="5">
        <v>10.2880821173706</v>
      </c>
      <c r="R470" s="1"/>
      <c r="S470" s="1">
        <v>43133</v>
      </c>
      <c r="T470">
        <v>321.23200000000003</v>
      </c>
      <c r="V470" s="86">
        <v>43294</v>
      </c>
      <c r="W470" s="5">
        <v>6.69</v>
      </c>
      <c r="Z470" s="86">
        <v>43283</v>
      </c>
      <c r="AA470" s="5">
        <v>84.78</v>
      </c>
      <c r="AC470" s="1">
        <v>43159</v>
      </c>
      <c r="AD470">
        <v>2.8774999999999999</v>
      </c>
      <c r="AE470" s="87">
        <f t="shared" ca="1" si="52"/>
        <v>-3.5000000000000142E-2</v>
      </c>
      <c r="AF470" s="87">
        <f t="shared" ca="1" si="53"/>
        <v>4.7047600009635593E-2</v>
      </c>
      <c r="AG470" s="87">
        <f t="shared" ca="1" si="54"/>
        <v>0.75861975543307092</v>
      </c>
      <c r="AI470" s="1">
        <v>43138</v>
      </c>
      <c r="AJ470">
        <v>2681.66</v>
      </c>
      <c r="AK470" s="85">
        <f t="shared" ca="1" si="57"/>
        <v>-5.0141453066676256E-3</v>
      </c>
      <c r="AL470" s="87">
        <f t="shared" ca="1" si="55"/>
        <v>2.5060696187036043E-2</v>
      </c>
      <c r="AM470" s="87">
        <f t="shared" ca="1" si="56"/>
        <v>40.409158402337447</v>
      </c>
    </row>
    <row r="471" spans="2:39" x14ac:dyDescent="0.45">
      <c r="B471" s="86">
        <v>43301</v>
      </c>
      <c r="C471" s="5">
        <v>57.61</v>
      </c>
      <c r="E471" s="86">
        <v>43304</v>
      </c>
      <c r="F471" s="5">
        <v>3.0070000000000001</v>
      </c>
      <c r="G471" s="5">
        <v>0.62882078793034135</v>
      </c>
      <c r="I471" s="86">
        <v>43279</v>
      </c>
      <c r="J471" s="5">
        <v>16.850000000000001</v>
      </c>
      <c r="L471" s="86">
        <v>43304</v>
      </c>
      <c r="M471" s="5">
        <v>0.15870000000000001</v>
      </c>
      <c r="O471" s="86">
        <f t="shared" ca="1" si="58"/>
        <v>43304</v>
      </c>
      <c r="P471" s="5">
        <v>2718.37</v>
      </c>
      <c r="Q471" s="5">
        <v>10.1120845894136</v>
      </c>
      <c r="R471" s="1"/>
      <c r="S471" s="1">
        <v>43132</v>
      </c>
      <c r="T471">
        <v>306.983</v>
      </c>
      <c r="V471" s="86">
        <v>43293</v>
      </c>
      <c r="W471" s="5">
        <v>7</v>
      </c>
      <c r="Z471" s="86">
        <v>43280</v>
      </c>
      <c r="AA471" s="5">
        <v>85.08</v>
      </c>
      <c r="AC471" s="1">
        <v>43158</v>
      </c>
      <c r="AD471">
        <v>2.9125000000000001</v>
      </c>
      <c r="AE471" s="87">
        <f t="shared" ca="1" si="52"/>
        <v>4.8999999999999932E-2</v>
      </c>
      <c r="AF471" s="87">
        <f t="shared" ca="1" si="53"/>
        <v>4.7824958616465747E-2</v>
      </c>
      <c r="AG471" s="87">
        <f t="shared" ca="1" si="54"/>
        <v>0.77115428633531691</v>
      </c>
      <c r="AI471" s="1">
        <v>43137</v>
      </c>
      <c r="AJ471">
        <v>2695.14</v>
      </c>
      <c r="AK471" s="85">
        <f t="shared" ca="1" si="57"/>
        <v>1.7290591086863923E-2</v>
      </c>
      <c r="AL471" s="87">
        <f t="shared" ca="1" si="55"/>
        <v>2.5599249308299071E-2</v>
      </c>
      <c r="AM471" s="87">
        <f t="shared" ca="1" si="56"/>
        <v>41.277549217292091</v>
      </c>
    </row>
    <row r="472" spans="2:39" x14ac:dyDescent="0.45">
      <c r="B472" s="86">
        <v>43300</v>
      </c>
      <c r="C472" s="5">
        <v>56.35</v>
      </c>
      <c r="E472" s="86">
        <v>43301</v>
      </c>
      <c r="F472" s="5">
        <v>2.9563000000000001</v>
      </c>
      <c r="G472" s="5">
        <v>0.53855238061554345</v>
      </c>
      <c r="I472" s="86">
        <v>43278</v>
      </c>
      <c r="J472" s="5">
        <v>17.91</v>
      </c>
      <c r="L472" s="86">
        <v>43301</v>
      </c>
      <c r="M472" s="5">
        <v>0.1278</v>
      </c>
      <c r="O472" s="86">
        <f t="shared" ca="1" si="58"/>
        <v>43301</v>
      </c>
      <c r="P472" s="5">
        <v>2716.31</v>
      </c>
      <c r="Q472" s="5">
        <v>14.975096548745199</v>
      </c>
      <c r="R472" s="1"/>
      <c r="S472" s="1">
        <v>43131</v>
      </c>
      <c r="T472">
        <v>301.49799999999999</v>
      </c>
      <c r="V472" s="86">
        <v>43292</v>
      </c>
      <c r="W472" s="5">
        <v>7.22</v>
      </c>
      <c r="Z472" s="86">
        <v>43279</v>
      </c>
      <c r="AA472" s="5">
        <v>85.28</v>
      </c>
      <c r="AC472" s="1">
        <v>43157</v>
      </c>
      <c r="AD472">
        <v>2.8635000000000002</v>
      </c>
      <c r="AE472" s="87">
        <f t="shared" ca="1" si="52"/>
        <v>-1.1800000000000033E-2</v>
      </c>
      <c r="AF472" s="87">
        <f t="shared" ca="1" si="53"/>
        <v>5.9151972353703793E-2</v>
      </c>
      <c r="AG472" s="87">
        <f t="shared" ca="1" si="54"/>
        <v>0.95379689487157993</v>
      </c>
      <c r="AI472" s="1">
        <v>43136</v>
      </c>
      <c r="AJ472">
        <v>2648.94</v>
      </c>
      <c r="AK472" s="85">
        <f t="shared" ca="1" si="57"/>
        <v>-4.1842561245182139E-2</v>
      </c>
      <c r="AL472" s="87">
        <f t="shared" ca="1" si="55"/>
        <v>2.004056811667387E-2</v>
      </c>
      <c r="AM472" s="87">
        <f t="shared" ca="1" si="56"/>
        <v>32.314445115791756</v>
      </c>
    </row>
    <row r="473" spans="2:39" x14ac:dyDescent="0.45">
      <c r="B473" s="86">
        <v>43299</v>
      </c>
      <c r="C473" s="5">
        <v>55.6</v>
      </c>
      <c r="E473" s="86">
        <v>43300</v>
      </c>
      <c r="F473" s="5">
        <v>2.9068999999999998</v>
      </c>
      <c r="G473" s="5">
        <v>0.40574441873343609</v>
      </c>
      <c r="I473" s="86">
        <v>43277</v>
      </c>
      <c r="J473" s="5">
        <v>15.92</v>
      </c>
      <c r="L473" s="86">
        <v>43300</v>
      </c>
      <c r="M473" s="5">
        <v>9.0399999999999994E-2</v>
      </c>
      <c r="O473" s="86">
        <f t="shared" ca="1" si="58"/>
        <v>43300</v>
      </c>
      <c r="P473" s="5">
        <v>2699.63</v>
      </c>
      <c r="Q473" s="5">
        <v>12.809983797256701</v>
      </c>
      <c r="R473" s="1"/>
      <c r="S473" s="1">
        <v>43130</v>
      </c>
      <c r="T473">
        <v>300.99400000000003</v>
      </c>
      <c r="V473" s="86">
        <v>43291</v>
      </c>
      <c r="W473" s="5">
        <v>7.62</v>
      </c>
      <c r="Z473" s="86">
        <v>43278</v>
      </c>
      <c r="AA473" s="5">
        <v>85.52</v>
      </c>
      <c r="AC473" s="1">
        <v>43154</v>
      </c>
      <c r="AD473">
        <v>2.8753000000000002</v>
      </c>
      <c r="AE473" s="87">
        <f t="shared" ca="1" si="52"/>
        <v>-6.1199999999999921E-2</v>
      </c>
      <c r="AF473" s="87">
        <f t="shared" ca="1" si="53"/>
        <v>5.9692454855422655E-2</v>
      </c>
      <c r="AG473" s="87">
        <f t="shared" ca="1" si="54"/>
        <v>0.96251191334618535</v>
      </c>
      <c r="AI473" s="1">
        <v>43133</v>
      </c>
      <c r="AJ473">
        <v>2762.13</v>
      </c>
      <c r="AK473" s="85">
        <f t="shared" ca="1" si="57"/>
        <v>-2.1436645011316622E-2</v>
      </c>
      <c r="AL473" s="87">
        <f t="shared" ca="1" si="55"/>
        <v>1.0252282225835681E-2</v>
      </c>
      <c r="AM473" s="87">
        <f t="shared" ca="1" si="56"/>
        <v>16.531308362597443</v>
      </c>
    </row>
    <row r="474" spans="2:39" x14ac:dyDescent="0.45">
      <c r="B474" s="86">
        <v>43298</v>
      </c>
      <c r="C474" s="5">
        <v>55.9</v>
      </c>
      <c r="E474" s="86">
        <v>43299</v>
      </c>
      <c r="F474" s="5">
        <v>2.9388999999999998</v>
      </c>
      <c r="G474" s="5">
        <v>0.3371486071947109</v>
      </c>
      <c r="I474" s="86">
        <v>43276</v>
      </c>
      <c r="J474" s="5">
        <v>17.329999999999998</v>
      </c>
      <c r="L474" s="86">
        <v>43299</v>
      </c>
      <c r="M474" s="5">
        <v>0.1028</v>
      </c>
      <c r="O474" s="86">
        <f t="shared" ca="1" si="58"/>
        <v>43299</v>
      </c>
      <c r="P474" s="5">
        <v>2723.06</v>
      </c>
      <c r="Q474" s="5">
        <v>12.309265798746299</v>
      </c>
      <c r="R474" s="1"/>
      <c r="S474" s="1">
        <v>43129</v>
      </c>
      <c r="T474">
        <v>296.44600000000003</v>
      </c>
      <c r="V474" s="86">
        <v>43290</v>
      </c>
      <c r="W474" s="5">
        <v>7.94</v>
      </c>
      <c r="Z474" s="86">
        <v>43277</v>
      </c>
      <c r="AA474" s="5">
        <v>85.7</v>
      </c>
      <c r="AC474" s="1">
        <v>43153</v>
      </c>
      <c r="AD474">
        <v>2.9365000000000001</v>
      </c>
      <c r="AE474" s="87">
        <f t="shared" ca="1" si="52"/>
        <v>-4.0000000000000036E-2</v>
      </c>
      <c r="AF474" s="87">
        <f t="shared" ca="1" si="53"/>
        <v>4.6948553403344306E-2</v>
      </c>
      <c r="AG474" s="87">
        <f t="shared" ca="1" si="54"/>
        <v>0.75702267689504166</v>
      </c>
      <c r="AI474" s="1">
        <v>43132</v>
      </c>
      <c r="AJ474">
        <v>2821.98</v>
      </c>
      <c r="AK474" s="85">
        <f t="shared" ca="1" si="57"/>
        <v>-6.4827068101673384E-4</v>
      </c>
      <c r="AL474" s="87">
        <f t="shared" ca="1" si="55"/>
        <v>5.3702087118498243E-3</v>
      </c>
      <c r="AM474" s="87">
        <f t="shared" ca="1" si="56"/>
        <v>8.6592013594183239</v>
      </c>
    </row>
    <row r="475" spans="2:39" x14ac:dyDescent="0.45">
      <c r="B475" s="86">
        <v>43297</v>
      </c>
      <c r="C475" s="5">
        <v>57.317500000000003</v>
      </c>
      <c r="E475" s="86">
        <v>43298</v>
      </c>
      <c r="F475" s="5">
        <v>2.9260999999999999</v>
      </c>
      <c r="G475" s="5">
        <v>0.3364657486282977</v>
      </c>
      <c r="I475" s="86">
        <v>43273</v>
      </c>
      <c r="J475" s="5">
        <v>13.77</v>
      </c>
      <c r="L475" s="86">
        <v>43298</v>
      </c>
      <c r="M475" s="5">
        <v>8.9700000000000002E-2</v>
      </c>
      <c r="O475" s="86">
        <f t="shared" ca="1" si="58"/>
        <v>43298</v>
      </c>
      <c r="P475" s="5">
        <v>2717.07</v>
      </c>
      <c r="Q475" s="5">
        <v>12.098158363734401</v>
      </c>
      <c r="R475" s="1"/>
      <c r="S475" s="1">
        <v>43126</v>
      </c>
      <c r="T475">
        <v>292.02600000000001</v>
      </c>
      <c r="V475" s="86">
        <v>43287</v>
      </c>
      <c r="W475" s="5">
        <v>8</v>
      </c>
      <c r="Z475" s="86">
        <v>43276</v>
      </c>
      <c r="AA475" s="5">
        <v>85.71</v>
      </c>
      <c r="AC475" s="1">
        <v>43152</v>
      </c>
      <c r="AD475">
        <v>2.9765000000000001</v>
      </c>
      <c r="AE475" s="87">
        <f t="shared" ca="1" si="52"/>
        <v>7.3500000000000121E-2</v>
      </c>
      <c r="AF475" s="87">
        <f t="shared" ca="1" si="53"/>
        <v>4.3240336107235343E-2</v>
      </c>
      <c r="AG475" s="87">
        <f t="shared" ca="1" si="54"/>
        <v>0.69722946963918331</v>
      </c>
      <c r="AI475" s="1">
        <v>43131</v>
      </c>
      <c r="AJ475">
        <v>2823.81</v>
      </c>
      <c r="AK475" s="85">
        <f t="shared" ca="1" si="57"/>
        <v>4.8882088876100647E-4</v>
      </c>
      <c r="AL475" s="87">
        <f t="shared" ca="1" si="55"/>
        <v>9.9514333480203443E-3</v>
      </c>
      <c r="AM475" s="87">
        <f t="shared" ca="1" si="56"/>
        <v>16.046204123350719</v>
      </c>
    </row>
    <row r="476" spans="2:39" x14ac:dyDescent="0.45">
      <c r="B476" s="86">
        <v>43294</v>
      </c>
      <c r="C476" s="5">
        <v>56.863700000000001</v>
      </c>
      <c r="E476" s="86">
        <v>43297</v>
      </c>
      <c r="F476" s="5">
        <v>2.9215</v>
      </c>
      <c r="G476" s="5">
        <v>0.33412263217766924</v>
      </c>
      <c r="I476" s="86">
        <v>43272</v>
      </c>
      <c r="J476" s="5">
        <v>14.64</v>
      </c>
      <c r="L476" s="86">
        <v>43297</v>
      </c>
      <c r="M476" s="5">
        <v>9.6600000000000005E-2</v>
      </c>
      <c r="O476" s="86">
        <f t="shared" ca="1" si="58"/>
        <v>43297</v>
      </c>
      <c r="P476" s="5">
        <v>2754.88</v>
      </c>
      <c r="Q476" s="5">
        <v>6.6816406155218004</v>
      </c>
      <c r="R476" s="1"/>
      <c r="S476" s="1">
        <v>43125</v>
      </c>
      <c r="T476">
        <v>295.57600000000002</v>
      </c>
      <c r="V476" s="86">
        <v>43286</v>
      </c>
      <c r="W476" s="5">
        <v>8.25</v>
      </c>
      <c r="Z476" s="86">
        <v>43273</v>
      </c>
      <c r="AA476" s="5">
        <v>85.91</v>
      </c>
      <c r="AC476" s="1">
        <v>43151</v>
      </c>
      <c r="AD476">
        <v>2.903</v>
      </c>
      <c r="AE476" s="87">
        <f t="shared" ca="1" si="52"/>
        <v>7.0000000000001172E-3</v>
      </c>
      <c r="AF476" s="87">
        <f t="shared" ca="1" si="53"/>
        <v>1.7128241785620429E-2</v>
      </c>
      <c r="AG476" s="87">
        <f t="shared" ca="1" si="54"/>
        <v>0.27618460010169854</v>
      </c>
      <c r="AI476" s="1">
        <v>43130</v>
      </c>
      <c r="AJ476">
        <v>2822.43</v>
      </c>
      <c r="AK476" s="85">
        <f t="shared" ca="1" si="57"/>
        <v>-1.0958608318405548E-2</v>
      </c>
      <c r="AL476" s="87">
        <f t="shared" ca="1" si="55"/>
        <v>9.9586422335455321E-3</v>
      </c>
      <c r="AM476" s="87">
        <f t="shared" ca="1" si="56"/>
        <v>16.057828101987127</v>
      </c>
    </row>
    <row r="477" spans="2:39" x14ac:dyDescent="0.45">
      <c r="B477" s="86">
        <v>43293</v>
      </c>
      <c r="C477" s="5">
        <v>57.515000000000001</v>
      </c>
      <c r="E477" s="86">
        <v>43294</v>
      </c>
      <c r="F477" s="5">
        <v>2.8944999999999999</v>
      </c>
      <c r="G477" s="5">
        <v>0.13937216364826951</v>
      </c>
      <c r="I477" s="86">
        <v>43271</v>
      </c>
      <c r="J477" s="5">
        <v>12.79</v>
      </c>
      <c r="L477" s="86">
        <v>43294</v>
      </c>
      <c r="M477" s="5">
        <v>8.7300000000000003E-2</v>
      </c>
      <c r="O477" s="86">
        <f t="shared" ca="1" si="58"/>
        <v>43294</v>
      </c>
      <c r="P477" s="5">
        <v>2749.76</v>
      </c>
      <c r="Q477" s="5">
        <v>5.5068918990748399</v>
      </c>
      <c r="R477" s="1"/>
      <c r="S477" s="1">
        <v>43124</v>
      </c>
      <c r="T477">
        <v>296.40100000000001</v>
      </c>
      <c r="V477" s="86">
        <v>43285</v>
      </c>
      <c r="W477" s="5">
        <v>8</v>
      </c>
      <c r="Z477" s="86">
        <v>43272</v>
      </c>
      <c r="AA477" s="5">
        <v>85.9</v>
      </c>
      <c r="AC477" s="1">
        <v>43150</v>
      </c>
      <c r="AD477">
        <v>2.8959999999999999</v>
      </c>
      <c r="AE477" s="87">
        <f t="shared" ref="AE477:AE540" ca="1" si="59">(AD477-AD478)</f>
        <v>1.5000000000000568E-3</v>
      </c>
      <c r="AF477" s="87">
        <f t="shared" ref="AF477:AF540" ca="1" si="60">STDEV(AE477:AE480)</f>
        <v>4.7203848713143683E-2</v>
      </c>
      <c r="AG477" s="87">
        <f t="shared" ref="AG477:AG540" ca="1" si="61">AF477*SQRT(260)</f>
        <v>0.76113919007411035</v>
      </c>
      <c r="AI477" s="1">
        <v>43129</v>
      </c>
      <c r="AJ477">
        <v>2853.53</v>
      </c>
      <c r="AK477" s="85">
        <f t="shared" ca="1" si="57"/>
        <v>-6.7547057606620409E-3</v>
      </c>
      <c r="AL477" s="87">
        <f t="shared" ref="AL477:AL540" ca="1" si="62">STDEV(AK477:AK480)</f>
        <v>7.7130743004831873E-3</v>
      </c>
      <c r="AM477" s="87">
        <f t="shared" ref="AM477:AM540" ca="1" si="63">AL477*SQRT(260)*100</f>
        <v>12.436958608454598</v>
      </c>
    </row>
    <row r="478" spans="2:39" x14ac:dyDescent="0.45">
      <c r="B478" s="86">
        <v>43292</v>
      </c>
      <c r="C478" s="5">
        <v>59.3</v>
      </c>
      <c r="E478" s="86">
        <v>43293</v>
      </c>
      <c r="F478" s="5">
        <v>2.9171999999999998</v>
      </c>
      <c r="G478" s="5">
        <v>0.33388391196142919</v>
      </c>
      <c r="I478" s="86">
        <v>43270</v>
      </c>
      <c r="J478" s="5">
        <v>13.35</v>
      </c>
      <c r="L478" s="86">
        <v>43293</v>
      </c>
      <c r="M478" s="5">
        <v>9.6699999999999994E-2</v>
      </c>
      <c r="O478" s="86">
        <f t="shared" ca="1" si="58"/>
        <v>43293</v>
      </c>
      <c r="P478" s="5">
        <v>2767.32</v>
      </c>
      <c r="Q478" s="5">
        <v>3.8691685881126499</v>
      </c>
      <c r="R478" s="1"/>
      <c r="S478" s="1">
        <v>43123</v>
      </c>
      <c r="T478">
        <v>293.88</v>
      </c>
      <c r="V478" s="86">
        <v>43284</v>
      </c>
      <c r="W478" s="5">
        <v>8</v>
      </c>
      <c r="Z478" s="86">
        <v>43271</v>
      </c>
      <c r="AA478" s="5">
        <v>86.08</v>
      </c>
      <c r="AC478" s="1">
        <v>43147</v>
      </c>
      <c r="AD478">
        <v>2.8944999999999999</v>
      </c>
      <c r="AE478" s="87">
        <f t="shared" ca="1" si="59"/>
        <v>-2.9200000000000337E-2</v>
      </c>
      <c r="AF478" s="87">
        <f t="shared" ca="1" si="60"/>
        <v>5.3923309740161213E-2</v>
      </c>
      <c r="AG478" s="87">
        <f t="shared" ca="1" si="61"/>
        <v>0.86948724353303475</v>
      </c>
      <c r="AI478" s="1">
        <v>43126</v>
      </c>
      <c r="AJ478">
        <v>2872.87</v>
      </c>
      <c r="AK478" s="85">
        <f t="shared" ref="AK478:AK541" ca="1" si="64">LN(AJ478/AJ479)</f>
        <v>1.1771597314994501E-2</v>
      </c>
      <c r="AL478" s="87">
        <f t="shared" ca="1" si="62"/>
        <v>5.6291995285145356E-3</v>
      </c>
      <c r="AM478" s="87">
        <f t="shared" ca="1" si="63"/>
        <v>9.0768115030969714</v>
      </c>
    </row>
    <row r="479" spans="2:39" x14ac:dyDescent="0.45">
      <c r="B479" s="86">
        <v>43291</v>
      </c>
      <c r="C479" s="5">
        <v>58.6</v>
      </c>
      <c r="E479" s="86">
        <v>43292</v>
      </c>
      <c r="F479" s="5">
        <v>2.9237000000000002</v>
      </c>
      <c r="G479" s="5">
        <v>0.34270918186318422</v>
      </c>
      <c r="I479" s="86">
        <v>43269</v>
      </c>
      <c r="J479" s="5">
        <v>12.31</v>
      </c>
      <c r="L479" s="86">
        <v>43292</v>
      </c>
      <c r="M479" s="5">
        <v>0.1069</v>
      </c>
      <c r="O479" s="86">
        <f t="shared" ca="1" si="58"/>
        <v>43292</v>
      </c>
      <c r="P479" s="5">
        <v>2762.59</v>
      </c>
      <c r="Q479" s="5">
        <v>4.4029568327364101</v>
      </c>
      <c r="R479" s="1"/>
      <c r="S479" s="1">
        <v>43122</v>
      </c>
      <c r="T479">
        <v>295.93799999999999</v>
      </c>
      <c r="V479" s="86">
        <v>43283</v>
      </c>
      <c r="W479" s="5">
        <v>7.63</v>
      </c>
      <c r="Z479" s="86">
        <v>43270</v>
      </c>
      <c r="AA479" s="5">
        <v>85.99</v>
      </c>
      <c r="AC479" s="1">
        <v>43146</v>
      </c>
      <c r="AD479">
        <v>2.9237000000000002</v>
      </c>
      <c r="AE479" s="87">
        <f t="shared" ca="1" si="59"/>
        <v>5.7000000000000384E-3</v>
      </c>
      <c r="AF479" s="87">
        <f t="shared" ca="1" si="60"/>
        <v>4.8732637933935237E-2</v>
      </c>
      <c r="AG479" s="87">
        <f t="shared" ca="1" si="61"/>
        <v>0.78579017555579433</v>
      </c>
      <c r="AI479" s="1">
        <v>43125</v>
      </c>
      <c r="AJ479">
        <v>2839.25</v>
      </c>
      <c r="AK479" s="85">
        <f t="shared" ca="1" si="64"/>
        <v>6.024531651585847E-4</v>
      </c>
      <c r="AL479" s="87">
        <f t="shared" ca="1" si="62"/>
        <v>3.8160636916429033E-3</v>
      </c>
      <c r="AM479" s="87">
        <f t="shared" ca="1" si="63"/>
        <v>6.1532178131897526</v>
      </c>
    </row>
    <row r="480" spans="2:39" x14ac:dyDescent="0.45">
      <c r="B480" s="86">
        <v>43290</v>
      </c>
      <c r="C480" s="5">
        <v>58.585000000000001</v>
      </c>
      <c r="E480" s="86">
        <v>43291</v>
      </c>
      <c r="F480" s="5">
        <v>2.9264999999999999</v>
      </c>
      <c r="G480" s="5">
        <v>0.33848298824805578</v>
      </c>
      <c r="I480" s="86">
        <v>43266</v>
      </c>
      <c r="J480" s="5">
        <v>11.98</v>
      </c>
      <c r="L480" s="86">
        <v>43291</v>
      </c>
      <c r="M480" s="5">
        <v>0.109</v>
      </c>
      <c r="O480" s="86">
        <f t="shared" ca="1" si="58"/>
        <v>43291</v>
      </c>
      <c r="P480" s="5">
        <v>2773.75</v>
      </c>
      <c r="Q480" s="5">
        <v>4.4044947262580303</v>
      </c>
      <c r="R480" s="1"/>
      <c r="S480" s="1">
        <v>43119</v>
      </c>
      <c r="T480">
        <v>299.62</v>
      </c>
      <c r="V480" s="86">
        <v>43280</v>
      </c>
      <c r="W480" s="5">
        <v>7.5</v>
      </c>
      <c r="Z480" s="86">
        <v>43269</v>
      </c>
      <c r="AA480" s="5">
        <v>86.11</v>
      </c>
      <c r="AC480" s="1">
        <v>43145</v>
      </c>
      <c r="AD480">
        <v>2.9180000000000001</v>
      </c>
      <c r="AE480" s="87">
        <f t="shared" ca="1" si="59"/>
        <v>8.1800000000000317E-2</v>
      </c>
      <c r="AF480" s="87">
        <f t="shared" ca="1" si="60"/>
        <v>4.8253937663158893E-2</v>
      </c>
      <c r="AG480" s="87">
        <f t="shared" ca="1" si="61"/>
        <v>0.77807136562143597</v>
      </c>
      <c r="AI480" s="1">
        <v>43124</v>
      </c>
      <c r="AJ480">
        <v>2837.54</v>
      </c>
      <c r="AK480" s="85">
        <f t="shared" ca="1" si="64"/>
        <v>-5.6018758940720487E-4</v>
      </c>
      <c r="AL480" s="87">
        <f t="shared" ca="1" si="62"/>
        <v>3.6320770555431114E-3</v>
      </c>
      <c r="AM480" s="87">
        <f t="shared" ca="1" si="63"/>
        <v>5.8565482766939656</v>
      </c>
    </row>
    <row r="481" spans="2:39" x14ac:dyDescent="0.45">
      <c r="B481" s="86">
        <v>43287</v>
      </c>
      <c r="C481" s="5">
        <v>58.2</v>
      </c>
      <c r="E481" s="86">
        <v>43290</v>
      </c>
      <c r="F481" s="5">
        <v>2.9375</v>
      </c>
      <c r="G481" s="5">
        <v>0.30656198394451933</v>
      </c>
      <c r="I481" s="86">
        <v>43265</v>
      </c>
      <c r="J481" s="5">
        <v>12.12</v>
      </c>
      <c r="L481" s="86">
        <v>43290</v>
      </c>
      <c r="M481" s="5">
        <v>0.1255</v>
      </c>
      <c r="O481" s="86">
        <f t="shared" ca="1" si="58"/>
        <v>43290</v>
      </c>
      <c r="P481" s="5">
        <v>2779.66</v>
      </c>
      <c r="Q481" s="5">
        <v>4.77072476115295</v>
      </c>
      <c r="R481" s="1"/>
      <c r="S481" s="1">
        <v>43118</v>
      </c>
      <c r="T481">
        <v>301.80599999999998</v>
      </c>
      <c r="V481" s="86">
        <v>43279</v>
      </c>
      <c r="W481" s="5">
        <v>7.19</v>
      </c>
      <c r="Z481" s="86">
        <v>43266</v>
      </c>
      <c r="AA481" s="5">
        <v>86.12</v>
      </c>
      <c r="AC481" s="1">
        <v>43144</v>
      </c>
      <c r="AD481">
        <v>2.8361999999999998</v>
      </c>
      <c r="AE481" s="87">
        <f t="shared" ca="1" si="59"/>
        <v>-3.5700000000000287E-2</v>
      </c>
      <c r="AF481" s="87">
        <f t="shared" ca="1" si="60"/>
        <v>2.5732858372128124E-2</v>
      </c>
      <c r="AG481" s="87">
        <f t="shared" ca="1" si="61"/>
        <v>0.41492987359311834</v>
      </c>
      <c r="AI481" s="1">
        <v>43123</v>
      </c>
      <c r="AJ481">
        <v>2839.13</v>
      </c>
      <c r="AK481" s="85">
        <f t="shared" ca="1" si="64"/>
        <v>2.1720359026722361E-3</v>
      </c>
      <c r="AL481" s="87">
        <f t="shared" ca="1" si="62"/>
        <v>4.0420103230348042E-3</v>
      </c>
      <c r="AM481" s="87">
        <f t="shared" ca="1" si="63"/>
        <v>6.5175458091180136</v>
      </c>
    </row>
    <row r="482" spans="2:39" x14ac:dyDescent="0.45">
      <c r="B482" s="86">
        <v>43286</v>
      </c>
      <c r="C482" s="5">
        <v>59.658799999999999</v>
      </c>
      <c r="E482" s="86">
        <v>43287</v>
      </c>
      <c r="F482" s="5">
        <v>2.9034</v>
      </c>
      <c r="G482" s="5">
        <v>0.28870538616381786</v>
      </c>
      <c r="I482" s="86">
        <v>43264</v>
      </c>
      <c r="J482" s="5">
        <v>12.94</v>
      </c>
      <c r="L482" s="86">
        <v>43287</v>
      </c>
      <c r="M482" s="5">
        <v>0.1096</v>
      </c>
      <c r="O482" s="86">
        <f t="shared" ca="1" si="58"/>
        <v>43287</v>
      </c>
      <c r="P482" s="5">
        <v>2782.49</v>
      </c>
      <c r="Q482" s="5">
        <v>4.7612106875220999</v>
      </c>
      <c r="R482" s="1"/>
      <c r="S482" s="1">
        <v>43117</v>
      </c>
      <c r="T482">
        <v>300.17099999999999</v>
      </c>
      <c r="V482" s="86">
        <v>43278</v>
      </c>
      <c r="W482" s="5">
        <v>7.31</v>
      </c>
      <c r="Z482" s="86">
        <v>43265</v>
      </c>
      <c r="AA482" s="5">
        <v>86.17</v>
      </c>
      <c r="AC482" s="1">
        <v>43143</v>
      </c>
      <c r="AD482">
        <v>2.8719000000000001</v>
      </c>
      <c r="AE482" s="87">
        <f t="shared" ca="1" si="59"/>
        <v>1.2000000000000011E-2</v>
      </c>
      <c r="AF482" s="87">
        <f t="shared" ca="1" si="60"/>
        <v>1.8461198047075068E-2</v>
      </c>
      <c r="AG482" s="87">
        <f t="shared" ca="1" si="61"/>
        <v>0.29767787399581003</v>
      </c>
      <c r="AI482" s="1">
        <v>43122</v>
      </c>
      <c r="AJ482">
        <v>2832.97</v>
      </c>
      <c r="AK482" s="85">
        <f t="shared" ca="1" si="64"/>
        <v>8.0343920983147674E-3</v>
      </c>
      <c r="AL482" s="87">
        <f t="shared" ca="1" si="62"/>
        <v>4.9156125765094172E-3</v>
      </c>
      <c r="AM482" s="87">
        <f t="shared" ca="1" si="63"/>
        <v>7.9261871165193689</v>
      </c>
    </row>
    <row r="483" spans="2:39" x14ac:dyDescent="0.45">
      <c r="B483" s="86">
        <v>43285</v>
      </c>
      <c r="C483" s="5">
        <v>59</v>
      </c>
      <c r="E483" s="86">
        <v>43286</v>
      </c>
      <c r="F483" s="5">
        <v>2.9129999999999998</v>
      </c>
      <c r="G483" s="5">
        <v>0.35276316417675968</v>
      </c>
      <c r="I483" s="86">
        <v>43263</v>
      </c>
      <c r="J483" s="5">
        <v>12.34</v>
      </c>
      <c r="L483" s="86">
        <v>43286</v>
      </c>
      <c r="M483" s="5">
        <v>0.1061</v>
      </c>
      <c r="O483" s="86">
        <f t="shared" ca="1" si="58"/>
        <v>43286</v>
      </c>
      <c r="P483" s="5">
        <v>2775.63</v>
      </c>
      <c r="Q483" s="5">
        <v>5.0384581558311901</v>
      </c>
      <c r="R483" s="1"/>
      <c r="S483" s="1">
        <v>43116</v>
      </c>
      <c r="T483">
        <v>299.29700000000003</v>
      </c>
      <c r="V483" s="86">
        <v>43277</v>
      </c>
      <c r="W483" s="5">
        <v>7.06</v>
      </c>
      <c r="Z483" s="86">
        <v>43264</v>
      </c>
      <c r="AA483" s="5">
        <v>85.92</v>
      </c>
      <c r="AC483" s="1">
        <v>43140</v>
      </c>
      <c r="AD483">
        <v>2.8599000000000001</v>
      </c>
      <c r="AE483" s="87">
        <f t="shared" ca="1" si="59"/>
        <v>2.0399999999999974E-2</v>
      </c>
      <c r="AF483" s="87">
        <f t="shared" ca="1" si="60"/>
        <v>5.3027312145095061E-2</v>
      </c>
      <c r="AG483" s="87">
        <f t="shared" ca="1" si="61"/>
        <v>0.8550397164264768</v>
      </c>
      <c r="AI483" s="1">
        <v>43119</v>
      </c>
      <c r="AJ483">
        <v>2810.3</v>
      </c>
      <c r="AK483" s="85">
        <f t="shared" ca="1" si="64"/>
        <v>4.3756410828246122E-3</v>
      </c>
      <c r="AL483" s="87">
        <f t="shared" ca="1" si="62"/>
        <v>5.8754117253694005E-3</v>
      </c>
      <c r="AM483" s="87">
        <f t="shared" ca="1" si="63"/>
        <v>9.4738167414607197</v>
      </c>
    </row>
    <row r="484" spans="2:39" x14ac:dyDescent="0.45">
      <c r="B484" s="86">
        <v>43284</v>
      </c>
      <c r="C484" s="5">
        <v>59.004800000000003</v>
      </c>
      <c r="E484" s="86">
        <v>43285</v>
      </c>
      <c r="F484" s="5">
        <v>2.9115000000000002</v>
      </c>
      <c r="G484" s="5">
        <v>0.43618627519291081</v>
      </c>
      <c r="I484" s="86">
        <v>43262</v>
      </c>
      <c r="J484" s="5">
        <v>12.35</v>
      </c>
      <c r="L484" s="86">
        <v>43285</v>
      </c>
      <c r="M484" s="5">
        <v>0.1145</v>
      </c>
      <c r="O484" s="86">
        <f t="shared" ca="1" si="58"/>
        <v>43285</v>
      </c>
      <c r="P484" s="5">
        <v>2786.85</v>
      </c>
      <c r="Q484" s="5">
        <v>2.5703421117430598</v>
      </c>
      <c r="R484" s="1"/>
      <c r="S484" s="1">
        <v>43112</v>
      </c>
      <c r="T484">
        <v>297.31200000000001</v>
      </c>
      <c r="V484" s="86">
        <v>43276</v>
      </c>
      <c r="W484" s="5">
        <v>6.75</v>
      </c>
      <c r="Z484" s="86">
        <v>43263</v>
      </c>
      <c r="AA484" s="5">
        <v>85.89</v>
      </c>
      <c r="AC484" s="1">
        <v>43139</v>
      </c>
      <c r="AD484">
        <v>2.8395000000000001</v>
      </c>
      <c r="AE484" s="87">
        <f t="shared" ca="1" si="59"/>
        <v>-1.5499999999999847E-2</v>
      </c>
      <c r="AF484" s="87">
        <f t="shared" ca="1" si="60"/>
        <v>0.11198943402541763</v>
      </c>
      <c r="AG484" s="87">
        <f t="shared" ca="1" si="61"/>
        <v>1.8057753643979848</v>
      </c>
      <c r="AI484" s="1">
        <v>43118</v>
      </c>
      <c r="AJ484">
        <v>2798.03</v>
      </c>
      <c r="AK484" s="85">
        <f t="shared" ca="1" si="64"/>
        <v>-1.6176870607860264E-3</v>
      </c>
      <c r="AL484" s="87">
        <f t="shared" ca="1" si="62"/>
        <v>6.2763130562215998E-3</v>
      </c>
      <c r="AM484" s="87">
        <f t="shared" ca="1" si="63"/>
        <v>10.120250713653988</v>
      </c>
    </row>
    <row r="485" spans="2:39" x14ac:dyDescent="0.45">
      <c r="B485" s="86">
        <v>43283</v>
      </c>
      <c r="C485" s="5">
        <v>58.910200000000003</v>
      </c>
      <c r="E485" s="86">
        <v>43284</v>
      </c>
      <c r="F485" s="5">
        <v>2.9112</v>
      </c>
      <c r="G485" s="5">
        <v>0.44381270448992999</v>
      </c>
      <c r="I485" s="86">
        <v>43259</v>
      </c>
      <c r="J485" s="5">
        <v>12.18</v>
      </c>
      <c r="L485" s="86">
        <v>43284</v>
      </c>
      <c r="M485" s="5">
        <v>0.1212</v>
      </c>
      <c r="O485" s="86">
        <f t="shared" ca="1" si="58"/>
        <v>43284</v>
      </c>
      <c r="P485" s="5">
        <v>2782</v>
      </c>
      <c r="Q485" s="5">
        <v>6.4588491300502699</v>
      </c>
      <c r="R485" s="1"/>
      <c r="S485" s="1">
        <v>43111</v>
      </c>
      <c r="T485">
        <v>295.91800000000001</v>
      </c>
      <c r="V485" s="86">
        <v>43273</v>
      </c>
      <c r="W485" s="5">
        <v>6.81</v>
      </c>
      <c r="Z485" s="86">
        <v>43262</v>
      </c>
      <c r="AA485" s="5">
        <v>85.82</v>
      </c>
      <c r="AC485" s="1">
        <v>43138</v>
      </c>
      <c r="AD485">
        <v>2.855</v>
      </c>
      <c r="AE485" s="87">
        <f t="shared" ca="1" si="59"/>
        <v>2.6199999999999779E-2</v>
      </c>
      <c r="AF485" s="87">
        <f t="shared" ca="1" si="60"/>
        <v>0.11554522923946291</v>
      </c>
      <c r="AG485" s="87">
        <f t="shared" ca="1" si="61"/>
        <v>1.8631108394295839</v>
      </c>
      <c r="AI485" s="1">
        <v>43117</v>
      </c>
      <c r="AJ485">
        <v>2802.56</v>
      </c>
      <c r="AK485" s="85">
        <f t="shared" ca="1" si="64"/>
        <v>9.3709571605236092E-3</v>
      </c>
      <c r="AL485" s="87">
        <f t="shared" ca="1" si="62"/>
        <v>5.7402510952893762E-3</v>
      </c>
      <c r="AM485" s="87">
        <f t="shared" ca="1" si="63"/>
        <v>9.255876774035201</v>
      </c>
    </row>
    <row r="486" spans="2:39" x14ac:dyDescent="0.45">
      <c r="B486" s="86">
        <v>43280</v>
      </c>
      <c r="C486" s="5">
        <v>60.2</v>
      </c>
      <c r="E486" s="86">
        <v>43283</v>
      </c>
      <c r="F486" s="5">
        <v>2.9481999999999999</v>
      </c>
      <c r="G486" s="5">
        <v>0.53841779007260337</v>
      </c>
      <c r="I486" s="86">
        <v>43258</v>
      </c>
      <c r="J486" s="5">
        <v>12.13</v>
      </c>
      <c r="L486" s="86">
        <v>43283</v>
      </c>
      <c r="M486" s="5">
        <v>0.1366</v>
      </c>
      <c r="O486" s="86">
        <f t="shared" ca="1" si="58"/>
        <v>43283</v>
      </c>
      <c r="P486" s="5">
        <v>2779.03</v>
      </c>
      <c r="Q486" s="5">
        <v>6.5596847370862097</v>
      </c>
      <c r="R486" s="1"/>
      <c r="S486" s="1">
        <v>43110</v>
      </c>
      <c r="T486">
        <v>300.79000000000002</v>
      </c>
      <c r="V486" s="86">
        <v>43272</v>
      </c>
      <c r="W486" s="5">
        <v>6.5</v>
      </c>
      <c r="Z486" s="86">
        <v>43259</v>
      </c>
      <c r="AA486" s="5">
        <v>85.66</v>
      </c>
      <c r="AC486" s="1">
        <v>43137</v>
      </c>
      <c r="AD486">
        <v>2.8288000000000002</v>
      </c>
      <c r="AE486" s="87">
        <f t="shared" ca="1" si="59"/>
        <v>0.10980000000000034</v>
      </c>
      <c r="AF486" s="87">
        <f t="shared" ca="1" si="60"/>
        <v>0.12364902951499469</v>
      </c>
      <c r="AG486" s="87">
        <f t="shared" ca="1" si="61"/>
        <v>1.9937806925537238</v>
      </c>
      <c r="AI486" s="1">
        <v>43116</v>
      </c>
      <c r="AJ486">
        <v>2776.42</v>
      </c>
      <c r="AK486" s="85">
        <f t="shared" ca="1" si="64"/>
        <v>-3.5306886277954239E-3</v>
      </c>
      <c r="AL486" s="87">
        <f t="shared" ca="1" si="62"/>
        <v>5.3979613943713565E-3</v>
      </c>
      <c r="AM486" s="87">
        <f t="shared" ca="1" si="63"/>
        <v>8.7039512153573817</v>
      </c>
    </row>
    <row r="487" spans="2:39" x14ac:dyDescent="0.45">
      <c r="B487" s="86">
        <v>43279</v>
      </c>
      <c r="C487" s="5">
        <v>61.284599999999998</v>
      </c>
      <c r="E487" s="86">
        <v>43280</v>
      </c>
      <c r="F487" s="5">
        <v>2.9346999999999999</v>
      </c>
      <c r="G487" s="5">
        <v>0.51968240301168467</v>
      </c>
      <c r="I487" s="86">
        <v>43257</v>
      </c>
      <c r="J487" s="5">
        <v>11.64</v>
      </c>
      <c r="L487" s="86">
        <v>43280</v>
      </c>
      <c r="M487" s="5">
        <v>0.14119999999999999</v>
      </c>
      <c r="O487" s="86">
        <f t="shared" ca="1" si="58"/>
        <v>43280</v>
      </c>
      <c r="P487" s="5">
        <v>2770.37</v>
      </c>
      <c r="Q487" s="5">
        <v>6.6861760681721503</v>
      </c>
      <c r="R487" s="1"/>
      <c r="S487" s="1">
        <v>43109</v>
      </c>
      <c r="T487">
        <v>297.83999999999997</v>
      </c>
      <c r="V487" s="86">
        <v>43271</v>
      </c>
      <c r="W487" s="5">
        <v>6.31</v>
      </c>
      <c r="Z487" s="86">
        <v>43258</v>
      </c>
      <c r="AA487" s="5">
        <v>85.71</v>
      </c>
      <c r="AC487" s="1">
        <v>43136</v>
      </c>
      <c r="AD487">
        <v>2.7189999999999999</v>
      </c>
      <c r="AE487" s="87">
        <f t="shared" ca="1" si="59"/>
        <v>-0.15810000000000013</v>
      </c>
      <c r="AF487" s="87">
        <f t="shared" ca="1" si="60"/>
        <v>0.10945736993612323</v>
      </c>
      <c r="AG487" s="87">
        <f t="shared" ca="1" si="61"/>
        <v>1.7649470577517805</v>
      </c>
      <c r="AI487" s="1">
        <v>43112</v>
      </c>
      <c r="AJ487">
        <v>2786.24</v>
      </c>
      <c r="AK487" s="85">
        <f t="shared" ca="1" si="64"/>
        <v>6.726951075669084E-3</v>
      </c>
      <c r="AL487" s="87">
        <f t="shared" ca="1" si="62"/>
        <v>4.0345998890248388E-3</v>
      </c>
      <c r="AM487" s="87">
        <f t="shared" ca="1" si="63"/>
        <v>6.5055968433149953</v>
      </c>
    </row>
    <row r="488" spans="2:39" x14ac:dyDescent="0.45">
      <c r="B488" s="86">
        <v>43278</v>
      </c>
      <c r="C488" s="5">
        <v>61.880800000000001</v>
      </c>
      <c r="E488" s="86">
        <v>43279</v>
      </c>
      <c r="F488" s="5">
        <v>2.9093</v>
      </c>
      <c r="G488" s="5">
        <v>0.41729278290747612</v>
      </c>
      <c r="I488" s="86">
        <v>43256</v>
      </c>
      <c r="J488" s="5">
        <v>12.4</v>
      </c>
      <c r="L488" s="86">
        <v>43279</v>
      </c>
      <c r="M488" s="5">
        <v>0.1361</v>
      </c>
      <c r="O488" s="86">
        <f t="shared" ca="1" si="58"/>
        <v>43279</v>
      </c>
      <c r="P488" s="5">
        <v>2772.35</v>
      </c>
      <c r="Q488" s="5">
        <v>7.1932673250306296</v>
      </c>
      <c r="R488" s="1"/>
      <c r="S488" s="1">
        <v>43108</v>
      </c>
      <c r="T488">
        <v>291.50400000000002</v>
      </c>
      <c r="V488" s="86">
        <v>43270</v>
      </c>
      <c r="W488" s="5">
        <v>6.75</v>
      </c>
      <c r="Z488" s="86">
        <v>43257</v>
      </c>
      <c r="AA488" s="5">
        <v>85.68</v>
      </c>
      <c r="AC488" s="1">
        <v>43133</v>
      </c>
      <c r="AD488">
        <v>2.8771</v>
      </c>
      <c r="AE488" s="87">
        <f t="shared" ca="1" si="59"/>
        <v>5.0100000000000033E-2</v>
      </c>
      <c r="AF488" s="87">
        <f t="shared" ca="1" si="60"/>
        <v>4.1736514788212234E-2</v>
      </c>
      <c r="AG488" s="87">
        <f t="shared" ca="1" si="61"/>
        <v>0.67298107947648211</v>
      </c>
      <c r="AI488" s="1">
        <v>43111</v>
      </c>
      <c r="AJ488">
        <v>2767.56</v>
      </c>
      <c r="AK488" s="85">
        <f t="shared" ca="1" si="64"/>
        <v>7.0089974904075066E-3</v>
      </c>
      <c r="AL488" s="87">
        <f t="shared" ca="1" si="62"/>
        <v>3.4252628094369785E-3</v>
      </c>
      <c r="AM488" s="87">
        <f t="shared" ca="1" si="63"/>
        <v>5.523070325068427</v>
      </c>
    </row>
    <row r="489" spans="2:39" x14ac:dyDescent="0.45">
      <c r="B489" s="86">
        <v>43277</v>
      </c>
      <c r="C489" s="5">
        <v>60.063800000000001</v>
      </c>
      <c r="E489" s="86">
        <v>43278</v>
      </c>
      <c r="F489" s="5">
        <v>2.8984999999999999</v>
      </c>
      <c r="G489" s="5">
        <v>0.36857923164497236</v>
      </c>
      <c r="I489" s="86">
        <v>43255</v>
      </c>
      <c r="J489" s="5">
        <v>12.74</v>
      </c>
      <c r="L489" s="86">
        <v>43278</v>
      </c>
      <c r="M489" s="5">
        <v>0.13750000000000001</v>
      </c>
      <c r="O489" s="86">
        <f t="shared" ca="1" si="58"/>
        <v>43278</v>
      </c>
      <c r="P489" s="5">
        <v>2748.8</v>
      </c>
      <c r="Q489" s="5">
        <v>11.9237754658154</v>
      </c>
      <c r="R489" s="1"/>
      <c r="S489" s="1">
        <v>43105</v>
      </c>
      <c r="T489">
        <v>292.47000000000003</v>
      </c>
      <c r="V489" s="86">
        <v>43269</v>
      </c>
      <c r="W489" s="5">
        <v>6.5</v>
      </c>
      <c r="Z489" s="86">
        <v>43256</v>
      </c>
      <c r="AA489" s="5">
        <v>85.47</v>
      </c>
      <c r="AC489" s="1">
        <v>43132</v>
      </c>
      <c r="AD489">
        <v>2.827</v>
      </c>
      <c r="AE489" s="87">
        <f t="shared" ca="1" si="59"/>
        <v>9.2299999999999827E-2</v>
      </c>
      <c r="AF489" s="87">
        <f t="shared" ca="1" si="60"/>
        <v>4.1166572199621596E-2</v>
      </c>
      <c r="AG489" s="87">
        <f t="shared" ca="1" si="61"/>
        <v>0.66379103137458173</v>
      </c>
      <c r="AI489" s="1">
        <v>43110</v>
      </c>
      <c r="AJ489">
        <v>2748.23</v>
      </c>
      <c r="AK489" s="85">
        <f t="shared" ca="1" si="64"/>
        <v>-1.112824506788398E-3</v>
      </c>
      <c r="AL489" s="87">
        <f t="shared" ca="1" si="62"/>
        <v>3.425346981985245E-3</v>
      </c>
      <c r="AM489" s="87">
        <f t="shared" ca="1" si="63"/>
        <v>5.523206049224318</v>
      </c>
    </row>
    <row r="490" spans="2:39" x14ac:dyDescent="0.45">
      <c r="B490" s="86">
        <v>43276</v>
      </c>
      <c r="C490" s="5">
        <v>61.486400000000003</v>
      </c>
      <c r="E490" s="86">
        <v>43277</v>
      </c>
      <c r="F490" s="5">
        <v>2.9474999999999998</v>
      </c>
      <c r="G490" s="5">
        <v>0.28739960565966688</v>
      </c>
      <c r="I490" s="86">
        <v>43252</v>
      </c>
      <c r="J490" s="5">
        <v>13.46</v>
      </c>
      <c r="L490" s="86">
        <v>43277</v>
      </c>
      <c r="M490" s="5">
        <v>0.15459999999999999</v>
      </c>
      <c r="O490" s="86">
        <f t="shared" ca="1" si="58"/>
        <v>43277</v>
      </c>
      <c r="P490" s="5">
        <v>2746.87</v>
      </c>
      <c r="Q490" s="5">
        <v>14.218523814949</v>
      </c>
      <c r="R490" s="1"/>
      <c r="S490" s="1">
        <v>43104</v>
      </c>
      <c r="T490">
        <v>294.63499999999999</v>
      </c>
      <c r="V490" s="86">
        <v>43266</v>
      </c>
      <c r="W490" s="5">
        <v>6.25</v>
      </c>
      <c r="Z490" s="86">
        <v>43255</v>
      </c>
      <c r="AA490" s="5">
        <v>85.37</v>
      </c>
      <c r="AC490" s="1">
        <v>43131</v>
      </c>
      <c r="AD490">
        <v>2.7347000000000001</v>
      </c>
      <c r="AE490" s="87">
        <f t="shared" ca="1" si="59"/>
        <v>-5.1999999999998714E-3</v>
      </c>
      <c r="AF490" s="87">
        <f t="shared" ca="1" si="60"/>
        <v>2.2914115009457971E-2</v>
      </c>
      <c r="AG490" s="87">
        <f t="shared" ca="1" si="61"/>
        <v>0.36947900256081323</v>
      </c>
      <c r="AI490" s="1">
        <v>43109</v>
      </c>
      <c r="AJ490">
        <v>2751.29</v>
      </c>
      <c r="AK490" s="85">
        <f t="shared" ca="1" si="64"/>
        <v>1.3020551030292105E-3</v>
      </c>
      <c r="AL490" s="87">
        <f t="shared" ca="1" si="62"/>
        <v>2.6330212154094873E-3</v>
      </c>
      <c r="AM490" s="87">
        <f t="shared" ca="1" si="63"/>
        <v>4.24561913907392</v>
      </c>
    </row>
    <row r="491" spans="2:39" x14ac:dyDescent="0.45">
      <c r="B491" s="86">
        <v>43273</v>
      </c>
      <c r="C491" s="5">
        <v>60.685000000000002</v>
      </c>
      <c r="E491" s="86">
        <v>43276</v>
      </c>
      <c r="F491" s="5">
        <v>2.9485000000000001</v>
      </c>
      <c r="G491" s="5">
        <v>0.50796489380008547</v>
      </c>
      <c r="I491" s="86">
        <v>43251</v>
      </c>
      <c r="J491" s="5">
        <v>15.43</v>
      </c>
      <c r="L491" s="86">
        <v>43276</v>
      </c>
      <c r="M491" s="5">
        <v>0.153</v>
      </c>
      <c r="O491" s="86">
        <f t="shared" ca="1" si="58"/>
        <v>43276</v>
      </c>
      <c r="P491" s="5">
        <v>2734.62</v>
      </c>
      <c r="Q491" s="5">
        <v>19.805771837514499</v>
      </c>
      <c r="R491" s="1"/>
      <c r="S491" s="1">
        <v>43103</v>
      </c>
      <c r="T491">
        <v>299.85599999999999</v>
      </c>
      <c r="V491" s="86">
        <v>43265</v>
      </c>
      <c r="W491" s="5">
        <v>6.62</v>
      </c>
      <c r="Z491" s="86">
        <v>43252</v>
      </c>
      <c r="AA491" s="5">
        <v>85.19</v>
      </c>
      <c r="AC491" s="1">
        <v>43130</v>
      </c>
      <c r="AD491">
        <v>2.7399</v>
      </c>
      <c r="AE491" s="87">
        <f t="shared" ca="1" si="59"/>
        <v>2.1399999999999864E-2</v>
      </c>
      <c r="AF491" s="87">
        <f t="shared" ca="1" si="60"/>
        <v>3.9164897123146879E-2</v>
      </c>
      <c r="AG491" s="87">
        <f t="shared" ca="1" si="61"/>
        <v>0.63151499058481297</v>
      </c>
      <c r="AI491" s="1">
        <v>43108</v>
      </c>
      <c r="AJ491">
        <v>2747.71</v>
      </c>
      <c r="AK491" s="85">
        <f t="shared" ca="1" si="64"/>
        <v>1.6609423836402202E-3</v>
      </c>
      <c r="AL491" s="87">
        <f t="shared" ca="1" si="62"/>
        <v>2.4378155230242735E-3</v>
      </c>
      <c r="AM491" s="87">
        <f t="shared" ca="1" si="63"/>
        <v>3.9308594178849861</v>
      </c>
    </row>
    <row r="492" spans="2:39" x14ac:dyDescent="0.45">
      <c r="B492" s="86">
        <v>43272</v>
      </c>
      <c r="C492" s="5">
        <v>61.424100000000003</v>
      </c>
      <c r="E492" s="86">
        <v>43273</v>
      </c>
      <c r="F492" s="5">
        <v>2.9634999999999998</v>
      </c>
      <c r="G492" s="5">
        <v>0.51450176546506199</v>
      </c>
      <c r="I492" s="86">
        <v>43250</v>
      </c>
      <c r="J492" s="5">
        <v>14.94</v>
      </c>
      <c r="L492" s="86">
        <v>43273</v>
      </c>
      <c r="M492" s="5">
        <v>0.15379999999999999</v>
      </c>
      <c r="O492" s="86">
        <f t="shared" ca="1" si="58"/>
        <v>43273</v>
      </c>
      <c r="P492" s="5">
        <v>2705.27</v>
      </c>
      <c r="Q492" s="5">
        <v>16.925463170985601</v>
      </c>
      <c r="R492" s="1"/>
      <c r="S492" s="1">
        <v>43102</v>
      </c>
      <c r="T492">
        <v>306.24700000000001</v>
      </c>
      <c r="V492" s="86">
        <v>43264</v>
      </c>
      <c r="W492" s="5">
        <v>6.5</v>
      </c>
      <c r="Z492" s="86">
        <v>43251</v>
      </c>
      <c r="AA492" s="5">
        <v>85.38</v>
      </c>
      <c r="AC492" s="1">
        <v>43129</v>
      </c>
      <c r="AD492">
        <v>2.7185000000000001</v>
      </c>
      <c r="AE492" s="87">
        <f t="shared" ca="1" si="59"/>
        <v>3.3900000000000041E-2</v>
      </c>
      <c r="AF492" s="87">
        <f t="shared" ca="1" si="60"/>
        <v>4.0049001235986051E-2</v>
      </c>
      <c r="AG492" s="87">
        <f t="shared" ca="1" si="61"/>
        <v>0.64577074105289345</v>
      </c>
      <c r="AI492" s="1">
        <v>43105</v>
      </c>
      <c r="AJ492">
        <v>2743.15</v>
      </c>
      <c r="AK492" s="85">
        <f t="shared" ca="1" si="64"/>
        <v>7.0091779035817607E-3</v>
      </c>
      <c r="AL492" s="87">
        <f t="shared" ca="1" si="62"/>
        <v>1.7818799753167309E-3</v>
      </c>
      <c r="AM492" s="87">
        <f t="shared" ca="1" si="63"/>
        <v>2.8731951275070684</v>
      </c>
    </row>
    <row r="493" spans="2:39" x14ac:dyDescent="0.45">
      <c r="B493" s="86">
        <v>43271</v>
      </c>
      <c r="C493" s="5">
        <v>60.97</v>
      </c>
      <c r="E493" s="86">
        <v>43272</v>
      </c>
      <c r="F493" s="5">
        <v>2.9636</v>
      </c>
      <c r="G493" s="5">
        <v>0.51381720160643263</v>
      </c>
      <c r="I493" s="86">
        <v>43249</v>
      </c>
      <c r="J493" s="5">
        <v>17.02</v>
      </c>
      <c r="L493" s="86">
        <v>43272</v>
      </c>
      <c r="M493" s="5">
        <v>0.15509999999999999</v>
      </c>
      <c r="O493" s="86">
        <f t="shared" ca="1" si="58"/>
        <v>43272</v>
      </c>
      <c r="P493" s="5">
        <v>2724.01</v>
      </c>
      <c r="Q493" s="5">
        <v>16.157629654191599</v>
      </c>
      <c r="R493" s="1"/>
      <c r="S493" s="1">
        <v>43098</v>
      </c>
      <c r="T493">
        <v>306.37400000000002</v>
      </c>
      <c r="V493" s="86">
        <v>43263</v>
      </c>
      <c r="W493" s="5">
        <v>6.25</v>
      </c>
      <c r="Z493" s="86">
        <v>43250</v>
      </c>
      <c r="AA493" s="5">
        <v>85.46</v>
      </c>
      <c r="AC493" s="1">
        <v>43126</v>
      </c>
      <c r="AD493">
        <v>2.6846000000000001</v>
      </c>
      <c r="AE493" s="87">
        <f t="shared" ca="1" si="59"/>
        <v>4.8900000000000166E-2</v>
      </c>
      <c r="AF493" s="87">
        <f t="shared" ca="1" si="60"/>
        <v>5.0919315261172528E-2</v>
      </c>
      <c r="AG493" s="87">
        <f t="shared" ca="1" si="61"/>
        <v>0.82104928800488952</v>
      </c>
      <c r="AI493" s="1">
        <v>43104</v>
      </c>
      <c r="AJ493">
        <v>2723.99</v>
      </c>
      <c r="AK493" s="85">
        <f t="shared" ca="1" si="64"/>
        <v>4.0205680372948248E-3</v>
      </c>
      <c r="AL493" s="87">
        <f t="shared" ca="1" si="62"/>
        <v>5.9683238343297201E-3</v>
      </c>
      <c r="AM493" s="87">
        <f t="shared" ca="1" si="63"/>
        <v>9.6236330155359386</v>
      </c>
    </row>
    <row r="494" spans="2:39" x14ac:dyDescent="0.45">
      <c r="B494" s="86">
        <v>43270</v>
      </c>
      <c r="C494" s="5">
        <v>60.21</v>
      </c>
      <c r="E494" s="86">
        <v>43271</v>
      </c>
      <c r="F494" s="5">
        <v>3.0019</v>
      </c>
      <c r="G494" s="5">
        <v>0.41630899982264502</v>
      </c>
      <c r="I494" s="86">
        <v>43245</v>
      </c>
      <c r="J494" s="5">
        <v>13.22</v>
      </c>
      <c r="L494" s="86">
        <v>43271</v>
      </c>
      <c r="M494" s="5">
        <v>0.17860000000000001</v>
      </c>
      <c r="O494" s="86">
        <f t="shared" ca="1" si="58"/>
        <v>43271</v>
      </c>
      <c r="P494" s="5">
        <v>2689.86</v>
      </c>
      <c r="Q494" s="5">
        <v>9.9698966070936397</v>
      </c>
      <c r="R494" s="1"/>
      <c r="S494" s="1">
        <v>43097</v>
      </c>
      <c r="T494">
        <v>309.012</v>
      </c>
      <c r="V494" s="86">
        <v>43262</v>
      </c>
      <c r="W494" s="5">
        <v>6.25</v>
      </c>
      <c r="Z494" s="86">
        <v>43249</v>
      </c>
      <c r="AA494" s="5">
        <v>85.2</v>
      </c>
      <c r="AC494" s="1">
        <v>43125</v>
      </c>
      <c r="AD494">
        <v>2.6356999999999999</v>
      </c>
      <c r="AE494" s="87">
        <f t="shared" ca="1" si="59"/>
        <v>-4.0300000000000225E-2</v>
      </c>
      <c r="AF494" s="87">
        <f t="shared" ca="1" si="60"/>
        <v>3.7455128709786442E-2</v>
      </c>
      <c r="AG494" s="87">
        <f t="shared" ca="1" si="61"/>
        <v>0.60394580330799041</v>
      </c>
      <c r="AI494" s="1">
        <v>43103</v>
      </c>
      <c r="AJ494">
        <v>2713.06</v>
      </c>
      <c r="AK494" s="85">
        <f t="shared" ca="1" si="64"/>
        <v>6.3784333821309434E-3</v>
      </c>
      <c r="AL494" s="87">
        <f t="shared" ca="1" si="62"/>
        <v>5.9888051289851167E-3</v>
      </c>
      <c r="AM494" s="87">
        <f t="shared" ca="1" si="63"/>
        <v>9.6566581108420699</v>
      </c>
    </row>
    <row r="495" spans="2:39" x14ac:dyDescent="0.45">
      <c r="B495" s="86">
        <v>43269</v>
      </c>
      <c r="C495" s="5">
        <v>59.375599999999999</v>
      </c>
      <c r="E495" s="86">
        <v>43270</v>
      </c>
      <c r="F495" s="5">
        <v>2.9651000000000001</v>
      </c>
      <c r="G495" s="5">
        <v>0.20204549817635756</v>
      </c>
      <c r="I495" s="86">
        <v>43244</v>
      </c>
      <c r="J495" s="5">
        <v>12.53</v>
      </c>
      <c r="L495" s="86">
        <v>43270</v>
      </c>
      <c r="M495" s="5">
        <v>0.16389999999999999</v>
      </c>
      <c r="O495" s="86">
        <f t="shared" ca="1" si="58"/>
        <v>43270</v>
      </c>
      <c r="P495" s="5">
        <v>2721.33</v>
      </c>
      <c r="Q495" s="5">
        <v>4.6980768324100701</v>
      </c>
      <c r="R495" s="1"/>
      <c r="S495" s="1">
        <v>43096</v>
      </c>
      <c r="T495">
        <v>306.16899999999998</v>
      </c>
      <c r="V495" s="86">
        <v>43259</v>
      </c>
      <c r="W495" s="5">
        <v>6.06</v>
      </c>
      <c r="Z495" s="86">
        <v>43245</v>
      </c>
      <c r="AA495" s="5">
        <v>85.56</v>
      </c>
      <c r="AC495" s="1">
        <v>43124</v>
      </c>
      <c r="AD495">
        <v>2.6760000000000002</v>
      </c>
      <c r="AE495" s="87">
        <f t="shared" ca="1" si="59"/>
        <v>3.2399999999999984E-2</v>
      </c>
      <c r="AF495" s="87">
        <f t="shared" ca="1" si="60"/>
        <v>5.7844187261988513E-2</v>
      </c>
      <c r="AG495" s="87">
        <f t="shared" ca="1" si="61"/>
        <v>0.93270949389399826</v>
      </c>
      <c r="AI495" s="1">
        <v>43102</v>
      </c>
      <c r="AJ495">
        <v>2695.81</v>
      </c>
      <c r="AK495" s="85">
        <f t="shared" ca="1" si="64"/>
        <v>8.2690966618669728E-3</v>
      </c>
      <c r="AL495" s="87">
        <f t="shared" ca="1" si="62"/>
        <v>5.5153248008018643E-3</v>
      </c>
      <c r="AM495" s="87">
        <f t="shared" ca="1" si="63"/>
        <v>8.8931940219295971</v>
      </c>
    </row>
    <row r="496" spans="2:39" x14ac:dyDescent="0.45">
      <c r="B496" s="86">
        <v>43266</v>
      </c>
      <c r="C496" s="5">
        <v>59.951700000000002</v>
      </c>
      <c r="E496" s="86">
        <v>43269</v>
      </c>
      <c r="F496" s="5">
        <v>2.9832999999999998</v>
      </c>
      <c r="G496" s="5">
        <v>0.29539530012058723</v>
      </c>
      <c r="I496" s="86">
        <v>43243</v>
      </c>
      <c r="J496" s="5">
        <v>12.58</v>
      </c>
      <c r="L496" s="86">
        <v>43269</v>
      </c>
      <c r="M496" s="5">
        <v>0.16830000000000001</v>
      </c>
      <c r="O496" s="86">
        <f t="shared" ca="1" si="58"/>
        <v>43269</v>
      </c>
      <c r="P496" s="5">
        <v>2727.76</v>
      </c>
      <c r="Q496" s="5">
        <v>7.8585409471729104</v>
      </c>
      <c r="R496" s="1"/>
      <c r="S496" s="1">
        <v>43095</v>
      </c>
      <c r="T496">
        <v>307.47300000000001</v>
      </c>
      <c r="V496" s="86">
        <v>43258</v>
      </c>
      <c r="W496" s="5">
        <v>5.88</v>
      </c>
      <c r="Z496" s="86">
        <v>43244</v>
      </c>
      <c r="AA496" s="5">
        <v>85.7</v>
      </c>
      <c r="AC496" s="1">
        <v>43123</v>
      </c>
      <c r="AD496">
        <v>2.6436000000000002</v>
      </c>
      <c r="AE496" s="87">
        <f t="shared" ca="1" si="59"/>
        <v>-5.2400000000000002E-2</v>
      </c>
      <c r="AF496" s="87">
        <f t="shared" ca="1" si="60"/>
        <v>5.915355018931652E-2</v>
      </c>
      <c r="AG496" s="87">
        <f t="shared" ca="1" si="61"/>
        <v>0.9538223367063684</v>
      </c>
      <c r="AI496" s="1">
        <v>43098</v>
      </c>
      <c r="AJ496">
        <v>2673.61</v>
      </c>
      <c r="AK496" s="85">
        <f t="shared" ca="1" si="64"/>
        <v>-5.1966579366681887E-3</v>
      </c>
      <c r="AL496" s="87">
        <f t="shared" ca="1" si="62"/>
        <v>3.0989282172532691E-3</v>
      </c>
      <c r="AM496" s="87">
        <f t="shared" ca="1" si="63"/>
        <v>4.9968716061942358</v>
      </c>
    </row>
    <row r="497" spans="2:39" x14ac:dyDescent="0.45">
      <c r="B497" s="86">
        <v>43265</v>
      </c>
      <c r="C497" s="5">
        <v>59.617100000000001</v>
      </c>
      <c r="E497" s="86">
        <v>43266</v>
      </c>
      <c r="F497" s="5">
        <v>2.9843000000000002</v>
      </c>
      <c r="G497" s="5">
        <v>0.32704026255697155</v>
      </c>
      <c r="I497" s="86">
        <v>43242</v>
      </c>
      <c r="J497" s="5">
        <v>13.22</v>
      </c>
      <c r="L497" s="86">
        <v>43266</v>
      </c>
      <c r="M497" s="5">
        <v>0.16389999999999999</v>
      </c>
      <c r="O497" s="86">
        <f t="shared" ca="1" si="58"/>
        <v>43266</v>
      </c>
      <c r="P497" s="5">
        <v>2733.29</v>
      </c>
      <c r="Q497" s="5">
        <v>8.0981304661948101</v>
      </c>
      <c r="R497" s="1"/>
      <c r="S497" s="1">
        <v>43091</v>
      </c>
      <c r="T497">
        <v>309.52699999999999</v>
      </c>
      <c r="V497" s="86">
        <v>43257</v>
      </c>
      <c r="W497" s="5">
        <v>5.63</v>
      </c>
      <c r="Z497" s="86">
        <v>43243</v>
      </c>
      <c r="AA497" s="5">
        <v>85.65</v>
      </c>
      <c r="AC497" s="1">
        <v>43122</v>
      </c>
      <c r="AD497">
        <v>2.6960000000000002</v>
      </c>
      <c r="AE497" s="87">
        <f t="shared" ca="1" si="59"/>
        <v>-2.1299999999999653E-2</v>
      </c>
      <c r="AF497" s="87">
        <f t="shared" ca="1" si="60"/>
        <v>4.2316072596591335E-2</v>
      </c>
      <c r="AG497" s="87">
        <f t="shared" ca="1" si="61"/>
        <v>0.68232616833886484</v>
      </c>
      <c r="AI497" s="1">
        <v>43097</v>
      </c>
      <c r="AJ497">
        <v>2687.54</v>
      </c>
      <c r="AK497" s="85">
        <f t="shared" ca="1" si="64"/>
        <v>1.8323481522244368E-3</v>
      </c>
      <c r="AL497" s="87">
        <f t="shared" ca="1" si="62"/>
        <v>1.2920596464930955E-3</v>
      </c>
      <c r="AM497" s="87">
        <f t="shared" ca="1" si="63"/>
        <v>2.0833835792405688</v>
      </c>
    </row>
    <row r="498" spans="2:39" x14ac:dyDescent="0.45">
      <c r="B498" s="86">
        <v>43264</v>
      </c>
      <c r="C498" s="5">
        <v>60.76</v>
      </c>
      <c r="E498" s="86">
        <v>43265</v>
      </c>
      <c r="F498" s="5">
        <v>3.0019999999999998</v>
      </c>
      <c r="G498" s="5">
        <v>0.32378138200540973</v>
      </c>
      <c r="I498" s="86">
        <v>43241</v>
      </c>
      <c r="J498" s="5">
        <v>13.08</v>
      </c>
      <c r="L498" s="86">
        <v>43265</v>
      </c>
      <c r="M498" s="5">
        <v>0.16689999999999999</v>
      </c>
      <c r="O498" s="86">
        <f t="shared" ca="1" si="58"/>
        <v>43265</v>
      </c>
      <c r="P498" s="5">
        <v>2724.44</v>
      </c>
      <c r="Q498" s="5">
        <v>7.8760426986197398</v>
      </c>
      <c r="R498" s="1"/>
      <c r="S498" s="1">
        <v>43090</v>
      </c>
      <c r="T498">
        <v>306.80500000000001</v>
      </c>
      <c r="V498" s="86">
        <v>43256</v>
      </c>
      <c r="W498" s="5">
        <v>6.06</v>
      </c>
      <c r="Z498" s="86">
        <v>43242</v>
      </c>
      <c r="AA498" s="5">
        <v>85.58</v>
      </c>
      <c r="AC498" s="1">
        <v>43119</v>
      </c>
      <c r="AD498">
        <v>2.7172999999999998</v>
      </c>
      <c r="AE498" s="87">
        <f t="shared" ca="1" si="59"/>
        <v>7.8300000000000036E-2</v>
      </c>
      <c r="AF498" s="87">
        <f t="shared" ca="1" si="60"/>
        <v>2.9610738480040196E-2</v>
      </c>
      <c r="AG498" s="87">
        <f t="shared" ca="1" si="61"/>
        <v>0.47745881148709213</v>
      </c>
      <c r="AI498" s="1">
        <v>43096</v>
      </c>
      <c r="AJ498">
        <v>2682.62</v>
      </c>
      <c r="AK498" s="85">
        <f t="shared" ca="1" si="64"/>
        <v>7.9058462627016842E-4</v>
      </c>
      <c r="AL498" s="87">
        <f t="shared" ca="1" si="62"/>
        <v>1.3535495813380347E-3</v>
      </c>
      <c r="AM498" s="87">
        <f t="shared" ca="1" si="63"/>
        <v>2.1825331199697655</v>
      </c>
    </row>
    <row r="499" spans="2:39" x14ac:dyDescent="0.45">
      <c r="B499" s="86">
        <v>43263</v>
      </c>
      <c r="C499" s="5">
        <v>61.743699999999997</v>
      </c>
      <c r="E499" s="86">
        <v>43264</v>
      </c>
      <c r="F499" s="5">
        <v>3.0335999999999999</v>
      </c>
      <c r="G499" s="5">
        <v>0.14779828596209948</v>
      </c>
      <c r="I499" s="86">
        <v>43238</v>
      </c>
      <c r="J499" s="5">
        <v>13.42</v>
      </c>
      <c r="L499" s="86">
        <v>43264</v>
      </c>
      <c r="M499" s="5">
        <v>0.19789999999999999</v>
      </c>
      <c r="O499" s="86">
        <f t="shared" ca="1" si="58"/>
        <v>43264</v>
      </c>
      <c r="P499" s="5">
        <v>2733.01</v>
      </c>
      <c r="Q499" s="5">
        <v>7.3647069815548196</v>
      </c>
      <c r="R499" s="1"/>
      <c r="S499" s="1">
        <v>43089</v>
      </c>
      <c r="T499">
        <v>307.25700000000001</v>
      </c>
      <c r="V499" s="86">
        <v>43255</v>
      </c>
      <c r="W499" s="5">
        <v>5.75</v>
      </c>
      <c r="Z499" s="86">
        <v>43241</v>
      </c>
      <c r="AA499" s="5">
        <v>85.52</v>
      </c>
      <c r="AC499" s="1">
        <v>43118</v>
      </c>
      <c r="AD499">
        <v>2.6389999999999998</v>
      </c>
      <c r="AE499" s="87">
        <f t="shared" ca="1" si="59"/>
        <v>4.1099999999999692E-2</v>
      </c>
      <c r="AF499" s="87">
        <f t="shared" ca="1" si="60"/>
        <v>2.6566316392504851E-2</v>
      </c>
      <c r="AG499" s="87">
        <f t="shared" ca="1" si="61"/>
        <v>0.42836898035844601</v>
      </c>
      <c r="AI499" s="1">
        <v>43095</v>
      </c>
      <c r="AJ499">
        <v>2680.5</v>
      </c>
      <c r="AK499" s="85">
        <f t="shared" ca="1" si="64"/>
        <v>-1.0589429458703716E-3</v>
      </c>
      <c r="AL499" s="87">
        <f t="shared" ca="1" si="62"/>
        <v>1.4047016095956673E-3</v>
      </c>
      <c r="AM499" s="87">
        <f t="shared" ca="1" si="63"/>
        <v>2.2650132872020223</v>
      </c>
    </row>
    <row r="500" spans="2:39" x14ac:dyDescent="0.45">
      <c r="B500" s="86">
        <v>43262</v>
      </c>
      <c r="C500" s="5">
        <v>64.62</v>
      </c>
      <c r="E500" s="86">
        <v>43263</v>
      </c>
      <c r="F500" s="5">
        <v>3.0236000000000001</v>
      </c>
      <c r="G500" s="5">
        <v>0.51918769887841987</v>
      </c>
      <c r="I500" s="86">
        <v>43237</v>
      </c>
      <c r="J500" s="5">
        <v>13.43</v>
      </c>
      <c r="L500" s="86">
        <v>43263</v>
      </c>
      <c r="M500" s="5">
        <v>0.21360000000000001</v>
      </c>
      <c r="O500" s="86">
        <f t="shared" ca="1" si="58"/>
        <v>43263</v>
      </c>
      <c r="P500" s="5">
        <v>2712.97</v>
      </c>
      <c r="Q500" s="5">
        <v>7.2887809470076901</v>
      </c>
      <c r="R500" s="1"/>
      <c r="S500" s="1">
        <v>43088</v>
      </c>
      <c r="T500">
        <v>309.59100000000001</v>
      </c>
      <c r="V500" s="86">
        <v>43252</v>
      </c>
      <c r="W500" s="5">
        <v>5.5</v>
      </c>
      <c r="Z500" s="86">
        <v>43238</v>
      </c>
      <c r="AA500" s="5">
        <v>85.4</v>
      </c>
      <c r="AC500" s="1">
        <v>43117</v>
      </c>
      <c r="AD500">
        <v>2.5979000000000001</v>
      </c>
      <c r="AE500" s="87">
        <f t="shared" ca="1" si="59"/>
        <v>5.2900000000000169E-2</v>
      </c>
      <c r="AF500" s="87">
        <f t="shared" ca="1" si="60"/>
        <v>2.4409151289356088E-2</v>
      </c>
      <c r="AG500" s="87">
        <f t="shared" ca="1" si="61"/>
        <v>0.39358573822400528</v>
      </c>
      <c r="AI500" s="1">
        <v>43091</v>
      </c>
      <c r="AJ500">
        <v>2683.34</v>
      </c>
      <c r="AK500" s="85">
        <f t="shared" ca="1" si="64"/>
        <v>-4.5827892849429578E-4</v>
      </c>
      <c r="AL500" s="87">
        <f t="shared" ca="1" si="62"/>
        <v>2.136091880467701E-3</v>
      </c>
      <c r="AM500" s="87">
        <f t="shared" ca="1" si="63"/>
        <v>3.4443446628756682</v>
      </c>
    </row>
    <row r="501" spans="2:39" x14ac:dyDescent="0.45">
      <c r="B501" s="86">
        <v>43259</v>
      </c>
      <c r="C501" s="5">
        <v>64.7</v>
      </c>
      <c r="E501" s="86">
        <v>43262</v>
      </c>
      <c r="F501" s="5">
        <v>3.0154999999999998</v>
      </c>
      <c r="G501" s="5">
        <v>0.6282363143488815</v>
      </c>
      <c r="I501" s="86">
        <v>43236</v>
      </c>
      <c r="J501" s="5">
        <v>13.42</v>
      </c>
      <c r="L501" s="86">
        <v>43262</v>
      </c>
      <c r="M501" s="5">
        <v>0.219</v>
      </c>
      <c r="O501" s="86">
        <f t="shared" ca="1" si="58"/>
        <v>43262</v>
      </c>
      <c r="P501" s="5">
        <v>2720.13</v>
      </c>
      <c r="Q501" s="5">
        <v>7.3968367738183201</v>
      </c>
      <c r="R501" s="1"/>
      <c r="S501" s="1">
        <v>43087</v>
      </c>
      <c r="T501">
        <v>307.96600000000001</v>
      </c>
      <c r="V501" s="86">
        <v>43251</v>
      </c>
      <c r="W501" s="5">
        <v>5.25</v>
      </c>
      <c r="Z501" s="86">
        <v>43237</v>
      </c>
      <c r="AA501" s="5">
        <v>85.49</v>
      </c>
      <c r="AC501" s="1">
        <v>43116</v>
      </c>
      <c r="AD501">
        <v>2.5449999999999999</v>
      </c>
      <c r="AE501" s="87">
        <f t="shared" ca="1" si="59"/>
        <v>7.0000000000001172E-3</v>
      </c>
      <c r="AF501" s="87">
        <f t="shared" ca="1" si="60"/>
        <v>1.0661574305264277E-2</v>
      </c>
      <c r="AG501" s="87">
        <f t="shared" ca="1" si="61"/>
        <v>0.17191272010335529</v>
      </c>
      <c r="AI501" s="1">
        <v>43090</v>
      </c>
      <c r="AJ501">
        <v>2684.57</v>
      </c>
      <c r="AK501" s="85">
        <f t="shared" ca="1" si="64"/>
        <v>1.983661548850703E-3</v>
      </c>
      <c r="AL501" s="87">
        <f t="shared" ca="1" si="62"/>
        <v>3.6980015379315754E-3</v>
      </c>
      <c r="AM501" s="87">
        <f t="shared" ca="1" si="63"/>
        <v>5.9628483104817587</v>
      </c>
    </row>
    <row r="502" spans="2:39" x14ac:dyDescent="0.45">
      <c r="B502" s="86">
        <v>43258</v>
      </c>
      <c r="C502" s="5">
        <v>62.792900000000003</v>
      </c>
      <c r="E502" s="86">
        <v>43259</v>
      </c>
      <c r="F502" s="5">
        <v>3.0081000000000002</v>
      </c>
      <c r="G502" s="5">
        <v>0.64674250414416601</v>
      </c>
      <c r="I502" s="86">
        <v>43235</v>
      </c>
      <c r="J502" s="5">
        <v>14.63</v>
      </c>
      <c r="L502" s="86">
        <v>43259</v>
      </c>
      <c r="M502" s="5">
        <v>0.2306</v>
      </c>
      <c r="O502" s="86">
        <f t="shared" ca="1" si="58"/>
        <v>43259</v>
      </c>
      <c r="P502" s="5">
        <v>2722.46</v>
      </c>
      <c r="Q502" s="5">
        <v>7.6336087604149103</v>
      </c>
      <c r="R502" s="1"/>
      <c r="S502" s="1">
        <v>43084</v>
      </c>
      <c r="T502">
        <v>311.923</v>
      </c>
      <c r="V502" s="86">
        <v>43250</v>
      </c>
      <c r="W502" s="5">
        <v>4.12</v>
      </c>
      <c r="Z502" s="86">
        <v>43236</v>
      </c>
      <c r="AA502" s="5">
        <v>85.44</v>
      </c>
      <c r="AC502" s="1">
        <v>43115</v>
      </c>
      <c r="AD502">
        <v>2.5379999999999998</v>
      </c>
      <c r="AE502" s="87">
        <f t="shared" ca="1" si="59"/>
        <v>-2.5000000000003908E-3</v>
      </c>
      <c r="AF502" s="87">
        <f t="shared" ca="1" si="60"/>
        <v>1.0020811677038489E-2</v>
      </c>
      <c r="AG502" s="87">
        <f t="shared" ca="1" si="61"/>
        <v>0.16158073317488827</v>
      </c>
      <c r="AI502" s="1">
        <v>43089</v>
      </c>
      <c r="AJ502">
        <v>2679.25</v>
      </c>
      <c r="AK502" s="85">
        <f t="shared" ca="1" si="64"/>
        <v>-8.2824699924951802E-4</v>
      </c>
      <c r="AL502" s="87">
        <f t="shared" ca="1" si="62"/>
        <v>5.5819863278981051E-3</v>
      </c>
      <c r="AM502" s="87">
        <f t="shared" ca="1" si="63"/>
        <v>9.000682504598613</v>
      </c>
    </row>
    <row r="503" spans="2:39" x14ac:dyDescent="0.45">
      <c r="B503" s="86">
        <v>43257</v>
      </c>
      <c r="C503" s="5">
        <v>62.101199999999999</v>
      </c>
      <c r="E503" s="86">
        <v>43258</v>
      </c>
      <c r="F503" s="5">
        <v>2.9813999999999998</v>
      </c>
      <c r="G503" s="5">
        <v>0.70702951376398149</v>
      </c>
      <c r="I503" s="86">
        <v>43234</v>
      </c>
      <c r="J503" s="5">
        <v>12.93</v>
      </c>
      <c r="L503" s="86">
        <v>43258</v>
      </c>
      <c r="M503" s="5">
        <v>0.21240000000000001</v>
      </c>
      <c r="O503" s="86">
        <f t="shared" ca="1" si="58"/>
        <v>43258</v>
      </c>
      <c r="P503" s="5">
        <v>2711.45</v>
      </c>
      <c r="Q503" s="5">
        <v>10.673244055484799</v>
      </c>
      <c r="R503" s="1"/>
      <c r="S503" s="1">
        <v>43083</v>
      </c>
      <c r="T503">
        <v>314.89100000000002</v>
      </c>
      <c r="V503" s="86">
        <v>43249</v>
      </c>
      <c r="W503" s="5">
        <v>3.75</v>
      </c>
      <c r="Z503" s="86">
        <v>43235</v>
      </c>
      <c r="AA503" s="5">
        <v>85.33</v>
      </c>
      <c r="AC503" s="1">
        <v>43112</v>
      </c>
      <c r="AD503">
        <v>2.5405000000000002</v>
      </c>
      <c r="AE503" s="87">
        <f t="shared" ca="1" si="59"/>
        <v>1.2600000000000389E-2</v>
      </c>
      <c r="AF503" s="87">
        <f t="shared" ca="1" si="60"/>
        <v>3.8190312907856468E-2</v>
      </c>
      <c r="AG503" s="87">
        <f t="shared" ca="1" si="61"/>
        <v>0.61580029230262379</v>
      </c>
      <c r="AI503" s="1">
        <v>43088</v>
      </c>
      <c r="AJ503">
        <v>2681.47</v>
      </c>
      <c r="AK503" s="85">
        <f t="shared" ca="1" si="64"/>
        <v>-3.2355197885935352E-3</v>
      </c>
      <c r="AL503" s="87">
        <f t="shared" ca="1" si="62"/>
        <v>6.4134625181414377E-3</v>
      </c>
      <c r="AM503" s="87">
        <f t="shared" ca="1" si="63"/>
        <v>10.341397576061626</v>
      </c>
    </row>
    <row r="504" spans="2:39" x14ac:dyDescent="0.45">
      <c r="B504" s="86">
        <v>43256</v>
      </c>
      <c r="C504" s="5">
        <v>60.7883</v>
      </c>
      <c r="E504" s="86">
        <v>43257</v>
      </c>
      <c r="F504" s="5">
        <v>3.0291999999999999</v>
      </c>
      <c r="G504" s="5">
        <v>0.44946321688580093</v>
      </c>
      <c r="I504" s="86">
        <v>43231</v>
      </c>
      <c r="J504" s="5">
        <v>12.65</v>
      </c>
      <c r="L504" s="86">
        <v>43257</v>
      </c>
      <c r="M504" s="5">
        <v>0.24390000000000001</v>
      </c>
      <c r="O504" s="86">
        <f t="shared" ca="1" si="58"/>
        <v>43257</v>
      </c>
      <c r="P504" s="5">
        <v>2730.13</v>
      </c>
      <c r="Q504" s="5">
        <v>7.6433466177152702</v>
      </c>
      <c r="R504" s="1"/>
      <c r="S504" s="1">
        <v>43082</v>
      </c>
      <c r="T504">
        <v>313.017</v>
      </c>
      <c r="V504" s="86">
        <v>43245</v>
      </c>
      <c r="W504" s="5">
        <v>3.75</v>
      </c>
      <c r="Z504" s="86">
        <v>43234</v>
      </c>
      <c r="AA504" s="5">
        <v>85.75</v>
      </c>
      <c r="AC504" s="1">
        <v>43111</v>
      </c>
      <c r="AD504">
        <v>2.5278999999999998</v>
      </c>
      <c r="AE504" s="87">
        <f t="shared" ca="1" si="59"/>
        <v>-1.1600000000000055E-2</v>
      </c>
      <c r="AF504" s="87">
        <f t="shared" ca="1" si="60"/>
        <v>3.949721509169965E-2</v>
      </c>
      <c r="AG504" s="87">
        <f t="shared" ca="1" si="61"/>
        <v>0.6368734568185398</v>
      </c>
      <c r="AI504" s="1">
        <v>43087</v>
      </c>
      <c r="AJ504">
        <v>2690.16</v>
      </c>
      <c r="AK504" s="85">
        <f t="shared" ca="1" si="64"/>
        <v>5.3485331483242001E-3</v>
      </c>
      <c r="AL504" s="87">
        <f t="shared" ca="1" si="62"/>
        <v>5.8200883956855106E-3</v>
      </c>
      <c r="AM504" s="87">
        <f t="shared" ca="1" si="63"/>
        <v>9.3846105527795967</v>
      </c>
    </row>
    <row r="505" spans="2:39" x14ac:dyDescent="0.45">
      <c r="B505" s="86">
        <v>43255</v>
      </c>
      <c r="C505" s="5">
        <v>61</v>
      </c>
      <c r="E505" s="86">
        <v>43256</v>
      </c>
      <c r="F505" s="5">
        <v>2.9881000000000002</v>
      </c>
      <c r="G505" s="5">
        <v>0.43749344756997927</v>
      </c>
      <c r="I505" s="86">
        <v>43230</v>
      </c>
      <c r="J505" s="5">
        <v>13.23</v>
      </c>
      <c r="L505" s="86">
        <v>43256</v>
      </c>
      <c r="M505" s="5">
        <v>0.2253</v>
      </c>
      <c r="O505" s="86">
        <f t="shared" ca="1" si="58"/>
        <v>43256</v>
      </c>
      <c r="P505" s="5">
        <v>2727.72</v>
      </c>
      <c r="Q505" s="5">
        <v>8.2612772185568009</v>
      </c>
      <c r="R505" s="1"/>
      <c r="S505" s="1">
        <v>43081</v>
      </c>
      <c r="T505">
        <v>314.41500000000002</v>
      </c>
      <c r="V505" s="86">
        <v>43244</v>
      </c>
      <c r="W505" s="5">
        <v>3.25</v>
      </c>
      <c r="Z505" s="86">
        <v>43231</v>
      </c>
      <c r="AA505" s="5">
        <v>85.73</v>
      </c>
      <c r="AC505" s="1">
        <v>43110</v>
      </c>
      <c r="AD505">
        <v>2.5394999999999999</v>
      </c>
      <c r="AE505" s="87">
        <f t="shared" ca="1" si="59"/>
        <v>-2.2999999999999687E-3</v>
      </c>
      <c r="AF505" s="87">
        <f t="shared" ca="1" si="60"/>
        <v>3.5478350205911773E-2</v>
      </c>
      <c r="AG505" s="87">
        <f t="shared" ca="1" si="61"/>
        <v>0.57207120768892328</v>
      </c>
      <c r="AI505" s="1">
        <v>43084</v>
      </c>
      <c r="AJ505">
        <v>2675.81</v>
      </c>
      <c r="AK505" s="85">
        <f t="shared" ca="1" si="64"/>
        <v>8.9342951949163939E-3</v>
      </c>
      <c r="AL505" s="87">
        <f t="shared" ca="1" si="62"/>
        <v>5.4860282146379303E-3</v>
      </c>
      <c r="AM505" s="87">
        <f t="shared" ca="1" si="63"/>
        <v>8.845954696169823</v>
      </c>
    </row>
    <row r="506" spans="2:39" x14ac:dyDescent="0.45">
      <c r="B506" s="86">
        <v>43252</v>
      </c>
      <c r="C506" s="5">
        <v>62.981000000000002</v>
      </c>
      <c r="E506" s="86">
        <v>43255</v>
      </c>
      <c r="F506" s="5">
        <v>3.0005000000000002</v>
      </c>
      <c r="G506" s="5">
        <v>0.40448543443078866</v>
      </c>
      <c r="I506" s="86">
        <v>43229</v>
      </c>
      <c r="J506" s="5">
        <v>13.42</v>
      </c>
      <c r="L506" s="86">
        <v>43255</v>
      </c>
      <c r="M506" s="5">
        <v>0.22420000000000001</v>
      </c>
      <c r="O506" s="86">
        <f t="shared" ca="1" si="58"/>
        <v>43255</v>
      </c>
      <c r="P506" s="5">
        <v>2723.07</v>
      </c>
      <c r="Q506" s="5">
        <v>7.74320778393583</v>
      </c>
      <c r="R506" s="1"/>
      <c r="S506" s="1">
        <v>43080</v>
      </c>
      <c r="T506">
        <v>314.017</v>
      </c>
      <c r="V506" s="86">
        <v>43243</v>
      </c>
      <c r="W506" s="5">
        <v>3.37</v>
      </c>
      <c r="Z506" s="86">
        <v>43230</v>
      </c>
      <c r="AA506" s="5">
        <v>85.76</v>
      </c>
      <c r="AC506" s="1">
        <v>43109</v>
      </c>
      <c r="AD506">
        <v>2.5417999999999998</v>
      </c>
      <c r="AE506" s="87">
        <f t="shared" ca="1" si="59"/>
        <v>7.3299999999999699E-2</v>
      </c>
      <c r="AF506" s="87">
        <f t="shared" ca="1" si="60"/>
        <v>3.249687164430836E-2</v>
      </c>
      <c r="AG506" s="87">
        <f t="shared" ca="1" si="61"/>
        <v>0.52399631041957695</v>
      </c>
      <c r="AI506" s="1">
        <v>43083</v>
      </c>
      <c r="AJ506">
        <v>2652.01</v>
      </c>
      <c r="AK506" s="85">
        <f t="shared" ca="1" si="64"/>
        <v>-4.0791347395288243E-3</v>
      </c>
      <c r="AL506" s="87">
        <f t="shared" ca="1" si="62"/>
        <v>3.1341675832046762E-3</v>
      </c>
      <c r="AM506" s="87">
        <f t="shared" ca="1" si="63"/>
        <v>5.0536933764316077</v>
      </c>
    </row>
    <row r="507" spans="2:39" x14ac:dyDescent="0.45">
      <c r="B507" s="86">
        <v>43251</v>
      </c>
      <c r="C507" s="5">
        <v>65.2</v>
      </c>
      <c r="E507" s="86">
        <v>43252</v>
      </c>
      <c r="F507" s="5">
        <v>2.9584000000000001</v>
      </c>
      <c r="G507" s="5">
        <v>1.8587326148032477</v>
      </c>
      <c r="I507" s="86">
        <v>43228</v>
      </c>
      <c r="J507" s="5">
        <v>14.71</v>
      </c>
      <c r="L507" s="86">
        <v>43252</v>
      </c>
      <c r="M507" s="5">
        <v>0.2195</v>
      </c>
      <c r="O507" s="86">
        <f t="shared" ca="1" si="58"/>
        <v>43252</v>
      </c>
      <c r="P507" s="5">
        <v>2697.79</v>
      </c>
      <c r="Q507" s="5">
        <v>9.4782051076437401</v>
      </c>
      <c r="R507" s="1"/>
      <c r="S507" s="1">
        <v>43077</v>
      </c>
      <c r="T507">
        <v>316.12700000000001</v>
      </c>
      <c r="V507" s="86">
        <v>43242</v>
      </c>
      <c r="W507" s="5">
        <v>2.87</v>
      </c>
      <c r="Z507" s="86">
        <v>43229</v>
      </c>
      <c r="AA507" s="5">
        <v>85.51</v>
      </c>
      <c r="AC507" s="1">
        <v>43108</v>
      </c>
      <c r="AD507">
        <v>2.4685000000000001</v>
      </c>
      <c r="AE507" s="87">
        <f t="shared" ca="1" si="59"/>
        <v>-1.5999999999998238E-3</v>
      </c>
      <c r="AF507" s="87">
        <f t="shared" ca="1" si="60"/>
        <v>1.5551500463513728E-2</v>
      </c>
      <c r="AG507" s="87">
        <f t="shared" ca="1" si="61"/>
        <v>0.2507604102192641</v>
      </c>
      <c r="AI507" s="1">
        <v>43082</v>
      </c>
      <c r="AJ507">
        <v>2662.85</v>
      </c>
      <c r="AK507" s="85">
        <f t="shared" ca="1" si="64"/>
        <v>-4.7306532187143082E-4</v>
      </c>
      <c r="AL507" s="87">
        <f t="shared" ca="1" si="62"/>
        <v>2.527501235812172E-3</v>
      </c>
      <c r="AM507" s="87">
        <f t="shared" ca="1" si="63"/>
        <v>4.0754732844521682</v>
      </c>
    </row>
    <row r="508" spans="2:39" x14ac:dyDescent="0.45">
      <c r="B508" s="86">
        <v>43250</v>
      </c>
      <c r="C508" s="5">
        <v>65.314300000000003</v>
      </c>
      <c r="E508" s="86">
        <v>43251</v>
      </c>
      <c r="F508" s="5">
        <v>2.9121000000000001</v>
      </c>
      <c r="G508" s="5">
        <v>1.8187659506746103</v>
      </c>
      <c r="I508" s="86">
        <v>43227</v>
      </c>
      <c r="J508" s="5">
        <v>14.75</v>
      </c>
      <c r="L508" s="86">
        <v>43251</v>
      </c>
      <c r="M508" s="5">
        <v>0.21679999999999999</v>
      </c>
      <c r="O508" s="86">
        <f t="shared" ca="1" si="58"/>
        <v>43251</v>
      </c>
      <c r="P508" s="5">
        <v>2671.92</v>
      </c>
      <c r="Q508" s="5">
        <v>10.7151067279415</v>
      </c>
      <c r="R508" s="1"/>
      <c r="S508" s="1">
        <v>43076</v>
      </c>
      <c r="T508">
        <v>320.85500000000002</v>
      </c>
      <c r="V508" s="86">
        <v>43241</v>
      </c>
      <c r="W508" s="5">
        <v>3.62</v>
      </c>
      <c r="Z508" s="86">
        <v>43228</v>
      </c>
      <c r="AA508" s="5">
        <v>85.37</v>
      </c>
      <c r="AC508" s="1">
        <v>43105</v>
      </c>
      <c r="AD508">
        <v>2.4701</v>
      </c>
      <c r="AE508" s="87">
        <f t="shared" ca="1" si="59"/>
        <v>2.4199999999999999E-2</v>
      </c>
      <c r="AF508" s="87">
        <f t="shared" ca="1" si="60"/>
        <v>2.4125695154060774E-2</v>
      </c>
      <c r="AG508" s="87">
        <f t="shared" ca="1" si="61"/>
        <v>0.38901514537783044</v>
      </c>
      <c r="AI508" s="1">
        <v>43081</v>
      </c>
      <c r="AJ508">
        <v>2664.11</v>
      </c>
      <c r="AK508" s="85">
        <f t="shared" ca="1" si="64"/>
        <v>1.5476797289272538E-3</v>
      </c>
      <c r="AL508" s="87">
        <f t="shared" ca="1" si="62"/>
        <v>1.6350939386190393E-3</v>
      </c>
      <c r="AM508" s="87">
        <f t="shared" ca="1" si="63"/>
        <v>2.6365097551654686</v>
      </c>
    </row>
    <row r="509" spans="2:39" x14ac:dyDescent="0.45">
      <c r="B509" s="86">
        <v>43249</v>
      </c>
      <c r="C509" s="5">
        <v>64.37</v>
      </c>
      <c r="E509" s="86">
        <v>43250</v>
      </c>
      <c r="F509" s="5">
        <v>2.8959999999999999</v>
      </c>
      <c r="G509" s="5">
        <v>1.7956750634046565</v>
      </c>
      <c r="I509" s="86">
        <v>43224</v>
      </c>
      <c r="J509" s="5">
        <v>14.77</v>
      </c>
      <c r="L509" s="86">
        <v>43250</v>
      </c>
      <c r="M509" s="5">
        <v>0.23749999999999999</v>
      </c>
      <c r="O509" s="86">
        <f t="shared" ca="1" si="58"/>
        <v>43250</v>
      </c>
      <c r="P509" s="5">
        <v>2672.63</v>
      </c>
      <c r="Q509" s="5">
        <v>13.8130649628035</v>
      </c>
      <c r="R509" s="1"/>
      <c r="S509" s="1">
        <v>43075</v>
      </c>
      <c r="T509">
        <v>321.97300000000001</v>
      </c>
      <c r="V509" s="86">
        <v>43238</v>
      </c>
      <c r="W509" s="5">
        <v>3.31</v>
      </c>
      <c r="Z509" s="86">
        <v>43227</v>
      </c>
      <c r="AA509" s="5">
        <v>85.5</v>
      </c>
      <c r="AC509" s="1">
        <v>43104</v>
      </c>
      <c r="AD509">
        <v>2.4459</v>
      </c>
      <c r="AE509" s="87">
        <f t="shared" ca="1" si="59"/>
        <v>1.2900000000000134E-2</v>
      </c>
      <c r="AF509" s="87">
        <f t="shared" ca="1" si="60"/>
        <v>2.5156891037381234E-2</v>
      </c>
      <c r="AG509" s="87">
        <f t="shared" ca="1" si="61"/>
        <v>0.40564267937845838</v>
      </c>
      <c r="AI509" s="1">
        <v>43080</v>
      </c>
      <c r="AJ509">
        <v>2659.99</v>
      </c>
      <c r="AK509" s="85">
        <f t="shared" ca="1" si="64"/>
        <v>3.1968457929972233E-3</v>
      </c>
      <c r="AL509" s="87">
        <f t="shared" ca="1" si="62"/>
        <v>2.3011269897219412E-3</v>
      </c>
      <c r="AM509" s="87">
        <f t="shared" ca="1" si="63"/>
        <v>3.7104557805409271</v>
      </c>
    </row>
    <row r="510" spans="2:39" x14ac:dyDescent="0.45">
      <c r="B510" s="86">
        <v>43248</v>
      </c>
      <c r="C510" s="5">
        <v>59.23</v>
      </c>
      <c r="E510" s="86">
        <v>43249</v>
      </c>
      <c r="F510" s="5">
        <v>2.8187000000000002</v>
      </c>
      <c r="G510" s="5">
        <v>1.4379518304403169</v>
      </c>
      <c r="I510" s="86">
        <v>43223</v>
      </c>
      <c r="J510" s="5">
        <v>15.9</v>
      </c>
      <c r="L510" s="86">
        <v>43249</v>
      </c>
      <c r="M510" s="5">
        <v>0.2467</v>
      </c>
      <c r="O510" s="86">
        <f t="shared" ca="1" si="58"/>
        <v>43249</v>
      </c>
      <c r="P510" s="5">
        <v>2663.42</v>
      </c>
      <c r="Q510" s="5">
        <v>13.731018614306199</v>
      </c>
      <c r="R510" s="1"/>
      <c r="S510" s="1">
        <v>43074</v>
      </c>
      <c r="T510">
        <v>319.101</v>
      </c>
      <c r="V510" s="86">
        <v>43237</v>
      </c>
      <c r="W510" s="5">
        <v>3.25</v>
      </c>
      <c r="Z510" s="86">
        <v>43224</v>
      </c>
      <c r="AA510" s="5">
        <v>85.42</v>
      </c>
      <c r="AC510" s="1">
        <v>43103</v>
      </c>
      <c r="AD510">
        <v>2.4329999999999998</v>
      </c>
      <c r="AE510" s="87">
        <f t="shared" ca="1" si="59"/>
        <v>-1.1000000000000121E-2</v>
      </c>
      <c r="AF510" s="87">
        <f t="shared" ca="1" si="60"/>
        <v>3.0358963530836756E-2</v>
      </c>
      <c r="AG510" s="87">
        <f t="shared" ca="1" si="61"/>
        <v>0.4895235779136034</v>
      </c>
      <c r="AI510" s="1">
        <v>43077</v>
      </c>
      <c r="AJ510">
        <v>2651.5</v>
      </c>
      <c r="AK510" s="85">
        <f t="shared" ca="1" si="64"/>
        <v>5.491194628844653E-3</v>
      </c>
      <c r="AL510" s="87">
        <f t="shared" ca="1" si="62"/>
        <v>3.9824684612014567E-3</v>
      </c>
      <c r="AM510" s="87">
        <f t="shared" ca="1" si="63"/>
        <v>6.4215374417352091</v>
      </c>
    </row>
    <row r="511" spans="2:39" x14ac:dyDescent="0.45">
      <c r="B511" s="86">
        <v>43245</v>
      </c>
      <c r="C511" s="5">
        <v>59.417099999999998</v>
      </c>
      <c r="E511" s="86">
        <v>43248</v>
      </c>
      <c r="F511" s="5">
        <v>2.9971999999999999</v>
      </c>
      <c r="G511" s="5">
        <v>0.63152322469829558</v>
      </c>
      <c r="I511" s="86">
        <v>43222</v>
      </c>
      <c r="J511" s="5">
        <v>15.97</v>
      </c>
      <c r="L511" s="86">
        <v>43248</v>
      </c>
      <c r="M511" s="5">
        <v>0.31030000000000002</v>
      </c>
      <c r="O511" s="86">
        <f t="shared" ca="1" si="58"/>
        <v>43248</v>
      </c>
      <c r="P511" s="5">
        <v>2629.73</v>
      </c>
      <c r="Q511" s="5">
        <v>8.0071041910416891</v>
      </c>
      <c r="R511" s="1"/>
      <c r="S511" s="1">
        <v>43073</v>
      </c>
      <c r="T511">
        <v>318.70699999999999</v>
      </c>
      <c r="V511" s="86">
        <v>43236</v>
      </c>
      <c r="W511" s="5">
        <v>3.44</v>
      </c>
      <c r="Z511" s="86">
        <v>43223</v>
      </c>
      <c r="AA511" s="5">
        <v>85.36</v>
      </c>
      <c r="AC511" s="1">
        <v>43102</v>
      </c>
      <c r="AD511">
        <v>2.444</v>
      </c>
      <c r="AE511" s="87">
        <f t="shared" ca="1" si="59"/>
        <v>4.7000000000000153E-2</v>
      </c>
      <c r="AF511" s="87">
        <f t="shared" ca="1" si="60"/>
        <v>2.9761202372664223E-2</v>
      </c>
      <c r="AG511" s="87">
        <f t="shared" ca="1" si="61"/>
        <v>0.47988496885538662</v>
      </c>
      <c r="AI511" s="1">
        <v>43076</v>
      </c>
      <c r="AJ511">
        <v>2636.98</v>
      </c>
      <c r="AK511" s="85">
        <f t="shared" ca="1" si="64"/>
        <v>2.9280818451754833E-3</v>
      </c>
      <c r="AL511" s="87">
        <f t="shared" ca="1" si="62"/>
        <v>2.7535101716354982E-3</v>
      </c>
      <c r="AM511" s="87">
        <f t="shared" ca="1" si="63"/>
        <v>4.4399017432574324</v>
      </c>
    </row>
    <row r="512" spans="2:39" x14ac:dyDescent="0.45">
      <c r="B512" s="86">
        <v>43244</v>
      </c>
      <c r="C512" s="5">
        <v>58.834099999999999</v>
      </c>
      <c r="E512" s="86">
        <v>43245</v>
      </c>
      <c r="F512" s="5">
        <v>2.968</v>
      </c>
      <c r="G512" s="5">
        <v>0.39221261240981942</v>
      </c>
      <c r="I512" s="86">
        <v>43221</v>
      </c>
      <c r="J512" s="5">
        <v>15.49</v>
      </c>
      <c r="L512" s="86">
        <v>43245</v>
      </c>
      <c r="M512" s="5">
        <v>0.25900000000000001</v>
      </c>
      <c r="O512" s="86">
        <f t="shared" ca="1" si="58"/>
        <v>43245</v>
      </c>
      <c r="P512" s="5">
        <v>2635.67</v>
      </c>
      <c r="Q512" s="5">
        <v>8.9696577024853692</v>
      </c>
      <c r="R512" s="1"/>
      <c r="S512" s="1">
        <v>43070</v>
      </c>
      <c r="T512">
        <v>318.94099999999997</v>
      </c>
      <c r="V512" s="86">
        <v>43235</v>
      </c>
      <c r="W512" s="5">
        <v>3</v>
      </c>
      <c r="Z512" s="86">
        <v>43222</v>
      </c>
      <c r="AA512" s="5">
        <v>85.37</v>
      </c>
      <c r="AC512" s="1">
        <v>43101</v>
      </c>
      <c r="AD512">
        <v>2.3969999999999998</v>
      </c>
      <c r="AE512" s="87">
        <f t="shared" ca="1" si="59"/>
        <v>0</v>
      </c>
      <c r="AF512" s="87">
        <f t="shared" ca="1" si="60"/>
        <v>3.2568837355156893E-2</v>
      </c>
      <c r="AG512" s="87">
        <f t="shared" ca="1" si="61"/>
        <v>0.52515672263937774</v>
      </c>
      <c r="AI512" s="1">
        <v>43075</v>
      </c>
      <c r="AJ512">
        <v>2629.27</v>
      </c>
      <c r="AK512" s="85">
        <f t="shared" ca="1" si="64"/>
        <v>-1.1409360251520882E-4</v>
      </c>
      <c r="AL512" s="87">
        <f t="shared" ca="1" si="62"/>
        <v>1.5517467856729463E-3</v>
      </c>
      <c r="AM512" s="87">
        <f t="shared" ca="1" si="63"/>
        <v>2.5021165092378159</v>
      </c>
    </row>
    <row r="513" spans="2:39" x14ac:dyDescent="0.45">
      <c r="B513" s="86">
        <v>43243</v>
      </c>
      <c r="C513" s="5">
        <v>59.68</v>
      </c>
      <c r="E513" s="86">
        <v>43244</v>
      </c>
      <c r="F513" s="5">
        <v>3.01</v>
      </c>
      <c r="G513" s="5">
        <v>0.47457784749536797</v>
      </c>
      <c r="I513" s="86">
        <v>43220</v>
      </c>
      <c r="J513" s="5">
        <v>15.93</v>
      </c>
      <c r="L513" s="86">
        <v>43244</v>
      </c>
      <c r="M513" s="5">
        <v>0.26910000000000001</v>
      </c>
      <c r="O513" s="86">
        <f t="shared" ca="1" si="58"/>
        <v>43244</v>
      </c>
      <c r="P513" s="5">
        <v>2654.8</v>
      </c>
      <c r="Q513" s="5">
        <v>12.300998270925399</v>
      </c>
      <c r="R513" s="1"/>
      <c r="S513" s="1">
        <v>43069</v>
      </c>
      <c r="T513">
        <v>318.50900000000001</v>
      </c>
      <c r="V513" s="86">
        <v>43234</v>
      </c>
      <c r="W513" s="5">
        <v>2.63</v>
      </c>
      <c r="Z513" s="86">
        <v>43221</v>
      </c>
      <c r="AA513" s="5">
        <v>85.4</v>
      </c>
      <c r="AC513" s="1">
        <v>43098</v>
      </c>
      <c r="AD513">
        <v>2.3969999999999998</v>
      </c>
      <c r="AE513" s="87">
        <f t="shared" ca="1" si="59"/>
        <v>-2.2000000000000242E-2</v>
      </c>
      <c r="AF513" s="87">
        <f t="shared" ca="1" si="60"/>
        <v>3.1568378165499678E-2</v>
      </c>
      <c r="AG513" s="87">
        <f t="shared" ca="1" si="61"/>
        <v>0.509024802932037</v>
      </c>
      <c r="AI513" s="1">
        <v>43074</v>
      </c>
      <c r="AJ513">
        <v>2629.57</v>
      </c>
      <c r="AK513" s="85">
        <f t="shared" ca="1" si="64"/>
        <v>-3.7464387216745616E-3</v>
      </c>
      <c r="AL513" s="87">
        <f t="shared" ca="1" si="62"/>
        <v>5.3339642949142277E-3</v>
      </c>
      <c r="AM513" s="87">
        <f t="shared" ca="1" si="63"/>
        <v>8.6007589931640087</v>
      </c>
    </row>
    <row r="514" spans="2:39" x14ac:dyDescent="0.45">
      <c r="B514" s="86">
        <v>43242</v>
      </c>
      <c r="C514" s="5">
        <v>59.634999999999998</v>
      </c>
      <c r="E514" s="86">
        <v>43243</v>
      </c>
      <c r="F514" s="5">
        <v>3.0278999999999998</v>
      </c>
      <c r="G514" s="5">
        <v>0.54224262712061877</v>
      </c>
      <c r="I514" s="86">
        <v>43217</v>
      </c>
      <c r="J514" s="5">
        <v>15.41</v>
      </c>
      <c r="L514" s="86">
        <v>43243</v>
      </c>
      <c r="M514" s="5">
        <v>0.27179999999999999</v>
      </c>
      <c r="O514" s="86">
        <f t="shared" ca="1" si="58"/>
        <v>43243</v>
      </c>
      <c r="P514" s="5">
        <v>2648.05</v>
      </c>
      <c r="Q514" s="5">
        <v>12.2596366350463</v>
      </c>
      <c r="R514" s="1"/>
      <c r="S514" s="1">
        <v>43068</v>
      </c>
      <c r="T514">
        <v>320.24599999999998</v>
      </c>
      <c r="V514" s="86">
        <v>43231</v>
      </c>
      <c r="W514" s="5">
        <v>3.12</v>
      </c>
      <c r="Z514" s="86">
        <v>43220</v>
      </c>
      <c r="AA514" s="5">
        <v>85.7</v>
      </c>
      <c r="AC514" s="1">
        <v>43097</v>
      </c>
      <c r="AD514">
        <v>2.419</v>
      </c>
      <c r="AE514" s="87">
        <f t="shared" ca="1" si="59"/>
        <v>2.3499999999999854E-2</v>
      </c>
      <c r="AF514" s="87">
        <f t="shared" ca="1" si="60"/>
        <v>3.1832530530889226E-2</v>
      </c>
      <c r="AG514" s="87">
        <f t="shared" ca="1" si="61"/>
        <v>0.51328413184122357</v>
      </c>
      <c r="AI514" s="1">
        <v>43073</v>
      </c>
      <c r="AJ514">
        <v>2639.44</v>
      </c>
      <c r="AK514" s="85">
        <f t="shared" ca="1" si="64"/>
        <v>-1.052699437952113E-3</v>
      </c>
      <c r="AL514" s="87">
        <f t="shared" ca="1" si="62"/>
        <v>4.7029722425241255E-3</v>
      </c>
      <c r="AM514" s="87">
        <f t="shared" ca="1" si="63"/>
        <v>7.5833148804646271</v>
      </c>
    </row>
    <row r="515" spans="2:39" x14ac:dyDescent="0.45">
      <c r="B515" s="86">
        <v>43241</v>
      </c>
      <c r="C515" s="5">
        <v>60.243000000000002</v>
      </c>
      <c r="E515" s="86">
        <v>43242</v>
      </c>
      <c r="F515" s="5">
        <v>3.0895000000000001</v>
      </c>
      <c r="G515" s="5">
        <v>0.47942602835752168</v>
      </c>
      <c r="I515" s="86">
        <v>43216</v>
      </c>
      <c r="J515" s="5">
        <v>16.239999999999998</v>
      </c>
      <c r="L515" s="86">
        <v>43242</v>
      </c>
      <c r="M515" s="5">
        <v>0.28489999999999999</v>
      </c>
      <c r="O515" s="86">
        <f t="shared" ca="1" si="58"/>
        <v>43242</v>
      </c>
      <c r="P515" s="5">
        <v>2669.91</v>
      </c>
      <c r="Q515" s="5">
        <v>15.957420115594401</v>
      </c>
      <c r="R515" s="1"/>
      <c r="S515" s="1">
        <v>43067</v>
      </c>
      <c r="T515">
        <v>316.14999999999998</v>
      </c>
      <c r="V515" s="86">
        <v>43230</v>
      </c>
      <c r="W515" s="5">
        <v>4.75</v>
      </c>
      <c r="Z515" s="86">
        <v>43217</v>
      </c>
      <c r="AA515" s="5">
        <v>85.76</v>
      </c>
      <c r="AC515" s="1">
        <v>43096</v>
      </c>
      <c r="AD515">
        <v>2.3955000000000002</v>
      </c>
      <c r="AE515" s="87">
        <f t="shared" ca="1" si="59"/>
        <v>-5.2999999999999936E-2</v>
      </c>
      <c r="AF515" s="87">
        <f t="shared" ca="1" si="60"/>
        <v>2.3511273891475924E-2</v>
      </c>
      <c r="AG515" s="87">
        <f t="shared" ca="1" si="61"/>
        <v>0.3791079002078423</v>
      </c>
      <c r="AI515" s="1">
        <v>43070</v>
      </c>
      <c r="AJ515">
        <v>2642.22</v>
      </c>
      <c r="AK515" s="85">
        <f t="shared" ca="1" si="64"/>
        <v>-2.0265423397495962E-3</v>
      </c>
      <c r="AL515" s="87">
        <f t="shared" ca="1" si="62"/>
        <v>5.9523360641594381E-3</v>
      </c>
      <c r="AM515" s="87">
        <f t="shared" ca="1" si="63"/>
        <v>9.597853510749264</v>
      </c>
    </row>
    <row r="516" spans="2:39" x14ac:dyDescent="0.45">
      <c r="B516" s="86">
        <v>43238</v>
      </c>
      <c r="C516" s="5">
        <v>60.13</v>
      </c>
      <c r="E516" s="86">
        <v>43241</v>
      </c>
      <c r="F516" s="5">
        <v>3.097</v>
      </c>
      <c r="G516" s="5">
        <v>0.57309043788917124</v>
      </c>
      <c r="I516" s="86">
        <v>43215</v>
      </c>
      <c r="J516" s="5">
        <v>17.84</v>
      </c>
      <c r="L516" s="86">
        <v>43241</v>
      </c>
      <c r="M516" s="5">
        <v>0.29149999999999998</v>
      </c>
      <c r="O516" s="86">
        <f t="shared" ca="1" si="58"/>
        <v>43241</v>
      </c>
      <c r="P516" s="5">
        <v>2666.94</v>
      </c>
      <c r="Q516" s="5">
        <v>15.914183441549</v>
      </c>
      <c r="R516" s="1"/>
      <c r="S516" s="1">
        <v>43066</v>
      </c>
      <c r="T516">
        <v>322.392</v>
      </c>
      <c r="V516" s="86">
        <v>43229</v>
      </c>
      <c r="W516" s="5">
        <v>2.87</v>
      </c>
      <c r="Z516" s="86">
        <v>43216</v>
      </c>
      <c r="AA516" s="5">
        <v>85.8</v>
      </c>
      <c r="AC516" s="1">
        <v>43095</v>
      </c>
      <c r="AD516">
        <v>2.4485000000000001</v>
      </c>
      <c r="AE516" s="87">
        <f t="shared" ca="1" si="59"/>
        <v>-1.0999999999999677E-2</v>
      </c>
      <c r="AF516" s="87">
        <f t="shared" ca="1" si="60"/>
        <v>3.8213217608569698E-3</v>
      </c>
      <c r="AG516" s="87">
        <f t="shared" ca="1" si="61"/>
        <v>6.161696195042192E-2</v>
      </c>
      <c r="AI516" s="1">
        <v>43069</v>
      </c>
      <c r="AJ516">
        <v>2647.58</v>
      </c>
      <c r="AK516" s="85">
        <f t="shared" ca="1" si="64"/>
        <v>8.1575831857880702E-3</v>
      </c>
      <c r="AL516" s="87">
        <f t="shared" ca="1" si="62"/>
        <v>5.4430223159100443E-3</v>
      </c>
      <c r="AM516" s="87">
        <f t="shared" ca="1" si="63"/>
        <v>8.7766097681215332</v>
      </c>
    </row>
    <row r="517" spans="2:39" x14ac:dyDescent="0.45">
      <c r="B517" s="86">
        <v>43237</v>
      </c>
      <c r="C517" s="5">
        <v>61.128</v>
      </c>
      <c r="E517" s="86">
        <v>43238</v>
      </c>
      <c r="F517" s="5">
        <v>3.0903999999999998</v>
      </c>
      <c r="G517" s="5">
        <v>0.84712655489011712</v>
      </c>
      <c r="I517" s="86">
        <v>43214</v>
      </c>
      <c r="J517" s="5">
        <v>18.02</v>
      </c>
      <c r="L517" s="86">
        <v>43238</v>
      </c>
      <c r="M517" s="5">
        <v>0.3009</v>
      </c>
      <c r="O517" s="86">
        <f t="shared" ca="1" si="58"/>
        <v>43238</v>
      </c>
      <c r="P517" s="5">
        <v>2639.4</v>
      </c>
      <c r="Q517" s="5">
        <v>11.6575354916822</v>
      </c>
      <c r="R517" s="1"/>
      <c r="S517" s="1">
        <v>43063</v>
      </c>
      <c r="T517">
        <v>316.44400000000002</v>
      </c>
      <c r="V517" s="86">
        <v>43228</v>
      </c>
      <c r="W517" s="5">
        <v>3.75</v>
      </c>
      <c r="Z517" s="86">
        <v>43215</v>
      </c>
      <c r="AA517" s="5">
        <v>85.5</v>
      </c>
      <c r="AC517" s="1">
        <v>43094</v>
      </c>
      <c r="AD517">
        <v>2.4594999999999998</v>
      </c>
      <c r="AE517" s="87">
        <f t="shared" ca="1" si="59"/>
        <v>-1.7000000000000348E-3</v>
      </c>
      <c r="AF517" s="87">
        <f t="shared" ca="1" si="60"/>
        <v>1.8129602863824815E-2</v>
      </c>
      <c r="AG517" s="87">
        <f t="shared" ca="1" si="61"/>
        <v>0.29233106232489436</v>
      </c>
      <c r="AI517" s="1">
        <v>43068</v>
      </c>
      <c r="AJ517">
        <v>2626.07</v>
      </c>
      <c r="AK517" s="85">
        <f t="shared" ca="1" si="64"/>
        <v>-3.6930504444957223E-4</v>
      </c>
      <c r="AL517" s="87">
        <f t="shared" ca="1" si="62"/>
        <v>4.8215650532213447E-3</v>
      </c>
      <c r="AM517" s="87">
        <f t="shared" ca="1" si="63"/>
        <v>7.7745400418518589</v>
      </c>
    </row>
    <row r="518" spans="2:39" x14ac:dyDescent="0.45">
      <c r="B518" s="86">
        <v>43236</v>
      </c>
      <c r="C518" s="5">
        <v>62.3</v>
      </c>
      <c r="E518" s="86">
        <v>43237</v>
      </c>
      <c r="F518" s="5">
        <v>3.1438999999999999</v>
      </c>
      <c r="G518" s="5">
        <v>0.42670801882942322</v>
      </c>
      <c r="I518" s="86">
        <v>43213</v>
      </c>
      <c r="J518" s="5">
        <v>16.34</v>
      </c>
      <c r="L518" s="86">
        <v>43237</v>
      </c>
      <c r="M518" s="5">
        <v>0.32690000000000002</v>
      </c>
      <c r="O518" s="86">
        <f t="shared" ca="1" si="58"/>
        <v>43237</v>
      </c>
      <c r="P518" s="5">
        <v>2634.56</v>
      </c>
      <c r="Q518" s="5">
        <v>9.1071698716141007</v>
      </c>
      <c r="R518" s="1"/>
      <c r="S518" s="1">
        <v>43061</v>
      </c>
      <c r="T518">
        <v>316.14800000000002</v>
      </c>
      <c r="V518" s="86">
        <v>43227</v>
      </c>
      <c r="W518" s="5">
        <v>3.75</v>
      </c>
      <c r="Z518" s="86">
        <v>43214</v>
      </c>
      <c r="AA518" s="5">
        <v>85.49</v>
      </c>
      <c r="AC518" s="1">
        <v>43091</v>
      </c>
      <c r="AD518">
        <v>2.4611999999999998</v>
      </c>
      <c r="AE518" s="87">
        <f t="shared" ca="1" si="59"/>
        <v>-7.1000000000003283E-3</v>
      </c>
      <c r="AF518" s="87">
        <f t="shared" ca="1" si="60"/>
        <v>3.2588993540764645E-2</v>
      </c>
      <c r="AG518" s="87">
        <f t="shared" ca="1" si="61"/>
        <v>0.52548173136656229</v>
      </c>
      <c r="AI518" s="1">
        <v>43067</v>
      </c>
      <c r="AJ518">
        <v>2627.04</v>
      </c>
      <c r="AK518" s="85">
        <f t="shared" ca="1" si="64"/>
        <v>9.8002872957213879E-3</v>
      </c>
      <c r="AL518" s="87">
        <f t="shared" ca="1" si="62"/>
        <v>4.907449841145323E-3</v>
      </c>
      <c r="AM518" s="87">
        <f t="shared" ca="1" si="63"/>
        <v>7.9130251012320727</v>
      </c>
    </row>
    <row r="519" spans="2:39" x14ac:dyDescent="0.45">
      <c r="B519" s="86">
        <v>43235</v>
      </c>
      <c r="C519" s="5">
        <v>60.5</v>
      </c>
      <c r="E519" s="86">
        <v>43236</v>
      </c>
      <c r="F519" s="5">
        <v>3.1320000000000001</v>
      </c>
      <c r="G519" s="5">
        <v>0.54750190258421116</v>
      </c>
      <c r="I519" s="86">
        <v>43210</v>
      </c>
      <c r="J519" s="5">
        <v>16.88</v>
      </c>
      <c r="L519" s="86">
        <v>43236</v>
      </c>
      <c r="M519" s="5">
        <v>0.31219999999999998</v>
      </c>
      <c r="O519" s="86">
        <f t="shared" ca="1" si="58"/>
        <v>43236</v>
      </c>
      <c r="P519" s="5">
        <v>2670.29</v>
      </c>
      <c r="Q519" s="5">
        <v>7.3355717090454702</v>
      </c>
      <c r="R519" s="1"/>
      <c r="S519" s="1">
        <v>43060</v>
      </c>
      <c r="T519">
        <v>319.536</v>
      </c>
      <c r="V519" s="86">
        <v>43224</v>
      </c>
      <c r="W519" s="5">
        <v>3.25</v>
      </c>
      <c r="Z519" s="86">
        <v>43213</v>
      </c>
      <c r="AA519" s="5">
        <v>85.66</v>
      </c>
      <c r="AC519" s="1">
        <v>43090</v>
      </c>
      <c r="AD519">
        <v>2.4683000000000002</v>
      </c>
      <c r="AE519" s="87">
        <f t="shared" ca="1" si="59"/>
        <v>-7.0999999999998842E-3</v>
      </c>
      <c r="AF519" s="87">
        <f t="shared" ca="1" si="60"/>
        <v>2.8263801938168097E-2</v>
      </c>
      <c r="AG519" s="87">
        <f t="shared" ca="1" si="61"/>
        <v>0.4557401123447426</v>
      </c>
      <c r="AI519" s="1">
        <v>43066</v>
      </c>
      <c r="AJ519">
        <v>2601.42</v>
      </c>
      <c r="AK519" s="85">
        <f t="shared" ca="1" si="64"/>
        <v>-3.8433157526338035E-4</v>
      </c>
      <c r="AL519" s="87">
        <f t="shared" ca="1" si="62"/>
        <v>3.3468051526875059E-3</v>
      </c>
      <c r="AM519" s="87">
        <f t="shared" ca="1" si="63"/>
        <v>5.3965611548600707</v>
      </c>
    </row>
    <row r="520" spans="2:39" x14ac:dyDescent="0.45">
      <c r="B520" s="86">
        <v>43234</v>
      </c>
      <c r="C520" s="5">
        <v>56.221699999999998</v>
      </c>
      <c r="E520" s="86">
        <v>43235</v>
      </c>
      <c r="F520" s="5">
        <v>3.1044999999999998</v>
      </c>
      <c r="G520" s="5">
        <v>0.70528060609471532</v>
      </c>
      <c r="I520" s="86">
        <v>43209</v>
      </c>
      <c r="J520" s="5">
        <v>15.96</v>
      </c>
      <c r="L520" s="86">
        <v>43235</v>
      </c>
      <c r="M520" s="5">
        <v>0.31469999999999998</v>
      </c>
      <c r="O520" s="86">
        <f t="shared" ca="1" si="58"/>
        <v>43235</v>
      </c>
      <c r="P520" s="5">
        <v>2670.14</v>
      </c>
      <c r="Q520" s="5">
        <v>13.731475755166599</v>
      </c>
      <c r="R520" s="1"/>
      <c r="S520" s="1">
        <v>43059</v>
      </c>
      <c r="T520">
        <v>326.39499999999998</v>
      </c>
      <c r="V520" s="86">
        <v>43223</v>
      </c>
      <c r="W520" s="5">
        <v>3.25</v>
      </c>
      <c r="Z520" s="86">
        <v>43210</v>
      </c>
      <c r="AA520" s="5">
        <v>85.89</v>
      </c>
      <c r="AC520" s="1">
        <v>43089</v>
      </c>
      <c r="AD520">
        <v>2.4754</v>
      </c>
      <c r="AE520" s="87">
        <f t="shared" ca="1" si="59"/>
        <v>3.0600000000000183E-2</v>
      </c>
      <c r="AF520" s="87">
        <f t="shared" ca="1" si="60"/>
        <v>2.5899871299551597E-2</v>
      </c>
      <c r="AG520" s="87">
        <f t="shared" ca="1" si="61"/>
        <v>0.41762287612949017</v>
      </c>
      <c r="AI520" s="1">
        <v>43063</v>
      </c>
      <c r="AJ520">
        <v>2602.42</v>
      </c>
      <c r="AK520" s="85">
        <f t="shared" ca="1" si="64"/>
        <v>2.0540443802283723E-3</v>
      </c>
      <c r="AL520" s="87">
        <f t="shared" ca="1" si="62"/>
        <v>3.0670915962593749E-3</v>
      </c>
      <c r="AM520" s="87">
        <f t="shared" ca="1" si="63"/>
        <v>4.9455365973367016</v>
      </c>
    </row>
    <row r="521" spans="2:39" x14ac:dyDescent="0.45">
      <c r="B521" s="86">
        <v>43231</v>
      </c>
      <c r="C521" s="5">
        <v>56.7</v>
      </c>
      <c r="E521" s="86">
        <v>43234</v>
      </c>
      <c r="F521" s="5">
        <v>3.0310000000000001</v>
      </c>
      <c r="G521" s="5">
        <v>0.40659791768609099</v>
      </c>
      <c r="I521" s="86">
        <v>43208</v>
      </c>
      <c r="J521" s="5">
        <v>15.6</v>
      </c>
      <c r="L521" s="86">
        <v>43234</v>
      </c>
      <c r="M521" s="5">
        <v>0.27200000000000002</v>
      </c>
      <c r="O521" s="86">
        <f t="shared" ca="1" si="58"/>
        <v>43234</v>
      </c>
      <c r="P521" s="5">
        <v>2693.13</v>
      </c>
      <c r="Q521" s="5">
        <v>11.9205304865045</v>
      </c>
      <c r="R521" s="1"/>
      <c r="S521" s="1">
        <v>43056</v>
      </c>
      <c r="T521">
        <v>326.94299999999998</v>
      </c>
      <c r="V521" s="86">
        <v>43222</v>
      </c>
      <c r="W521" s="5">
        <v>3.25</v>
      </c>
      <c r="Z521" s="86">
        <v>43209</v>
      </c>
      <c r="AA521" s="5">
        <v>86.1</v>
      </c>
      <c r="AC521" s="1">
        <v>43088</v>
      </c>
      <c r="AD521">
        <v>2.4447999999999999</v>
      </c>
      <c r="AE521" s="87">
        <f t="shared" ca="1" si="59"/>
        <v>6.009999999999982E-2</v>
      </c>
      <c r="AF521" s="87">
        <f t="shared" ca="1" si="60"/>
        <v>3.0621819562745324E-2</v>
      </c>
      <c r="AG521" s="87">
        <f t="shared" ca="1" si="61"/>
        <v>0.49376200407348714</v>
      </c>
      <c r="AI521" s="1">
        <v>43061</v>
      </c>
      <c r="AJ521">
        <v>2597.08</v>
      </c>
      <c r="AK521" s="85">
        <f t="shared" ca="1" si="64"/>
        <v>-7.5056151295621967E-4</v>
      </c>
      <c r="AL521" s="87">
        <f t="shared" ca="1" si="62"/>
        <v>3.9470814122075015E-3</v>
      </c>
      <c r="AM521" s="87">
        <f t="shared" ca="1" si="63"/>
        <v>6.3644775397470212</v>
      </c>
    </row>
    <row r="522" spans="2:39" x14ac:dyDescent="0.45">
      <c r="B522" s="86">
        <v>43230</v>
      </c>
      <c r="C522" s="5">
        <v>57.25</v>
      </c>
      <c r="E522" s="86">
        <v>43231</v>
      </c>
      <c r="F522" s="5">
        <v>3.0015000000000001</v>
      </c>
      <c r="G522" s="5">
        <v>0.38377701859282642</v>
      </c>
      <c r="I522" s="86">
        <v>43207</v>
      </c>
      <c r="J522" s="5">
        <v>15.25</v>
      </c>
      <c r="L522" s="86">
        <v>43231</v>
      </c>
      <c r="M522" s="5">
        <v>0.2447</v>
      </c>
      <c r="O522" s="86">
        <f t="shared" ca="1" si="58"/>
        <v>43231</v>
      </c>
      <c r="P522" s="5">
        <v>2708.64</v>
      </c>
      <c r="Q522" s="5">
        <v>10.0986525599301</v>
      </c>
      <c r="R522" s="1"/>
      <c r="S522" s="1">
        <v>43055</v>
      </c>
      <c r="T522">
        <v>324.87400000000002</v>
      </c>
      <c r="V522" s="86">
        <v>43221</v>
      </c>
      <c r="W522" s="5">
        <v>2.75</v>
      </c>
      <c r="Z522" s="86">
        <v>43208</v>
      </c>
      <c r="AA522" s="5">
        <v>86.37</v>
      </c>
      <c r="AC522" s="1">
        <v>43087</v>
      </c>
      <c r="AD522">
        <v>2.3847</v>
      </c>
      <c r="AE522" s="87">
        <f t="shared" ca="1" si="59"/>
        <v>4.0900000000000158E-2</v>
      </c>
      <c r="AF522" s="87">
        <f t="shared" ca="1" si="60"/>
        <v>4.2751569171981037E-2</v>
      </c>
      <c r="AG522" s="87">
        <f t="shared" ca="1" si="61"/>
        <v>0.68934833961745101</v>
      </c>
      <c r="AI522" s="1">
        <v>43060</v>
      </c>
      <c r="AJ522">
        <v>2599.0300000000002</v>
      </c>
      <c r="AK522" s="85">
        <f t="shared" ca="1" si="64"/>
        <v>6.5197860056391329E-3</v>
      </c>
      <c r="AL522" s="87">
        <f t="shared" ca="1" si="62"/>
        <v>4.9419606554984277E-3</v>
      </c>
      <c r="AM522" s="87">
        <f t="shared" ca="1" si="63"/>
        <v>7.9686721173157542</v>
      </c>
    </row>
    <row r="523" spans="2:39" x14ac:dyDescent="0.45">
      <c r="B523" s="86">
        <v>43229</v>
      </c>
      <c r="C523" s="5">
        <v>58.849899999999998</v>
      </c>
      <c r="E523" s="86">
        <v>43230</v>
      </c>
      <c r="F523" s="5">
        <v>3.0110000000000001</v>
      </c>
      <c r="G523" s="5">
        <v>0.35955952219347292</v>
      </c>
      <c r="I523" s="86">
        <v>43206</v>
      </c>
      <c r="J523" s="5">
        <v>16.559999999999999</v>
      </c>
      <c r="L523" s="86">
        <v>43230</v>
      </c>
      <c r="M523" s="5">
        <v>0.23280000000000001</v>
      </c>
      <c r="O523" s="86">
        <f t="shared" ca="1" si="58"/>
        <v>43230</v>
      </c>
      <c r="P523" s="5">
        <v>2706.39</v>
      </c>
      <c r="Q523" s="5">
        <v>9.7407209421315297</v>
      </c>
      <c r="R523" s="1"/>
      <c r="S523" s="1">
        <v>43054</v>
      </c>
      <c r="T523">
        <v>337.72800000000001</v>
      </c>
      <c r="V523" s="86">
        <v>43220</v>
      </c>
      <c r="W523" s="5">
        <v>3.25</v>
      </c>
      <c r="Z523" s="86">
        <v>43207</v>
      </c>
      <c r="AA523" s="5">
        <v>86.46</v>
      </c>
      <c r="AC523" s="1">
        <v>43084</v>
      </c>
      <c r="AD523">
        <v>2.3437999999999999</v>
      </c>
      <c r="AE523" s="87">
        <f t="shared" ca="1" si="59"/>
        <v>-1.8000000000002458E-3</v>
      </c>
      <c r="AF523" s="87">
        <f t="shared" ca="1" si="60"/>
        <v>3.2710586971193382E-2</v>
      </c>
      <c r="AG523" s="87">
        <f t="shared" ca="1" si="61"/>
        <v>0.52744236651979481</v>
      </c>
      <c r="AI523" s="1">
        <v>43059</v>
      </c>
      <c r="AJ523">
        <v>2582.14</v>
      </c>
      <c r="AK523" s="85">
        <f t="shared" ca="1" si="64"/>
        <v>1.2749493588078771E-3</v>
      </c>
      <c r="AL523" s="87">
        <f t="shared" ca="1" si="62"/>
        <v>5.9293421929662114E-3</v>
      </c>
      <c r="AM523" s="87">
        <f t="shared" ca="1" si="63"/>
        <v>9.5607770075110707</v>
      </c>
    </row>
    <row r="524" spans="2:39" x14ac:dyDescent="0.45">
      <c r="B524" s="86">
        <v>43228</v>
      </c>
      <c r="C524" s="5">
        <v>58.561999999999998</v>
      </c>
      <c r="E524" s="86">
        <v>43229</v>
      </c>
      <c r="F524" s="5">
        <v>3.0350999999999999</v>
      </c>
      <c r="G524" s="5">
        <v>0.16937842247464663</v>
      </c>
      <c r="I524" s="86">
        <v>43203</v>
      </c>
      <c r="J524" s="5">
        <v>17.41</v>
      </c>
      <c r="L524" s="86">
        <v>43229</v>
      </c>
      <c r="M524" s="5">
        <v>0.2515</v>
      </c>
      <c r="O524" s="86">
        <f t="shared" ca="1" si="58"/>
        <v>43229</v>
      </c>
      <c r="P524" s="5">
        <v>2677.84</v>
      </c>
      <c r="Q524" s="5">
        <v>11.6405448494782</v>
      </c>
      <c r="R524" s="1"/>
      <c r="S524" s="1">
        <v>43053</v>
      </c>
      <c r="T524">
        <v>337.60199999999998</v>
      </c>
      <c r="V524" s="86">
        <v>43217</v>
      </c>
      <c r="W524" s="5">
        <v>3.12</v>
      </c>
      <c r="Z524" s="86">
        <v>43206</v>
      </c>
      <c r="AA524" s="5">
        <v>86.42</v>
      </c>
      <c r="AC524" s="1">
        <v>43083</v>
      </c>
      <c r="AD524">
        <v>2.3456000000000001</v>
      </c>
      <c r="AE524" s="87">
        <f t="shared" ca="1" si="59"/>
        <v>3.00000000000189E-4</v>
      </c>
      <c r="AF524" s="87">
        <f t="shared" ca="1" si="60"/>
        <v>3.5106931889111001E-2</v>
      </c>
      <c r="AG524" s="87">
        <f t="shared" ca="1" si="61"/>
        <v>0.56608226728394917</v>
      </c>
      <c r="AI524" s="1">
        <v>43056</v>
      </c>
      <c r="AJ524">
        <v>2578.85</v>
      </c>
      <c r="AK524" s="85">
        <f t="shared" ca="1" si="64"/>
        <v>-2.6294963926015349E-3</v>
      </c>
      <c r="AL524" s="87">
        <f t="shared" ca="1" si="62"/>
        <v>6.0068928506698191E-3</v>
      </c>
      <c r="AM524" s="87">
        <f t="shared" ca="1" si="63"/>
        <v>9.6858236857023812</v>
      </c>
    </row>
    <row r="525" spans="2:39" x14ac:dyDescent="0.45">
      <c r="B525" s="86">
        <v>43227</v>
      </c>
      <c r="C525" s="5">
        <v>57.636899999999997</v>
      </c>
      <c r="E525" s="86">
        <v>43228</v>
      </c>
      <c r="F525" s="5">
        <v>3.0142000000000002</v>
      </c>
      <c r="G525" s="5">
        <v>0.29434013770919271</v>
      </c>
      <c r="I525" s="86">
        <v>43202</v>
      </c>
      <c r="J525" s="5">
        <v>18.489999999999998</v>
      </c>
      <c r="L525" s="86">
        <v>43228</v>
      </c>
      <c r="M525" s="5">
        <v>0.24229999999999999</v>
      </c>
      <c r="O525" s="86">
        <f t="shared" ca="1" si="58"/>
        <v>43228</v>
      </c>
      <c r="P525" s="5">
        <v>2656.3</v>
      </c>
      <c r="Q525" s="5">
        <v>16.5155736323327</v>
      </c>
      <c r="R525" s="1"/>
      <c r="S525" s="1">
        <v>43052</v>
      </c>
      <c r="T525">
        <v>331.75200000000001</v>
      </c>
      <c r="V525" s="86">
        <v>43216</v>
      </c>
      <c r="W525" s="5">
        <v>3</v>
      </c>
      <c r="Z525" s="86">
        <v>43203</v>
      </c>
      <c r="AA525" s="5">
        <v>86.29</v>
      </c>
      <c r="AC525" s="1">
        <v>43082</v>
      </c>
      <c r="AD525">
        <v>2.3452999999999999</v>
      </c>
      <c r="AE525" s="87">
        <f t="shared" ca="1" si="59"/>
        <v>-6.2800000000000189E-2</v>
      </c>
      <c r="AF525" s="87">
        <f t="shared" ca="1" si="60"/>
        <v>3.6359443981814066E-2</v>
      </c>
      <c r="AG525" s="87">
        <f t="shared" ca="1" si="61"/>
        <v>0.58627841793241497</v>
      </c>
      <c r="AI525" s="1">
        <v>43055</v>
      </c>
      <c r="AJ525">
        <v>2585.64</v>
      </c>
      <c r="AK525" s="85">
        <f t="shared" ca="1" si="64"/>
        <v>8.1627400224411704E-3</v>
      </c>
      <c r="AL525" s="87">
        <f t="shared" ca="1" si="62"/>
        <v>5.8659625797889475E-3</v>
      </c>
      <c r="AM525" s="87">
        <f t="shared" ca="1" si="63"/>
        <v>9.4585804520265579</v>
      </c>
    </row>
    <row r="526" spans="2:39" x14ac:dyDescent="0.45">
      <c r="B526" s="86">
        <v>43224</v>
      </c>
      <c r="C526" s="5">
        <v>57.852499999999999</v>
      </c>
      <c r="E526" s="86">
        <v>43227</v>
      </c>
      <c r="F526" s="5">
        <v>2.9891000000000001</v>
      </c>
      <c r="G526" s="5">
        <v>0.19861046464541154</v>
      </c>
      <c r="I526" s="86">
        <v>43201</v>
      </c>
      <c r="J526" s="5">
        <v>20.239999999999998</v>
      </c>
      <c r="L526" s="86">
        <v>43227</v>
      </c>
      <c r="M526" s="5">
        <v>0.21909999999999999</v>
      </c>
      <c r="O526" s="86">
        <f t="shared" ca="1" si="58"/>
        <v>43227</v>
      </c>
      <c r="P526" s="5">
        <v>2663.99</v>
      </c>
      <c r="Q526" s="5">
        <v>14.9199306509484</v>
      </c>
      <c r="R526" s="1"/>
      <c r="S526" s="1">
        <v>43049</v>
      </c>
      <c r="T526">
        <v>330.41399999999999</v>
      </c>
      <c r="V526" s="86">
        <v>43215</v>
      </c>
      <c r="W526" s="5">
        <v>2.94</v>
      </c>
      <c r="Z526" s="86">
        <v>43202</v>
      </c>
      <c r="AA526" s="5">
        <v>86.24</v>
      </c>
      <c r="AC526" s="1">
        <v>43081</v>
      </c>
      <c r="AD526">
        <v>2.4081000000000001</v>
      </c>
      <c r="AE526" s="87">
        <f t="shared" ca="1" si="59"/>
        <v>7.8000000000000291E-3</v>
      </c>
      <c r="AF526" s="87">
        <f t="shared" ca="1" si="60"/>
        <v>5.0042481952837512E-3</v>
      </c>
      <c r="AG526" s="87">
        <f t="shared" ca="1" si="61"/>
        <v>8.0691077573670902E-2</v>
      </c>
      <c r="AI526" s="1">
        <v>43054</v>
      </c>
      <c r="AJ526">
        <v>2564.62</v>
      </c>
      <c r="AK526" s="85">
        <f t="shared" ca="1" si="64"/>
        <v>-5.5409989946132651E-3</v>
      </c>
      <c r="AL526" s="87">
        <f t="shared" ca="1" si="62"/>
        <v>2.7529512997201229E-3</v>
      </c>
      <c r="AM526" s="87">
        <f t="shared" ca="1" si="63"/>
        <v>4.4390005893714246</v>
      </c>
    </row>
    <row r="527" spans="2:39" x14ac:dyDescent="0.45">
      <c r="B527" s="86">
        <v>43223</v>
      </c>
      <c r="C527" s="5">
        <v>58.055500000000002</v>
      </c>
      <c r="E527" s="86">
        <v>43224</v>
      </c>
      <c r="F527" s="5">
        <v>2.9841000000000002</v>
      </c>
      <c r="G527" s="5">
        <v>0.20349283361664836</v>
      </c>
      <c r="I527" s="86">
        <v>43200</v>
      </c>
      <c r="J527" s="5">
        <v>20.47</v>
      </c>
      <c r="L527" s="86">
        <v>43224</v>
      </c>
      <c r="M527" s="5">
        <v>0.21609999999999999</v>
      </c>
      <c r="O527" s="86">
        <f t="shared" ca="1" si="58"/>
        <v>43224</v>
      </c>
      <c r="P527" s="5">
        <v>2642.19</v>
      </c>
      <c r="Q527" s="5">
        <v>26.21692935774</v>
      </c>
      <c r="R527" s="1"/>
      <c r="S527" s="1">
        <v>43048</v>
      </c>
      <c r="T527">
        <v>329.32299999999998</v>
      </c>
      <c r="V527" s="86">
        <v>43214</v>
      </c>
      <c r="W527" s="5">
        <v>2.5</v>
      </c>
      <c r="Z527" s="86">
        <v>43201</v>
      </c>
      <c r="AA527" s="5">
        <v>85.93</v>
      </c>
      <c r="AC527" s="1">
        <v>43080</v>
      </c>
      <c r="AD527">
        <v>2.4003000000000001</v>
      </c>
      <c r="AE527" s="87">
        <f t="shared" ca="1" si="59"/>
        <v>1.2100000000000222E-2</v>
      </c>
      <c r="AF527" s="87">
        <f t="shared" ca="1" si="60"/>
        <v>1.1602585918665009E-2</v>
      </c>
      <c r="AG527" s="87">
        <f t="shared" ca="1" si="61"/>
        <v>0.18708607644611322</v>
      </c>
      <c r="AI527" s="1">
        <v>43053</v>
      </c>
      <c r="AJ527">
        <v>2578.87</v>
      </c>
      <c r="AK527" s="85">
        <f t="shared" ca="1" si="64"/>
        <v>-2.3122919993494805E-3</v>
      </c>
      <c r="AL527" s="87">
        <f t="shared" ca="1" si="62"/>
        <v>2.0278761127449918E-3</v>
      </c>
      <c r="AM527" s="87">
        <f t="shared" ca="1" si="63"/>
        <v>3.2698519805135704</v>
      </c>
    </row>
    <row r="528" spans="2:39" x14ac:dyDescent="0.45">
      <c r="B528" s="86">
        <v>43222</v>
      </c>
      <c r="C528" s="5">
        <v>58.46</v>
      </c>
      <c r="E528" s="86">
        <v>43223</v>
      </c>
      <c r="F528" s="5">
        <v>2.9790000000000001</v>
      </c>
      <c r="G528" s="5">
        <v>0.19405046594464256</v>
      </c>
      <c r="I528" s="86">
        <v>43199</v>
      </c>
      <c r="J528" s="5">
        <v>21.77</v>
      </c>
      <c r="L528" s="86">
        <v>43223</v>
      </c>
      <c r="M528" s="5">
        <v>0.2326</v>
      </c>
      <c r="O528" s="86">
        <f t="shared" ref="O528:O591" ca="1" si="65">VALUE(L528)</f>
        <v>43223</v>
      </c>
      <c r="P528" s="5">
        <v>2656.87</v>
      </c>
      <c r="Q528" s="5">
        <v>26.6424364721424</v>
      </c>
      <c r="R528" s="1"/>
      <c r="S528" s="1">
        <v>43047</v>
      </c>
      <c r="T528">
        <v>322.23500000000001</v>
      </c>
      <c r="V528" s="86">
        <v>43213</v>
      </c>
      <c r="W528" s="5">
        <v>2.75</v>
      </c>
      <c r="Z528" s="86">
        <v>43200</v>
      </c>
      <c r="AA528" s="5">
        <v>85.9</v>
      </c>
      <c r="AC528" s="1">
        <v>43077</v>
      </c>
      <c r="AD528">
        <v>2.3881999999999999</v>
      </c>
      <c r="AE528" s="87">
        <f t="shared" ca="1" si="59"/>
        <v>9.5999999999998309E-3</v>
      </c>
      <c r="AF528" s="87">
        <f t="shared" ca="1" si="60"/>
        <v>1.8191275381346936E-2</v>
      </c>
      <c r="AG528" s="87">
        <f t="shared" ca="1" si="61"/>
        <v>0.29332550178939398</v>
      </c>
      <c r="AI528" s="1">
        <v>43052</v>
      </c>
      <c r="AJ528">
        <v>2584.84</v>
      </c>
      <c r="AK528" s="85">
        <f t="shared" ca="1" si="64"/>
        <v>9.8313581772029252E-4</v>
      </c>
      <c r="AL528" s="87">
        <f t="shared" ca="1" si="62"/>
        <v>2.3667238343949969E-3</v>
      </c>
      <c r="AM528" s="87">
        <f t="shared" ca="1" si="63"/>
        <v>3.816227514386783</v>
      </c>
    </row>
    <row r="529" spans="2:39" x14ac:dyDescent="0.45">
      <c r="B529" s="86">
        <v>43221</v>
      </c>
      <c r="C529" s="5">
        <v>59.390999999999998</v>
      </c>
      <c r="E529" s="86">
        <v>43222</v>
      </c>
      <c r="F529" s="5">
        <v>2.9984999999999999</v>
      </c>
      <c r="G529" s="5">
        <v>0.21925586271142747</v>
      </c>
      <c r="I529" s="86">
        <v>43196</v>
      </c>
      <c r="J529" s="5">
        <v>21.49</v>
      </c>
      <c r="L529" s="86">
        <v>43222</v>
      </c>
      <c r="M529" s="5">
        <v>0.2404</v>
      </c>
      <c r="O529" s="86">
        <f t="shared" ca="1" si="65"/>
        <v>43222</v>
      </c>
      <c r="P529" s="5">
        <v>2613.16</v>
      </c>
      <c r="Q529" s="5">
        <v>24.299572092721501</v>
      </c>
      <c r="R529" s="1"/>
      <c r="S529" s="1">
        <v>43046</v>
      </c>
      <c r="T529">
        <v>318.61900000000003</v>
      </c>
      <c r="V529" s="86">
        <v>43210</v>
      </c>
      <c r="W529" s="5">
        <v>3.5</v>
      </c>
      <c r="Z529" s="86">
        <v>43199</v>
      </c>
      <c r="AA529" s="5">
        <v>85.59</v>
      </c>
      <c r="AC529" s="1">
        <v>43076</v>
      </c>
      <c r="AD529">
        <v>2.3786</v>
      </c>
      <c r="AE529" s="87">
        <f t="shared" ca="1" si="59"/>
        <v>1.9200000000000106E-2</v>
      </c>
      <c r="AF529" s="87">
        <f t="shared" ca="1" si="60"/>
        <v>2.2032305825764119E-2</v>
      </c>
      <c r="AG529" s="87">
        <f t="shared" ca="1" si="61"/>
        <v>0.35526025671330008</v>
      </c>
      <c r="AI529" s="1">
        <v>43049</v>
      </c>
      <c r="AJ529">
        <v>2582.3000000000002</v>
      </c>
      <c r="AK529" s="85">
        <f t="shared" ca="1" si="64"/>
        <v>-8.9802054450679157E-4</v>
      </c>
      <c r="AL529" s="87">
        <f t="shared" ca="1" si="62"/>
        <v>2.1768549305132318E-3</v>
      </c>
      <c r="AM529" s="87">
        <f t="shared" ca="1" si="63"/>
        <v>3.5100731060904402</v>
      </c>
    </row>
    <row r="530" spans="2:39" x14ac:dyDescent="0.45">
      <c r="B530" s="86">
        <v>43220</v>
      </c>
      <c r="C530" s="5">
        <v>58.953000000000003</v>
      </c>
      <c r="E530" s="86">
        <v>43221</v>
      </c>
      <c r="F530" s="5">
        <v>2.9931999999999999</v>
      </c>
      <c r="G530" s="5">
        <v>0.3736958656447773</v>
      </c>
      <c r="I530" s="86">
        <v>43195</v>
      </c>
      <c r="J530" s="5">
        <v>18.940000000000001</v>
      </c>
      <c r="L530" s="86">
        <v>43221</v>
      </c>
      <c r="M530" s="5">
        <v>0.23380000000000001</v>
      </c>
      <c r="O530" s="86">
        <f t="shared" ca="1" si="65"/>
        <v>43221</v>
      </c>
      <c r="P530" s="5">
        <v>2604.4699999999998</v>
      </c>
      <c r="Q530" s="5">
        <v>26.469986757211</v>
      </c>
      <c r="R530" s="1"/>
      <c r="S530" s="1">
        <v>43045</v>
      </c>
      <c r="T530">
        <v>312.76900000000001</v>
      </c>
      <c r="V530" s="86">
        <v>43209</v>
      </c>
      <c r="W530" s="5">
        <v>2.81</v>
      </c>
      <c r="Z530" s="86">
        <v>43196</v>
      </c>
      <c r="AA530" s="5">
        <v>85.27</v>
      </c>
      <c r="AC530" s="1">
        <v>43075</v>
      </c>
      <c r="AD530">
        <v>2.3593999999999999</v>
      </c>
      <c r="AE530" s="87">
        <f t="shared" ca="1" si="59"/>
        <v>-8.1000000000002181E-3</v>
      </c>
      <c r="AF530" s="87">
        <f t="shared" ca="1" si="60"/>
        <v>2.7539471672492131E-2</v>
      </c>
      <c r="AG530" s="87">
        <f t="shared" ca="1" si="61"/>
        <v>0.4440606377511962</v>
      </c>
      <c r="AI530" s="1">
        <v>43048</v>
      </c>
      <c r="AJ530">
        <v>2584.62</v>
      </c>
      <c r="AK530" s="85">
        <f t="shared" ca="1" si="64"/>
        <v>-3.7690718494426323E-3</v>
      </c>
      <c r="AL530" s="87">
        <f t="shared" ca="1" si="62"/>
        <v>2.41864316697176E-3</v>
      </c>
      <c r="AM530" s="87">
        <f t="shared" ca="1" si="63"/>
        <v>3.8999449226574825</v>
      </c>
    </row>
    <row r="531" spans="2:39" x14ac:dyDescent="0.45">
      <c r="B531" s="86">
        <v>43217</v>
      </c>
      <c r="C531" s="5">
        <v>59.745399999999997</v>
      </c>
      <c r="E531" s="86">
        <v>43220</v>
      </c>
      <c r="F531" s="5">
        <v>2.9864999999999999</v>
      </c>
      <c r="G531" s="5">
        <v>0.53011393429463183</v>
      </c>
      <c r="I531" s="86">
        <v>43194</v>
      </c>
      <c r="J531" s="5">
        <v>20.059999999999999</v>
      </c>
      <c r="L531" s="86">
        <v>43220</v>
      </c>
      <c r="M531" s="5">
        <v>0.23710000000000001</v>
      </c>
      <c r="O531" s="86">
        <f t="shared" ca="1" si="65"/>
        <v>43220</v>
      </c>
      <c r="P531" s="5">
        <v>2662.84</v>
      </c>
      <c r="Q531" s="5">
        <v>26.810045147715201</v>
      </c>
      <c r="R531" s="1"/>
      <c r="S531" s="1">
        <v>43042</v>
      </c>
      <c r="T531">
        <v>315.61700000000002</v>
      </c>
      <c r="V531" s="86">
        <v>43208</v>
      </c>
      <c r="W531" s="5">
        <v>2.75</v>
      </c>
      <c r="Z531" s="86">
        <v>43195</v>
      </c>
      <c r="AA531" s="5">
        <v>85.46</v>
      </c>
      <c r="AC531" s="1">
        <v>43074</v>
      </c>
      <c r="AD531">
        <v>2.3675000000000002</v>
      </c>
      <c r="AE531" s="87">
        <f t="shared" ca="1" si="59"/>
        <v>-2.1599999999999842E-2</v>
      </c>
      <c r="AF531" s="87">
        <f t="shared" ca="1" si="60"/>
        <v>3.3072080370003941E-2</v>
      </c>
      <c r="AG531" s="87">
        <f t="shared" ca="1" si="61"/>
        <v>0.53327127243083328</v>
      </c>
      <c r="AI531" s="1">
        <v>43047</v>
      </c>
      <c r="AJ531">
        <v>2594.38</v>
      </c>
      <c r="AK531" s="85">
        <f t="shared" ca="1" si="64"/>
        <v>1.442617636431107E-3</v>
      </c>
      <c r="AL531" s="87">
        <f t="shared" ca="1" si="62"/>
        <v>1.3425954040399645E-3</v>
      </c>
      <c r="AM531" s="87">
        <f t="shared" ca="1" si="63"/>
        <v>2.164870039810245</v>
      </c>
    </row>
    <row r="532" spans="2:39" x14ac:dyDescent="0.45">
      <c r="B532" s="86">
        <v>43216</v>
      </c>
      <c r="C532" s="5">
        <v>61.4</v>
      </c>
      <c r="E532" s="86">
        <v>43217</v>
      </c>
      <c r="F532" s="5">
        <v>2.9891000000000001</v>
      </c>
      <c r="G532" s="5">
        <v>0.59185685206250105</v>
      </c>
      <c r="I532" s="86">
        <v>43193</v>
      </c>
      <c r="J532" s="5">
        <v>21.1</v>
      </c>
      <c r="L532" s="86">
        <v>43217</v>
      </c>
      <c r="M532" s="5">
        <v>0.25369999999999998</v>
      </c>
      <c r="O532" s="86">
        <f t="shared" ca="1" si="65"/>
        <v>43217</v>
      </c>
      <c r="P532" s="5">
        <v>2644.69</v>
      </c>
      <c r="Q532" s="5">
        <v>28.3841262605733</v>
      </c>
      <c r="R532" s="1"/>
      <c r="S532" s="1">
        <v>43041</v>
      </c>
      <c r="T532">
        <v>313.56299999999999</v>
      </c>
      <c r="V532" s="86">
        <v>43207</v>
      </c>
      <c r="W532" s="5">
        <v>3.38</v>
      </c>
      <c r="Z532" s="86">
        <v>43194</v>
      </c>
      <c r="AA532" s="5">
        <v>85.39</v>
      </c>
      <c r="AC532" s="1">
        <v>43073</v>
      </c>
      <c r="AD532">
        <v>2.3891</v>
      </c>
      <c r="AE532" s="87">
        <f t="shared" ca="1" si="59"/>
        <v>2.4599999999999955E-2</v>
      </c>
      <c r="AF532" s="87">
        <f t="shared" ca="1" si="60"/>
        <v>4.1899194502997179E-2</v>
      </c>
      <c r="AG532" s="87">
        <f t="shared" ca="1" si="61"/>
        <v>0.67560421105851398</v>
      </c>
      <c r="AI532" s="1">
        <v>43046</v>
      </c>
      <c r="AJ532">
        <v>2590.64</v>
      </c>
      <c r="AK532" s="85">
        <f t="shared" ca="1" si="64"/>
        <v>-1.8912456610798272E-4</v>
      </c>
      <c r="AL532" s="87">
        <f t="shared" ca="1" si="62"/>
        <v>1.4706019439711866E-3</v>
      </c>
      <c r="AM532" s="87">
        <f t="shared" ca="1" si="63"/>
        <v>2.3712743834889216</v>
      </c>
    </row>
    <row r="533" spans="2:39" x14ac:dyDescent="0.45">
      <c r="B533" s="86">
        <v>43215</v>
      </c>
      <c r="C533" s="5">
        <v>63.994399999999999</v>
      </c>
      <c r="E533" s="86">
        <v>43216</v>
      </c>
      <c r="F533" s="5">
        <v>3.0118999999999998</v>
      </c>
      <c r="G533" s="5">
        <v>0.55640950147650636</v>
      </c>
      <c r="I533" s="86">
        <v>43192</v>
      </c>
      <c r="J533" s="5">
        <v>23.62</v>
      </c>
      <c r="L533" s="86">
        <v>43216</v>
      </c>
      <c r="M533" s="5">
        <v>0.27210000000000001</v>
      </c>
      <c r="O533" s="86">
        <f t="shared" ca="1" si="65"/>
        <v>43216</v>
      </c>
      <c r="P533" s="5">
        <v>2614.4499999999998</v>
      </c>
      <c r="Q533" s="5">
        <v>27.3471884609143</v>
      </c>
      <c r="R533" s="1"/>
      <c r="S533" s="1">
        <v>43040</v>
      </c>
      <c r="T533">
        <v>311.61</v>
      </c>
      <c r="V533" s="86">
        <v>43206</v>
      </c>
      <c r="W533" s="5">
        <v>3.25</v>
      </c>
      <c r="Z533" s="86">
        <v>43193</v>
      </c>
      <c r="AA533" s="5">
        <v>85.2</v>
      </c>
      <c r="AC533" s="1">
        <v>43070</v>
      </c>
      <c r="AD533">
        <v>2.3645</v>
      </c>
      <c r="AE533" s="87">
        <f t="shared" ca="1" si="59"/>
        <v>-4.0799999999999947E-2</v>
      </c>
      <c r="AF533" s="87">
        <f t="shared" ca="1" si="60"/>
        <v>4.2127188370457244E-2</v>
      </c>
      <c r="AG533" s="87">
        <f t="shared" ca="1" si="61"/>
        <v>0.67928050170750287</v>
      </c>
      <c r="AI533" s="1">
        <v>43045</v>
      </c>
      <c r="AJ533">
        <v>2591.13</v>
      </c>
      <c r="AK533" s="85">
        <f t="shared" ca="1" si="64"/>
        <v>1.2705230741123081E-3</v>
      </c>
      <c r="AL533" s="87">
        <f t="shared" ca="1" si="62"/>
        <v>1.1982454742930782E-3</v>
      </c>
      <c r="AM533" s="87">
        <f t="shared" ca="1" si="63"/>
        <v>1.9321127718966082</v>
      </c>
    </row>
    <row r="534" spans="2:39" x14ac:dyDescent="0.45">
      <c r="B534" s="86">
        <v>43214</v>
      </c>
      <c r="C534" s="5">
        <v>61.5</v>
      </c>
      <c r="E534" s="86">
        <v>43215</v>
      </c>
      <c r="F534" s="5">
        <v>3.0573999999999999</v>
      </c>
      <c r="G534" s="5">
        <v>0.32657186549568756</v>
      </c>
      <c r="I534" s="86">
        <v>43188</v>
      </c>
      <c r="J534" s="5">
        <v>19.97</v>
      </c>
      <c r="L534" s="86">
        <v>43215</v>
      </c>
      <c r="M534" s="5">
        <v>0.29830000000000001</v>
      </c>
      <c r="O534" s="86">
        <f t="shared" ca="1" si="65"/>
        <v>43215</v>
      </c>
      <c r="P534" s="5">
        <v>2581.88</v>
      </c>
      <c r="Q534" s="5">
        <v>26.257483119652299</v>
      </c>
      <c r="R534" s="1"/>
      <c r="S534" s="1">
        <v>43039</v>
      </c>
      <c r="T534">
        <v>310.07600000000002</v>
      </c>
      <c r="V534" s="86">
        <v>43203</v>
      </c>
      <c r="W534" s="5">
        <v>3.75</v>
      </c>
      <c r="Z534" s="86">
        <v>43192</v>
      </c>
      <c r="AA534" s="5">
        <v>84.96</v>
      </c>
      <c r="AC534" s="1">
        <v>43069</v>
      </c>
      <c r="AD534">
        <v>2.4053</v>
      </c>
      <c r="AE534" s="87">
        <f t="shared" ca="1" si="59"/>
        <v>2.430000000000021E-2</v>
      </c>
      <c r="AF534" s="87">
        <f t="shared" ca="1" si="60"/>
        <v>3.4267477292616526E-2</v>
      </c>
      <c r="AG534" s="87">
        <f t="shared" ca="1" si="61"/>
        <v>0.5525464686340843</v>
      </c>
      <c r="AI534" s="1">
        <v>43042</v>
      </c>
      <c r="AJ534">
        <v>2587.84</v>
      </c>
      <c r="AK534" s="85">
        <f t="shared" ca="1" si="64"/>
        <v>3.0922932168462635E-3</v>
      </c>
      <c r="AL534" s="87">
        <f t="shared" ca="1" si="62"/>
        <v>1.2329637019039346E-3</v>
      </c>
      <c r="AM534" s="87">
        <f t="shared" ca="1" si="63"/>
        <v>1.9880942318091719</v>
      </c>
    </row>
    <row r="535" spans="2:39" x14ac:dyDescent="0.45">
      <c r="B535" s="86">
        <v>43213</v>
      </c>
      <c r="C535" s="5">
        <v>60.368400000000001</v>
      </c>
      <c r="E535" s="86">
        <v>43214</v>
      </c>
      <c r="F535" s="5">
        <v>3.0253999999999999</v>
      </c>
      <c r="G535" s="5">
        <v>0.33504444978738734</v>
      </c>
      <c r="I535" s="86">
        <v>43187</v>
      </c>
      <c r="J535" s="5">
        <v>22.87</v>
      </c>
      <c r="L535" s="86">
        <v>43214</v>
      </c>
      <c r="M535" s="5">
        <v>0.2782</v>
      </c>
      <c r="O535" s="86">
        <f t="shared" ca="1" si="65"/>
        <v>43214</v>
      </c>
      <c r="P535" s="5">
        <v>2640.87</v>
      </c>
      <c r="Q535" s="5">
        <v>31.100026508378299</v>
      </c>
      <c r="R535" s="1"/>
      <c r="S535" s="1">
        <v>43038</v>
      </c>
      <c r="T535">
        <v>313.18599999999998</v>
      </c>
      <c r="V535" s="86">
        <v>43202</v>
      </c>
      <c r="W535" s="5">
        <v>3.87</v>
      </c>
      <c r="Z535" s="86">
        <v>43188</v>
      </c>
      <c r="AA535" s="5">
        <v>85.64</v>
      </c>
      <c r="AC535" s="1">
        <v>43068</v>
      </c>
      <c r="AD535">
        <v>2.3809999999999998</v>
      </c>
      <c r="AE535" s="87">
        <f t="shared" ca="1" si="59"/>
        <v>5.9599999999999653E-2</v>
      </c>
      <c r="AF535" s="87">
        <f t="shared" ca="1" si="60"/>
        <v>3.3885739380059593E-2</v>
      </c>
      <c r="AG535" s="87">
        <f t="shared" ca="1" si="61"/>
        <v>0.54639112974742143</v>
      </c>
      <c r="AI535" s="1">
        <v>43041</v>
      </c>
      <c r="AJ535">
        <v>2579.85</v>
      </c>
      <c r="AK535" s="85">
        <f t="shared" ca="1" si="64"/>
        <v>1.8995156292258536E-4</v>
      </c>
      <c r="AL535" s="87">
        <f t="shared" ca="1" si="62"/>
        <v>2.1312438827608242E-3</v>
      </c>
      <c r="AM535" s="87">
        <f t="shared" ca="1" si="63"/>
        <v>3.4365275014604677</v>
      </c>
    </row>
    <row r="536" spans="2:39" x14ac:dyDescent="0.45">
      <c r="B536" s="86">
        <v>43210</v>
      </c>
      <c r="C536" s="5">
        <v>59.604599999999998</v>
      </c>
      <c r="E536" s="86">
        <v>43213</v>
      </c>
      <c r="F536" s="5">
        <v>3.0034999999999998</v>
      </c>
      <c r="G536" s="5">
        <v>0.31997989520176612</v>
      </c>
      <c r="I536" s="86">
        <v>43186</v>
      </c>
      <c r="J536" s="5">
        <v>22.5</v>
      </c>
      <c r="L536" s="86">
        <v>43213</v>
      </c>
      <c r="M536" s="5">
        <v>0.25109999999999999</v>
      </c>
      <c r="O536" s="86">
        <f t="shared" ca="1" si="65"/>
        <v>43213</v>
      </c>
      <c r="P536" s="5">
        <v>2605</v>
      </c>
      <c r="Q536" s="5">
        <v>35.141153273082502</v>
      </c>
      <c r="R536" s="1"/>
      <c r="S536" s="1">
        <v>43035</v>
      </c>
      <c r="T536">
        <v>311.346</v>
      </c>
      <c r="V536" s="86">
        <v>43201</v>
      </c>
      <c r="W536" s="5">
        <v>3.75</v>
      </c>
      <c r="Z536" s="86">
        <v>43187</v>
      </c>
      <c r="AA536" s="5">
        <v>85.35</v>
      </c>
      <c r="AC536" s="1">
        <v>43067</v>
      </c>
      <c r="AD536">
        <v>2.3214000000000001</v>
      </c>
      <c r="AE536" s="87">
        <f t="shared" ca="1" si="59"/>
        <v>9.0000000000012292E-4</v>
      </c>
      <c r="AF536" s="87">
        <f t="shared" ca="1" si="60"/>
        <v>1.5585570249432672E-2</v>
      </c>
      <c r="AG536" s="87">
        <f t="shared" ca="1" si="61"/>
        <v>0.25130976901027985</v>
      </c>
      <c r="AI536" s="1">
        <v>43040</v>
      </c>
      <c r="AJ536">
        <v>2579.36</v>
      </c>
      <c r="AK536" s="85">
        <f t="shared" ca="1" si="64"/>
        <v>1.5908062532808776E-3</v>
      </c>
      <c r="AL536" s="87">
        <f t="shared" ca="1" si="62"/>
        <v>4.6435888072806969E-3</v>
      </c>
      <c r="AM536" s="87">
        <f t="shared" ca="1" si="63"/>
        <v>7.4875619682822432</v>
      </c>
    </row>
    <row r="537" spans="2:39" x14ac:dyDescent="0.45">
      <c r="B537" s="86">
        <v>43209</v>
      </c>
      <c r="C537" s="5">
        <v>58.286200000000001</v>
      </c>
      <c r="E537" s="86">
        <v>43210</v>
      </c>
      <c r="F537" s="5">
        <v>2.9952999999999999</v>
      </c>
      <c r="G537" s="5">
        <v>0.34904889819813684</v>
      </c>
      <c r="I537" s="86">
        <v>43185</v>
      </c>
      <c r="J537" s="5">
        <v>21.03</v>
      </c>
      <c r="L537" s="86">
        <v>43210</v>
      </c>
      <c r="M537" s="5">
        <v>0.253</v>
      </c>
      <c r="O537" s="86">
        <f t="shared" ca="1" si="65"/>
        <v>43210</v>
      </c>
      <c r="P537" s="5">
        <v>2612.62</v>
      </c>
      <c r="Q537" s="5">
        <v>39.1908653645513</v>
      </c>
      <c r="R537" s="1"/>
      <c r="S537" s="1">
        <v>43034</v>
      </c>
      <c r="T537">
        <v>314.72500000000002</v>
      </c>
      <c r="V537" s="86">
        <v>43200</v>
      </c>
      <c r="W537" s="5">
        <v>3</v>
      </c>
      <c r="Z537" s="86">
        <v>43186</v>
      </c>
      <c r="AA537" s="5">
        <v>85.39</v>
      </c>
      <c r="AC537" s="1">
        <v>43066</v>
      </c>
      <c r="AD537">
        <v>2.3205</v>
      </c>
      <c r="AE537" s="87">
        <f t="shared" ca="1" si="59"/>
        <v>-2.0399999999999974E-2</v>
      </c>
      <c r="AF537" s="87">
        <f t="shared" ca="1" si="60"/>
        <v>2.5339873059403235E-2</v>
      </c>
      <c r="AG537" s="87">
        <f t="shared" ca="1" si="61"/>
        <v>0.4085931758281508</v>
      </c>
      <c r="AI537" s="1">
        <v>43039</v>
      </c>
      <c r="AJ537">
        <v>2575.2600000000002</v>
      </c>
      <c r="AK537" s="85">
        <f t="shared" ca="1" si="64"/>
        <v>9.4403950998150389E-4</v>
      </c>
      <c r="AL537" s="87">
        <f t="shared" ca="1" si="62"/>
        <v>4.6521874251814928E-3</v>
      </c>
      <c r="AM537" s="87">
        <f t="shared" ca="1" si="63"/>
        <v>7.5014268230413128</v>
      </c>
    </row>
    <row r="538" spans="2:39" x14ac:dyDescent="0.45">
      <c r="B538" s="86">
        <v>43208</v>
      </c>
      <c r="C538" s="5">
        <v>56.870899999999999</v>
      </c>
      <c r="E538" s="86">
        <v>43209</v>
      </c>
      <c r="F538" s="5">
        <v>2.9390999999999998</v>
      </c>
      <c r="G538" s="5">
        <v>0.34979298639814471</v>
      </c>
      <c r="I538" s="86">
        <v>43182</v>
      </c>
      <c r="J538" s="5">
        <v>24.87</v>
      </c>
      <c r="L538" s="86">
        <v>43209</v>
      </c>
      <c r="M538" s="5">
        <v>0.21970000000000001</v>
      </c>
      <c r="O538" s="86">
        <f t="shared" ca="1" si="65"/>
        <v>43209</v>
      </c>
      <c r="P538" s="5">
        <v>2658.55</v>
      </c>
      <c r="Q538" s="5">
        <v>38.405134251576797</v>
      </c>
      <c r="R538" s="1"/>
      <c r="S538" s="1">
        <v>43033</v>
      </c>
      <c r="T538">
        <v>313.91800000000001</v>
      </c>
      <c r="V538" s="86">
        <v>43199</v>
      </c>
      <c r="W538" s="5">
        <v>2.5</v>
      </c>
      <c r="Z538" s="86">
        <v>43185</v>
      </c>
      <c r="AA538" s="5">
        <v>85.47</v>
      </c>
      <c r="AC538" s="1">
        <v>43063</v>
      </c>
      <c r="AD538">
        <v>2.3409</v>
      </c>
      <c r="AE538" s="87">
        <f t="shared" ca="1" si="59"/>
        <v>1.7300000000000093E-2</v>
      </c>
      <c r="AF538" s="87">
        <f t="shared" ca="1" si="60"/>
        <v>2.4356039634281054E-2</v>
      </c>
      <c r="AG538" s="87">
        <f t="shared" ca="1" si="61"/>
        <v>0.39272933851869796</v>
      </c>
      <c r="AI538" s="1">
        <v>43038</v>
      </c>
      <c r="AJ538">
        <v>2572.83</v>
      </c>
      <c r="AK538" s="85">
        <f t="shared" ca="1" si="64"/>
        <v>-3.1975812572382673E-3</v>
      </c>
      <c r="AL538" s="87">
        <f t="shared" ca="1" si="62"/>
        <v>5.71011672746621E-3</v>
      </c>
      <c r="AM538" s="87">
        <f t="shared" ca="1" si="63"/>
        <v>9.2072865659407217</v>
      </c>
    </row>
    <row r="539" spans="2:39" x14ac:dyDescent="0.45">
      <c r="B539" s="86">
        <v>43207</v>
      </c>
      <c r="C539" s="5">
        <v>55.8</v>
      </c>
      <c r="E539" s="86">
        <v>43208</v>
      </c>
      <c r="F539" s="5">
        <v>2.9005000000000001</v>
      </c>
      <c r="G539" s="5">
        <v>0.34050863914640017</v>
      </c>
      <c r="I539" s="86">
        <v>43181</v>
      </c>
      <c r="J539" s="5">
        <v>23.34</v>
      </c>
      <c r="L539" s="86">
        <v>43208</v>
      </c>
      <c r="M539" s="5">
        <v>0.18940000000000001</v>
      </c>
      <c r="O539" s="86">
        <f t="shared" ca="1" si="65"/>
        <v>43208</v>
      </c>
      <c r="P539" s="5">
        <v>2588.2600000000002</v>
      </c>
      <c r="Q539" s="5">
        <v>21.850624297550599</v>
      </c>
      <c r="R539" s="1"/>
      <c r="S539" s="1">
        <v>43032</v>
      </c>
      <c r="T539">
        <v>310.29599999999999</v>
      </c>
      <c r="V539" s="86">
        <v>43196</v>
      </c>
      <c r="W539" s="5">
        <v>3</v>
      </c>
      <c r="Z539" s="86">
        <v>43182</v>
      </c>
      <c r="AA539" s="5">
        <v>84.92</v>
      </c>
      <c r="AC539" s="1">
        <v>43062</v>
      </c>
      <c r="AD539">
        <v>2.3235999999999999</v>
      </c>
      <c r="AE539" s="87">
        <f t="shared" ca="1" si="59"/>
        <v>3.6000000000000476E-3</v>
      </c>
      <c r="AF539" s="87">
        <f t="shared" ca="1" si="60"/>
        <v>2.7248165075835967E-2</v>
      </c>
      <c r="AG539" s="87">
        <f t="shared" ca="1" si="61"/>
        <v>0.43936346001915288</v>
      </c>
      <c r="AI539" s="1">
        <v>43035</v>
      </c>
      <c r="AJ539">
        <v>2581.0700000000002</v>
      </c>
      <c r="AK539" s="85">
        <f t="shared" ca="1" si="64"/>
        <v>8.0405453538159206E-3</v>
      </c>
      <c r="AL539" s="87">
        <f t="shared" ca="1" si="62"/>
        <v>5.1944504610711255E-3</v>
      </c>
      <c r="AM539" s="87">
        <f t="shared" ca="1" si="63"/>
        <v>8.37579969558473</v>
      </c>
    </row>
    <row r="540" spans="2:39" x14ac:dyDescent="0.45">
      <c r="B540" s="86">
        <v>43206</v>
      </c>
      <c r="C540" s="5">
        <v>57.107500000000002</v>
      </c>
      <c r="E540" s="86">
        <v>43207</v>
      </c>
      <c r="F540" s="5">
        <v>2.8645</v>
      </c>
      <c r="G540" s="5">
        <v>0.50379671826375838</v>
      </c>
      <c r="I540" s="86">
        <v>43180</v>
      </c>
      <c r="J540" s="5">
        <v>17.86</v>
      </c>
      <c r="L540" s="86">
        <v>43207</v>
      </c>
      <c r="M540" s="5">
        <v>0.1789</v>
      </c>
      <c r="O540" s="86">
        <f t="shared" ca="1" si="65"/>
        <v>43207</v>
      </c>
      <c r="P540" s="5">
        <v>2643.69</v>
      </c>
      <c r="Q540" s="5">
        <v>19.893085021956502</v>
      </c>
      <c r="R540" s="1"/>
      <c r="S540" s="1">
        <v>43031</v>
      </c>
      <c r="T540">
        <v>309.30399999999997</v>
      </c>
      <c r="V540" s="86">
        <v>43195</v>
      </c>
      <c r="W540" s="5">
        <v>3.43</v>
      </c>
      <c r="Z540" s="86">
        <v>43181</v>
      </c>
      <c r="AA540" s="5">
        <v>85.14</v>
      </c>
      <c r="AC540" s="1">
        <v>43061</v>
      </c>
      <c r="AD540">
        <v>2.3199999999999998</v>
      </c>
      <c r="AE540" s="87">
        <f t="shared" ca="1" si="59"/>
        <v>-3.9800000000000058E-2</v>
      </c>
      <c r="AF540" s="87">
        <f t="shared" ca="1" si="60"/>
        <v>2.9627619434125001E-2</v>
      </c>
      <c r="AG540" s="87">
        <f t="shared" ca="1" si="61"/>
        <v>0.47773100869282992</v>
      </c>
      <c r="AI540" s="1">
        <v>43034</v>
      </c>
      <c r="AJ540">
        <v>2560.4</v>
      </c>
      <c r="AK540" s="85">
        <f t="shared" ca="1" si="64"/>
        <v>1.2701392021270566E-3</v>
      </c>
      <c r="AL540" s="87">
        <f t="shared" ca="1" si="62"/>
        <v>3.3466423690134703E-3</v>
      </c>
      <c r="AM540" s="87">
        <f t="shared" ca="1" si="63"/>
        <v>5.3962986740726127</v>
      </c>
    </row>
    <row r="541" spans="2:39" x14ac:dyDescent="0.45">
      <c r="B541" s="86">
        <v>43203</v>
      </c>
      <c r="C541" s="5">
        <v>58.296199999999999</v>
      </c>
      <c r="E541" s="86">
        <v>43206</v>
      </c>
      <c r="F541" s="5">
        <v>2.8603000000000001</v>
      </c>
      <c r="G541" s="5">
        <v>0.53730134313375111</v>
      </c>
      <c r="I541" s="86">
        <v>43179</v>
      </c>
      <c r="J541" s="5">
        <v>18.2</v>
      </c>
      <c r="L541" s="86">
        <v>43206</v>
      </c>
      <c r="M541" s="5">
        <v>0.1749</v>
      </c>
      <c r="O541" s="86">
        <f t="shared" ca="1" si="65"/>
        <v>43206</v>
      </c>
      <c r="P541" s="5">
        <v>2711.93</v>
      </c>
      <c r="Q541" s="5">
        <v>12.177648658726101</v>
      </c>
      <c r="R541" s="1"/>
      <c r="S541" s="1">
        <v>43028</v>
      </c>
      <c r="T541">
        <v>308.53399999999999</v>
      </c>
      <c r="V541" s="86">
        <v>43194</v>
      </c>
      <c r="W541" s="5">
        <v>3.25</v>
      </c>
      <c r="Z541" s="86">
        <v>43180</v>
      </c>
      <c r="AA541" s="5">
        <v>85.65</v>
      </c>
      <c r="AC541" s="1">
        <v>43060</v>
      </c>
      <c r="AD541">
        <v>2.3597999999999999</v>
      </c>
      <c r="AE541" s="87">
        <f t="shared" ref="AE541:AE604" ca="1" si="66">(AD541-AD542)</f>
        <v>-4.5000000000001705E-3</v>
      </c>
      <c r="AF541" s="87">
        <f t="shared" ref="AF541:AF604" ca="1" si="67">STDEV(AE541:AE544)</f>
        <v>3.8567030392983787E-2</v>
      </c>
      <c r="AG541" s="87">
        <f t="shared" ref="AG541:AG604" ca="1" si="68">AF541*SQRT(260)</f>
        <v>0.62187467922939832</v>
      </c>
      <c r="AI541" s="1">
        <v>43033</v>
      </c>
      <c r="AJ541">
        <v>2557.15</v>
      </c>
      <c r="AK541" s="85">
        <f t="shared" ca="1" si="64"/>
        <v>-4.6739631114622714E-3</v>
      </c>
      <c r="AL541" s="87">
        <f t="shared" ref="AL541:AL604" ca="1" si="69">STDEV(AK541:AK544)</f>
        <v>4.6696669448864714E-3</v>
      </c>
      <c r="AM541" s="87">
        <f t="shared" ref="AM541:AM604" ca="1" si="70">AL541*SQRT(260)*100</f>
        <v>7.529611701676914</v>
      </c>
    </row>
    <row r="542" spans="2:39" x14ac:dyDescent="0.45">
      <c r="B542" s="86">
        <v>43202</v>
      </c>
      <c r="C542" s="5">
        <v>58.3</v>
      </c>
      <c r="E542" s="86">
        <v>43203</v>
      </c>
      <c r="F542" s="5">
        <v>2.8641000000000001</v>
      </c>
      <c r="G542" s="5">
        <v>0.53618540014936367</v>
      </c>
      <c r="I542" s="86">
        <v>43178</v>
      </c>
      <c r="J542" s="5">
        <v>19.02</v>
      </c>
      <c r="L542" s="86">
        <v>43203</v>
      </c>
      <c r="M542" s="5">
        <v>0.18909999999999999</v>
      </c>
      <c r="O542" s="86">
        <f t="shared" ca="1" si="65"/>
        <v>43203</v>
      </c>
      <c r="P542" s="5">
        <v>2716.94</v>
      </c>
      <c r="Q542" s="5">
        <v>12.312779339293799</v>
      </c>
      <c r="R542" s="1"/>
      <c r="S542" s="1">
        <v>43027</v>
      </c>
      <c r="T542">
        <v>312.87700000000001</v>
      </c>
      <c r="V542" s="86">
        <v>43193</v>
      </c>
      <c r="W542" s="5">
        <v>2.75</v>
      </c>
      <c r="Z542" s="86">
        <v>43179</v>
      </c>
      <c r="AA542" s="5">
        <v>85.62</v>
      </c>
      <c r="AC542" s="1">
        <v>43059</v>
      </c>
      <c r="AD542">
        <v>2.3643000000000001</v>
      </c>
      <c r="AE542" s="87">
        <f t="shared" ca="1" si="66"/>
        <v>2.5800000000000267E-2</v>
      </c>
      <c r="AF542" s="87">
        <f t="shared" ca="1" si="67"/>
        <v>4.7980438722462666E-2</v>
      </c>
      <c r="AG542" s="87">
        <f t="shared" ca="1" si="68"/>
        <v>0.77366132771387675</v>
      </c>
      <c r="AI542" s="1">
        <v>43032</v>
      </c>
      <c r="AJ542">
        <v>2569.13</v>
      </c>
      <c r="AK542" s="85">
        <f t="shared" ref="AK542:AK605" ca="1" si="71">LN(AJ542/AJ543)</f>
        <v>1.6166388736675908E-3</v>
      </c>
      <c r="AL542" s="87">
        <f t="shared" ca="1" si="69"/>
        <v>3.7532556406116441E-3</v>
      </c>
      <c r="AM542" s="87">
        <f t="shared" ca="1" si="70"/>
        <v>6.0519428739732923</v>
      </c>
    </row>
    <row r="543" spans="2:39" x14ac:dyDescent="0.45">
      <c r="B543" s="86">
        <v>43201</v>
      </c>
      <c r="C543" s="5">
        <v>57.5</v>
      </c>
      <c r="E543" s="86">
        <v>43202</v>
      </c>
      <c r="F543" s="5">
        <v>2.8765000000000001</v>
      </c>
      <c r="G543" s="5">
        <v>0.48742532761439494</v>
      </c>
      <c r="I543" s="86">
        <v>43175</v>
      </c>
      <c r="J543" s="5">
        <v>15.8</v>
      </c>
      <c r="L543" s="86">
        <v>43202</v>
      </c>
      <c r="M543" s="5">
        <v>0.21329999999999999</v>
      </c>
      <c r="O543" s="86">
        <f t="shared" ca="1" si="65"/>
        <v>43202</v>
      </c>
      <c r="P543" s="5">
        <v>2712.92</v>
      </c>
      <c r="Q543" s="5">
        <v>11.3891025063383</v>
      </c>
      <c r="R543" s="1"/>
      <c r="S543" s="1">
        <v>43026</v>
      </c>
      <c r="T543">
        <v>314.29700000000003</v>
      </c>
      <c r="V543" s="86">
        <v>43192</v>
      </c>
      <c r="W543" s="5">
        <v>3.5</v>
      </c>
      <c r="Z543" s="86">
        <v>43178</v>
      </c>
      <c r="AA543" s="5">
        <v>85.45</v>
      </c>
      <c r="AC543" s="1">
        <v>43056</v>
      </c>
      <c r="AD543">
        <v>2.3384999999999998</v>
      </c>
      <c r="AE543" s="87">
        <f t="shared" ca="1" si="66"/>
        <v>-3.1400000000000095E-2</v>
      </c>
      <c r="AF543" s="87">
        <f t="shared" ca="1" si="67"/>
        <v>4.8013357516424403E-2</v>
      </c>
      <c r="AG543" s="87">
        <f t="shared" ca="1" si="68"/>
        <v>0.77419212731724207</v>
      </c>
      <c r="AI543" s="1">
        <v>43031</v>
      </c>
      <c r="AJ543">
        <v>2564.98</v>
      </c>
      <c r="AK543" s="85">
        <f t="shared" ca="1" si="71"/>
        <v>-3.9804028670812871E-3</v>
      </c>
      <c r="AL543" s="87">
        <f t="shared" ca="1" si="69"/>
        <v>3.712515319043781E-3</v>
      </c>
      <c r="AM543" s="87">
        <f t="shared" ca="1" si="70"/>
        <v>5.9862510793275563</v>
      </c>
    </row>
    <row r="544" spans="2:39" x14ac:dyDescent="0.45">
      <c r="B544" s="86">
        <v>43200</v>
      </c>
      <c r="C544" s="5">
        <v>59.045000000000002</v>
      </c>
      <c r="E544" s="86">
        <v>43201</v>
      </c>
      <c r="F544" s="5">
        <v>2.8195000000000001</v>
      </c>
      <c r="G544" s="5">
        <v>0.5924779461437073</v>
      </c>
      <c r="I544" s="86">
        <v>43174</v>
      </c>
      <c r="J544" s="5">
        <v>16.59</v>
      </c>
      <c r="L544" s="86">
        <v>43201</v>
      </c>
      <c r="M544" s="5">
        <v>0.20250000000000001</v>
      </c>
      <c r="O544" s="86">
        <f t="shared" ca="1" si="65"/>
        <v>43201</v>
      </c>
      <c r="P544" s="5">
        <v>2752.01</v>
      </c>
      <c r="Q544" s="5">
        <v>6.3025389689205804</v>
      </c>
      <c r="R544" s="1"/>
      <c r="S544" s="1">
        <v>43025</v>
      </c>
      <c r="T544">
        <v>315.46699999999998</v>
      </c>
      <c r="V544" s="86">
        <v>43188</v>
      </c>
      <c r="W544" s="5">
        <v>3.63</v>
      </c>
      <c r="Z544" s="86">
        <v>43175</v>
      </c>
      <c r="AA544" s="5">
        <v>85.8</v>
      </c>
      <c r="AC544" s="1">
        <v>43055</v>
      </c>
      <c r="AD544">
        <v>2.3698999999999999</v>
      </c>
      <c r="AE544" s="87">
        <f t="shared" ca="1" si="66"/>
        <v>5.7999999999999829E-2</v>
      </c>
      <c r="AF544" s="87">
        <f t="shared" ca="1" si="67"/>
        <v>4.7742538684070648E-2</v>
      </c>
      <c r="AG544" s="87">
        <f t="shared" ca="1" si="68"/>
        <v>0.76982530485818357</v>
      </c>
      <c r="AI544" s="1">
        <v>43028</v>
      </c>
      <c r="AJ544">
        <v>2575.21</v>
      </c>
      <c r="AK544" s="85">
        <f t="shared" ca="1" si="71"/>
        <v>5.103849469401585E-3</v>
      </c>
      <c r="AL544" s="87">
        <f t="shared" ca="1" si="69"/>
        <v>2.2687807895828221E-3</v>
      </c>
      <c r="AM544" s="87">
        <f t="shared" ca="1" si="70"/>
        <v>3.6582991000010017</v>
      </c>
    </row>
    <row r="545" spans="2:39" x14ac:dyDescent="0.45">
      <c r="B545" s="86">
        <v>43199</v>
      </c>
      <c r="C545" s="5">
        <v>60.234000000000002</v>
      </c>
      <c r="E545" s="86">
        <v>43200</v>
      </c>
      <c r="F545" s="5">
        <v>2.8309000000000002</v>
      </c>
      <c r="G545" s="5">
        <v>0.68453965066556366</v>
      </c>
      <c r="I545" s="86">
        <v>43173</v>
      </c>
      <c r="J545" s="5">
        <v>17.23</v>
      </c>
      <c r="L545" s="86">
        <v>43200</v>
      </c>
      <c r="M545" s="5">
        <v>0.22140000000000001</v>
      </c>
      <c r="O545" s="86">
        <f t="shared" ca="1" si="65"/>
        <v>43200</v>
      </c>
      <c r="P545" s="5">
        <v>2747.33</v>
      </c>
      <c r="Q545" s="5">
        <v>4.7165588354382004</v>
      </c>
      <c r="R545" s="1"/>
      <c r="S545" s="1">
        <v>43024</v>
      </c>
      <c r="T545">
        <v>317.86099999999999</v>
      </c>
      <c r="V545" s="86">
        <v>43187</v>
      </c>
      <c r="W545" s="5">
        <v>2.5</v>
      </c>
      <c r="Z545" s="86">
        <v>43174</v>
      </c>
      <c r="AA545" s="5">
        <v>85.62</v>
      </c>
      <c r="AC545" s="1">
        <v>43054</v>
      </c>
      <c r="AD545">
        <v>2.3119000000000001</v>
      </c>
      <c r="AE545" s="87">
        <f t="shared" ca="1" si="66"/>
        <v>-4.369999999999985E-2</v>
      </c>
      <c r="AF545" s="87">
        <f t="shared" ca="1" si="67"/>
        <v>4.6693994974371898E-2</v>
      </c>
      <c r="AG545" s="87">
        <f t="shared" ca="1" si="68"/>
        <v>0.7529180455622867</v>
      </c>
      <c r="AI545" s="1">
        <v>43027</v>
      </c>
      <c r="AJ545">
        <v>2562.1</v>
      </c>
      <c r="AK545" s="85">
        <f t="shared" ca="1" si="71"/>
        <v>3.2790981212585998E-4</v>
      </c>
      <c r="AL545" s="87">
        <f t="shared" ca="1" si="69"/>
        <v>6.1164737670430555E-4</v>
      </c>
      <c r="AM545" s="87">
        <f t="shared" ca="1" si="70"/>
        <v>0.98625176041215368</v>
      </c>
    </row>
    <row r="546" spans="2:39" x14ac:dyDescent="0.45">
      <c r="B546" s="86">
        <v>43196</v>
      </c>
      <c r="C546" s="5">
        <v>62.377899999999997</v>
      </c>
      <c r="E546" s="86">
        <v>43199</v>
      </c>
      <c r="F546" s="5">
        <v>2.8056000000000001</v>
      </c>
      <c r="G546" s="5">
        <v>0.70504324926442075</v>
      </c>
      <c r="I546" s="86">
        <v>43172</v>
      </c>
      <c r="J546" s="5">
        <v>16.350000000000001</v>
      </c>
      <c r="L546" s="86">
        <v>43199</v>
      </c>
      <c r="M546" s="5">
        <v>0.21379999999999999</v>
      </c>
      <c r="O546" s="86">
        <f t="shared" ca="1" si="65"/>
        <v>43199</v>
      </c>
      <c r="P546" s="5">
        <v>2749.48</v>
      </c>
      <c r="Q546" s="5">
        <v>17.871522116608201</v>
      </c>
      <c r="R546" s="1"/>
      <c r="S546" s="1">
        <v>43021</v>
      </c>
      <c r="T546">
        <v>319.81599999999997</v>
      </c>
      <c r="V546" s="86">
        <v>43186</v>
      </c>
      <c r="W546" s="5">
        <v>1.62</v>
      </c>
      <c r="Z546" s="86">
        <v>43173</v>
      </c>
      <c r="AA546" s="5">
        <v>85.56</v>
      </c>
      <c r="AC546" s="1">
        <v>43053</v>
      </c>
      <c r="AD546">
        <v>2.3555999999999999</v>
      </c>
      <c r="AE546" s="87">
        <f t="shared" ca="1" si="66"/>
        <v>-3.7399999999999878E-2</v>
      </c>
      <c r="AF546" s="87">
        <f t="shared" ca="1" si="67"/>
        <v>3.8047557959304971E-2</v>
      </c>
      <c r="AG546" s="87">
        <f t="shared" ca="1" si="68"/>
        <v>0.61349843792248926</v>
      </c>
      <c r="AI546" s="1">
        <v>43026</v>
      </c>
      <c r="AJ546">
        <v>2561.2600000000002</v>
      </c>
      <c r="AK546" s="85">
        <f t="shared" ca="1" si="71"/>
        <v>7.4209767067105596E-4</v>
      </c>
      <c r="AL546" s="87">
        <f t="shared" ca="1" si="69"/>
        <v>4.9993224964406185E-4</v>
      </c>
      <c r="AM546" s="87">
        <f t="shared" ca="1" si="70"/>
        <v>0.80611653066343236</v>
      </c>
    </row>
    <row r="547" spans="2:39" x14ac:dyDescent="0.45">
      <c r="B547" s="86">
        <v>43195</v>
      </c>
      <c r="C547" s="5">
        <v>61.2</v>
      </c>
      <c r="E547" s="86">
        <v>43196</v>
      </c>
      <c r="F547" s="5">
        <v>2.8050000000000002</v>
      </c>
      <c r="G547" s="5">
        <v>0.77854684080877956</v>
      </c>
      <c r="I547" s="86">
        <v>43171</v>
      </c>
      <c r="J547" s="5">
        <v>15.78</v>
      </c>
      <c r="L547" s="86">
        <v>43196</v>
      </c>
      <c r="M547" s="5">
        <v>0.21779999999999999</v>
      </c>
      <c r="O547" s="86">
        <f t="shared" ca="1" si="65"/>
        <v>43196</v>
      </c>
      <c r="P547" s="5">
        <v>2765.31</v>
      </c>
      <c r="Q547" s="5">
        <v>16.3883884020354</v>
      </c>
      <c r="R547" s="1"/>
      <c r="S547" s="1">
        <v>43020</v>
      </c>
      <c r="T547">
        <v>322.45600000000002</v>
      </c>
      <c r="V547" s="86">
        <v>43185</v>
      </c>
      <c r="W547" s="5">
        <v>3.37</v>
      </c>
      <c r="Z547" s="86">
        <v>43172</v>
      </c>
      <c r="AA547" s="5">
        <v>85.66</v>
      </c>
      <c r="AC547" s="1">
        <v>43052</v>
      </c>
      <c r="AD547">
        <v>2.3929999999999998</v>
      </c>
      <c r="AE547" s="87">
        <f t="shared" ca="1" si="66"/>
        <v>1.3699999999999601E-2</v>
      </c>
      <c r="AF547" s="87">
        <f t="shared" ca="1" si="67"/>
        <v>2.0282730749745639E-2</v>
      </c>
      <c r="AG547" s="87">
        <f t="shared" ca="1" si="68"/>
        <v>0.32704920628758005</v>
      </c>
      <c r="AI547" s="1">
        <v>43025</v>
      </c>
      <c r="AJ547">
        <v>2559.36</v>
      </c>
      <c r="AK547" s="85">
        <f t="shared" ca="1" si="71"/>
        <v>6.7226893288223496E-4</v>
      </c>
      <c r="AL547" s="87">
        <f t="shared" ca="1" si="69"/>
        <v>1.4700500665167794E-3</v>
      </c>
      <c r="AM547" s="87">
        <f t="shared" ca="1" si="70"/>
        <v>2.3703845078323402</v>
      </c>
    </row>
    <row r="548" spans="2:39" x14ac:dyDescent="0.45">
      <c r="B548" s="86">
        <v>43194</v>
      </c>
      <c r="C548" s="5">
        <v>62.3</v>
      </c>
      <c r="E548" s="86">
        <v>43195</v>
      </c>
      <c r="F548" s="5">
        <v>2.867</v>
      </c>
      <c r="G548" s="5">
        <v>0.37787456031510441</v>
      </c>
      <c r="I548" s="86">
        <v>43168</v>
      </c>
      <c r="J548" s="5">
        <v>14.64</v>
      </c>
      <c r="L548" s="86">
        <v>43195</v>
      </c>
      <c r="M548" s="5">
        <v>0.24529999999999999</v>
      </c>
      <c r="O548" s="86">
        <f t="shared" ca="1" si="65"/>
        <v>43195</v>
      </c>
      <c r="P548" s="5">
        <v>2783.02</v>
      </c>
      <c r="Q548" s="5">
        <v>13.7864333772115</v>
      </c>
      <c r="R548" s="1"/>
      <c r="S548" s="1">
        <v>43019</v>
      </c>
      <c r="T548">
        <v>318.26299999999998</v>
      </c>
      <c r="V548" s="86">
        <v>43182</v>
      </c>
      <c r="W548" s="5">
        <v>3.12</v>
      </c>
      <c r="Z548" s="86">
        <v>43171</v>
      </c>
      <c r="AA548" s="5">
        <v>85.93</v>
      </c>
      <c r="AC548" s="1">
        <v>43049</v>
      </c>
      <c r="AD548">
        <v>2.3793000000000002</v>
      </c>
      <c r="AE548" s="87">
        <f t="shared" ca="1" si="66"/>
        <v>5.5500000000000327E-2</v>
      </c>
      <c r="AF548" s="87">
        <f t="shared" ca="1" si="67"/>
        <v>2.3568817676469737E-2</v>
      </c>
      <c r="AG548" s="87">
        <f t="shared" ca="1" si="68"/>
        <v>0.38003576586070786</v>
      </c>
      <c r="AI548" s="1">
        <v>43024</v>
      </c>
      <c r="AJ548">
        <v>2557.64</v>
      </c>
      <c r="AK548" s="85">
        <f t="shared" ca="1" si="71"/>
        <v>1.7492339334793062E-3</v>
      </c>
      <c r="AL548" s="87">
        <f t="shared" ca="1" si="69"/>
        <v>1.6379804159541206E-3</v>
      </c>
      <c r="AM548" s="87">
        <f t="shared" ca="1" si="70"/>
        <v>2.6411640600174779</v>
      </c>
    </row>
    <row r="549" spans="2:39" x14ac:dyDescent="0.45">
      <c r="B549" s="86">
        <v>43193</v>
      </c>
      <c r="C549" s="5">
        <v>63.309899999999999</v>
      </c>
      <c r="E549" s="86">
        <v>43194</v>
      </c>
      <c r="F549" s="5">
        <v>2.8365</v>
      </c>
      <c r="G549" s="5">
        <v>0.40202354823235614</v>
      </c>
      <c r="I549" s="86">
        <v>43167</v>
      </c>
      <c r="J549" s="5">
        <v>16.54</v>
      </c>
      <c r="L549" s="86">
        <v>43194</v>
      </c>
      <c r="M549" s="5">
        <v>0.23180000000000001</v>
      </c>
      <c r="O549" s="86">
        <f t="shared" ca="1" si="65"/>
        <v>43194</v>
      </c>
      <c r="P549" s="5">
        <v>2786.57</v>
      </c>
      <c r="Q549" s="5">
        <v>12.5540629648759</v>
      </c>
      <c r="R549" s="1"/>
      <c r="S549" s="1">
        <v>43018</v>
      </c>
      <c r="T549">
        <v>317.983</v>
      </c>
      <c r="V549" s="86">
        <v>43181</v>
      </c>
      <c r="W549" s="5">
        <v>4.25</v>
      </c>
      <c r="Z549" s="86">
        <v>43168</v>
      </c>
      <c r="AA549" s="5">
        <v>86.07</v>
      </c>
      <c r="AC549" s="1">
        <v>43048</v>
      </c>
      <c r="AD549">
        <v>2.3237999999999999</v>
      </c>
      <c r="AE549" s="87">
        <f t="shared" ca="1" si="66"/>
        <v>1.4799999999999702E-2</v>
      </c>
      <c r="AF549" s="87">
        <f t="shared" ca="1" si="67"/>
        <v>1.7353001661576339E-2</v>
      </c>
      <c r="AG549" s="87">
        <f t="shared" ca="1" si="68"/>
        <v>0.27980874420456286</v>
      </c>
      <c r="AI549" s="1">
        <v>43021</v>
      </c>
      <c r="AJ549">
        <v>2553.17</v>
      </c>
      <c r="AK549" s="85">
        <f t="shared" ca="1" si="71"/>
        <v>8.7772580623768782E-4</v>
      </c>
      <c r="AL549" s="87">
        <f t="shared" ca="1" si="69"/>
        <v>1.7801879811488162E-3</v>
      </c>
      <c r="AM549" s="87">
        <f t="shared" ca="1" si="70"/>
        <v>2.8704668688889989</v>
      </c>
    </row>
    <row r="550" spans="2:39" x14ac:dyDescent="0.45">
      <c r="B550" s="86">
        <v>43192</v>
      </c>
      <c r="C550" s="5">
        <v>65.351200000000006</v>
      </c>
      <c r="E550" s="86">
        <v>43193</v>
      </c>
      <c r="F550" s="5">
        <v>2.8054999999999999</v>
      </c>
      <c r="G550" s="5">
        <v>0.49104797796820798</v>
      </c>
      <c r="I550" s="86">
        <v>43166</v>
      </c>
      <c r="J550" s="5">
        <v>17.760000000000002</v>
      </c>
      <c r="L550" s="86">
        <v>43193</v>
      </c>
      <c r="M550" s="5">
        <v>0.21329999999999999</v>
      </c>
      <c r="O550" s="86">
        <f t="shared" ca="1" si="65"/>
        <v>43193</v>
      </c>
      <c r="P550" s="5">
        <v>2738.97</v>
      </c>
      <c r="Q550" s="5">
        <v>7.7975604146876201</v>
      </c>
      <c r="R550" s="1"/>
      <c r="S550" s="1">
        <v>43014</v>
      </c>
      <c r="T550">
        <v>319.262</v>
      </c>
      <c r="V550" s="86">
        <v>43180</v>
      </c>
      <c r="W550" s="5">
        <v>4.25</v>
      </c>
      <c r="Z550" s="86">
        <v>43167</v>
      </c>
      <c r="AA550" s="5">
        <v>85.76</v>
      </c>
      <c r="AC550" s="1">
        <v>43047</v>
      </c>
      <c r="AD550">
        <v>2.3090000000000002</v>
      </c>
      <c r="AE550" s="87">
        <f t="shared" ca="1" si="66"/>
        <v>1.6500000000000181E-2</v>
      </c>
      <c r="AF550" s="87">
        <f t="shared" ca="1" si="67"/>
        <v>1.6918308623106285E-2</v>
      </c>
      <c r="AG550" s="87">
        <f t="shared" ca="1" si="68"/>
        <v>0.27279952956948961</v>
      </c>
      <c r="AI550" s="1">
        <v>43020</v>
      </c>
      <c r="AJ550">
        <v>2550.9299999999998</v>
      </c>
      <c r="AK550" s="85">
        <f t="shared" ca="1" si="71"/>
        <v>-1.6881541443298049E-3</v>
      </c>
      <c r="AL550" s="87">
        <f t="shared" ca="1" si="69"/>
        <v>2.2091538409999673E-3</v>
      </c>
      <c r="AM550" s="87">
        <f t="shared" ca="1" si="70"/>
        <v>3.5621535343570971</v>
      </c>
    </row>
    <row r="551" spans="2:39" x14ac:dyDescent="0.45">
      <c r="B551" s="86">
        <v>43189</v>
      </c>
      <c r="C551" s="5">
        <v>65</v>
      </c>
      <c r="E551" s="86">
        <v>43192</v>
      </c>
      <c r="F551" s="5">
        <v>2.7646999999999999</v>
      </c>
      <c r="G551" s="5">
        <v>0.30861777870584994</v>
      </c>
      <c r="I551" s="86">
        <v>43165</v>
      </c>
      <c r="J551" s="5">
        <v>18.36</v>
      </c>
      <c r="L551" s="86">
        <v>43192</v>
      </c>
      <c r="M551" s="5">
        <v>0.2056</v>
      </c>
      <c r="O551" s="86">
        <f t="shared" ca="1" si="65"/>
        <v>43192</v>
      </c>
      <c r="P551" s="5">
        <v>2726.8</v>
      </c>
      <c r="Q551" s="5">
        <v>7.8168025686018296</v>
      </c>
      <c r="R551" s="1"/>
      <c r="S551" s="1">
        <v>43013</v>
      </c>
      <c r="T551">
        <v>315.12200000000001</v>
      </c>
      <c r="V551" s="86">
        <v>43179</v>
      </c>
      <c r="W551" s="5">
        <v>3.5</v>
      </c>
      <c r="Z551" s="86">
        <v>43166</v>
      </c>
      <c r="AA551" s="5">
        <v>85.66</v>
      </c>
      <c r="AC551" s="1">
        <v>43046</v>
      </c>
      <c r="AD551">
        <v>2.2925</v>
      </c>
      <c r="AE551" s="87">
        <f t="shared" ca="1" si="66"/>
        <v>5.0000000000016698E-4</v>
      </c>
      <c r="AF551" s="87">
        <f t="shared" ca="1" si="67"/>
        <v>1.1055730037707637E-2</v>
      </c>
      <c r="AG551" s="87">
        <f t="shared" ca="1" si="68"/>
        <v>0.17826829031921082</v>
      </c>
      <c r="AI551" s="1">
        <v>43019</v>
      </c>
      <c r="AJ551">
        <v>2555.2399999999998</v>
      </c>
      <c r="AK551" s="85">
        <f t="shared" ca="1" si="71"/>
        <v>1.8018446358107835E-3</v>
      </c>
      <c r="AL551" s="87">
        <f t="shared" ca="1" si="69"/>
        <v>2.0541280984388574E-3</v>
      </c>
      <c r="AM551" s="87">
        <f t="shared" ca="1" si="70"/>
        <v>3.3121820355272882</v>
      </c>
    </row>
    <row r="552" spans="2:39" x14ac:dyDescent="0.45">
      <c r="B552" s="86">
        <v>43188</v>
      </c>
      <c r="C552" s="5">
        <v>64.741399999999999</v>
      </c>
      <c r="E552" s="86">
        <v>43189</v>
      </c>
      <c r="F552" s="5">
        <v>2.7765</v>
      </c>
      <c r="G552" s="5">
        <v>0.75960830915237931</v>
      </c>
      <c r="I552" s="86">
        <v>43164</v>
      </c>
      <c r="J552" s="5">
        <v>18.73</v>
      </c>
      <c r="L552" s="86">
        <v>43189</v>
      </c>
      <c r="M552" s="5">
        <v>0.19500000000000001</v>
      </c>
      <c r="O552" s="86">
        <f t="shared" ca="1" si="65"/>
        <v>43189</v>
      </c>
      <c r="P552" s="5">
        <v>2728.12</v>
      </c>
      <c r="Q552" s="5">
        <v>16.807490698037199</v>
      </c>
      <c r="R552" s="1"/>
      <c r="S552" s="1">
        <v>43012</v>
      </c>
      <c r="T552">
        <v>320.27800000000002</v>
      </c>
      <c r="V552" s="86">
        <v>43178</v>
      </c>
      <c r="W552" s="5">
        <v>3.75</v>
      </c>
      <c r="Z552" s="86">
        <v>43165</v>
      </c>
      <c r="AA552" s="5">
        <v>85.87</v>
      </c>
      <c r="AC552" s="1">
        <v>43045</v>
      </c>
      <c r="AD552">
        <v>2.2919999999999998</v>
      </c>
      <c r="AE552" s="87">
        <f t="shared" ca="1" si="66"/>
        <v>-2.1000000000000352E-2</v>
      </c>
      <c r="AF552" s="87">
        <f t="shared" ca="1" si="67"/>
        <v>1.1670189944184227E-2</v>
      </c>
      <c r="AG552" s="87">
        <f t="shared" ca="1" si="68"/>
        <v>0.1881761586032302</v>
      </c>
      <c r="AI552" s="1">
        <v>43018</v>
      </c>
      <c r="AJ552">
        <v>2550.64</v>
      </c>
      <c r="AK552" s="85">
        <f t="shared" ca="1" si="71"/>
        <v>2.3197540709582955E-3</v>
      </c>
      <c r="AL552" s="87">
        <f t="shared" ca="1" si="69"/>
        <v>3.4193788200354218E-3</v>
      </c>
      <c r="AM552" s="87">
        <f t="shared" ca="1" si="70"/>
        <v>5.5135826772397065</v>
      </c>
    </row>
    <row r="553" spans="2:39" x14ac:dyDescent="0.45">
      <c r="B553" s="86">
        <v>43187</v>
      </c>
      <c r="C553" s="5">
        <v>64.7</v>
      </c>
      <c r="E553" s="86">
        <v>43188</v>
      </c>
      <c r="F553" s="5">
        <v>2.7765</v>
      </c>
      <c r="G553" s="5">
        <v>0.94390401171588401</v>
      </c>
      <c r="I553" s="86">
        <v>43161</v>
      </c>
      <c r="J553" s="5">
        <v>19.59</v>
      </c>
      <c r="L553" s="86">
        <v>43188</v>
      </c>
      <c r="M553" s="5">
        <v>0.20050000000000001</v>
      </c>
      <c r="O553" s="86">
        <f t="shared" ca="1" si="65"/>
        <v>43188</v>
      </c>
      <c r="P553" s="5">
        <v>2720.94</v>
      </c>
      <c r="Q553" s="5">
        <v>19.353003628801499</v>
      </c>
      <c r="R553" s="1"/>
      <c r="S553" s="1">
        <v>43011</v>
      </c>
      <c r="T553">
        <v>320.11200000000002</v>
      </c>
      <c r="V553" s="86">
        <v>43175</v>
      </c>
      <c r="W553" s="5">
        <v>4.5</v>
      </c>
      <c r="Z553" s="86">
        <v>43164</v>
      </c>
      <c r="AA553" s="5">
        <v>85.75</v>
      </c>
      <c r="AC553" s="1">
        <v>43042</v>
      </c>
      <c r="AD553">
        <v>2.3130000000000002</v>
      </c>
      <c r="AE553" s="87">
        <f t="shared" ca="1" si="66"/>
        <v>-1.5499999999999847E-2</v>
      </c>
      <c r="AF553" s="87">
        <f t="shared" ca="1" si="67"/>
        <v>1.3967432357690905E-2</v>
      </c>
      <c r="AG553" s="87">
        <f t="shared" ca="1" si="68"/>
        <v>0.22521807949925873</v>
      </c>
      <c r="AI553" s="1">
        <v>43017</v>
      </c>
      <c r="AJ553">
        <v>2544.73</v>
      </c>
      <c r="AK553" s="85">
        <f t="shared" ca="1" si="71"/>
        <v>-1.8060255475314134E-3</v>
      </c>
      <c r="AL553" s="87">
        <f t="shared" ca="1" si="69"/>
        <v>3.3507033208418878E-3</v>
      </c>
      <c r="AM553" s="87">
        <f t="shared" ca="1" si="70"/>
        <v>5.4028467621414382</v>
      </c>
    </row>
    <row r="554" spans="2:39" x14ac:dyDescent="0.45">
      <c r="B554" s="86">
        <v>43186</v>
      </c>
      <c r="C554" s="5">
        <v>64.959999999999994</v>
      </c>
      <c r="E554" s="86">
        <v>43187</v>
      </c>
      <c r="F554" s="5">
        <v>2.8077999999999999</v>
      </c>
      <c r="G554" s="5">
        <v>0.93628919143606848</v>
      </c>
      <c r="I554" s="86">
        <v>43160</v>
      </c>
      <c r="J554" s="5">
        <v>22.47</v>
      </c>
      <c r="L554" s="86">
        <v>43187</v>
      </c>
      <c r="M554" s="5">
        <v>0.23960000000000001</v>
      </c>
      <c r="O554" s="86">
        <f t="shared" ca="1" si="65"/>
        <v>43187</v>
      </c>
      <c r="P554" s="5">
        <v>2691.25</v>
      </c>
      <c r="Q554" s="5">
        <v>14.201781816832</v>
      </c>
      <c r="R554" s="1"/>
      <c r="S554" s="1">
        <v>43010</v>
      </c>
      <c r="T554">
        <v>322.34199999999998</v>
      </c>
      <c r="V554" s="86">
        <v>43174</v>
      </c>
      <c r="W554" s="5">
        <v>4</v>
      </c>
      <c r="Z554" s="86">
        <v>43161</v>
      </c>
      <c r="AA554" s="5">
        <v>85.75</v>
      </c>
      <c r="AC554" s="1">
        <v>43041</v>
      </c>
      <c r="AD554">
        <v>2.3285</v>
      </c>
      <c r="AE554" s="87">
        <f t="shared" ca="1" si="66"/>
        <v>-2.4500000000000188E-2</v>
      </c>
      <c r="AF554" s="87">
        <f t="shared" ca="1" si="67"/>
        <v>1.9197048384235423E-2</v>
      </c>
      <c r="AG554" s="87">
        <f t="shared" ca="1" si="68"/>
        <v>0.30954310416052838</v>
      </c>
      <c r="AI554" s="1">
        <v>43014</v>
      </c>
      <c r="AJ554">
        <v>2549.33</v>
      </c>
      <c r="AK554" s="85">
        <f t="shared" ca="1" si="71"/>
        <v>-1.0742150246923344E-3</v>
      </c>
      <c r="AL554" s="87">
        <f t="shared" ca="1" si="69"/>
        <v>2.7824852212407166E-3</v>
      </c>
      <c r="AM554" s="87">
        <f t="shared" ca="1" si="70"/>
        <v>4.4866226068948345</v>
      </c>
    </row>
    <row r="555" spans="2:39" x14ac:dyDescent="0.45">
      <c r="B555" s="86">
        <v>43185</v>
      </c>
      <c r="C555" s="5">
        <v>62.082500000000003</v>
      </c>
      <c r="E555" s="86">
        <v>43186</v>
      </c>
      <c r="F555" s="5">
        <v>2.7938999999999998</v>
      </c>
      <c r="G555" s="5">
        <v>0.92292957477805704</v>
      </c>
      <c r="I555" s="86">
        <v>43159</v>
      </c>
      <c r="J555" s="5">
        <v>19.850000000000001</v>
      </c>
      <c r="L555" s="86">
        <v>43186</v>
      </c>
      <c r="M555" s="5">
        <v>0.25040000000000001</v>
      </c>
      <c r="O555" s="86">
        <f t="shared" ca="1" si="65"/>
        <v>43186</v>
      </c>
      <c r="P555" s="5">
        <v>2677.67</v>
      </c>
      <c r="Q555" s="5">
        <v>19.524057971487299</v>
      </c>
      <c r="R555" s="1"/>
      <c r="S555" s="1">
        <v>43007</v>
      </c>
      <c r="T555">
        <v>325.05</v>
      </c>
      <c r="V555" s="86">
        <v>43173</v>
      </c>
      <c r="W555" s="5">
        <v>4.5</v>
      </c>
      <c r="Z555" s="86">
        <v>43160</v>
      </c>
      <c r="AA555" s="5">
        <v>85.27</v>
      </c>
      <c r="AC555" s="1">
        <v>43040</v>
      </c>
      <c r="AD555">
        <v>2.3530000000000002</v>
      </c>
      <c r="AE555" s="87">
        <f t="shared" ca="1" si="66"/>
        <v>1.8000000000002458E-3</v>
      </c>
      <c r="AF555" s="87">
        <f t="shared" ca="1" si="67"/>
        <v>2.8895025523435904E-2</v>
      </c>
      <c r="AG555" s="87">
        <f t="shared" ca="1" si="68"/>
        <v>0.46591828682721093</v>
      </c>
      <c r="AI555" s="1">
        <v>43013</v>
      </c>
      <c r="AJ555">
        <v>2552.0700000000002</v>
      </c>
      <c r="AK555" s="85">
        <f t="shared" ca="1" si="71"/>
        <v>5.6308733972806214E-3</v>
      </c>
      <c r="AL555" s="87">
        <f t="shared" ca="1" si="69"/>
        <v>1.9371740952785503E-3</v>
      </c>
      <c r="AM555" s="87">
        <f t="shared" ca="1" si="70"/>
        <v>3.1235993718925448</v>
      </c>
    </row>
    <row r="556" spans="2:39" x14ac:dyDescent="0.45">
      <c r="B556" s="86">
        <v>43182</v>
      </c>
      <c r="C556" s="5">
        <v>62.84</v>
      </c>
      <c r="E556" s="86">
        <v>43185</v>
      </c>
      <c r="F556" s="5">
        <v>2.8860000000000001</v>
      </c>
      <c r="G556" s="5">
        <v>0.67329506904476966</v>
      </c>
      <c r="I556" s="86">
        <v>43158</v>
      </c>
      <c r="J556" s="5">
        <v>18.59</v>
      </c>
      <c r="L556" s="86">
        <v>43185</v>
      </c>
      <c r="M556" s="5">
        <v>0.27539999999999998</v>
      </c>
      <c r="O556" s="86">
        <f t="shared" ca="1" si="65"/>
        <v>43185</v>
      </c>
      <c r="P556" s="5">
        <v>2713.83</v>
      </c>
      <c r="Q556" s="5">
        <v>24.1722367844635</v>
      </c>
      <c r="R556" s="1"/>
      <c r="S556" s="1">
        <v>43006</v>
      </c>
      <c r="T556">
        <v>330.37700000000001</v>
      </c>
      <c r="V556" s="86">
        <v>43172</v>
      </c>
      <c r="W556" s="5">
        <v>4.8099999999999996</v>
      </c>
      <c r="Z556" s="86">
        <v>43159</v>
      </c>
      <c r="AA556" s="5">
        <v>86.18</v>
      </c>
      <c r="AC556" s="1">
        <v>43039</v>
      </c>
      <c r="AD556">
        <v>2.3512</v>
      </c>
      <c r="AE556" s="87">
        <f t="shared" ca="1" si="66"/>
        <v>4.7000000000001485E-3</v>
      </c>
      <c r="AF556" s="87">
        <f t="shared" ca="1" si="67"/>
        <v>3.6833544494115966E-2</v>
      </c>
      <c r="AG556" s="87">
        <f t="shared" ca="1" si="68"/>
        <v>0.59392305898997166</v>
      </c>
      <c r="AI556" s="1">
        <v>43012</v>
      </c>
      <c r="AJ556">
        <v>2537.7399999999998</v>
      </c>
      <c r="AK556" s="85">
        <f t="shared" ca="1" si="71"/>
        <v>1.2459783329185144E-3</v>
      </c>
      <c r="AL556" s="87">
        <f t="shared" ca="1" si="69"/>
        <v>1.2596025988323946E-3</v>
      </c>
      <c r="AM556" s="87">
        <f t="shared" ca="1" si="70"/>
        <v>2.0310481624426924</v>
      </c>
    </row>
    <row r="557" spans="2:39" x14ac:dyDescent="0.45">
      <c r="B557" s="86">
        <v>43181</v>
      </c>
      <c r="C557" s="5">
        <v>61.6</v>
      </c>
      <c r="E557" s="86">
        <v>43182</v>
      </c>
      <c r="F557" s="5">
        <v>2.8439999999999999</v>
      </c>
      <c r="G557" s="5">
        <v>0.64854687571524128</v>
      </c>
      <c r="I557" s="86">
        <v>43157</v>
      </c>
      <c r="J557" s="5">
        <v>15.8</v>
      </c>
      <c r="L557" s="86">
        <v>43182</v>
      </c>
      <c r="M557" s="5">
        <v>0.26069999999999999</v>
      </c>
      <c r="O557" s="86">
        <f t="shared" ca="1" si="65"/>
        <v>43182</v>
      </c>
      <c r="P557" s="5">
        <v>2744.28</v>
      </c>
      <c r="Q557" s="5">
        <v>20.644197632720399</v>
      </c>
      <c r="R557" s="1"/>
      <c r="S557" s="1">
        <v>43005</v>
      </c>
      <c r="T557">
        <v>332.95499999999998</v>
      </c>
      <c r="V557" s="86">
        <v>43171</v>
      </c>
      <c r="W557" s="5">
        <v>3.5</v>
      </c>
      <c r="Z557" s="86">
        <v>43158</v>
      </c>
      <c r="AA557" s="5">
        <v>86.31</v>
      </c>
      <c r="AC557" s="1">
        <v>43038</v>
      </c>
      <c r="AD557">
        <v>2.3464999999999998</v>
      </c>
      <c r="AE557" s="87">
        <f t="shared" ca="1" si="66"/>
        <v>-3.4000000000000252E-2</v>
      </c>
      <c r="AF557" s="87">
        <f t="shared" ca="1" si="67"/>
        <v>3.7553994461308887E-2</v>
      </c>
      <c r="AG557" s="87">
        <f t="shared" ca="1" si="68"/>
        <v>0.60553996565049673</v>
      </c>
      <c r="AI557" s="1">
        <v>43011</v>
      </c>
      <c r="AJ557">
        <v>2534.58</v>
      </c>
      <c r="AK557" s="85">
        <f t="shared" ca="1" si="71"/>
        <v>2.1565266962995347E-3</v>
      </c>
      <c r="AL557" s="87">
        <f t="shared" ca="1" si="69"/>
        <v>1.2763308230233591E-3</v>
      </c>
      <c r="AM557" s="87">
        <f t="shared" ca="1" si="70"/>
        <v>2.058021613462468</v>
      </c>
    </row>
    <row r="558" spans="2:39" x14ac:dyDescent="0.45">
      <c r="B558" s="86">
        <v>43180</v>
      </c>
      <c r="C558" s="5">
        <v>62.4</v>
      </c>
      <c r="E558" s="86">
        <v>43181</v>
      </c>
      <c r="F558" s="5">
        <v>2.8683000000000001</v>
      </c>
      <c r="G558" s="5">
        <v>0.64549841208170267</v>
      </c>
      <c r="I558" s="86">
        <v>43154</v>
      </c>
      <c r="J558" s="5">
        <v>16.489999999999998</v>
      </c>
      <c r="L558" s="86">
        <v>43181</v>
      </c>
      <c r="M558" s="5">
        <v>0.27010000000000001</v>
      </c>
      <c r="O558" s="86">
        <f t="shared" ca="1" si="65"/>
        <v>43181</v>
      </c>
      <c r="P558" s="5">
        <v>2779.6</v>
      </c>
      <c r="Q558" s="5">
        <v>15.797553351615999</v>
      </c>
      <c r="R558" s="1"/>
      <c r="S558" s="1">
        <v>43004</v>
      </c>
      <c r="T558">
        <v>325.66399999999999</v>
      </c>
      <c r="V558" s="86">
        <v>43168</v>
      </c>
      <c r="W558" s="5">
        <v>2.5</v>
      </c>
      <c r="Z558" s="86">
        <v>43157</v>
      </c>
      <c r="AA558" s="5">
        <v>86.54</v>
      </c>
      <c r="AC558" s="1">
        <v>43035</v>
      </c>
      <c r="AD558">
        <v>2.3805000000000001</v>
      </c>
      <c r="AE558" s="87">
        <f t="shared" ca="1" si="66"/>
        <v>-5.500000000000016E-2</v>
      </c>
      <c r="AF558" s="87">
        <f t="shared" ca="1" si="67"/>
        <v>4.7958341297421894E-2</v>
      </c>
      <c r="AG558" s="87">
        <f t="shared" ca="1" si="68"/>
        <v>0.77330501744137192</v>
      </c>
      <c r="AI558" s="1">
        <v>43010</v>
      </c>
      <c r="AJ558">
        <v>2529.12</v>
      </c>
      <c r="AK558" s="85">
        <f t="shared" ca="1" si="71"/>
        <v>3.8665151329828713E-3</v>
      </c>
      <c r="AL558" s="87">
        <f t="shared" ca="1" si="69"/>
        <v>1.3472574151420966E-3</v>
      </c>
      <c r="AM558" s="87">
        <f t="shared" ca="1" si="70"/>
        <v>2.1723873068364088</v>
      </c>
    </row>
    <row r="559" spans="2:39" x14ac:dyDescent="0.45">
      <c r="B559" s="86">
        <v>43179</v>
      </c>
      <c r="C559" s="5">
        <v>63.933999999999997</v>
      </c>
      <c r="E559" s="86">
        <v>43180</v>
      </c>
      <c r="F559" s="5">
        <v>2.9264999999999999</v>
      </c>
      <c r="G559" s="5">
        <v>0.31734723358912093</v>
      </c>
      <c r="I559" s="86">
        <v>43153</v>
      </c>
      <c r="J559" s="5">
        <v>18.72</v>
      </c>
      <c r="L559" s="86">
        <v>43180</v>
      </c>
      <c r="M559" s="5">
        <v>0.3</v>
      </c>
      <c r="O559" s="86">
        <f t="shared" ca="1" si="65"/>
        <v>43180</v>
      </c>
      <c r="P559" s="5">
        <v>2747.3</v>
      </c>
      <c r="Q559" s="5">
        <v>16.415470801848699</v>
      </c>
      <c r="R559" s="1"/>
      <c r="S559" s="1">
        <v>43003</v>
      </c>
      <c r="T559">
        <v>328.59800000000001</v>
      </c>
      <c r="V559" s="86">
        <v>43167</v>
      </c>
      <c r="W559" s="5">
        <v>3</v>
      </c>
      <c r="Z559" s="86">
        <v>43154</v>
      </c>
      <c r="AA559" s="5">
        <v>86.39</v>
      </c>
      <c r="AC559" s="1">
        <v>43034</v>
      </c>
      <c r="AD559">
        <v>2.4355000000000002</v>
      </c>
      <c r="AE559" s="87">
        <f t="shared" ca="1" si="66"/>
        <v>2.6500000000000412E-2</v>
      </c>
      <c r="AF559" s="87">
        <f t="shared" ca="1" si="67"/>
        <v>3.3204869120858196E-2</v>
      </c>
      <c r="AG559" s="87">
        <f t="shared" ca="1" si="68"/>
        <v>0.53541242670175648</v>
      </c>
      <c r="AI559" s="1">
        <v>43007</v>
      </c>
      <c r="AJ559">
        <v>2519.36</v>
      </c>
      <c r="AK559" s="85">
        <f t="shared" ca="1" si="71"/>
        <v>3.6982437735080622E-3</v>
      </c>
      <c r="AL559" s="87">
        <f t="shared" ca="1" si="69"/>
        <v>1.9383624335155677E-3</v>
      </c>
      <c r="AM559" s="87">
        <f t="shared" ca="1" si="70"/>
        <v>3.1255155097243437</v>
      </c>
    </row>
    <row r="560" spans="2:39" x14ac:dyDescent="0.45">
      <c r="B560" s="86">
        <v>43178</v>
      </c>
      <c r="C560" s="5">
        <v>64.900000000000006</v>
      </c>
      <c r="E560" s="86">
        <v>43179</v>
      </c>
      <c r="F560" s="5">
        <v>2.9331</v>
      </c>
      <c r="G560" s="5">
        <v>0.25196931030054809</v>
      </c>
      <c r="I560" s="86">
        <v>43152</v>
      </c>
      <c r="J560" s="5">
        <v>20.02</v>
      </c>
      <c r="L560" s="86">
        <v>43179</v>
      </c>
      <c r="M560" s="5">
        <v>0.28610000000000002</v>
      </c>
      <c r="O560" s="86">
        <f t="shared" ca="1" si="65"/>
        <v>43179</v>
      </c>
      <c r="P560" s="5">
        <v>2703.96</v>
      </c>
      <c r="Q560" s="5">
        <v>5.9368230487126903</v>
      </c>
      <c r="R560" s="1"/>
      <c r="S560" s="1">
        <v>43000</v>
      </c>
      <c r="T560">
        <v>329.70600000000002</v>
      </c>
      <c r="V560" s="86">
        <v>43166</v>
      </c>
      <c r="W560" s="5">
        <v>1.94</v>
      </c>
      <c r="Z560" s="86">
        <v>43153</v>
      </c>
      <c r="AA560" s="5">
        <v>85.82</v>
      </c>
      <c r="AC560" s="1">
        <v>43033</v>
      </c>
      <c r="AD560">
        <v>2.4089999999999998</v>
      </c>
      <c r="AE560" s="87">
        <f t="shared" ca="1" si="66"/>
        <v>8.599999999999941E-3</v>
      </c>
      <c r="AF560" s="87">
        <f t="shared" ca="1" si="67"/>
        <v>4.0775401081207224E-2</v>
      </c>
      <c r="AG560" s="87">
        <f t="shared" ca="1" si="68"/>
        <v>0.65748358661388795</v>
      </c>
      <c r="AI560" s="1">
        <v>43006</v>
      </c>
      <c r="AJ560">
        <v>2510.06</v>
      </c>
      <c r="AK560" s="85">
        <f t="shared" ca="1" si="71"/>
        <v>1.2038828664962132E-3</v>
      </c>
      <c r="AL560" s="87">
        <f t="shared" ca="1" si="69"/>
        <v>2.6189675744352609E-3</v>
      </c>
      <c r="AM560" s="87">
        <f t="shared" ca="1" si="70"/>
        <v>4.2229583239066679</v>
      </c>
    </row>
    <row r="561" spans="2:39" x14ac:dyDescent="0.45">
      <c r="B561" s="86">
        <v>43175</v>
      </c>
      <c r="C561" s="5">
        <v>63.8</v>
      </c>
      <c r="E561" s="86">
        <v>43178</v>
      </c>
      <c r="F561" s="5">
        <v>2.8946999999999998</v>
      </c>
      <c r="G561" s="5">
        <v>0.34593099022782009</v>
      </c>
      <c r="I561" s="86">
        <v>43151</v>
      </c>
      <c r="J561" s="5">
        <v>20.6</v>
      </c>
      <c r="L561" s="86">
        <v>43178</v>
      </c>
      <c r="M561" s="5">
        <v>0.28610000000000002</v>
      </c>
      <c r="O561" s="86">
        <f t="shared" ca="1" si="65"/>
        <v>43178</v>
      </c>
      <c r="P561" s="5">
        <v>2701.33</v>
      </c>
      <c r="Q561" s="5">
        <v>13.4429450147894</v>
      </c>
      <c r="R561" s="1"/>
      <c r="S561" s="1">
        <v>42999</v>
      </c>
      <c r="T561">
        <v>330.41399999999999</v>
      </c>
      <c r="V561" s="86">
        <v>43165</v>
      </c>
      <c r="W561" s="5">
        <v>1.56</v>
      </c>
      <c r="Z561" s="86">
        <v>43152</v>
      </c>
      <c r="AA561" s="5">
        <v>85.76</v>
      </c>
      <c r="AC561" s="1">
        <v>43032</v>
      </c>
      <c r="AD561">
        <v>2.4003999999999999</v>
      </c>
      <c r="AE561" s="87">
        <f t="shared" ca="1" si="66"/>
        <v>5.8999999999999719E-2</v>
      </c>
      <c r="AF561" s="87">
        <f t="shared" ca="1" si="67"/>
        <v>4.9093066380769566E-2</v>
      </c>
      <c r="AG561" s="87">
        <f t="shared" ca="1" si="68"/>
        <v>0.7916019096321889</v>
      </c>
      <c r="AI561" s="1">
        <v>43005</v>
      </c>
      <c r="AJ561">
        <v>2507.04</v>
      </c>
      <c r="AK561" s="85">
        <f t="shared" ca="1" si="71"/>
        <v>4.0768420216074665E-3</v>
      </c>
      <c r="AL561" s="87">
        <f t="shared" ca="1" si="69"/>
        <v>2.6038291148299149E-3</v>
      </c>
      <c r="AM561" s="87">
        <f t="shared" ca="1" si="70"/>
        <v>4.198548291256567</v>
      </c>
    </row>
    <row r="562" spans="2:39" x14ac:dyDescent="0.45">
      <c r="B562" s="86">
        <v>43174</v>
      </c>
      <c r="C562" s="5">
        <v>63.589399999999998</v>
      </c>
      <c r="E562" s="86">
        <v>43175</v>
      </c>
      <c r="F562" s="5">
        <v>2.8900999999999999</v>
      </c>
      <c r="G562" s="5">
        <v>0.36150214383873308</v>
      </c>
      <c r="I562" s="86">
        <v>43147</v>
      </c>
      <c r="J562" s="5">
        <v>19.46</v>
      </c>
      <c r="L562" s="86">
        <v>43175</v>
      </c>
      <c r="M562" s="5">
        <v>0.27989999999999998</v>
      </c>
      <c r="O562" s="86">
        <f t="shared" ca="1" si="65"/>
        <v>43175</v>
      </c>
      <c r="P562" s="5">
        <v>2716.26</v>
      </c>
      <c r="Q562" s="5">
        <v>14.935124391925999</v>
      </c>
      <c r="R562" s="1"/>
      <c r="S562" s="1">
        <v>42998</v>
      </c>
      <c r="T562">
        <v>326.78500000000003</v>
      </c>
      <c r="V562" s="86">
        <v>43164</v>
      </c>
      <c r="W562" s="5">
        <v>0.81</v>
      </c>
      <c r="Z562" s="86">
        <v>43151</v>
      </c>
      <c r="AA562" s="5">
        <v>86.15</v>
      </c>
      <c r="AC562" s="1">
        <v>43031</v>
      </c>
      <c r="AD562">
        <v>2.3414000000000001</v>
      </c>
      <c r="AE562" s="87">
        <f t="shared" ca="1" si="66"/>
        <v>-2.0299999999999763E-2</v>
      </c>
      <c r="AF562" s="87">
        <f t="shared" ca="1" si="67"/>
        <v>4.4817370144472533E-2</v>
      </c>
      <c r="AG562" s="87">
        <f t="shared" ca="1" si="68"/>
        <v>0.72265837941127553</v>
      </c>
      <c r="AI562" s="1">
        <v>43004</v>
      </c>
      <c r="AJ562">
        <v>2496.84</v>
      </c>
      <c r="AK562" s="85">
        <f t="shared" ca="1" si="71"/>
        <v>7.2093721869792582E-5</v>
      </c>
      <c r="AL562" s="87">
        <f t="shared" ca="1" si="69"/>
        <v>1.7787044673051033E-3</v>
      </c>
      <c r="AM562" s="87">
        <f t="shared" ca="1" si="70"/>
        <v>2.8680747746927628</v>
      </c>
    </row>
    <row r="563" spans="2:39" x14ac:dyDescent="0.45">
      <c r="B563" s="86">
        <v>43173</v>
      </c>
      <c r="C563" s="5">
        <v>62.744599999999998</v>
      </c>
      <c r="E563" s="86">
        <v>43174</v>
      </c>
      <c r="F563" s="5">
        <v>2.8687</v>
      </c>
      <c r="G563" s="5">
        <v>0.23922454584204789</v>
      </c>
      <c r="I563" s="86">
        <v>43146</v>
      </c>
      <c r="J563" s="5">
        <v>19.13</v>
      </c>
      <c r="L563" s="86">
        <v>43174</v>
      </c>
      <c r="M563" s="5">
        <v>0.28210000000000002</v>
      </c>
      <c r="O563" s="86">
        <f t="shared" ca="1" si="65"/>
        <v>43174</v>
      </c>
      <c r="P563" s="5">
        <v>2732.22</v>
      </c>
      <c r="Q563" s="5">
        <v>10.5322741178908</v>
      </c>
      <c r="R563" s="1"/>
      <c r="S563" s="1">
        <v>42997</v>
      </c>
      <c r="T563">
        <v>324.26299999999998</v>
      </c>
      <c r="V563" s="86">
        <v>43161</v>
      </c>
      <c r="W563" s="5">
        <v>1.1299999999999999</v>
      </c>
      <c r="Z563" s="86">
        <v>43147</v>
      </c>
      <c r="AA563" s="5">
        <v>86.45</v>
      </c>
      <c r="AC563" s="1">
        <v>43028</v>
      </c>
      <c r="AD563">
        <v>2.3616999999999999</v>
      </c>
      <c r="AE563" s="87">
        <f t="shared" ca="1" si="66"/>
        <v>6.4299999999999802E-2</v>
      </c>
      <c r="AF563" s="87">
        <f t="shared" ca="1" si="67"/>
        <v>3.9531369400346635E-2</v>
      </c>
      <c r="AG563" s="87">
        <f t="shared" ca="1" si="68"/>
        <v>0.6374241784975937</v>
      </c>
      <c r="AI563" s="1">
        <v>43003</v>
      </c>
      <c r="AJ563">
        <v>2496.66</v>
      </c>
      <c r="AK563" s="85">
        <f t="shared" ca="1" si="71"/>
        <v>-2.2244992049246771E-3</v>
      </c>
      <c r="AL563" s="87">
        <f t="shared" ca="1" si="69"/>
        <v>1.9226201959020046E-3</v>
      </c>
      <c r="AM563" s="87">
        <f t="shared" ca="1" si="70"/>
        <v>3.1001319142892423</v>
      </c>
    </row>
    <row r="564" spans="2:39" x14ac:dyDescent="0.45">
      <c r="B564" s="86">
        <v>43172</v>
      </c>
      <c r="C564" s="5">
        <v>61.614600000000003</v>
      </c>
      <c r="E564" s="86">
        <v>43173</v>
      </c>
      <c r="F564" s="5">
        <v>2.8618999999999999</v>
      </c>
      <c r="G564" s="5">
        <v>0.43492648804136996</v>
      </c>
      <c r="I564" s="86">
        <v>43145</v>
      </c>
      <c r="J564" s="5">
        <v>19.260000000000002</v>
      </c>
      <c r="L564" s="86">
        <v>43173</v>
      </c>
      <c r="M564" s="5">
        <v>0.28820000000000001</v>
      </c>
      <c r="O564" s="86">
        <f t="shared" ca="1" si="65"/>
        <v>43173</v>
      </c>
      <c r="P564" s="5">
        <v>2731.2</v>
      </c>
      <c r="Q564" s="5">
        <v>8.5023826584385294</v>
      </c>
      <c r="R564" s="1"/>
      <c r="S564" s="1">
        <v>42996</v>
      </c>
      <c r="T564">
        <v>326.59899999999999</v>
      </c>
      <c r="V564" s="86">
        <v>43160</v>
      </c>
      <c r="W564" s="5">
        <v>0.75</v>
      </c>
      <c r="Z564" s="86">
        <v>43146</v>
      </c>
      <c r="AA564" s="5">
        <v>86.1</v>
      </c>
      <c r="AC564" s="1">
        <v>43027</v>
      </c>
      <c r="AD564">
        <v>2.2974000000000001</v>
      </c>
      <c r="AE564" s="87">
        <f t="shared" ca="1" si="66"/>
        <v>-2.6100000000000012E-2</v>
      </c>
      <c r="AF564" s="87">
        <f t="shared" ca="1" si="67"/>
        <v>3.1988474486914789E-2</v>
      </c>
      <c r="AG564" s="87">
        <f t="shared" ca="1" si="68"/>
        <v>0.51579865257675839</v>
      </c>
      <c r="AI564" s="1">
        <v>43000</v>
      </c>
      <c r="AJ564">
        <v>2502.2199999999998</v>
      </c>
      <c r="AK564" s="85">
        <f t="shared" ca="1" si="71"/>
        <v>6.4763475664636797E-4</v>
      </c>
      <c r="AL564" s="87">
        <f t="shared" ca="1" si="69"/>
        <v>1.9365316941186222E-3</v>
      </c>
      <c r="AM564" s="87">
        <f t="shared" ca="1" si="70"/>
        <v>3.1225635311467155</v>
      </c>
    </row>
    <row r="565" spans="2:39" x14ac:dyDescent="0.45">
      <c r="B565" s="86">
        <v>43171</v>
      </c>
      <c r="C565" s="5">
        <v>63.8</v>
      </c>
      <c r="E565" s="86">
        <v>43172</v>
      </c>
      <c r="F565" s="5">
        <v>2.8912</v>
      </c>
      <c r="G565" s="5">
        <v>0.38460377879925495</v>
      </c>
      <c r="I565" s="86">
        <v>43144</v>
      </c>
      <c r="J565" s="5">
        <v>24.97</v>
      </c>
      <c r="L565" s="86">
        <v>43172</v>
      </c>
      <c r="M565" s="5">
        <v>0.31030000000000002</v>
      </c>
      <c r="O565" s="86">
        <f t="shared" ca="1" si="65"/>
        <v>43172</v>
      </c>
      <c r="P565" s="5">
        <v>2698.63</v>
      </c>
      <c r="Q565" s="5">
        <v>9.2277763716483197</v>
      </c>
      <c r="R565" s="1"/>
      <c r="S565" s="1">
        <v>42993</v>
      </c>
      <c r="T565">
        <v>325.54399999999998</v>
      </c>
      <c r="V565" s="86">
        <v>43159</v>
      </c>
      <c r="W565" s="5">
        <v>1.5</v>
      </c>
      <c r="Z565" s="86">
        <v>43145</v>
      </c>
      <c r="AA565" s="5">
        <v>85.41</v>
      </c>
      <c r="AC565" s="1">
        <v>43026</v>
      </c>
      <c r="AD565">
        <v>2.3235000000000001</v>
      </c>
      <c r="AE565" s="87">
        <f t="shared" ca="1" si="66"/>
        <v>4.070000000000018E-2</v>
      </c>
      <c r="AF565" s="87">
        <f t="shared" ca="1" si="67"/>
        <v>3.86621585015633E-2</v>
      </c>
      <c r="AG565" s="87">
        <f t="shared" ca="1" si="68"/>
        <v>0.62340857389035065</v>
      </c>
      <c r="AI565" s="1">
        <v>42999</v>
      </c>
      <c r="AJ565">
        <v>2500.6</v>
      </c>
      <c r="AK565" s="85">
        <f t="shared" ca="1" si="71"/>
        <v>-3.0506088934585734E-3</v>
      </c>
      <c r="AL565" s="87">
        <f t="shared" ca="1" si="69"/>
        <v>2.0857180682811935E-3</v>
      </c>
      <c r="AM565" s="87">
        <f t="shared" ca="1" si="70"/>
        <v>3.3631193313532668</v>
      </c>
    </row>
    <row r="566" spans="2:39" x14ac:dyDescent="0.45">
      <c r="B566" s="86">
        <v>43168</v>
      </c>
      <c r="C566" s="5">
        <v>64.5</v>
      </c>
      <c r="E566" s="86">
        <v>43171</v>
      </c>
      <c r="F566" s="5">
        <v>2.9055</v>
      </c>
      <c r="G566" s="5">
        <v>0.36489651501030579</v>
      </c>
      <c r="I566" s="86">
        <v>43143</v>
      </c>
      <c r="J566" s="5">
        <v>25.61</v>
      </c>
      <c r="L566" s="86">
        <v>43171</v>
      </c>
      <c r="M566" s="5">
        <v>0.32769999999999999</v>
      </c>
      <c r="O566" s="86">
        <f t="shared" ca="1" si="65"/>
        <v>43171</v>
      </c>
      <c r="P566" s="5">
        <v>2662.94</v>
      </c>
      <c r="Q566" s="5">
        <v>40.2472947496938</v>
      </c>
      <c r="R566" s="1"/>
      <c r="S566" s="1">
        <v>42992</v>
      </c>
      <c r="T566">
        <v>326.56</v>
      </c>
      <c r="V566" s="86">
        <v>43158</v>
      </c>
      <c r="W566" s="5">
        <v>1.75</v>
      </c>
      <c r="Z566" s="86">
        <v>43144</v>
      </c>
      <c r="AA566" s="5">
        <v>85.26</v>
      </c>
      <c r="AC566" s="1">
        <v>43025</v>
      </c>
      <c r="AD566">
        <v>2.2827999999999999</v>
      </c>
      <c r="AE566" s="87">
        <f t="shared" ca="1" si="66"/>
        <v>6.6000000000001613E-3</v>
      </c>
      <c r="AF566" s="87">
        <f t="shared" ca="1" si="67"/>
        <v>3.6398214241910185E-2</v>
      </c>
      <c r="AG566" s="87">
        <f t="shared" ca="1" si="68"/>
        <v>0.58690356959214196</v>
      </c>
      <c r="AI566" s="1">
        <v>42998</v>
      </c>
      <c r="AJ566">
        <v>2508.2399999999998</v>
      </c>
      <c r="AK566" s="85">
        <f t="shared" ca="1" si="71"/>
        <v>6.3411163685643339E-4</v>
      </c>
      <c r="AL566" s="87">
        <f t="shared" ca="1" si="69"/>
        <v>5.1482375204424727E-4</v>
      </c>
      <c r="AM566" s="87">
        <f t="shared" ca="1" si="70"/>
        <v>0.83012835678537267</v>
      </c>
    </row>
    <row r="567" spans="2:39" x14ac:dyDescent="0.45">
      <c r="B567" s="86">
        <v>43167</v>
      </c>
      <c r="C567" s="5">
        <v>67.2</v>
      </c>
      <c r="E567" s="86">
        <v>43168</v>
      </c>
      <c r="F567" s="5">
        <v>2.9196</v>
      </c>
      <c r="G567" s="5">
        <v>0.33526844965390556</v>
      </c>
      <c r="I567" s="86">
        <v>43140</v>
      </c>
      <c r="J567" s="5">
        <v>29.06</v>
      </c>
      <c r="L567" s="86">
        <v>43168</v>
      </c>
      <c r="M567" s="5">
        <v>0.35560000000000003</v>
      </c>
      <c r="O567" s="86">
        <f t="shared" ca="1" si="65"/>
        <v>43168</v>
      </c>
      <c r="P567" s="5">
        <v>2656</v>
      </c>
      <c r="Q567" s="5">
        <v>39.999967887984702</v>
      </c>
      <c r="R567" s="1"/>
      <c r="S567" s="1">
        <v>42991</v>
      </c>
      <c r="T567">
        <v>322.63600000000002</v>
      </c>
      <c r="V567" s="86">
        <v>43157</v>
      </c>
      <c r="W567" s="5">
        <v>0.75</v>
      </c>
      <c r="Z567" s="86">
        <v>43143</v>
      </c>
      <c r="AA567" s="5">
        <v>85.53</v>
      </c>
      <c r="AC567" s="1">
        <v>43024</v>
      </c>
      <c r="AD567">
        <v>2.2761999999999998</v>
      </c>
      <c r="AE567" s="87">
        <f t="shared" ca="1" si="66"/>
        <v>4.0499999999999758E-2</v>
      </c>
      <c r="AF567" s="87">
        <f t="shared" ca="1" si="67"/>
        <v>3.558673676151447E-2</v>
      </c>
      <c r="AG567" s="87">
        <f t="shared" ca="1" si="68"/>
        <v>0.57381888838436168</v>
      </c>
      <c r="AI567" s="1">
        <v>42997</v>
      </c>
      <c r="AJ567">
        <v>2506.65</v>
      </c>
      <c r="AK567" s="85">
        <f t="shared" ca="1" si="71"/>
        <v>1.1096653781502376E-3</v>
      </c>
      <c r="AL567" s="87">
        <f t="shared" ca="1" si="69"/>
        <v>1.3203386907252401E-3</v>
      </c>
      <c r="AM567" s="87">
        <f t="shared" ca="1" si="70"/>
        <v>2.1289821679355856</v>
      </c>
    </row>
    <row r="568" spans="2:39" x14ac:dyDescent="0.45">
      <c r="B568" s="86">
        <v>43166</v>
      </c>
      <c r="C568" s="5">
        <v>69.045599999999993</v>
      </c>
      <c r="E568" s="86">
        <v>43167</v>
      </c>
      <c r="F568" s="5">
        <v>2.8868</v>
      </c>
      <c r="G568" s="5">
        <v>0.23039820601153557</v>
      </c>
      <c r="I568" s="86">
        <v>43139</v>
      </c>
      <c r="J568" s="5">
        <v>33.46</v>
      </c>
      <c r="L568" s="86">
        <v>43167</v>
      </c>
      <c r="M568" s="5">
        <v>0.34429999999999999</v>
      </c>
      <c r="O568" s="86">
        <f t="shared" ca="1" si="65"/>
        <v>43167</v>
      </c>
      <c r="P568" s="5">
        <v>2619.5500000000002</v>
      </c>
      <c r="Q568" s="5">
        <v>41.388430449736802</v>
      </c>
      <c r="R568" s="1"/>
      <c r="S568" s="1">
        <v>42990</v>
      </c>
      <c r="T568">
        <v>323.04500000000002</v>
      </c>
      <c r="V568" s="86">
        <v>43154</v>
      </c>
      <c r="W568" s="5">
        <v>0.75</v>
      </c>
      <c r="Z568" s="86">
        <v>43140</v>
      </c>
      <c r="AA568" s="5">
        <v>84.95</v>
      </c>
      <c r="AC568" s="1">
        <v>43021</v>
      </c>
      <c r="AD568">
        <v>2.2357</v>
      </c>
      <c r="AE568" s="87">
        <f t="shared" ca="1" si="66"/>
        <v>-4.1100000000000136E-2</v>
      </c>
      <c r="AF568" s="87">
        <f t="shared" ca="1" si="67"/>
        <v>1.7337892028732867E-2</v>
      </c>
      <c r="AG568" s="87">
        <f t="shared" ca="1" si="68"/>
        <v>0.27956510869563045</v>
      </c>
      <c r="AI568" s="1">
        <v>42996</v>
      </c>
      <c r="AJ568">
        <v>2503.87</v>
      </c>
      <c r="AK568" s="85">
        <f t="shared" ca="1" si="71"/>
        <v>1.454807314799407E-3</v>
      </c>
      <c r="AL568" s="87">
        <f t="shared" ca="1" si="69"/>
        <v>1.3068922479815405E-3</v>
      </c>
      <c r="AM568" s="87">
        <f t="shared" ca="1" si="70"/>
        <v>2.1073004304960969</v>
      </c>
    </row>
    <row r="569" spans="2:39" x14ac:dyDescent="0.45">
      <c r="B569" s="86">
        <v>43165</v>
      </c>
      <c r="C569" s="5">
        <v>69.446399999999997</v>
      </c>
      <c r="E569" s="86">
        <v>43166</v>
      </c>
      <c r="F569" s="5">
        <v>2.903</v>
      </c>
      <c r="G569" s="5">
        <v>0.41749938123706454</v>
      </c>
      <c r="I569" s="86">
        <v>43138</v>
      </c>
      <c r="J569" s="5">
        <v>27.73</v>
      </c>
      <c r="L569" s="86">
        <v>43166</v>
      </c>
      <c r="M569" s="5">
        <v>0.36620000000000003</v>
      </c>
      <c r="O569" s="86">
        <f t="shared" ca="1" si="65"/>
        <v>43166</v>
      </c>
      <c r="P569" s="5">
        <v>2581</v>
      </c>
      <c r="Q569" s="5">
        <v>45.498533489886199</v>
      </c>
      <c r="R569" s="1"/>
      <c r="S569" s="1">
        <v>42989</v>
      </c>
      <c r="T569">
        <v>326.70699999999999</v>
      </c>
      <c r="V569" s="86">
        <v>43153</v>
      </c>
      <c r="W569" s="5">
        <v>1.63</v>
      </c>
      <c r="Z569" s="86">
        <v>43139</v>
      </c>
      <c r="AA569" s="5">
        <v>85.19</v>
      </c>
      <c r="AC569" s="1">
        <v>43020</v>
      </c>
      <c r="AD569">
        <v>2.2768000000000002</v>
      </c>
      <c r="AE569" s="87">
        <f t="shared" ca="1" si="66"/>
        <v>-2.6599999999999735E-2</v>
      </c>
      <c r="AF569" s="87">
        <f t="shared" ca="1" si="67"/>
        <v>1.2673594596640653E-2</v>
      </c>
      <c r="AG569" s="87">
        <f t="shared" ca="1" si="68"/>
        <v>0.20435557247112146</v>
      </c>
      <c r="AI569" s="1">
        <v>42993</v>
      </c>
      <c r="AJ569">
        <v>2500.23</v>
      </c>
      <c r="AK569" s="85">
        <f t="shared" ca="1" si="71"/>
        <v>1.8455323152087293E-3</v>
      </c>
      <c r="AL569" s="87">
        <f t="shared" ca="1" si="69"/>
        <v>1.8767754212229318E-3</v>
      </c>
      <c r="AM569" s="87">
        <f t="shared" ca="1" si="70"/>
        <v>3.0262094363141712</v>
      </c>
    </row>
    <row r="570" spans="2:39" x14ac:dyDescent="0.45">
      <c r="B570" s="86">
        <v>43164</v>
      </c>
      <c r="C570" s="5">
        <v>69.5</v>
      </c>
      <c r="E570" s="86">
        <v>43165</v>
      </c>
      <c r="F570" s="5">
        <v>2.9035000000000002</v>
      </c>
      <c r="G570" s="5">
        <v>0.79818903358372972</v>
      </c>
      <c r="I570" s="86">
        <v>43137</v>
      </c>
      <c r="J570" s="5">
        <v>29.98</v>
      </c>
      <c r="L570" s="86">
        <v>43165</v>
      </c>
      <c r="M570" s="5">
        <v>0.374</v>
      </c>
      <c r="O570" s="86">
        <f t="shared" ca="1" si="65"/>
        <v>43165</v>
      </c>
      <c r="P570" s="5">
        <v>2681.66</v>
      </c>
      <c r="Q570" s="5">
        <v>40.409143729267498</v>
      </c>
      <c r="R570" s="1"/>
      <c r="S570" s="1">
        <v>42986</v>
      </c>
      <c r="T570">
        <v>336.75099999999998</v>
      </c>
      <c r="V570" s="86">
        <v>43152</v>
      </c>
      <c r="W570" s="5">
        <v>2.5</v>
      </c>
      <c r="Z570" s="86">
        <v>43138</v>
      </c>
      <c r="AA570" s="5">
        <v>85.94</v>
      </c>
      <c r="AC570" s="1">
        <v>43019</v>
      </c>
      <c r="AD570">
        <v>2.3033999999999999</v>
      </c>
      <c r="AE570" s="87">
        <f t="shared" ca="1" si="66"/>
        <v>-1.2500000000000178E-2</v>
      </c>
      <c r="AF570" s="87">
        <f t="shared" ca="1" si="67"/>
        <v>1.0364844427197213E-2</v>
      </c>
      <c r="AG570" s="87">
        <f t="shared" ca="1" si="68"/>
        <v>0.16712809458615954</v>
      </c>
      <c r="AI570" s="1">
        <v>42992</v>
      </c>
      <c r="AJ570">
        <v>2495.62</v>
      </c>
      <c r="AK570" s="85">
        <f t="shared" ca="1" si="71"/>
        <v>-1.1013239025146775E-3</v>
      </c>
      <c r="AL570" s="87">
        <f t="shared" ca="1" si="69"/>
        <v>5.2191485588201567E-3</v>
      </c>
      <c r="AM570" s="87">
        <f t="shared" ca="1" si="70"/>
        <v>8.4156241815738024</v>
      </c>
    </row>
    <row r="571" spans="2:39" x14ac:dyDescent="0.45">
      <c r="B571" s="86">
        <v>43161</v>
      </c>
      <c r="C571" s="5">
        <v>69.2</v>
      </c>
      <c r="E571" s="86">
        <v>43164</v>
      </c>
      <c r="F571" s="5">
        <v>2.8904000000000001</v>
      </c>
      <c r="G571" s="5">
        <v>0.85584109701119704</v>
      </c>
      <c r="I571" s="86">
        <v>43136</v>
      </c>
      <c r="J571" s="5">
        <v>37.32</v>
      </c>
      <c r="L571" s="86">
        <v>43164</v>
      </c>
      <c r="M571" s="5">
        <v>0.37840000000000001</v>
      </c>
      <c r="O571" s="86">
        <f t="shared" ca="1" si="65"/>
        <v>43164</v>
      </c>
      <c r="P571" s="5">
        <v>2695.14</v>
      </c>
      <c r="Q571" s="5">
        <v>41.277530615231903</v>
      </c>
      <c r="R571" s="1"/>
      <c r="S571" s="1">
        <v>42985</v>
      </c>
      <c r="T571">
        <v>331.904</v>
      </c>
      <c r="V571" s="86">
        <v>43151</v>
      </c>
      <c r="W571" s="5">
        <v>1.25</v>
      </c>
      <c r="Z571" s="86">
        <v>43137</v>
      </c>
      <c r="AA571" s="5">
        <v>86.26</v>
      </c>
      <c r="AC571" s="1">
        <v>43018</v>
      </c>
      <c r="AD571">
        <v>2.3159000000000001</v>
      </c>
      <c r="AE571" s="87">
        <f t="shared" ca="1" si="66"/>
        <v>-1.1000000000001009E-3</v>
      </c>
      <c r="AF571" s="87">
        <f t="shared" ca="1" si="67"/>
        <v>1.0057957049023361E-2</v>
      </c>
      <c r="AG571" s="87">
        <f t="shared" ca="1" si="68"/>
        <v>0.1621796843010852</v>
      </c>
      <c r="AI571" s="1">
        <v>42991</v>
      </c>
      <c r="AJ571">
        <v>2498.37</v>
      </c>
      <c r="AK571" s="85">
        <f t="shared" ca="1" si="71"/>
        <v>7.5677951898545429E-4</v>
      </c>
      <c r="AL571" s="87">
        <f t="shared" ca="1" si="69"/>
        <v>5.3344088294306801E-3</v>
      </c>
      <c r="AM571" s="87">
        <f t="shared" ca="1" si="70"/>
        <v>8.6014757835339388</v>
      </c>
    </row>
    <row r="572" spans="2:39" x14ac:dyDescent="0.45">
      <c r="B572" s="86">
        <v>43160</v>
      </c>
      <c r="C572" s="5">
        <v>67.914100000000005</v>
      </c>
      <c r="E572" s="86">
        <v>43161</v>
      </c>
      <c r="F572" s="5">
        <v>2.8759999999999999</v>
      </c>
      <c r="G572" s="5">
        <v>0.9642490601499154</v>
      </c>
      <c r="I572" s="86">
        <v>43133</v>
      </c>
      <c r="J572" s="5">
        <v>17.309999999999999</v>
      </c>
      <c r="L572" s="86">
        <v>43161</v>
      </c>
      <c r="M572" s="5">
        <v>0.378</v>
      </c>
      <c r="O572" s="86">
        <f t="shared" ca="1" si="65"/>
        <v>43161</v>
      </c>
      <c r="P572" s="5">
        <v>2648.94</v>
      </c>
      <c r="Q572" s="5">
        <v>32.314439660003501</v>
      </c>
      <c r="R572" s="1"/>
      <c r="S572" s="1">
        <v>42984</v>
      </c>
      <c r="T572">
        <v>330.85500000000002</v>
      </c>
      <c r="V572" s="86">
        <v>43150</v>
      </c>
      <c r="W572" s="5">
        <v>1.75</v>
      </c>
      <c r="Z572" s="86">
        <v>43136</v>
      </c>
      <c r="AA572" s="5">
        <v>85.74</v>
      </c>
      <c r="AC572" s="1">
        <v>43017</v>
      </c>
      <c r="AD572">
        <v>2.3170000000000002</v>
      </c>
      <c r="AE572" s="87">
        <f t="shared" ca="1" si="66"/>
        <v>1.000000000000334E-3</v>
      </c>
      <c r="AF572" s="87">
        <f t="shared" ca="1" si="67"/>
        <v>9.3372015793455002E-3</v>
      </c>
      <c r="AG572" s="87">
        <f t="shared" ca="1" si="68"/>
        <v>0.15055785156100743</v>
      </c>
      <c r="AI572" s="1">
        <v>42990</v>
      </c>
      <c r="AJ572">
        <v>2496.48</v>
      </c>
      <c r="AK572" s="85">
        <f t="shared" ca="1" si="71"/>
        <v>3.3583535924836664E-3</v>
      </c>
      <c r="AL572" s="87">
        <f t="shared" ca="1" si="69"/>
        <v>5.5038562105344004E-3</v>
      </c>
      <c r="AM572" s="87">
        <f t="shared" ca="1" si="70"/>
        <v>8.8747014757804124</v>
      </c>
    </row>
    <row r="573" spans="2:39" x14ac:dyDescent="0.45">
      <c r="B573" s="86">
        <v>43159</v>
      </c>
      <c r="C573" s="5">
        <v>67</v>
      </c>
      <c r="E573" s="86">
        <v>43160</v>
      </c>
      <c r="F573" s="5">
        <v>2.8170000000000002</v>
      </c>
      <c r="G573" s="5">
        <v>0.75491711465564082</v>
      </c>
      <c r="I573" s="86">
        <v>43132</v>
      </c>
      <c r="J573" s="5">
        <v>13.47</v>
      </c>
      <c r="L573" s="86">
        <v>43160</v>
      </c>
      <c r="M573" s="5">
        <v>0.34160000000000001</v>
      </c>
      <c r="O573" s="86">
        <f t="shared" ca="1" si="65"/>
        <v>43160</v>
      </c>
      <c r="P573" s="5">
        <v>2762.13</v>
      </c>
      <c r="Q573" s="5">
        <v>16.531347563839699</v>
      </c>
      <c r="R573" s="1"/>
      <c r="S573" s="1">
        <v>42983</v>
      </c>
      <c r="T573">
        <v>330.69400000000002</v>
      </c>
      <c r="V573" s="86">
        <v>43147</v>
      </c>
      <c r="W573" s="5">
        <v>1.88</v>
      </c>
      <c r="Z573" s="86">
        <v>43133</v>
      </c>
      <c r="AA573" s="5">
        <v>86.22</v>
      </c>
      <c r="AC573" s="1">
        <v>43014</v>
      </c>
      <c r="AD573">
        <v>2.3159999999999998</v>
      </c>
      <c r="AE573" s="87">
        <f t="shared" ca="1" si="66"/>
        <v>1.2799999999999923E-2</v>
      </c>
      <c r="AF573" s="87">
        <f t="shared" ca="1" si="67"/>
        <v>1.6727920771372924E-2</v>
      </c>
      <c r="AG573" s="87">
        <f t="shared" ca="1" si="68"/>
        <v>0.26972961770385118</v>
      </c>
      <c r="AI573" s="1">
        <v>42989</v>
      </c>
      <c r="AJ573">
        <v>2488.11</v>
      </c>
      <c r="AK573" s="85">
        <f t="shared" ca="1" si="71"/>
        <v>1.0780904250841916E-2</v>
      </c>
      <c r="AL573" s="87">
        <f t="shared" ca="1" si="69"/>
        <v>5.5016872513458399E-3</v>
      </c>
      <c r="AM573" s="87">
        <f t="shared" ca="1" si="70"/>
        <v>8.8712041341756684</v>
      </c>
    </row>
    <row r="574" spans="2:39" x14ac:dyDescent="0.45">
      <c r="B574" s="86">
        <v>43158</v>
      </c>
      <c r="C574" s="5">
        <v>67.5</v>
      </c>
      <c r="E574" s="86">
        <v>43159</v>
      </c>
      <c r="F574" s="5">
        <v>2.8774999999999999</v>
      </c>
      <c r="G574" s="5">
        <v>0.75861975543307092</v>
      </c>
      <c r="I574" s="86">
        <v>43131</v>
      </c>
      <c r="J574" s="5">
        <v>13.54</v>
      </c>
      <c r="L574" s="86">
        <v>43159</v>
      </c>
      <c r="M574" s="5">
        <v>0.34370000000000001</v>
      </c>
      <c r="O574" s="86">
        <f t="shared" ca="1" si="65"/>
        <v>43159</v>
      </c>
      <c r="P574" s="5">
        <v>2821.98</v>
      </c>
      <c r="Q574" s="5">
        <v>8.6592430072851396</v>
      </c>
      <c r="R574" s="1"/>
      <c r="S574" s="1">
        <v>42979</v>
      </c>
      <c r="T574">
        <v>322.54500000000002</v>
      </c>
      <c r="V574" s="86">
        <v>43146</v>
      </c>
      <c r="W574" s="5">
        <v>1.25</v>
      </c>
      <c r="Z574" s="86">
        <v>43132</v>
      </c>
      <c r="AA574" s="5">
        <v>86.77</v>
      </c>
      <c r="AC574" s="1">
        <v>43013</v>
      </c>
      <c r="AD574">
        <v>2.3031999999999999</v>
      </c>
      <c r="AE574" s="87">
        <f t="shared" ca="1" si="66"/>
        <v>2.0199999999999996E-2</v>
      </c>
      <c r="AF574" s="87">
        <f t="shared" ca="1" si="67"/>
        <v>1.6239355488031626E-2</v>
      </c>
      <c r="AG574" s="87">
        <f t="shared" ca="1" si="68"/>
        <v>0.26185173922151511</v>
      </c>
      <c r="AI574" s="1">
        <v>42986</v>
      </c>
      <c r="AJ574">
        <v>2461.4299999999998</v>
      </c>
      <c r="AK574" s="85">
        <f t="shared" ca="1" si="71"/>
        <v>-1.4898927557054817E-3</v>
      </c>
      <c r="AL574" s="87">
        <f t="shared" ca="1" si="69"/>
        <v>4.4752238490902464E-3</v>
      </c>
      <c r="AM574" s="87">
        <f t="shared" ca="1" si="70"/>
        <v>7.2160816305396587</v>
      </c>
    </row>
    <row r="575" spans="2:39" x14ac:dyDescent="0.45">
      <c r="B575" s="86">
        <v>43157</v>
      </c>
      <c r="C575" s="5">
        <v>67.000799999999998</v>
      </c>
      <c r="E575" s="86">
        <v>43158</v>
      </c>
      <c r="F575" s="5">
        <v>2.9125000000000001</v>
      </c>
      <c r="G575" s="5">
        <v>0.77115428633531691</v>
      </c>
      <c r="I575" s="86">
        <v>43130</v>
      </c>
      <c r="J575" s="5">
        <v>14.79</v>
      </c>
      <c r="L575" s="86">
        <v>43158</v>
      </c>
      <c r="M575" s="5">
        <v>0.37059999999999998</v>
      </c>
      <c r="O575" s="86">
        <f t="shared" ca="1" si="65"/>
        <v>43158</v>
      </c>
      <c r="P575" s="5">
        <v>2823.81</v>
      </c>
      <c r="Q575" s="5">
        <v>16.046263881847299</v>
      </c>
      <c r="R575" s="1"/>
      <c r="S575" s="1">
        <v>42978</v>
      </c>
      <c r="T575">
        <v>326.09500000000003</v>
      </c>
      <c r="V575" s="86">
        <v>43145</v>
      </c>
      <c r="W575" s="5">
        <v>1.38</v>
      </c>
      <c r="Z575" s="86">
        <v>43131</v>
      </c>
      <c r="AA575" s="5">
        <v>87.3</v>
      </c>
      <c r="AC575" s="1">
        <v>43012</v>
      </c>
      <c r="AD575">
        <v>2.2829999999999999</v>
      </c>
      <c r="AE575" s="87">
        <f t="shared" ca="1" si="66"/>
        <v>1.3999999999998458E-3</v>
      </c>
      <c r="AF575" s="87">
        <f t="shared" ca="1" si="67"/>
        <v>1.6914170587606803E-2</v>
      </c>
      <c r="AG575" s="87">
        <f t="shared" ca="1" si="68"/>
        <v>0.27273280575195274</v>
      </c>
      <c r="AI575" s="1">
        <v>42985</v>
      </c>
      <c r="AJ575">
        <v>2465.1</v>
      </c>
      <c r="AK575" s="85">
        <f t="shared" ca="1" si="71"/>
        <v>-1.7847581700066779E-4</v>
      </c>
      <c r="AL575" s="87">
        <f t="shared" ca="1" si="69"/>
        <v>4.8097466176969007E-3</v>
      </c>
      <c r="AM575" s="87">
        <f t="shared" ca="1" si="70"/>
        <v>7.7554833871759152</v>
      </c>
    </row>
    <row r="576" spans="2:39" x14ac:dyDescent="0.45">
      <c r="B576" s="86">
        <v>43154</v>
      </c>
      <c r="C576" s="5">
        <v>67</v>
      </c>
      <c r="E576" s="86">
        <v>43157</v>
      </c>
      <c r="F576" s="5">
        <v>2.8635000000000002</v>
      </c>
      <c r="G576" s="5">
        <v>0.95379689487157993</v>
      </c>
      <c r="I576" s="86">
        <v>43129</v>
      </c>
      <c r="J576" s="5">
        <v>13.84</v>
      </c>
      <c r="L576" s="86">
        <v>43157</v>
      </c>
      <c r="M576" s="5">
        <v>0.36720000000000003</v>
      </c>
      <c r="O576" s="86">
        <f t="shared" ca="1" si="65"/>
        <v>43157</v>
      </c>
      <c r="P576" s="5">
        <v>2822.43</v>
      </c>
      <c r="Q576" s="5">
        <v>16.057882153541001</v>
      </c>
      <c r="R576" s="1"/>
      <c r="S576" s="1">
        <v>42977</v>
      </c>
      <c r="T576">
        <v>330.51299999999998</v>
      </c>
      <c r="V576" s="86">
        <v>43144</v>
      </c>
      <c r="W576" s="5">
        <v>0.63</v>
      </c>
      <c r="Z576" s="86">
        <v>43130</v>
      </c>
      <c r="AA576" s="5">
        <v>87.15</v>
      </c>
      <c r="AC576" s="1">
        <v>43011</v>
      </c>
      <c r="AD576">
        <v>2.2816000000000001</v>
      </c>
      <c r="AE576" s="87">
        <f t="shared" ca="1" si="66"/>
        <v>-1.8199999999999772E-2</v>
      </c>
      <c r="AF576" s="87">
        <f t="shared" ca="1" si="67"/>
        <v>1.7135027477849639E-2</v>
      </c>
      <c r="AG576" s="87">
        <f t="shared" ca="1" si="68"/>
        <v>0.27629401610120358</v>
      </c>
      <c r="AI576" s="1">
        <v>42984</v>
      </c>
      <c r="AJ576">
        <v>2465.54</v>
      </c>
      <c r="AK576" s="85">
        <f t="shared" ca="1" si="71"/>
        <v>3.1238663821462308E-3</v>
      </c>
      <c r="AL576" s="87">
        <f t="shared" ca="1" si="69"/>
        <v>5.8041933752928689E-3</v>
      </c>
      <c r="AM576" s="87">
        <f t="shared" ca="1" si="70"/>
        <v>9.3589806025156079</v>
      </c>
    </row>
    <row r="577" spans="2:39" x14ac:dyDescent="0.45">
      <c r="B577" s="86">
        <v>43153</v>
      </c>
      <c r="C577" s="5">
        <v>66.040000000000006</v>
      </c>
      <c r="E577" s="86">
        <v>43154</v>
      </c>
      <c r="F577" s="5">
        <v>2.8753000000000002</v>
      </c>
      <c r="G577" s="5">
        <v>0.96251191334618535</v>
      </c>
      <c r="I577" s="86">
        <v>43126</v>
      </c>
      <c r="J577" s="5">
        <v>11.08</v>
      </c>
      <c r="L577" s="86">
        <v>43154</v>
      </c>
      <c r="M577" s="5">
        <v>0.38619999999999999</v>
      </c>
      <c r="O577" s="86">
        <f t="shared" ca="1" si="65"/>
        <v>43154</v>
      </c>
      <c r="P577" s="5">
        <v>2853.53</v>
      </c>
      <c r="Q577" s="5">
        <v>12.4369996889164</v>
      </c>
      <c r="R577" s="1"/>
      <c r="S577" s="1">
        <v>42976</v>
      </c>
      <c r="T577">
        <v>334.79700000000003</v>
      </c>
      <c r="V577" s="86">
        <v>43143</v>
      </c>
      <c r="W577" s="5">
        <v>1.25</v>
      </c>
      <c r="Z577" s="86">
        <v>43129</v>
      </c>
      <c r="AA577" s="5">
        <v>87.45</v>
      </c>
      <c r="AC577" s="1">
        <v>43010</v>
      </c>
      <c r="AD577">
        <v>2.2997999999999998</v>
      </c>
      <c r="AE577" s="87">
        <f t="shared" ca="1" si="66"/>
        <v>9.5999999999998309E-3</v>
      </c>
      <c r="AF577" s="87">
        <f t="shared" ca="1" si="67"/>
        <v>3.2468497552756069E-2</v>
      </c>
      <c r="AG577" s="87">
        <f t="shared" ca="1" si="68"/>
        <v>0.52353879194064024</v>
      </c>
      <c r="AI577" s="1">
        <v>42983</v>
      </c>
      <c r="AJ577">
        <v>2457.85</v>
      </c>
      <c r="AK577" s="85">
        <f t="shared" ca="1" si="71"/>
        <v>-7.5794785683446272E-3</v>
      </c>
      <c r="AL577" s="87">
        <f t="shared" ca="1" si="69"/>
        <v>6.0434519282630689E-3</v>
      </c>
      <c r="AM577" s="87">
        <f t="shared" ca="1" si="70"/>
        <v>9.7447734270217463</v>
      </c>
    </row>
    <row r="578" spans="2:39" x14ac:dyDescent="0.45">
      <c r="B578" s="86">
        <v>43152</v>
      </c>
      <c r="C578" s="5">
        <v>66.3</v>
      </c>
      <c r="E578" s="86">
        <v>43153</v>
      </c>
      <c r="F578" s="5">
        <v>2.9365000000000001</v>
      </c>
      <c r="G578" s="5">
        <v>0.75702267689504166</v>
      </c>
      <c r="I578" s="86">
        <v>43125</v>
      </c>
      <c r="J578" s="5">
        <v>11.58</v>
      </c>
      <c r="L578" s="86">
        <v>43153</v>
      </c>
      <c r="M578" s="5">
        <v>0.42920000000000003</v>
      </c>
      <c r="O578" s="86">
        <f t="shared" ca="1" si="65"/>
        <v>43153</v>
      </c>
      <c r="P578" s="5">
        <v>2872.87</v>
      </c>
      <c r="Q578" s="5">
        <v>9.0768306978212703</v>
      </c>
      <c r="R578" s="1"/>
      <c r="S578" s="1">
        <v>42975</v>
      </c>
      <c r="T578">
        <v>333.48399999999998</v>
      </c>
      <c r="V578" s="86">
        <v>43140</v>
      </c>
      <c r="W578" s="5">
        <v>0.75</v>
      </c>
      <c r="Z578" s="86">
        <v>43126</v>
      </c>
      <c r="AA578" s="5">
        <v>87.76</v>
      </c>
      <c r="AC578" s="1">
        <v>43007</v>
      </c>
      <c r="AD578">
        <v>2.2902</v>
      </c>
      <c r="AE578" s="87">
        <f t="shared" ca="1" si="66"/>
        <v>2.2100000000000009E-2</v>
      </c>
      <c r="AF578" s="87">
        <f t="shared" ca="1" si="67"/>
        <v>3.2025966027584465E-2</v>
      </c>
      <c r="AG578" s="87">
        <f t="shared" ca="1" si="68"/>
        <v>0.51640318550527797</v>
      </c>
      <c r="AI578" s="1">
        <v>42979</v>
      </c>
      <c r="AJ578">
        <v>2476.5500000000002</v>
      </c>
      <c r="AK578" s="85">
        <f t="shared" ca="1" si="71"/>
        <v>1.9805188155972674E-3</v>
      </c>
      <c r="AL578" s="87">
        <f t="shared" ca="1" si="69"/>
        <v>2.2556631447668762E-3</v>
      </c>
      <c r="AM578" s="87">
        <f t="shared" ca="1" si="70"/>
        <v>3.6371475332896441</v>
      </c>
    </row>
    <row r="579" spans="2:39" x14ac:dyDescent="0.45">
      <c r="B579" s="86">
        <v>43151</v>
      </c>
      <c r="C579" s="5">
        <v>66.400000000000006</v>
      </c>
      <c r="E579" s="86">
        <v>43152</v>
      </c>
      <c r="F579" s="5">
        <v>2.9765000000000001</v>
      </c>
      <c r="G579" s="5">
        <v>0.69722946963918331</v>
      </c>
      <c r="I579" s="86">
        <v>43124</v>
      </c>
      <c r="J579" s="5">
        <v>11.47</v>
      </c>
      <c r="L579" s="86">
        <v>43152</v>
      </c>
      <c r="M579" s="5">
        <v>0.43809999999999999</v>
      </c>
      <c r="O579" s="86">
        <f t="shared" ca="1" si="65"/>
        <v>43152</v>
      </c>
      <c r="P579" s="5">
        <v>2839.25</v>
      </c>
      <c r="Q579" s="5">
        <v>6.1531775908574202</v>
      </c>
      <c r="R579" s="1"/>
      <c r="S579" s="1">
        <v>42972</v>
      </c>
      <c r="T579">
        <v>334.86200000000002</v>
      </c>
      <c r="V579" s="86">
        <v>43139</v>
      </c>
      <c r="W579" s="5">
        <v>1.5</v>
      </c>
      <c r="Z579" s="86">
        <v>43125</v>
      </c>
      <c r="AA579" s="5">
        <v>87.69</v>
      </c>
      <c r="AC579" s="1">
        <v>43006</v>
      </c>
      <c r="AD579">
        <v>2.2681</v>
      </c>
      <c r="AE579" s="87">
        <f t="shared" ca="1" si="66"/>
        <v>-1.7999999999998018E-3</v>
      </c>
      <c r="AF579" s="87">
        <f t="shared" ca="1" si="67"/>
        <v>4.4153699354263033E-2</v>
      </c>
      <c r="AG579" s="87">
        <f t="shared" ca="1" si="68"/>
        <v>0.71195700946990359</v>
      </c>
      <c r="AI579" s="1">
        <v>42978</v>
      </c>
      <c r="AJ579">
        <v>2471.65</v>
      </c>
      <c r="AK579" s="85">
        <f t="shared" ca="1" si="71"/>
        <v>5.704748858195643E-3</v>
      </c>
      <c r="AL579" s="87">
        <f t="shared" ca="1" si="69"/>
        <v>2.6348836895468465E-3</v>
      </c>
      <c r="AM579" s="87">
        <f t="shared" ca="1" si="70"/>
        <v>4.2486222883829061</v>
      </c>
    </row>
    <row r="580" spans="2:39" x14ac:dyDescent="0.45">
      <c r="B580" s="86">
        <v>43150</v>
      </c>
      <c r="C580" s="5">
        <v>67.564999999999998</v>
      </c>
      <c r="E580" s="86">
        <v>43151</v>
      </c>
      <c r="F580" s="5">
        <v>2.903</v>
      </c>
      <c r="G580" s="5">
        <v>0.27618460010169854</v>
      </c>
      <c r="I580" s="86">
        <v>43123</v>
      </c>
      <c r="J580" s="5">
        <v>11.1</v>
      </c>
      <c r="L580" s="86">
        <v>43151</v>
      </c>
      <c r="M580" s="5">
        <v>0.41160000000000002</v>
      </c>
      <c r="O580" s="86">
        <f t="shared" ca="1" si="65"/>
        <v>43151</v>
      </c>
      <c r="P580" s="5">
        <v>2837.54</v>
      </c>
      <c r="Q580" s="5">
        <v>5.8565035380270603</v>
      </c>
      <c r="R580" s="1"/>
      <c r="S580" s="1">
        <v>42971</v>
      </c>
      <c r="T580">
        <v>337.39299999999997</v>
      </c>
      <c r="V580" s="86">
        <v>43138</v>
      </c>
      <c r="W580" s="5">
        <v>1.75</v>
      </c>
      <c r="Z580" s="86">
        <v>43124</v>
      </c>
      <c r="AA580" s="5">
        <v>87.75</v>
      </c>
      <c r="AC580" s="1">
        <v>43005</v>
      </c>
      <c r="AD580">
        <v>2.2698999999999998</v>
      </c>
      <c r="AE580" s="87">
        <f t="shared" ca="1" si="66"/>
        <v>7.1899999999999853E-2</v>
      </c>
      <c r="AF580" s="87">
        <f t="shared" ca="1" si="67"/>
        <v>4.9002959094323936E-2</v>
      </c>
      <c r="AG580" s="87">
        <f t="shared" ca="1" si="68"/>
        <v>0.79014897329554001</v>
      </c>
      <c r="AI580" s="1">
        <v>42977</v>
      </c>
      <c r="AJ580">
        <v>2457.59</v>
      </c>
      <c r="AK580" s="85">
        <f t="shared" ca="1" si="71"/>
        <v>4.6045159851196751E-3</v>
      </c>
      <c r="AL580" s="87">
        <f t="shared" ca="1" si="69"/>
        <v>1.8691976212811198E-3</v>
      </c>
      <c r="AM580" s="87">
        <f t="shared" ca="1" si="70"/>
        <v>3.0139906010549851</v>
      </c>
    </row>
    <row r="581" spans="2:39" x14ac:dyDescent="0.45">
      <c r="B581" s="86">
        <v>43147</v>
      </c>
      <c r="C581" s="5">
        <v>68.2</v>
      </c>
      <c r="E581" s="86">
        <v>43150</v>
      </c>
      <c r="F581" s="5">
        <v>2.8959999999999999</v>
      </c>
      <c r="G581" s="5">
        <v>0.76113919007411035</v>
      </c>
      <c r="I581" s="86">
        <v>43122</v>
      </c>
      <c r="J581" s="5">
        <v>11.03</v>
      </c>
      <c r="L581" s="86">
        <v>43150</v>
      </c>
      <c r="M581" s="5">
        <v>0.41549999999999998</v>
      </c>
      <c r="O581" s="86">
        <f t="shared" ca="1" si="65"/>
        <v>43150</v>
      </c>
      <c r="P581" s="5">
        <v>2839.13</v>
      </c>
      <c r="Q581" s="5">
        <v>6.5175405706433098</v>
      </c>
      <c r="R581" s="1"/>
      <c r="S581" s="1">
        <v>42970</v>
      </c>
      <c r="T581">
        <v>340.09300000000002</v>
      </c>
      <c r="V581" s="86">
        <v>43137</v>
      </c>
      <c r="W581" s="5">
        <v>2.75</v>
      </c>
      <c r="Z581" s="86">
        <v>43123</v>
      </c>
      <c r="AA581" s="5">
        <v>87.88</v>
      </c>
      <c r="AC581" s="1">
        <v>43004</v>
      </c>
      <c r="AD581">
        <v>2.198</v>
      </c>
      <c r="AE581" s="87">
        <f t="shared" ca="1" si="66"/>
        <v>1.2499999999999734E-2</v>
      </c>
      <c r="AF581" s="87">
        <f t="shared" ca="1" si="67"/>
        <v>2.5747168129071189E-2</v>
      </c>
      <c r="AG581" s="87">
        <f t="shared" ca="1" si="68"/>
        <v>0.41516061149069927</v>
      </c>
      <c r="AI581" s="1">
        <v>42976</v>
      </c>
      <c r="AJ581">
        <v>2446.3000000000002</v>
      </c>
      <c r="AK581" s="85">
        <f t="shared" ca="1" si="71"/>
        <v>8.4244280665693428E-4</v>
      </c>
      <c r="AL581" s="87">
        <f t="shared" ca="1" si="69"/>
        <v>1.6165002360303137E-3</v>
      </c>
      <c r="AM581" s="87">
        <f t="shared" ca="1" si="70"/>
        <v>2.606528310612366</v>
      </c>
    </row>
    <row r="582" spans="2:39" x14ac:dyDescent="0.45">
      <c r="B582" s="86">
        <v>43146</v>
      </c>
      <c r="C582" s="5">
        <v>71.5</v>
      </c>
      <c r="E582" s="86">
        <v>43147</v>
      </c>
      <c r="F582" s="5">
        <v>2.8944999999999999</v>
      </c>
      <c r="G582" s="5">
        <v>0.86948724353303475</v>
      </c>
      <c r="I582" s="86">
        <v>43119</v>
      </c>
      <c r="J582" s="5">
        <v>11.27</v>
      </c>
      <c r="L582" s="86">
        <v>43147</v>
      </c>
      <c r="M582" s="5">
        <v>0.43619999999999998</v>
      </c>
      <c r="O582" s="86">
        <f t="shared" ca="1" si="65"/>
        <v>43147</v>
      </c>
      <c r="P582" s="5">
        <v>2832.97</v>
      </c>
      <c r="Q582" s="5">
        <v>7.9262079041331299</v>
      </c>
      <c r="R582" s="1"/>
      <c r="S582" s="1">
        <v>42969</v>
      </c>
      <c r="T582">
        <v>336.846</v>
      </c>
      <c r="V582" s="86">
        <v>43136</v>
      </c>
      <c r="W582" s="5">
        <v>1.25</v>
      </c>
      <c r="Z582" s="86">
        <v>43122</v>
      </c>
      <c r="AA582" s="5">
        <v>87.62</v>
      </c>
      <c r="AC582" s="1">
        <v>43003</v>
      </c>
      <c r="AD582">
        <v>2.1855000000000002</v>
      </c>
      <c r="AE582" s="87">
        <f t="shared" ca="1" si="66"/>
        <v>-3.3499999999999641E-2</v>
      </c>
      <c r="AF582" s="87">
        <f t="shared" ca="1" si="67"/>
        <v>3.0247589435633736E-2</v>
      </c>
      <c r="AG582" s="87">
        <f t="shared" ca="1" si="68"/>
        <v>0.48772772458958286</v>
      </c>
      <c r="AI582" s="1">
        <v>42975</v>
      </c>
      <c r="AJ582">
        <v>2444.2399999999998</v>
      </c>
      <c r="AK582" s="85">
        <f t="shared" ca="1" si="71"/>
        <v>4.869774552017658E-4</v>
      </c>
      <c r="AL582" s="87">
        <f t="shared" ca="1" si="69"/>
        <v>2.3423266127539834E-3</v>
      </c>
      <c r="AM582" s="87">
        <f t="shared" ca="1" si="70"/>
        <v>3.7768881765443392</v>
      </c>
    </row>
    <row r="583" spans="2:39" x14ac:dyDescent="0.45">
      <c r="B583" s="86">
        <v>43145</v>
      </c>
      <c r="C583" s="5">
        <v>74.099999999999994</v>
      </c>
      <c r="E583" s="86">
        <v>43146</v>
      </c>
      <c r="F583" s="5">
        <v>2.9237000000000002</v>
      </c>
      <c r="G583" s="5">
        <v>0.78579017555579433</v>
      </c>
      <c r="I583" s="86">
        <v>43118</v>
      </c>
      <c r="J583" s="5">
        <v>12.22</v>
      </c>
      <c r="L583" s="86">
        <v>43146</v>
      </c>
      <c r="M583" s="5">
        <v>0.45490000000000003</v>
      </c>
      <c r="O583" s="86">
        <f t="shared" ca="1" si="65"/>
        <v>43146</v>
      </c>
      <c r="P583" s="5">
        <v>2810.3</v>
      </c>
      <c r="Q583" s="5">
        <v>9.4738664542229607</v>
      </c>
      <c r="R583" s="1"/>
      <c r="S583" s="1">
        <v>42968</v>
      </c>
      <c r="T583">
        <v>344.911</v>
      </c>
      <c r="V583" s="86">
        <v>43133</v>
      </c>
      <c r="W583" s="5">
        <v>3.5</v>
      </c>
      <c r="Z583" s="86">
        <v>43119</v>
      </c>
      <c r="AA583" s="5">
        <v>87.54</v>
      </c>
      <c r="AC583" s="1">
        <v>43000</v>
      </c>
      <c r="AD583">
        <v>2.2189999999999999</v>
      </c>
      <c r="AE583" s="87">
        <f t="shared" ca="1" si="66"/>
        <v>-2.9500000000000082E-2</v>
      </c>
      <c r="AF583" s="87">
        <f t="shared" ca="1" si="67"/>
        <v>2.4124037113772395E-2</v>
      </c>
      <c r="AG583" s="87">
        <f t="shared" ca="1" si="68"/>
        <v>0.38898841028150655</v>
      </c>
      <c r="AI583" s="1">
        <v>42972</v>
      </c>
      <c r="AJ583">
        <v>2443.0500000000002</v>
      </c>
      <c r="AK583" s="85">
        <f t="shared" ca="1" si="71"/>
        <v>1.671439670407706E-3</v>
      </c>
      <c r="AL583" s="87">
        <f t="shared" ca="1" si="69"/>
        <v>5.995552342861964E-3</v>
      </c>
      <c r="AM583" s="87">
        <f t="shared" ca="1" si="70"/>
        <v>9.6675376663136774</v>
      </c>
    </row>
    <row r="584" spans="2:39" x14ac:dyDescent="0.45">
      <c r="B584" s="86">
        <v>43144</v>
      </c>
      <c r="C584" s="5">
        <v>74.2</v>
      </c>
      <c r="E584" s="86">
        <v>43145</v>
      </c>
      <c r="F584" s="5">
        <v>2.9180000000000001</v>
      </c>
      <c r="G584" s="5">
        <v>0.77807136562143597</v>
      </c>
      <c r="I584" s="86">
        <v>43117</v>
      </c>
      <c r="J584" s="5">
        <v>11.91</v>
      </c>
      <c r="L584" s="86">
        <v>43145</v>
      </c>
      <c r="M584" s="5">
        <v>0.47760000000000002</v>
      </c>
      <c r="O584" s="86">
        <f t="shared" ca="1" si="65"/>
        <v>43145</v>
      </c>
      <c r="P584" s="5">
        <v>2798.03</v>
      </c>
      <c r="Q584" s="5">
        <v>10.1202873687585</v>
      </c>
      <c r="R584" s="1"/>
      <c r="S584" s="1">
        <v>42965</v>
      </c>
      <c r="T584">
        <v>345.85500000000002</v>
      </c>
      <c r="V584" s="86">
        <v>43132</v>
      </c>
      <c r="W584" s="5">
        <v>3.75</v>
      </c>
      <c r="Z584" s="86">
        <v>43118</v>
      </c>
      <c r="AA584" s="5">
        <v>87.45</v>
      </c>
      <c r="AC584" s="1">
        <v>42999</v>
      </c>
      <c r="AD584">
        <v>2.2484999999999999</v>
      </c>
      <c r="AE584" s="87">
        <f t="shared" ca="1" si="66"/>
        <v>1.3500000000000068E-2</v>
      </c>
      <c r="AF584" s="87">
        <f t="shared" ca="1" si="67"/>
        <v>8.6102167994385696E-3</v>
      </c>
      <c r="AG584" s="87">
        <f t="shared" ca="1" si="68"/>
        <v>0.13883557421160789</v>
      </c>
      <c r="AI584" s="1">
        <v>42971</v>
      </c>
      <c r="AJ584">
        <v>2438.9699999999998</v>
      </c>
      <c r="AK584" s="85">
        <f t="shared" ca="1" si="71"/>
        <v>-2.0765887523938203E-3</v>
      </c>
      <c r="AL584" s="87">
        <f t="shared" ca="1" si="69"/>
        <v>5.9962993109124495E-3</v>
      </c>
      <c r="AM584" s="87">
        <f t="shared" ca="1" si="70"/>
        <v>9.6687421161042302</v>
      </c>
    </row>
    <row r="585" spans="2:39" x14ac:dyDescent="0.45">
      <c r="B585" s="86">
        <v>43143</v>
      </c>
      <c r="C585" s="5">
        <v>75.210599999999999</v>
      </c>
      <c r="E585" s="86">
        <v>43144</v>
      </c>
      <c r="F585" s="5">
        <v>2.8361999999999998</v>
      </c>
      <c r="G585" s="5">
        <v>0.41492987359311834</v>
      </c>
      <c r="I585" s="86">
        <v>43116</v>
      </c>
      <c r="J585" s="5">
        <v>11.66</v>
      </c>
      <c r="L585" s="86">
        <v>43144</v>
      </c>
      <c r="M585" s="5">
        <v>0.4773</v>
      </c>
      <c r="O585" s="86">
        <f t="shared" ca="1" si="65"/>
        <v>43144</v>
      </c>
      <c r="P585" s="5">
        <v>2802.56</v>
      </c>
      <c r="Q585" s="5">
        <v>9.25591805546728</v>
      </c>
      <c r="R585" s="1"/>
      <c r="S585" s="1">
        <v>42964</v>
      </c>
      <c r="T585">
        <v>347.34500000000003</v>
      </c>
      <c r="V585" s="86">
        <v>43131</v>
      </c>
      <c r="W585" s="5">
        <v>2.88</v>
      </c>
      <c r="Z585" s="86">
        <v>43117</v>
      </c>
      <c r="AA585" s="5">
        <v>87.54</v>
      </c>
      <c r="AC585" s="1">
        <v>42998</v>
      </c>
      <c r="AD585">
        <v>2.2349999999999999</v>
      </c>
      <c r="AE585" s="87">
        <f t="shared" ca="1" si="66"/>
        <v>2.6499999999999968E-2</v>
      </c>
      <c r="AF585" s="87">
        <f t="shared" ca="1" si="67"/>
        <v>7.9977080050058508E-3</v>
      </c>
      <c r="AG585" s="87">
        <f t="shared" ca="1" si="68"/>
        <v>0.1289591666639755</v>
      </c>
      <c r="AI585" s="1">
        <v>42970</v>
      </c>
      <c r="AJ585">
        <v>2444.04</v>
      </c>
      <c r="AK585" s="85">
        <f t="shared" ca="1" si="71"/>
        <v>-3.459582133507087E-3</v>
      </c>
      <c r="AL585" s="87">
        <f t="shared" ca="1" si="69"/>
        <v>5.9513108785713429E-3</v>
      </c>
      <c r="AM585" s="87">
        <f t="shared" ca="1" si="70"/>
        <v>9.5962004486590509</v>
      </c>
    </row>
    <row r="586" spans="2:39" x14ac:dyDescent="0.45">
      <c r="B586" s="86">
        <v>43140</v>
      </c>
      <c r="C586" s="5">
        <v>76.459999999999994</v>
      </c>
      <c r="E586" s="86">
        <v>43143</v>
      </c>
      <c r="F586" s="5">
        <v>2.8719000000000001</v>
      </c>
      <c r="G586" s="5">
        <v>0.29767787399581003</v>
      </c>
      <c r="I586" s="86">
        <v>43112</v>
      </c>
      <c r="J586" s="5">
        <v>10.16</v>
      </c>
      <c r="L586" s="86">
        <v>43143</v>
      </c>
      <c r="M586" s="5">
        <v>0.51390000000000002</v>
      </c>
      <c r="O586" s="86">
        <f t="shared" ca="1" si="65"/>
        <v>43143</v>
      </c>
      <c r="P586" s="5">
        <v>2776.42</v>
      </c>
      <c r="Q586" s="5">
        <v>8.7039749476980806</v>
      </c>
      <c r="R586" s="1"/>
      <c r="S586" s="1">
        <v>42963</v>
      </c>
      <c r="T586">
        <v>334.11200000000002</v>
      </c>
      <c r="V586" s="86">
        <v>43130</v>
      </c>
      <c r="W586" s="5">
        <v>2</v>
      </c>
      <c r="Z586" s="86">
        <v>43116</v>
      </c>
      <c r="AA586" s="5">
        <v>87.53</v>
      </c>
      <c r="AC586" s="1">
        <v>42997</v>
      </c>
      <c r="AD586">
        <v>2.2084999999999999</v>
      </c>
      <c r="AE586" s="87">
        <f t="shared" ca="1" si="66"/>
        <v>9.5999999999998309E-3</v>
      </c>
      <c r="AF586" s="87">
        <f t="shared" ca="1" si="67"/>
        <v>8.3052192425405562E-3</v>
      </c>
      <c r="AG586" s="87">
        <f t="shared" ca="1" si="68"/>
        <v>0.1339176363789816</v>
      </c>
      <c r="AI586" s="1">
        <v>42969</v>
      </c>
      <c r="AJ586">
        <v>2452.5100000000002</v>
      </c>
      <c r="AK586" s="85">
        <f t="shared" ca="1" si="71"/>
        <v>9.8917395364131917E-3</v>
      </c>
      <c r="AL586" s="87">
        <f t="shared" ca="1" si="69"/>
        <v>1.0560146165498219E-2</v>
      </c>
      <c r="AM586" s="87">
        <f t="shared" ca="1" si="70"/>
        <v>17.027724049190645</v>
      </c>
    </row>
    <row r="587" spans="2:39" x14ac:dyDescent="0.45">
      <c r="B587" s="86">
        <v>43139</v>
      </c>
      <c r="C587" s="5">
        <v>76.7</v>
      </c>
      <c r="E587" s="86">
        <v>43140</v>
      </c>
      <c r="F587" s="5">
        <v>2.8599000000000001</v>
      </c>
      <c r="G587" s="5">
        <v>0.8550397164264768</v>
      </c>
      <c r="I587" s="86">
        <v>43111</v>
      </c>
      <c r="J587" s="5">
        <v>9.8800000000000008</v>
      </c>
      <c r="L587" s="86">
        <v>43140</v>
      </c>
      <c r="M587" s="5">
        <v>0.5101</v>
      </c>
      <c r="O587" s="86">
        <f t="shared" ca="1" si="65"/>
        <v>43140</v>
      </c>
      <c r="P587" s="5">
        <v>2786.24</v>
      </c>
      <c r="Q587" s="5">
        <v>6.5056043561726398</v>
      </c>
      <c r="R587" s="1"/>
      <c r="S587" s="1">
        <v>42962</v>
      </c>
      <c r="T587">
        <v>333.22300000000001</v>
      </c>
      <c r="V587" s="86">
        <v>43129</v>
      </c>
      <c r="W587" s="5">
        <v>2.25</v>
      </c>
      <c r="Z587" s="86">
        <v>43112</v>
      </c>
      <c r="AA587" s="5">
        <v>87.58</v>
      </c>
      <c r="AC587" s="1">
        <v>42996</v>
      </c>
      <c r="AD587">
        <v>2.1989000000000001</v>
      </c>
      <c r="AE587" s="87">
        <f t="shared" ca="1" si="66"/>
        <v>2.5900000000000034E-2</v>
      </c>
      <c r="AF587" s="87">
        <f t="shared" ca="1" si="67"/>
        <v>9.2189569185816209E-3</v>
      </c>
      <c r="AG587" s="87">
        <f t="shared" ca="1" si="68"/>
        <v>0.14865121369613038</v>
      </c>
      <c r="AI587" s="1">
        <v>42968</v>
      </c>
      <c r="AJ587">
        <v>2428.37</v>
      </c>
      <c r="AK587" s="85">
        <f t="shared" ca="1" si="71"/>
        <v>1.1619475876316547E-3</v>
      </c>
      <c r="AL587" s="87">
        <f t="shared" ca="1" si="69"/>
        <v>8.0396884801142206E-3</v>
      </c>
      <c r="AM587" s="87">
        <f t="shared" ca="1" si="70"/>
        <v>12.963608148541491</v>
      </c>
    </row>
    <row r="588" spans="2:39" x14ac:dyDescent="0.45">
      <c r="B588" s="86">
        <v>43138</v>
      </c>
      <c r="C588" s="5">
        <v>71.989999999999995</v>
      </c>
      <c r="E588" s="86">
        <v>43139</v>
      </c>
      <c r="F588" s="5">
        <v>2.8395000000000001</v>
      </c>
      <c r="G588" s="5">
        <v>1.8057753643979848</v>
      </c>
      <c r="I588" s="86">
        <v>43110</v>
      </c>
      <c r="J588" s="5">
        <v>9.82</v>
      </c>
      <c r="L588" s="86">
        <v>43139</v>
      </c>
      <c r="M588" s="5">
        <v>0.496</v>
      </c>
      <c r="O588" s="86">
        <f t="shared" ca="1" si="65"/>
        <v>43139</v>
      </c>
      <c r="P588" s="5">
        <v>2767.56</v>
      </c>
      <c r="Q588" s="5">
        <v>5.5230967596644804</v>
      </c>
      <c r="R588" s="1"/>
      <c r="S588" s="1">
        <v>42961</v>
      </c>
      <c r="T588">
        <v>335.447</v>
      </c>
      <c r="V588" s="86">
        <v>43126</v>
      </c>
      <c r="W588" s="5">
        <v>2.38</v>
      </c>
      <c r="Z588" s="86">
        <v>43111</v>
      </c>
      <c r="AA588" s="5">
        <v>87.73</v>
      </c>
      <c r="AC588" s="1">
        <v>42993</v>
      </c>
      <c r="AD588">
        <v>2.173</v>
      </c>
      <c r="AE588" s="87">
        <f t="shared" ca="1" si="66"/>
        <v>1.739999999999986E-2</v>
      </c>
      <c r="AF588" s="87">
        <f t="shared" ca="1" si="67"/>
        <v>1.1433102524395165E-2</v>
      </c>
      <c r="AG588" s="87">
        <f t="shared" ca="1" si="68"/>
        <v>0.18435323882879323</v>
      </c>
      <c r="AI588" s="1">
        <v>42965</v>
      </c>
      <c r="AJ588">
        <v>2425.5500000000002</v>
      </c>
      <c r="AK588" s="85">
        <f t="shared" ca="1" si="71"/>
        <v>-1.8370697733361559E-3</v>
      </c>
      <c r="AL588" s="87">
        <f t="shared" ca="1" si="69"/>
        <v>7.7420349400065388E-3</v>
      </c>
      <c r="AM588" s="87">
        <f t="shared" ca="1" si="70"/>
        <v>12.483656236533163</v>
      </c>
    </row>
    <row r="589" spans="2:39" x14ac:dyDescent="0.45">
      <c r="B589" s="86">
        <v>43137</v>
      </c>
      <c r="C589" s="5">
        <v>73.84</v>
      </c>
      <c r="E589" s="86">
        <v>43138</v>
      </c>
      <c r="F589" s="5">
        <v>2.855</v>
      </c>
      <c r="G589" s="5">
        <v>1.8631108394295839</v>
      </c>
      <c r="I589" s="86">
        <v>43109</v>
      </c>
      <c r="J589" s="5">
        <v>10.08</v>
      </c>
      <c r="L589" s="86">
        <v>43138</v>
      </c>
      <c r="M589" s="5">
        <v>0.505</v>
      </c>
      <c r="O589" s="86">
        <f t="shared" ca="1" si="65"/>
        <v>43138</v>
      </c>
      <c r="P589" s="5">
        <v>2748.23</v>
      </c>
      <c r="Q589" s="5">
        <v>5.5231869723712199</v>
      </c>
      <c r="R589" s="1"/>
      <c r="S589" s="1">
        <v>42958</v>
      </c>
      <c r="T589">
        <v>343.56299999999999</v>
      </c>
      <c r="V589" s="86">
        <v>43125</v>
      </c>
      <c r="W589" s="5">
        <v>1.75</v>
      </c>
      <c r="Z589" s="86">
        <v>43110</v>
      </c>
      <c r="AA589" s="5">
        <v>87.44</v>
      </c>
      <c r="AC589" s="1">
        <v>42992</v>
      </c>
      <c r="AD589">
        <v>2.1556000000000002</v>
      </c>
      <c r="AE589" s="87">
        <f t="shared" ca="1" si="66"/>
        <v>7.7000000000002622E-3</v>
      </c>
      <c r="AF589" s="87">
        <f t="shared" ca="1" si="67"/>
        <v>2.7650678111033701E-2</v>
      </c>
      <c r="AG589" s="87">
        <f t="shared" ca="1" si="68"/>
        <v>0.44585378769278111</v>
      </c>
      <c r="AI589" s="1">
        <v>42964</v>
      </c>
      <c r="AJ589">
        <v>2430.0100000000002</v>
      </c>
      <c r="AK589" s="85">
        <f t="shared" ca="1" si="71"/>
        <v>-1.5557302982010086E-2</v>
      </c>
      <c r="AL589" s="87">
        <f t="shared" ca="1" si="69"/>
        <v>1.0626614853449137E-2</v>
      </c>
      <c r="AM589" s="87">
        <f t="shared" ca="1" si="70"/>
        <v>17.134901588080954</v>
      </c>
    </row>
    <row r="590" spans="2:39" x14ac:dyDescent="0.45">
      <c r="B590" s="86">
        <v>43136</v>
      </c>
      <c r="C590" s="5">
        <v>68.84</v>
      </c>
      <c r="E590" s="86">
        <v>43137</v>
      </c>
      <c r="F590" s="5">
        <v>2.8288000000000002</v>
      </c>
      <c r="G590" s="5">
        <v>1.9937806925537238</v>
      </c>
      <c r="I590" s="86">
        <v>43108</v>
      </c>
      <c r="J590" s="5">
        <v>9.52</v>
      </c>
      <c r="L590" s="86">
        <v>43137</v>
      </c>
      <c r="M590" s="5">
        <v>0.48139999999999999</v>
      </c>
      <c r="O590" s="86">
        <f t="shared" ca="1" si="65"/>
        <v>43137</v>
      </c>
      <c r="P590" s="5">
        <v>2751.29</v>
      </c>
      <c r="Q590" s="5">
        <v>4.2455726301997299</v>
      </c>
      <c r="R590" s="1"/>
      <c r="S590" s="1">
        <v>42957</v>
      </c>
      <c r="T590">
        <v>345.48200000000003</v>
      </c>
      <c r="V590" s="86">
        <v>43124</v>
      </c>
      <c r="W590" s="5">
        <v>2.88</v>
      </c>
      <c r="Z590" s="86">
        <v>43109</v>
      </c>
      <c r="AA590" s="5">
        <v>87.63</v>
      </c>
      <c r="AC590" s="1">
        <v>42991</v>
      </c>
      <c r="AD590">
        <v>2.1478999999999999</v>
      </c>
      <c r="AE590" s="87">
        <f t="shared" ca="1" si="66"/>
        <v>2.7899999999999814E-2</v>
      </c>
      <c r="AF590" s="87">
        <f t="shared" ca="1" si="67"/>
        <v>2.6661020235542451E-2</v>
      </c>
      <c r="AG590" s="87">
        <f t="shared" ca="1" si="68"/>
        <v>0.42989603394309306</v>
      </c>
      <c r="AI590" s="1">
        <v>42963</v>
      </c>
      <c r="AJ590">
        <v>2468.11</v>
      </c>
      <c r="AK590" s="85">
        <f t="shared" ca="1" si="71"/>
        <v>1.4190955851406412E-3</v>
      </c>
      <c r="AL590" s="87">
        <f t="shared" ca="1" si="69"/>
        <v>4.7124170480553028E-3</v>
      </c>
      <c r="AM590" s="87">
        <f t="shared" ca="1" si="70"/>
        <v>7.5985441717796087</v>
      </c>
    </row>
    <row r="591" spans="2:39" x14ac:dyDescent="0.45">
      <c r="B591" s="86">
        <v>43133</v>
      </c>
      <c r="C591" s="5">
        <v>69.2</v>
      </c>
      <c r="E591" s="86">
        <v>43136</v>
      </c>
      <c r="F591" s="5">
        <v>2.7189999999999999</v>
      </c>
      <c r="G591" s="5">
        <v>1.7649470577517805</v>
      </c>
      <c r="I591" s="86">
        <v>43105</v>
      </c>
      <c r="J591" s="5">
        <v>9.2200000000000006</v>
      </c>
      <c r="L591" s="86">
        <v>43136</v>
      </c>
      <c r="M591" s="5">
        <v>0.441</v>
      </c>
      <c r="O591" s="86">
        <f t="shared" ca="1" si="65"/>
        <v>43136</v>
      </c>
      <c r="P591" s="5">
        <v>2747.71</v>
      </c>
      <c r="Q591" s="5">
        <v>3.9308334693180198</v>
      </c>
      <c r="R591" s="1"/>
      <c r="S591" s="1">
        <v>42956</v>
      </c>
      <c r="T591">
        <v>332.53</v>
      </c>
      <c r="V591" s="86">
        <v>43123</v>
      </c>
      <c r="W591" s="5">
        <v>3</v>
      </c>
      <c r="Z591" s="86">
        <v>43108</v>
      </c>
      <c r="AA591" s="5">
        <v>87.9</v>
      </c>
      <c r="AC591" s="1">
        <v>42990</v>
      </c>
      <c r="AD591">
        <v>2.12</v>
      </c>
      <c r="AE591" s="87">
        <f t="shared" ca="1" si="66"/>
        <v>3.3500000000000085E-2</v>
      </c>
      <c r="AF591" s="87">
        <f t="shared" ca="1" si="67"/>
        <v>5.7354424415209701E-2</v>
      </c>
      <c r="AG591" s="87">
        <f t="shared" ca="1" si="68"/>
        <v>0.92481230528145575</v>
      </c>
      <c r="AI591" s="1">
        <v>42962</v>
      </c>
      <c r="AJ591">
        <v>2464.61</v>
      </c>
      <c r="AK591" s="85">
        <f t="shared" ca="1" si="71"/>
        <v>-4.9894026935336125E-4</v>
      </c>
      <c r="AL591" s="87">
        <f t="shared" ca="1" si="69"/>
        <v>1.0176743278580092E-2</v>
      </c>
      <c r="AM591" s="87">
        <f t="shared" ca="1" si="70"/>
        <v>16.409505470035505</v>
      </c>
    </row>
    <row r="592" spans="2:39" x14ac:dyDescent="0.45">
      <c r="B592" s="86">
        <v>43132</v>
      </c>
      <c r="C592" s="5">
        <v>67.2</v>
      </c>
      <c r="E592" s="86">
        <v>43133</v>
      </c>
      <c r="F592" s="5">
        <v>2.8771</v>
      </c>
      <c r="G592" s="5">
        <v>0.67298107947648211</v>
      </c>
      <c r="I592" s="86">
        <v>43104</v>
      </c>
      <c r="J592" s="5">
        <v>9.2200000000000006</v>
      </c>
      <c r="L592" s="86">
        <v>43133</v>
      </c>
      <c r="M592" s="5">
        <v>0.51119999999999999</v>
      </c>
      <c r="O592" s="86">
        <f t="shared" ref="O592:O655" ca="1" si="72">VALUE(L592)</f>
        <v>43133</v>
      </c>
      <c r="P592" s="5">
        <v>2743.15</v>
      </c>
      <c r="Q592" s="5">
        <v>2.8731932108466598</v>
      </c>
      <c r="R592" s="1"/>
      <c r="S592" s="1">
        <v>42955</v>
      </c>
      <c r="T592">
        <v>328.54899999999998</v>
      </c>
      <c r="V592" s="86">
        <v>43122</v>
      </c>
      <c r="W592" s="5">
        <v>4.4400000000000004</v>
      </c>
      <c r="Z592" s="86">
        <v>43105</v>
      </c>
      <c r="AA592" s="5">
        <v>87.97</v>
      </c>
      <c r="AC592" s="1">
        <v>42989</v>
      </c>
      <c r="AD592">
        <v>2.0865</v>
      </c>
      <c r="AE592" s="87">
        <f t="shared" ca="1" si="66"/>
        <v>7.3700000000000099E-2</v>
      </c>
      <c r="AF592" s="87">
        <f t="shared" ca="1" si="67"/>
        <v>6.0789582440853564E-2</v>
      </c>
      <c r="AG592" s="87">
        <f t="shared" ca="1" si="68"/>
        <v>0.98020256409921014</v>
      </c>
      <c r="AI592" s="1">
        <v>42961</v>
      </c>
      <c r="AJ592">
        <v>2465.84</v>
      </c>
      <c r="AK592" s="85">
        <f t="shared" ca="1" si="71"/>
        <v>9.9936436037592596E-3</v>
      </c>
      <c r="AL592" s="87">
        <f t="shared" ca="1" si="69"/>
        <v>1.0178977430420396E-2</v>
      </c>
      <c r="AM592" s="87">
        <f t="shared" ca="1" si="70"/>
        <v>16.413107931632577</v>
      </c>
    </row>
    <row r="593" spans="2:39" x14ac:dyDescent="0.45">
      <c r="B593" s="86">
        <v>43131</v>
      </c>
      <c r="C593" s="5">
        <v>65.290000000000006</v>
      </c>
      <c r="E593" s="86">
        <v>43132</v>
      </c>
      <c r="F593" s="5">
        <v>2.827</v>
      </c>
      <c r="G593" s="5">
        <v>0.66379103137458173</v>
      </c>
      <c r="I593" s="86">
        <v>43103</v>
      </c>
      <c r="J593" s="5">
        <v>9.15</v>
      </c>
      <c r="L593" s="86">
        <v>43132</v>
      </c>
      <c r="M593" s="5">
        <v>0.4652</v>
      </c>
      <c r="O593" s="86">
        <f t="shared" ca="1" si="72"/>
        <v>43132</v>
      </c>
      <c r="P593" s="5">
        <v>2723.99</v>
      </c>
      <c r="Q593" s="5">
        <v>9.6236034632631604</v>
      </c>
      <c r="R593" s="1"/>
      <c r="S593" s="1">
        <v>42954</v>
      </c>
      <c r="T593">
        <v>322.041</v>
      </c>
      <c r="V593" s="86">
        <v>43119</v>
      </c>
      <c r="W593" s="5">
        <v>5.75</v>
      </c>
      <c r="Z593" s="86">
        <v>43104</v>
      </c>
      <c r="AA593" s="5">
        <v>87.91</v>
      </c>
      <c r="AC593" s="1">
        <v>42986</v>
      </c>
      <c r="AD593">
        <v>2.0127999999999999</v>
      </c>
      <c r="AE593" s="87">
        <f t="shared" ca="1" si="66"/>
        <v>1.0699999999999932E-2</v>
      </c>
      <c r="AF593" s="87">
        <f t="shared" ca="1" si="67"/>
        <v>7.2864874939850069E-2</v>
      </c>
      <c r="AG593" s="87">
        <f t="shared" ca="1" si="68"/>
        <v>1.1749108051252219</v>
      </c>
      <c r="AI593" s="1">
        <v>42958</v>
      </c>
      <c r="AJ593">
        <v>2441.3200000000002</v>
      </c>
      <c r="AK593" s="85">
        <f t="shared" ca="1" si="71"/>
        <v>1.2747131060238811E-3</v>
      </c>
      <c r="AL593" s="87">
        <f t="shared" ca="1" si="69"/>
        <v>7.199272571292519E-3</v>
      </c>
      <c r="AM593" s="87">
        <f t="shared" ca="1" si="70"/>
        <v>11.608478214003267</v>
      </c>
    </row>
    <row r="594" spans="2:39" x14ac:dyDescent="0.45">
      <c r="B594" s="86">
        <v>43130</v>
      </c>
      <c r="C594" s="5">
        <v>65.27</v>
      </c>
      <c r="E594" s="86">
        <v>43131</v>
      </c>
      <c r="F594" s="5">
        <v>2.7347000000000001</v>
      </c>
      <c r="G594" s="5">
        <v>0.36947900256081323</v>
      </c>
      <c r="I594" s="86">
        <v>43102</v>
      </c>
      <c r="J594" s="5">
        <v>9.77</v>
      </c>
      <c r="L594" s="86">
        <v>43131</v>
      </c>
      <c r="M594" s="5">
        <v>0.4032</v>
      </c>
      <c r="O594" s="86">
        <f t="shared" ca="1" si="72"/>
        <v>43131</v>
      </c>
      <c r="P594" s="5">
        <v>2713.06</v>
      </c>
      <c r="Q594" s="5">
        <v>9.6566331279696698</v>
      </c>
      <c r="R594" s="1"/>
      <c r="S594" s="1">
        <v>42951</v>
      </c>
      <c r="T594">
        <v>321.839</v>
      </c>
      <c r="V594" s="86">
        <v>43118</v>
      </c>
      <c r="W594" s="5">
        <v>1.38</v>
      </c>
      <c r="Z594" s="86">
        <v>43103</v>
      </c>
      <c r="AA594" s="5">
        <v>87.76</v>
      </c>
      <c r="AC594" s="1">
        <v>42985</v>
      </c>
      <c r="AD594">
        <v>2.0021</v>
      </c>
      <c r="AE594" s="87">
        <f t="shared" ca="1" si="66"/>
        <v>-6.2899999999999956E-2</v>
      </c>
      <c r="AF594" s="87">
        <f t="shared" ca="1" si="67"/>
        <v>7.123096236890239E-2</v>
      </c>
      <c r="AG594" s="87">
        <f t="shared" ca="1" si="68"/>
        <v>1.1485647565548913</v>
      </c>
      <c r="AI594" s="1">
        <v>42957</v>
      </c>
      <c r="AJ594">
        <v>2438.21</v>
      </c>
      <c r="AK594" s="85">
        <f t="shared" ca="1" si="71"/>
        <v>-1.4580194485226952E-2</v>
      </c>
      <c r="AL594" s="87">
        <f t="shared" ca="1" si="69"/>
        <v>7.2920941919980432E-3</v>
      </c>
      <c r="AM594" s="87">
        <f t="shared" ca="1" si="70"/>
        <v>11.758148580151815</v>
      </c>
    </row>
    <row r="595" spans="2:39" x14ac:dyDescent="0.45">
      <c r="B595" s="86">
        <v>43129</v>
      </c>
      <c r="C595" s="5">
        <v>63.99</v>
      </c>
      <c r="E595" s="86">
        <v>43130</v>
      </c>
      <c r="F595" s="5">
        <v>2.7399</v>
      </c>
      <c r="G595" s="5">
        <v>0.63151499058481297</v>
      </c>
      <c r="I595" s="86">
        <v>43098</v>
      </c>
      <c r="J595" s="5">
        <v>11.04</v>
      </c>
      <c r="L595" s="86">
        <v>43130</v>
      </c>
      <c r="M595" s="5">
        <v>0.4254</v>
      </c>
      <c r="O595" s="86">
        <f t="shared" ca="1" si="72"/>
        <v>43130</v>
      </c>
      <c r="P595" s="5">
        <v>2695.81</v>
      </c>
      <c r="Q595" s="5">
        <v>8.8931610524634905</v>
      </c>
      <c r="R595" s="1"/>
      <c r="S595" s="1">
        <v>42950</v>
      </c>
      <c r="T595">
        <v>320.96899999999999</v>
      </c>
      <c r="V595" s="86">
        <v>43117</v>
      </c>
      <c r="W595" s="5">
        <v>0.75</v>
      </c>
      <c r="Z595" s="86">
        <v>43102</v>
      </c>
      <c r="AA595" s="5">
        <v>87.34</v>
      </c>
      <c r="AC595" s="1">
        <v>42984</v>
      </c>
      <c r="AD595">
        <v>2.0649999999999999</v>
      </c>
      <c r="AE595" s="87">
        <f t="shared" ca="1" si="66"/>
        <v>5.5299999999999905E-2</v>
      </c>
      <c r="AF595" s="87">
        <f t="shared" ca="1" si="67"/>
        <v>7.5679918076065625E-2</v>
      </c>
      <c r="AG595" s="87">
        <f t="shared" ca="1" si="68"/>
        <v>1.2203020117987191</v>
      </c>
      <c r="AI595" s="1">
        <v>42956</v>
      </c>
      <c r="AJ595">
        <v>2474.02</v>
      </c>
      <c r="AK595" s="85">
        <f t="shared" ca="1" si="71"/>
        <v>-3.6371425392981165E-4</v>
      </c>
      <c r="AL595" s="87">
        <f t="shared" ca="1" si="69"/>
        <v>2.008750897176463E-3</v>
      </c>
      <c r="AM595" s="87">
        <f t="shared" ca="1" si="70"/>
        <v>3.2390134970325204</v>
      </c>
    </row>
    <row r="596" spans="2:39" x14ac:dyDescent="0.45">
      <c r="B596" s="86">
        <v>43126</v>
      </c>
      <c r="C596" s="5">
        <v>63.346699999999998</v>
      </c>
      <c r="E596" s="86">
        <v>43129</v>
      </c>
      <c r="F596" s="5">
        <v>2.7185000000000001</v>
      </c>
      <c r="G596" s="5">
        <v>0.64577074105289345</v>
      </c>
      <c r="I596" s="86">
        <v>43097</v>
      </c>
      <c r="J596" s="5">
        <v>10.18</v>
      </c>
      <c r="L596" s="86">
        <v>43129</v>
      </c>
      <c r="M596" s="5">
        <v>0.40649999999999997</v>
      </c>
      <c r="O596" s="86">
        <f t="shared" ca="1" si="72"/>
        <v>43129</v>
      </c>
      <c r="P596" s="5">
        <v>2673.61</v>
      </c>
      <c r="Q596" s="5">
        <v>4.9968524801141596</v>
      </c>
      <c r="R596" s="1"/>
      <c r="S596" s="1">
        <v>42949</v>
      </c>
      <c r="T596">
        <v>317.197</v>
      </c>
      <c r="V596" s="86">
        <v>43116</v>
      </c>
      <c r="W596" s="5">
        <v>0.5</v>
      </c>
      <c r="Z596" s="86">
        <v>43098</v>
      </c>
      <c r="AA596" s="5">
        <v>87.26</v>
      </c>
      <c r="AC596" s="1">
        <v>42983</v>
      </c>
      <c r="AD596">
        <v>2.0097</v>
      </c>
      <c r="AE596" s="87">
        <f t="shared" ca="1" si="66"/>
        <v>-0.10729999999999995</v>
      </c>
      <c r="AF596" s="87">
        <f t="shared" ca="1" si="67"/>
        <v>6.6083986966082364E-2</v>
      </c>
      <c r="AG596" s="87">
        <f t="shared" ca="1" si="68"/>
        <v>1.0655722719115157</v>
      </c>
      <c r="AI596" s="1">
        <v>42955</v>
      </c>
      <c r="AJ596">
        <v>2474.92</v>
      </c>
      <c r="AK596" s="85">
        <f t="shared" ca="1" si="71"/>
        <v>-2.41735609047731E-3</v>
      </c>
      <c r="AL596" s="87">
        <f t="shared" ca="1" si="69"/>
        <v>2.3527680072094131E-3</v>
      </c>
      <c r="AM596" s="87">
        <f t="shared" ca="1" si="70"/>
        <v>3.7937244192146049</v>
      </c>
    </row>
    <row r="597" spans="2:39" x14ac:dyDescent="0.45">
      <c r="B597" s="86">
        <v>43125</v>
      </c>
      <c r="C597" s="5">
        <v>60.4</v>
      </c>
      <c r="E597" s="86">
        <v>43126</v>
      </c>
      <c r="F597" s="5">
        <v>2.6846000000000001</v>
      </c>
      <c r="G597" s="5">
        <v>0.82104928800488952</v>
      </c>
      <c r="I597" s="86">
        <v>43096</v>
      </c>
      <c r="J597" s="5">
        <v>10.47</v>
      </c>
      <c r="L597" s="86">
        <v>43126</v>
      </c>
      <c r="M597" s="5">
        <v>0.38119999999999998</v>
      </c>
      <c r="O597" s="86">
        <f t="shared" ca="1" si="72"/>
        <v>43126</v>
      </c>
      <c r="P597" s="5">
        <v>2687.54</v>
      </c>
      <c r="Q597" s="5">
        <v>2.0833899181723199</v>
      </c>
      <c r="R597" s="1"/>
      <c r="S597" s="1">
        <v>42948</v>
      </c>
      <c r="T597">
        <v>317.89600000000002</v>
      </c>
      <c r="V597" s="86">
        <v>43115</v>
      </c>
      <c r="W597" s="5">
        <v>-0.75</v>
      </c>
      <c r="Z597" s="86">
        <v>43097</v>
      </c>
      <c r="AA597" s="5">
        <v>87.13</v>
      </c>
      <c r="AC597" s="1">
        <v>42982</v>
      </c>
      <c r="AD597">
        <v>2.117</v>
      </c>
      <c r="AE597" s="87">
        <f t="shared" ca="1" si="66"/>
        <v>-1.0000000000021103E-4</v>
      </c>
      <c r="AF597" s="87">
        <f t="shared" ca="1" si="67"/>
        <v>2.7513572408298433E-2</v>
      </c>
      <c r="AG597" s="87">
        <f t="shared" ca="1" si="68"/>
        <v>0.44364302466435446</v>
      </c>
      <c r="AI597" s="1">
        <v>42954</v>
      </c>
      <c r="AJ597">
        <v>2480.91</v>
      </c>
      <c r="AK597" s="85">
        <f t="shared" ca="1" si="71"/>
        <v>1.6459116133836385E-3</v>
      </c>
      <c r="AL597" s="87">
        <f t="shared" ca="1" si="69"/>
        <v>1.8659852873136298E-3</v>
      </c>
      <c r="AM597" s="87">
        <f t="shared" ca="1" si="70"/>
        <v>3.0088108681710812</v>
      </c>
    </row>
    <row r="598" spans="2:39" x14ac:dyDescent="0.45">
      <c r="B598" s="86">
        <v>43124</v>
      </c>
      <c r="C598" s="5">
        <v>61.1</v>
      </c>
      <c r="E598" s="86">
        <v>43125</v>
      </c>
      <c r="F598" s="5">
        <v>2.6356999999999999</v>
      </c>
      <c r="G598" s="5">
        <v>0.60394580330799041</v>
      </c>
      <c r="I598" s="86">
        <v>43095</v>
      </c>
      <c r="J598" s="5">
        <v>10.25</v>
      </c>
      <c r="L598" s="86">
        <v>43125</v>
      </c>
      <c r="M598" s="5">
        <v>0.36699999999999999</v>
      </c>
      <c r="O598" s="86">
        <f t="shared" ca="1" si="72"/>
        <v>43125</v>
      </c>
      <c r="P598" s="5">
        <v>2682.62</v>
      </c>
      <c r="Q598" s="5">
        <v>2.1825738983640401</v>
      </c>
      <c r="R598" s="1"/>
      <c r="S598" s="1">
        <v>42947</v>
      </c>
      <c r="T598">
        <v>320.43</v>
      </c>
      <c r="V598" s="86">
        <v>43112</v>
      </c>
      <c r="W598" s="5">
        <v>-0.75</v>
      </c>
      <c r="Z598" s="86">
        <v>43096</v>
      </c>
      <c r="AA598" s="5">
        <v>87.17</v>
      </c>
      <c r="AC598" s="1">
        <v>42979</v>
      </c>
      <c r="AD598">
        <v>2.1171000000000002</v>
      </c>
      <c r="AE598" s="87">
        <f t="shared" ca="1" si="66"/>
        <v>5.1100000000000367E-2</v>
      </c>
      <c r="AF598" s="87">
        <f t="shared" ca="1" si="67"/>
        <v>3.3450660182822736E-2</v>
      </c>
      <c r="AG598" s="87">
        <f t="shared" ca="1" si="68"/>
        <v>0.53937568848932871</v>
      </c>
      <c r="AI598" s="1">
        <v>42951</v>
      </c>
      <c r="AJ598">
        <v>2476.83</v>
      </c>
      <c r="AK598" s="85">
        <f t="shared" ca="1" si="71"/>
        <v>1.887254323046072E-3</v>
      </c>
      <c r="AL598" s="87">
        <f t="shared" ca="1" si="69"/>
        <v>2.0675225226674792E-3</v>
      </c>
      <c r="AM598" s="87">
        <f t="shared" ca="1" si="70"/>
        <v>3.3337798956315292</v>
      </c>
    </row>
    <row r="599" spans="2:39" x14ac:dyDescent="0.45">
      <c r="B599" s="86">
        <v>43123</v>
      </c>
      <c r="C599" s="5">
        <v>60.318199999999997</v>
      </c>
      <c r="E599" s="86">
        <v>43124</v>
      </c>
      <c r="F599" s="5">
        <v>2.6760000000000002</v>
      </c>
      <c r="G599" s="5">
        <v>0.93270949389399826</v>
      </c>
      <c r="I599" s="86">
        <v>43091</v>
      </c>
      <c r="J599" s="5">
        <v>9.9</v>
      </c>
      <c r="L599" s="86">
        <v>43124</v>
      </c>
      <c r="M599" s="5">
        <v>0.4178</v>
      </c>
      <c r="O599" s="86">
        <f t="shared" ca="1" si="72"/>
        <v>43124</v>
      </c>
      <c r="P599" s="5">
        <v>2680.5</v>
      </c>
      <c r="Q599" s="5">
        <v>2.26504157524993</v>
      </c>
      <c r="R599" s="1"/>
      <c r="S599" s="1">
        <v>42944</v>
      </c>
      <c r="T599">
        <v>321.13900000000001</v>
      </c>
      <c r="V599" s="86">
        <v>43111</v>
      </c>
      <c r="W599" s="5">
        <v>-0.94</v>
      </c>
      <c r="Z599" s="86">
        <v>43095</v>
      </c>
      <c r="AA599" s="5">
        <v>87.13</v>
      </c>
      <c r="AC599" s="1">
        <v>42978</v>
      </c>
      <c r="AD599">
        <v>2.0659999999999998</v>
      </c>
      <c r="AE599" s="87">
        <f t="shared" ca="1" si="66"/>
        <v>-1.2100000000000222E-2</v>
      </c>
      <c r="AF599" s="87">
        <f t="shared" ca="1" si="67"/>
        <v>1.390671300727352E-2</v>
      </c>
      <c r="AG599" s="87">
        <f t="shared" ca="1" si="68"/>
        <v>0.22423900939251029</v>
      </c>
      <c r="AI599" s="1">
        <v>42950</v>
      </c>
      <c r="AJ599">
        <v>2472.16</v>
      </c>
      <c r="AK599" s="85">
        <f t="shared" ca="1" si="71"/>
        <v>-2.1859786914876496E-3</v>
      </c>
      <c r="AL599" s="87">
        <f t="shared" ca="1" si="69"/>
        <v>1.9608599046982912E-3</v>
      </c>
      <c r="AM599" s="87">
        <f t="shared" ca="1" si="70"/>
        <v>3.1617915919963506</v>
      </c>
    </row>
    <row r="600" spans="2:39" x14ac:dyDescent="0.45">
      <c r="B600" s="86">
        <v>43122</v>
      </c>
      <c r="C600" s="5">
        <v>59.9</v>
      </c>
      <c r="E600" s="86">
        <v>43123</v>
      </c>
      <c r="F600" s="5">
        <v>2.6436000000000002</v>
      </c>
      <c r="G600" s="5">
        <v>0.9538223367063684</v>
      </c>
      <c r="I600" s="86">
        <v>43090</v>
      </c>
      <c r="J600" s="5">
        <v>9.6199999999999992</v>
      </c>
      <c r="L600" s="86">
        <v>43123</v>
      </c>
      <c r="M600" s="5">
        <v>0.40389999999999998</v>
      </c>
      <c r="O600" s="86">
        <f t="shared" ca="1" si="72"/>
        <v>43123</v>
      </c>
      <c r="P600" s="5">
        <v>2683.34</v>
      </c>
      <c r="Q600" s="5">
        <v>3.44434692271822</v>
      </c>
      <c r="R600" s="1"/>
      <c r="S600" s="1">
        <v>42943</v>
      </c>
      <c r="T600">
        <v>320.78199999999998</v>
      </c>
      <c r="V600" s="86">
        <v>43110</v>
      </c>
      <c r="W600" s="5">
        <v>-1.63</v>
      </c>
      <c r="Z600" s="86">
        <v>43091</v>
      </c>
      <c r="AA600" s="5">
        <v>87</v>
      </c>
      <c r="AC600" s="1">
        <v>42977</v>
      </c>
      <c r="AD600">
        <v>2.0781000000000001</v>
      </c>
      <c r="AE600" s="87">
        <f t="shared" ca="1" si="66"/>
        <v>8.1000000000002181E-3</v>
      </c>
      <c r="AF600" s="87">
        <f t="shared" ca="1" si="67"/>
        <v>1.5948249642724767E-2</v>
      </c>
      <c r="AG600" s="87">
        <f t="shared" ca="1" si="68"/>
        <v>0.25715779850771464</v>
      </c>
      <c r="AI600" s="1">
        <v>42949</v>
      </c>
      <c r="AJ600">
        <v>2477.5700000000002</v>
      </c>
      <c r="AK600" s="85">
        <f t="shared" ca="1" si="71"/>
        <v>4.9253925160855719E-4</v>
      </c>
      <c r="AL600" s="87">
        <f t="shared" ca="1" si="69"/>
        <v>1.6702623951613388E-3</v>
      </c>
      <c r="AM600" s="87">
        <f t="shared" ca="1" si="70"/>
        <v>2.6932171874162392</v>
      </c>
    </row>
    <row r="601" spans="2:39" x14ac:dyDescent="0.45">
      <c r="B601" s="86">
        <v>43119</v>
      </c>
      <c r="C601" s="5">
        <v>59.14</v>
      </c>
      <c r="E601" s="86">
        <v>43122</v>
      </c>
      <c r="F601" s="5">
        <v>2.6960000000000002</v>
      </c>
      <c r="G601" s="5">
        <v>0.68232616833886484</v>
      </c>
      <c r="I601" s="86">
        <v>43089</v>
      </c>
      <c r="J601" s="5">
        <v>9.7200000000000006</v>
      </c>
      <c r="L601" s="86">
        <v>43122</v>
      </c>
      <c r="M601" s="5">
        <v>0.43030000000000002</v>
      </c>
      <c r="O601" s="86">
        <f t="shared" ca="1" si="72"/>
        <v>43122</v>
      </c>
      <c r="P601" s="5">
        <v>2684.57</v>
      </c>
      <c r="Q601" s="5">
        <v>5.9628011166988903</v>
      </c>
      <c r="R601" s="1"/>
      <c r="S601" s="1">
        <v>42942</v>
      </c>
      <c r="T601">
        <v>318.166</v>
      </c>
      <c r="V601" s="86">
        <v>43109</v>
      </c>
      <c r="W601" s="5">
        <v>-1.1299999999999999</v>
      </c>
      <c r="Z601" s="86">
        <v>43090</v>
      </c>
      <c r="AA601" s="5">
        <v>86.92</v>
      </c>
      <c r="AC601" s="1">
        <v>42976</v>
      </c>
      <c r="AD601">
        <v>2.0699999999999998</v>
      </c>
      <c r="AE601" s="87">
        <f t="shared" ca="1" si="66"/>
        <v>-2.5500000000000078E-2</v>
      </c>
      <c r="AF601" s="87">
        <f t="shared" ca="1" si="67"/>
        <v>2.6426675285905237E-2</v>
      </c>
      <c r="AG601" s="87">
        <f t="shared" ca="1" si="68"/>
        <v>0.42611733517111855</v>
      </c>
      <c r="AI601" s="1">
        <v>42948</v>
      </c>
      <c r="AJ601">
        <v>2476.35</v>
      </c>
      <c r="AK601" s="85">
        <f t="shared" ca="1" si="71"/>
        <v>2.4461011054493871E-3</v>
      </c>
      <c r="AL601" s="87">
        <f t="shared" ca="1" si="69"/>
        <v>1.7486030268341697E-3</v>
      </c>
      <c r="AM601" s="87">
        <f t="shared" ca="1" si="70"/>
        <v>2.8195376603584159</v>
      </c>
    </row>
    <row r="602" spans="2:39" x14ac:dyDescent="0.45">
      <c r="B602" s="86">
        <v>43118</v>
      </c>
      <c r="C602" s="5">
        <v>55.816400000000002</v>
      </c>
      <c r="E602" s="86">
        <v>43119</v>
      </c>
      <c r="F602" s="5">
        <v>2.7172999999999998</v>
      </c>
      <c r="G602" s="5">
        <v>0.47745881148709213</v>
      </c>
      <c r="I602" s="86">
        <v>43088</v>
      </c>
      <c r="J602" s="5">
        <v>10.029999999999999</v>
      </c>
      <c r="L602" s="86">
        <v>43119</v>
      </c>
      <c r="M602" s="5">
        <v>0.44829999999999998</v>
      </c>
      <c r="O602" s="86">
        <f t="shared" ca="1" si="72"/>
        <v>43119</v>
      </c>
      <c r="P602" s="5">
        <v>2679.25</v>
      </c>
      <c r="Q602" s="5">
        <v>9.0006634009094206</v>
      </c>
      <c r="R602" s="1"/>
      <c r="S602" s="1">
        <v>42941</v>
      </c>
      <c r="T602">
        <v>319.32900000000001</v>
      </c>
      <c r="V602" s="86">
        <v>43108</v>
      </c>
      <c r="W602" s="5">
        <v>-1.25</v>
      </c>
      <c r="Z602" s="86">
        <v>43089</v>
      </c>
      <c r="AA602" s="5">
        <v>87.19</v>
      </c>
      <c r="AC602" s="1">
        <v>42975</v>
      </c>
      <c r="AD602">
        <v>2.0954999999999999</v>
      </c>
      <c r="AE602" s="87">
        <f t="shared" ca="1" si="66"/>
        <v>-1.3100000000000112E-2</v>
      </c>
      <c r="AF602" s="87">
        <f t="shared" ca="1" si="67"/>
        <v>3.4163821019708496E-2</v>
      </c>
      <c r="AG602" s="87">
        <f t="shared" ca="1" si="68"/>
        <v>0.55087506145525933</v>
      </c>
      <c r="AI602" s="1">
        <v>42947</v>
      </c>
      <c r="AJ602">
        <v>2470.3000000000002</v>
      </c>
      <c r="AK602" s="85">
        <f t="shared" ca="1" si="71"/>
        <v>-7.2839109727374364E-4</v>
      </c>
      <c r="AL602" s="87">
        <f t="shared" ca="1" si="69"/>
        <v>6.9586388087753868E-4</v>
      </c>
      <c r="AM602" s="87">
        <f t="shared" ca="1" si="70"/>
        <v>1.122046793073207</v>
      </c>
    </row>
    <row r="603" spans="2:39" x14ac:dyDescent="0.45">
      <c r="B603" s="86">
        <v>43117</v>
      </c>
      <c r="C603" s="5">
        <v>54.575899999999997</v>
      </c>
      <c r="E603" s="86">
        <v>43118</v>
      </c>
      <c r="F603" s="5">
        <v>2.6389999999999998</v>
      </c>
      <c r="G603" s="5">
        <v>0.42836898035844601</v>
      </c>
      <c r="I603" s="86">
        <v>43087</v>
      </c>
      <c r="J603" s="5">
        <v>9.5299999999999994</v>
      </c>
      <c r="L603" s="86">
        <v>43118</v>
      </c>
      <c r="M603" s="5">
        <v>0.38669999999999999</v>
      </c>
      <c r="O603" s="86">
        <f t="shared" ca="1" si="72"/>
        <v>43118</v>
      </c>
      <c r="P603" s="5">
        <v>2681.47</v>
      </c>
      <c r="Q603" s="5">
        <v>10.3413986295076</v>
      </c>
      <c r="R603" s="1"/>
      <c r="S603" s="1">
        <v>42940</v>
      </c>
      <c r="T603">
        <v>320.08499999999998</v>
      </c>
      <c r="V603" s="86">
        <v>43105</v>
      </c>
      <c r="W603" s="5">
        <v>-0.87</v>
      </c>
      <c r="Z603" s="86">
        <v>43088</v>
      </c>
      <c r="AA603" s="5">
        <v>87.12</v>
      </c>
      <c r="AC603" s="1">
        <v>42972</v>
      </c>
      <c r="AD603">
        <v>2.1086</v>
      </c>
      <c r="AE603" s="87">
        <f t="shared" ca="1" si="66"/>
        <v>-2.5900000000000034E-2</v>
      </c>
      <c r="AF603" s="87">
        <f t="shared" ca="1" si="67"/>
        <v>4.1132823470638027E-2</v>
      </c>
      <c r="AG603" s="87">
        <f t="shared" ca="1" si="68"/>
        <v>0.66324684947109569</v>
      </c>
      <c r="AI603" s="1">
        <v>42944</v>
      </c>
      <c r="AJ603">
        <v>2472.1</v>
      </c>
      <c r="AK603" s="85">
        <f t="shared" ca="1" si="71"/>
        <v>-1.3420867417742238E-3</v>
      </c>
      <c r="AL603" s="87">
        <f t="shared" ca="1" si="69"/>
        <v>1.9280098767936527E-3</v>
      </c>
      <c r="AM603" s="87">
        <f t="shared" ca="1" si="70"/>
        <v>3.1088225135951513</v>
      </c>
    </row>
    <row r="604" spans="2:39" x14ac:dyDescent="0.45">
      <c r="B604" s="86">
        <v>43116</v>
      </c>
      <c r="C604" s="5">
        <v>54.552100000000003</v>
      </c>
      <c r="E604" s="86">
        <v>43117</v>
      </c>
      <c r="F604" s="5">
        <v>2.5979000000000001</v>
      </c>
      <c r="G604" s="5">
        <v>0.39358573822400528</v>
      </c>
      <c r="I604" s="86">
        <v>43084</v>
      </c>
      <c r="J604" s="5">
        <v>9.42</v>
      </c>
      <c r="L604" s="86">
        <v>43117</v>
      </c>
      <c r="M604" s="5">
        <v>0.35120000000000001</v>
      </c>
      <c r="O604" s="86">
        <f t="shared" ca="1" si="72"/>
        <v>43117</v>
      </c>
      <c r="P604" s="5">
        <v>2690.16</v>
      </c>
      <c r="Q604" s="5">
        <v>9.3846276637325996</v>
      </c>
      <c r="R604" s="1"/>
      <c r="S604" s="1">
        <v>42937</v>
      </c>
      <c r="T604">
        <v>322.858</v>
      </c>
      <c r="V604" s="86">
        <v>43104</v>
      </c>
      <c r="W604" s="5">
        <v>-0.75</v>
      </c>
      <c r="Z604" s="86">
        <v>43087</v>
      </c>
      <c r="AA604" s="5">
        <v>87.3</v>
      </c>
      <c r="AC604" s="1">
        <v>42971</v>
      </c>
      <c r="AD604">
        <v>2.1345000000000001</v>
      </c>
      <c r="AE604" s="87">
        <f t="shared" ca="1" si="66"/>
        <v>3.0000000000000249E-2</v>
      </c>
      <c r="AF604" s="87">
        <f t="shared" ca="1" si="67"/>
        <v>3.9853230734784875E-2</v>
      </c>
      <c r="AG604" s="87">
        <f t="shared" ca="1" si="68"/>
        <v>0.64261403657249849</v>
      </c>
      <c r="AI604" s="1">
        <v>42943</v>
      </c>
      <c r="AJ604">
        <v>2475.42</v>
      </c>
      <c r="AK604" s="85">
        <f t="shared" ca="1" si="71"/>
        <v>-9.7309854748828207E-4</v>
      </c>
      <c r="AL604" s="87">
        <f t="shared" ca="1" si="69"/>
        <v>1.8565808788078327E-3</v>
      </c>
      <c r="AM604" s="87">
        <f t="shared" ca="1" si="70"/>
        <v>2.9936467151022756</v>
      </c>
    </row>
    <row r="605" spans="2:39" x14ac:dyDescent="0.45">
      <c r="B605" s="86">
        <v>43115</v>
      </c>
      <c r="C605" s="5">
        <v>54.5</v>
      </c>
      <c r="E605" s="86">
        <v>43116</v>
      </c>
      <c r="F605" s="5">
        <v>2.5449999999999999</v>
      </c>
      <c r="G605" s="5">
        <v>0.17191272010335529</v>
      </c>
      <c r="I605" s="86">
        <v>43083</v>
      </c>
      <c r="J605" s="5">
        <v>10.49</v>
      </c>
      <c r="L605" s="86">
        <v>43116</v>
      </c>
      <c r="M605" s="5">
        <v>0.32800000000000001</v>
      </c>
      <c r="O605" s="86">
        <f t="shared" ca="1" si="72"/>
        <v>43116</v>
      </c>
      <c r="P605" s="5">
        <v>2675.81</v>
      </c>
      <c r="Q605" s="5">
        <v>8.8459868256096001</v>
      </c>
      <c r="R605" s="1"/>
      <c r="S605" s="1">
        <v>42936</v>
      </c>
      <c r="T605">
        <v>319.21199999999999</v>
      </c>
      <c r="V605" s="86">
        <v>43103</v>
      </c>
      <c r="W605" s="5">
        <v>-1.5</v>
      </c>
      <c r="Z605" s="86">
        <v>43084</v>
      </c>
      <c r="AA605" s="5">
        <v>87.21</v>
      </c>
      <c r="AC605" s="1">
        <v>42970</v>
      </c>
      <c r="AD605">
        <v>2.1044999999999998</v>
      </c>
      <c r="AE605" s="87">
        <f t="shared" ref="AE605:AE668" ca="1" si="73">(AD605-AD606)</f>
        <v>-5.1800000000000068E-2</v>
      </c>
      <c r="AF605" s="87">
        <f t="shared" ref="AF605:AF668" ca="1" si="74">STDEV(AE605:AE608)</f>
        <v>3.5135392887134867E-2</v>
      </c>
      <c r="AG605" s="87">
        <f t="shared" ref="AG605:AG668" ca="1" si="75">AF605*SQRT(260)</f>
        <v>0.56654118708763357</v>
      </c>
      <c r="AI605" s="1">
        <v>42942</v>
      </c>
      <c r="AJ605">
        <v>2477.83</v>
      </c>
      <c r="AK605" s="85">
        <f t="shared" ca="1" si="71"/>
        <v>2.8254516874271819E-4</v>
      </c>
      <c r="AL605" s="87">
        <f t="shared" ref="AL605:AL668" ca="1" si="76">STDEV(AK605:AK608)</f>
        <v>1.7402491754812941E-3</v>
      </c>
      <c r="AM605" s="87">
        <f t="shared" ref="AM605:AM668" ca="1" si="77">AL605*SQRT(260)*100</f>
        <v>2.8060674797988452</v>
      </c>
    </row>
    <row r="606" spans="2:39" x14ac:dyDescent="0.45">
      <c r="B606" s="86">
        <v>43112</v>
      </c>
      <c r="C606" s="5">
        <v>54.93</v>
      </c>
      <c r="E606" s="86">
        <v>43115</v>
      </c>
      <c r="F606" s="5">
        <v>2.5379999999999998</v>
      </c>
      <c r="G606" s="5">
        <v>0.16158073317488827</v>
      </c>
      <c r="I606" s="86">
        <v>43082</v>
      </c>
      <c r="J606" s="5">
        <v>10.18</v>
      </c>
      <c r="L606" s="86">
        <v>43115</v>
      </c>
      <c r="M606" s="5">
        <v>0.32300000000000001</v>
      </c>
      <c r="O606" s="86">
        <f t="shared" ca="1" si="72"/>
        <v>43115</v>
      </c>
      <c r="P606" s="5">
        <v>2652.01</v>
      </c>
      <c r="Q606" s="5">
        <v>5.0537263713361398</v>
      </c>
      <c r="R606" s="1"/>
      <c r="S606" s="1">
        <v>42935</v>
      </c>
      <c r="T606">
        <v>320.54399999999998</v>
      </c>
      <c r="V606" s="86">
        <v>43102</v>
      </c>
      <c r="W606" s="5">
        <v>-2.13</v>
      </c>
      <c r="Z606" s="86">
        <v>43083</v>
      </c>
      <c r="AA606" s="5">
        <v>87.2</v>
      </c>
      <c r="AC606" s="1">
        <v>42969</v>
      </c>
      <c r="AD606">
        <v>2.1562999999999999</v>
      </c>
      <c r="AE606" s="87">
        <f t="shared" ca="1" si="73"/>
        <v>2.9999999999999805E-2</v>
      </c>
      <c r="AF606" s="87">
        <f t="shared" ca="1" si="74"/>
        <v>3.0271548798610482E-2</v>
      </c>
      <c r="AG606" s="87">
        <f t="shared" ca="1" si="75"/>
        <v>0.48811405770918997</v>
      </c>
      <c r="AI606" s="1">
        <v>42941</v>
      </c>
      <c r="AJ606">
        <v>2477.13</v>
      </c>
      <c r="AK606" s="85">
        <f t="shared" ref="AK606:AK669" ca="1" si="78">LN(AJ606/AJ607)</f>
        <v>2.9189192431246041E-3</v>
      </c>
      <c r="AL606" s="87">
        <f t="shared" ca="1" si="76"/>
        <v>1.7670549026027581E-3</v>
      </c>
      <c r="AM606" s="87">
        <f t="shared" ca="1" si="77"/>
        <v>2.849290416035605</v>
      </c>
    </row>
    <row r="607" spans="2:39" x14ac:dyDescent="0.45">
      <c r="B607" s="86">
        <v>43111</v>
      </c>
      <c r="C607" s="5">
        <v>55.347000000000001</v>
      </c>
      <c r="E607" s="86">
        <v>43112</v>
      </c>
      <c r="F607" s="5">
        <v>2.5405000000000002</v>
      </c>
      <c r="G607" s="5">
        <v>0.61580029230262379</v>
      </c>
      <c r="I607" s="86">
        <v>43081</v>
      </c>
      <c r="J607" s="5">
        <v>9.92</v>
      </c>
      <c r="L607" s="86">
        <v>43112</v>
      </c>
      <c r="M607" s="5">
        <v>0.34589999999999999</v>
      </c>
      <c r="O607" s="86">
        <f t="shared" ca="1" si="72"/>
        <v>43112</v>
      </c>
      <c r="P607" s="5">
        <v>2662.85</v>
      </c>
      <c r="Q607" s="5">
        <v>4.0754718816933302</v>
      </c>
      <c r="R607" s="1"/>
      <c r="S607" s="1">
        <v>42934</v>
      </c>
      <c r="T607">
        <v>322.71600000000001</v>
      </c>
      <c r="V607" s="86">
        <v>43098</v>
      </c>
      <c r="W607" s="5">
        <v>-1.25</v>
      </c>
      <c r="Z607" s="86">
        <v>43082</v>
      </c>
      <c r="AA607" s="5">
        <v>87.38</v>
      </c>
      <c r="AC607" s="1">
        <v>42968</v>
      </c>
      <c r="AD607">
        <v>2.1263000000000001</v>
      </c>
      <c r="AE607" s="87">
        <f t="shared" ca="1" si="73"/>
        <v>-1.739999999999986E-2</v>
      </c>
      <c r="AF607" s="87">
        <f t="shared" ca="1" si="74"/>
        <v>2.5118452712431589E-2</v>
      </c>
      <c r="AG607" s="87">
        <f t="shared" ca="1" si="75"/>
        <v>0.40502288001214459</v>
      </c>
      <c r="AI607" s="1">
        <v>42940</v>
      </c>
      <c r="AJ607">
        <v>2469.91</v>
      </c>
      <c r="AK607" s="85">
        <f t="shared" ca="1" si="78"/>
        <v>-1.0642496123316407E-3</v>
      </c>
      <c r="AL607" s="87">
        <f t="shared" ca="1" si="76"/>
        <v>2.9690005463521678E-3</v>
      </c>
      <c r="AM607" s="87">
        <f t="shared" ca="1" si="77"/>
        <v>4.7873695319060783</v>
      </c>
    </row>
    <row r="608" spans="2:39" x14ac:dyDescent="0.45">
      <c r="B608" s="86">
        <v>43110</v>
      </c>
      <c r="C608" s="5">
        <v>55.115000000000002</v>
      </c>
      <c r="E608" s="86">
        <v>43111</v>
      </c>
      <c r="F608" s="5">
        <v>2.5278999999999998</v>
      </c>
      <c r="G608" s="5">
        <v>0.6368734568185398</v>
      </c>
      <c r="I608" s="86">
        <v>43080</v>
      </c>
      <c r="J608" s="5">
        <v>9.34</v>
      </c>
      <c r="L608" s="86">
        <v>43111</v>
      </c>
      <c r="M608" s="5">
        <v>0.35759999999999997</v>
      </c>
      <c r="O608" s="86">
        <f t="shared" ca="1" si="72"/>
        <v>43111</v>
      </c>
      <c r="P608" s="5">
        <v>2664.11</v>
      </c>
      <c r="Q608" s="5">
        <v>2.63649257378614</v>
      </c>
      <c r="R608" s="1"/>
      <c r="S608" s="1">
        <v>42933</v>
      </c>
      <c r="T608">
        <v>322.40699999999998</v>
      </c>
      <c r="V608" s="86">
        <v>43097</v>
      </c>
      <c r="W608" s="5">
        <v>-1.25</v>
      </c>
      <c r="Z608" s="86">
        <v>43081</v>
      </c>
      <c r="AA608" s="5">
        <v>87.33</v>
      </c>
      <c r="AC608" s="1">
        <v>42965</v>
      </c>
      <c r="AD608">
        <v>2.1436999999999999</v>
      </c>
      <c r="AE608" s="87">
        <f t="shared" ca="1" si="73"/>
        <v>7.8999999999997961E-3</v>
      </c>
      <c r="AF608" s="87">
        <f t="shared" ca="1" si="74"/>
        <v>4.5217428424594579E-2</v>
      </c>
      <c r="AG608" s="87">
        <f t="shared" ca="1" si="75"/>
        <v>0.72910912534864536</v>
      </c>
      <c r="AI608" s="1">
        <v>42937</v>
      </c>
      <c r="AJ608">
        <v>2472.54</v>
      </c>
      <c r="AK608" s="85">
        <f t="shared" ca="1" si="78"/>
        <v>-3.6797486863832021E-4</v>
      </c>
      <c r="AL608" s="87">
        <f t="shared" ca="1" si="76"/>
        <v>2.6984171900032703E-3</v>
      </c>
      <c r="AM608" s="87">
        <f t="shared" ca="1" si="77"/>
        <v>4.3510669796491728</v>
      </c>
    </row>
    <row r="609" spans="2:39" x14ac:dyDescent="0.45">
      <c r="B609" s="86">
        <v>43109</v>
      </c>
      <c r="C609" s="5">
        <v>54.225000000000001</v>
      </c>
      <c r="E609" s="86">
        <v>43110</v>
      </c>
      <c r="F609" s="5">
        <v>2.5394999999999999</v>
      </c>
      <c r="G609" s="5">
        <v>0.57207120768892328</v>
      </c>
      <c r="I609" s="86">
        <v>43077</v>
      </c>
      <c r="J609" s="5">
        <v>9.58</v>
      </c>
      <c r="L609" s="86">
        <v>43110</v>
      </c>
      <c r="M609" s="5">
        <v>0.37059999999999998</v>
      </c>
      <c r="O609" s="86">
        <f t="shared" ca="1" si="72"/>
        <v>43110</v>
      </c>
      <c r="P609" s="5">
        <v>2659.99</v>
      </c>
      <c r="Q609" s="5">
        <v>3.7104733390139599</v>
      </c>
      <c r="R609" s="1"/>
      <c r="S609" s="1">
        <v>42930</v>
      </c>
      <c r="T609">
        <v>325.28899999999999</v>
      </c>
      <c r="V609" s="86">
        <v>43096</v>
      </c>
      <c r="W609" s="5">
        <v>-1.5</v>
      </c>
      <c r="Z609" s="86">
        <v>43080</v>
      </c>
      <c r="AA609" s="5">
        <v>87.37</v>
      </c>
      <c r="AC609" s="1">
        <v>42964</v>
      </c>
      <c r="AD609">
        <v>2.1358000000000001</v>
      </c>
      <c r="AE609" s="87">
        <f t="shared" ca="1" si="73"/>
        <v>-3.9699999999999847E-2</v>
      </c>
      <c r="AF609" s="87">
        <f t="shared" ca="1" si="74"/>
        <v>4.7836143936010017E-2</v>
      </c>
      <c r="AG609" s="87">
        <f t="shared" ca="1" si="75"/>
        <v>0.77133464419364284</v>
      </c>
      <c r="AI609" s="1">
        <v>42936</v>
      </c>
      <c r="AJ609">
        <v>2473.4499999999998</v>
      </c>
      <c r="AK609" s="85">
        <f t="shared" ca="1" si="78"/>
        <v>-1.5361976712352472E-4</v>
      </c>
      <c r="AL609" s="87">
        <f t="shared" ca="1" si="76"/>
        <v>2.6350666621128768E-3</v>
      </c>
      <c r="AM609" s="87">
        <f t="shared" ca="1" si="77"/>
        <v>4.2489173227805477</v>
      </c>
    </row>
    <row r="610" spans="2:39" x14ac:dyDescent="0.45">
      <c r="B610" s="86">
        <v>43108</v>
      </c>
      <c r="C610" s="5">
        <v>53.235900000000001</v>
      </c>
      <c r="E610" s="86">
        <v>43109</v>
      </c>
      <c r="F610" s="5">
        <v>2.5417999999999998</v>
      </c>
      <c r="G610" s="5">
        <v>0.52399631041957695</v>
      </c>
      <c r="I610" s="86">
        <v>43076</v>
      </c>
      <c r="J610" s="5">
        <v>10.16</v>
      </c>
      <c r="L610" s="86">
        <v>43109</v>
      </c>
      <c r="M610" s="5">
        <v>0.37609999999999999</v>
      </c>
      <c r="O610" s="86">
        <f t="shared" ca="1" si="72"/>
        <v>43109</v>
      </c>
      <c r="P610" s="5">
        <v>2651.5</v>
      </c>
      <c r="Q610" s="5">
        <v>6.4215094126989403</v>
      </c>
      <c r="R610" s="1"/>
      <c r="S610" s="1">
        <v>42929</v>
      </c>
      <c r="T610">
        <v>327.42500000000001</v>
      </c>
      <c r="V610" s="86">
        <v>43095</v>
      </c>
      <c r="W610" s="5">
        <v>-2.75</v>
      </c>
      <c r="Z610" s="86">
        <v>43077</v>
      </c>
      <c r="AA610" s="5">
        <v>87.35</v>
      </c>
      <c r="AC610" s="1">
        <v>42963</v>
      </c>
      <c r="AD610">
        <v>2.1755</v>
      </c>
      <c r="AE610" s="87">
        <f t="shared" ca="1" si="73"/>
        <v>-4.8200000000000021E-2</v>
      </c>
      <c r="AF610" s="87">
        <f t="shared" ca="1" si="74"/>
        <v>4.257404334411604E-2</v>
      </c>
      <c r="AG610" s="87">
        <f t="shared" ca="1" si="75"/>
        <v>0.68648582165499561</v>
      </c>
      <c r="AI610" s="1">
        <v>42935</v>
      </c>
      <c r="AJ610">
        <v>2473.83</v>
      </c>
      <c r="AK610" s="85">
        <f t="shared" ca="1" si="78"/>
        <v>5.3582702920709109E-3</v>
      </c>
      <c r="AL610" s="87">
        <f t="shared" ca="1" si="76"/>
        <v>2.7630297795904909E-3</v>
      </c>
      <c r="AM610" s="87">
        <f t="shared" ca="1" si="77"/>
        <v>4.4552516498566135</v>
      </c>
    </row>
    <row r="611" spans="2:39" x14ac:dyDescent="0.45">
      <c r="B611" s="86">
        <v>43105</v>
      </c>
      <c r="C611" s="5">
        <v>53.06</v>
      </c>
      <c r="E611" s="86">
        <v>43108</v>
      </c>
      <c r="F611" s="5">
        <v>2.4685000000000001</v>
      </c>
      <c r="G611" s="5">
        <v>0.2507604102192641</v>
      </c>
      <c r="I611" s="86">
        <v>43075</v>
      </c>
      <c r="J611" s="5">
        <v>11.02</v>
      </c>
      <c r="L611" s="86">
        <v>43108</v>
      </c>
      <c r="M611" s="5">
        <v>0.32250000000000001</v>
      </c>
      <c r="O611" s="86">
        <f t="shared" ca="1" si="72"/>
        <v>43108</v>
      </c>
      <c r="P611" s="5">
        <v>2636.98</v>
      </c>
      <c r="Q611" s="5">
        <v>4.4398611047409897</v>
      </c>
      <c r="R611" s="1"/>
      <c r="S611" s="1">
        <v>42928</v>
      </c>
      <c r="T611">
        <v>332.47699999999998</v>
      </c>
      <c r="V611" s="86">
        <v>43091</v>
      </c>
      <c r="W611" s="5">
        <v>-2.25</v>
      </c>
      <c r="Z611" s="86">
        <v>43076</v>
      </c>
      <c r="AA611" s="5">
        <v>87.26</v>
      </c>
      <c r="AC611" s="1">
        <v>42962</v>
      </c>
      <c r="AD611">
        <v>2.2237</v>
      </c>
      <c r="AE611" s="87">
        <f t="shared" ca="1" si="73"/>
        <v>4.9100000000000144E-2</v>
      </c>
      <c r="AF611" s="87">
        <f t="shared" ca="1" si="74"/>
        <v>4.3917384560862305E-2</v>
      </c>
      <c r="AG611" s="87">
        <f t="shared" ca="1" si="75"/>
        <v>0.70814654792163834</v>
      </c>
      <c r="AI611" s="1">
        <v>42934</v>
      </c>
      <c r="AJ611">
        <v>2460.61</v>
      </c>
      <c r="AK611" s="85">
        <f t="shared" ca="1" si="78"/>
        <v>5.9759135880759124E-4</v>
      </c>
      <c r="AL611" s="87">
        <f t="shared" ca="1" si="76"/>
        <v>2.087686475423197E-3</v>
      </c>
      <c r="AM611" s="87">
        <f t="shared" ca="1" si="77"/>
        <v>3.3662932924997517</v>
      </c>
    </row>
    <row r="612" spans="2:39" x14ac:dyDescent="0.45">
      <c r="B612" s="86">
        <v>43104</v>
      </c>
      <c r="C612" s="5">
        <v>53.7</v>
      </c>
      <c r="E612" s="86">
        <v>43105</v>
      </c>
      <c r="F612" s="5">
        <v>2.4701</v>
      </c>
      <c r="G612" s="5">
        <v>0.38901514537783044</v>
      </c>
      <c r="I612" s="86">
        <v>43074</v>
      </c>
      <c r="J612" s="5">
        <v>11.33</v>
      </c>
      <c r="L612" s="86">
        <v>43105</v>
      </c>
      <c r="M612" s="5">
        <v>0.32190000000000002</v>
      </c>
      <c r="O612" s="86">
        <f t="shared" ca="1" si="72"/>
        <v>43105</v>
      </c>
      <c r="P612" s="5">
        <v>2629.27</v>
      </c>
      <c r="Q612" s="5">
        <v>2.5020743310173801</v>
      </c>
      <c r="R612" s="1"/>
      <c r="S612" s="1">
        <v>42927</v>
      </c>
      <c r="T612">
        <v>341.12400000000002</v>
      </c>
      <c r="V612" s="86">
        <v>43090</v>
      </c>
      <c r="W612" s="5">
        <v>-1.63</v>
      </c>
      <c r="Z612" s="86">
        <v>43075</v>
      </c>
      <c r="AA612" s="5">
        <v>87.22</v>
      </c>
      <c r="AC612" s="1">
        <v>42961</v>
      </c>
      <c r="AD612">
        <v>2.1745999999999999</v>
      </c>
      <c r="AE612" s="87">
        <f t="shared" ca="1" si="73"/>
        <v>2.4599999999999955E-2</v>
      </c>
      <c r="AF612" s="87">
        <f t="shared" ca="1" si="74"/>
        <v>3.108386505353963E-2</v>
      </c>
      <c r="AG612" s="87">
        <f t="shared" ca="1" si="75"/>
        <v>0.50121226374993277</v>
      </c>
      <c r="AI612" s="1">
        <v>42933</v>
      </c>
      <c r="AJ612">
        <v>2459.14</v>
      </c>
      <c r="AK612" s="85">
        <f t="shared" ca="1" si="78"/>
        <v>-5.2862612116695394E-5</v>
      </c>
      <c r="AL612" s="87">
        <f t="shared" ca="1" si="76"/>
        <v>3.2088142095738396E-3</v>
      </c>
      <c r="AM612" s="87">
        <f t="shared" ca="1" si="77"/>
        <v>5.1740574447974339</v>
      </c>
    </row>
    <row r="613" spans="2:39" x14ac:dyDescent="0.45">
      <c r="B613" s="86">
        <v>43103</v>
      </c>
      <c r="C613" s="5">
        <v>54.8917</v>
      </c>
      <c r="E613" s="86">
        <v>43104</v>
      </c>
      <c r="F613" s="5">
        <v>2.4459</v>
      </c>
      <c r="G613" s="5">
        <v>0.40564267937845838</v>
      </c>
      <c r="I613" s="86">
        <v>43073</v>
      </c>
      <c r="J613" s="5">
        <v>11.68</v>
      </c>
      <c r="L613" s="86">
        <v>43104</v>
      </c>
      <c r="M613" s="5">
        <v>0.30640000000000001</v>
      </c>
      <c r="O613" s="86">
        <f t="shared" ca="1" si="72"/>
        <v>43104</v>
      </c>
      <c r="P613" s="5">
        <v>2629.57</v>
      </c>
      <c r="Q613" s="5">
        <v>8.6007531306731995</v>
      </c>
      <c r="R613" s="1"/>
      <c r="S613" s="1">
        <v>42926</v>
      </c>
      <c r="T613">
        <v>341.20699999999999</v>
      </c>
      <c r="V613" s="86">
        <v>43089</v>
      </c>
      <c r="W613" s="5">
        <v>-2.25</v>
      </c>
      <c r="Z613" s="86">
        <v>43074</v>
      </c>
      <c r="AA613" s="5">
        <v>87.3</v>
      </c>
      <c r="AC613" s="1">
        <v>42958</v>
      </c>
      <c r="AD613">
        <v>2.15</v>
      </c>
      <c r="AE613" s="87">
        <f t="shared" ca="1" si="73"/>
        <v>-1.2000000000000011E-2</v>
      </c>
      <c r="AF613" s="87">
        <f t="shared" ca="1" si="74"/>
        <v>2.6332805901890955E-2</v>
      </c>
      <c r="AG613" s="87">
        <f t="shared" ca="1" si="75"/>
        <v>0.42460373683392422</v>
      </c>
      <c r="AI613" s="1">
        <v>42930</v>
      </c>
      <c r="AJ613">
        <v>2459.27</v>
      </c>
      <c r="AK613" s="85">
        <f t="shared" ca="1" si="78"/>
        <v>4.6626401441430309E-3</v>
      </c>
      <c r="AL613" s="87">
        <f t="shared" ca="1" si="76"/>
        <v>3.4828460211268173E-3</v>
      </c>
      <c r="AM613" s="87">
        <f t="shared" ca="1" si="77"/>
        <v>5.615920463992091</v>
      </c>
    </row>
    <row r="614" spans="2:39" x14ac:dyDescent="0.45">
      <c r="B614" s="86">
        <v>43102</v>
      </c>
      <c r="C614" s="5">
        <v>54.870100000000001</v>
      </c>
      <c r="E614" s="86">
        <v>43103</v>
      </c>
      <c r="F614" s="5">
        <v>2.4329999999999998</v>
      </c>
      <c r="G614" s="5">
        <v>0.4895235779136034</v>
      </c>
      <c r="I614" s="86">
        <v>43070</v>
      </c>
      <c r="J614" s="5">
        <v>11.43</v>
      </c>
      <c r="L614" s="86">
        <v>43103</v>
      </c>
      <c r="M614" s="5">
        <v>0.32100000000000001</v>
      </c>
      <c r="O614" s="86">
        <f t="shared" ca="1" si="72"/>
        <v>43103</v>
      </c>
      <c r="P614" s="5">
        <v>2639.44</v>
      </c>
      <c r="Q614" s="5">
        <v>7.5833335531391004</v>
      </c>
      <c r="R614" s="1"/>
      <c r="S614" s="1">
        <v>42923</v>
      </c>
      <c r="T614">
        <v>342.94499999999999</v>
      </c>
      <c r="V614" s="86">
        <v>43088</v>
      </c>
      <c r="W614" s="5">
        <v>-2</v>
      </c>
      <c r="Z614" s="86">
        <v>43073</v>
      </c>
      <c r="AA614" s="5">
        <v>87.35</v>
      </c>
      <c r="AC614" s="1">
        <v>42957</v>
      </c>
      <c r="AD614">
        <v>2.1619999999999999</v>
      </c>
      <c r="AE614" s="87">
        <f t="shared" ca="1" si="73"/>
        <v>-5.1499999999999879E-2</v>
      </c>
      <c r="AF614" s="87">
        <f t="shared" ca="1" si="74"/>
        <v>2.6215580608994017E-2</v>
      </c>
      <c r="AG614" s="87">
        <f t="shared" ca="1" si="75"/>
        <v>0.42271353578201443</v>
      </c>
      <c r="AI614" s="1">
        <v>42929</v>
      </c>
      <c r="AJ614">
        <v>2447.83</v>
      </c>
      <c r="AK614" s="85">
        <f t="shared" ca="1" si="78"/>
        <v>1.8727975574500866E-3</v>
      </c>
      <c r="AL614" s="87">
        <f t="shared" ca="1" si="76"/>
        <v>3.4814040282736586E-3</v>
      </c>
      <c r="AM614" s="87">
        <f t="shared" ca="1" si="77"/>
        <v>5.6135953203814166</v>
      </c>
    </row>
    <row r="615" spans="2:39" x14ac:dyDescent="0.45">
      <c r="B615" s="86">
        <v>43101</v>
      </c>
      <c r="C615" s="5">
        <v>53.895000000000003</v>
      </c>
      <c r="E615" s="86">
        <v>43102</v>
      </c>
      <c r="F615" s="5">
        <v>2.444</v>
      </c>
      <c r="G615" s="5">
        <v>0.47988496885538662</v>
      </c>
      <c r="I615" s="86">
        <v>43069</v>
      </c>
      <c r="J615" s="5">
        <v>11.28</v>
      </c>
      <c r="L615" s="86">
        <v>43102</v>
      </c>
      <c r="M615" s="5">
        <v>0.33789999999999998</v>
      </c>
      <c r="O615" s="86">
        <f t="shared" ca="1" si="72"/>
        <v>43102</v>
      </c>
      <c r="P615" s="5">
        <v>2642.22</v>
      </c>
      <c r="Q615" s="5">
        <v>9.5978967025563797</v>
      </c>
      <c r="R615" s="1"/>
      <c r="S615" s="1">
        <v>42922</v>
      </c>
      <c r="T615">
        <v>347.983</v>
      </c>
      <c r="V615" s="86">
        <v>43087</v>
      </c>
      <c r="W615" s="5">
        <v>-1.1299999999999999</v>
      </c>
      <c r="Z615" s="86">
        <v>43070</v>
      </c>
      <c r="AA615" s="5">
        <v>87.38</v>
      </c>
      <c r="AC615" s="1">
        <v>42956</v>
      </c>
      <c r="AD615">
        <v>2.2134999999999998</v>
      </c>
      <c r="AE615" s="87">
        <f t="shared" ca="1" si="73"/>
        <v>-1.1500000000000288E-2</v>
      </c>
      <c r="AF615" s="87">
        <f t="shared" ca="1" si="74"/>
        <v>2.4127508505162203E-2</v>
      </c>
      <c r="AG615" s="87">
        <f t="shared" ca="1" si="75"/>
        <v>0.38904438478576625</v>
      </c>
      <c r="AI615" s="1">
        <v>42928</v>
      </c>
      <c r="AJ615">
        <v>2443.25</v>
      </c>
      <c r="AK615" s="85">
        <f t="shared" ca="1" si="78"/>
        <v>7.2790630263669361E-3</v>
      </c>
      <c r="AL615" s="87">
        <f t="shared" ca="1" si="76"/>
        <v>3.9809980367171141E-3</v>
      </c>
      <c r="AM615" s="87">
        <f t="shared" ca="1" si="77"/>
        <v>6.4191664534967732</v>
      </c>
    </row>
    <row r="616" spans="2:39" x14ac:dyDescent="0.45">
      <c r="B616" s="86">
        <v>43098</v>
      </c>
      <c r="C616" s="5">
        <v>54.436</v>
      </c>
      <c r="E616" s="86">
        <v>43101</v>
      </c>
      <c r="F616" s="5">
        <v>2.3969999999999998</v>
      </c>
      <c r="G616" s="5">
        <v>0.52515672263937774</v>
      </c>
      <c r="I616" s="86">
        <v>43068</v>
      </c>
      <c r="J616" s="5">
        <v>10.7</v>
      </c>
      <c r="L616" s="86">
        <v>43101</v>
      </c>
      <c r="M616" s="5">
        <v>0.32200000000000001</v>
      </c>
      <c r="O616" s="86">
        <f t="shared" ca="1" si="72"/>
        <v>43101</v>
      </c>
      <c r="P616" s="5">
        <v>2647.58</v>
      </c>
      <c r="Q616" s="5">
        <v>8.7766307754299007</v>
      </c>
      <c r="R616" s="1"/>
      <c r="S616" s="1">
        <v>42921</v>
      </c>
      <c r="T616">
        <v>340.35199999999998</v>
      </c>
      <c r="V616" s="86">
        <v>43084</v>
      </c>
      <c r="W616" s="5">
        <v>-1</v>
      </c>
      <c r="Z616" s="86">
        <v>43069</v>
      </c>
      <c r="AA616" s="5">
        <v>87.78</v>
      </c>
      <c r="AC616" s="1">
        <v>42955</v>
      </c>
      <c r="AD616">
        <v>2.2250000000000001</v>
      </c>
      <c r="AE616" s="87">
        <f t="shared" ca="1" si="73"/>
        <v>1.2000000000000011E-2</v>
      </c>
      <c r="AF616" s="87">
        <f t="shared" ca="1" si="74"/>
        <v>3.3505322960190626E-2</v>
      </c>
      <c r="AG616" s="87">
        <f t="shared" ca="1" si="75"/>
        <v>0.54025709929008425</v>
      </c>
      <c r="AI616" s="1">
        <v>42927</v>
      </c>
      <c r="AJ616">
        <v>2425.5300000000002</v>
      </c>
      <c r="AK616" s="85">
        <f t="shared" ca="1" si="78"/>
        <v>-7.8302730584169154E-4</v>
      </c>
      <c r="AL616" s="87">
        <f t="shared" ca="1" si="76"/>
        <v>6.5506833031645506E-3</v>
      </c>
      <c r="AM616" s="87">
        <f t="shared" ca="1" si="77"/>
        <v>10.562659443517667</v>
      </c>
    </row>
    <row r="617" spans="2:39" x14ac:dyDescent="0.45">
      <c r="B617" s="86">
        <v>43097</v>
      </c>
      <c r="C617" s="5">
        <v>54.170999999999999</v>
      </c>
      <c r="E617" s="86">
        <v>43098</v>
      </c>
      <c r="F617" s="5">
        <v>2.3969999999999998</v>
      </c>
      <c r="G617" s="5">
        <v>0.509024802932037</v>
      </c>
      <c r="I617" s="86">
        <v>43067</v>
      </c>
      <c r="J617" s="5">
        <v>10.029999999999999</v>
      </c>
      <c r="L617" s="86">
        <v>43098</v>
      </c>
      <c r="M617" s="5">
        <v>0.32319999999999999</v>
      </c>
      <c r="O617" s="86">
        <f t="shared" ca="1" si="72"/>
        <v>43098</v>
      </c>
      <c r="P617" s="5">
        <v>2626.07</v>
      </c>
      <c r="Q617" s="5">
        <v>7.7745759911427301</v>
      </c>
      <c r="R617" s="1"/>
      <c r="S617" s="1">
        <v>42919</v>
      </c>
      <c r="T617">
        <v>336.19400000000002</v>
      </c>
      <c r="V617" s="86">
        <v>43083</v>
      </c>
      <c r="W617" s="5">
        <v>-0.5</v>
      </c>
      <c r="Z617" s="86">
        <v>43068</v>
      </c>
      <c r="AA617" s="5">
        <v>87.76</v>
      </c>
      <c r="AC617" s="1">
        <v>42954</v>
      </c>
      <c r="AD617">
        <v>2.2130000000000001</v>
      </c>
      <c r="AE617" s="87">
        <f t="shared" ca="1" si="73"/>
        <v>-1.639999999999997E-2</v>
      </c>
      <c r="AF617" s="87">
        <f t="shared" ca="1" si="74"/>
        <v>3.5944494246917355E-2</v>
      </c>
      <c r="AG617" s="87">
        <f t="shared" ca="1" si="75"/>
        <v>0.57958755450176414</v>
      </c>
      <c r="AI617" s="1">
        <v>42926</v>
      </c>
      <c r="AJ617">
        <v>2427.4299999999998</v>
      </c>
      <c r="AK617" s="85">
        <f t="shared" ca="1" si="78"/>
        <v>9.2733607738550183E-4</v>
      </c>
      <c r="AL617" s="87">
        <f t="shared" ca="1" si="76"/>
        <v>6.6384343606915681E-3</v>
      </c>
      <c r="AM617" s="87">
        <f t="shared" ca="1" si="77"/>
        <v>10.704153772211384</v>
      </c>
    </row>
    <row r="618" spans="2:39" x14ac:dyDescent="0.45">
      <c r="B618" s="86">
        <v>43096</v>
      </c>
      <c r="C618" s="5">
        <v>55.246400000000001</v>
      </c>
      <c r="E618" s="86">
        <v>43097</v>
      </c>
      <c r="F618" s="5">
        <v>2.419</v>
      </c>
      <c r="G618" s="5">
        <v>0.51328413184122357</v>
      </c>
      <c r="I618" s="86">
        <v>43066</v>
      </c>
      <c r="J618" s="5">
        <v>9.8699999999999992</v>
      </c>
      <c r="L618" s="86">
        <v>43097</v>
      </c>
      <c r="M618" s="5">
        <v>0.33069999999999999</v>
      </c>
      <c r="O618" s="86">
        <f t="shared" ca="1" si="72"/>
        <v>43097</v>
      </c>
      <c r="P618" s="5">
        <v>2627.04</v>
      </c>
      <c r="Q618" s="5">
        <v>7.9130567719365601</v>
      </c>
      <c r="R618" s="1"/>
      <c r="S618" s="1">
        <v>42916</v>
      </c>
      <c r="T618">
        <v>338.88099999999997</v>
      </c>
      <c r="V618" s="86">
        <v>43082</v>
      </c>
      <c r="W618" s="5">
        <v>0.13</v>
      </c>
      <c r="Z618" s="86">
        <v>43067</v>
      </c>
      <c r="AA618" s="5">
        <v>87.87</v>
      </c>
      <c r="AC618" s="1">
        <v>42951</v>
      </c>
      <c r="AD618">
        <v>2.2294</v>
      </c>
      <c r="AE618" s="87">
        <f t="shared" ca="1" si="73"/>
        <v>3.6100000000000243E-2</v>
      </c>
      <c r="AF618" s="87">
        <f t="shared" ca="1" si="74"/>
        <v>4.1150567027280094E-2</v>
      </c>
      <c r="AG618" s="87">
        <f t="shared" ca="1" si="75"/>
        <v>0.66353295572513549</v>
      </c>
      <c r="AI618" s="1">
        <v>42923</v>
      </c>
      <c r="AJ618">
        <v>2425.1799999999998</v>
      </c>
      <c r="AK618" s="85">
        <f t="shared" ca="1" si="78"/>
        <v>6.3827407569568501E-3</v>
      </c>
      <c r="AL618" s="87">
        <f t="shared" ca="1" si="76"/>
        <v>6.7489879627553578E-3</v>
      </c>
      <c r="AM618" s="87">
        <f t="shared" ca="1" si="77"/>
        <v>10.882416099179606</v>
      </c>
    </row>
    <row r="619" spans="2:39" x14ac:dyDescent="0.45">
      <c r="B619" s="86">
        <v>43095</v>
      </c>
      <c r="C619" s="5">
        <v>56.0413</v>
      </c>
      <c r="E619" s="86">
        <v>43096</v>
      </c>
      <c r="F619" s="5">
        <v>2.3955000000000002</v>
      </c>
      <c r="G619" s="5">
        <v>0.3791079002078423</v>
      </c>
      <c r="I619" s="86">
        <v>43063</v>
      </c>
      <c r="J619" s="5">
        <v>9.67</v>
      </c>
      <c r="L619" s="86">
        <v>43096</v>
      </c>
      <c r="M619" s="5">
        <v>0.32329999999999998</v>
      </c>
      <c r="O619" s="86">
        <f t="shared" ca="1" si="72"/>
        <v>43096</v>
      </c>
      <c r="P619" s="5">
        <v>2601.42</v>
      </c>
      <c r="Q619" s="5">
        <v>5.3965908361724004</v>
      </c>
      <c r="R619" s="1"/>
      <c r="S619" s="1">
        <v>42915</v>
      </c>
      <c r="T619">
        <v>343.42500000000001</v>
      </c>
      <c r="V619" s="86">
        <v>43081</v>
      </c>
      <c r="W619" s="5">
        <v>0.5</v>
      </c>
      <c r="Z619" s="86">
        <v>43066</v>
      </c>
      <c r="AA619" s="5">
        <v>87.6</v>
      </c>
      <c r="AC619" s="1">
        <v>42950</v>
      </c>
      <c r="AD619">
        <v>2.1932999999999998</v>
      </c>
      <c r="AE619" s="87">
        <f t="shared" ca="1" si="73"/>
        <v>-4.0900000000000158E-2</v>
      </c>
      <c r="AF619" s="87">
        <f t="shared" ca="1" si="74"/>
        <v>3.2447136494098555E-2</v>
      </c>
      <c r="AG619" s="87">
        <f t="shared" ca="1" si="75"/>
        <v>0.52319435521929336</v>
      </c>
      <c r="AI619" s="1">
        <v>42922</v>
      </c>
      <c r="AJ619">
        <v>2409.75</v>
      </c>
      <c r="AK619" s="85">
        <f t="shared" ca="1" si="78"/>
        <v>-9.4129712485487432E-3</v>
      </c>
      <c r="AL619" s="87">
        <f t="shared" ca="1" si="76"/>
        <v>5.6018717527644458E-3</v>
      </c>
      <c r="AM619" s="87">
        <f t="shared" ca="1" si="77"/>
        <v>9.0327467887399848</v>
      </c>
    </row>
    <row r="620" spans="2:39" x14ac:dyDescent="0.45">
      <c r="B620" s="86">
        <v>43094</v>
      </c>
      <c r="C620" s="5">
        <v>56.5</v>
      </c>
      <c r="E620" s="86">
        <v>43095</v>
      </c>
      <c r="F620" s="5">
        <v>2.4485000000000001</v>
      </c>
      <c r="G620" s="5">
        <v>6.161696195042192E-2</v>
      </c>
      <c r="I620" s="86">
        <v>43061</v>
      </c>
      <c r="J620" s="5">
        <v>9.8800000000000008</v>
      </c>
      <c r="L620" s="86">
        <v>43095</v>
      </c>
      <c r="M620" s="5">
        <v>0.35070000000000001</v>
      </c>
      <c r="O620" s="86">
        <f t="shared" ca="1" si="72"/>
        <v>43095</v>
      </c>
      <c r="P620" s="5">
        <v>2602.42</v>
      </c>
      <c r="Q620" s="5">
        <v>4.9455823327524397</v>
      </c>
      <c r="R620" s="1"/>
      <c r="S620" s="1">
        <v>42914</v>
      </c>
      <c r="T620">
        <v>335.06900000000002</v>
      </c>
      <c r="V620" s="86">
        <v>43080</v>
      </c>
      <c r="W620" s="5">
        <v>1.1299999999999999</v>
      </c>
      <c r="Z620" s="86">
        <v>43063</v>
      </c>
      <c r="AA620" s="5">
        <v>87.87</v>
      </c>
      <c r="AC620" s="1">
        <v>42949</v>
      </c>
      <c r="AD620">
        <v>2.2342</v>
      </c>
      <c r="AE620" s="87">
        <f t="shared" ca="1" si="73"/>
        <v>2.5199999999999889E-2</v>
      </c>
      <c r="AF620" s="87">
        <f t="shared" ca="1" si="74"/>
        <v>2.9222194761288175E-2</v>
      </c>
      <c r="AG620" s="87">
        <f t="shared" ca="1" si="75"/>
        <v>0.47119373227296973</v>
      </c>
      <c r="AI620" s="1">
        <v>42921</v>
      </c>
      <c r="AJ620">
        <v>2432.54</v>
      </c>
      <c r="AK620" s="85">
        <f t="shared" ca="1" si="78"/>
        <v>1.4522119983846045E-3</v>
      </c>
      <c r="AL620" s="87">
        <f t="shared" ca="1" si="76"/>
        <v>5.2149870546037E-3</v>
      </c>
      <c r="AM620" s="87">
        <f t="shared" ca="1" si="77"/>
        <v>8.4089139576510625</v>
      </c>
    </row>
    <row r="621" spans="2:39" x14ac:dyDescent="0.45">
      <c r="B621" s="86">
        <v>43091</v>
      </c>
      <c r="C621" s="5">
        <v>56.5</v>
      </c>
      <c r="E621" s="86">
        <v>43094</v>
      </c>
      <c r="F621" s="5">
        <v>2.4594999999999998</v>
      </c>
      <c r="G621" s="5">
        <v>0.29233106232489436</v>
      </c>
      <c r="I621" s="86">
        <v>43060</v>
      </c>
      <c r="J621" s="5">
        <v>9.73</v>
      </c>
      <c r="L621" s="86">
        <v>43094</v>
      </c>
      <c r="M621" s="5">
        <v>0.35949999999999999</v>
      </c>
      <c r="O621" s="86">
        <f t="shared" ca="1" si="72"/>
        <v>43094</v>
      </c>
      <c r="P621" s="5">
        <v>2597.08</v>
      </c>
      <c r="Q621" s="5">
        <v>6.3644696355961496</v>
      </c>
      <c r="R621" s="1"/>
      <c r="S621" s="1">
        <v>42913</v>
      </c>
      <c r="T621">
        <v>342.18</v>
      </c>
      <c r="V621" s="86">
        <v>43077</v>
      </c>
      <c r="W621" s="5">
        <v>1.1299999999999999</v>
      </c>
      <c r="Z621" s="86">
        <v>43061</v>
      </c>
      <c r="AA621" s="5">
        <v>87.81</v>
      </c>
      <c r="AC621" s="1">
        <v>42948</v>
      </c>
      <c r="AD621">
        <v>2.2090000000000001</v>
      </c>
      <c r="AE621" s="87">
        <f t="shared" ca="1" si="73"/>
        <v>-3.9499999999999869E-2</v>
      </c>
      <c r="AF621" s="87">
        <f t="shared" ca="1" si="74"/>
        <v>2.950439232837479E-2</v>
      </c>
      <c r="AG621" s="87">
        <f t="shared" ca="1" si="75"/>
        <v>0.47574403131655985</v>
      </c>
      <c r="AI621" s="1">
        <v>42919</v>
      </c>
      <c r="AJ621">
        <v>2429.0100000000002</v>
      </c>
      <c r="AK621" s="85">
        <f t="shared" ca="1" si="78"/>
        <v>2.3081276913972876E-3</v>
      </c>
      <c r="AL621" s="87">
        <f t="shared" ca="1" si="76"/>
        <v>7.1933976518347206E-3</v>
      </c>
      <c r="AM621" s="87">
        <f t="shared" ca="1" si="77"/>
        <v>11.599005191019412</v>
      </c>
    </row>
    <row r="622" spans="2:39" x14ac:dyDescent="0.45">
      <c r="B622" s="86">
        <v>43090</v>
      </c>
      <c r="C622" s="5">
        <v>56.3</v>
      </c>
      <c r="E622" s="86">
        <v>43091</v>
      </c>
      <c r="F622" s="5">
        <v>2.4611999999999998</v>
      </c>
      <c r="G622" s="5">
        <v>0.52548173136656229</v>
      </c>
      <c r="I622" s="86">
        <v>43059</v>
      </c>
      <c r="J622" s="5">
        <v>10.65</v>
      </c>
      <c r="L622" s="86">
        <v>43091</v>
      </c>
      <c r="M622" s="5">
        <v>0.3609</v>
      </c>
      <c r="O622" s="86">
        <f t="shared" ca="1" si="72"/>
        <v>43091</v>
      </c>
      <c r="P622" s="5">
        <v>2599.0300000000002</v>
      </c>
      <c r="Q622" s="5">
        <v>7.9686109563440199</v>
      </c>
      <c r="R622" s="1"/>
      <c r="S622" s="1">
        <v>42912</v>
      </c>
      <c r="T622">
        <v>333.76400000000001</v>
      </c>
      <c r="V622" s="86">
        <v>43076</v>
      </c>
      <c r="W622" s="5">
        <v>1.5</v>
      </c>
      <c r="Z622" s="86">
        <v>43060</v>
      </c>
      <c r="AA622" s="5">
        <v>87.67</v>
      </c>
      <c r="AC622" s="1">
        <v>42947</v>
      </c>
      <c r="AD622">
        <v>2.2484999999999999</v>
      </c>
      <c r="AE622" s="87">
        <f t="shared" ca="1" si="73"/>
        <v>1.7999999999998018E-3</v>
      </c>
      <c r="AF622" s="87">
        <f t="shared" ca="1" si="74"/>
        <v>3.3248258099736153E-2</v>
      </c>
      <c r="AG622" s="87">
        <f t="shared" ca="1" si="75"/>
        <v>0.53611205296405562</v>
      </c>
      <c r="AI622" s="1">
        <v>42916</v>
      </c>
      <c r="AJ622">
        <v>2423.41</v>
      </c>
      <c r="AK622" s="85">
        <f t="shared" ca="1" si="78"/>
        <v>1.532073698797482E-3</v>
      </c>
      <c r="AL622" s="87">
        <f t="shared" ca="1" si="76"/>
        <v>8.3502426322735E-3</v>
      </c>
      <c r="AM622" s="87">
        <f t="shared" ca="1" si="77"/>
        <v>13.464361672443982</v>
      </c>
    </row>
    <row r="623" spans="2:39" x14ac:dyDescent="0.45">
      <c r="B623" s="86">
        <v>43089</v>
      </c>
      <c r="C623" s="5">
        <v>55.42</v>
      </c>
      <c r="E623" s="86">
        <v>43090</v>
      </c>
      <c r="F623" s="5">
        <v>2.4683000000000002</v>
      </c>
      <c r="G623" s="5">
        <v>0.4557401123447426</v>
      </c>
      <c r="I623" s="86">
        <v>43056</v>
      </c>
      <c r="J623" s="5">
        <v>11.43</v>
      </c>
      <c r="L623" s="86">
        <v>43090</v>
      </c>
      <c r="M623" s="5">
        <v>0.38269999999999998</v>
      </c>
      <c r="O623" s="86">
        <f t="shared" ca="1" si="72"/>
        <v>43090</v>
      </c>
      <c r="P623" s="5">
        <v>2582.14</v>
      </c>
      <c r="Q623" s="5">
        <v>9.5606867397158002</v>
      </c>
      <c r="R623" s="1"/>
      <c r="S623" s="1">
        <v>42909</v>
      </c>
      <c r="T623">
        <v>335.44</v>
      </c>
      <c r="V623" s="86">
        <v>43075</v>
      </c>
      <c r="W623" s="5">
        <v>2</v>
      </c>
      <c r="Z623" s="86">
        <v>43059</v>
      </c>
      <c r="AA623" s="5">
        <v>87.49</v>
      </c>
      <c r="AC623" s="1">
        <v>42944</v>
      </c>
      <c r="AD623">
        <v>2.2467000000000001</v>
      </c>
      <c r="AE623" s="87">
        <f t="shared" ca="1" si="73"/>
        <v>-2.7699999999999836E-2</v>
      </c>
      <c r="AF623" s="87">
        <f t="shared" ca="1" si="74"/>
        <v>5.7926756914803111E-2</v>
      </c>
      <c r="AG623" s="87">
        <f t="shared" ca="1" si="75"/>
        <v>0.93404088954035591</v>
      </c>
      <c r="AI623" s="1">
        <v>42915</v>
      </c>
      <c r="AJ623">
        <v>2419.6999999999998</v>
      </c>
      <c r="AK623" s="85">
        <f t="shared" ca="1" si="78"/>
        <v>-8.6372206717718336E-3</v>
      </c>
      <c r="AL623" s="87">
        <f t="shared" ca="1" si="76"/>
        <v>8.2187780228197872E-3</v>
      </c>
      <c r="AM623" s="87">
        <f t="shared" ca="1" si="77"/>
        <v>13.252381359204932</v>
      </c>
    </row>
    <row r="624" spans="2:39" x14ac:dyDescent="0.45">
      <c r="B624" s="86">
        <v>43088</v>
      </c>
      <c r="C624" s="5">
        <v>55.9</v>
      </c>
      <c r="E624" s="86">
        <v>43089</v>
      </c>
      <c r="F624" s="5">
        <v>2.4754</v>
      </c>
      <c r="G624" s="5">
        <v>0.41762287612949017</v>
      </c>
      <c r="I624" s="86">
        <v>43055</v>
      </c>
      <c r="J624" s="5">
        <v>11.76</v>
      </c>
      <c r="L624" s="86">
        <v>43089</v>
      </c>
      <c r="M624" s="5">
        <v>0.40479999999999999</v>
      </c>
      <c r="O624" s="86">
        <f t="shared" ca="1" si="72"/>
        <v>43089</v>
      </c>
      <c r="P624" s="5">
        <v>2578.85</v>
      </c>
      <c r="Q624" s="5">
        <v>9.6857394072190601</v>
      </c>
      <c r="R624" s="1"/>
      <c r="S624" s="1">
        <v>42908</v>
      </c>
      <c r="T624">
        <v>342.05399999999997</v>
      </c>
      <c r="V624" s="86">
        <v>43074</v>
      </c>
      <c r="W624" s="5">
        <v>1.5</v>
      </c>
      <c r="Z624" s="86">
        <v>43056</v>
      </c>
      <c r="AA624" s="5">
        <v>87.47</v>
      </c>
      <c r="AC624" s="1">
        <v>42943</v>
      </c>
      <c r="AD624">
        <v>2.2744</v>
      </c>
      <c r="AE624" s="87">
        <f t="shared" ca="1" si="73"/>
        <v>2.5900000000000034E-2</v>
      </c>
      <c r="AF624" s="87">
        <f t="shared" ca="1" si="74"/>
        <v>5.3259803479422392E-2</v>
      </c>
      <c r="AG624" s="87">
        <f t="shared" ca="1" si="75"/>
        <v>0.85878852654966242</v>
      </c>
      <c r="AI624" s="1">
        <v>42914</v>
      </c>
      <c r="AJ624">
        <v>2440.69</v>
      </c>
      <c r="AK624" s="85">
        <f t="shared" ca="1" si="78"/>
        <v>8.7694772165970627E-3</v>
      </c>
      <c r="AL624" s="87">
        <f t="shared" ca="1" si="76"/>
        <v>6.9167234855392308E-3</v>
      </c>
      <c r="AM624" s="87">
        <f t="shared" ca="1" si="77"/>
        <v>11.152881502825442</v>
      </c>
    </row>
    <row r="625" spans="2:39" x14ac:dyDescent="0.45">
      <c r="B625" s="86">
        <v>43087</v>
      </c>
      <c r="C625" s="5">
        <v>53.656700000000001</v>
      </c>
      <c r="E625" s="86">
        <v>43088</v>
      </c>
      <c r="F625" s="5">
        <v>2.4447999999999999</v>
      </c>
      <c r="G625" s="5">
        <v>0.49376200407348714</v>
      </c>
      <c r="I625" s="86">
        <v>43054</v>
      </c>
      <c r="J625" s="5">
        <v>13.13</v>
      </c>
      <c r="L625" s="86">
        <v>43088</v>
      </c>
      <c r="M625" s="5">
        <v>0.38269999999999998</v>
      </c>
      <c r="O625" s="86">
        <f t="shared" ca="1" si="72"/>
        <v>43088</v>
      </c>
      <c r="P625" s="5">
        <v>2585.64</v>
      </c>
      <c r="Q625" s="5">
        <v>9.4585165695402793</v>
      </c>
      <c r="R625" s="1"/>
      <c r="S625" s="1">
        <v>42907</v>
      </c>
      <c r="T625">
        <v>347.01100000000002</v>
      </c>
      <c r="V625" s="86">
        <v>43073</v>
      </c>
      <c r="W625" s="5">
        <v>1.56</v>
      </c>
      <c r="Z625" s="86">
        <v>43055</v>
      </c>
      <c r="AA625" s="5">
        <v>87.53</v>
      </c>
      <c r="AC625" s="1">
        <v>42942</v>
      </c>
      <c r="AD625">
        <v>2.2484999999999999</v>
      </c>
      <c r="AE625" s="87">
        <f t="shared" ca="1" si="73"/>
        <v>-5.0000000000000266E-2</v>
      </c>
      <c r="AF625" s="87">
        <f t="shared" ca="1" si="74"/>
        <v>5.5486297107183974E-2</v>
      </c>
      <c r="AG625" s="87">
        <f t="shared" ca="1" si="75"/>
        <v>0.89468965755357877</v>
      </c>
      <c r="AI625" s="1">
        <v>42913</v>
      </c>
      <c r="AJ625">
        <v>2419.38</v>
      </c>
      <c r="AK625" s="85">
        <f t="shared" ca="1" si="78"/>
        <v>-8.1055101118562012E-3</v>
      </c>
      <c r="AL625" s="87">
        <f t="shared" ca="1" si="76"/>
        <v>4.3689802004488812E-3</v>
      </c>
      <c r="AM625" s="87">
        <f t="shared" ca="1" si="77"/>
        <v>7.0447688946463884</v>
      </c>
    </row>
    <row r="626" spans="2:39" x14ac:dyDescent="0.45">
      <c r="B626" s="86">
        <v>43084</v>
      </c>
      <c r="C626" s="5">
        <v>53.936399999999999</v>
      </c>
      <c r="E626" s="86">
        <v>43087</v>
      </c>
      <c r="F626" s="5">
        <v>2.3847</v>
      </c>
      <c r="G626" s="5">
        <v>0.68934833961745101</v>
      </c>
      <c r="I626" s="86">
        <v>43053</v>
      </c>
      <c r="J626" s="5">
        <v>11.59</v>
      </c>
      <c r="L626" s="86">
        <v>43087</v>
      </c>
      <c r="M626" s="5">
        <v>0.35139999999999999</v>
      </c>
      <c r="O626" s="86">
        <f t="shared" ca="1" si="72"/>
        <v>43087</v>
      </c>
      <c r="P626" s="5">
        <v>2564.62</v>
      </c>
      <c r="Q626" s="5">
        <v>4.4390028252328397</v>
      </c>
      <c r="R626" s="1"/>
      <c r="S626" s="1">
        <v>42906</v>
      </c>
      <c r="T626">
        <v>334.79</v>
      </c>
      <c r="V626" s="86">
        <v>43070</v>
      </c>
      <c r="W626" s="5">
        <v>0.25</v>
      </c>
      <c r="Z626" s="86">
        <v>43054</v>
      </c>
      <c r="AA626" s="5">
        <v>86.68</v>
      </c>
      <c r="AC626" s="1">
        <v>42941</v>
      </c>
      <c r="AD626">
        <v>2.2985000000000002</v>
      </c>
      <c r="AE626" s="87">
        <f t="shared" ca="1" si="73"/>
        <v>7.9500000000000348E-2</v>
      </c>
      <c r="AF626" s="87">
        <f t="shared" ca="1" si="74"/>
        <v>4.412716472499318E-2</v>
      </c>
      <c r="AG626" s="87">
        <f t="shared" ca="1" si="75"/>
        <v>0.71152915142904538</v>
      </c>
      <c r="AI626" s="1">
        <v>42912</v>
      </c>
      <c r="AJ626">
        <v>2439.0700000000002</v>
      </c>
      <c r="AK626" s="85">
        <f t="shared" ca="1" si="78"/>
        <v>3.157439383918202E-4</v>
      </c>
      <c r="AL626" s="87">
        <f t="shared" ca="1" si="76"/>
        <v>9.8399895992078656E-4</v>
      </c>
      <c r="AM626" s="87">
        <f t="shared" ca="1" si="77"/>
        <v>1.5866506477878148</v>
      </c>
    </row>
    <row r="627" spans="2:39" x14ac:dyDescent="0.45">
      <c r="B627" s="86">
        <v>43083</v>
      </c>
      <c r="C627" s="5">
        <v>52.32</v>
      </c>
      <c r="E627" s="86">
        <v>43084</v>
      </c>
      <c r="F627" s="5">
        <v>2.3437999999999999</v>
      </c>
      <c r="G627" s="5">
        <v>0.52744236651979481</v>
      </c>
      <c r="I627" s="86">
        <v>43052</v>
      </c>
      <c r="J627" s="5">
        <v>11.5</v>
      </c>
      <c r="L627" s="86">
        <v>43084</v>
      </c>
      <c r="M627" s="5">
        <v>0.31859999999999999</v>
      </c>
      <c r="O627" s="86">
        <f t="shared" ca="1" si="72"/>
        <v>43084</v>
      </c>
      <c r="P627" s="5">
        <v>2578.87</v>
      </c>
      <c r="Q627" s="5">
        <v>3.2698009558041199</v>
      </c>
      <c r="R627" s="1"/>
      <c r="S627" s="1">
        <v>42905</v>
      </c>
      <c r="T627">
        <v>327.67599999999999</v>
      </c>
      <c r="V627" s="86">
        <v>43069</v>
      </c>
      <c r="W627" s="5">
        <v>-0.5</v>
      </c>
      <c r="Z627" s="86">
        <v>43053</v>
      </c>
      <c r="AA627" s="5">
        <v>86.68</v>
      </c>
      <c r="AC627" s="1">
        <v>42940</v>
      </c>
      <c r="AD627">
        <v>2.2189999999999999</v>
      </c>
      <c r="AE627" s="87">
        <f t="shared" ca="1" si="73"/>
        <v>1.0999999999999677E-2</v>
      </c>
      <c r="AF627" s="87">
        <f t="shared" ca="1" si="74"/>
        <v>2.2276351436744158E-2</v>
      </c>
      <c r="AG627" s="87">
        <f t="shared" ca="1" si="75"/>
        <v>0.35919537394942419</v>
      </c>
      <c r="AI627" s="1">
        <v>42909</v>
      </c>
      <c r="AJ627">
        <v>2438.3000000000002</v>
      </c>
      <c r="AK627" s="85">
        <f t="shared" ca="1" si="78"/>
        <v>1.5596785299304831E-3</v>
      </c>
      <c r="AL627" s="87">
        <f t="shared" ca="1" si="76"/>
        <v>3.5834423255271578E-3</v>
      </c>
      <c r="AM627" s="87">
        <f t="shared" ca="1" si="77"/>
        <v>5.77812713091246</v>
      </c>
    </row>
    <row r="628" spans="2:39" x14ac:dyDescent="0.45">
      <c r="B628" s="86">
        <v>43082</v>
      </c>
      <c r="C628" s="5">
        <v>52.3</v>
      </c>
      <c r="E628" s="86">
        <v>43083</v>
      </c>
      <c r="F628" s="5">
        <v>2.3456000000000001</v>
      </c>
      <c r="G628" s="5">
        <v>0.56608226728394917</v>
      </c>
      <c r="I628" s="86">
        <v>43049</v>
      </c>
      <c r="J628" s="5">
        <v>11.29</v>
      </c>
      <c r="L628" s="86">
        <v>43083</v>
      </c>
      <c r="M628" s="5">
        <v>0.33350000000000002</v>
      </c>
      <c r="O628" s="86">
        <f t="shared" ca="1" si="72"/>
        <v>43083</v>
      </c>
      <c r="P628" s="5">
        <v>2584.84</v>
      </c>
      <c r="Q628" s="5">
        <v>3.8161673192848999</v>
      </c>
      <c r="R628" s="1"/>
      <c r="S628" s="1">
        <v>42902</v>
      </c>
      <c r="T628">
        <v>333.411</v>
      </c>
      <c r="V628" s="86">
        <v>43068</v>
      </c>
      <c r="W628" s="5">
        <v>-0.75</v>
      </c>
      <c r="Z628" s="86">
        <v>43052</v>
      </c>
      <c r="AA628" s="5">
        <v>87.05</v>
      </c>
      <c r="AC628" s="1">
        <v>42937</v>
      </c>
      <c r="AD628">
        <v>2.2080000000000002</v>
      </c>
      <c r="AE628" s="87">
        <f t="shared" ca="1" si="73"/>
        <v>-2.0000000000000018E-2</v>
      </c>
      <c r="AF628" s="87">
        <f t="shared" ca="1" si="74"/>
        <v>3.5815301664698117E-2</v>
      </c>
      <c r="AG628" s="87">
        <f t="shared" ca="1" si="75"/>
        <v>0.57750438670772464</v>
      </c>
      <c r="AI628" s="1">
        <v>42908</v>
      </c>
      <c r="AJ628">
        <v>2434.5</v>
      </c>
      <c r="AK628" s="85">
        <f t="shared" ca="1" si="78"/>
        <v>-4.5584186772818001E-4</v>
      </c>
      <c r="AL628" s="87">
        <f t="shared" ca="1" si="76"/>
        <v>6.1837613433954634E-3</v>
      </c>
      <c r="AM628" s="87">
        <f t="shared" ca="1" si="77"/>
        <v>9.9710155608838242</v>
      </c>
    </row>
    <row r="629" spans="2:39" x14ac:dyDescent="0.45">
      <c r="B629" s="86">
        <v>43081</v>
      </c>
      <c r="C629" s="5">
        <v>53.75</v>
      </c>
      <c r="E629" s="86">
        <v>43082</v>
      </c>
      <c r="F629" s="5">
        <v>2.3452999999999999</v>
      </c>
      <c r="G629" s="5">
        <v>0.58627841793241497</v>
      </c>
      <c r="I629" s="86">
        <v>43048</v>
      </c>
      <c r="J629" s="5">
        <v>10.5</v>
      </c>
      <c r="L629" s="86">
        <v>43082</v>
      </c>
      <c r="M629" s="5">
        <v>0.36259999999999998</v>
      </c>
      <c r="O629" s="86">
        <f t="shared" ca="1" si="72"/>
        <v>43082</v>
      </c>
      <c r="P629" s="5">
        <v>2582.3000000000002</v>
      </c>
      <c r="Q629" s="5">
        <v>3.51000674666109</v>
      </c>
      <c r="R629" s="1"/>
      <c r="S629" s="1">
        <v>42901</v>
      </c>
      <c r="T629">
        <v>327.80700000000002</v>
      </c>
      <c r="V629" s="86">
        <v>43067</v>
      </c>
      <c r="W629" s="5">
        <v>-0.63</v>
      </c>
      <c r="Z629" s="86">
        <v>43049</v>
      </c>
      <c r="AA629" s="5">
        <v>87.11</v>
      </c>
      <c r="AC629" s="1">
        <v>42936</v>
      </c>
      <c r="AD629">
        <v>2.2280000000000002</v>
      </c>
      <c r="AE629" s="87">
        <f t="shared" ca="1" si="73"/>
        <v>-6.0999999999999943E-3</v>
      </c>
      <c r="AF629" s="87">
        <f t="shared" ca="1" si="74"/>
        <v>3.6153411549488125E-2</v>
      </c>
      <c r="AG629" s="87">
        <f t="shared" ca="1" si="75"/>
        <v>0.58295624478457375</v>
      </c>
      <c r="AI629" s="1">
        <v>42907</v>
      </c>
      <c r="AJ629">
        <v>2435.61</v>
      </c>
      <c r="AK629" s="85">
        <f t="shared" ca="1" si="78"/>
        <v>-5.8284627643293246E-4</v>
      </c>
      <c r="AL629" s="87">
        <f t="shared" ca="1" si="76"/>
        <v>6.1711040899716007E-3</v>
      </c>
      <c r="AM629" s="87">
        <f t="shared" ca="1" si="77"/>
        <v>9.9506063529860818</v>
      </c>
    </row>
    <row r="630" spans="2:39" x14ac:dyDescent="0.45">
      <c r="B630" s="86">
        <v>43080</v>
      </c>
      <c r="C630" s="5">
        <v>54.651299999999999</v>
      </c>
      <c r="E630" s="86">
        <v>43081</v>
      </c>
      <c r="F630" s="5">
        <v>2.4081000000000001</v>
      </c>
      <c r="G630" s="5">
        <v>8.0691077573670902E-2</v>
      </c>
      <c r="I630" s="86">
        <v>43047</v>
      </c>
      <c r="J630" s="5">
        <v>9.7799999999999994</v>
      </c>
      <c r="L630" s="86">
        <v>43081</v>
      </c>
      <c r="M630" s="5">
        <v>0.38250000000000001</v>
      </c>
      <c r="O630" s="86">
        <f t="shared" ca="1" si="72"/>
        <v>43081</v>
      </c>
      <c r="P630" s="5">
        <v>2584.62</v>
      </c>
      <c r="Q630" s="5">
        <v>3.8998461922629102</v>
      </c>
      <c r="R630" s="1"/>
      <c r="S630" s="1">
        <v>42900</v>
      </c>
      <c r="T630">
        <v>322.40699999999998</v>
      </c>
      <c r="V630" s="86">
        <v>43066</v>
      </c>
      <c r="W630" s="5">
        <v>-0.75</v>
      </c>
      <c r="Z630" s="86">
        <v>43048</v>
      </c>
      <c r="AA630" s="5">
        <v>86.92</v>
      </c>
      <c r="AC630" s="1">
        <v>42935</v>
      </c>
      <c r="AD630">
        <v>2.2341000000000002</v>
      </c>
      <c r="AE630" s="87">
        <f t="shared" ca="1" si="73"/>
        <v>3.1600000000000072E-2</v>
      </c>
      <c r="AF630" s="87">
        <f t="shared" ca="1" si="74"/>
        <v>3.5845071720763247E-2</v>
      </c>
      <c r="AG630" s="87">
        <f t="shared" ca="1" si="75"/>
        <v>0.57798441443808135</v>
      </c>
      <c r="AI630" s="1">
        <v>42906</v>
      </c>
      <c r="AJ630">
        <v>2437.0300000000002</v>
      </c>
      <c r="AK630" s="85">
        <f t="shared" ca="1" si="78"/>
        <v>-6.7191883898731087E-3</v>
      </c>
      <c r="AL630" s="87">
        <f t="shared" ca="1" si="76"/>
        <v>6.3066200523048208E-3</v>
      </c>
      <c r="AM630" s="87">
        <f t="shared" ca="1" si="77"/>
        <v>10.169119276453909</v>
      </c>
    </row>
    <row r="631" spans="2:39" x14ac:dyDescent="0.45">
      <c r="B631" s="86">
        <v>43077</v>
      </c>
      <c r="C631" s="5">
        <v>54.125599999999999</v>
      </c>
      <c r="E631" s="86">
        <v>43080</v>
      </c>
      <c r="F631" s="5">
        <v>2.4003000000000001</v>
      </c>
      <c r="G631" s="5">
        <v>0.18708607644611322</v>
      </c>
      <c r="I631" s="86">
        <v>43046</v>
      </c>
      <c r="J631" s="5">
        <v>9.89</v>
      </c>
      <c r="L631" s="86">
        <v>43080</v>
      </c>
      <c r="M631" s="5">
        <v>0.38540000000000002</v>
      </c>
      <c r="O631" s="86">
        <f t="shared" ca="1" si="72"/>
        <v>43080</v>
      </c>
      <c r="P631" s="5">
        <v>2594.38</v>
      </c>
      <c r="Q631" s="5">
        <v>2.16486936709877</v>
      </c>
      <c r="R631" s="1"/>
      <c r="S631" s="1">
        <v>42899</v>
      </c>
      <c r="T631">
        <v>320.46699999999998</v>
      </c>
      <c r="V631" s="86">
        <v>43063</v>
      </c>
      <c r="W631" s="5">
        <v>0</v>
      </c>
      <c r="Z631" s="86">
        <v>43047</v>
      </c>
      <c r="AA631" s="5">
        <v>87.35</v>
      </c>
      <c r="AC631" s="1">
        <v>42934</v>
      </c>
      <c r="AD631">
        <v>2.2025000000000001</v>
      </c>
      <c r="AE631" s="87">
        <f t="shared" ca="1" si="73"/>
        <v>-5.4999999999999716E-2</v>
      </c>
      <c r="AF631" s="87">
        <f t="shared" ca="1" si="74"/>
        <v>3.1877526043698236E-2</v>
      </c>
      <c r="AG631" s="87">
        <f t="shared" ca="1" si="75"/>
        <v>0.51400966268478976</v>
      </c>
      <c r="AI631" s="1">
        <v>42905</v>
      </c>
      <c r="AJ631">
        <v>2453.46</v>
      </c>
      <c r="AK631" s="85">
        <f t="shared" ca="1" si="78"/>
        <v>8.3125589925565676E-3</v>
      </c>
      <c r="AL631" s="87">
        <f t="shared" ca="1" si="76"/>
        <v>4.7617301366179154E-3</v>
      </c>
      <c r="AM631" s="87">
        <f t="shared" ca="1" si="77"/>
        <v>7.6780591378508998</v>
      </c>
    </row>
    <row r="632" spans="2:39" x14ac:dyDescent="0.45">
      <c r="B632" s="86">
        <v>43076</v>
      </c>
      <c r="C632" s="5">
        <v>55.596899999999998</v>
      </c>
      <c r="E632" s="86">
        <v>43077</v>
      </c>
      <c r="F632" s="5">
        <v>2.3881999999999999</v>
      </c>
      <c r="G632" s="5">
        <v>0.29332550178939398</v>
      </c>
      <c r="I632" s="86">
        <v>43045</v>
      </c>
      <c r="J632" s="5">
        <v>9.4</v>
      </c>
      <c r="L632" s="86">
        <v>43077</v>
      </c>
      <c r="M632" s="5">
        <v>0.39069999999999999</v>
      </c>
      <c r="O632" s="86">
        <f t="shared" ca="1" si="72"/>
        <v>43077</v>
      </c>
      <c r="P632" s="5">
        <v>2590.64</v>
      </c>
      <c r="Q632" s="5">
        <v>2.3712657741552698</v>
      </c>
      <c r="R632" s="1"/>
      <c r="S632" s="1">
        <v>42898</v>
      </c>
      <c r="T632">
        <v>323.13099999999997</v>
      </c>
      <c r="V632" s="86">
        <v>43062</v>
      </c>
      <c r="W632" s="5">
        <v>0.06</v>
      </c>
      <c r="Z632" s="86">
        <v>43046</v>
      </c>
      <c r="AA632" s="5">
        <v>87.74</v>
      </c>
      <c r="AC632" s="1">
        <v>42933</v>
      </c>
      <c r="AD632">
        <v>2.2574999999999998</v>
      </c>
      <c r="AE632" s="87">
        <f t="shared" ca="1" si="73"/>
        <v>-2.4000000000000021E-2</v>
      </c>
      <c r="AF632" s="87">
        <f t="shared" ca="1" si="74"/>
        <v>2.7021781337777558E-2</v>
      </c>
      <c r="AG632" s="87">
        <f t="shared" ca="1" si="75"/>
        <v>0.43571313192665251</v>
      </c>
      <c r="AI632" s="1">
        <v>42902</v>
      </c>
      <c r="AJ632">
        <v>2433.15</v>
      </c>
      <c r="AK632" s="85">
        <f t="shared" ca="1" si="78"/>
        <v>2.8362322694394307E-4</v>
      </c>
      <c r="AL632" s="87">
        <f t="shared" ca="1" si="76"/>
        <v>2.9305083899815116E-3</v>
      </c>
      <c r="AM632" s="87">
        <f t="shared" ca="1" si="77"/>
        <v>4.7253027947164696</v>
      </c>
    </row>
    <row r="633" spans="2:39" x14ac:dyDescent="0.45">
      <c r="B633" s="86">
        <v>43075</v>
      </c>
      <c r="C633" s="5">
        <v>55.247900000000001</v>
      </c>
      <c r="E633" s="86">
        <v>43076</v>
      </c>
      <c r="F633" s="5">
        <v>2.3786</v>
      </c>
      <c r="G633" s="5">
        <v>0.35526025671330008</v>
      </c>
      <c r="I633" s="86">
        <v>43042</v>
      </c>
      <c r="J633" s="5">
        <v>9.14</v>
      </c>
      <c r="L633" s="86">
        <v>43076</v>
      </c>
      <c r="M633" s="5">
        <v>0.3876</v>
      </c>
      <c r="O633" s="86">
        <f t="shared" ca="1" si="72"/>
        <v>43076</v>
      </c>
      <c r="P633" s="5">
        <v>2591.13</v>
      </c>
      <c r="Q633" s="5">
        <v>1.93212281316048</v>
      </c>
      <c r="R633" s="1"/>
      <c r="S633" s="1">
        <v>42895</v>
      </c>
      <c r="T633">
        <v>326.5</v>
      </c>
      <c r="V633" s="86">
        <v>43061</v>
      </c>
      <c r="W633" s="5">
        <v>0</v>
      </c>
      <c r="Z633" s="86">
        <v>43045</v>
      </c>
      <c r="AA633" s="5">
        <v>87.99</v>
      </c>
      <c r="AC633" s="1">
        <v>42930</v>
      </c>
      <c r="AD633">
        <v>2.2814999999999999</v>
      </c>
      <c r="AE633" s="87">
        <f t="shared" ca="1" si="73"/>
        <v>-1.3500000000000068E-2</v>
      </c>
      <c r="AF633" s="87">
        <f t="shared" ca="1" si="74"/>
        <v>2.6798818381911255E-2</v>
      </c>
      <c r="AG633" s="87">
        <f t="shared" ca="1" si="75"/>
        <v>0.43211796228961918</v>
      </c>
      <c r="AI633" s="1">
        <v>42901</v>
      </c>
      <c r="AJ633">
        <v>2432.46</v>
      </c>
      <c r="AK633" s="85">
        <f t="shared" ca="1" si="78"/>
        <v>-2.2421257837553104E-3</v>
      </c>
      <c r="AL633" s="87">
        <f t="shared" ca="1" si="76"/>
        <v>3.0121872739858292E-3</v>
      </c>
      <c r="AM633" s="87">
        <f t="shared" ca="1" si="77"/>
        <v>4.857006037803707</v>
      </c>
    </row>
    <row r="634" spans="2:39" x14ac:dyDescent="0.45">
      <c r="B634" s="86">
        <v>43074</v>
      </c>
      <c r="C634" s="5">
        <v>56.5</v>
      </c>
      <c r="E634" s="86">
        <v>43075</v>
      </c>
      <c r="F634" s="5">
        <v>2.3593999999999999</v>
      </c>
      <c r="G634" s="5">
        <v>0.4440606377511962</v>
      </c>
      <c r="I634" s="86">
        <v>43041</v>
      </c>
      <c r="J634" s="5">
        <v>9.93</v>
      </c>
      <c r="L634" s="86">
        <v>43075</v>
      </c>
      <c r="M634" s="5">
        <v>0.37540000000000001</v>
      </c>
      <c r="O634" s="86">
        <f t="shared" ca="1" si="72"/>
        <v>43075</v>
      </c>
      <c r="P634" s="5">
        <v>2587.84</v>
      </c>
      <c r="Q634" s="5">
        <v>1.98810215480193</v>
      </c>
      <c r="R634" s="1"/>
      <c r="S634" s="1">
        <v>42894</v>
      </c>
      <c r="T634">
        <v>328.10399999999998</v>
      </c>
      <c r="V634" s="86">
        <v>43060</v>
      </c>
      <c r="W634" s="5">
        <v>0.25</v>
      </c>
      <c r="Z634" s="86">
        <v>43042</v>
      </c>
      <c r="AA634" s="5">
        <v>87.98</v>
      </c>
      <c r="AC634" s="1">
        <v>42929</v>
      </c>
      <c r="AD634">
        <v>2.2949999999999999</v>
      </c>
      <c r="AE634" s="87">
        <f t="shared" ca="1" si="73"/>
        <v>2.2299999999999986E-2</v>
      </c>
      <c r="AF634" s="87">
        <f t="shared" ca="1" si="74"/>
        <v>2.6854298228278679E-2</v>
      </c>
      <c r="AG634" s="87">
        <f t="shared" ca="1" si="75"/>
        <v>0.43301254793211957</v>
      </c>
      <c r="AI634" s="1">
        <v>42900</v>
      </c>
      <c r="AJ634">
        <v>2437.92</v>
      </c>
      <c r="AK634" s="85">
        <f t="shared" ca="1" si="78"/>
        <v>-9.962549022444363E-4</v>
      </c>
      <c r="AL634" s="87">
        <f t="shared" ca="1" si="76"/>
        <v>2.7192871806326086E-3</v>
      </c>
      <c r="AM634" s="87">
        <f t="shared" ca="1" si="77"/>
        <v>4.3847188283808336</v>
      </c>
    </row>
    <row r="635" spans="2:39" x14ac:dyDescent="0.45">
      <c r="B635" s="86">
        <v>43073</v>
      </c>
      <c r="C635" s="5">
        <v>55.1935</v>
      </c>
      <c r="E635" s="86">
        <v>43074</v>
      </c>
      <c r="F635" s="5">
        <v>2.3675000000000002</v>
      </c>
      <c r="G635" s="5">
        <v>0.53327127243083328</v>
      </c>
      <c r="I635" s="86">
        <v>43040</v>
      </c>
      <c r="J635" s="5">
        <v>10.199999999999999</v>
      </c>
      <c r="L635" s="86">
        <v>43074</v>
      </c>
      <c r="M635" s="5">
        <v>0.37319999999999998</v>
      </c>
      <c r="O635" s="86">
        <f t="shared" ca="1" si="72"/>
        <v>43074</v>
      </c>
      <c r="P635" s="5">
        <v>2579.85</v>
      </c>
      <c r="Q635" s="5">
        <v>3.4365332053984199</v>
      </c>
      <c r="R635" s="1"/>
      <c r="S635" s="1">
        <v>42893</v>
      </c>
      <c r="T635">
        <v>328.38</v>
      </c>
      <c r="V635" s="86">
        <v>43059</v>
      </c>
      <c r="W635" s="5">
        <v>-0.25</v>
      </c>
      <c r="Z635" s="86">
        <v>43041</v>
      </c>
      <c r="AA635" s="5">
        <v>87.97</v>
      </c>
      <c r="AC635" s="1">
        <v>42928</v>
      </c>
      <c r="AD635">
        <v>2.2726999999999999</v>
      </c>
      <c r="AE635" s="87">
        <f t="shared" ca="1" si="73"/>
        <v>-4.1799999999999837E-2</v>
      </c>
      <c r="AF635" s="87">
        <f t="shared" ca="1" si="74"/>
        <v>2.0397283315840498E-2</v>
      </c>
      <c r="AG635" s="87">
        <f t="shared" ca="1" si="75"/>
        <v>0.32889631091475158</v>
      </c>
      <c r="AI635" s="1">
        <v>42899</v>
      </c>
      <c r="AJ635">
        <v>2440.35</v>
      </c>
      <c r="AK635" s="85">
        <f t="shared" ca="1" si="78"/>
        <v>4.501274608283941E-3</v>
      </c>
      <c r="AL635" s="87">
        <f t="shared" ca="1" si="76"/>
        <v>2.5685502219257119E-3</v>
      </c>
      <c r="AM635" s="87">
        <f t="shared" ca="1" si="77"/>
        <v>4.1416627857229056</v>
      </c>
    </row>
    <row r="636" spans="2:39" x14ac:dyDescent="0.45">
      <c r="B636" s="86">
        <v>43070</v>
      </c>
      <c r="C636" s="5">
        <v>56.856499999999997</v>
      </c>
      <c r="E636" s="86">
        <v>43073</v>
      </c>
      <c r="F636" s="5">
        <v>2.3891</v>
      </c>
      <c r="G636" s="5">
        <v>0.67560421105851398</v>
      </c>
      <c r="I636" s="86">
        <v>43039</v>
      </c>
      <c r="J636" s="5">
        <v>10.18</v>
      </c>
      <c r="L636" s="86">
        <v>43073</v>
      </c>
      <c r="M636" s="5">
        <v>0.40110000000000001</v>
      </c>
      <c r="O636" s="86">
        <f t="shared" ca="1" si="72"/>
        <v>43073</v>
      </c>
      <c r="P636" s="5">
        <v>2579.36</v>
      </c>
      <c r="Q636" s="5">
        <v>7.4876079779013196</v>
      </c>
      <c r="R636" s="1"/>
      <c r="S636" s="1">
        <v>42892</v>
      </c>
      <c r="T636">
        <v>324.68099999999998</v>
      </c>
      <c r="V636" s="86">
        <v>43056</v>
      </c>
      <c r="W636" s="5">
        <v>-0.56000000000000005</v>
      </c>
      <c r="Z636" s="86">
        <v>43040</v>
      </c>
      <c r="AA636" s="5">
        <v>88.02</v>
      </c>
      <c r="AC636" s="1">
        <v>42927</v>
      </c>
      <c r="AD636">
        <v>2.3144999999999998</v>
      </c>
      <c r="AE636" s="87">
        <f t="shared" ca="1" si="73"/>
        <v>-2.2000000000000242E-2</v>
      </c>
      <c r="AF636" s="87">
        <f t="shared" ca="1" si="74"/>
        <v>2.8215716660518628E-2</v>
      </c>
      <c r="AG636" s="87">
        <f t="shared" ca="1" si="75"/>
        <v>0.45496476054012552</v>
      </c>
      <c r="AI636" s="1">
        <v>42898</v>
      </c>
      <c r="AJ636">
        <v>2429.39</v>
      </c>
      <c r="AK636" s="85">
        <f t="shared" ca="1" si="78"/>
        <v>-9.7919023038320948E-4</v>
      </c>
      <c r="AL636" s="87">
        <f t="shared" ca="1" si="76"/>
        <v>1.1797270256111993E-3</v>
      </c>
      <c r="AM636" s="87">
        <f t="shared" ca="1" si="77"/>
        <v>1.9022526706222187</v>
      </c>
    </row>
    <row r="637" spans="2:39" x14ac:dyDescent="0.45">
      <c r="B637" s="86">
        <v>43069</v>
      </c>
      <c r="C637" s="5">
        <v>55.040500000000002</v>
      </c>
      <c r="E637" s="86">
        <v>43070</v>
      </c>
      <c r="F637" s="5">
        <v>2.3645</v>
      </c>
      <c r="G637" s="5">
        <v>0.67928050170750287</v>
      </c>
      <c r="I637" s="86">
        <v>43038</v>
      </c>
      <c r="J637" s="5">
        <v>10.5</v>
      </c>
      <c r="L637" s="86">
        <v>43070</v>
      </c>
      <c r="M637" s="5">
        <v>0.40350000000000003</v>
      </c>
      <c r="O637" s="86">
        <f t="shared" ca="1" si="72"/>
        <v>43070</v>
      </c>
      <c r="P637" s="5">
        <v>2575.2600000000002</v>
      </c>
      <c r="Q637" s="5">
        <v>7.5014742877456104</v>
      </c>
      <c r="R637" s="1"/>
      <c r="S637" s="1">
        <v>42891</v>
      </c>
      <c r="T637">
        <v>322.976</v>
      </c>
      <c r="V637" s="86">
        <v>43055</v>
      </c>
      <c r="W637" s="5">
        <v>-0.75</v>
      </c>
      <c r="Z637" s="86">
        <v>43039</v>
      </c>
      <c r="AA637" s="5">
        <v>88.47</v>
      </c>
      <c r="AC637" s="1">
        <v>42926</v>
      </c>
      <c r="AD637">
        <v>2.3365</v>
      </c>
      <c r="AE637" s="87">
        <f t="shared" ca="1" si="73"/>
        <v>-1.7300000000000093E-2</v>
      </c>
      <c r="AF637" s="87">
        <f t="shared" ca="1" si="74"/>
        <v>2.6271451552334606E-2</v>
      </c>
      <c r="AG637" s="87">
        <f t="shared" ca="1" si="75"/>
        <v>0.42361442767371926</v>
      </c>
      <c r="AI637" s="1">
        <v>42895</v>
      </c>
      <c r="AJ637">
        <v>2431.77</v>
      </c>
      <c r="AK637" s="85">
        <f t="shared" ca="1" si="78"/>
        <v>-8.3032584781852277E-4</v>
      </c>
      <c r="AL637" s="87">
        <f t="shared" ca="1" si="76"/>
        <v>1.8411881647793953E-3</v>
      </c>
      <c r="AM637" s="87">
        <f t="shared" ca="1" si="77"/>
        <v>2.9688267095136531</v>
      </c>
    </row>
    <row r="638" spans="2:39" x14ac:dyDescent="0.45">
      <c r="B638" s="86">
        <v>43068</v>
      </c>
      <c r="C638" s="5">
        <v>53.927799999999998</v>
      </c>
      <c r="E638" s="86">
        <v>43069</v>
      </c>
      <c r="F638" s="5">
        <v>2.4053</v>
      </c>
      <c r="G638" s="5">
        <v>0.5525464686340843</v>
      </c>
      <c r="I638" s="86">
        <v>43035</v>
      </c>
      <c r="J638" s="5">
        <v>9.8000000000000007</v>
      </c>
      <c r="L638" s="86">
        <v>43069</v>
      </c>
      <c r="M638" s="5">
        <v>0.43369999999999997</v>
      </c>
      <c r="O638" s="86">
        <f t="shared" ca="1" si="72"/>
        <v>43069</v>
      </c>
      <c r="P638" s="5">
        <v>2572.83</v>
      </c>
      <c r="Q638" s="5">
        <v>9.2073283117226605</v>
      </c>
      <c r="R638" s="1"/>
      <c r="S638" s="1">
        <v>42888</v>
      </c>
      <c r="T638">
        <v>321.43200000000002</v>
      </c>
      <c r="V638" s="86">
        <v>43054</v>
      </c>
      <c r="W638" s="5">
        <v>-1.25</v>
      </c>
      <c r="Z638" s="86">
        <v>43038</v>
      </c>
      <c r="AA638" s="5">
        <v>88.45</v>
      </c>
      <c r="AC638" s="1">
        <v>42923</v>
      </c>
      <c r="AD638">
        <v>2.3538000000000001</v>
      </c>
      <c r="AE638" s="87">
        <f t="shared" ca="1" si="73"/>
        <v>7.8000000000000291E-3</v>
      </c>
      <c r="AF638" s="87">
        <f t="shared" ca="1" si="74"/>
        <v>2.2820896856463154E-2</v>
      </c>
      <c r="AG638" s="87">
        <f t="shared" ca="1" si="75"/>
        <v>0.36797590500828414</v>
      </c>
      <c r="AI638" s="1">
        <v>42894</v>
      </c>
      <c r="AJ638">
        <v>2433.79</v>
      </c>
      <c r="AK638" s="85">
        <f t="shared" ca="1" si="78"/>
        <v>2.6710883611008482E-4</v>
      </c>
      <c r="AL638" s="87">
        <f t="shared" ca="1" si="76"/>
        <v>1.8781338526811806E-3</v>
      </c>
      <c r="AM638" s="87">
        <f t="shared" ca="1" si="77"/>
        <v>3.0283998412241306</v>
      </c>
    </row>
    <row r="639" spans="2:39" x14ac:dyDescent="0.45">
      <c r="B639" s="86">
        <v>43067</v>
      </c>
      <c r="C639" s="5">
        <v>53.254399999999997</v>
      </c>
      <c r="E639" s="86">
        <v>43068</v>
      </c>
      <c r="F639" s="5">
        <v>2.3809999999999998</v>
      </c>
      <c r="G639" s="5">
        <v>0.54639112974742143</v>
      </c>
      <c r="I639" s="86">
        <v>43034</v>
      </c>
      <c r="J639" s="5">
        <v>11.3</v>
      </c>
      <c r="L639" s="86">
        <v>43068</v>
      </c>
      <c r="M639" s="5">
        <v>0.43640000000000001</v>
      </c>
      <c r="O639" s="86">
        <f t="shared" ca="1" si="72"/>
        <v>43068</v>
      </c>
      <c r="P639" s="5">
        <v>2581.0700000000002</v>
      </c>
      <c r="Q639" s="5">
        <v>8.3758380024939498</v>
      </c>
      <c r="R639" s="1"/>
      <c r="S639" s="1">
        <v>42887</v>
      </c>
      <c r="T639">
        <v>323.42</v>
      </c>
      <c r="V639" s="86">
        <v>43053</v>
      </c>
      <c r="W639" s="5">
        <v>-1.75</v>
      </c>
      <c r="Z639" s="86">
        <v>43035</v>
      </c>
      <c r="AA639" s="5">
        <v>88.47</v>
      </c>
      <c r="AC639" s="1">
        <v>42922</v>
      </c>
      <c r="AD639">
        <v>2.3460000000000001</v>
      </c>
      <c r="AE639" s="87">
        <f t="shared" ca="1" si="73"/>
        <v>3.9499999999999869E-2</v>
      </c>
      <c r="AF639" s="87">
        <f t="shared" ca="1" si="74"/>
        <v>2.7917661673810251E-2</v>
      </c>
      <c r="AG639" s="87">
        <f t="shared" ca="1" si="75"/>
        <v>0.45015876828810825</v>
      </c>
      <c r="AI639" s="1">
        <v>42893</v>
      </c>
      <c r="AJ639">
        <v>2433.14</v>
      </c>
      <c r="AK639" s="85">
        <f t="shared" ca="1" si="78"/>
        <v>1.5671051049044751E-3</v>
      </c>
      <c r="AL639" s="87">
        <f t="shared" ca="1" si="76"/>
        <v>2.8856102743649616E-3</v>
      </c>
      <c r="AM639" s="87">
        <f t="shared" ca="1" si="77"/>
        <v>4.6529067586137627</v>
      </c>
    </row>
    <row r="640" spans="2:39" x14ac:dyDescent="0.45">
      <c r="B640" s="86">
        <v>43066</v>
      </c>
      <c r="C640" s="5">
        <v>53.562399999999997</v>
      </c>
      <c r="E640" s="86">
        <v>43067</v>
      </c>
      <c r="F640" s="5">
        <v>2.3214000000000001</v>
      </c>
      <c r="G640" s="5">
        <v>0.25130976901027985</v>
      </c>
      <c r="I640" s="86">
        <v>43033</v>
      </c>
      <c r="J640" s="5">
        <v>11.23</v>
      </c>
      <c r="L640" s="86">
        <v>43067</v>
      </c>
      <c r="M640" s="5">
        <v>0.40039999999999998</v>
      </c>
      <c r="O640" s="86">
        <f t="shared" ca="1" si="72"/>
        <v>43067</v>
      </c>
      <c r="P640" s="5">
        <v>2560.4</v>
      </c>
      <c r="Q640" s="5">
        <v>5.3962730710814597</v>
      </c>
      <c r="R640" s="1"/>
      <c r="S640" s="1">
        <v>42886</v>
      </c>
      <c r="T640">
        <v>327.73500000000001</v>
      </c>
      <c r="V640" s="86">
        <v>43052</v>
      </c>
      <c r="W640" s="5">
        <v>-1.25</v>
      </c>
      <c r="Z640" s="86">
        <v>43034</v>
      </c>
      <c r="AA640" s="5">
        <v>88.23</v>
      </c>
      <c r="AC640" s="1">
        <v>42921</v>
      </c>
      <c r="AD640">
        <v>2.3065000000000002</v>
      </c>
      <c r="AE640" s="87">
        <f t="shared" ca="1" si="73"/>
        <v>-1.4499999999999957E-2</v>
      </c>
      <c r="AF640" s="87">
        <f t="shared" ca="1" si="74"/>
        <v>2.8196852661245695E-2</v>
      </c>
      <c r="AG640" s="87">
        <f t="shared" ca="1" si="75"/>
        <v>0.45466058769152135</v>
      </c>
      <c r="AI640" s="1">
        <v>42892</v>
      </c>
      <c r="AJ640">
        <v>2429.33</v>
      </c>
      <c r="AK640" s="85">
        <f t="shared" ca="1" si="78"/>
        <v>-2.7829007381501205E-3</v>
      </c>
      <c r="AL640" s="87">
        <f t="shared" ca="1" si="76"/>
        <v>4.7153670314406459E-3</v>
      </c>
      <c r="AM640" s="87">
        <f t="shared" ca="1" si="77"/>
        <v>7.603300877060776</v>
      </c>
    </row>
    <row r="641" spans="2:39" x14ac:dyDescent="0.45">
      <c r="B641" s="86">
        <v>43063</v>
      </c>
      <c r="C641" s="5">
        <v>53.881500000000003</v>
      </c>
      <c r="E641" s="86">
        <v>43066</v>
      </c>
      <c r="F641" s="5">
        <v>2.3205</v>
      </c>
      <c r="G641" s="5">
        <v>0.4085931758281508</v>
      </c>
      <c r="I641" s="86">
        <v>43032</v>
      </c>
      <c r="J641" s="5">
        <v>11.16</v>
      </c>
      <c r="L641" s="86">
        <v>43066</v>
      </c>
      <c r="M641" s="5">
        <v>0.40050000000000002</v>
      </c>
      <c r="O641" s="86">
        <f t="shared" ca="1" si="72"/>
        <v>43066</v>
      </c>
      <c r="P641" s="5">
        <v>2557.15</v>
      </c>
      <c r="Q641" s="5">
        <v>7.5295613634532099</v>
      </c>
      <c r="R641" s="1"/>
      <c r="S641" s="1">
        <v>42885</v>
      </c>
      <c r="T641">
        <v>327.74599999999998</v>
      </c>
      <c r="V641" s="86">
        <v>43049</v>
      </c>
      <c r="W641" s="5">
        <v>-2</v>
      </c>
      <c r="Z641" s="86">
        <v>43033</v>
      </c>
      <c r="AA641" s="5">
        <v>88.34</v>
      </c>
      <c r="AC641" s="1">
        <v>42920</v>
      </c>
      <c r="AD641">
        <v>2.3210000000000002</v>
      </c>
      <c r="AE641" s="87">
        <f t="shared" ca="1" si="73"/>
        <v>0</v>
      </c>
      <c r="AF641" s="87">
        <f t="shared" ca="1" si="74"/>
        <v>2.0073365437813368E-2</v>
      </c>
      <c r="AG641" s="87">
        <f t="shared" ca="1" si="75"/>
        <v>0.32367329207087825</v>
      </c>
      <c r="AI641" s="1">
        <v>42891</v>
      </c>
      <c r="AJ641">
        <v>2436.1</v>
      </c>
      <c r="AK641" s="85">
        <f t="shared" ca="1" si="78"/>
        <v>-1.2184192007356274E-3</v>
      </c>
      <c r="AL641" s="87">
        <f t="shared" ca="1" si="76"/>
        <v>4.0583869901916923E-3</v>
      </c>
      <c r="AM641" s="87">
        <f t="shared" ca="1" si="77"/>
        <v>6.5439523914534004</v>
      </c>
    </row>
    <row r="642" spans="2:39" x14ac:dyDescent="0.45">
      <c r="B642" s="86">
        <v>43062</v>
      </c>
      <c r="C642" s="5">
        <v>54.567700000000002</v>
      </c>
      <c r="E642" s="86">
        <v>43063</v>
      </c>
      <c r="F642" s="5">
        <v>2.3409</v>
      </c>
      <c r="G642" s="5">
        <v>0.39272933851869796</v>
      </c>
      <c r="I642" s="86">
        <v>43031</v>
      </c>
      <c r="J642" s="5">
        <v>11.07</v>
      </c>
      <c r="L642" s="86">
        <v>43063</v>
      </c>
      <c r="M642" s="5">
        <v>0.41760000000000003</v>
      </c>
      <c r="O642" s="86">
        <f t="shared" ca="1" si="72"/>
        <v>43063</v>
      </c>
      <c r="P642" s="5">
        <v>2569.13</v>
      </c>
      <c r="Q642" s="5">
        <v>6.0518975521055696</v>
      </c>
      <c r="R642" s="1"/>
      <c r="S642" s="1">
        <v>42881</v>
      </c>
      <c r="T642">
        <v>326.78300000000002</v>
      </c>
      <c r="V642" s="86">
        <v>43048</v>
      </c>
      <c r="W642" s="5">
        <v>-1.88</v>
      </c>
      <c r="Z642" s="86">
        <v>43032</v>
      </c>
      <c r="AA642" s="5">
        <v>88.59</v>
      </c>
      <c r="AC642" s="1">
        <v>42919</v>
      </c>
      <c r="AD642">
        <v>2.3210000000000002</v>
      </c>
      <c r="AE642" s="87">
        <f t="shared" ca="1" si="73"/>
        <v>4.0500000000000203E-2</v>
      </c>
      <c r="AF642" s="87">
        <f t="shared" ca="1" si="74"/>
        <v>8.3827203221865446E-3</v>
      </c>
      <c r="AG642" s="87">
        <f t="shared" ca="1" si="75"/>
        <v>0.13516730373873637</v>
      </c>
      <c r="AI642" s="1">
        <v>42888</v>
      </c>
      <c r="AJ642">
        <v>2439.0700000000002</v>
      </c>
      <c r="AK642" s="85">
        <f t="shared" ca="1" si="78"/>
        <v>3.7008707032855424E-3</v>
      </c>
      <c r="AL642" s="87">
        <f t="shared" ca="1" si="76"/>
        <v>4.0544967571593303E-3</v>
      </c>
      <c r="AM642" s="87">
        <f t="shared" ca="1" si="77"/>
        <v>6.5376795791718303</v>
      </c>
    </row>
    <row r="643" spans="2:39" x14ac:dyDescent="0.45">
      <c r="B643" s="86">
        <v>43061</v>
      </c>
      <c r="C643" s="5">
        <v>54.4101</v>
      </c>
      <c r="E643" s="86">
        <v>43062</v>
      </c>
      <c r="F643" s="5">
        <v>2.3235999999999999</v>
      </c>
      <c r="G643" s="5">
        <v>0.43936346001915288</v>
      </c>
      <c r="I643" s="86">
        <v>43028</v>
      </c>
      <c r="J643" s="5">
        <v>9.9700000000000006</v>
      </c>
      <c r="L643" s="86">
        <v>43062</v>
      </c>
      <c r="M643" s="5">
        <v>0.4173</v>
      </c>
      <c r="O643" s="86">
        <f t="shared" ca="1" si="72"/>
        <v>43062</v>
      </c>
      <c r="P643" s="5">
        <v>2564.98</v>
      </c>
      <c r="Q643" s="5">
        <v>5.9862086733775399</v>
      </c>
      <c r="R643" s="1"/>
      <c r="S643" s="1">
        <v>42880</v>
      </c>
      <c r="T643">
        <v>327.38900000000001</v>
      </c>
      <c r="V643" s="86">
        <v>43047</v>
      </c>
      <c r="W643" s="5">
        <v>-2.63</v>
      </c>
      <c r="Z643" s="86">
        <v>43031</v>
      </c>
      <c r="AA643" s="5">
        <v>88.59</v>
      </c>
      <c r="AC643" s="1">
        <v>42916</v>
      </c>
      <c r="AD643">
        <v>2.2805</v>
      </c>
      <c r="AE643" s="87">
        <f t="shared" ca="1" si="73"/>
        <v>4.0499999999999758E-2</v>
      </c>
      <c r="AF643" s="87">
        <f t="shared" ca="1" si="74"/>
        <v>1.4097517511959317E-2</v>
      </c>
      <c r="AG643" s="87">
        <f t="shared" ca="1" si="75"/>
        <v>0.22731563958513698</v>
      </c>
      <c r="AI643" s="1">
        <v>42887</v>
      </c>
      <c r="AJ643">
        <v>2430.06</v>
      </c>
      <c r="AK643" s="85">
        <f t="shared" ca="1" si="78"/>
        <v>7.5425917183000596E-3</v>
      </c>
      <c r="AL643" s="87">
        <f t="shared" ca="1" si="76"/>
        <v>4.0447374091204628E-3</v>
      </c>
      <c r="AM643" s="87">
        <f t="shared" ca="1" si="77"/>
        <v>6.521943103302891</v>
      </c>
    </row>
    <row r="644" spans="2:39" x14ac:dyDescent="0.45">
      <c r="B644" s="86">
        <v>43060</v>
      </c>
      <c r="C644" s="5">
        <v>56.4</v>
      </c>
      <c r="E644" s="86">
        <v>43061</v>
      </c>
      <c r="F644" s="5">
        <v>2.3199999999999998</v>
      </c>
      <c r="G644" s="5">
        <v>0.47773100869282992</v>
      </c>
      <c r="I644" s="86">
        <v>43027</v>
      </c>
      <c r="J644" s="5">
        <v>10.050000000000001</v>
      </c>
      <c r="L644" s="86">
        <v>43061</v>
      </c>
      <c r="M644" s="5">
        <v>0.41649999999999998</v>
      </c>
      <c r="O644" s="86">
        <f t="shared" ca="1" si="72"/>
        <v>43061</v>
      </c>
      <c r="P644" s="5">
        <v>2575.21</v>
      </c>
      <c r="Q644" s="5">
        <v>3.6582330215238601</v>
      </c>
      <c r="R644" s="1"/>
      <c r="S644" s="1">
        <v>42879</v>
      </c>
      <c r="T644">
        <v>327.322</v>
      </c>
      <c r="V644" s="86">
        <v>43046</v>
      </c>
      <c r="W644" s="5">
        <v>-2.19</v>
      </c>
      <c r="Z644" s="86">
        <v>43028</v>
      </c>
      <c r="AA644" s="5">
        <v>88.69</v>
      </c>
      <c r="AC644" s="1">
        <v>42915</v>
      </c>
      <c r="AD644">
        <v>2.2400000000000002</v>
      </c>
      <c r="AE644" s="87">
        <f t="shared" ca="1" si="73"/>
        <v>3.9400000000000102E-2</v>
      </c>
      <c r="AF644" s="87">
        <f t="shared" ca="1" si="74"/>
        <v>2.3232305094415484E-2</v>
      </c>
      <c r="AG644" s="87">
        <f t="shared" ca="1" si="75"/>
        <v>0.37460966351657421</v>
      </c>
      <c r="AI644" s="1">
        <v>42886</v>
      </c>
      <c r="AJ644">
        <v>2411.8000000000002</v>
      </c>
      <c r="AK644" s="85">
        <f t="shared" ca="1" si="78"/>
        <v>-4.6013129062012688E-4</v>
      </c>
      <c r="AL644" s="87">
        <f t="shared" ca="1" si="76"/>
        <v>2.5190371446957602E-3</v>
      </c>
      <c r="AM644" s="87">
        <f t="shared" ca="1" si="77"/>
        <v>4.0618253476150494</v>
      </c>
    </row>
    <row r="645" spans="2:39" x14ac:dyDescent="0.45">
      <c r="B645" s="86">
        <v>43059</v>
      </c>
      <c r="C645" s="5">
        <v>55.806699999999999</v>
      </c>
      <c r="E645" s="86">
        <v>43060</v>
      </c>
      <c r="F645" s="5">
        <v>2.3597999999999999</v>
      </c>
      <c r="G645" s="5">
        <v>0.62187467922939832</v>
      </c>
      <c r="I645" s="86">
        <v>43026</v>
      </c>
      <c r="J645" s="5">
        <v>10.07</v>
      </c>
      <c r="L645" s="86">
        <v>43060</v>
      </c>
      <c r="M645" s="5">
        <v>0.41560000000000002</v>
      </c>
      <c r="O645" s="86">
        <f t="shared" ca="1" si="72"/>
        <v>43060</v>
      </c>
      <c r="P645" s="5">
        <v>2562.1</v>
      </c>
      <c r="Q645" s="5">
        <v>0.98621622273448895</v>
      </c>
      <c r="R645" s="1"/>
      <c r="S645" s="1">
        <v>42878</v>
      </c>
      <c r="T645">
        <v>326.952</v>
      </c>
      <c r="V645" s="86">
        <v>43045</v>
      </c>
      <c r="W645" s="5">
        <v>-2.5</v>
      </c>
      <c r="Z645" s="86">
        <v>43027</v>
      </c>
      <c r="AA645" s="5">
        <v>88.61</v>
      </c>
      <c r="AC645" s="1">
        <v>42914</v>
      </c>
      <c r="AD645">
        <v>2.2006000000000001</v>
      </c>
      <c r="AE645" s="87">
        <f t="shared" ca="1" si="73"/>
        <v>2.3400000000000087E-2</v>
      </c>
      <c r="AF645" s="87">
        <f t="shared" ca="1" si="74"/>
        <v>2.3493403329445533E-2</v>
      </c>
      <c r="AG645" s="87">
        <f t="shared" ca="1" si="75"/>
        <v>0.37881974605345037</v>
      </c>
      <c r="AI645" s="1">
        <v>42885</v>
      </c>
      <c r="AJ645">
        <v>2412.91</v>
      </c>
      <c r="AK645" s="85">
        <f t="shared" ca="1" si="78"/>
        <v>-1.205286007825416E-3</v>
      </c>
      <c r="AL645" s="87">
        <f t="shared" ca="1" si="76"/>
        <v>2.469985304491796E-3</v>
      </c>
      <c r="AM645" s="87">
        <f t="shared" ca="1" si="77"/>
        <v>3.9827316318645072</v>
      </c>
    </row>
    <row r="646" spans="2:39" x14ac:dyDescent="0.45">
      <c r="B646" s="86">
        <v>43056</v>
      </c>
      <c r="C646" s="5">
        <v>56.645800000000001</v>
      </c>
      <c r="E646" s="86">
        <v>43059</v>
      </c>
      <c r="F646" s="5">
        <v>2.3643000000000001</v>
      </c>
      <c r="G646" s="5">
        <v>0.77366132771387675</v>
      </c>
      <c r="I646" s="86">
        <v>43025</v>
      </c>
      <c r="J646" s="5">
        <v>10.31</v>
      </c>
      <c r="L646" s="86">
        <v>43059</v>
      </c>
      <c r="M646" s="5">
        <v>0.4446</v>
      </c>
      <c r="O646" s="86">
        <f t="shared" ca="1" si="72"/>
        <v>43059</v>
      </c>
      <c r="P646" s="5">
        <v>2561.2600000000002</v>
      </c>
      <c r="Q646" s="5">
        <v>0.80608827267304195</v>
      </c>
      <c r="R646" s="1"/>
      <c r="S646" s="1">
        <v>42877</v>
      </c>
      <c r="T646">
        <v>327.77499999999998</v>
      </c>
      <c r="V646" s="86">
        <v>43042</v>
      </c>
      <c r="W646" s="5">
        <v>-2</v>
      </c>
      <c r="Z646" s="86">
        <v>43026</v>
      </c>
      <c r="AA646" s="5">
        <v>88.6</v>
      </c>
      <c r="AC646" s="1">
        <v>42913</v>
      </c>
      <c r="AD646">
        <v>2.1772</v>
      </c>
      <c r="AE646" s="87">
        <f t="shared" ca="1" si="73"/>
        <v>5.7900000000000063E-2</v>
      </c>
      <c r="AF646" s="87">
        <f t="shared" ca="1" si="74"/>
        <v>3.5512849787084085E-2</v>
      </c>
      <c r="AG646" s="87">
        <f t="shared" ca="1" si="75"/>
        <v>0.57262749672016233</v>
      </c>
      <c r="AI646" s="1">
        <v>42881</v>
      </c>
      <c r="AJ646">
        <v>2415.8200000000002</v>
      </c>
      <c r="AK646" s="85">
        <f t="shared" ca="1" si="78"/>
        <v>3.1050179408999626E-4</v>
      </c>
      <c r="AL646" s="87">
        <f t="shared" ca="1" si="76"/>
        <v>1.7077103823136296E-3</v>
      </c>
      <c r="AM646" s="87">
        <f t="shared" ca="1" si="77"/>
        <v>2.7536002523315877</v>
      </c>
    </row>
    <row r="647" spans="2:39" x14ac:dyDescent="0.45">
      <c r="B647" s="86">
        <v>43055</v>
      </c>
      <c r="C647" s="5">
        <v>56.232399999999998</v>
      </c>
      <c r="E647" s="86">
        <v>43056</v>
      </c>
      <c r="F647" s="5">
        <v>2.3384999999999998</v>
      </c>
      <c r="G647" s="5">
        <v>0.77419212731724207</v>
      </c>
      <c r="I647" s="86">
        <v>43024</v>
      </c>
      <c r="J647" s="5">
        <v>9.91</v>
      </c>
      <c r="L647" s="86">
        <v>43056</v>
      </c>
      <c r="M647" s="5">
        <v>0.45050000000000001</v>
      </c>
      <c r="O647" s="86">
        <f t="shared" ca="1" si="72"/>
        <v>43056</v>
      </c>
      <c r="P647" s="5">
        <v>2559.36</v>
      </c>
      <c r="Q647" s="5">
        <v>2.3704040149063399</v>
      </c>
      <c r="R647" s="1"/>
      <c r="S647" s="1">
        <v>42874</v>
      </c>
      <c r="T647">
        <v>332.41199999999998</v>
      </c>
      <c r="V647" s="86">
        <v>43041</v>
      </c>
      <c r="W647" s="5">
        <v>-1.81</v>
      </c>
      <c r="Z647" s="86">
        <v>43025</v>
      </c>
      <c r="AA647" s="5">
        <v>88.51</v>
      </c>
      <c r="AC647" s="1">
        <v>42912</v>
      </c>
      <c r="AD647">
        <v>2.1193</v>
      </c>
      <c r="AE647" s="87">
        <f t="shared" ca="1" si="73"/>
        <v>3.2999999999998586E-3</v>
      </c>
      <c r="AF647" s="87">
        <f t="shared" ca="1" si="74"/>
        <v>1.8271904662623392E-2</v>
      </c>
      <c r="AG647" s="87">
        <f t="shared" ca="1" si="75"/>
        <v>0.29462560988481568</v>
      </c>
      <c r="AI647" s="1">
        <v>42880</v>
      </c>
      <c r="AJ647">
        <v>2415.0700000000002</v>
      </c>
      <c r="AK647" s="85">
        <f t="shared" ca="1" si="78"/>
        <v>4.4320390592464875E-3</v>
      </c>
      <c r="AL647" s="87">
        <f t="shared" ca="1" si="76"/>
        <v>1.5678654639720087E-3</v>
      </c>
      <c r="AM647" s="87">
        <f t="shared" ca="1" si="77"/>
        <v>2.5281070970396056</v>
      </c>
    </row>
    <row r="648" spans="2:39" x14ac:dyDescent="0.45">
      <c r="B648" s="86">
        <v>43054</v>
      </c>
      <c r="C648" s="5">
        <v>56.4</v>
      </c>
      <c r="E648" s="86">
        <v>43055</v>
      </c>
      <c r="F648" s="5">
        <v>2.3698999999999999</v>
      </c>
      <c r="G648" s="5">
        <v>0.76982530485818357</v>
      </c>
      <c r="I648" s="86">
        <v>43021</v>
      </c>
      <c r="J648" s="5">
        <v>9.61</v>
      </c>
      <c r="L648" s="86">
        <v>43055</v>
      </c>
      <c r="M648" s="5">
        <v>0.47989999999999999</v>
      </c>
      <c r="O648" s="86">
        <f t="shared" ca="1" si="72"/>
        <v>43055</v>
      </c>
      <c r="P648" s="5">
        <v>2557.64</v>
      </c>
      <c r="Q648" s="5">
        <v>2.6411918165463599</v>
      </c>
      <c r="R648" s="1"/>
      <c r="S648" s="1">
        <v>42873</v>
      </c>
      <c r="T648">
        <v>337.69900000000001</v>
      </c>
      <c r="V648" s="86">
        <v>43040</v>
      </c>
      <c r="W648" s="5">
        <v>-2</v>
      </c>
      <c r="Z648" s="86">
        <v>43024</v>
      </c>
      <c r="AA648" s="5">
        <v>88.38</v>
      </c>
      <c r="AC648" s="1">
        <v>42909</v>
      </c>
      <c r="AD648">
        <v>2.1160000000000001</v>
      </c>
      <c r="AE648" s="87">
        <f t="shared" ca="1" si="73"/>
        <v>1.5000000000000124E-2</v>
      </c>
      <c r="AF648" s="87">
        <f t="shared" ca="1" si="74"/>
        <v>2.1825214775575492E-2</v>
      </c>
      <c r="AG648" s="87">
        <f t="shared" ca="1" si="75"/>
        <v>0.35192101386532698</v>
      </c>
      <c r="AI648" s="1">
        <v>42879</v>
      </c>
      <c r="AJ648">
        <v>2404.39</v>
      </c>
      <c r="AK648" s="85">
        <f t="shared" ca="1" si="78"/>
        <v>2.4860459084413127E-3</v>
      </c>
      <c r="AL648" s="87">
        <f t="shared" ca="1" si="76"/>
        <v>2.2957334668414538E-3</v>
      </c>
      <c r="AM648" s="87">
        <f t="shared" ca="1" si="77"/>
        <v>3.7017589862141604</v>
      </c>
    </row>
    <row r="649" spans="2:39" x14ac:dyDescent="0.45">
      <c r="B649" s="86">
        <v>43053</v>
      </c>
      <c r="C649" s="5">
        <v>56.45</v>
      </c>
      <c r="E649" s="86">
        <v>43054</v>
      </c>
      <c r="F649" s="5">
        <v>2.3119000000000001</v>
      </c>
      <c r="G649" s="5">
        <v>0.7529180455622867</v>
      </c>
      <c r="I649" s="86">
        <v>43020</v>
      </c>
      <c r="J649" s="5">
        <v>9.91</v>
      </c>
      <c r="L649" s="86">
        <v>43054</v>
      </c>
      <c r="M649" s="5">
        <v>0.45140000000000002</v>
      </c>
      <c r="O649" s="86">
        <f t="shared" ca="1" si="72"/>
        <v>43054</v>
      </c>
      <c r="P649" s="5">
        <v>2553.17</v>
      </c>
      <c r="Q649" s="5">
        <v>2.87048007689926</v>
      </c>
      <c r="R649" s="1"/>
      <c r="S649" s="1">
        <v>42872</v>
      </c>
      <c r="T649">
        <v>339.84899999999999</v>
      </c>
      <c r="V649" s="86">
        <v>43039</v>
      </c>
      <c r="W649" s="5">
        <v>-2.97</v>
      </c>
      <c r="Z649" s="86">
        <v>43021</v>
      </c>
      <c r="AA649" s="5">
        <v>88.33</v>
      </c>
      <c r="AC649" s="1">
        <v>42908</v>
      </c>
      <c r="AD649">
        <v>2.101</v>
      </c>
      <c r="AE649" s="87">
        <f t="shared" ca="1" si="73"/>
        <v>-2.7899999999999814E-2</v>
      </c>
      <c r="AF649" s="87">
        <f t="shared" ca="1" si="74"/>
        <v>3.7328306953302713E-2</v>
      </c>
      <c r="AG649" s="87">
        <f t="shared" ca="1" si="75"/>
        <v>0.60190086393026276</v>
      </c>
      <c r="AI649" s="1">
        <v>42878</v>
      </c>
      <c r="AJ649">
        <v>2398.42</v>
      </c>
      <c r="AK649" s="85">
        <f t="shared" ca="1" si="78"/>
        <v>1.8362259042573701E-3</v>
      </c>
      <c r="AL649" s="87">
        <f t="shared" ca="1" si="76"/>
        <v>2.0926385505943483E-3</v>
      </c>
      <c r="AM649" s="87">
        <f t="shared" ca="1" si="77"/>
        <v>3.3742782737835064</v>
      </c>
    </row>
    <row r="650" spans="2:39" x14ac:dyDescent="0.45">
      <c r="B650" s="86">
        <v>43052</v>
      </c>
      <c r="C650" s="5">
        <v>56.3</v>
      </c>
      <c r="E650" s="86">
        <v>43053</v>
      </c>
      <c r="F650" s="5">
        <v>2.3555999999999999</v>
      </c>
      <c r="G650" s="5">
        <v>0.61349843792248926</v>
      </c>
      <c r="I650" s="86">
        <v>43019</v>
      </c>
      <c r="J650" s="5">
        <v>9.85</v>
      </c>
      <c r="L650" s="86">
        <v>43053</v>
      </c>
      <c r="M650" s="5">
        <v>0.48209999999999997</v>
      </c>
      <c r="O650" s="86">
        <f t="shared" ca="1" si="72"/>
        <v>43053</v>
      </c>
      <c r="P650" s="5">
        <v>2550.9299999999998</v>
      </c>
      <c r="Q650" s="5">
        <v>3.5621794216009399</v>
      </c>
      <c r="R650" s="1"/>
      <c r="S650" s="1">
        <v>42871</v>
      </c>
      <c r="T650">
        <v>324.77800000000002</v>
      </c>
      <c r="V650" s="86">
        <v>43038</v>
      </c>
      <c r="W650" s="5">
        <v>-2.38</v>
      </c>
      <c r="Z650" s="86">
        <v>43020</v>
      </c>
      <c r="AA650" s="5">
        <v>88.29</v>
      </c>
      <c r="AC650" s="1">
        <v>42907</v>
      </c>
      <c r="AD650">
        <v>2.1288999999999998</v>
      </c>
      <c r="AE650" s="87">
        <f t="shared" ca="1" si="73"/>
        <v>-8.1000000000002181E-3</v>
      </c>
      <c r="AF650" s="87">
        <f t="shared" ca="1" si="74"/>
        <v>3.575015151483027E-2</v>
      </c>
      <c r="AG650" s="87">
        <f t="shared" ca="1" si="75"/>
        <v>0.57645387210657495</v>
      </c>
      <c r="AI650" s="1">
        <v>42877</v>
      </c>
      <c r="AJ650">
        <v>2394.02</v>
      </c>
      <c r="AK650" s="85">
        <f t="shared" ca="1" si="78"/>
        <v>5.14684693721281E-3</v>
      </c>
      <c r="AL650" s="87">
        <f t="shared" ca="1" si="76"/>
        <v>1.1834386088442348E-2</v>
      </c>
      <c r="AM650" s="87">
        <f t="shared" ca="1" si="77"/>
        <v>19.082374187580175</v>
      </c>
    </row>
    <row r="651" spans="2:39" x14ac:dyDescent="0.45">
      <c r="B651" s="86">
        <v>43049</v>
      </c>
      <c r="C651" s="5">
        <v>58.090200000000003</v>
      </c>
      <c r="E651" s="86">
        <v>43052</v>
      </c>
      <c r="F651" s="5">
        <v>2.3929999999999998</v>
      </c>
      <c r="G651" s="5">
        <v>0.32704920628758005</v>
      </c>
      <c r="I651" s="86">
        <v>43018</v>
      </c>
      <c r="J651" s="5">
        <v>10.08</v>
      </c>
      <c r="L651" s="86">
        <v>43052</v>
      </c>
      <c r="M651" s="5">
        <v>0.51219999999999999</v>
      </c>
      <c r="O651" s="86">
        <f t="shared" ca="1" si="72"/>
        <v>43052</v>
      </c>
      <c r="P651" s="5">
        <v>2555.2399999999998</v>
      </c>
      <c r="Q651" s="5">
        <v>3.31219863336052</v>
      </c>
      <c r="R651" s="1"/>
      <c r="S651" s="1">
        <v>42870</v>
      </c>
      <c r="T651">
        <v>324.46499999999997</v>
      </c>
      <c r="V651" s="86">
        <v>43035</v>
      </c>
      <c r="W651" s="5">
        <v>-2.75</v>
      </c>
      <c r="Z651" s="86">
        <v>43019</v>
      </c>
      <c r="AA651" s="5">
        <v>88.39</v>
      </c>
      <c r="AC651" s="1">
        <v>42906</v>
      </c>
      <c r="AD651">
        <v>2.137</v>
      </c>
      <c r="AE651" s="87">
        <f t="shared" ca="1" si="73"/>
        <v>-3.2999999999999918E-2</v>
      </c>
      <c r="AF651" s="87">
        <f t="shared" ca="1" si="74"/>
        <v>3.9667030810653321E-2</v>
      </c>
      <c r="AG651" s="87">
        <f t="shared" ca="1" si="75"/>
        <v>0.63961165301037404</v>
      </c>
      <c r="AI651" s="1">
        <v>42874</v>
      </c>
      <c r="AJ651">
        <v>2381.73</v>
      </c>
      <c r="AK651" s="85">
        <f t="shared" ca="1" si="78"/>
        <v>6.744699024732498E-3</v>
      </c>
      <c r="AL651" s="87">
        <f t="shared" ca="1" si="76"/>
        <v>1.121814154799505E-2</v>
      </c>
      <c r="AM651" s="87">
        <f t="shared" ca="1" si="77"/>
        <v>18.088709723366595</v>
      </c>
    </row>
    <row r="652" spans="2:39" x14ac:dyDescent="0.45">
      <c r="B652" s="86">
        <v>43048</v>
      </c>
      <c r="C652" s="5">
        <v>56.3</v>
      </c>
      <c r="E652" s="86">
        <v>43049</v>
      </c>
      <c r="F652" s="5">
        <v>2.3793000000000002</v>
      </c>
      <c r="G652" s="5">
        <v>0.38003576586070786</v>
      </c>
      <c r="I652" s="86">
        <v>43017</v>
      </c>
      <c r="J652" s="5">
        <v>10.33</v>
      </c>
      <c r="L652" s="86">
        <v>43049</v>
      </c>
      <c r="M652" s="5">
        <v>0.52329999999999999</v>
      </c>
      <c r="O652" s="86">
        <f t="shared" ca="1" si="72"/>
        <v>43049</v>
      </c>
      <c r="P652" s="5">
        <v>2550.64</v>
      </c>
      <c r="Q652" s="5">
        <v>5.5136149444370597</v>
      </c>
      <c r="R652" s="1"/>
      <c r="S652" s="1">
        <v>42867</v>
      </c>
      <c r="T652">
        <v>327.21499999999997</v>
      </c>
      <c r="V652" s="86">
        <v>43034</v>
      </c>
      <c r="W652" s="5">
        <v>-2.69</v>
      </c>
      <c r="Z652" s="86">
        <v>43018</v>
      </c>
      <c r="AA652" s="5">
        <v>88.48</v>
      </c>
      <c r="AC652" s="1">
        <v>42905</v>
      </c>
      <c r="AD652">
        <v>2.17</v>
      </c>
      <c r="AE652" s="87">
        <f t="shared" ca="1" si="73"/>
        <v>4.8499999999999766E-2</v>
      </c>
      <c r="AF652" s="87">
        <f t="shared" ca="1" si="74"/>
        <v>5.7814667977368367E-2</v>
      </c>
      <c r="AG652" s="87">
        <f t="shared" ca="1" si="75"/>
        <v>0.93223350973169228</v>
      </c>
      <c r="AI652" s="1">
        <v>42873</v>
      </c>
      <c r="AJ652">
        <v>2365.7199999999998</v>
      </c>
      <c r="AK652" s="85">
        <f t="shared" ca="1" si="78"/>
        <v>3.6800634407031319E-3</v>
      </c>
      <c r="AL652" s="87">
        <f t="shared" ca="1" si="76"/>
        <v>1.0727770666790979E-2</v>
      </c>
      <c r="AM652" s="87">
        <f t="shared" ca="1" si="77"/>
        <v>17.298010436061091</v>
      </c>
    </row>
    <row r="653" spans="2:39" x14ac:dyDescent="0.45">
      <c r="B653" s="86">
        <v>43047</v>
      </c>
      <c r="C653" s="5">
        <v>54.85</v>
      </c>
      <c r="E653" s="86">
        <v>43048</v>
      </c>
      <c r="F653" s="5">
        <v>2.3237999999999999</v>
      </c>
      <c r="G653" s="5">
        <v>0.27980874420456286</v>
      </c>
      <c r="I653" s="86">
        <v>43014</v>
      </c>
      <c r="J653" s="5">
        <v>9.65</v>
      </c>
      <c r="L653" s="86">
        <v>43048</v>
      </c>
      <c r="M653" s="5">
        <v>0.48730000000000001</v>
      </c>
      <c r="O653" s="86">
        <f t="shared" ca="1" si="72"/>
        <v>43048</v>
      </c>
      <c r="P653" s="5">
        <v>2544.73</v>
      </c>
      <c r="Q653" s="5">
        <v>5.4028842525311402</v>
      </c>
      <c r="R653" s="1"/>
      <c r="S653" s="1">
        <v>42866</v>
      </c>
      <c r="T653">
        <v>327.16300000000001</v>
      </c>
      <c r="V653" s="86">
        <v>43033</v>
      </c>
      <c r="W653" s="5">
        <v>-2.25</v>
      </c>
      <c r="Z653" s="86">
        <v>43017</v>
      </c>
      <c r="AA653" s="5">
        <v>88.41</v>
      </c>
      <c r="AC653" s="1">
        <v>42902</v>
      </c>
      <c r="AD653">
        <v>2.1215000000000002</v>
      </c>
      <c r="AE653" s="87">
        <f t="shared" ca="1" si="73"/>
        <v>-1.8999999999999684E-2</v>
      </c>
      <c r="AF653" s="87">
        <f t="shared" ca="1" si="74"/>
        <v>5.1575737189755159E-2</v>
      </c>
      <c r="AG653" s="87">
        <f t="shared" ca="1" si="75"/>
        <v>0.83163377356462631</v>
      </c>
      <c r="AI653" s="1">
        <v>42872</v>
      </c>
      <c r="AJ653">
        <v>2357.0300000000002</v>
      </c>
      <c r="AK653" s="85">
        <f t="shared" ca="1" si="78"/>
        <v>-1.8345513143686251E-2</v>
      </c>
      <c r="AL653" s="87">
        <f t="shared" ca="1" si="76"/>
        <v>9.9988761052198019E-3</v>
      </c>
      <c r="AM653" s="87">
        <f t="shared" ca="1" si="77"/>
        <v>16.122703270717114</v>
      </c>
    </row>
    <row r="654" spans="2:39" x14ac:dyDescent="0.45">
      <c r="B654" s="86">
        <v>43046</v>
      </c>
      <c r="C654" s="5">
        <v>55.661900000000003</v>
      </c>
      <c r="E654" s="86">
        <v>43047</v>
      </c>
      <c r="F654" s="5">
        <v>2.3090000000000002</v>
      </c>
      <c r="G654" s="5">
        <v>0.27279952956948961</v>
      </c>
      <c r="I654" s="86">
        <v>43013</v>
      </c>
      <c r="J654" s="5">
        <v>9.19</v>
      </c>
      <c r="L654" s="86">
        <v>43047</v>
      </c>
      <c r="M654" s="5">
        <v>0.4652</v>
      </c>
      <c r="O654" s="86">
        <f t="shared" ca="1" si="72"/>
        <v>43047</v>
      </c>
      <c r="P654" s="5">
        <v>2549.33</v>
      </c>
      <c r="Q654" s="5">
        <v>4.4866462926014004</v>
      </c>
      <c r="R654" s="1"/>
      <c r="S654" s="1">
        <v>42865</v>
      </c>
      <c r="T654">
        <v>325.52</v>
      </c>
      <c r="V654" s="86">
        <v>43032</v>
      </c>
      <c r="W654" s="5">
        <v>-2.13</v>
      </c>
      <c r="Z654" s="86">
        <v>43014</v>
      </c>
      <c r="AA654" s="5">
        <v>88.4</v>
      </c>
      <c r="AC654" s="1">
        <v>42901</v>
      </c>
      <c r="AD654">
        <v>2.1404999999999998</v>
      </c>
      <c r="AE654" s="87">
        <f t="shared" ca="1" si="73"/>
        <v>3.3900000000000041E-2</v>
      </c>
      <c r="AF654" s="87">
        <f t="shared" ca="1" si="74"/>
        <v>5.1410464239621111E-2</v>
      </c>
      <c r="AG654" s="87">
        <f t="shared" ca="1" si="75"/>
        <v>0.82896882731902155</v>
      </c>
      <c r="AI654" s="1">
        <v>42871</v>
      </c>
      <c r="AJ654">
        <v>2400.67</v>
      </c>
      <c r="AK654" s="85">
        <f t="shared" ca="1" si="78"/>
        <v>-6.8707203842168071E-4</v>
      </c>
      <c r="AL654" s="87">
        <f t="shared" ca="1" si="76"/>
        <v>3.1626999267354962E-3</v>
      </c>
      <c r="AM654" s="87">
        <f t="shared" ca="1" si="77"/>
        <v>5.0997003979733018</v>
      </c>
    </row>
    <row r="655" spans="2:39" x14ac:dyDescent="0.45">
      <c r="B655" s="86">
        <v>43045</v>
      </c>
      <c r="C655" s="5">
        <v>54.97</v>
      </c>
      <c r="E655" s="86">
        <v>43046</v>
      </c>
      <c r="F655" s="5">
        <v>2.2925</v>
      </c>
      <c r="G655" s="5">
        <v>0.17826829031921082</v>
      </c>
      <c r="I655" s="86">
        <v>43012</v>
      </c>
      <c r="J655" s="5">
        <v>9.6300000000000008</v>
      </c>
      <c r="L655" s="86">
        <v>43046</v>
      </c>
      <c r="M655" s="5">
        <v>0.45579999999999998</v>
      </c>
      <c r="O655" s="86">
        <f t="shared" ca="1" si="72"/>
        <v>43046</v>
      </c>
      <c r="P655" s="5">
        <v>2552.0700000000002</v>
      </c>
      <c r="Q655" s="5">
        <v>3.1236440726941699</v>
      </c>
      <c r="R655" s="1"/>
      <c r="S655" s="1">
        <v>42864</v>
      </c>
      <c r="T655">
        <v>329.61200000000002</v>
      </c>
      <c r="V655" s="86">
        <v>43031</v>
      </c>
      <c r="W655" s="5">
        <v>-2.56</v>
      </c>
      <c r="Z655" s="86">
        <v>43013</v>
      </c>
      <c r="AA655" s="5">
        <v>88.53</v>
      </c>
      <c r="AC655" s="1">
        <v>42900</v>
      </c>
      <c r="AD655">
        <v>2.1065999999999998</v>
      </c>
      <c r="AE655" s="87">
        <f t="shared" ca="1" si="73"/>
        <v>-7.8900000000000414E-2</v>
      </c>
      <c r="AF655" s="87">
        <f t="shared" ca="1" si="74"/>
        <v>4.6233537610700176E-2</v>
      </c>
      <c r="AG655" s="87">
        <f t="shared" ca="1" si="75"/>
        <v>0.74549339366623979</v>
      </c>
      <c r="AI655" s="1">
        <v>42870</v>
      </c>
      <c r="AJ655">
        <v>2402.3200000000002</v>
      </c>
      <c r="AK655" s="85">
        <f t="shared" ca="1" si="78"/>
        <v>4.7650730024741666E-3</v>
      </c>
      <c r="AL655" s="87">
        <f t="shared" ca="1" si="76"/>
        <v>3.1407912259682289E-3</v>
      </c>
      <c r="AM655" s="87">
        <f t="shared" ca="1" si="77"/>
        <v>5.0643736794700907</v>
      </c>
    </row>
    <row r="656" spans="2:39" x14ac:dyDescent="0.45">
      <c r="B656" s="86">
        <v>43042</v>
      </c>
      <c r="C656" s="5">
        <v>56.414000000000001</v>
      </c>
      <c r="E656" s="86">
        <v>43045</v>
      </c>
      <c r="F656" s="5">
        <v>2.2919999999999998</v>
      </c>
      <c r="G656" s="5">
        <v>0.1881761586032302</v>
      </c>
      <c r="I656" s="86">
        <v>43011</v>
      </c>
      <c r="J656" s="5">
        <v>9.51</v>
      </c>
      <c r="L656" s="86">
        <v>43045</v>
      </c>
      <c r="M656" s="5">
        <v>0.46389999999999998</v>
      </c>
      <c r="O656" s="86">
        <f t="shared" ref="O656:O719" ca="1" si="79">VALUE(L656)</f>
        <v>43045</v>
      </c>
      <c r="P656" s="5">
        <v>2537.7399999999998</v>
      </c>
      <c r="Q656" s="5">
        <v>2.0310836073920902</v>
      </c>
      <c r="R656" s="1"/>
      <c r="S656" s="1">
        <v>42863</v>
      </c>
      <c r="T656">
        <v>328.49099999999999</v>
      </c>
      <c r="V656" s="86">
        <v>43028</v>
      </c>
      <c r="W656" s="5">
        <v>-2.31</v>
      </c>
      <c r="Z656" s="86">
        <v>43012</v>
      </c>
      <c r="AA656" s="5">
        <v>88.42</v>
      </c>
      <c r="AC656" s="1">
        <v>42899</v>
      </c>
      <c r="AD656">
        <v>2.1855000000000002</v>
      </c>
      <c r="AE656" s="87">
        <f t="shared" ca="1" si="73"/>
        <v>2.5000000000000355E-2</v>
      </c>
      <c r="AF656" s="87">
        <f t="shared" ca="1" si="74"/>
        <v>1.0331989159886036E-2</v>
      </c>
      <c r="AG656" s="87">
        <f t="shared" ca="1" si="75"/>
        <v>0.16659831931925562</v>
      </c>
      <c r="AI656" s="1">
        <v>42867</v>
      </c>
      <c r="AJ656">
        <v>2390.9</v>
      </c>
      <c r="AK656" s="85">
        <f t="shared" ca="1" si="78"/>
        <v>-1.4795189665720563E-3</v>
      </c>
      <c r="AL656" s="87">
        <f t="shared" ca="1" si="76"/>
        <v>1.42270457422736E-3</v>
      </c>
      <c r="AM656" s="87">
        <f t="shared" ca="1" si="77"/>
        <v>2.2940421954208641</v>
      </c>
    </row>
    <row r="657" spans="2:39" x14ac:dyDescent="0.45">
      <c r="B657" s="86">
        <v>43041</v>
      </c>
      <c r="C657" s="5">
        <v>58.652500000000003</v>
      </c>
      <c r="E657" s="86">
        <v>43042</v>
      </c>
      <c r="F657" s="5">
        <v>2.3130000000000002</v>
      </c>
      <c r="G657" s="5">
        <v>0.22521807949925873</v>
      </c>
      <c r="I657" s="86">
        <v>43010</v>
      </c>
      <c r="J657" s="5">
        <v>9.4499999999999993</v>
      </c>
      <c r="L657" s="86">
        <v>43042</v>
      </c>
      <c r="M657" s="5">
        <v>0.48920000000000002</v>
      </c>
      <c r="O657" s="86">
        <f t="shared" ca="1" si="79"/>
        <v>43042</v>
      </c>
      <c r="P657" s="5">
        <v>2534.58</v>
      </c>
      <c r="Q657" s="5">
        <v>2.0580294929907201</v>
      </c>
      <c r="R657" s="1"/>
      <c r="S657" s="1">
        <v>42860</v>
      </c>
      <c r="T657">
        <v>326.61200000000002</v>
      </c>
      <c r="V657" s="86">
        <v>43027</v>
      </c>
      <c r="W657" s="5">
        <v>-2.13</v>
      </c>
      <c r="Z657" s="86">
        <v>43011</v>
      </c>
      <c r="AA657" s="5">
        <v>88.51</v>
      </c>
      <c r="AC657" s="1">
        <v>42898</v>
      </c>
      <c r="AD657">
        <v>2.1604999999999999</v>
      </c>
      <c r="AE657" s="87">
        <f t="shared" ca="1" si="73"/>
        <v>2.4999999999999467E-3</v>
      </c>
      <c r="AF657" s="87">
        <f t="shared" ca="1" si="74"/>
        <v>1.2970318680227745E-2</v>
      </c>
      <c r="AG657" s="87">
        <f t="shared" ca="1" si="75"/>
        <v>0.2091401045551351</v>
      </c>
      <c r="AI657" s="1">
        <v>42866</v>
      </c>
      <c r="AJ657">
        <v>2394.44</v>
      </c>
      <c r="AK657" s="85">
        <f t="shared" ca="1" si="78"/>
        <v>-2.1651757390083516E-3</v>
      </c>
      <c r="AL657" s="87">
        <f t="shared" ca="1" si="76"/>
        <v>1.4136097112103499E-3</v>
      </c>
      <c r="AM657" s="87">
        <f t="shared" ca="1" si="77"/>
        <v>2.2793771694551435</v>
      </c>
    </row>
    <row r="658" spans="2:39" x14ac:dyDescent="0.45">
      <c r="B658" s="86">
        <v>43040</v>
      </c>
      <c r="C658" s="5">
        <v>60.6</v>
      </c>
      <c r="E658" s="86">
        <v>43041</v>
      </c>
      <c r="F658" s="5">
        <v>2.3285</v>
      </c>
      <c r="G658" s="5">
        <v>0.30954310416052838</v>
      </c>
      <c r="I658" s="86">
        <v>43007</v>
      </c>
      <c r="J658" s="5">
        <v>9.51</v>
      </c>
      <c r="L658" s="86">
        <v>43041</v>
      </c>
      <c r="M658" s="5">
        <v>0.50780000000000003</v>
      </c>
      <c r="O658" s="86">
        <f t="shared" ca="1" si="79"/>
        <v>43041</v>
      </c>
      <c r="P658" s="5">
        <v>2529.12</v>
      </c>
      <c r="Q658" s="5">
        <v>2.17237808930299</v>
      </c>
      <c r="R658" s="1"/>
      <c r="S658" s="1">
        <v>42859</v>
      </c>
      <c r="T658">
        <v>329.44099999999997</v>
      </c>
      <c r="V658" s="86">
        <v>43026</v>
      </c>
      <c r="W658" s="5">
        <v>-2.38</v>
      </c>
      <c r="Z658" s="86">
        <v>43010</v>
      </c>
      <c r="AA658" s="5">
        <v>88.35</v>
      </c>
      <c r="AC658" s="1">
        <v>42895</v>
      </c>
      <c r="AD658">
        <v>2.1579999999999999</v>
      </c>
      <c r="AE658" s="87">
        <f t="shared" ca="1" si="73"/>
        <v>7.0000000000001172E-3</v>
      </c>
      <c r="AF658" s="87">
        <f t="shared" ca="1" si="74"/>
        <v>2.5864824891475069E-2</v>
      </c>
      <c r="AG658" s="87">
        <f t="shared" ca="1" si="75"/>
        <v>0.4170577697793601</v>
      </c>
      <c r="AI658" s="1">
        <v>42865</v>
      </c>
      <c r="AJ658">
        <v>2399.63</v>
      </c>
      <c r="AK658" s="85">
        <f t="shared" ca="1" si="78"/>
        <v>1.1299789591918902E-3</v>
      </c>
      <c r="AL658" s="87">
        <f t="shared" ca="1" si="76"/>
        <v>2.2002535272130446E-3</v>
      </c>
      <c r="AM658" s="87">
        <f t="shared" ca="1" si="77"/>
        <v>3.5478022095989168</v>
      </c>
    </row>
    <row r="659" spans="2:39" x14ac:dyDescent="0.45">
      <c r="B659" s="86">
        <v>43039</v>
      </c>
      <c r="C659" s="5">
        <v>60.79</v>
      </c>
      <c r="E659" s="86">
        <v>43040</v>
      </c>
      <c r="F659" s="5">
        <v>2.3530000000000002</v>
      </c>
      <c r="G659" s="5">
        <v>0.46591828682721093</v>
      </c>
      <c r="I659" s="86">
        <v>43006</v>
      </c>
      <c r="J659" s="5">
        <v>9.5500000000000007</v>
      </c>
      <c r="L659" s="86">
        <v>43040</v>
      </c>
      <c r="M659" s="5">
        <v>0.52349999999999997</v>
      </c>
      <c r="O659" s="86">
        <f t="shared" ca="1" si="79"/>
        <v>43040</v>
      </c>
      <c r="P659" s="5">
        <v>2519.36</v>
      </c>
      <c r="Q659" s="5">
        <v>3.1254676752017598</v>
      </c>
      <c r="R659" s="1"/>
      <c r="S659" s="1">
        <v>42858</v>
      </c>
      <c r="T659">
        <v>323.97500000000002</v>
      </c>
      <c r="V659" s="86">
        <v>43025</v>
      </c>
      <c r="W659" s="5">
        <v>-1.81</v>
      </c>
      <c r="Z659" s="86">
        <v>43007</v>
      </c>
      <c r="AA659" s="5">
        <v>88.76</v>
      </c>
      <c r="AC659" s="1">
        <v>42894</v>
      </c>
      <c r="AD659">
        <v>2.1509999999999998</v>
      </c>
      <c r="AE659" s="87">
        <f t="shared" ca="1" si="73"/>
        <v>1.8499999999999961E-2</v>
      </c>
      <c r="AF659" s="87">
        <f t="shared" ca="1" si="74"/>
        <v>2.7194607308557911E-2</v>
      </c>
      <c r="AG659" s="87">
        <f t="shared" ca="1" si="75"/>
        <v>0.43849986697071475</v>
      </c>
      <c r="AI659" s="1">
        <v>42864</v>
      </c>
      <c r="AJ659">
        <v>2396.92</v>
      </c>
      <c r="AK659" s="85">
        <f t="shared" ca="1" si="78"/>
        <v>-1.0257908036239289E-3</v>
      </c>
      <c r="AL659" s="87">
        <f t="shared" ca="1" si="76"/>
        <v>2.2111104863632241E-3</v>
      </c>
      <c r="AM659" s="87">
        <f t="shared" ca="1" si="77"/>
        <v>3.5653085302052157</v>
      </c>
    </row>
    <row r="660" spans="2:39" x14ac:dyDescent="0.45">
      <c r="B660" s="86">
        <v>43038</v>
      </c>
      <c r="C660" s="5">
        <v>61.6</v>
      </c>
      <c r="E660" s="86">
        <v>43039</v>
      </c>
      <c r="F660" s="5">
        <v>2.3512</v>
      </c>
      <c r="G660" s="5">
        <v>0.59392305898997166</v>
      </c>
      <c r="I660" s="86">
        <v>43005</v>
      </c>
      <c r="J660" s="5">
        <v>9.8699999999999992</v>
      </c>
      <c r="L660" s="86">
        <v>43039</v>
      </c>
      <c r="M660" s="5">
        <v>0.53169999999999995</v>
      </c>
      <c r="O660" s="86">
        <f t="shared" ca="1" si="79"/>
        <v>43039</v>
      </c>
      <c r="P660" s="5">
        <v>2510.06</v>
      </c>
      <c r="Q660" s="5">
        <v>4.2229497500535</v>
      </c>
      <c r="R660" s="1"/>
      <c r="S660" s="1">
        <v>42857</v>
      </c>
      <c r="T660">
        <v>323.46600000000001</v>
      </c>
      <c r="V660" s="86">
        <v>43024</v>
      </c>
      <c r="W660" s="5">
        <v>-2.88</v>
      </c>
      <c r="Z660" s="86">
        <v>43006</v>
      </c>
      <c r="AA660" s="5">
        <v>88.63</v>
      </c>
      <c r="AC660" s="1">
        <v>42893</v>
      </c>
      <c r="AD660">
        <v>2.1324999999999998</v>
      </c>
      <c r="AE660" s="87">
        <f t="shared" ca="1" si="73"/>
        <v>3.1499999999999861E-2</v>
      </c>
      <c r="AF660" s="87">
        <f t="shared" ca="1" si="74"/>
        <v>3.98711570770987E-2</v>
      </c>
      <c r="AG660" s="87">
        <f t="shared" ca="1" si="75"/>
        <v>0.64290309015693503</v>
      </c>
      <c r="AI660" s="1">
        <v>42863</v>
      </c>
      <c r="AJ660">
        <v>2399.38</v>
      </c>
      <c r="AK660" s="85">
        <f t="shared" ca="1" si="78"/>
        <v>3.7510393509375765E-5</v>
      </c>
      <c r="AL660" s="87">
        <f t="shared" ca="1" si="76"/>
        <v>2.2855008535562979E-3</v>
      </c>
      <c r="AM660" s="87">
        <f t="shared" ca="1" si="77"/>
        <v>3.6852593930654418</v>
      </c>
    </row>
    <row r="661" spans="2:39" x14ac:dyDescent="0.45">
      <c r="B661" s="86">
        <v>43035</v>
      </c>
      <c r="C661" s="5">
        <v>63.4</v>
      </c>
      <c r="E661" s="86">
        <v>43038</v>
      </c>
      <c r="F661" s="5">
        <v>2.3464999999999998</v>
      </c>
      <c r="G661" s="5">
        <v>0.60553996565049673</v>
      </c>
      <c r="I661" s="86">
        <v>43004</v>
      </c>
      <c r="J661" s="5">
        <v>10.17</v>
      </c>
      <c r="L661" s="86">
        <v>43038</v>
      </c>
      <c r="M661" s="5">
        <v>0.54430000000000001</v>
      </c>
      <c r="O661" s="86">
        <f t="shared" ca="1" si="79"/>
        <v>43038</v>
      </c>
      <c r="P661" s="5">
        <v>2507.04</v>
      </c>
      <c r="Q661" s="5">
        <v>4.1985396179785299</v>
      </c>
      <c r="R661" s="1"/>
      <c r="S661" s="1">
        <v>42856</v>
      </c>
      <c r="T661">
        <v>323.66399999999999</v>
      </c>
      <c r="V661" s="86">
        <v>43021</v>
      </c>
      <c r="W661" s="5">
        <v>-3.75</v>
      </c>
      <c r="Z661" s="86">
        <v>43005</v>
      </c>
      <c r="AA661" s="5">
        <v>88.63</v>
      </c>
      <c r="AC661" s="1">
        <v>42892</v>
      </c>
      <c r="AD661">
        <v>2.101</v>
      </c>
      <c r="AE661" s="87">
        <f t="shared" ca="1" si="73"/>
        <v>-2.870000000000017E-2</v>
      </c>
      <c r="AF661" s="87">
        <f t="shared" ca="1" si="74"/>
        <v>3.4198879123932567E-2</v>
      </c>
      <c r="AG661" s="87">
        <f t="shared" ca="1" si="75"/>
        <v>0.55144035640010169</v>
      </c>
      <c r="AI661" s="1">
        <v>42860</v>
      </c>
      <c r="AJ661">
        <v>2399.29</v>
      </c>
      <c r="AK661" s="85">
        <f t="shared" ca="1" si="78"/>
        <v>4.0803513003330903E-3</v>
      </c>
      <c r="AL661" s="87">
        <f t="shared" ca="1" si="76"/>
        <v>2.2194525017671532E-3</v>
      </c>
      <c r="AM661" s="87">
        <f t="shared" ca="1" si="77"/>
        <v>3.5787596258705658</v>
      </c>
    </row>
    <row r="662" spans="2:39" x14ac:dyDescent="0.45">
      <c r="B662" s="86">
        <v>43034</v>
      </c>
      <c r="C662" s="5">
        <v>65.2</v>
      </c>
      <c r="E662" s="86">
        <v>43035</v>
      </c>
      <c r="F662" s="5">
        <v>2.3805000000000001</v>
      </c>
      <c r="G662" s="5">
        <v>0.77330501744137192</v>
      </c>
      <c r="I662" s="86">
        <v>43003</v>
      </c>
      <c r="J662" s="5">
        <v>10.210000000000001</v>
      </c>
      <c r="L662" s="86">
        <v>43035</v>
      </c>
      <c r="M662" s="5">
        <v>0.55889999999999995</v>
      </c>
      <c r="O662" s="86">
        <f t="shared" ca="1" si="79"/>
        <v>43035</v>
      </c>
      <c r="P662" s="5">
        <v>2496.84</v>
      </c>
      <c r="Q662" s="5">
        <v>2.86805603241472</v>
      </c>
      <c r="R662" s="1"/>
      <c r="S662" s="1">
        <v>42853</v>
      </c>
      <c r="T662">
        <v>327.084</v>
      </c>
      <c r="V662" s="86">
        <v>43020</v>
      </c>
      <c r="W662" s="5">
        <v>-4.25</v>
      </c>
      <c r="Z662" s="86">
        <v>43004</v>
      </c>
      <c r="AA662" s="5">
        <v>88.59</v>
      </c>
      <c r="AC662" s="1">
        <v>42891</v>
      </c>
      <c r="AD662">
        <v>2.1297000000000001</v>
      </c>
      <c r="AE662" s="87">
        <f t="shared" ca="1" si="73"/>
        <v>2.3900000000000254E-2</v>
      </c>
      <c r="AF662" s="87">
        <f t="shared" ca="1" si="74"/>
        <v>3.2159537206454758E-2</v>
      </c>
      <c r="AG662" s="87">
        <f t="shared" ca="1" si="75"/>
        <v>0.51855695604887075</v>
      </c>
      <c r="AI662" s="1">
        <v>42859</v>
      </c>
      <c r="AJ662">
        <v>2389.52</v>
      </c>
      <c r="AK662" s="85">
        <f t="shared" ca="1" si="78"/>
        <v>5.8187604333453274E-4</v>
      </c>
      <c r="AL662" s="87">
        <f t="shared" ca="1" si="76"/>
        <v>1.3067464670350486E-3</v>
      </c>
      <c r="AM662" s="87">
        <f t="shared" ca="1" si="77"/>
        <v>2.107065365783015</v>
      </c>
    </row>
    <row r="663" spans="2:39" x14ac:dyDescent="0.45">
      <c r="B663" s="86">
        <v>43033</v>
      </c>
      <c r="C663" s="5">
        <v>64.8</v>
      </c>
      <c r="E663" s="86">
        <v>43034</v>
      </c>
      <c r="F663" s="5">
        <v>2.4355000000000002</v>
      </c>
      <c r="G663" s="5">
        <v>0.53541242670175648</v>
      </c>
      <c r="I663" s="86">
        <v>43000</v>
      </c>
      <c r="J663" s="5">
        <v>9.59</v>
      </c>
      <c r="L663" s="86">
        <v>43034</v>
      </c>
      <c r="M663" s="5">
        <v>0.59140000000000004</v>
      </c>
      <c r="O663" s="86">
        <f t="shared" ca="1" si="79"/>
        <v>43034</v>
      </c>
      <c r="P663" s="5">
        <v>2496.66</v>
      </c>
      <c r="Q663" s="5">
        <v>3.1001080309895102</v>
      </c>
      <c r="R663" s="1"/>
      <c r="S663" s="1">
        <v>42852</v>
      </c>
      <c r="T663">
        <v>328.10899999999998</v>
      </c>
      <c r="V663" s="86">
        <v>43019</v>
      </c>
      <c r="W663" s="5">
        <v>-4.5</v>
      </c>
      <c r="Z663" s="86">
        <v>43003</v>
      </c>
      <c r="AA663" s="5">
        <v>88.48</v>
      </c>
      <c r="AC663" s="1">
        <v>42888</v>
      </c>
      <c r="AD663">
        <v>2.1057999999999999</v>
      </c>
      <c r="AE663" s="87">
        <f t="shared" ca="1" si="73"/>
        <v>-5.0200000000000244E-2</v>
      </c>
      <c r="AF663" s="87">
        <f t="shared" ca="1" si="74"/>
        <v>2.9626564656290103E-2</v>
      </c>
      <c r="AG663" s="87">
        <f t="shared" ca="1" si="75"/>
        <v>0.47771400091128563</v>
      </c>
      <c r="AI663" s="1">
        <v>42858</v>
      </c>
      <c r="AJ663">
        <v>2388.13</v>
      </c>
      <c r="AK663" s="85">
        <f t="shared" ca="1" si="78"/>
        <v>-1.2721529972957541E-3</v>
      </c>
      <c r="AL663" s="87">
        <f t="shared" ca="1" si="76"/>
        <v>1.7958500164986216E-3</v>
      </c>
      <c r="AM663" s="87">
        <f t="shared" ca="1" si="77"/>
        <v>2.8957211420596178</v>
      </c>
    </row>
    <row r="664" spans="2:39" x14ac:dyDescent="0.45">
      <c r="B664" s="86">
        <v>43032</v>
      </c>
      <c r="C664" s="5">
        <v>62.9</v>
      </c>
      <c r="E664" s="86">
        <v>43033</v>
      </c>
      <c r="F664" s="5">
        <v>2.4089999999999998</v>
      </c>
      <c r="G664" s="5">
        <v>0.65748358661388795</v>
      </c>
      <c r="I664" s="86">
        <v>42999</v>
      </c>
      <c r="J664" s="5">
        <v>9.67</v>
      </c>
      <c r="L664" s="86">
        <v>43033</v>
      </c>
      <c r="M664" s="5">
        <v>0.58399999999999996</v>
      </c>
      <c r="O664" s="86">
        <f t="shared" ca="1" si="79"/>
        <v>43033</v>
      </c>
      <c r="P664" s="5">
        <v>2502.2199999999998</v>
      </c>
      <c r="Q664" s="5">
        <v>3.1224951353626502</v>
      </c>
      <c r="R664" s="1"/>
      <c r="S664" s="1">
        <v>42851</v>
      </c>
      <c r="T664">
        <v>328.346</v>
      </c>
      <c r="V664" s="86">
        <v>43018</v>
      </c>
      <c r="W664" s="5">
        <v>-4.5</v>
      </c>
      <c r="Z664" s="86">
        <v>43000</v>
      </c>
      <c r="AA664" s="5">
        <v>88.43</v>
      </c>
      <c r="AC664" s="1">
        <v>42887</v>
      </c>
      <c r="AD664">
        <v>2.1560000000000001</v>
      </c>
      <c r="AE664" s="87">
        <f t="shared" ca="1" si="73"/>
        <v>1.0000000000000231E-2</v>
      </c>
      <c r="AF664" s="87">
        <f t="shared" ca="1" si="74"/>
        <v>2.3883327518026722E-2</v>
      </c>
      <c r="AG664" s="87">
        <f t="shared" ca="1" si="75"/>
        <v>0.38510708467472576</v>
      </c>
      <c r="AI664" s="1">
        <v>42857</v>
      </c>
      <c r="AJ664">
        <v>2391.17</v>
      </c>
      <c r="AK664" s="85">
        <f t="shared" ca="1" si="78"/>
        <v>1.1884089692428136E-3</v>
      </c>
      <c r="AL664" s="87">
        <f t="shared" ca="1" si="76"/>
        <v>1.6097946724576565E-3</v>
      </c>
      <c r="AM664" s="87">
        <f t="shared" ca="1" si="77"/>
        <v>2.5957159142382933</v>
      </c>
    </row>
    <row r="665" spans="2:39" x14ac:dyDescent="0.45">
      <c r="B665" s="86">
        <v>43031</v>
      </c>
      <c r="C665" s="5">
        <v>61.8</v>
      </c>
      <c r="E665" s="86">
        <v>43032</v>
      </c>
      <c r="F665" s="5">
        <v>2.4003999999999999</v>
      </c>
      <c r="G665" s="5">
        <v>0.7916019096321889</v>
      </c>
      <c r="I665" s="86">
        <v>42998</v>
      </c>
      <c r="J665" s="5">
        <v>9.7799999999999994</v>
      </c>
      <c r="L665" s="86">
        <v>43032</v>
      </c>
      <c r="M665" s="5">
        <v>0.57830000000000004</v>
      </c>
      <c r="O665" s="86">
        <f t="shared" ca="1" si="79"/>
        <v>43032</v>
      </c>
      <c r="P665" s="5">
        <v>2500.6</v>
      </c>
      <c r="Q665" s="5">
        <v>3.36308678315131</v>
      </c>
      <c r="R665" s="1"/>
      <c r="S665" s="1">
        <v>42850</v>
      </c>
      <c r="T665">
        <v>327.60300000000001</v>
      </c>
      <c r="V665" s="86">
        <v>43014</v>
      </c>
      <c r="W665" s="5">
        <v>-4.25</v>
      </c>
      <c r="Z665" s="86">
        <v>42999</v>
      </c>
      <c r="AA665" s="5">
        <v>88.34</v>
      </c>
      <c r="AC665" s="1">
        <v>42886</v>
      </c>
      <c r="AD665">
        <v>2.1459999999999999</v>
      </c>
      <c r="AE665" s="87">
        <f t="shared" ca="1" si="73"/>
        <v>-5.6000000000002714E-3</v>
      </c>
      <c r="AF665" s="87">
        <f t="shared" ca="1" si="74"/>
        <v>2.0387823163185652E-2</v>
      </c>
      <c r="AG665" s="87">
        <f t="shared" ca="1" si="75"/>
        <v>0.32874377053666831</v>
      </c>
      <c r="AI665" s="1">
        <v>42856</v>
      </c>
      <c r="AJ665">
        <v>2388.33</v>
      </c>
      <c r="AK665" s="85">
        <f t="shared" ca="1" si="78"/>
        <v>1.7307386358750435E-3</v>
      </c>
      <c r="AL665" s="87">
        <f t="shared" ca="1" si="76"/>
        <v>1.5492509792418251E-3</v>
      </c>
      <c r="AM665" s="87">
        <f t="shared" ca="1" si="77"/>
        <v>2.4980921422903037</v>
      </c>
    </row>
    <row r="666" spans="2:39" x14ac:dyDescent="0.45">
      <c r="B666" s="86">
        <v>43028</v>
      </c>
      <c r="C666" s="5">
        <v>61.765799999999999</v>
      </c>
      <c r="E666" s="86">
        <v>43031</v>
      </c>
      <c r="F666" s="5">
        <v>2.3414000000000001</v>
      </c>
      <c r="G666" s="5">
        <v>0.72265837941127553</v>
      </c>
      <c r="I666" s="86">
        <v>42997</v>
      </c>
      <c r="J666" s="5">
        <v>10.18</v>
      </c>
      <c r="L666" s="86">
        <v>43031</v>
      </c>
      <c r="M666" s="5">
        <v>0.54300000000000004</v>
      </c>
      <c r="O666" s="86">
        <f t="shared" ca="1" si="79"/>
        <v>43031</v>
      </c>
      <c r="P666" s="5">
        <v>2508.2399999999998</v>
      </c>
      <c r="Q666" s="5">
        <v>0.83009622533081195</v>
      </c>
      <c r="R666" s="1"/>
      <c r="S666" s="1">
        <v>42849</v>
      </c>
      <c r="T666">
        <v>334.12799999999999</v>
      </c>
      <c r="V666" s="86">
        <v>43013</v>
      </c>
      <c r="W666" s="5">
        <v>-4.5</v>
      </c>
      <c r="Z666" s="86">
        <v>42998</v>
      </c>
      <c r="AA666" s="5">
        <v>88.45</v>
      </c>
      <c r="AC666" s="1">
        <v>42885</v>
      </c>
      <c r="AD666">
        <v>2.1516000000000002</v>
      </c>
      <c r="AE666" s="87">
        <f t="shared" ca="1" si="73"/>
        <v>-4.5399999999999885E-2</v>
      </c>
      <c r="AF666" s="87">
        <f t="shared" ca="1" si="74"/>
        <v>2.4437044965925428E-2</v>
      </c>
      <c r="AG666" s="87">
        <f t="shared" ca="1" si="75"/>
        <v>0.39403551024410466</v>
      </c>
      <c r="AI666" s="1">
        <v>42853</v>
      </c>
      <c r="AJ666">
        <v>2384.1999999999998</v>
      </c>
      <c r="AK666" s="85">
        <f t="shared" ca="1" si="78"/>
        <v>-1.9149508153329291E-3</v>
      </c>
      <c r="AL666" s="87">
        <f t="shared" ca="1" si="76"/>
        <v>3.4937264682387043E-3</v>
      </c>
      <c r="AM666" s="87">
        <f t="shared" ca="1" si="77"/>
        <v>5.633464657798644</v>
      </c>
    </row>
    <row r="667" spans="2:39" x14ac:dyDescent="0.45">
      <c r="B667" s="86">
        <v>43027</v>
      </c>
      <c r="C667" s="5">
        <v>59.2</v>
      </c>
      <c r="E667" s="86">
        <v>43028</v>
      </c>
      <c r="F667" s="5">
        <v>2.3616999999999999</v>
      </c>
      <c r="G667" s="5">
        <v>0.6374241784975937</v>
      </c>
      <c r="I667" s="86">
        <v>42996</v>
      </c>
      <c r="J667" s="5">
        <v>10.15</v>
      </c>
      <c r="L667" s="86">
        <v>43028</v>
      </c>
      <c r="M667" s="5">
        <v>0.54710000000000003</v>
      </c>
      <c r="O667" s="86">
        <f t="shared" ca="1" si="79"/>
        <v>43028</v>
      </c>
      <c r="P667" s="5">
        <v>2506.65</v>
      </c>
      <c r="Q667" s="5">
        <v>2.1289634396150898</v>
      </c>
      <c r="R667" s="1"/>
      <c r="S667" s="1">
        <v>42846</v>
      </c>
      <c r="T667">
        <v>345.10899999999998</v>
      </c>
      <c r="V667" s="86">
        <v>43012</v>
      </c>
      <c r="W667" s="5">
        <v>-4</v>
      </c>
      <c r="Z667" s="86">
        <v>42997</v>
      </c>
      <c r="AA667" s="5">
        <v>88.46</v>
      </c>
      <c r="AC667" s="1">
        <v>42884</v>
      </c>
      <c r="AD667">
        <v>2.1970000000000001</v>
      </c>
      <c r="AE667" s="87">
        <f t="shared" ca="1" si="73"/>
        <v>-3.4000000000000696E-3</v>
      </c>
      <c r="AF667" s="87">
        <f t="shared" ca="1" si="74"/>
        <v>1.6380145501999011E-2</v>
      </c>
      <c r="AG667" s="87">
        <f t="shared" ca="1" si="75"/>
        <v>0.26412190998349833</v>
      </c>
      <c r="AI667" s="1">
        <v>42852</v>
      </c>
      <c r="AJ667">
        <v>2388.77</v>
      </c>
      <c r="AK667" s="85">
        <f t="shared" ca="1" si="78"/>
        <v>5.5273837202107399E-4</v>
      </c>
      <c r="AL667" s="87">
        <f t="shared" ca="1" si="76"/>
        <v>5.2306630681282539E-3</v>
      </c>
      <c r="AM667" s="87">
        <f t="shared" ca="1" si="77"/>
        <v>8.4341907699512149</v>
      </c>
    </row>
    <row r="668" spans="2:39" x14ac:dyDescent="0.45">
      <c r="B668" s="86">
        <v>43026</v>
      </c>
      <c r="C668" s="5">
        <v>58.3</v>
      </c>
      <c r="E668" s="86">
        <v>43027</v>
      </c>
      <c r="F668" s="5">
        <v>2.2974000000000001</v>
      </c>
      <c r="G668" s="5">
        <v>0.51579865257675839</v>
      </c>
      <c r="I668" s="86">
        <v>42993</v>
      </c>
      <c r="J668" s="5">
        <v>10.17</v>
      </c>
      <c r="L668" s="86">
        <v>43027</v>
      </c>
      <c r="M668" s="5">
        <v>0.51839999999999997</v>
      </c>
      <c r="O668" s="86">
        <f t="shared" ca="1" si="79"/>
        <v>43027</v>
      </c>
      <c r="P668" s="5">
        <v>2503.87</v>
      </c>
      <c r="Q668" s="5">
        <v>2.1072920116463201</v>
      </c>
      <c r="R668" s="1"/>
      <c r="S668" s="1">
        <v>42845</v>
      </c>
      <c r="T668">
        <v>345.33100000000002</v>
      </c>
      <c r="V668" s="86">
        <v>43011</v>
      </c>
      <c r="W668" s="5">
        <v>-4.1900000000000004</v>
      </c>
      <c r="Z668" s="86">
        <v>42996</v>
      </c>
      <c r="AA668" s="5">
        <v>88.37</v>
      </c>
      <c r="AC668" s="1">
        <v>42881</v>
      </c>
      <c r="AD668">
        <v>2.2004000000000001</v>
      </c>
      <c r="AE668" s="87">
        <f t="shared" ca="1" si="73"/>
        <v>-4.9999999999998934E-3</v>
      </c>
      <c r="AF668" s="87">
        <f t="shared" ca="1" si="74"/>
        <v>2.4304097734058245E-2</v>
      </c>
      <c r="AG668" s="87">
        <f t="shared" ca="1" si="75"/>
        <v>0.3918918005436326</v>
      </c>
      <c r="AI668" s="1">
        <v>42851</v>
      </c>
      <c r="AJ668">
        <v>2387.4499999999998</v>
      </c>
      <c r="AK668" s="85">
        <f t="shared" ca="1" si="78"/>
        <v>-4.8575605114247193E-4</v>
      </c>
      <c r="AL668" s="87">
        <f t="shared" ca="1" si="76"/>
        <v>6.2764107479898806E-3</v>
      </c>
      <c r="AM668" s="87">
        <f t="shared" ca="1" si="77"/>
        <v>10.120408236897141</v>
      </c>
    </row>
    <row r="669" spans="2:39" x14ac:dyDescent="0.45">
      <c r="B669" s="86">
        <v>43025</v>
      </c>
      <c r="C669" s="5">
        <v>58.222999999999999</v>
      </c>
      <c r="E669" s="86">
        <v>43026</v>
      </c>
      <c r="F669" s="5">
        <v>2.3235000000000001</v>
      </c>
      <c r="G669" s="5">
        <v>0.62340857389035065</v>
      </c>
      <c r="I669" s="86">
        <v>42992</v>
      </c>
      <c r="J669" s="5">
        <v>10.44</v>
      </c>
      <c r="L669" s="86">
        <v>43026</v>
      </c>
      <c r="M669" s="5">
        <v>0.51160000000000005</v>
      </c>
      <c r="O669" s="86">
        <f t="shared" ca="1" si="79"/>
        <v>43026</v>
      </c>
      <c r="P669" s="5">
        <v>2500.23</v>
      </c>
      <c r="Q669" s="5">
        <v>3.02616094355457</v>
      </c>
      <c r="R669" s="1"/>
      <c r="S669" s="1">
        <v>42844</v>
      </c>
      <c r="T669">
        <v>351.78</v>
      </c>
      <c r="V669" s="86">
        <v>43010</v>
      </c>
      <c r="W669" s="5">
        <v>-4.13</v>
      </c>
      <c r="Z669" s="86">
        <v>42993</v>
      </c>
      <c r="AA669" s="5">
        <v>88.41</v>
      </c>
      <c r="AC669" s="1">
        <v>42880</v>
      </c>
      <c r="AD669">
        <v>2.2054</v>
      </c>
      <c r="AE669" s="87">
        <f t="shared" ref="AE669:AE732" ca="1" si="80">(AD669-AD670)</f>
        <v>1.1699999999999822E-2</v>
      </c>
      <c r="AF669" s="87">
        <f t="shared" ref="AF669:AF732" ca="1" si="81">STDEV(AE669:AE672)</f>
        <v>2.5083460686276666E-2</v>
      </c>
      <c r="AG669" s="87">
        <f t="shared" ref="AG669:AG732" ca="1" si="82">AF669*SQRT(260)</f>
        <v>0.4044586505441522</v>
      </c>
      <c r="AI669" s="1">
        <v>42850</v>
      </c>
      <c r="AJ669">
        <v>2388.61</v>
      </c>
      <c r="AK669" s="85">
        <f t="shared" ca="1" si="78"/>
        <v>6.0721281060621066E-3</v>
      </c>
      <c r="AL669" s="87">
        <f t="shared" ref="AL669:AL732" ca="1" si="83">STDEV(AK669:AK672)</f>
        <v>5.9205151410212896E-3</v>
      </c>
      <c r="AM669" s="87">
        <f t="shared" ref="AM669:AM732" ca="1" si="84">AL669*SQRT(260)*100</f>
        <v>9.5465438139235541</v>
      </c>
    </row>
    <row r="670" spans="2:39" x14ac:dyDescent="0.45">
      <c r="B670" s="86">
        <v>43024</v>
      </c>
      <c r="C670" s="5">
        <v>58.2</v>
      </c>
      <c r="E670" s="86">
        <v>43025</v>
      </c>
      <c r="F670" s="5">
        <v>2.2827999999999999</v>
      </c>
      <c r="G670" s="5">
        <v>0.58690356959214196</v>
      </c>
      <c r="I670" s="86">
        <v>42991</v>
      </c>
      <c r="J670" s="5">
        <v>10.5</v>
      </c>
      <c r="L670" s="86">
        <v>43025</v>
      </c>
      <c r="M670" s="5">
        <v>0.47699999999999998</v>
      </c>
      <c r="O670" s="86">
        <f t="shared" ca="1" si="79"/>
        <v>43025</v>
      </c>
      <c r="P670" s="5">
        <v>2495.62</v>
      </c>
      <c r="Q670" s="5">
        <v>8.4156627660733303</v>
      </c>
      <c r="R670" s="1"/>
      <c r="S670" s="1">
        <v>42843</v>
      </c>
      <c r="T670">
        <v>349.327</v>
      </c>
      <c r="V670" s="86">
        <v>43007</v>
      </c>
      <c r="W670" s="5">
        <v>-4.38</v>
      </c>
      <c r="Z670" s="86">
        <v>42992</v>
      </c>
      <c r="AA670" s="5">
        <v>88.33</v>
      </c>
      <c r="AC670" s="1">
        <v>42879</v>
      </c>
      <c r="AD670">
        <v>2.1937000000000002</v>
      </c>
      <c r="AE670" s="87">
        <f t="shared" ca="1" si="80"/>
        <v>-2.7999999999999581E-2</v>
      </c>
      <c r="AF670" s="87">
        <f t="shared" ca="1" si="81"/>
        <v>2.5473957289749598E-2</v>
      </c>
      <c r="AG670" s="87">
        <f t="shared" ca="1" si="82"/>
        <v>0.41075521907821999</v>
      </c>
      <c r="AI670" s="1">
        <v>42849</v>
      </c>
      <c r="AJ670">
        <v>2374.15</v>
      </c>
      <c r="AK670" s="85">
        <f t="shared" ref="AK670:AK733" ca="1" si="85">LN(AJ670/AJ671)</f>
        <v>1.0781752773837281E-2</v>
      </c>
      <c r="AL670" s="87">
        <f t="shared" ca="1" si="83"/>
        <v>6.8116903719772116E-3</v>
      </c>
      <c r="AM670" s="87">
        <f t="shared" ca="1" si="84"/>
        <v>10.983520696096779</v>
      </c>
    </row>
    <row r="671" spans="2:39" x14ac:dyDescent="0.45">
      <c r="B671" s="86">
        <v>43021</v>
      </c>
      <c r="C671" s="5">
        <v>60.6</v>
      </c>
      <c r="E671" s="86">
        <v>43024</v>
      </c>
      <c r="F671" s="5">
        <v>2.2761999999999998</v>
      </c>
      <c r="G671" s="5">
        <v>0.57381888838436168</v>
      </c>
      <c r="I671" s="86">
        <v>42990</v>
      </c>
      <c r="J671" s="5">
        <v>10.58</v>
      </c>
      <c r="L671" s="86">
        <v>43024</v>
      </c>
      <c r="M671" s="5">
        <v>0.47799999999999998</v>
      </c>
      <c r="O671" s="86">
        <f t="shared" ca="1" si="79"/>
        <v>43024</v>
      </c>
      <c r="P671" s="5">
        <v>2498.37</v>
      </c>
      <c r="Q671" s="5">
        <v>8.6015478973368698</v>
      </c>
      <c r="R671" s="1"/>
      <c r="S671" s="1">
        <v>42842</v>
      </c>
      <c r="T671">
        <v>344.33699999999999</v>
      </c>
      <c r="V671" s="86">
        <v>43006</v>
      </c>
      <c r="W671" s="5">
        <v>-4</v>
      </c>
      <c r="Z671" s="86">
        <v>42991</v>
      </c>
      <c r="AA671" s="5">
        <v>88.21</v>
      </c>
      <c r="AC671" s="1">
        <v>42878</v>
      </c>
      <c r="AD671">
        <v>2.2216999999999998</v>
      </c>
      <c r="AE671" s="87">
        <f t="shared" ca="1" si="80"/>
        <v>2.8999999999999915E-2</v>
      </c>
      <c r="AF671" s="87">
        <f t="shared" ca="1" si="81"/>
        <v>8.0535706366802913E-3</v>
      </c>
      <c r="AG671" s="87">
        <f t="shared" ca="1" si="82"/>
        <v>0.1298599245340907</v>
      </c>
      <c r="AI671" s="1">
        <v>42846</v>
      </c>
      <c r="AJ671">
        <v>2348.69</v>
      </c>
      <c r="AK671" s="85">
        <f t="shared" ca="1" si="85"/>
        <v>-3.039625852145616E-3</v>
      </c>
      <c r="AL671" s="87">
        <f t="shared" ca="1" si="83"/>
        <v>5.076812911325685E-3</v>
      </c>
      <c r="AM671" s="87">
        <f t="shared" ca="1" si="84"/>
        <v>8.1861148461995246</v>
      </c>
    </row>
    <row r="672" spans="2:39" x14ac:dyDescent="0.45">
      <c r="B672" s="86">
        <v>43020</v>
      </c>
      <c r="C672" s="5">
        <v>62.1</v>
      </c>
      <c r="E672" s="86">
        <v>43021</v>
      </c>
      <c r="F672" s="5">
        <v>2.2357</v>
      </c>
      <c r="G672" s="5">
        <v>0.27956510869563045</v>
      </c>
      <c r="I672" s="86">
        <v>42989</v>
      </c>
      <c r="J672" s="5">
        <v>10.73</v>
      </c>
      <c r="L672" s="86">
        <v>43021</v>
      </c>
      <c r="M672" s="5">
        <v>0.4824</v>
      </c>
      <c r="O672" s="86">
        <f t="shared" ca="1" si="79"/>
        <v>43021</v>
      </c>
      <c r="P672" s="5">
        <v>2496.48</v>
      </c>
      <c r="Q672" s="5">
        <v>8.8747756477998596</v>
      </c>
      <c r="R672" s="1"/>
      <c r="S672" s="1">
        <v>42838</v>
      </c>
      <c r="T672">
        <v>345.76</v>
      </c>
      <c r="V672" s="86">
        <v>43005</v>
      </c>
      <c r="W672" s="5">
        <v>-4.13</v>
      </c>
      <c r="Z672" s="86">
        <v>42990</v>
      </c>
      <c r="AA672" s="5">
        <v>88.18</v>
      </c>
      <c r="AC672" s="1">
        <v>42877</v>
      </c>
      <c r="AD672">
        <v>2.1926999999999999</v>
      </c>
      <c r="AE672" s="87">
        <f t="shared" ca="1" si="80"/>
        <v>1.9699999999999829E-2</v>
      </c>
      <c r="AF672" s="87">
        <f t="shared" ca="1" si="81"/>
        <v>5.7910987731172286E-2</v>
      </c>
      <c r="AG672" s="87">
        <f t="shared" ca="1" si="82"/>
        <v>0.93378661909453198</v>
      </c>
      <c r="AI672" s="1">
        <v>42845</v>
      </c>
      <c r="AJ672">
        <v>2355.84</v>
      </c>
      <c r="AK672" s="85">
        <f t="shared" ca="1" si="85"/>
        <v>7.5287796425385226E-3</v>
      </c>
      <c r="AL672" s="87">
        <f t="shared" ca="1" si="83"/>
        <v>6.0193054436548168E-3</v>
      </c>
      <c r="AM672" s="87">
        <f t="shared" ca="1" si="84"/>
        <v>9.7058383904963375</v>
      </c>
    </row>
    <row r="673" spans="2:39" x14ac:dyDescent="0.45">
      <c r="B673" s="86">
        <v>43019</v>
      </c>
      <c r="C673" s="5">
        <v>62.7</v>
      </c>
      <c r="E673" s="86">
        <v>43020</v>
      </c>
      <c r="F673" s="5">
        <v>2.2768000000000002</v>
      </c>
      <c r="G673" s="5">
        <v>0.20435557247112146</v>
      </c>
      <c r="I673" s="86">
        <v>42986</v>
      </c>
      <c r="J673" s="5">
        <v>12.12</v>
      </c>
      <c r="L673" s="86">
        <v>43020</v>
      </c>
      <c r="M673" s="5">
        <v>0.50309999999999999</v>
      </c>
      <c r="O673" s="86">
        <f t="shared" ca="1" si="79"/>
        <v>43020</v>
      </c>
      <c r="P673" s="5">
        <v>2488.11</v>
      </c>
      <c r="Q673" s="5">
        <v>8.8712804439557704</v>
      </c>
      <c r="R673" s="1"/>
      <c r="S673" s="1">
        <v>42837</v>
      </c>
      <c r="T673">
        <v>346.96</v>
      </c>
      <c r="V673" s="86">
        <v>43004</v>
      </c>
      <c r="W673" s="5">
        <v>-4</v>
      </c>
      <c r="Z673" s="86">
        <v>42989</v>
      </c>
      <c r="AA673" s="5">
        <v>88.07</v>
      </c>
      <c r="AC673" s="1">
        <v>42874</v>
      </c>
      <c r="AD673">
        <v>2.173</v>
      </c>
      <c r="AE673" s="87">
        <f t="shared" ca="1" si="80"/>
        <v>1.6999999999999904E-2</v>
      </c>
      <c r="AF673" s="87">
        <f t="shared" ca="1" si="81"/>
        <v>5.4140834866115532E-2</v>
      </c>
      <c r="AG673" s="87">
        <f t="shared" ca="1" si="82"/>
        <v>0.87299473079738443</v>
      </c>
      <c r="AI673" s="1">
        <v>42844</v>
      </c>
      <c r="AJ673">
        <v>2338.17</v>
      </c>
      <c r="AK673" s="85">
        <f t="shared" ca="1" si="85"/>
        <v>-1.7178170006366042E-3</v>
      </c>
      <c r="AL673" s="87">
        <f t="shared" ca="1" si="83"/>
        <v>6.5735628297639509E-3</v>
      </c>
      <c r="AM673" s="87">
        <f t="shared" ca="1" si="84"/>
        <v>10.599551571638351</v>
      </c>
    </row>
    <row r="674" spans="2:39" x14ac:dyDescent="0.45">
      <c r="B674" s="86">
        <v>43018</v>
      </c>
      <c r="C674" s="5">
        <v>61.73</v>
      </c>
      <c r="E674" s="86">
        <v>43019</v>
      </c>
      <c r="F674" s="5">
        <v>2.3033999999999999</v>
      </c>
      <c r="G674" s="5">
        <v>0.16712809458615954</v>
      </c>
      <c r="I674" s="86">
        <v>42985</v>
      </c>
      <c r="J674" s="5">
        <v>11.55</v>
      </c>
      <c r="L674" s="86">
        <v>43019</v>
      </c>
      <c r="M674" s="5">
        <v>0.52239999999999998</v>
      </c>
      <c r="O674" s="86">
        <f t="shared" ca="1" si="79"/>
        <v>43019</v>
      </c>
      <c r="P674" s="5">
        <v>2461.4299999999998</v>
      </c>
      <c r="Q674" s="5">
        <v>7.2160570361633596</v>
      </c>
      <c r="R674" s="1"/>
      <c r="S674" s="1">
        <v>42836</v>
      </c>
      <c r="T674">
        <v>341.36599999999999</v>
      </c>
      <c r="V674" s="86">
        <v>43003</v>
      </c>
      <c r="W674" s="5">
        <v>-3.5</v>
      </c>
      <c r="Z674" s="86">
        <v>42986</v>
      </c>
      <c r="AA674" s="5">
        <v>87.79</v>
      </c>
      <c r="AC674" s="1">
        <v>42873</v>
      </c>
      <c r="AD674">
        <v>2.1560000000000001</v>
      </c>
      <c r="AE674" s="87">
        <f t="shared" ca="1" si="80"/>
        <v>9.5000000000000639E-3</v>
      </c>
      <c r="AF674" s="87">
        <f t="shared" ca="1" si="81"/>
        <v>5.1413965353134597E-2</v>
      </c>
      <c r="AG674" s="87">
        <f t="shared" ca="1" si="82"/>
        <v>0.82902528107812512</v>
      </c>
      <c r="AI674" s="1">
        <v>42843</v>
      </c>
      <c r="AJ674">
        <v>2342.19</v>
      </c>
      <c r="AK674" s="85">
        <f t="shared" ca="1" si="85"/>
        <v>-2.9075736718455298E-3</v>
      </c>
      <c r="AL674" s="87">
        <f t="shared" ca="1" si="83"/>
        <v>6.7544256097790663E-3</v>
      </c>
      <c r="AM674" s="87">
        <f t="shared" ca="1" si="84"/>
        <v>10.891184041549486</v>
      </c>
    </row>
    <row r="675" spans="2:39" x14ac:dyDescent="0.45">
      <c r="B675" s="86">
        <v>43017</v>
      </c>
      <c r="C675" s="5">
        <v>61.9</v>
      </c>
      <c r="E675" s="86">
        <v>43018</v>
      </c>
      <c r="F675" s="5">
        <v>2.3159000000000001</v>
      </c>
      <c r="G675" s="5">
        <v>0.1621796843010852</v>
      </c>
      <c r="I675" s="86">
        <v>42984</v>
      </c>
      <c r="J675" s="5">
        <v>11.63</v>
      </c>
      <c r="L675" s="86">
        <v>43018</v>
      </c>
      <c r="M675" s="5">
        <v>0.53859999999999997</v>
      </c>
      <c r="O675" s="86">
        <f t="shared" ca="1" si="79"/>
        <v>43018</v>
      </c>
      <c r="P675" s="5">
        <v>2465.1</v>
      </c>
      <c r="Q675" s="5">
        <v>7.7554764466964698</v>
      </c>
      <c r="R675" s="1"/>
      <c r="S675" s="1">
        <v>42835</v>
      </c>
      <c r="T675">
        <v>338.58300000000003</v>
      </c>
      <c r="V675" s="86">
        <v>43000</v>
      </c>
      <c r="W675" s="5">
        <v>-3.19</v>
      </c>
      <c r="Z675" s="86">
        <v>42985</v>
      </c>
      <c r="AA675" s="5">
        <v>88.07</v>
      </c>
      <c r="AC675" s="1">
        <v>42872</v>
      </c>
      <c r="AD675">
        <v>2.1465000000000001</v>
      </c>
      <c r="AE675" s="87">
        <f t="shared" ca="1" si="80"/>
        <v>-0.10009999999999986</v>
      </c>
      <c r="AF675" s="87">
        <f t="shared" ca="1" si="81"/>
        <v>4.7790471504962746E-2</v>
      </c>
      <c r="AG675" s="87">
        <f t="shared" ca="1" si="82"/>
        <v>0.77059819837145382</v>
      </c>
      <c r="AI675" s="1">
        <v>42842</v>
      </c>
      <c r="AJ675">
        <v>2349.0100000000002</v>
      </c>
      <c r="AK675" s="85">
        <f t="shared" ca="1" si="85"/>
        <v>8.5764405680456898E-3</v>
      </c>
      <c r="AL675" s="87">
        <f t="shared" ca="1" si="83"/>
        <v>6.672438283250307E-3</v>
      </c>
      <c r="AM675" s="87">
        <f t="shared" ca="1" si="84"/>
        <v>10.75898344983573</v>
      </c>
    </row>
    <row r="676" spans="2:39" x14ac:dyDescent="0.45">
      <c r="B676" s="86">
        <v>43014</v>
      </c>
      <c r="C676" s="5">
        <v>62.484999999999999</v>
      </c>
      <c r="E676" s="86">
        <v>43017</v>
      </c>
      <c r="F676" s="5">
        <v>2.3170000000000002</v>
      </c>
      <c r="G676" s="5">
        <v>0.15055785156100743</v>
      </c>
      <c r="I676" s="86">
        <v>42983</v>
      </c>
      <c r="J676" s="5">
        <v>12.23</v>
      </c>
      <c r="L676" s="86">
        <v>43017</v>
      </c>
      <c r="M676" s="5">
        <v>0.54100000000000004</v>
      </c>
      <c r="O676" s="86">
        <f t="shared" ca="1" si="79"/>
        <v>43017</v>
      </c>
      <c r="P676" s="5">
        <v>2465.54</v>
      </c>
      <c r="Q676" s="5">
        <v>9.3589317188145404</v>
      </c>
      <c r="R676" s="1"/>
      <c r="S676" s="1">
        <v>42832</v>
      </c>
      <c r="T676">
        <v>336.702</v>
      </c>
      <c r="V676" s="86">
        <v>42999</v>
      </c>
      <c r="W676" s="5">
        <v>-3</v>
      </c>
      <c r="Z676" s="86">
        <v>42984</v>
      </c>
      <c r="AA676" s="5">
        <v>88.06</v>
      </c>
      <c r="AC676" s="1">
        <v>42871</v>
      </c>
      <c r="AD676">
        <v>2.2465999999999999</v>
      </c>
      <c r="AE676" s="87">
        <f t="shared" ca="1" si="80"/>
        <v>-8.1999999999999851E-3</v>
      </c>
      <c r="AF676" s="87">
        <f t="shared" ca="1" si="81"/>
        <v>2.6787434865374205E-2</v>
      </c>
      <c r="AG676" s="87">
        <f t="shared" ca="1" si="82"/>
        <v>0.43193440860081178</v>
      </c>
      <c r="AI676" s="1">
        <v>42838</v>
      </c>
      <c r="AJ676">
        <v>2328.9499999999998</v>
      </c>
      <c r="AK676" s="85">
        <f t="shared" ca="1" si="85"/>
        <v>-6.8380284760690994E-3</v>
      </c>
      <c r="AL676" s="87">
        <f t="shared" ca="1" si="83"/>
        <v>3.228052367552893E-3</v>
      </c>
      <c r="AM676" s="87">
        <f t="shared" ca="1" si="84"/>
        <v>5.2050780424433576</v>
      </c>
    </row>
    <row r="677" spans="2:39" x14ac:dyDescent="0.45">
      <c r="B677" s="86">
        <v>43012</v>
      </c>
      <c r="C677" s="5">
        <v>61.8</v>
      </c>
      <c r="E677" s="86">
        <v>43014</v>
      </c>
      <c r="F677" s="5">
        <v>2.3159999999999998</v>
      </c>
      <c r="G677" s="5">
        <v>0.26972961770385118</v>
      </c>
      <c r="I677" s="86">
        <v>42979</v>
      </c>
      <c r="J677" s="5">
        <v>10.130000000000001</v>
      </c>
      <c r="L677" s="86">
        <v>43014</v>
      </c>
      <c r="M677" s="5">
        <v>0.54390000000000005</v>
      </c>
      <c r="O677" s="86">
        <f t="shared" ca="1" si="79"/>
        <v>43014</v>
      </c>
      <c r="P677" s="5">
        <v>2457.85</v>
      </c>
      <c r="Q677" s="5">
        <v>9.7447367432475591</v>
      </c>
      <c r="R677" s="1"/>
      <c r="S677" s="1">
        <v>42831</v>
      </c>
      <c r="T677">
        <v>336.20100000000002</v>
      </c>
      <c r="V677" s="86">
        <v>42998</v>
      </c>
      <c r="W677" s="5">
        <v>-3.44</v>
      </c>
      <c r="Z677" s="86">
        <v>42983</v>
      </c>
      <c r="AA677" s="5">
        <v>88.12</v>
      </c>
      <c r="AC677" s="1">
        <v>42870</v>
      </c>
      <c r="AD677">
        <v>2.2547999999999999</v>
      </c>
      <c r="AE677" s="87">
        <f t="shared" ca="1" si="80"/>
        <v>3.6999999999998145E-3</v>
      </c>
      <c r="AF677" s="87">
        <f t="shared" ca="1" si="81"/>
        <v>2.7674838150686061E-2</v>
      </c>
      <c r="AG677" s="87">
        <f t="shared" ca="1" si="82"/>
        <v>0.44624335662655396</v>
      </c>
      <c r="AI677" s="1">
        <v>42837</v>
      </c>
      <c r="AJ677">
        <v>2344.9299999999998</v>
      </c>
      <c r="AK677" s="85">
        <f t="shared" ca="1" si="85"/>
        <v>-3.7669958202624669E-3</v>
      </c>
      <c r="AL677" s="87">
        <f t="shared" ca="1" si="83"/>
        <v>1.8504666032693948E-3</v>
      </c>
      <c r="AM677" s="87">
        <f t="shared" ca="1" si="84"/>
        <v>2.983787742035275</v>
      </c>
    </row>
    <row r="678" spans="2:39" x14ac:dyDescent="0.45">
      <c r="B678" s="86">
        <v>43011</v>
      </c>
      <c r="C678" s="5">
        <v>61.91</v>
      </c>
      <c r="E678" s="86">
        <v>43013</v>
      </c>
      <c r="F678" s="5">
        <v>2.3031999999999999</v>
      </c>
      <c r="G678" s="5">
        <v>0.26185173922151511</v>
      </c>
      <c r="I678" s="86">
        <v>42978</v>
      </c>
      <c r="J678" s="5">
        <v>10.59</v>
      </c>
      <c r="L678" s="86">
        <v>43013</v>
      </c>
      <c r="M678" s="5">
        <v>0.54149999999999998</v>
      </c>
      <c r="O678" s="86">
        <f t="shared" ca="1" si="79"/>
        <v>43013</v>
      </c>
      <c r="P678" s="5">
        <v>2476.5500000000002</v>
      </c>
      <c r="Q678" s="5">
        <v>3.6370774518847901</v>
      </c>
      <c r="R678" s="1"/>
      <c r="S678" s="1">
        <v>42830</v>
      </c>
      <c r="T678">
        <v>338.58699999999999</v>
      </c>
      <c r="V678" s="86">
        <v>42997</v>
      </c>
      <c r="W678" s="5">
        <v>-3.63</v>
      </c>
      <c r="Z678" s="86">
        <v>42979</v>
      </c>
      <c r="AA678" s="5">
        <v>88.32</v>
      </c>
      <c r="AC678" s="1">
        <v>42867</v>
      </c>
      <c r="AD678">
        <v>2.2511000000000001</v>
      </c>
      <c r="AE678" s="87">
        <f t="shared" ca="1" si="80"/>
        <v>-5.7900000000000063E-2</v>
      </c>
      <c r="AF678" s="87">
        <f t="shared" ca="1" si="81"/>
        <v>2.715934461654046E-2</v>
      </c>
      <c r="AG678" s="87">
        <f t="shared" ca="1" si="82"/>
        <v>0.43793127314682762</v>
      </c>
      <c r="AI678" s="1">
        <v>42836</v>
      </c>
      <c r="AJ678">
        <v>2353.7800000000002</v>
      </c>
      <c r="AK678" s="85">
        <f t="shared" ca="1" si="85"/>
        <v>-1.4349580253540969E-3</v>
      </c>
      <c r="AL678" s="87">
        <f t="shared" ca="1" si="83"/>
        <v>1.516705415534876E-3</v>
      </c>
      <c r="AM678" s="87">
        <f t="shared" ca="1" si="84"/>
        <v>2.4456139976564848</v>
      </c>
    </row>
    <row r="679" spans="2:39" x14ac:dyDescent="0.45">
      <c r="B679" s="86">
        <v>43010</v>
      </c>
      <c r="C679" s="5">
        <v>62.3</v>
      </c>
      <c r="E679" s="86">
        <v>43012</v>
      </c>
      <c r="F679" s="5">
        <v>2.2829999999999999</v>
      </c>
      <c r="G679" s="5">
        <v>0.27273280575195274</v>
      </c>
      <c r="I679" s="86">
        <v>42977</v>
      </c>
      <c r="J679" s="5">
        <v>11.22</v>
      </c>
      <c r="L679" s="86">
        <v>43012</v>
      </c>
      <c r="M679" s="5">
        <v>0.53900000000000003</v>
      </c>
      <c r="O679" s="86">
        <f t="shared" ca="1" si="79"/>
        <v>43012</v>
      </c>
      <c r="P679" s="5">
        <v>2471.65</v>
      </c>
      <c r="Q679" s="5">
        <v>4.2485867080568402</v>
      </c>
      <c r="R679" s="1"/>
      <c r="S679" s="1">
        <v>42829</v>
      </c>
      <c r="T679">
        <v>335.435</v>
      </c>
      <c r="V679" s="86">
        <v>42996</v>
      </c>
      <c r="W679" s="5">
        <v>-3</v>
      </c>
      <c r="Z679" s="86">
        <v>42978</v>
      </c>
      <c r="AA679" s="5">
        <v>88.6</v>
      </c>
      <c r="AC679" s="1">
        <v>42866</v>
      </c>
      <c r="AD679">
        <v>2.3090000000000002</v>
      </c>
      <c r="AE679" s="87">
        <f t="shared" ca="1" si="80"/>
        <v>-1.6000000000000014E-2</v>
      </c>
      <c r="AF679" s="87">
        <f t="shared" ca="1" si="81"/>
        <v>2.2255841929704635E-2</v>
      </c>
      <c r="AG679" s="87">
        <f t="shared" ca="1" si="82"/>
        <v>0.35886466808533785</v>
      </c>
      <c r="AI679" s="1">
        <v>42835</v>
      </c>
      <c r="AJ679">
        <v>2357.16</v>
      </c>
      <c r="AK679" s="85">
        <f t="shared" ca="1" si="85"/>
        <v>6.8750400569067267E-4</v>
      </c>
      <c r="AL679" s="87">
        <f t="shared" ca="1" si="83"/>
        <v>2.1470605291238468E-3</v>
      </c>
      <c r="AM679" s="87">
        <f t="shared" ca="1" si="84"/>
        <v>3.4620310773989438</v>
      </c>
    </row>
    <row r="680" spans="2:39" x14ac:dyDescent="0.45">
      <c r="B680" s="86">
        <v>43006</v>
      </c>
      <c r="C680" s="5">
        <v>61.06</v>
      </c>
      <c r="E680" s="86">
        <v>43011</v>
      </c>
      <c r="F680" s="5">
        <v>2.2816000000000001</v>
      </c>
      <c r="G680" s="5">
        <v>0.27629401610120358</v>
      </c>
      <c r="I680" s="86">
        <v>42976</v>
      </c>
      <c r="J680" s="5">
        <v>11.7</v>
      </c>
      <c r="L680" s="86">
        <v>43011</v>
      </c>
      <c r="M680" s="5">
        <v>0.54530000000000001</v>
      </c>
      <c r="O680" s="86">
        <f t="shared" ca="1" si="79"/>
        <v>43011</v>
      </c>
      <c r="P680" s="5">
        <v>2457.59</v>
      </c>
      <c r="Q680" s="5">
        <v>3.0140030038361698</v>
      </c>
      <c r="R680" s="1"/>
      <c r="S680" s="1">
        <v>42828</v>
      </c>
      <c r="T680">
        <v>337.66199999999998</v>
      </c>
      <c r="V680" s="86">
        <v>42993</v>
      </c>
      <c r="W680" s="5">
        <v>-3</v>
      </c>
      <c r="Z680" s="86">
        <v>42977</v>
      </c>
      <c r="AA680" s="5">
        <v>88.36</v>
      </c>
      <c r="AC680" s="1">
        <v>42865</v>
      </c>
      <c r="AD680">
        <v>2.3250000000000002</v>
      </c>
      <c r="AE680" s="87">
        <f t="shared" ca="1" si="80"/>
        <v>-2.7999999999996916E-3</v>
      </c>
      <c r="AF680" s="87">
        <f t="shared" ca="1" si="81"/>
        <v>2.1470968771809113E-2</v>
      </c>
      <c r="AG680" s="87">
        <f t="shared" ca="1" si="82"/>
        <v>0.34620896868798839</v>
      </c>
      <c r="AI680" s="1">
        <v>42832</v>
      </c>
      <c r="AJ680">
        <v>2355.54</v>
      </c>
      <c r="AK680" s="85">
        <f t="shared" ca="1" si="85"/>
        <v>-8.2749318857336135E-4</v>
      </c>
      <c r="AL680" s="87">
        <f t="shared" ca="1" si="83"/>
        <v>2.1279392364349369E-3</v>
      </c>
      <c r="AM680" s="87">
        <f t="shared" ca="1" si="84"/>
        <v>3.4311989193712136</v>
      </c>
    </row>
    <row r="681" spans="2:39" x14ac:dyDescent="0.45">
      <c r="B681" s="86">
        <v>43004</v>
      </c>
      <c r="C681" s="5">
        <v>59.9</v>
      </c>
      <c r="E681" s="86">
        <v>43010</v>
      </c>
      <c r="F681" s="5">
        <v>2.2997999999999998</v>
      </c>
      <c r="G681" s="5">
        <v>0.52353879194064024</v>
      </c>
      <c r="I681" s="86">
        <v>42975</v>
      </c>
      <c r="J681" s="5">
        <v>11.32</v>
      </c>
      <c r="L681" s="86">
        <v>43010</v>
      </c>
      <c r="M681" s="5">
        <v>0.55830000000000002</v>
      </c>
      <c r="O681" s="86">
        <f t="shared" ca="1" si="79"/>
        <v>43010</v>
      </c>
      <c r="P681" s="5">
        <v>2446.3000000000002</v>
      </c>
      <c r="Q681" s="5">
        <v>2.60656798682552</v>
      </c>
      <c r="R681" s="1"/>
      <c r="S681" s="1">
        <v>42825</v>
      </c>
      <c r="T681">
        <v>338.57600000000002</v>
      </c>
      <c r="V681" s="86">
        <v>42992</v>
      </c>
      <c r="W681" s="5">
        <v>-3</v>
      </c>
      <c r="Z681" s="86">
        <v>42976</v>
      </c>
      <c r="AA681" s="5">
        <v>88.12</v>
      </c>
      <c r="AC681" s="1">
        <v>42864</v>
      </c>
      <c r="AD681">
        <v>2.3277999999999999</v>
      </c>
      <c r="AE681" s="87">
        <f t="shared" ca="1" si="80"/>
        <v>1.7000000000000348E-3</v>
      </c>
      <c r="AF681" s="87">
        <f t="shared" ca="1" si="81"/>
        <v>2.4344386758895283E-2</v>
      </c>
      <c r="AG681" s="87">
        <f t="shared" ca="1" si="82"/>
        <v>0.3925414415489602</v>
      </c>
      <c r="AI681" s="1">
        <v>42831</v>
      </c>
      <c r="AJ681">
        <v>2357.4899999999998</v>
      </c>
      <c r="AK681" s="85">
        <f t="shared" ca="1" si="85"/>
        <v>1.9276336842417722E-3</v>
      </c>
      <c r="AL681" s="87">
        <f t="shared" ca="1" si="83"/>
        <v>2.2258419862841074E-3</v>
      </c>
      <c r="AM681" s="87">
        <f t="shared" ca="1" si="84"/>
        <v>3.5890623600814555</v>
      </c>
    </row>
    <row r="682" spans="2:39" x14ac:dyDescent="0.45">
      <c r="B682" s="86">
        <v>43003</v>
      </c>
      <c r="C682" s="5">
        <v>59.7</v>
      </c>
      <c r="E682" s="86">
        <v>43007</v>
      </c>
      <c r="F682" s="5">
        <v>2.2902</v>
      </c>
      <c r="G682" s="5">
        <v>0.51640318550527797</v>
      </c>
      <c r="I682" s="86">
        <v>42972</v>
      </c>
      <c r="J682" s="5">
        <v>11.28</v>
      </c>
      <c r="L682" s="86">
        <v>43007</v>
      </c>
      <c r="M682" s="5">
        <v>0.54820000000000002</v>
      </c>
      <c r="O682" s="86">
        <f t="shared" ca="1" si="79"/>
        <v>43007</v>
      </c>
      <c r="P682" s="5">
        <v>2444.2399999999998</v>
      </c>
      <c r="Q682" s="5">
        <v>3.7769001500076498</v>
      </c>
      <c r="R682" s="1"/>
      <c r="S682" s="1">
        <v>42824</v>
      </c>
      <c r="T682">
        <v>338.42399999999998</v>
      </c>
      <c r="V682" s="86">
        <v>42991</v>
      </c>
      <c r="W682" s="5">
        <v>-4.1900000000000004</v>
      </c>
      <c r="Z682" s="86">
        <v>42975</v>
      </c>
      <c r="AA682" s="5">
        <v>88.23</v>
      </c>
      <c r="AC682" s="1">
        <v>42863</v>
      </c>
      <c r="AD682">
        <v>2.3260999999999998</v>
      </c>
      <c r="AE682" s="87">
        <f t="shared" ca="1" si="80"/>
        <v>3.620000000000001E-2</v>
      </c>
      <c r="AF682" s="87">
        <f t="shared" ca="1" si="81"/>
        <v>2.299014281527359E-2</v>
      </c>
      <c r="AG682" s="87">
        <f t="shared" ca="1" si="82"/>
        <v>0.37070491409385942</v>
      </c>
      <c r="AI682" s="1">
        <v>42830</v>
      </c>
      <c r="AJ682">
        <v>2352.9499999999998</v>
      </c>
      <c r="AK682" s="85">
        <f t="shared" ca="1" si="85"/>
        <v>-3.0595532989129127E-3</v>
      </c>
      <c r="AL682" s="87">
        <f t="shared" ca="1" si="83"/>
        <v>1.5521763677996316E-3</v>
      </c>
      <c r="AM682" s="87">
        <f t="shared" ca="1" si="84"/>
        <v>2.5028091896036959</v>
      </c>
    </row>
    <row r="683" spans="2:39" x14ac:dyDescent="0.45">
      <c r="B683" s="86">
        <v>43000</v>
      </c>
      <c r="C683" s="5">
        <v>59.1</v>
      </c>
      <c r="E683" s="86">
        <v>43006</v>
      </c>
      <c r="F683" s="5">
        <v>2.2681</v>
      </c>
      <c r="G683" s="5">
        <v>0.71195700946990359</v>
      </c>
      <c r="I683" s="86">
        <v>42971</v>
      </c>
      <c r="J683" s="5">
        <v>12.23</v>
      </c>
      <c r="L683" s="86">
        <v>43006</v>
      </c>
      <c r="M683" s="5">
        <v>0.56459999999999999</v>
      </c>
      <c r="O683" s="86">
        <f t="shared" ca="1" si="79"/>
        <v>43006</v>
      </c>
      <c r="P683" s="5">
        <v>2443.0500000000002</v>
      </c>
      <c r="Q683" s="5">
        <v>9.6675087597782401</v>
      </c>
      <c r="R683" s="1"/>
      <c r="S683" s="1">
        <v>42823</v>
      </c>
      <c r="T683">
        <v>342.25400000000002</v>
      </c>
      <c r="V683" s="86">
        <v>42990</v>
      </c>
      <c r="W683" s="5">
        <v>-4.8099999999999996</v>
      </c>
      <c r="Z683" s="86">
        <v>42972</v>
      </c>
      <c r="AA683" s="5">
        <v>88.22</v>
      </c>
      <c r="AC683" s="1">
        <v>42860</v>
      </c>
      <c r="AD683">
        <v>2.2898999999999998</v>
      </c>
      <c r="AE683" s="87">
        <f t="shared" ca="1" si="80"/>
        <v>-1.3400000000000301E-2</v>
      </c>
      <c r="AF683" s="87">
        <f t="shared" ca="1" si="81"/>
        <v>3.3800727309729196E-2</v>
      </c>
      <c r="AG683" s="87">
        <f t="shared" ca="1" si="82"/>
        <v>0.54502035130198112</v>
      </c>
      <c r="AI683" s="1">
        <v>42829</v>
      </c>
      <c r="AJ683">
        <v>2360.16</v>
      </c>
      <c r="AK683" s="85">
        <f t="shared" ca="1" si="85"/>
        <v>5.5944057403117787E-4</v>
      </c>
      <c r="AL683" s="87">
        <f t="shared" ca="1" si="83"/>
        <v>2.3563896640664537E-3</v>
      </c>
      <c r="AM683" s="87">
        <f t="shared" ca="1" si="84"/>
        <v>3.7995641654260761</v>
      </c>
    </row>
    <row r="684" spans="2:39" x14ac:dyDescent="0.45">
      <c r="B684" s="86">
        <v>42999</v>
      </c>
      <c r="C684" s="5">
        <v>59.465000000000003</v>
      </c>
      <c r="E684" s="86">
        <v>43005</v>
      </c>
      <c r="F684" s="5">
        <v>2.2698999999999998</v>
      </c>
      <c r="G684" s="5">
        <v>0.79014897329554001</v>
      </c>
      <c r="I684" s="86">
        <v>42970</v>
      </c>
      <c r="J684" s="5">
        <v>12.25</v>
      </c>
      <c r="L684" s="86">
        <v>43005</v>
      </c>
      <c r="M684" s="5">
        <v>0.54259999999999997</v>
      </c>
      <c r="O684" s="86">
        <f t="shared" ca="1" si="79"/>
        <v>43005</v>
      </c>
      <c r="P684" s="5">
        <v>2438.9699999999998</v>
      </c>
      <c r="Q684" s="5">
        <v>9.6687109498552797</v>
      </c>
      <c r="R684" s="1"/>
      <c r="S684" s="1">
        <v>42822</v>
      </c>
      <c r="T684">
        <v>346.81099999999998</v>
      </c>
      <c r="V684" s="86">
        <v>42989</v>
      </c>
      <c r="W684" s="5">
        <v>-4.5</v>
      </c>
      <c r="Z684" s="86">
        <v>42971</v>
      </c>
      <c r="AA684" s="5">
        <v>88.06</v>
      </c>
      <c r="AC684" s="1">
        <v>42859</v>
      </c>
      <c r="AD684">
        <v>2.3033000000000001</v>
      </c>
      <c r="AE684" s="87">
        <f t="shared" ca="1" si="80"/>
        <v>3.3600000000000296E-2</v>
      </c>
      <c r="AF684" s="87">
        <f t="shared" ca="1" si="81"/>
        <v>3.4289016706033786E-2</v>
      </c>
      <c r="AG684" s="87">
        <f t="shared" ca="1" si="82"/>
        <v>0.5528937812395186</v>
      </c>
      <c r="AI684" s="1">
        <v>42828</v>
      </c>
      <c r="AJ684">
        <v>2358.84</v>
      </c>
      <c r="AK684" s="85">
        <f t="shared" ca="1" si="85"/>
        <v>-1.6435249677560892E-3</v>
      </c>
      <c r="AL684" s="87">
        <f t="shared" ca="1" si="83"/>
        <v>2.4194008224688612E-3</v>
      </c>
      <c r="AM684" s="87">
        <f t="shared" ca="1" si="84"/>
        <v>3.9011666054378917</v>
      </c>
    </row>
    <row r="685" spans="2:39" x14ac:dyDescent="0.45">
      <c r="B685" s="86">
        <v>42997</v>
      </c>
      <c r="C685" s="5">
        <v>60.5</v>
      </c>
      <c r="E685" s="86">
        <v>43004</v>
      </c>
      <c r="F685" s="5">
        <v>2.198</v>
      </c>
      <c r="G685" s="5">
        <v>0.41516061149069927</v>
      </c>
      <c r="I685" s="86">
        <v>42969</v>
      </c>
      <c r="J685" s="5">
        <v>11.35</v>
      </c>
      <c r="L685" s="86">
        <v>43004</v>
      </c>
      <c r="M685" s="5">
        <v>0.49130000000000001</v>
      </c>
      <c r="O685" s="86">
        <f t="shared" ca="1" si="79"/>
        <v>43004</v>
      </c>
      <c r="P685" s="5">
        <v>2444.04</v>
      </c>
      <c r="Q685" s="5">
        <v>9.5961557542051992</v>
      </c>
      <c r="R685" s="1"/>
      <c r="S685" s="1">
        <v>42821</v>
      </c>
      <c r="T685">
        <v>354.23700000000002</v>
      </c>
      <c r="V685" s="86">
        <v>42986</v>
      </c>
      <c r="W685" s="5">
        <v>-4</v>
      </c>
      <c r="Z685" s="86">
        <v>42970</v>
      </c>
      <c r="AA685" s="5">
        <v>87.93</v>
      </c>
      <c r="AC685" s="1">
        <v>42858</v>
      </c>
      <c r="AD685">
        <v>2.2696999999999998</v>
      </c>
      <c r="AE685" s="87">
        <f t="shared" ca="1" si="80"/>
        <v>2.4799999999999933E-2</v>
      </c>
      <c r="AF685" s="87">
        <f t="shared" ca="1" si="81"/>
        <v>3.2500192307123157E-2</v>
      </c>
      <c r="AG685" s="87">
        <f t="shared" ca="1" si="82"/>
        <v>0.5240498544985932</v>
      </c>
      <c r="AI685" s="1">
        <v>42825</v>
      </c>
      <c r="AJ685">
        <v>2362.7199999999998</v>
      </c>
      <c r="AK685" s="85">
        <f t="shared" ca="1" si="85"/>
        <v>-2.2575567952728324E-3</v>
      </c>
      <c r="AL685" s="87">
        <f t="shared" ca="1" si="83"/>
        <v>3.9535992216885229E-3</v>
      </c>
      <c r="AM685" s="87">
        <f t="shared" ca="1" si="84"/>
        <v>6.3749871917450811</v>
      </c>
    </row>
    <row r="686" spans="2:39" x14ac:dyDescent="0.45">
      <c r="B686" s="86">
        <v>42996</v>
      </c>
      <c r="C686" s="5">
        <v>61.1</v>
      </c>
      <c r="E686" s="86">
        <v>43003</v>
      </c>
      <c r="F686" s="5">
        <v>2.1855000000000002</v>
      </c>
      <c r="G686" s="5">
        <v>0.48772772458958286</v>
      </c>
      <c r="I686" s="86">
        <v>42968</v>
      </c>
      <c r="J686" s="5">
        <v>13.19</v>
      </c>
      <c r="L686" s="86">
        <v>43003</v>
      </c>
      <c r="M686" s="5">
        <v>0.49459999999999998</v>
      </c>
      <c r="O686" s="86">
        <f t="shared" ca="1" si="79"/>
        <v>43003</v>
      </c>
      <c r="P686" s="5">
        <v>2452.5100000000002</v>
      </c>
      <c r="Q686" s="5">
        <v>17.027730053070201</v>
      </c>
      <c r="R686" s="1"/>
      <c r="S686" s="1">
        <v>42818</v>
      </c>
      <c r="T686">
        <v>324.779</v>
      </c>
      <c r="V686" s="86">
        <v>42985</v>
      </c>
      <c r="W686" s="5">
        <v>-3.75</v>
      </c>
      <c r="Z686" s="86">
        <v>42969</v>
      </c>
      <c r="AA686" s="5">
        <v>87.92</v>
      </c>
      <c r="AC686" s="1">
        <v>42857</v>
      </c>
      <c r="AD686">
        <v>2.2448999999999999</v>
      </c>
      <c r="AE686" s="87">
        <f t="shared" ca="1" si="80"/>
        <v>-3.8899999999999935E-2</v>
      </c>
      <c r="AF686" s="87">
        <f t="shared" ca="1" si="81"/>
        <v>2.8367983714039129E-2</v>
      </c>
      <c r="AG686" s="87">
        <f t="shared" ca="1" si="82"/>
        <v>0.45741999300423802</v>
      </c>
      <c r="AI686" s="1">
        <v>42824</v>
      </c>
      <c r="AJ686">
        <v>2368.06</v>
      </c>
      <c r="AK686" s="85">
        <f t="shared" ca="1" si="85"/>
        <v>2.9307365363928895E-3</v>
      </c>
      <c r="AL686" s="87">
        <f t="shared" ca="1" si="83"/>
        <v>3.5069554189959286E-3</v>
      </c>
      <c r="AM686" s="87">
        <f t="shared" ca="1" si="84"/>
        <v>5.6547956999475018</v>
      </c>
    </row>
    <row r="687" spans="2:39" x14ac:dyDescent="0.45">
      <c r="B687" s="86">
        <v>42993</v>
      </c>
      <c r="C687" s="5">
        <v>61.5</v>
      </c>
      <c r="E687" s="86">
        <v>43000</v>
      </c>
      <c r="F687" s="5">
        <v>2.2189999999999999</v>
      </c>
      <c r="G687" s="5">
        <v>0.38898841028150655</v>
      </c>
      <c r="I687" s="86">
        <v>42965</v>
      </c>
      <c r="J687" s="5">
        <v>14.26</v>
      </c>
      <c r="L687" s="86">
        <v>43000</v>
      </c>
      <c r="M687" s="5">
        <v>0.51700000000000002</v>
      </c>
      <c r="O687" s="86">
        <f t="shared" ca="1" si="79"/>
        <v>43000</v>
      </c>
      <c r="P687" s="5">
        <v>2428.37</v>
      </c>
      <c r="Q687" s="5">
        <v>12.9636509476783</v>
      </c>
      <c r="R687" s="1"/>
      <c r="S687" s="1">
        <v>42817</v>
      </c>
      <c r="T687">
        <v>331.327</v>
      </c>
      <c r="V687" s="86">
        <v>42984</v>
      </c>
      <c r="W687" s="5">
        <v>-3.94</v>
      </c>
      <c r="Z687" s="86">
        <v>42968</v>
      </c>
      <c r="AA687" s="5">
        <v>87.56</v>
      </c>
      <c r="AC687" s="1">
        <v>42856</v>
      </c>
      <c r="AD687">
        <v>2.2837999999999998</v>
      </c>
      <c r="AE687" s="87">
        <f t="shared" ca="1" si="80"/>
        <v>2.9499999999999638E-2</v>
      </c>
      <c r="AF687" s="87">
        <f t="shared" ca="1" si="81"/>
        <v>2.6836169622358307E-2</v>
      </c>
      <c r="AG687" s="87">
        <f t="shared" ca="1" si="82"/>
        <v>0.43272023294502482</v>
      </c>
      <c r="AI687" s="1">
        <v>42823</v>
      </c>
      <c r="AJ687">
        <v>2361.13</v>
      </c>
      <c r="AK687" s="85">
        <f t="shared" ca="1" si="85"/>
        <v>1.0848148191858569E-3</v>
      </c>
      <c r="AL687" s="87">
        <f t="shared" ca="1" si="83"/>
        <v>3.8621752799594977E-3</v>
      </c>
      <c r="AM687" s="87">
        <f t="shared" ca="1" si="84"/>
        <v>6.2275705152281153</v>
      </c>
    </row>
    <row r="688" spans="2:39" x14ac:dyDescent="0.45">
      <c r="B688" s="86">
        <v>42992</v>
      </c>
      <c r="C688" s="5">
        <v>61.5</v>
      </c>
      <c r="E688" s="86">
        <v>42999</v>
      </c>
      <c r="F688" s="5">
        <v>2.2484999999999999</v>
      </c>
      <c r="G688" s="5">
        <v>0.13883557421160789</v>
      </c>
      <c r="I688" s="86">
        <v>42964</v>
      </c>
      <c r="J688" s="5">
        <v>15.55</v>
      </c>
      <c r="L688" s="86">
        <v>42999</v>
      </c>
      <c r="M688" s="5">
        <v>0.53449999999999998</v>
      </c>
      <c r="O688" s="86">
        <f t="shared" ca="1" si="79"/>
        <v>42999</v>
      </c>
      <c r="P688" s="5">
        <v>2425.5500000000002</v>
      </c>
      <c r="Q688" s="5">
        <v>12.4836923349337</v>
      </c>
      <c r="R688" s="1"/>
      <c r="S688" s="1">
        <v>42816</v>
      </c>
      <c r="T688">
        <v>333.43900000000002</v>
      </c>
      <c r="V688" s="86">
        <v>42983</v>
      </c>
      <c r="W688" s="5">
        <v>-5.13</v>
      </c>
      <c r="Z688" s="86">
        <v>42965</v>
      </c>
      <c r="AA688" s="5">
        <v>87.47</v>
      </c>
      <c r="AC688" s="1">
        <v>42853</v>
      </c>
      <c r="AD688">
        <v>2.2543000000000002</v>
      </c>
      <c r="AE688" s="87">
        <f t="shared" ca="1" si="80"/>
        <v>-1.3099999999999667E-2</v>
      </c>
      <c r="AF688" s="87">
        <f t="shared" ca="1" si="81"/>
        <v>4.4650419930835961E-2</v>
      </c>
      <c r="AG688" s="87">
        <f t="shared" ca="1" si="82"/>
        <v>0.71996638810433233</v>
      </c>
      <c r="AI688" s="1">
        <v>42822</v>
      </c>
      <c r="AJ688">
        <v>2358.5700000000002</v>
      </c>
      <c r="AK688" s="85">
        <f t="shared" ca="1" si="85"/>
        <v>7.2253173808166449E-3</v>
      </c>
      <c r="AL688" s="87">
        <f t="shared" ca="1" si="83"/>
        <v>4.1012930224376999E-3</v>
      </c>
      <c r="AM688" s="87">
        <f t="shared" ca="1" si="84"/>
        <v>6.6131362896382244</v>
      </c>
    </row>
    <row r="689" spans="2:39" x14ac:dyDescent="0.45">
      <c r="B689" s="86">
        <v>42991</v>
      </c>
      <c r="C689" s="5">
        <v>61.6</v>
      </c>
      <c r="E689" s="86">
        <v>42998</v>
      </c>
      <c r="F689" s="5">
        <v>2.2349999999999999</v>
      </c>
      <c r="G689" s="5">
        <v>0.1289591666639755</v>
      </c>
      <c r="I689" s="86">
        <v>42963</v>
      </c>
      <c r="J689" s="5">
        <v>11.74</v>
      </c>
      <c r="L689" s="86">
        <v>42998</v>
      </c>
      <c r="M689" s="5">
        <v>0.53339999999999999</v>
      </c>
      <c r="O689" s="86">
        <f t="shared" ca="1" si="79"/>
        <v>42998</v>
      </c>
      <c r="P689" s="5">
        <v>2430.0100000000002</v>
      </c>
      <c r="Q689" s="5">
        <v>17.1349344770268</v>
      </c>
      <c r="R689" s="1"/>
      <c r="S689" s="1">
        <v>42815</v>
      </c>
      <c r="T689">
        <v>335.25200000000001</v>
      </c>
      <c r="V689" s="86">
        <v>42979</v>
      </c>
      <c r="W689" s="5">
        <v>-5</v>
      </c>
      <c r="Z689" s="86">
        <v>42964</v>
      </c>
      <c r="AA689" s="5">
        <v>87.34</v>
      </c>
      <c r="AC689" s="1">
        <v>42852</v>
      </c>
      <c r="AD689">
        <v>2.2673999999999999</v>
      </c>
      <c r="AE689" s="87">
        <f t="shared" ca="1" si="80"/>
        <v>-1.3600000000000279E-2</v>
      </c>
      <c r="AF689" s="87">
        <f t="shared" ca="1" si="81"/>
        <v>4.5629111686875182E-2</v>
      </c>
      <c r="AG689" s="87">
        <f t="shared" ca="1" si="82"/>
        <v>0.73574731849097863</v>
      </c>
      <c r="AI689" s="1">
        <v>42821</v>
      </c>
      <c r="AJ689">
        <v>2341.59</v>
      </c>
      <c r="AK689" s="85">
        <f t="shared" ca="1" si="85"/>
        <v>-1.0201534529525073E-3</v>
      </c>
      <c r="AL689" s="87">
        <f t="shared" ca="1" si="83"/>
        <v>1.4347030229793904E-3</v>
      </c>
      <c r="AM689" s="87">
        <f t="shared" ca="1" si="84"/>
        <v>2.3133891127045882</v>
      </c>
    </row>
    <row r="690" spans="2:39" x14ac:dyDescent="0.45">
      <c r="B690" s="86">
        <v>42990</v>
      </c>
      <c r="C690" s="5">
        <v>61.9</v>
      </c>
      <c r="E690" s="86">
        <v>42997</v>
      </c>
      <c r="F690" s="5">
        <v>2.2084999999999999</v>
      </c>
      <c r="G690" s="5">
        <v>0.1339176363789816</v>
      </c>
      <c r="I690" s="86">
        <v>42962</v>
      </c>
      <c r="J690" s="5">
        <v>12.04</v>
      </c>
      <c r="L690" s="86">
        <v>42997</v>
      </c>
      <c r="M690" s="5">
        <v>0.54579999999999995</v>
      </c>
      <c r="O690" s="86">
        <f t="shared" ca="1" si="79"/>
        <v>42997</v>
      </c>
      <c r="P690" s="5">
        <v>2468.11</v>
      </c>
      <c r="Q690" s="5">
        <v>7.5985377592194503</v>
      </c>
      <c r="R690" s="1"/>
      <c r="S690" s="1">
        <v>42814</v>
      </c>
      <c r="T690">
        <v>326.20299999999997</v>
      </c>
      <c r="V690" s="86">
        <v>42978</v>
      </c>
      <c r="W690" s="5">
        <v>-5.19</v>
      </c>
      <c r="Z690" s="86">
        <v>42963</v>
      </c>
      <c r="AA690" s="5">
        <v>87.83</v>
      </c>
      <c r="AC690" s="1">
        <v>42851</v>
      </c>
      <c r="AD690">
        <v>2.2810000000000001</v>
      </c>
      <c r="AE690" s="87">
        <f t="shared" ca="1" si="80"/>
        <v>-3.4399999999999764E-2</v>
      </c>
      <c r="AF690" s="87">
        <f t="shared" ca="1" si="81"/>
        <v>4.2291084560854238E-2</v>
      </c>
      <c r="AG690" s="87">
        <f t="shared" ca="1" si="82"/>
        <v>0.68192324836939244</v>
      </c>
      <c r="AI690" s="1">
        <v>42818</v>
      </c>
      <c r="AJ690">
        <v>2343.98</v>
      </c>
      <c r="AK690" s="85">
        <f t="shared" ca="1" si="85"/>
        <v>-8.4436053238891068E-4</v>
      </c>
      <c r="AL690" s="87">
        <f t="shared" ca="1" si="83"/>
        <v>6.3826508794375143E-3</v>
      </c>
      <c r="AM690" s="87">
        <f t="shared" ca="1" si="84"/>
        <v>10.29171530148593</v>
      </c>
    </row>
    <row r="691" spans="2:39" x14ac:dyDescent="0.45">
      <c r="B691" s="86">
        <v>42989</v>
      </c>
      <c r="C691" s="5">
        <v>64.209999999999994</v>
      </c>
      <c r="E691" s="86">
        <v>42996</v>
      </c>
      <c r="F691" s="5">
        <v>2.1989000000000001</v>
      </c>
      <c r="G691" s="5">
        <v>0.14865121369613038</v>
      </c>
      <c r="I691" s="86">
        <v>42961</v>
      </c>
      <c r="J691" s="5">
        <v>12.33</v>
      </c>
      <c r="L691" s="86">
        <v>42996</v>
      </c>
      <c r="M691" s="5">
        <v>0.54390000000000005</v>
      </c>
      <c r="O691" s="86">
        <f t="shared" ca="1" si="79"/>
        <v>42996</v>
      </c>
      <c r="P691" s="5">
        <v>2464.61</v>
      </c>
      <c r="Q691" s="5">
        <v>16.409531333300698</v>
      </c>
      <c r="R691" s="1"/>
      <c r="S691" s="1">
        <v>42811</v>
      </c>
      <c r="T691">
        <v>321.553</v>
      </c>
      <c r="V691" s="86">
        <v>42977</v>
      </c>
      <c r="W691" s="5">
        <v>-5.38</v>
      </c>
      <c r="Z691" s="86">
        <v>42962</v>
      </c>
      <c r="AA691" s="5">
        <v>87.82</v>
      </c>
      <c r="AC691" s="1">
        <v>42850</v>
      </c>
      <c r="AD691">
        <v>2.3153999999999999</v>
      </c>
      <c r="AE691" s="87">
        <f t="shared" ca="1" si="80"/>
        <v>6.6699999999999982E-2</v>
      </c>
      <c r="AF691" s="87">
        <f t="shared" ca="1" si="81"/>
        <v>2.222026102456948E-2</v>
      </c>
      <c r="AG691" s="87">
        <f t="shared" ca="1" si="82"/>
        <v>0.3582909432291031</v>
      </c>
      <c r="AI691" s="1">
        <v>42817</v>
      </c>
      <c r="AJ691">
        <v>2345.96</v>
      </c>
      <c r="AK691" s="85">
        <f t="shared" ca="1" si="85"/>
        <v>-1.0608362855033045E-3</v>
      </c>
      <c r="AL691" s="87">
        <f t="shared" ca="1" si="83"/>
        <v>6.2692373220075261E-3</v>
      </c>
      <c r="AM691" s="87">
        <f t="shared" ca="1" si="84"/>
        <v>10.108841435055526</v>
      </c>
    </row>
    <row r="692" spans="2:39" x14ac:dyDescent="0.45">
      <c r="B692" s="86">
        <v>42985</v>
      </c>
      <c r="C692" s="5">
        <v>63.4</v>
      </c>
      <c r="E692" s="86">
        <v>42993</v>
      </c>
      <c r="F692" s="5">
        <v>2.173</v>
      </c>
      <c r="G692" s="5">
        <v>0.18435323882879323</v>
      </c>
      <c r="I692" s="86">
        <v>42958</v>
      </c>
      <c r="J692" s="5">
        <v>15.51</v>
      </c>
      <c r="L692" s="86">
        <v>42993</v>
      </c>
      <c r="M692" s="5">
        <v>0.53510000000000002</v>
      </c>
      <c r="O692" s="86">
        <f t="shared" ca="1" si="79"/>
        <v>42993</v>
      </c>
      <c r="P692" s="5">
        <v>2465.84</v>
      </c>
      <c r="Q692" s="5">
        <v>16.4131354460994</v>
      </c>
      <c r="R692" s="1"/>
      <c r="S692" s="1">
        <v>42810</v>
      </c>
      <c r="T692">
        <v>324.91000000000003</v>
      </c>
      <c r="V692" s="86">
        <v>42976</v>
      </c>
      <c r="W692" s="5">
        <v>-5.94</v>
      </c>
      <c r="Z692" s="86">
        <v>42961</v>
      </c>
      <c r="AA692" s="5">
        <v>87.79</v>
      </c>
      <c r="AC692" s="1">
        <v>42849</v>
      </c>
      <c r="AD692">
        <v>2.2486999999999999</v>
      </c>
      <c r="AE692" s="87">
        <f t="shared" ca="1" si="80"/>
        <v>3.3199999999999896E-2</v>
      </c>
      <c r="AF692" s="87">
        <f t="shared" ca="1" si="81"/>
        <v>1.1809741741460803E-2</v>
      </c>
      <c r="AG692" s="87">
        <f t="shared" ca="1" si="82"/>
        <v>0.19042636372099431</v>
      </c>
      <c r="AI692" s="1">
        <v>42816</v>
      </c>
      <c r="AJ692">
        <v>2348.4499999999998</v>
      </c>
      <c r="AK692" s="85">
        <f t="shared" ca="1" si="85"/>
        <v>1.8881319714754499E-3</v>
      </c>
      <c r="AL692" s="87">
        <f t="shared" ca="1" si="83"/>
        <v>6.2385758057617435E-3</v>
      </c>
      <c r="AM692" s="87">
        <f t="shared" ca="1" si="84"/>
        <v>10.059401225670097</v>
      </c>
    </row>
    <row r="693" spans="2:39" x14ac:dyDescent="0.45">
      <c r="B693" s="86">
        <v>42984</v>
      </c>
      <c r="C693" s="5">
        <v>63.552799999999998</v>
      </c>
      <c r="E693" s="86">
        <v>42992</v>
      </c>
      <c r="F693" s="5">
        <v>2.1556000000000002</v>
      </c>
      <c r="G693" s="5">
        <v>0.44585378769278111</v>
      </c>
      <c r="I693" s="86">
        <v>42957</v>
      </c>
      <c r="J693" s="5">
        <v>16.04</v>
      </c>
      <c r="L693" s="86">
        <v>42992</v>
      </c>
      <c r="M693" s="5">
        <v>0.54310000000000003</v>
      </c>
      <c r="O693" s="86">
        <f t="shared" ca="1" si="79"/>
        <v>42992</v>
      </c>
      <c r="P693" s="5">
        <v>2441.3200000000002</v>
      </c>
      <c r="Q693" s="5">
        <v>11.6085257007769</v>
      </c>
      <c r="R693" s="1"/>
      <c r="S693" s="1">
        <v>42809</v>
      </c>
      <c r="T693">
        <v>320.83300000000003</v>
      </c>
      <c r="V693" s="86">
        <v>42975</v>
      </c>
      <c r="W693" s="5">
        <v>-6.38</v>
      </c>
      <c r="Z693" s="86">
        <v>42958</v>
      </c>
      <c r="AA693" s="5">
        <v>87.33</v>
      </c>
      <c r="AC693" s="1">
        <v>42846</v>
      </c>
      <c r="AD693">
        <v>2.2155</v>
      </c>
      <c r="AE693" s="87">
        <f t="shared" ca="1" si="80"/>
        <v>1.2799999999999923E-2</v>
      </c>
      <c r="AF693" s="87">
        <f t="shared" ca="1" si="81"/>
        <v>5.8209993414647762E-2</v>
      </c>
      <c r="AG693" s="87">
        <f t="shared" ca="1" si="82"/>
        <v>0.93860794087130284</v>
      </c>
      <c r="AI693" s="1">
        <v>42815</v>
      </c>
      <c r="AJ693">
        <v>2344.02</v>
      </c>
      <c r="AK693" s="85">
        <f t="shared" ca="1" si="85"/>
        <v>-1.2485615265953647E-2</v>
      </c>
      <c r="AL693" s="87">
        <f t="shared" ca="1" si="83"/>
        <v>5.4244427711951865E-3</v>
      </c>
      <c r="AM693" s="87">
        <f t="shared" ca="1" si="84"/>
        <v>8.7466511524540902</v>
      </c>
    </row>
    <row r="694" spans="2:39" x14ac:dyDescent="0.45">
      <c r="B694" s="86">
        <v>42983</v>
      </c>
      <c r="C694" s="5">
        <v>63.9</v>
      </c>
      <c r="E694" s="86">
        <v>42991</v>
      </c>
      <c r="F694" s="5">
        <v>2.1478999999999999</v>
      </c>
      <c r="G694" s="5">
        <v>0.42989603394309306</v>
      </c>
      <c r="I694" s="86">
        <v>42956</v>
      </c>
      <c r="J694" s="5">
        <v>11.11</v>
      </c>
      <c r="L694" s="86">
        <v>42991</v>
      </c>
      <c r="M694" s="5">
        <v>0.55940000000000001</v>
      </c>
      <c r="O694" s="86">
        <f t="shared" ca="1" si="79"/>
        <v>42991</v>
      </c>
      <c r="P694" s="5">
        <v>2438.21</v>
      </c>
      <c r="Q694" s="5">
        <v>11.758151176238799</v>
      </c>
      <c r="R694" s="1"/>
      <c r="S694" s="1">
        <v>42808</v>
      </c>
      <c r="T694">
        <v>340.726</v>
      </c>
      <c r="V694" s="86">
        <v>42972</v>
      </c>
      <c r="W694" s="5">
        <v>-5.88</v>
      </c>
      <c r="Z694" s="86">
        <v>42957</v>
      </c>
      <c r="AA694" s="5">
        <v>87.18</v>
      </c>
      <c r="AC694" s="1">
        <v>42845</v>
      </c>
      <c r="AD694">
        <v>2.2027000000000001</v>
      </c>
      <c r="AE694" s="87">
        <f t="shared" ca="1" si="80"/>
        <v>3.7700000000000067E-2</v>
      </c>
      <c r="AF694" s="87">
        <f t="shared" ca="1" si="81"/>
        <v>5.7713112317161835E-2</v>
      </c>
      <c r="AG694" s="87">
        <f t="shared" ca="1" si="82"/>
        <v>0.93059597391492488</v>
      </c>
      <c r="AI694" s="1">
        <v>42814</v>
      </c>
      <c r="AJ694">
        <v>2373.4699999999998</v>
      </c>
      <c r="AK694" s="85">
        <f t="shared" ca="1" si="85"/>
        <v>-2.0119037369022092E-3</v>
      </c>
      <c r="AL694" s="87">
        <f t="shared" ca="1" si="83"/>
        <v>5.0038971539248973E-3</v>
      </c>
      <c r="AM694" s="87">
        <f t="shared" ca="1" si="84"/>
        <v>8.0685417201840117</v>
      </c>
    </row>
    <row r="695" spans="2:39" x14ac:dyDescent="0.45">
      <c r="B695" s="86">
        <v>42982</v>
      </c>
      <c r="C695" s="5">
        <v>61.5</v>
      </c>
      <c r="E695" s="86">
        <v>42990</v>
      </c>
      <c r="F695" s="5">
        <v>2.12</v>
      </c>
      <c r="G695" s="5">
        <v>0.92481230528145575</v>
      </c>
      <c r="I695" s="86">
        <v>42955</v>
      </c>
      <c r="J695" s="5">
        <v>10.96</v>
      </c>
      <c r="L695" s="86">
        <v>42990</v>
      </c>
      <c r="M695" s="5">
        <v>0.55279999999999996</v>
      </c>
      <c r="O695" s="86">
        <f t="shared" ca="1" si="79"/>
        <v>42990</v>
      </c>
      <c r="P695" s="5">
        <v>2474.02</v>
      </c>
      <c r="Q695" s="5">
        <v>3.23900946728057</v>
      </c>
      <c r="R695" s="1"/>
      <c r="S695" s="1">
        <v>42807</v>
      </c>
      <c r="T695">
        <v>334.87799999999999</v>
      </c>
      <c r="V695" s="86">
        <v>42971</v>
      </c>
      <c r="W695" s="5">
        <v>-6</v>
      </c>
      <c r="Z695" s="86">
        <v>42956</v>
      </c>
      <c r="AA695" s="5">
        <v>87.74</v>
      </c>
      <c r="AC695" s="1">
        <v>42844</v>
      </c>
      <c r="AD695">
        <v>2.165</v>
      </c>
      <c r="AE695" s="87">
        <f t="shared" ca="1" si="80"/>
        <v>3.7300000000000111E-2</v>
      </c>
      <c r="AF695" s="87">
        <f t="shared" ca="1" si="81"/>
        <v>5.1861249181509958E-2</v>
      </c>
      <c r="AG695" s="87">
        <f t="shared" ca="1" si="82"/>
        <v>0.83623751610014085</v>
      </c>
      <c r="AI695" s="1">
        <v>42811</v>
      </c>
      <c r="AJ695">
        <v>2378.25</v>
      </c>
      <c r="AK695" s="85">
        <f t="shared" ca="1" si="85"/>
        <v>-1.315228474144621E-3</v>
      </c>
      <c r="AL695" s="87">
        <f t="shared" ca="1" si="83"/>
        <v>5.3033904636488865E-3</v>
      </c>
      <c r="AM695" s="87">
        <f t="shared" ca="1" si="84"/>
        <v>8.5514601715611747</v>
      </c>
    </row>
    <row r="696" spans="2:39" x14ac:dyDescent="0.45">
      <c r="B696" s="86">
        <v>42979</v>
      </c>
      <c r="C696" s="5">
        <v>61.6</v>
      </c>
      <c r="E696" s="86">
        <v>42989</v>
      </c>
      <c r="F696" s="5">
        <v>2.0865</v>
      </c>
      <c r="G696" s="5">
        <v>0.98020256409921014</v>
      </c>
      <c r="I696" s="86">
        <v>42954</v>
      </c>
      <c r="J696" s="5">
        <v>9.93</v>
      </c>
      <c r="L696" s="86">
        <v>42989</v>
      </c>
      <c r="M696" s="5">
        <v>0.53859999999999997</v>
      </c>
      <c r="O696" s="86">
        <f t="shared" ca="1" si="79"/>
        <v>42989</v>
      </c>
      <c r="P696" s="5">
        <v>2474.92</v>
      </c>
      <c r="Q696" s="5">
        <v>3.7937540020815499</v>
      </c>
      <c r="R696" s="1"/>
      <c r="S696" s="1">
        <v>42804</v>
      </c>
      <c r="T696">
        <v>332.84100000000001</v>
      </c>
      <c r="V696" s="86">
        <v>42970</v>
      </c>
      <c r="W696" s="5">
        <v>-6.38</v>
      </c>
      <c r="Z696" s="86">
        <v>42955</v>
      </c>
      <c r="AA696" s="5">
        <v>88.08</v>
      </c>
      <c r="AC696" s="1">
        <v>42843</v>
      </c>
      <c r="AD696">
        <v>2.1276999999999999</v>
      </c>
      <c r="AE696" s="87">
        <f t="shared" ca="1" si="80"/>
        <v>-8.4799999999999986E-2</v>
      </c>
      <c r="AF696" s="87">
        <f t="shared" ca="1" si="81"/>
        <v>4.4057793483862399E-2</v>
      </c>
      <c r="AG696" s="87">
        <f t="shared" ca="1" si="82"/>
        <v>0.71041057377641392</v>
      </c>
      <c r="AI696" s="1">
        <v>42810</v>
      </c>
      <c r="AJ696">
        <v>2381.38</v>
      </c>
      <c r="AK696" s="85">
        <f t="shared" ca="1" si="85"/>
        <v>-1.6279814951152382E-3</v>
      </c>
      <c r="AL696" s="87">
        <f t="shared" ca="1" si="83"/>
        <v>5.1763379688890927E-3</v>
      </c>
      <c r="AM696" s="87">
        <f t="shared" ca="1" si="84"/>
        <v>8.3465941794976128</v>
      </c>
    </row>
    <row r="697" spans="2:39" x14ac:dyDescent="0.45">
      <c r="B697" s="86">
        <v>42978</v>
      </c>
      <c r="C697" s="5">
        <v>63.1</v>
      </c>
      <c r="E697" s="86">
        <v>42986</v>
      </c>
      <c r="F697" s="5">
        <v>2.0127999999999999</v>
      </c>
      <c r="G697" s="5">
        <v>1.1749108051252219</v>
      </c>
      <c r="I697" s="86">
        <v>42951</v>
      </c>
      <c r="J697" s="5">
        <v>10.029999999999999</v>
      </c>
      <c r="L697" s="86">
        <v>42986</v>
      </c>
      <c r="M697" s="5">
        <v>0.51100000000000001</v>
      </c>
      <c r="O697" s="86">
        <f t="shared" ca="1" si="79"/>
        <v>42986</v>
      </c>
      <c r="P697" s="5">
        <v>2480.91</v>
      </c>
      <c r="Q697" s="5">
        <v>3.0088636455002198</v>
      </c>
      <c r="R697" s="1"/>
      <c r="S697" s="1">
        <v>42803</v>
      </c>
      <c r="T697">
        <v>331.90100000000001</v>
      </c>
      <c r="V697" s="86">
        <v>42969</v>
      </c>
      <c r="W697" s="5">
        <v>-5.75</v>
      </c>
      <c r="Z697" s="86">
        <v>42954</v>
      </c>
      <c r="AA697" s="5">
        <v>88.46</v>
      </c>
      <c r="AC697" s="1">
        <v>42842</v>
      </c>
      <c r="AD697">
        <v>2.2124999999999999</v>
      </c>
      <c r="AE697" s="87">
        <f t="shared" ca="1" si="80"/>
        <v>1.9999999999997797E-3</v>
      </c>
      <c r="AF697" s="87">
        <f t="shared" ca="1" si="81"/>
        <v>2.8715660651753711E-2</v>
      </c>
      <c r="AG697" s="87">
        <f t="shared" ca="1" si="82"/>
        <v>0.46302611517422626</v>
      </c>
      <c r="AI697" s="1">
        <v>42809</v>
      </c>
      <c r="AJ697">
        <v>2385.2600000000002</v>
      </c>
      <c r="AK697" s="85">
        <f t="shared" ca="1" si="85"/>
        <v>8.3398543883171257E-3</v>
      </c>
      <c r="AL697" s="87">
        <f t="shared" ca="1" si="83"/>
        <v>4.945286896513479E-3</v>
      </c>
      <c r="AM697" s="87">
        <f t="shared" ca="1" si="84"/>
        <v>7.9740355197950166</v>
      </c>
    </row>
    <row r="698" spans="2:39" x14ac:dyDescent="0.45">
      <c r="B698" s="86">
        <v>42977</v>
      </c>
      <c r="C698" s="5">
        <v>63.5</v>
      </c>
      <c r="E698" s="86">
        <v>42985</v>
      </c>
      <c r="F698" s="5">
        <v>2.0021</v>
      </c>
      <c r="G698" s="5">
        <v>1.1485647565548913</v>
      </c>
      <c r="I698" s="86">
        <v>42950</v>
      </c>
      <c r="J698" s="5">
        <v>10.44</v>
      </c>
      <c r="L698" s="86">
        <v>42985</v>
      </c>
      <c r="M698" s="5">
        <v>0.49640000000000001</v>
      </c>
      <c r="O698" s="86">
        <f t="shared" ca="1" si="79"/>
        <v>42985</v>
      </c>
      <c r="P698" s="5">
        <v>2476.83</v>
      </c>
      <c r="Q698" s="5">
        <v>3.3338577252597799</v>
      </c>
      <c r="R698" s="1"/>
      <c r="S698" s="1">
        <v>42802</v>
      </c>
      <c r="T698">
        <v>329.22899999999998</v>
      </c>
      <c r="V698" s="86">
        <v>42968</v>
      </c>
      <c r="W698" s="5">
        <v>-5.75</v>
      </c>
      <c r="Z698" s="86">
        <v>42951</v>
      </c>
      <c r="AA698" s="5">
        <v>88.5</v>
      </c>
      <c r="AC698" s="1">
        <v>42839</v>
      </c>
      <c r="AD698">
        <v>2.2105000000000001</v>
      </c>
      <c r="AE698" s="87">
        <f t="shared" ca="1" si="80"/>
        <v>0</v>
      </c>
      <c r="AF698" s="87">
        <f t="shared" ca="1" si="81"/>
        <v>3.994023660420664E-2</v>
      </c>
      <c r="AG698" s="87">
        <f t="shared" ca="1" si="82"/>
        <v>0.64401696406228459</v>
      </c>
      <c r="AI698" s="1">
        <v>42808</v>
      </c>
      <c r="AJ698">
        <v>2365.4499999999998</v>
      </c>
      <c r="AK698" s="85">
        <f t="shared" ca="1" si="85"/>
        <v>-3.3847406821550332E-3</v>
      </c>
      <c r="AL698" s="87">
        <f t="shared" ca="1" si="83"/>
        <v>2.7450971995982326E-3</v>
      </c>
      <c r="AM698" s="87">
        <f t="shared" ca="1" si="84"/>
        <v>4.4263362334586995</v>
      </c>
    </row>
    <row r="699" spans="2:39" x14ac:dyDescent="0.45">
      <c r="B699" s="86">
        <v>42976</v>
      </c>
      <c r="C699" s="5">
        <v>63.3</v>
      </c>
      <c r="E699" s="86">
        <v>42984</v>
      </c>
      <c r="F699" s="5">
        <v>2.0649999999999999</v>
      </c>
      <c r="G699" s="5">
        <v>1.2203020117987191</v>
      </c>
      <c r="I699" s="86">
        <v>42949</v>
      </c>
      <c r="J699" s="5">
        <v>10.28</v>
      </c>
      <c r="L699" s="86">
        <v>42984</v>
      </c>
      <c r="M699" s="5">
        <v>0.53100000000000003</v>
      </c>
      <c r="O699" s="86">
        <f t="shared" ca="1" si="79"/>
        <v>42984</v>
      </c>
      <c r="P699" s="5">
        <v>2472.16</v>
      </c>
      <c r="Q699" s="5">
        <v>3.1618451440435198</v>
      </c>
      <c r="R699" s="1"/>
      <c r="S699" s="1">
        <v>42801</v>
      </c>
      <c r="T699">
        <v>322.32900000000001</v>
      </c>
      <c r="V699" s="86">
        <v>42965</v>
      </c>
      <c r="W699" s="5">
        <v>-5.13</v>
      </c>
      <c r="Z699" s="86">
        <v>42950</v>
      </c>
      <c r="AA699" s="5">
        <v>88.48</v>
      </c>
      <c r="AC699" s="1">
        <v>42838</v>
      </c>
      <c r="AD699">
        <v>2.2105000000000001</v>
      </c>
      <c r="AE699" s="87">
        <f t="shared" ca="1" si="80"/>
        <v>7.3000000000003062E-3</v>
      </c>
      <c r="AF699" s="87">
        <f t="shared" ca="1" si="81"/>
        <v>3.5252895862136986E-2</v>
      </c>
      <c r="AG699" s="87">
        <f t="shared" ca="1" si="82"/>
        <v>0.56843586562895154</v>
      </c>
      <c r="AI699" s="1">
        <v>42807</v>
      </c>
      <c r="AJ699">
        <v>2373.4699999999998</v>
      </c>
      <c r="AK699" s="85">
        <f t="shared" ca="1" si="85"/>
        <v>3.6661912266134326E-4</v>
      </c>
      <c r="AL699" s="87">
        <f t="shared" ca="1" si="83"/>
        <v>2.2734060941620982E-3</v>
      </c>
      <c r="AM699" s="87">
        <f t="shared" ca="1" si="84"/>
        <v>3.6657571795375037</v>
      </c>
    </row>
    <row r="700" spans="2:39" x14ac:dyDescent="0.45">
      <c r="B700" s="86">
        <v>42975</v>
      </c>
      <c r="C700" s="5">
        <v>62.051499999999997</v>
      </c>
      <c r="E700" s="86">
        <v>42983</v>
      </c>
      <c r="F700" s="5">
        <v>2.0097</v>
      </c>
      <c r="G700" s="5">
        <v>1.0655722719115157</v>
      </c>
      <c r="I700" s="86">
        <v>42948</v>
      </c>
      <c r="J700" s="5">
        <v>10.09</v>
      </c>
      <c r="L700" s="86">
        <v>42983</v>
      </c>
      <c r="M700" s="5">
        <v>0.50039999999999996</v>
      </c>
      <c r="O700" s="86">
        <f t="shared" ca="1" si="79"/>
        <v>42983</v>
      </c>
      <c r="P700" s="5">
        <v>2477.5700000000002</v>
      </c>
      <c r="Q700" s="5">
        <v>2.6932005840641202</v>
      </c>
      <c r="R700" s="1"/>
      <c r="S700" s="1">
        <v>42800</v>
      </c>
      <c r="T700">
        <v>313.23</v>
      </c>
      <c r="V700" s="86">
        <v>42964</v>
      </c>
      <c r="W700" s="5">
        <v>-5</v>
      </c>
      <c r="Z700" s="86">
        <v>42949</v>
      </c>
      <c r="AA700" s="5">
        <v>88.65</v>
      </c>
      <c r="AC700" s="1">
        <v>42837</v>
      </c>
      <c r="AD700">
        <v>2.2031999999999998</v>
      </c>
      <c r="AE700" s="87">
        <f t="shared" ca="1" si="80"/>
        <v>-5.400000000000027E-2</v>
      </c>
      <c r="AF700" s="87">
        <f t="shared" ca="1" si="81"/>
        <v>4.8753213569295357E-2</v>
      </c>
      <c r="AG700" s="87">
        <f t="shared" ca="1" si="82"/>
        <v>0.78612194770701094</v>
      </c>
      <c r="AI700" s="1">
        <v>42804</v>
      </c>
      <c r="AJ700">
        <v>2372.6</v>
      </c>
      <c r="AK700" s="85">
        <f t="shared" ca="1" si="85"/>
        <v>3.2633480993077457E-3</v>
      </c>
      <c r="AL700" s="87">
        <f t="shared" ca="1" si="83"/>
        <v>2.8696554161607079E-3</v>
      </c>
      <c r="AM700" s="87">
        <f t="shared" ca="1" si="84"/>
        <v>4.6271803227777131</v>
      </c>
    </row>
    <row r="701" spans="2:39" x14ac:dyDescent="0.45">
      <c r="B701" s="86">
        <v>42972</v>
      </c>
      <c r="C701" s="5">
        <v>61.9</v>
      </c>
      <c r="E701" s="86">
        <v>42982</v>
      </c>
      <c r="F701" s="5">
        <v>2.117</v>
      </c>
      <c r="G701" s="5">
        <v>0.44364302466435446</v>
      </c>
      <c r="I701" s="86">
        <v>42947</v>
      </c>
      <c r="J701" s="5">
        <v>10.26</v>
      </c>
      <c r="L701" s="86">
        <v>42982</v>
      </c>
      <c r="M701" s="5">
        <v>0.57499999999999996</v>
      </c>
      <c r="O701" s="86">
        <f t="shared" ca="1" si="79"/>
        <v>42982</v>
      </c>
      <c r="P701" s="5">
        <v>2476.35</v>
      </c>
      <c r="Q701" s="5">
        <v>2.8195467725724499</v>
      </c>
      <c r="R701" s="1"/>
      <c r="S701" s="1">
        <v>42797</v>
      </c>
      <c r="T701">
        <v>307.22500000000002</v>
      </c>
      <c r="V701" s="86">
        <v>42963</v>
      </c>
      <c r="W701" s="5">
        <v>-4.8099999999999996</v>
      </c>
      <c r="Z701" s="86">
        <v>42948</v>
      </c>
      <c r="AA701" s="5">
        <v>88.63</v>
      </c>
      <c r="AC701" s="1">
        <v>42836</v>
      </c>
      <c r="AD701">
        <v>2.2572000000000001</v>
      </c>
      <c r="AE701" s="87">
        <f t="shared" ca="1" si="80"/>
        <v>-7.3799999999999866E-2</v>
      </c>
      <c r="AF701" s="87">
        <f t="shared" ca="1" si="81"/>
        <v>4.7276844226322806E-2</v>
      </c>
      <c r="AG701" s="87">
        <f t="shared" ca="1" si="82"/>
        <v>0.76231620735754912</v>
      </c>
      <c r="AI701" s="1">
        <v>42803</v>
      </c>
      <c r="AJ701">
        <v>2364.87</v>
      </c>
      <c r="AK701" s="85">
        <f t="shared" ca="1" si="85"/>
        <v>7.9951779378723649E-4</v>
      </c>
      <c r="AL701" s="87">
        <f t="shared" ca="1" si="83"/>
        <v>1.8602996776479021E-3</v>
      </c>
      <c r="AM701" s="87">
        <f t="shared" ca="1" si="84"/>
        <v>2.9996430980548183</v>
      </c>
    </row>
    <row r="702" spans="2:39" x14ac:dyDescent="0.45">
      <c r="B702" s="86">
        <v>42971</v>
      </c>
      <c r="C702" s="5">
        <v>64.099999999999994</v>
      </c>
      <c r="E702" s="86">
        <v>42979</v>
      </c>
      <c r="F702" s="5">
        <v>2.1171000000000002</v>
      </c>
      <c r="G702" s="5">
        <v>0.53937568848932871</v>
      </c>
      <c r="I702" s="86">
        <v>42944</v>
      </c>
      <c r="J702" s="5">
        <v>10.29</v>
      </c>
      <c r="L702" s="86">
        <v>42979</v>
      </c>
      <c r="M702" s="5">
        <v>0.56330000000000002</v>
      </c>
      <c r="O702" s="86">
        <f t="shared" ca="1" si="79"/>
        <v>42979</v>
      </c>
      <c r="P702" s="5">
        <v>2470.3000000000002</v>
      </c>
      <c r="Q702" s="5">
        <v>1.12208456035778</v>
      </c>
      <c r="R702" s="1"/>
      <c r="S702" s="1">
        <v>42796</v>
      </c>
      <c r="T702">
        <v>307.33600000000001</v>
      </c>
      <c r="V702" s="86">
        <v>42962</v>
      </c>
      <c r="W702" s="5">
        <v>-4.88</v>
      </c>
      <c r="Z702" s="86">
        <v>42947</v>
      </c>
      <c r="AA702" s="5">
        <v>88.91</v>
      </c>
      <c r="AC702" s="1">
        <v>42835</v>
      </c>
      <c r="AD702">
        <v>2.331</v>
      </c>
      <c r="AE702" s="87">
        <f t="shared" ca="1" si="80"/>
        <v>-2.5900000000000034E-2</v>
      </c>
      <c r="AF702" s="87">
        <f t="shared" ca="1" si="81"/>
        <v>3.1448211395880707E-2</v>
      </c>
      <c r="AG702" s="87">
        <f t="shared" ca="1" si="82"/>
        <v>0.50708717199313991</v>
      </c>
      <c r="AI702" s="1">
        <v>42802</v>
      </c>
      <c r="AJ702">
        <v>2362.98</v>
      </c>
      <c r="AK702" s="85">
        <f t="shared" ca="1" si="85"/>
        <v>-2.2868650550458714E-3</v>
      </c>
      <c r="AL702" s="87">
        <f t="shared" ca="1" si="83"/>
        <v>1.7163473593243145E-3</v>
      </c>
      <c r="AM702" s="87">
        <f t="shared" ca="1" si="84"/>
        <v>2.7675269592968417</v>
      </c>
    </row>
    <row r="703" spans="2:39" x14ac:dyDescent="0.45">
      <c r="B703" s="86">
        <v>42970</v>
      </c>
      <c r="C703" s="5">
        <v>63.1</v>
      </c>
      <c r="E703" s="86">
        <v>42978</v>
      </c>
      <c r="F703" s="5">
        <v>2.0659999999999998</v>
      </c>
      <c r="G703" s="5">
        <v>0.22423900939251029</v>
      </c>
      <c r="I703" s="86">
        <v>42943</v>
      </c>
      <c r="J703" s="5">
        <v>10.11</v>
      </c>
      <c r="L703" s="86">
        <v>42978</v>
      </c>
      <c r="M703" s="5">
        <v>0.53149999999999997</v>
      </c>
      <c r="O703" s="86">
        <f t="shared" ca="1" si="79"/>
        <v>42978</v>
      </c>
      <c r="P703" s="5">
        <v>2472.1</v>
      </c>
      <c r="Q703" s="5">
        <v>3.10880508408537</v>
      </c>
      <c r="R703" s="1"/>
      <c r="S703" s="1">
        <v>42795</v>
      </c>
      <c r="T703">
        <v>305.93599999999998</v>
      </c>
      <c r="V703" s="86">
        <v>42961</v>
      </c>
      <c r="W703" s="5">
        <v>-4.5</v>
      </c>
      <c r="Z703" s="86">
        <v>42944</v>
      </c>
      <c r="AA703" s="5">
        <v>88.91</v>
      </c>
      <c r="AC703" s="1">
        <v>42832</v>
      </c>
      <c r="AD703">
        <v>2.3569</v>
      </c>
      <c r="AE703" s="87">
        <f t="shared" ca="1" si="80"/>
        <v>3.7999999999999812E-2</v>
      </c>
      <c r="AF703" s="87">
        <f t="shared" ca="1" si="81"/>
        <v>3.2758446747874641E-2</v>
      </c>
      <c r="AG703" s="87">
        <f t="shared" ca="1" si="82"/>
        <v>0.52821408223055544</v>
      </c>
      <c r="AI703" s="1">
        <v>42801</v>
      </c>
      <c r="AJ703">
        <v>2368.39</v>
      </c>
      <c r="AK703" s="85">
        <f t="shared" ca="1" si="85"/>
        <v>-2.9175558777588639E-3</v>
      </c>
      <c r="AL703" s="87">
        <f t="shared" ca="1" si="83"/>
        <v>2.6200891209944722E-3</v>
      </c>
      <c r="AM703" s="87">
        <f t="shared" ca="1" si="84"/>
        <v>4.2247667633940829</v>
      </c>
    </row>
    <row r="704" spans="2:39" x14ac:dyDescent="0.45">
      <c r="B704" s="86">
        <v>42969</v>
      </c>
      <c r="C704" s="5">
        <v>62</v>
      </c>
      <c r="E704" s="86">
        <v>42977</v>
      </c>
      <c r="F704" s="5">
        <v>2.0781000000000001</v>
      </c>
      <c r="G704" s="5">
        <v>0.25715779850771464</v>
      </c>
      <c r="I704" s="86">
        <v>42942</v>
      </c>
      <c r="J704" s="5">
        <v>9.6</v>
      </c>
      <c r="L704" s="86">
        <v>42977</v>
      </c>
      <c r="M704" s="5">
        <v>0.54100000000000004</v>
      </c>
      <c r="O704" s="86">
        <f t="shared" ca="1" si="79"/>
        <v>42977</v>
      </c>
      <c r="P704" s="5">
        <v>2475.42</v>
      </c>
      <c r="Q704" s="5">
        <v>2.9936807950282001</v>
      </c>
      <c r="R704" s="1"/>
      <c r="S704" s="1">
        <v>42794</v>
      </c>
      <c r="T704">
        <v>316.91000000000003</v>
      </c>
      <c r="V704" s="86">
        <v>42958</v>
      </c>
      <c r="W704" s="5">
        <v>-4</v>
      </c>
      <c r="Z704" s="86">
        <v>42943</v>
      </c>
      <c r="AA704" s="5">
        <v>88.9</v>
      </c>
      <c r="AC704" s="1">
        <v>42831</v>
      </c>
      <c r="AD704">
        <v>2.3189000000000002</v>
      </c>
      <c r="AE704" s="87">
        <f t="shared" ca="1" si="80"/>
        <v>2.9000000000003467E-3</v>
      </c>
      <c r="AF704" s="87">
        <f t="shared" ca="1" si="81"/>
        <v>4.8731988125528931E-2</v>
      </c>
      <c r="AG704" s="87">
        <f t="shared" ca="1" si="82"/>
        <v>0.78577969771007705</v>
      </c>
      <c r="AI704" s="1">
        <v>42800</v>
      </c>
      <c r="AJ704">
        <v>2375.31</v>
      </c>
      <c r="AK704" s="85">
        <f t="shared" ca="1" si="85"/>
        <v>-3.2825982574175411E-3</v>
      </c>
      <c r="AL704" s="87">
        <f t="shared" ca="1" si="83"/>
        <v>8.6400938745692327E-3</v>
      </c>
      <c r="AM704" s="87">
        <f t="shared" ca="1" si="84"/>
        <v>13.931732757254526</v>
      </c>
    </row>
    <row r="705" spans="2:39" x14ac:dyDescent="0.45">
      <c r="B705" s="86">
        <v>42968</v>
      </c>
      <c r="C705" s="5">
        <v>61.594099999999997</v>
      </c>
      <c r="E705" s="86">
        <v>42976</v>
      </c>
      <c r="F705" s="5">
        <v>2.0699999999999998</v>
      </c>
      <c r="G705" s="5">
        <v>0.42611733517111855</v>
      </c>
      <c r="I705" s="86">
        <v>42941</v>
      </c>
      <c r="J705" s="5">
        <v>9.43</v>
      </c>
      <c r="L705" s="86">
        <v>42976</v>
      </c>
      <c r="M705" s="5">
        <v>0.55000000000000004</v>
      </c>
      <c r="O705" s="86">
        <f t="shared" ca="1" si="79"/>
        <v>42976</v>
      </c>
      <c r="P705" s="5">
        <v>2477.83</v>
      </c>
      <c r="Q705" s="5">
        <v>2.8060696317365501</v>
      </c>
      <c r="R705" s="1"/>
      <c r="S705" s="1">
        <v>42793</v>
      </c>
      <c r="T705">
        <v>316.642</v>
      </c>
      <c r="V705" s="86">
        <v>42957</v>
      </c>
      <c r="W705" s="5">
        <v>-3.56</v>
      </c>
      <c r="Z705" s="86">
        <v>42942</v>
      </c>
      <c r="AA705" s="5">
        <v>88.97</v>
      </c>
      <c r="AC705" s="1">
        <v>42830</v>
      </c>
      <c r="AD705">
        <v>2.3159999999999998</v>
      </c>
      <c r="AE705" s="87">
        <f t="shared" ca="1" si="80"/>
        <v>-3.0000000000000249E-2</v>
      </c>
      <c r="AF705" s="87">
        <f t="shared" ca="1" si="81"/>
        <v>4.7126284244216471E-2</v>
      </c>
      <c r="AG705" s="87">
        <f t="shared" ca="1" si="82"/>
        <v>0.75988850059290813</v>
      </c>
      <c r="AI705" s="1">
        <v>42797</v>
      </c>
      <c r="AJ705">
        <v>2383.12</v>
      </c>
      <c r="AK705" s="85">
        <f t="shared" ca="1" si="85"/>
        <v>5.0366839538305158E-4</v>
      </c>
      <c r="AL705" s="87">
        <f t="shared" ca="1" si="83"/>
        <v>8.5243620806120662E-3</v>
      </c>
      <c r="AM705" s="87">
        <f t="shared" ca="1" si="84"/>
        <v>13.745120846743394</v>
      </c>
    </row>
    <row r="706" spans="2:39" x14ac:dyDescent="0.45">
      <c r="B706" s="86">
        <v>42965</v>
      </c>
      <c r="C706" s="5">
        <v>61.141399999999997</v>
      </c>
      <c r="E706" s="86">
        <v>42975</v>
      </c>
      <c r="F706" s="5">
        <v>2.0954999999999999</v>
      </c>
      <c r="G706" s="5">
        <v>0.55087506145525933</v>
      </c>
      <c r="I706" s="86">
        <v>42940</v>
      </c>
      <c r="J706" s="5">
        <v>9.43</v>
      </c>
      <c r="L706" s="86">
        <v>42975</v>
      </c>
      <c r="M706" s="5">
        <v>0.54990000000000006</v>
      </c>
      <c r="O706" s="86">
        <f t="shared" ca="1" si="79"/>
        <v>42975</v>
      </c>
      <c r="P706" s="5">
        <v>2477.13</v>
      </c>
      <c r="Q706" s="5">
        <v>2.8493029806857102</v>
      </c>
      <c r="R706" s="1"/>
      <c r="S706" s="1">
        <v>42790</v>
      </c>
      <c r="T706">
        <v>318.702</v>
      </c>
      <c r="V706" s="86">
        <v>42956</v>
      </c>
      <c r="W706" s="5">
        <v>-3.5</v>
      </c>
      <c r="Z706" s="86">
        <v>42941</v>
      </c>
      <c r="AA706" s="5">
        <v>88.84</v>
      </c>
      <c r="AC706" s="1">
        <v>42829</v>
      </c>
      <c r="AD706">
        <v>2.3460000000000001</v>
      </c>
      <c r="AE706" s="87">
        <f t="shared" ca="1" si="80"/>
        <v>3.8400000000000212E-2</v>
      </c>
      <c r="AF706" s="87">
        <f t="shared" ca="1" si="81"/>
        <v>5.9412512711268767E-2</v>
      </c>
      <c r="AG706" s="87">
        <f t="shared" ca="1" si="82"/>
        <v>0.95799798190462526</v>
      </c>
      <c r="AI706" s="1">
        <v>42796</v>
      </c>
      <c r="AJ706">
        <v>2381.92</v>
      </c>
      <c r="AK706" s="85">
        <f t="shared" ca="1" si="85"/>
        <v>-5.8771004764202996E-3</v>
      </c>
      <c r="AL706" s="87">
        <f t="shared" ca="1" si="83"/>
        <v>8.5100809164982034E-3</v>
      </c>
      <c r="AM706" s="87">
        <f t="shared" ca="1" si="84"/>
        <v>13.722093161537053</v>
      </c>
    </row>
    <row r="707" spans="2:39" x14ac:dyDescent="0.45">
      <c r="B707" s="86">
        <v>42964</v>
      </c>
      <c r="C707" s="5">
        <v>60.7</v>
      </c>
      <c r="E707" s="86">
        <v>42972</v>
      </c>
      <c r="F707" s="5">
        <v>2.1086</v>
      </c>
      <c r="G707" s="5">
        <v>0.66324684947109569</v>
      </c>
      <c r="I707" s="86">
        <v>42937</v>
      </c>
      <c r="J707" s="5">
        <v>9.36</v>
      </c>
      <c r="L707" s="86">
        <v>42972</v>
      </c>
      <c r="M707" s="5">
        <v>0.54610000000000003</v>
      </c>
      <c r="O707" s="86">
        <f t="shared" ca="1" si="79"/>
        <v>42972</v>
      </c>
      <c r="P707" s="5">
        <v>2469.91</v>
      </c>
      <c r="Q707" s="5">
        <v>4.78738032445405</v>
      </c>
      <c r="R707" s="1"/>
      <c r="S707" s="1">
        <v>42789</v>
      </c>
      <c r="T707">
        <v>317.149</v>
      </c>
      <c r="V707" s="86">
        <v>42955</v>
      </c>
      <c r="W707" s="5">
        <v>-3.81</v>
      </c>
      <c r="Z707" s="86">
        <v>42940</v>
      </c>
      <c r="AA707" s="5">
        <v>88.8</v>
      </c>
      <c r="AC707" s="1">
        <v>42828</v>
      </c>
      <c r="AD707">
        <v>2.3075999999999999</v>
      </c>
      <c r="AE707" s="87">
        <f t="shared" ca="1" si="80"/>
        <v>-7.6100000000000279E-2</v>
      </c>
      <c r="AF707" s="87">
        <f t="shared" ca="1" si="81"/>
        <v>5.2902583427780994E-2</v>
      </c>
      <c r="AG707" s="87">
        <f t="shared" ca="1" si="82"/>
        <v>0.85302852629127546</v>
      </c>
      <c r="AI707" s="1">
        <v>42795</v>
      </c>
      <c r="AJ707">
        <v>2395.96</v>
      </c>
      <c r="AK707" s="85">
        <f t="shared" ca="1" si="85"/>
        <v>1.3581181939563836E-2</v>
      </c>
      <c r="AL707" s="87">
        <f t="shared" ca="1" si="83"/>
        <v>7.0415557646298426E-3</v>
      </c>
      <c r="AM707" s="87">
        <f t="shared" ca="1" si="84"/>
        <v>11.354167504692652</v>
      </c>
    </row>
    <row r="708" spans="2:39" x14ac:dyDescent="0.45">
      <c r="B708" s="86">
        <v>42963</v>
      </c>
      <c r="C708" s="5">
        <v>61.5</v>
      </c>
      <c r="E708" s="86">
        <v>42971</v>
      </c>
      <c r="F708" s="5">
        <v>2.1345000000000001</v>
      </c>
      <c r="G708" s="5">
        <v>0.64261403657249849</v>
      </c>
      <c r="I708" s="86">
        <v>42936</v>
      </c>
      <c r="J708" s="5">
        <v>9.58</v>
      </c>
      <c r="L708" s="86">
        <v>42971</v>
      </c>
      <c r="M708" s="5">
        <v>0.5615</v>
      </c>
      <c r="O708" s="86">
        <f t="shared" ca="1" si="79"/>
        <v>42971</v>
      </c>
      <c r="P708" s="5">
        <v>2472.54</v>
      </c>
      <c r="Q708" s="5">
        <v>4.3510475138607898</v>
      </c>
      <c r="R708" s="1"/>
      <c r="S708" s="1">
        <v>42788</v>
      </c>
      <c r="T708">
        <v>316.45600000000002</v>
      </c>
      <c r="V708" s="86">
        <v>42954</v>
      </c>
      <c r="W708" s="5">
        <v>-4.1900000000000004</v>
      </c>
      <c r="Z708" s="86">
        <v>42937</v>
      </c>
      <c r="AA708" s="5">
        <v>88.73</v>
      </c>
      <c r="AC708" s="1">
        <v>42825</v>
      </c>
      <c r="AD708">
        <v>2.3837000000000002</v>
      </c>
      <c r="AE708" s="87">
        <f t="shared" ca="1" si="80"/>
        <v>-2.829999999999977E-2</v>
      </c>
      <c r="AF708" s="87">
        <f t="shared" ca="1" si="81"/>
        <v>4.5952829075041599E-2</v>
      </c>
      <c r="AG708" s="87">
        <f t="shared" ca="1" si="82"/>
        <v>0.74096710453298598</v>
      </c>
      <c r="AI708" s="1">
        <v>42794</v>
      </c>
      <c r="AJ708">
        <v>2363.64</v>
      </c>
      <c r="AK708" s="85">
        <f t="shared" ca="1" si="85"/>
        <v>-2.5816606675474183E-3</v>
      </c>
      <c r="AL708" s="87">
        <f t="shared" ca="1" si="83"/>
        <v>1.8323425280373387E-3</v>
      </c>
      <c r="AM708" s="87">
        <f t="shared" ca="1" si="84"/>
        <v>2.9545635488411972</v>
      </c>
    </row>
    <row r="709" spans="2:39" x14ac:dyDescent="0.45">
      <c r="B709" s="86">
        <v>42962</v>
      </c>
      <c r="C709" s="5">
        <v>61.7</v>
      </c>
      <c r="E709" s="86">
        <v>42970</v>
      </c>
      <c r="F709" s="5">
        <v>2.1044999999999998</v>
      </c>
      <c r="G709" s="5">
        <v>0.56654118708763357</v>
      </c>
      <c r="I709" s="86">
        <v>42935</v>
      </c>
      <c r="J709" s="5">
        <v>9.7899999999999991</v>
      </c>
      <c r="L709" s="86">
        <v>42970</v>
      </c>
      <c r="M709" s="5">
        <v>0.55000000000000004</v>
      </c>
      <c r="O709" s="86">
        <f t="shared" ca="1" si="79"/>
        <v>42970</v>
      </c>
      <c r="P709" s="5">
        <v>2473.4499999999998</v>
      </c>
      <c r="Q709" s="5">
        <v>4.2489249593483196</v>
      </c>
      <c r="R709" s="1"/>
      <c r="S709" s="1">
        <v>42787</v>
      </c>
      <c r="T709">
        <v>318.32600000000002</v>
      </c>
      <c r="V709" s="86">
        <v>42951</v>
      </c>
      <c r="W709" s="5">
        <v>-3.37</v>
      </c>
      <c r="Z709" s="86">
        <v>42936</v>
      </c>
      <c r="AA709" s="5">
        <v>88.8</v>
      </c>
      <c r="AC709" s="1">
        <v>42824</v>
      </c>
      <c r="AD709">
        <v>2.4119999999999999</v>
      </c>
      <c r="AE709" s="87">
        <f t="shared" ca="1" si="80"/>
        <v>5.0799999999999734E-2</v>
      </c>
      <c r="AF709" s="87">
        <f t="shared" ca="1" si="81"/>
        <v>5.169908928920644E-2</v>
      </c>
      <c r="AG709" s="87">
        <f t="shared" ca="1" si="82"/>
        <v>0.83362276640376631</v>
      </c>
      <c r="AI709" s="1">
        <v>42793</v>
      </c>
      <c r="AJ709">
        <v>2369.75</v>
      </c>
      <c r="AK709" s="85">
        <f t="shared" ca="1" si="85"/>
        <v>1.0175023940541276E-3</v>
      </c>
      <c r="AL709" s="87">
        <f t="shared" ca="1" si="83"/>
        <v>1.1192908218959443E-3</v>
      </c>
      <c r="AM709" s="87">
        <f t="shared" ca="1" si="84"/>
        <v>1.8048022202860055</v>
      </c>
    </row>
    <row r="710" spans="2:39" x14ac:dyDescent="0.45">
      <c r="B710" s="86">
        <v>42961</v>
      </c>
      <c r="C710" s="5">
        <v>61.7</v>
      </c>
      <c r="E710" s="86">
        <v>42969</v>
      </c>
      <c r="F710" s="5">
        <v>2.1562999999999999</v>
      </c>
      <c r="G710" s="5">
        <v>0.48811405770918997</v>
      </c>
      <c r="I710" s="86">
        <v>42934</v>
      </c>
      <c r="J710" s="5">
        <v>9.89</v>
      </c>
      <c r="L710" s="86">
        <v>42969</v>
      </c>
      <c r="M710" s="5">
        <v>0.57379999999999998</v>
      </c>
      <c r="O710" s="86">
        <f t="shared" ca="1" si="79"/>
        <v>42969</v>
      </c>
      <c r="P710" s="5">
        <v>2473.83</v>
      </c>
      <c r="Q710" s="5">
        <v>4.4552285575805302</v>
      </c>
      <c r="R710" s="1"/>
      <c r="S710" s="1">
        <v>42783</v>
      </c>
      <c r="T710">
        <v>322.488</v>
      </c>
      <c r="V710" s="86">
        <v>42950</v>
      </c>
      <c r="W710" s="5">
        <v>-2.88</v>
      </c>
      <c r="Z710" s="86">
        <v>42935</v>
      </c>
      <c r="AA710" s="5">
        <v>88.75</v>
      </c>
      <c r="AC710" s="1">
        <v>42823</v>
      </c>
      <c r="AD710">
        <v>2.3612000000000002</v>
      </c>
      <c r="AE710" s="87">
        <f t="shared" ca="1" si="80"/>
        <v>-3.3399999999999874E-2</v>
      </c>
      <c r="AF710" s="87">
        <f t="shared" ca="1" si="81"/>
        <v>4.1403653220458886E-2</v>
      </c>
      <c r="AG710" s="87">
        <f t="shared" ca="1" si="82"/>
        <v>0.66761384796902168</v>
      </c>
      <c r="AI710" s="1">
        <v>42790</v>
      </c>
      <c r="AJ710">
        <v>2367.34</v>
      </c>
      <c r="AK710" s="85">
        <f t="shared" ca="1" si="85"/>
        <v>1.4922378935534736E-3</v>
      </c>
      <c r="AL710" s="87">
        <f t="shared" ca="1" si="83"/>
        <v>3.06461369528075E-3</v>
      </c>
      <c r="AM710" s="87">
        <f t="shared" ca="1" si="84"/>
        <v>4.9415411020638151</v>
      </c>
    </row>
    <row r="711" spans="2:39" x14ac:dyDescent="0.45">
      <c r="B711" s="86">
        <v>42958</v>
      </c>
      <c r="C711" s="5">
        <v>63.633299999999998</v>
      </c>
      <c r="E711" s="86">
        <v>42968</v>
      </c>
      <c r="F711" s="5">
        <v>2.1263000000000001</v>
      </c>
      <c r="G711" s="5">
        <v>0.40502288001214459</v>
      </c>
      <c r="I711" s="86">
        <v>42933</v>
      </c>
      <c r="J711" s="5">
        <v>9.82</v>
      </c>
      <c r="L711" s="86">
        <v>42968</v>
      </c>
      <c r="M711" s="5">
        <v>0.56430000000000002</v>
      </c>
      <c r="O711" s="86">
        <f t="shared" ca="1" si="79"/>
        <v>42968</v>
      </c>
      <c r="P711" s="5">
        <v>2460.61</v>
      </c>
      <c r="Q711" s="5">
        <v>3.3662740633971602</v>
      </c>
      <c r="R711" s="1"/>
      <c r="S711" s="1">
        <v>42782</v>
      </c>
      <c r="T711">
        <v>321.86099999999999</v>
      </c>
      <c r="V711" s="86">
        <v>42949</v>
      </c>
      <c r="W711" s="5">
        <v>-3.75</v>
      </c>
      <c r="Z711" s="86">
        <v>42934</v>
      </c>
      <c r="AA711" s="5">
        <v>88.6</v>
      </c>
      <c r="AC711" s="1">
        <v>42822</v>
      </c>
      <c r="AD711">
        <v>2.3946000000000001</v>
      </c>
      <c r="AE711" s="87">
        <f t="shared" ca="1" si="80"/>
        <v>4.6400000000000219E-2</v>
      </c>
      <c r="AF711" s="87">
        <f t="shared" ca="1" si="81"/>
        <v>4.1667293328621069E-2</v>
      </c>
      <c r="AG711" s="87">
        <f t="shared" ca="1" si="82"/>
        <v>0.67186491697860729</v>
      </c>
      <c r="AI711" s="1">
        <v>42789</v>
      </c>
      <c r="AJ711">
        <v>2363.81</v>
      </c>
      <c r="AK711" s="85">
        <f t="shared" ca="1" si="85"/>
        <v>4.1890311468295642E-4</v>
      </c>
      <c r="AL711" s="87">
        <f t="shared" ca="1" si="83"/>
        <v>3.0615356113210686E-3</v>
      </c>
      <c r="AM711" s="87">
        <f t="shared" ca="1" si="84"/>
        <v>4.9365778408130447</v>
      </c>
    </row>
    <row r="712" spans="2:39" x14ac:dyDescent="0.45">
      <c r="B712" s="86">
        <v>42957</v>
      </c>
      <c r="C712" s="5">
        <v>63.914700000000003</v>
      </c>
      <c r="E712" s="86">
        <v>42965</v>
      </c>
      <c r="F712" s="5">
        <v>2.1436999999999999</v>
      </c>
      <c r="G712" s="5">
        <v>0.72910912534864536</v>
      </c>
      <c r="I712" s="86">
        <v>42930</v>
      </c>
      <c r="J712" s="5">
        <v>9.51</v>
      </c>
      <c r="L712" s="86">
        <v>42965</v>
      </c>
      <c r="M712" s="5">
        <v>0.56859999999999999</v>
      </c>
      <c r="O712" s="86">
        <f t="shared" ca="1" si="79"/>
        <v>42965</v>
      </c>
      <c r="P712" s="5">
        <v>2459.14</v>
      </c>
      <c r="Q712" s="5">
        <v>5.1740668264430703</v>
      </c>
      <c r="R712" s="1"/>
      <c r="S712" s="1">
        <v>42781</v>
      </c>
      <c r="T712">
        <v>317.34199999999998</v>
      </c>
      <c r="V712" s="86">
        <v>42948</v>
      </c>
      <c r="W712" s="5">
        <v>-4.5</v>
      </c>
      <c r="Z712" s="86">
        <v>42933</v>
      </c>
      <c r="AA712" s="5">
        <v>88.56</v>
      </c>
      <c r="AC712" s="1">
        <v>42821</v>
      </c>
      <c r="AD712">
        <v>2.3481999999999998</v>
      </c>
      <c r="AE712" s="87">
        <f t="shared" ca="1" si="80"/>
        <v>-4.7300000000000342E-2</v>
      </c>
      <c r="AF712" s="87">
        <f t="shared" ca="1" si="81"/>
        <v>3.1984097611156809E-2</v>
      </c>
      <c r="AG712" s="87">
        <f t="shared" ca="1" si="82"/>
        <v>0.51572807757577221</v>
      </c>
      <c r="AI712" s="1">
        <v>42788</v>
      </c>
      <c r="AJ712">
        <v>2362.8200000000002</v>
      </c>
      <c r="AK712" s="85">
        <f t="shared" ca="1" si="85"/>
        <v>-1.0828646208509895E-3</v>
      </c>
      <c r="AL712" s="87">
        <f t="shared" ca="1" si="83"/>
        <v>3.3064863698134841E-3</v>
      </c>
      <c r="AM712" s="87">
        <f t="shared" ca="1" si="84"/>
        <v>5.3315490709344608</v>
      </c>
    </row>
    <row r="713" spans="2:39" x14ac:dyDescent="0.45">
      <c r="B713" s="86">
        <v>42956</v>
      </c>
      <c r="C713" s="5">
        <v>61.9</v>
      </c>
      <c r="E713" s="86">
        <v>42964</v>
      </c>
      <c r="F713" s="5">
        <v>2.1358000000000001</v>
      </c>
      <c r="G713" s="5">
        <v>0.77133464419364284</v>
      </c>
      <c r="I713" s="86">
        <v>42929</v>
      </c>
      <c r="J713" s="5">
        <v>9.9</v>
      </c>
      <c r="L713" s="86">
        <v>42964</v>
      </c>
      <c r="M713" s="5">
        <v>0.56200000000000006</v>
      </c>
      <c r="O713" s="86">
        <f t="shared" ca="1" si="79"/>
        <v>42964</v>
      </c>
      <c r="P713" s="5">
        <v>2459.27</v>
      </c>
      <c r="Q713" s="5">
        <v>5.6158762025982298</v>
      </c>
      <c r="R713" s="1"/>
      <c r="S713" s="1">
        <v>42780</v>
      </c>
      <c r="T713">
        <v>316.95</v>
      </c>
      <c r="V713" s="86">
        <v>42947</v>
      </c>
      <c r="W713" s="5">
        <v>-4.63</v>
      </c>
      <c r="Z713" s="86">
        <v>42930</v>
      </c>
      <c r="AA713" s="5">
        <v>88.53</v>
      </c>
      <c r="AC713" s="1">
        <v>42818</v>
      </c>
      <c r="AD713">
        <v>2.3955000000000002</v>
      </c>
      <c r="AE713" s="87">
        <f t="shared" ca="1" si="80"/>
        <v>-5.1999999999998714E-3</v>
      </c>
      <c r="AF713" s="87">
        <f t="shared" ca="1" si="81"/>
        <v>3.1142735910642257E-2</v>
      </c>
      <c r="AG713" s="87">
        <f t="shared" ca="1" si="82"/>
        <v>0.50216152779758205</v>
      </c>
      <c r="AI713" s="1">
        <v>42787</v>
      </c>
      <c r="AJ713">
        <v>2365.38</v>
      </c>
      <c r="AK713" s="85">
        <f t="shared" ca="1" si="85"/>
        <v>6.0298621810357042E-3</v>
      </c>
      <c r="AL713" s="87">
        <f t="shared" ca="1" si="83"/>
        <v>3.1504679444641806E-3</v>
      </c>
      <c r="AM713" s="87">
        <f t="shared" ca="1" si="84"/>
        <v>5.0799769192045083</v>
      </c>
    </row>
    <row r="714" spans="2:39" x14ac:dyDescent="0.45">
      <c r="B714" s="86">
        <v>42955</v>
      </c>
      <c r="C714" s="5">
        <v>60.5779</v>
      </c>
      <c r="E714" s="86">
        <v>42963</v>
      </c>
      <c r="F714" s="5">
        <v>2.1755</v>
      </c>
      <c r="G714" s="5">
        <v>0.68648582165499561</v>
      </c>
      <c r="I714" s="86">
        <v>42928</v>
      </c>
      <c r="J714" s="5">
        <v>10.3</v>
      </c>
      <c r="L714" s="86">
        <v>42963</v>
      </c>
      <c r="M714" s="5">
        <v>0.58660000000000001</v>
      </c>
      <c r="O714" s="86">
        <f t="shared" ca="1" si="79"/>
        <v>42963</v>
      </c>
      <c r="P714" s="5">
        <v>2447.83</v>
      </c>
      <c r="Q714" s="5">
        <v>5.6135645747108098</v>
      </c>
      <c r="R714" s="1"/>
      <c r="S714" s="1">
        <v>42779</v>
      </c>
      <c r="T714">
        <v>318.363</v>
      </c>
      <c r="V714" s="86">
        <v>42944</v>
      </c>
      <c r="W714" s="5">
        <v>-4.25</v>
      </c>
      <c r="Z714" s="86">
        <v>42929</v>
      </c>
      <c r="AA714" s="5">
        <v>88.28</v>
      </c>
      <c r="AC714" s="1">
        <v>42817</v>
      </c>
      <c r="AD714">
        <v>2.4007000000000001</v>
      </c>
      <c r="AE714" s="87">
        <f t="shared" ca="1" si="80"/>
        <v>3.069999999999995E-2</v>
      </c>
      <c r="AF714" s="87">
        <f t="shared" ca="1" si="81"/>
        <v>3.5995590007666216E-2</v>
      </c>
      <c r="AG714" s="87">
        <f t="shared" ca="1" si="82"/>
        <v>0.58041144888776952</v>
      </c>
      <c r="AI714" s="1">
        <v>42783</v>
      </c>
      <c r="AJ714">
        <v>2351.16</v>
      </c>
      <c r="AK714" s="85">
        <f t="shared" ca="1" si="85"/>
        <v>1.6771742275309119E-3</v>
      </c>
      <c r="AL714" s="87">
        <f t="shared" ca="1" si="83"/>
        <v>2.6066474073928917E-3</v>
      </c>
      <c r="AM714" s="87">
        <f t="shared" ca="1" si="84"/>
        <v>4.2030926514671325</v>
      </c>
    </row>
    <row r="715" spans="2:39" x14ac:dyDescent="0.45">
      <c r="B715" s="86">
        <v>42954</v>
      </c>
      <c r="C715" s="5">
        <v>60.2</v>
      </c>
      <c r="E715" s="86">
        <v>42962</v>
      </c>
      <c r="F715" s="5">
        <v>2.2237</v>
      </c>
      <c r="G715" s="5">
        <v>0.70814654792163834</v>
      </c>
      <c r="I715" s="86">
        <v>42927</v>
      </c>
      <c r="J715" s="5">
        <v>10.89</v>
      </c>
      <c r="L715" s="86">
        <v>42962</v>
      </c>
      <c r="M715" s="5">
        <v>0.61750000000000005</v>
      </c>
      <c r="O715" s="86">
        <f t="shared" ca="1" si="79"/>
        <v>42962</v>
      </c>
      <c r="P715" s="5">
        <v>2443.25</v>
      </c>
      <c r="Q715" s="5">
        <v>6.4191260992115797</v>
      </c>
      <c r="R715" s="1"/>
      <c r="S715" s="1">
        <v>42776</v>
      </c>
      <c r="T715">
        <v>323.63200000000001</v>
      </c>
      <c r="V715" s="86">
        <v>42943</v>
      </c>
      <c r="W715" s="5">
        <v>-3.75</v>
      </c>
      <c r="Z715" s="86">
        <v>42928</v>
      </c>
      <c r="AA715" s="5">
        <v>88.21</v>
      </c>
      <c r="AC715" s="1">
        <v>42816</v>
      </c>
      <c r="AD715">
        <v>2.37</v>
      </c>
      <c r="AE715" s="87">
        <f t="shared" ca="1" si="80"/>
        <v>-1.2499999999999734E-2</v>
      </c>
      <c r="AF715" s="87">
        <f t="shared" ca="1" si="81"/>
        <v>1.5563311558491336E-2</v>
      </c>
      <c r="AG715" s="87">
        <f t="shared" ca="1" si="82"/>
        <v>0.25095085840326231</v>
      </c>
      <c r="AI715" s="1">
        <v>42782</v>
      </c>
      <c r="AJ715">
        <v>2347.2199999999998</v>
      </c>
      <c r="AK715" s="85">
        <f t="shared" ca="1" si="85"/>
        <v>-8.644791200295176E-4</v>
      </c>
      <c r="AL715" s="87">
        <f t="shared" ca="1" si="83"/>
        <v>2.8508445324285604E-3</v>
      </c>
      <c r="AM715" s="87">
        <f t="shared" ca="1" si="84"/>
        <v>4.5968486841533434</v>
      </c>
    </row>
    <row r="716" spans="2:39" x14ac:dyDescent="0.45">
      <c r="B716" s="86">
        <v>42951</v>
      </c>
      <c r="C716" s="5">
        <v>60</v>
      </c>
      <c r="E716" s="86">
        <v>42961</v>
      </c>
      <c r="F716" s="5">
        <v>2.1745999999999999</v>
      </c>
      <c r="G716" s="5">
        <v>0.50121226374993277</v>
      </c>
      <c r="I716" s="86">
        <v>42926</v>
      </c>
      <c r="J716" s="5">
        <v>11.11</v>
      </c>
      <c r="L716" s="86">
        <v>42961</v>
      </c>
      <c r="M716" s="5">
        <v>0.59860000000000002</v>
      </c>
      <c r="O716" s="86">
        <f t="shared" ca="1" si="79"/>
        <v>42961</v>
      </c>
      <c r="P716" s="5">
        <v>2425.5300000000002</v>
      </c>
      <c r="Q716" s="5">
        <v>10.562653571485299</v>
      </c>
      <c r="R716" s="1"/>
      <c r="S716" s="1">
        <v>42775</v>
      </c>
      <c r="T716">
        <v>324.471</v>
      </c>
      <c r="V716" s="86">
        <v>42942</v>
      </c>
      <c r="W716" s="5">
        <v>-4</v>
      </c>
      <c r="Z716" s="86">
        <v>42927</v>
      </c>
      <c r="AA716" s="5">
        <v>87.64</v>
      </c>
      <c r="AC716" s="1">
        <v>42815</v>
      </c>
      <c r="AD716">
        <v>2.3824999999999998</v>
      </c>
      <c r="AE716" s="87">
        <f t="shared" ca="1" si="80"/>
        <v>-4.5200000000000351E-2</v>
      </c>
      <c r="AF716" s="87">
        <f t="shared" ca="1" si="81"/>
        <v>3.9574097168055052E-2</v>
      </c>
      <c r="AG716" s="87">
        <f t="shared" ca="1" si="82"/>
        <v>0.63811314305014299</v>
      </c>
      <c r="AI716" s="1">
        <v>42781</v>
      </c>
      <c r="AJ716">
        <v>2349.25</v>
      </c>
      <c r="AK716" s="85">
        <f t="shared" ca="1" si="85"/>
        <v>4.9799220870501608E-3</v>
      </c>
      <c r="AL716" s="87">
        <f t="shared" ca="1" si="83"/>
        <v>7.9333690333836218E-4</v>
      </c>
      <c r="AM716" s="87">
        <f t="shared" ca="1" si="84"/>
        <v>1.2792173191901774</v>
      </c>
    </row>
    <row r="717" spans="2:39" x14ac:dyDescent="0.45">
      <c r="B717" s="86">
        <v>42950</v>
      </c>
      <c r="C717" s="5">
        <v>60.2</v>
      </c>
      <c r="E717" s="86">
        <v>42958</v>
      </c>
      <c r="F717" s="5">
        <v>2.15</v>
      </c>
      <c r="G717" s="5">
        <v>0.42460373683392422</v>
      </c>
      <c r="I717" s="86">
        <v>42923</v>
      </c>
      <c r="J717" s="5">
        <v>11.19</v>
      </c>
      <c r="L717" s="86">
        <v>42958</v>
      </c>
      <c r="M717" s="5">
        <v>0.59560000000000002</v>
      </c>
      <c r="O717" s="86">
        <f t="shared" ca="1" si="79"/>
        <v>42958</v>
      </c>
      <c r="P717" s="5">
        <v>2427.4299999999998</v>
      </c>
      <c r="Q717" s="5">
        <v>10.7041530915892</v>
      </c>
      <c r="R717" s="1"/>
      <c r="S717" s="1">
        <v>42774</v>
      </c>
      <c r="T717">
        <v>332.04500000000002</v>
      </c>
      <c r="V717" s="86">
        <v>42941</v>
      </c>
      <c r="W717" s="5">
        <v>-3.75</v>
      </c>
      <c r="Z717" s="86">
        <v>42926</v>
      </c>
      <c r="AA717" s="5">
        <v>87.7</v>
      </c>
      <c r="AC717" s="1">
        <v>42814</v>
      </c>
      <c r="AD717">
        <v>2.4277000000000002</v>
      </c>
      <c r="AE717" s="87">
        <f t="shared" ca="1" si="80"/>
        <v>-4.5299999999999674E-2</v>
      </c>
      <c r="AF717" s="87">
        <f t="shared" ca="1" si="81"/>
        <v>5.8739843093650282E-2</v>
      </c>
      <c r="AG717" s="87">
        <f t="shared" ca="1" si="82"/>
        <v>0.947151510231246</v>
      </c>
      <c r="AI717" s="1">
        <v>42780</v>
      </c>
      <c r="AJ717">
        <v>2337.58</v>
      </c>
      <c r="AK717" s="85">
        <f t="shared" ca="1" si="85"/>
        <v>3.9992937743571818E-3</v>
      </c>
      <c r="AL717" s="87">
        <f t="shared" ca="1" si="83"/>
        <v>1.0212886546664441E-3</v>
      </c>
      <c r="AM717" s="87">
        <f t="shared" ca="1" si="84"/>
        <v>1.6467784738667879</v>
      </c>
    </row>
    <row r="718" spans="2:39" x14ac:dyDescent="0.45">
      <c r="B718" s="86">
        <v>42949</v>
      </c>
      <c r="C718" s="5">
        <v>60.6</v>
      </c>
      <c r="E718" s="86">
        <v>42957</v>
      </c>
      <c r="F718" s="5">
        <v>2.1619999999999999</v>
      </c>
      <c r="G718" s="5">
        <v>0.42271353578201443</v>
      </c>
      <c r="I718" s="86">
        <v>42922</v>
      </c>
      <c r="J718" s="5">
        <v>12.54</v>
      </c>
      <c r="L718" s="86">
        <v>42957</v>
      </c>
      <c r="M718" s="5">
        <v>0.57669999999999999</v>
      </c>
      <c r="O718" s="86">
        <f t="shared" ca="1" si="79"/>
        <v>42957</v>
      </c>
      <c r="P718" s="5">
        <v>2425.1799999999998</v>
      </c>
      <c r="Q718" s="5">
        <v>10.8824224456915</v>
      </c>
      <c r="R718" s="1"/>
      <c r="S718" s="1">
        <v>42773</v>
      </c>
      <c r="T718">
        <v>328.572</v>
      </c>
      <c r="V718" s="86">
        <v>42940</v>
      </c>
      <c r="W718" s="5">
        <v>-3.75</v>
      </c>
      <c r="Z718" s="86">
        <v>42923</v>
      </c>
      <c r="AA718" s="5">
        <v>87.6</v>
      </c>
      <c r="AC718" s="1">
        <v>42811</v>
      </c>
      <c r="AD718">
        <v>2.4729999999999999</v>
      </c>
      <c r="AE718" s="87">
        <f t="shared" ca="1" si="80"/>
        <v>-3.0400000000000205E-2</v>
      </c>
      <c r="AF718" s="87">
        <f t="shared" ca="1" si="81"/>
        <v>5.8475600324693754E-2</v>
      </c>
      <c r="AG718" s="87">
        <f t="shared" ca="1" si="82"/>
        <v>0.9428907236083427</v>
      </c>
      <c r="AI718" s="1">
        <v>42779</v>
      </c>
      <c r="AJ718">
        <v>2328.25</v>
      </c>
      <c r="AK718" s="85">
        <f t="shared" ca="1" si="85"/>
        <v>5.2321757481008707E-3</v>
      </c>
      <c r="AL718" s="87">
        <f t="shared" ca="1" si="83"/>
        <v>2.2737108587603068E-3</v>
      </c>
      <c r="AM718" s="87">
        <f t="shared" ca="1" si="84"/>
        <v>3.6662485976861663</v>
      </c>
    </row>
    <row r="719" spans="2:39" x14ac:dyDescent="0.45">
      <c r="B719" s="86">
        <v>42948</v>
      </c>
      <c r="C719" s="5">
        <v>60.5</v>
      </c>
      <c r="E719" s="86">
        <v>42956</v>
      </c>
      <c r="F719" s="5">
        <v>2.2134999999999998</v>
      </c>
      <c r="G719" s="5">
        <v>0.38904438478576625</v>
      </c>
      <c r="I719" s="86">
        <v>42921</v>
      </c>
      <c r="J719" s="5">
        <v>11.07</v>
      </c>
      <c r="L719" s="86">
        <v>42956</v>
      </c>
      <c r="M719" s="5">
        <v>0.61209999999999998</v>
      </c>
      <c r="O719" s="86">
        <f t="shared" ca="1" si="79"/>
        <v>42956</v>
      </c>
      <c r="P719" s="5">
        <v>2409.75</v>
      </c>
      <c r="Q719" s="5">
        <v>9.03277112597981</v>
      </c>
      <c r="R719" s="1"/>
      <c r="S719" s="1">
        <v>42772</v>
      </c>
      <c r="T719">
        <v>325.47199999999998</v>
      </c>
      <c r="V719" s="86">
        <v>42937</v>
      </c>
      <c r="W719" s="5">
        <v>-3</v>
      </c>
      <c r="Z719" s="86">
        <v>42922</v>
      </c>
      <c r="AA719" s="5">
        <v>87.68</v>
      </c>
      <c r="AC719" s="1">
        <v>42810</v>
      </c>
      <c r="AD719">
        <v>2.5034000000000001</v>
      </c>
      <c r="AE719" s="87">
        <f t="shared" ca="1" si="80"/>
        <v>3.7599999999999856E-2</v>
      </c>
      <c r="AF719" s="87">
        <f t="shared" ca="1" si="81"/>
        <v>7.0526897942085331E-2</v>
      </c>
      <c r="AG719" s="87">
        <f t="shared" ca="1" si="82"/>
        <v>1.1372120587940768</v>
      </c>
      <c r="AI719" s="1">
        <v>42776</v>
      </c>
      <c r="AJ719">
        <v>2316.1</v>
      </c>
      <c r="AK719" s="85">
        <f t="shared" ca="1" si="85"/>
        <v>3.559715435258431E-3</v>
      </c>
      <c r="AL719" s="87">
        <f t="shared" ca="1" si="83"/>
        <v>2.5829633094838025E-3</v>
      </c>
      <c r="AM719" s="87">
        <f t="shared" ca="1" si="84"/>
        <v>4.1649031910913301</v>
      </c>
    </row>
    <row r="720" spans="2:39" x14ac:dyDescent="0.45">
      <c r="B720" s="86">
        <v>42947</v>
      </c>
      <c r="C720" s="5">
        <v>60.3</v>
      </c>
      <c r="E720" s="86">
        <v>42955</v>
      </c>
      <c r="F720" s="5">
        <v>2.2250000000000001</v>
      </c>
      <c r="G720" s="5">
        <v>0.54025709929008425</v>
      </c>
      <c r="I720" s="86">
        <v>42919</v>
      </c>
      <c r="J720" s="5">
        <v>11.22</v>
      </c>
      <c r="L720" s="86">
        <v>42955</v>
      </c>
      <c r="M720" s="5">
        <v>0.61360000000000003</v>
      </c>
      <c r="O720" s="86">
        <f t="shared" ref="O720:O783" ca="1" si="86">VALUE(L720)</f>
        <v>42955</v>
      </c>
      <c r="P720" s="5">
        <v>2432.54</v>
      </c>
      <c r="Q720" s="5">
        <v>8.4089227583316397</v>
      </c>
      <c r="R720" s="1"/>
      <c r="S720" s="1">
        <v>42769</v>
      </c>
      <c r="T720">
        <v>321.60899999999998</v>
      </c>
      <c r="V720" s="86">
        <v>42936</v>
      </c>
      <c r="W720" s="5">
        <v>-3.19</v>
      </c>
      <c r="Z720" s="86">
        <v>42921</v>
      </c>
      <c r="AA720" s="5">
        <v>87.9</v>
      </c>
      <c r="AC720" s="1">
        <v>42809</v>
      </c>
      <c r="AD720">
        <v>2.4658000000000002</v>
      </c>
      <c r="AE720" s="87">
        <f t="shared" ca="1" si="80"/>
        <v>-0.10539999999999994</v>
      </c>
      <c r="AF720" s="87">
        <f t="shared" ca="1" si="81"/>
        <v>6.2458432844038972E-2</v>
      </c>
      <c r="AG720" s="87">
        <f t="shared" ca="1" si="82"/>
        <v>1.0071119682868757</v>
      </c>
      <c r="AI720" s="1">
        <v>42775</v>
      </c>
      <c r="AJ720">
        <v>2307.87</v>
      </c>
      <c r="AK720" s="85">
        <f t="shared" ca="1" si="85"/>
        <v>5.7359789123306989E-3</v>
      </c>
      <c r="AL720" s="87">
        <f t="shared" ca="1" si="83"/>
        <v>3.3049887474303399E-3</v>
      </c>
      <c r="AM720" s="87">
        <f t="shared" ca="1" si="84"/>
        <v>5.3291342274019549</v>
      </c>
    </row>
    <row r="721" spans="2:39" x14ac:dyDescent="0.45">
      <c r="B721" s="86">
        <v>42944</v>
      </c>
      <c r="C721" s="5">
        <v>60.944800000000001</v>
      </c>
      <c r="E721" s="86">
        <v>42954</v>
      </c>
      <c r="F721" s="5">
        <v>2.2130000000000001</v>
      </c>
      <c r="G721" s="5">
        <v>0.57958755450176414</v>
      </c>
      <c r="I721" s="86">
        <v>42916</v>
      </c>
      <c r="J721" s="5">
        <v>11.18</v>
      </c>
      <c r="L721" s="86">
        <v>42954</v>
      </c>
      <c r="M721" s="5">
        <v>0.61</v>
      </c>
      <c r="O721" s="86">
        <f t="shared" ca="1" si="86"/>
        <v>42954</v>
      </c>
      <c r="P721" s="5">
        <v>2429.0100000000002</v>
      </c>
      <c r="Q721" s="5">
        <v>11.5990200692709</v>
      </c>
      <c r="R721" s="1"/>
      <c r="S721" s="1">
        <v>42768</v>
      </c>
      <c r="T721">
        <v>346.21199999999999</v>
      </c>
      <c r="V721" s="86">
        <v>42935</v>
      </c>
      <c r="W721" s="5">
        <v>-3.88</v>
      </c>
      <c r="Z721" s="86">
        <v>42919</v>
      </c>
      <c r="AA721" s="5">
        <v>87.97</v>
      </c>
      <c r="AC721" s="1">
        <v>42808</v>
      </c>
      <c r="AD721">
        <v>2.5712000000000002</v>
      </c>
      <c r="AE721" s="87">
        <f t="shared" ca="1" si="80"/>
        <v>-2.6899999999999924E-2</v>
      </c>
      <c r="AF721" s="87">
        <f t="shared" ca="1" si="81"/>
        <v>4.421850102992321E-2</v>
      </c>
      <c r="AG721" s="87">
        <f t="shared" ca="1" si="82"/>
        <v>0.71300190509329153</v>
      </c>
      <c r="AI721" s="1">
        <v>42774</v>
      </c>
      <c r="AJ721">
        <v>2294.67</v>
      </c>
      <c r="AK721" s="85">
        <f t="shared" ca="1" si="85"/>
        <v>6.9315026479685557E-4</v>
      </c>
      <c r="AL721" s="87">
        <f t="shared" ca="1" si="83"/>
        <v>4.0120780455162874E-3</v>
      </c>
      <c r="AM721" s="87">
        <f t="shared" ca="1" si="84"/>
        <v>6.4692814618484373</v>
      </c>
    </row>
    <row r="722" spans="2:39" x14ac:dyDescent="0.45">
      <c r="B722" s="86">
        <v>42943</v>
      </c>
      <c r="C722" s="5">
        <v>60.6</v>
      </c>
      <c r="E722" s="86">
        <v>42951</v>
      </c>
      <c r="F722" s="5">
        <v>2.2294</v>
      </c>
      <c r="G722" s="5">
        <v>0.66353295572513549</v>
      </c>
      <c r="I722" s="86">
        <v>42915</v>
      </c>
      <c r="J722" s="5">
        <v>11.44</v>
      </c>
      <c r="L722" s="86">
        <v>42951</v>
      </c>
      <c r="M722" s="5">
        <v>0.62439999999999996</v>
      </c>
      <c r="O722" s="86">
        <f t="shared" ca="1" si="86"/>
        <v>42951</v>
      </c>
      <c r="P722" s="5">
        <v>2423.41</v>
      </c>
      <c r="Q722" s="5">
        <v>13.4644052706893</v>
      </c>
      <c r="R722" s="1"/>
      <c r="S722" s="1">
        <v>42767</v>
      </c>
      <c r="T722">
        <v>348.10500000000002</v>
      </c>
      <c r="V722" s="86">
        <v>42934</v>
      </c>
      <c r="W722" s="5">
        <v>-5.75</v>
      </c>
      <c r="Z722" s="86">
        <v>42916</v>
      </c>
      <c r="AA722" s="5">
        <v>88.39</v>
      </c>
      <c r="AC722" s="1">
        <v>42807</v>
      </c>
      <c r="AD722">
        <v>2.5981000000000001</v>
      </c>
      <c r="AE722" s="87">
        <f t="shared" ca="1" si="80"/>
        <v>4.7299999999999898E-2</v>
      </c>
      <c r="AF722" s="87">
        <f t="shared" ca="1" si="81"/>
        <v>3.6191285783550867E-2</v>
      </c>
      <c r="AG722" s="87">
        <f t="shared" ca="1" si="82"/>
        <v>0.58356694845864021</v>
      </c>
      <c r="AI722" s="1">
        <v>42773</v>
      </c>
      <c r="AJ722">
        <v>2293.08</v>
      </c>
      <c r="AK722" s="85">
        <f t="shared" ca="1" si="85"/>
        <v>2.267949521675034E-4</v>
      </c>
      <c r="AL722" s="87">
        <f t="shared" ca="1" si="83"/>
        <v>4.0208913049435491E-3</v>
      </c>
      <c r="AM722" s="87">
        <f t="shared" ca="1" si="84"/>
        <v>6.4834924156694784</v>
      </c>
    </row>
    <row r="723" spans="2:39" x14ac:dyDescent="0.45">
      <c r="B723" s="86">
        <v>42942</v>
      </c>
      <c r="C723" s="5">
        <v>60.5</v>
      </c>
      <c r="E723" s="86">
        <v>42950</v>
      </c>
      <c r="F723" s="5">
        <v>2.1932999999999998</v>
      </c>
      <c r="G723" s="5">
        <v>0.52319435521929336</v>
      </c>
      <c r="I723" s="86">
        <v>42914</v>
      </c>
      <c r="J723" s="5">
        <v>10.029999999999999</v>
      </c>
      <c r="L723" s="86">
        <v>42950</v>
      </c>
      <c r="M723" s="5">
        <v>0.60699999999999998</v>
      </c>
      <c r="O723" s="86">
        <f t="shared" ca="1" si="86"/>
        <v>42950</v>
      </c>
      <c r="P723" s="5">
        <v>2419.6999999999998</v>
      </c>
      <c r="Q723" s="5">
        <v>13.2524289837762</v>
      </c>
      <c r="R723" s="1"/>
      <c r="S723" s="1">
        <v>42766</v>
      </c>
      <c r="T723">
        <v>350.07100000000003</v>
      </c>
      <c r="V723" s="86">
        <v>42933</v>
      </c>
      <c r="W723" s="5">
        <v>-5.75</v>
      </c>
      <c r="Z723" s="86">
        <v>42915</v>
      </c>
      <c r="AA723" s="5">
        <v>88.18</v>
      </c>
      <c r="AC723" s="1">
        <v>42804</v>
      </c>
      <c r="AD723">
        <v>2.5508000000000002</v>
      </c>
      <c r="AE723" s="87">
        <f t="shared" ca="1" si="80"/>
        <v>-2.0899999999999697E-2</v>
      </c>
      <c r="AF723" s="87">
        <f t="shared" ca="1" si="81"/>
        <v>3.7079059678835589E-2</v>
      </c>
      <c r="AG723" s="87">
        <f t="shared" ca="1" si="82"/>
        <v>0.59788187239063306</v>
      </c>
      <c r="AI723" s="1">
        <v>42772</v>
      </c>
      <c r="AJ723">
        <v>2292.56</v>
      </c>
      <c r="AK723" s="85">
        <f t="shared" ca="1" si="85"/>
        <v>-2.1176570774647531E-3</v>
      </c>
      <c r="AL723" s="87">
        <f t="shared" ca="1" si="83"/>
        <v>4.0136132625163586E-3</v>
      </c>
      <c r="AM723" s="87">
        <f t="shared" ca="1" si="84"/>
        <v>6.4717569248792657</v>
      </c>
    </row>
    <row r="724" spans="2:39" x14ac:dyDescent="0.45">
      <c r="B724" s="86">
        <v>42941</v>
      </c>
      <c r="C724" s="5">
        <v>61.792700000000004</v>
      </c>
      <c r="E724" s="86">
        <v>42949</v>
      </c>
      <c r="F724" s="5">
        <v>2.2342</v>
      </c>
      <c r="G724" s="5">
        <v>0.47119373227296973</v>
      </c>
      <c r="I724" s="86">
        <v>42913</v>
      </c>
      <c r="J724" s="5">
        <v>11.06</v>
      </c>
      <c r="L724" s="86">
        <v>42949</v>
      </c>
      <c r="M724" s="5">
        <v>0.63119999999999998</v>
      </c>
      <c r="O724" s="86">
        <f t="shared" ca="1" si="86"/>
        <v>42949</v>
      </c>
      <c r="P724" s="5">
        <v>2440.69</v>
      </c>
      <c r="Q724" s="5">
        <v>11.152950277052801</v>
      </c>
      <c r="R724" s="1"/>
      <c r="S724" s="1">
        <v>42765</v>
      </c>
      <c r="T724">
        <v>346.93099999999998</v>
      </c>
      <c r="V724" s="86">
        <v>42930</v>
      </c>
      <c r="W724" s="5">
        <v>-5</v>
      </c>
      <c r="Z724" s="86">
        <v>42914</v>
      </c>
      <c r="AA724" s="5">
        <v>88.4</v>
      </c>
      <c r="AC724" s="1">
        <v>42803</v>
      </c>
      <c r="AD724">
        <v>2.5716999999999999</v>
      </c>
      <c r="AE724" s="87">
        <f t="shared" ca="1" si="80"/>
        <v>5.7199999999999918E-2</v>
      </c>
      <c r="AF724" s="87">
        <f t="shared" ca="1" si="81"/>
        <v>2.7533298022576119E-2</v>
      </c>
      <c r="AG724" s="87">
        <f t="shared" ca="1" si="82"/>
        <v>0.44396109063745487</v>
      </c>
      <c r="AI724" s="1">
        <v>42769</v>
      </c>
      <c r="AJ724">
        <v>2297.42</v>
      </c>
      <c r="AK724" s="85">
        <f t="shared" ca="1" si="85"/>
        <v>7.2385736758165571E-3</v>
      </c>
      <c r="AL724" s="87">
        <f t="shared" ca="1" si="83"/>
        <v>3.6780335003821574E-3</v>
      </c>
      <c r="AM724" s="87">
        <f t="shared" ca="1" si="84"/>
        <v>5.9306508173915367</v>
      </c>
    </row>
    <row r="725" spans="2:39" x14ac:dyDescent="0.45">
      <c r="B725" s="86">
        <v>42940</v>
      </c>
      <c r="C725" s="5">
        <v>60</v>
      </c>
      <c r="E725" s="86">
        <v>42948</v>
      </c>
      <c r="F725" s="5">
        <v>2.2090000000000001</v>
      </c>
      <c r="G725" s="5">
        <v>0.47574403131655985</v>
      </c>
      <c r="I725" s="86">
        <v>42912</v>
      </c>
      <c r="J725" s="5">
        <v>9.9</v>
      </c>
      <c r="L725" s="86">
        <v>42948</v>
      </c>
      <c r="M725" s="5">
        <v>0.62270000000000003</v>
      </c>
      <c r="O725" s="86">
        <f t="shared" ca="1" si="86"/>
        <v>42948</v>
      </c>
      <c r="P725" s="5">
        <v>2419.38</v>
      </c>
      <c r="Q725" s="5">
        <v>7.04483236970405</v>
      </c>
      <c r="R725" s="1"/>
      <c r="S725" s="1">
        <v>42762</v>
      </c>
      <c r="T725">
        <v>341.94499999999999</v>
      </c>
      <c r="V725" s="86">
        <v>42929</v>
      </c>
      <c r="W725" s="5">
        <v>-5.13</v>
      </c>
      <c r="Z725" s="86">
        <v>42913</v>
      </c>
      <c r="AA725" s="5">
        <v>88.04</v>
      </c>
      <c r="AC725" s="1">
        <v>42802</v>
      </c>
      <c r="AD725">
        <v>2.5145</v>
      </c>
      <c r="AE725" s="87">
        <f t="shared" ca="1" si="80"/>
        <v>4.8299999999999788E-2</v>
      </c>
      <c r="AF725" s="87">
        <f t="shared" ca="1" si="81"/>
        <v>2.2911496386457644E-2</v>
      </c>
      <c r="AG725" s="87">
        <f t="shared" ca="1" si="82"/>
        <v>0.36943677853366469</v>
      </c>
      <c r="AI725" s="1">
        <v>42768</v>
      </c>
      <c r="AJ725">
        <v>2280.85</v>
      </c>
      <c r="AK725" s="85">
        <f t="shared" ca="1" si="85"/>
        <v>5.7012544303699489E-4</v>
      </c>
      <c r="AL725" s="87">
        <f t="shared" ca="1" si="83"/>
        <v>3.0762613669148898E-3</v>
      </c>
      <c r="AM725" s="87">
        <f t="shared" ca="1" si="84"/>
        <v>4.9603224082402111</v>
      </c>
    </row>
    <row r="726" spans="2:39" x14ac:dyDescent="0.45">
      <c r="B726" s="86">
        <v>42937</v>
      </c>
      <c r="C726" s="5">
        <v>59.1</v>
      </c>
      <c r="E726" s="86">
        <v>42947</v>
      </c>
      <c r="F726" s="5">
        <v>2.2484999999999999</v>
      </c>
      <c r="G726" s="5">
        <v>0.53611205296405562</v>
      </c>
      <c r="I726" s="86">
        <v>42909</v>
      </c>
      <c r="J726" s="5">
        <v>10.02</v>
      </c>
      <c r="L726" s="86">
        <v>42947</v>
      </c>
      <c r="M726" s="5">
        <v>0.64949999999999997</v>
      </c>
      <c r="O726" s="86">
        <f t="shared" ca="1" si="86"/>
        <v>42947</v>
      </c>
      <c r="P726" s="5">
        <v>2439.0700000000002</v>
      </c>
      <c r="Q726" s="5">
        <v>1.5866681055051799</v>
      </c>
      <c r="R726" s="1"/>
      <c r="S726" s="1">
        <v>42761</v>
      </c>
      <c r="T726">
        <v>342.19600000000003</v>
      </c>
      <c r="V726" s="86">
        <v>42928</v>
      </c>
      <c r="W726" s="5">
        <v>-4.63</v>
      </c>
      <c r="Z726" s="86">
        <v>42912</v>
      </c>
      <c r="AA726" s="5">
        <v>88.32</v>
      </c>
      <c r="AC726" s="1">
        <v>42801</v>
      </c>
      <c r="AD726">
        <v>2.4662000000000002</v>
      </c>
      <c r="AE726" s="87">
        <f t="shared" ca="1" si="80"/>
        <v>3.2000000000000917E-3</v>
      </c>
      <c r="AF726" s="87">
        <f t="shared" ca="1" si="81"/>
        <v>1.6838942959699225E-2</v>
      </c>
      <c r="AG726" s="87">
        <f t="shared" ca="1" si="82"/>
        <v>0.27151979669998477</v>
      </c>
      <c r="AI726" s="1">
        <v>42767</v>
      </c>
      <c r="AJ726">
        <v>2279.5500000000002</v>
      </c>
      <c r="AK726" s="85">
        <f t="shared" ca="1" si="85"/>
        <v>2.983489915560355E-4</v>
      </c>
      <c r="AL726" s="87">
        <f t="shared" ca="1" si="83"/>
        <v>2.8257021937624742E-3</v>
      </c>
      <c r="AM726" s="87">
        <f t="shared" ca="1" si="84"/>
        <v>4.5563078812091433</v>
      </c>
    </row>
    <row r="727" spans="2:39" x14ac:dyDescent="0.45">
      <c r="B727" s="86">
        <v>42936</v>
      </c>
      <c r="C727" s="5">
        <v>59.1</v>
      </c>
      <c r="E727" s="86">
        <v>42944</v>
      </c>
      <c r="F727" s="5">
        <v>2.2467000000000001</v>
      </c>
      <c r="G727" s="5">
        <v>0.93404088954035591</v>
      </c>
      <c r="I727" s="86">
        <v>42908</v>
      </c>
      <c r="J727" s="5">
        <v>10.48</v>
      </c>
      <c r="L727" s="86">
        <v>42944</v>
      </c>
      <c r="M727" s="5">
        <v>0.65569999999999995</v>
      </c>
      <c r="O727" s="86">
        <f t="shared" ca="1" si="86"/>
        <v>42944</v>
      </c>
      <c r="P727" s="5">
        <v>2438.3000000000002</v>
      </c>
      <c r="Q727" s="5">
        <v>5.7781121640529598</v>
      </c>
      <c r="R727" s="1"/>
      <c r="S727" s="1">
        <v>42760</v>
      </c>
      <c r="T727">
        <v>340.762</v>
      </c>
      <c r="V727" s="86">
        <v>42927</v>
      </c>
      <c r="W727" s="5">
        <v>-4.6900000000000004</v>
      </c>
      <c r="Z727" s="86">
        <v>42909</v>
      </c>
      <c r="AA727" s="5">
        <v>88.2</v>
      </c>
      <c r="AC727" s="1">
        <v>42800</v>
      </c>
      <c r="AD727">
        <v>2.4630000000000001</v>
      </c>
      <c r="AE727" s="87">
        <f t="shared" ca="1" si="80"/>
        <v>8.0000000000000071E-3</v>
      </c>
      <c r="AF727" s="87">
        <f t="shared" ca="1" si="81"/>
        <v>2.2916806060182079E-2</v>
      </c>
      <c r="AG727" s="87">
        <f t="shared" ca="1" si="82"/>
        <v>0.36952239444991625</v>
      </c>
      <c r="AI727" s="1">
        <v>42766</v>
      </c>
      <c r="AJ727">
        <v>2278.87</v>
      </c>
      <c r="AK727" s="85">
        <f t="shared" ca="1" si="85"/>
        <v>-8.9039584633273847E-4</v>
      </c>
      <c r="AL727" s="87">
        <f t="shared" ca="1" si="83"/>
        <v>2.5992517849750527E-3</v>
      </c>
      <c r="AM727" s="87">
        <f t="shared" ca="1" si="84"/>
        <v>4.1911675686387904</v>
      </c>
    </row>
    <row r="728" spans="2:39" x14ac:dyDescent="0.45">
      <c r="B728" s="86">
        <v>42935</v>
      </c>
      <c r="C728" s="5">
        <v>59.805900000000001</v>
      </c>
      <c r="E728" s="86">
        <v>42943</v>
      </c>
      <c r="F728" s="5">
        <v>2.2744</v>
      </c>
      <c r="G728" s="5">
        <v>0.85878852654966242</v>
      </c>
      <c r="I728" s="86">
        <v>42907</v>
      </c>
      <c r="J728" s="5">
        <v>10.75</v>
      </c>
      <c r="L728" s="86">
        <v>42943</v>
      </c>
      <c r="M728" s="5">
        <v>0.66969999999999996</v>
      </c>
      <c r="O728" s="86">
        <f t="shared" ca="1" si="86"/>
        <v>42943</v>
      </c>
      <c r="P728" s="5">
        <v>2434.5</v>
      </c>
      <c r="Q728" s="5">
        <v>9.9710161046029206</v>
      </c>
      <c r="R728" s="1"/>
      <c r="S728" s="1">
        <v>42759</v>
      </c>
      <c r="T728">
        <v>347.88499999999999</v>
      </c>
      <c r="V728" s="86">
        <v>42926</v>
      </c>
      <c r="W728" s="5">
        <v>-3.75</v>
      </c>
      <c r="Z728" s="86">
        <v>42908</v>
      </c>
      <c r="AA728" s="5">
        <v>87.84</v>
      </c>
      <c r="AC728" s="1">
        <v>42797</v>
      </c>
      <c r="AD728">
        <v>2.4550000000000001</v>
      </c>
      <c r="AE728" s="87">
        <f t="shared" ca="1" si="80"/>
        <v>-1.7000000000000348E-3</v>
      </c>
      <c r="AF728" s="87">
        <f t="shared" ca="1" si="81"/>
        <v>2.0902372273659878E-2</v>
      </c>
      <c r="AG728" s="87">
        <f t="shared" ca="1" si="82"/>
        <v>0.33704062564227022</v>
      </c>
      <c r="AI728" s="1">
        <v>42765</v>
      </c>
      <c r="AJ728">
        <v>2280.9</v>
      </c>
      <c r="AK728" s="85">
        <f t="shared" ca="1" si="85"/>
        <v>-6.027656215802972E-3</v>
      </c>
      <c r="AL728" s="87">
        <f t="shared" ca="1" si="83"/>
        <v>5.8165440722413734E-3</v>
      </c>
      <c r="AM728" s="87">
        <f t="shared" ca="1" si="84"/>
        <v>9.3788955029496002</v>
      </c>
    </row>
    <row r="729" spans="2:39" x14ac:dyDescent="0.45">
      <c r="B729" s="86">
        <v>42934</v>
      </c>
      <c r="C729" s="5">
        <v>60.1</v>
      </c>
      <c r="E729" s="86">
        <v>42942</v>
      </c>
      <c r="F729" s="5">
        <v>2.2484999999999999</v>
      </c>
      <c r="G729" s="5">
        <v>0.89468965755357877</v>
      </c>
      <c r="I729" s="86">
        <v>42906</v>
      </c>
      <c r="J729" s="5">
        <v>10.86</v>
      </c>
      <c r="L729" s="86">
        <v>42942</v>
      </c>
      <c r="M729" s="5">
        <v>0.65610000000000002</v>
      </c>
      <c r="O729" s="86">
        <f t="shared" ca="1" si="86"/>
        <v>42942</v>
      </c>
      <c r="P729" s="5">
        <v>2435.61</v>
      </c>
      <c r="Q729" s="5">
        <v>9.9506034726176598</v>
      </c>
      <c r="R729" s="1"/>
      <c r="S729" s="1">
        <v>42758</v>
      </c>
      <c r="T729">
        <v>352.209</v>
      </c>
      <c r="V729" s="86">
        <v>42923</v>
      </c>
      <c r="W729" s="5">
        <v>-3.25</v>
      </c>
      <c r="Z729" s="86">
        <v>42907</v>
      </c>
      <c r="AA729" s="5">
        <v>87.6</v>
      </c>
      <c r="AC729" s="1">
        <v>42796</v>
      </c>
      <c r="AD729">
        <v>2.4567000000000001</v>
      </c>
      <c r="AE729" s="87">
        <f t="shared" ca="1" si="80"/>
        <v>3.5900000000000265E-2</v>
      </c>
      <c r="AF729" s="87">
        <f t="shared" ca="1" si="81"/>
        <v>1.1470832576583023E-2</v>
      </c>
      <c r="AG729" s="87">
        <f t="shared" ca="1" si="82"/>
        <v>0.18496161763998378</v>
      </c>
      <c r="AI729" s="1">
        <v>42762</v>
      </c>
      <c r="AJ729">
        <v>2294.69</v>
      </c>
      <c r="AK729" s="85">
        <f t="shared" ca="1" si="85"/>
        <v>-8.6684371967846608E-4</v>
      </c>
      <c r="AL729" s="87">
        <f t="shared" ca="1" si="83"/>
        <v>4.6968929655756891E-3</v>
      </c>
      <c r="AM729" s="87">
        <f t="shared" ca="1" si="84"/>
        <v>7.5735123409283096</v>
      </c>
    </row>
    <row r="730" spans="2:39" x14ac:dyDescent="0.45">
      <c r="B730" s="86">
        <v>42933</v>
      </c>
      <c r="C730" s="5">
        <v>60.619199999999999</v>
      </c>
      <c r="E730" s="86">
        <v>42941</v>
      </c>
      <c r="F730" s="5">
        <v>2.2985000000000002</v>
      </c>
      <c r="G730" s="5">
        <v>0.71152915142904538</v>
      </c>
      <c r="I730" s="86">
        <v>42905</v>
      </c>
      <c r="J730" s="5">
        <v>10.37</v>
      </c>
      <c r="L730" s="86">
        <v>42941</v>
      </c>
      <c r="M730" s="5">
        <v>0.66710000000000003</v>
      </c>
      <c r="O730" s="86">
        <f t="shared" ca="1" si="86"/>
        <v>42941</v>
      </c>
      <c r="P730" s="5">
        <v>2437.0300000000002</v>
      </c>
      <c r="Q730" s="5">
        <v>10.169116911250301</v>
      </c>
      <c r="R730" s="1"/>
      <c r="S730" s="1">
        <v>42755</v>
      </c>
      <c r="T730">
        <v>350.08499999999998</v>
      </c>
      <c r="V730" s="86">
        <v>42922</v>
      </c>
      <c r="W730" s="5">
        <v>-2.13</v>
      </c>
      <c r="Z730" s="86">
        <v>42906</v>
      </c>
      <c r="AA730" s="5">
        <v>88.11</v>
      </c>
      <c r="AC730" s="1">
        <v>42795</v>
      </c>
      <c r="AD730">
        <v>2.4207999999999998</v>
      </c>
      <c r="AE730" s="87">
        <f t="shared" ca="1" si="80"/>
        <v>4.6999999999999709E-2</v>
      </c>
      <c r="AF730" s="87">
        <f t="shared" ca="1" si="81"/>
        <v>5.4859904909383916E-2</v>
      </c>
      <c r="AG730" s="87">
        <f t="shared" ca="1" si="82"/>
        <v>0.88458938685320421</v>
      </c>
      <c r="AI730" s="1">
        <v>42761</v>
      </c>
      <c r="AJ730">
        <v>2296.6799999999998</v>
      </c>
      <c r="AK730" s="85">
        <f t="shared" ca="1" si="85"/>
        <v>-7.355741836108801E-4</v>
      </c>
      <c r="AL730" s="87">
        <f t="shared" ca="1" si="83"/>
        <v>5.2810228794775236E-3</v>
      </c>
      <c r="AM730" s="87">
        <f t="shared" ca="1" si="84"/>
        <v>8.5153935258019153</v>
      </c>
    </row>
    <row r="731" spans="2:39" x14ac:dyDescent="0.45">
      <c r="B731" s="86">
        <v>42930</v>
      </c>
      <c r="C731" s="5">
        <v>61.7</v>
      </c>
      <c r="E731" s="86">
        <v>42940</v>
      </c>
      <c r="F731" s="5">
        <v>2.2189999999999999</v>
      </c>
      <c r="G731" s="5">
        <v>0.35919537394942419</v>
      </c>
      <c r="I731" s="86">
        <v>42902</v>
      </c>
      <c r="J731" s="5">
        <v>10.38</v>
      </c>
      <c r="L731" s="86">
        <v>42940</v>
      </c>
      <c r="M731" s="5">
        <v>0.61799999999999999</v>
      </c>
      <c r="O731" s="86">
        <f t="shared" ca="1" si="86"/>
        <v>42940</v>
      </c>
      <c r="P731" s="5">
        <v>2453.46</v>
      </c>
      <c r="Q731" s="5">
        <v>7.6780931737804501</v>
      </c>
      <c r="R731" s="1"/>
      <c r="S731" s="1">
        <v>42754</v>
      </c>
      <c r="T731">
        <v>352.25200000000001</v>
      </c>
      <c r="V731" s="86">
        <v>42921</v>
      </c>
      <c r="W731" s="5">
        <v>-1.75</v>
      </c>
      <c r="Z731" s="86">
        <v>42905</v>
      </c>
      <c r="AA731" s="5">
        <v>88.42</v>
      </c>
      <c r="AC731" s="1">
        <v>42794</v>
      </c>
      <c r="AD731">
        <v>2.3738000000000001</v>
      </c>
      <c r="AE731" s="87">
        <f t="shared" ca="1" si="80"/>
        <v>3.0299999999999994E-2</v>
      </c>
      <c r="AF731" s="87">
        <f t="shared" ca="1" si="81"/>
        <v>5.584397162332444E-2</v>
      </c>
      <c r="AG731" s="87">
        <f t="shared" ca="1" si="82"/>
        <v>0.90045698583182354</v>
      </c>
      <c r="AI731" s="1">
        <v>42760</v>
      </c>
      <c r="AJ731">
        <v>2298.37</v>
      </c>
      <c r="AK731" s="85">
        <f t="shared" ca="1" si="85"/>
        <v>7.9940317900096345E-3</v>
      </c>
      <c r="AL731" s="87">
        <f t="shared" ca="1" si="83"/>
        <v>4.7425639067847185E-3</v>
      </c>
      <c r="AM731" s="87">
        <f t="shared" ca="1" si="84"/>
        <v>7.6471545208552278</v>
      </c>
    </row>
    <row r="732" spans="2:39" x14ac:dyDescent="0.45">
      <c r="B732" s="86">
        <v>42929</v>
      </c>
      <c r="C732" s="5">
        <v>63</v>
      </c>
      <c r="E732" s="86">
        <v>42937</v>
      </c>
      <c r="F732" s="5">
        <v>2.2080000000000002</v>
      </c>
      <c r="G732" s="5">
        <v>0.57750438670772464</v>
      </c>
      <c r="I732" s="86">
        <v>42901</v>
      </c>
      <c r="J732" s="5">
        <v>10.9</v>
      </c>
      <c r="L732" s="86">
        <v>42937</v>
      </c>
      <c r="M732" s="5">
        <v>0.61650000000000005</v>
      </c>
      <c r="O732" s="86">
        <f t="shared" ca="1" si="86"/>
        <v>42937</v>
      </c>
      <c r="P732" s="5">
        <v>2433.15</v>
      </c>
      <c r="Q732" s="5">
        <v>4.7253774603658503</v>
      </c>
      <c r="R732" s="1"/>
      <c r="S732" s="1">
        <v>42753</v>
      </c>
      <c r="T732">
        <v>348.84800000000001</v>
      </c>
      <c r="V732" s="86">
        <v>42920</v>
      </c>
      <c r="W732" s="5">
        <v>-2.75</v>
      </c>
      <c r="Z732" s="86">
        <v>42902</v>
      </c>
      <c r="AA732" s="5">
        <v>88.15</v>
      </c>
      <c r="AC732" s="1">
        <v>42793</v>
      </c>
      <c r="AD732">
        <v>2.3435000000000001</v>
      </c>
      <c r="AE732" s="87">
        <f t="shared" ca="1" si="80"/>
        <v>5.600000000000005E-2</v>
      </c>
      <c r="AF732" s="87">
        <f t="shared" ca="1" si="81"/>
        <v>5.1201131172400202E-2</v>
      </c>
      <c r="AG732" s="87">
        <f t="shared" ca="1" si="82"/>
        <v>0.82559343303266786</v>
      </c>
      <c r="AI732" s="1">
        <v>42759</v>
      </c>
      <c r="AJ732">
        <v>2280.0700000000002</v>
      </c>
      <c r="AK732" s="85">
        <f t="shared" ca="1" si="85"/>
        <v>6.5430889919335022E-3</v>
      </c>
      <c r="AL732" s="87">
        <f t="shared" ca="1" si="83"/>
        <v>4.8719039067527297E-3</v>
      </c>
      <c r="AM732" s="87">
        <f t="shared" ca="1" si="84"/>
        <v>7.8557090042366333</v>
      </c>
    </row>
    <row r="733" spans="2:39" x14ac:dyDescent="0.45">
      <c r="B733" s="86">
        <v>42928</v>
      </c>
      <c r="C733" s="5">
        <v>63.6</v>
      </c>
      <c r="E733" s="86">
        <v>42936</v>
      </c>
      <c r="F733" s="5">
        <v>2.2280000000000002</v>
      </c>
      <c r="G733" s="5">
        <v>0.58295624478457375</v>
      </c>
      <c r="I733" s="86">
        <v>42900</v>
      </c>
      <c r="J733" s="5">
        <v>10.64</v>
      </c>
      <c r="L733" s="86">
        <v>42936</v>
      </c>
      <c r="M733" s="5">
        <v>0.63</v>
      </c>
      <c r="O733" s="86">
        <f t="shared" ca="1" si="86"/>
        <v>42936</v>
      </c>
      <c r="P733" s="5">
        <v>2432.46</v>
      </c>
      <c r="Q733" s="5">
        <v>4.8570899543202799</v>
      </c>
      <c r="R733" s="1"/>
      <c r="S733" s="1">
        <v>42752</v>
      </c>
      <c r="T733">
        <v>352.661</v>
      </c>
      <c r="V733" s="86">
        <v>42919</v>
      </c>
      <c r="W733" s="5">
        <v>-2.88</v>
      </c>
      <c r="Z733" s="86">
        <v>42901</v>
      </c>
      <c r="AA733" s="5">
        <v>88.3</v>
      </c>
      <c r="AC733" s="1">
        <v>42790</v>
      </c>
      <c r="AD733">
        <v>2.2875000000000001</v>
      </c>
      <c r="AE733" s="87">
        <f t="shared" ref="AE733:AE796" ca="1" si="87">(AD733-AD734)</f>
        <v>-6.3199999999999701E-2</v>
      </c>
      <c r="AF733" s="87">
        <f t="shared" ref="AF733:AF796" ca="1" si="88">STDEV(AE733:AE736)</f>
        <v>4.014418803928322E-2</v>
      </c>
      <c r="AG733" s="87">
        <f t="shared" ref="AG733:AG796" ca="1" si="89">AF733*SQRT(260)</f>
        <v>0.64730558213773015</v>
      </c>
      <c r="AI733" s="1">
        <v>42758</v>
      </c>
      <c r="AJ733">
        <v>2265.1999999999998</v>
      </c>
      <c r="AK733" s="85">
        <f t="shared" ca="1" si="85"/>
        <v>-2.6937022929649501E-3</v>
      </c>
      <c r="AL733" s="87">
        <f t="shared" ref="AL733:AL796" ca="1" si="90">STDEV(AK733:AK736)</f>
        <v>3.3851073884699932E-3</v>
      </c>
      <c r="AM733" s="87">
        <f t="shared" ref="AM733:AM796" ca="1" si="91">AL733*SQRT(260)*100</f>
        <v>5.4583216543029733</v>
      </c>
    </row>
    <row r="734" spans="2:39" x14ac:dyDescent="0.45">
      <c r="B734" s="86">
        <v>42927</v>
      </c>
      <c r="C734" s="5">
        <v>64.7</v>
      </c>
      <c r="E734" s="86">
        <v>42935</v>
      </c>
      <c r="F734" s="5">
        <v>2.2341000000000002</v>
      </c>
      <c r="G734" s="5">
        <v>0.57798441443808135</v>
      </c>
      <c r="I734" s="86">
        <v>42899</v>
      </c>
      <c r="J734" s="5">
        <v>10.42</v>
      </c>
      <c r="L734" s="86">
        <v>42935</v>
      </c>
      <c r="M734" s="5">
        <v>0.63880000000000003</v>
      </c>
      <c r="O734" s="86">
        <f t="shared" ca="1" si="86"/>
        <v>42935</v>
      </c>
      <c r="P734" s="5">
        <v>2437.92</v>
      </c>
      <c r="Q734" s="5">
        <v>4.3848239123796899</v>
      </c>
      <c r="R734" s="1"/>
      <c r="S734" s="1">
        <v>42748</v>
      </c>
      <c r="T734">
        <v>351.1</v>
      </c>
      <c r="V734" s="86">
        <v>42916</v>
      </c>
      <c r="W734" s="5">
        <v>-2.44</v>
      </c>
      <c r="Z734" s="86">
        <v>42900</v>
      </c>
      <c r="AA734" s="5">
        <v>88.64</v>
      </c>
      <c r="AC734" s="1">
        <v>42789</v>
      </c>
      <c r="AD734">
        <v>2.3506999999999998</v>
      </c>
      <c r="AE734" s="87">
        <f t="shared" ca="1" si="87"/>
        <v>-3.6800000000000388E-2</v>
      </c>
      <c r="AF734" s="87">
        <f t="shared" ca="1" si="88"/>
        <v>2.9731394742482885E-2</v>
      </c>
      <c r="AG734" s="87">
        <f t="shared" ca="1" si="89"/>
        <v>0.47940433526061077</v>
      </c>
      <c r="AI734" s="1">
        <v>42755</v>
      </c>
      <c r="AJ734">
        <v>2271.31</v>
      </c>
      <c r="AK734" s="85">
        <f t="shared" ref="AK734:AK797" ca="1" si="92">LN(AJ734/AJ735)</f>
        <v>3.3605323797867037E-3</v>
      </c>
      <c r="AL734" s="87">
        <f t="shared" ca="1" si="90"/>
        <v>3.45295300106945E-3</v>
      </c>
      <c r="AM734" s="87">
        <f t="shared" ca="1" si="91"/>
        <v>5.5677194174765807</v>
      </c>
    </row>
    <row r="735" spans="2:39" x14ac:dyDescent="0.45">
      <c r="B735" s="86">
        <v>42926</v>
      </c>
      <c r="C735" s="5">
        <v>64.771299999999997</v>
      </c>
      <c r="E735" s="86">
        <v>42934</v>
      </c>
      <c r="F735" s="5">
        <v>2.2025000000000001</v>
      </c>
      <c r="G735" s="5">
        <v>0.51400966268478976</v>
      </c>
      <c r="I735" s="86">
        <v>42898</v>
      </c>
      <c r="J735" s="5">
        <v>11.46</v>
      </c>
      <c r="L735" s="86">
        <v>42934</v>
      </c>
      <c r="M735" s="5">
        <v>0.624</v>
      </c>
      <c r="O735" s="86">
        <f t="shared" ca="1" si="86"/>
        <v>42934</v>
      </c>
      <c r="P735" s="5">
        <v>2440.35</v>
      </c>
      <c r="Q735" s="5">
        <v>4.1417448367140199</v>
      </c>
      <c r="R735" s="1"/>
      <c r="S735" s="1">
        <v>42747</v>
      </c>
      <c r="T735">
        <v>352.21499999999997</v>
      </c>
      <c r="V735" s="86">
        <v>42915</v>
      </c>
      <c r="W735" s="5">
        <v>-2.75</v>
      </c>
      <c r="Z735" s="86">
        <v>42899</v>
      </c>
      <c r="AA735" s="5">
        <v>88.63</v>
      </c>
      <c r="AC735" s="1">
        <v>42788</v>
      </c>
      <c r="AD735">
        <v>2.3875000000000002</v>
      </c>
      <c r="AE735" s="87">
        <f t="shared" ca="1" si="87"/>
        <v>-2.0499999999999741E-2</v>
      </c>
      <c r="AF735" s="87">
        <f t="shared" ca="1" si="88"/>
        <v>2.3584511160222612E-2</v>
      </c>
      <c r="AG735" s="87">
        <f t="shared" ca="1" si="89"/>
        <v>0.3802888156826767</v>
      </c>
      <c r="AI735" s="1">
        <v>42754</v>
      </c>
      <c r="AJ735">
        <v>2263.69</v>
      </c>
      <c r="AK735" s="85">
        <f t="shared" ca="1" si="92"/>
        <v>-3.6158590231882884E-3</v>
      </c>
      <c r="AL735" s="87">
        <f t="shared" ca="1" si="90"/>
        <v>2.9558683174187917E-3</v>
      </c>
      <c r="AM735" s="87">
        <f t="shared" ca="1" si="91"/>
        <v>4.7661944490119703</v>
      </c>
    </row>
    <row r="736" spans="2:39" x14ac:dyDescent="0.45">
      <c r="B736" s="86">
        <v>42923</v>
      </c>
      <c r="C736" s="5">
        <v>65.193600000000004</v>
      </c>
      <c r="E736" s="86">
        <v>42933</v>
      </c>
      <c r="F736" s="5">
        <v>2.2574999999999998</v>
      </c>
      <c r="G736" s="5">
        <v>0.43571313192665251</v>
      </c>
      <c r="I736" s="86">
        <v>42895</v>
      </c>
      <c r="J736" s="5">
        <v>10.7</v>
      </c>
      <c r="L736" s="86">
        <v>42933</v>
      </c>
      <c r="M736" s="5">
        <v>0.66400000000000003</v>
      </c>
      <c r="O736" s="86">
        <f t="shared" ca="1" si="86"/>
        <v>42933</v>
      </c>
      <c r="P736" s="5">
        <v>2429.39</v>
      </c>
      <c r="Q736" s="5">
        <v>1.90223213586563</v>
      </c>
      <c r="R736" s="1"/>
      <c r="S736" s="1">
        <v>42746</v>
      </c>
      <c r="T736">
        <v>350.87799999999999</v>
      </c>
      <c r="V736" s="86">
        <v>42914</v>
      </c>
      <c r="W736" s="5">
        <v>-2.75</v>
      </c>
      <c r="Z736" s="86">
        <v>42898</v>
      </c>
      <c r="AA736" s="5">
        <v>88.47</v>
      </c>
      <c r="AC736" s="1">
        <v>42787</v>
      </c>
      <c r="AD736">
        <v>2.4079999999999999</v>
      </c>
      <c r="AE736" s="87">
        <f t="shared" ca="1" si="87"/>
        <v>3.2000000000000028E-2</v>
      </c>
      <c r="AF736" s="87">
        <f t="shared" ca="1" si="88"/>
        <v>2.9705667248298963E-2</v>
      </c>
      <c r="AG736" s="87">
        <f t="shared" ca="1" si="89"/>
        <v>0.4789894918819535</v>
      </c>
      <c r="AI736" s="1">
        <v>42753</v>
      </c>
      <c r="AJ736">
        <v>2271.89</v>
      </c>
      <c r="AK736" s="85">
        <f t="shared" ca="1" si="92"/>
        <v>1.7622003864136812E-3</v>
      </c>
      <c r="AL736" s="87">
        <f t="shared" ca="1" si="90"/>
        <v>2.542581608814788E-3</v>
      </c>
      <c r="AM736" s="87">
        <f t="shared" ca="1" si="91"/>
        <v>4.0997896552696833</v>
      </c>
    </row>
    <row r="737" spans="2:39" x14ac:dyDescent="0.45">
      <c r="B737" s="86">
        <v>42922</v>
      </c>
      <c r="C737" s="5">
        <v>65.710700000000003</v>
      </c>
      <c r="E737" s="86">
        <v>42930</v>
      </c>
      <c r="F737" s="5">
        <v>2.2814999999999999</v>
      </c>
      <c r="G737" s="5">
        <v>0.43211796228961918</v>
      </c>
      <c r="I737" s="86">
        <v>42894</v>
      </c>
      <c r="J737" s="5">
        <v>10.16</v>
      </c>
      <c r="L737" s="86">
        <v>42930</v>
      </c>
      <c r="M737" s="5">
        <v>0.6865</v>
      </c>
      <c r="O737" s="86">
        <f t="shared" ca="1" si="86"/>
        <v>42930</v>
      </c>
      <c r="P737" s="5">
        <v>2431.77</v>
      </c>
      <c r="Q737" s="5">
        <v>2.9688007380202901</v>
      </c>
      <c r="R737" s="1"/>
      <c r="S737" s="1">
        <v>42745</v>
      </c>
      <c r="T737">
        <v>350.84699999999998</v>
      </c>
      <c r="V737" s="86">
        <v>42913</v>
      </c>
      <c r="W737" s="5">
        <v>-3</v>
      </c>
      <c r="Z737" s="86">
        <v>42895</v>
      </c>
      <c r="AA737" s="5">
        <v>88.32</v>
      </c>
      <c r="AC737" s="1">
        <v>42786</v>
      </c>
      <c r="AD737">
        <v>2.3759999999999999</v>
      </c>
      <c r="AE737" s="87">
        <f t="shared" ca="1" si="87"/>
        <v>9.9999999999988987E-4</v>
      </c>
      <c r="AF737" s="87">
        <f t="shared" ca="1" si="88"/>
        <v>2.7572208229785556E-2</v>
      </c>
      <c r="AG737" s="87">
        <f t="shared" ca="1" si="89"/>
        <v>0.44458849887657925</v>
      </c>
      <c r="AI737" s="1">
        <v>42752</v>
      </c>
      <c r="AJ737">
        <v>2267.89</v>
      </c>
      <c r="AK737" s="85">
        <f t="shared" ca="1" si="92"/>
        <v>-2.9719143156583245E-3</v>
      </c>
      <c r="AL737" s="87">
        <f t="shared" ca="1" si="90"/>
        <v>2.8747217605500927E-3</v>
      </c>
      <c r="AM737" s="87">
        <f t="shared" ca="1" si="91"/>
        <v>4.6353495576394863</v>
      </c>
    </row>
    <row r="738" spans="2:39" x14ac:dyDescent="0.45">
      <c r="B738" s="86">
        <v>42921</v>
      </c>
      <c r="C738" s="5">
        <v>65.003</v>
      </c>
      <c r="E738" s="86">
        <v>42929</v>
      </c>
      <c r="F738" s="5">
        <v>2.2949999999999999</v>
      </c>
      <c r="G738" s="5">
        <v>0.43301254793211957</v>
      </c>
      <c r="I738" s="86">
        <v>42893</v>
      </c>
      <c r="J738" s="5">
        <v>10.39</v>
      </c>
      <c r="L738" s="86">
        <v>42929</v>
      </c>
      <c r="M738" s="5">
        <v>0.68799999999999994</v>
      </c>
      <c r="O738" s="86">
        <f t="shared" ca="1" si="86"/>
        <v>42929</v>
      </c>
      <c r="P738" s="5">
        <v>2433.79</v>
      </c>
      <c r="Q738" s="5">
        <v>3.02837060233378</v>
      </c>
      <c r="R738" s="1"/>
      <c r="S738" s="1">
        <v>42744</v>
      </c>
      <c r="T738">
        <v>346.37799999999999</v>
      </c>
      <c r="V738" s="86">
        <v>42912</v>
      </c>
      <c r="W738" s="5">
        <v>-1.88</v>
      </c>
      <c r="Z738" s="86">
        <v>42894</v>
      </c>
      <c r="AA738" s="5">
        <v>88.25</v>
      </c>
      <c r="AC738" s="1">
        <v>42783</v>
      </c>
      <c r="AD738">
        <v>2.375</v>
      </c>
      <c r="AE738" s="87">
        <f t="shared" ca="1" si="87"/>
        <v>-1.5000000000000124E-2</v>
      </c>
      <c r="AF738" s="87">
        <f t="shared" ca="1" si="88"/>
        <v>3.3962172584607438E-2</v>
      </c>
      <c r="AG738" s="87">
        <f t="shared" ca="1" si="89"/>
        <v>0.54762357813860774</v>
      </c>
      <c r="AI738" s="1">
        <v>42748</v>
      </c>
      <c r="AJ738">
        <v>2274.64</v>
      </c>
      <c r="AK738" s="85">
        <f t="shared" ca="1" si="92"/>
        <v>1.8481528138047062E-3</v>
      </c>
      <c r="AL738" s="87">
        <f t="shared" ca="1" si="90"/>
        <v>2.1919057750558186E-3</v>
      </c>
      <c r="AM738" s="87">
        <f t="shared" ca="1" si="91"/>
        <v>3.5343418636968225</v>
      </c>
    </row>
    <row r="739" spans="2:39" x14ac:dyDescent="0.45">
      <c r="B739" s="86">
        <v>42920</v>
      </c>
      <c r="C739" s="5">
        <v>64.75</v>
      </c>
      <c r="E739" s="86">
        <v>42928</v>
      </c>
      <c r="F739" s="5">
        <v>2.2726999999999999</v>
      </c>
      <c r="G739" s="5">
        <v>0.32889631091475158</v>
      </c>
      <c r="I739" s="86">
        <v>42892</v>
      </c>
      <c r="J739" s="5">
        <v>10.45</v>
      </c>
      <c r="L739" s="86">
        <v>42928</v>
      </c>
      <c r="M739" s="5">
        <v>0.67520000000000002</v>
      </c>
      <c r="O739" s="86">
        <f t="shared" ca="1" si="86"/>
        <v>42928</v>
      </c>
      <c r="P739" s="5">
        <v>2433.14</v>
      </c>
      <c r="Q739" s="5">
        <v>4.6528924503140603</v>
      </c>
      <c r="R739" s="1"/>
      <c r="S739" s="1">
        <v>42741</v>
      </c>
      <c r="T739">
        <v>343.79300000000001</v>
      </c>
      <c r="V739" s="86">
        <v>42909</v>
      </c>
      <c r="W739" s="5">
        <v>-2.75</v>
      </c>
      <c r="Z739" s="86">
        <v>42893</v>
      </c>
      <c r="AA739" s="5">
        <v>88.18</v>
      </c>
      <c r="AC739" s="1">
        <v>42782</v>
      </c>
      <c r="AD739">
        <v>2.39</v>
      </c>
      <c r="AE739" s="87">
        <f t="shared" ca="1" si="87"/>
        <v>-3.8799999999999724E-2</v>
      </c>
      <c r="AF739" s="87">
        <f t="shared" ca="1" si="88"/>
        <v>3.4807326814910493E-2</v>
      </c>
      <c r="AG739" s="87">
        <f t="shared" ca="1" si="89"/>
        <v>0.56125128062214391</v>
      </c>
      <c r="AI739" s="1">
        <v>42747</v>
      </c>
      <c r="AJ739">
        <v>2270.44</v>
      </c>
      <c r="AK739" s="85">
        <f t="shared" ca="1" si="92"/>
        <v>-2.1470565426564801E-3</v>
      </c>
      <c r="AL739" s="87">
        <f t="shared" ca="1" si="90"/>
        <v>2.7786352994530008E-3</v>
      </c>
      <c r="AM739" s="87">
        <f t="shared" ca="1" si="91"/>
        <v>4.4804147945421633</v>
      </c>
    </row>
    <row r="740" spans="2:39" x14ac:dyDescent="0.45">
      <c r="B740" s="86">
        <v>42919</v>
      </c>
      <c r="C740" s="5">
        <v>65.199399999999997</v>
      </c>
      <c r="E740" s="86">
        <v>42927</v>
      </c>
      <c r="F740" s="5">
        <v>2.3144999999999998</v>
      </c>
      <c r="G740" s="5">
        <v>0.45496476054012552</v>
      </c>
      <c r="I740" s="86">
        <v>42891</v>
      </c>
      <c r="J740" s="5">
        <v>10.07</v>
      </c>
      <c r="L740" s="86">
        <v>42927</v>
      </c>
      <c r="M740" s="5">
        <v>0.68930000000000002</v>
      </c>
      <c r="O740" s="86">
        <f t="shared" ca="1" si="86"/>
        <v>42927</v>
      </c>
      <c r="P740" s="5">
        <v>2429.33</v>
      </c>
      <c r="Q740" s="5">
        <v>7.6033040827385596</v>
      </c>
      <c r="R740" s="1"/>
      <c r="S740" s="1">
        <v>42740</v>
      </c>
      <c r="T740">
        <v>339.89400000000001</v>
      </c>
      <c r="V740" s="86">
        <v>42908</v>
      </c>
      <c r="W740" s="5">
        <v>-4.75</v>
      </c>
      <c r="Z740" s="86">
        <v>42892</v>
      </c>
      <c r="AA740" s="5">
        <v>88.36</v>
      </c>
      <c r="AC740" s="1">
        <v>42781</v>
      </c>
      <c r="AD740">
        <v>2.4287999999999998</v>
      </c>
      <c r="AE740" s="87">
        <f t="shared" ca="1" si="87"/>
        <v>2.6799999999999713E-2</v>
      </c>
      <c r="AF740" s="87">
        <f t="shared" ca="1" si="88"/>
        <v>7.9818544211228935E-3</v>
      </c>
      <c r="AG740" s="87">
        <f t="shared" ca="1" si="89"/>
        <v>0.12870353530497816</v>
      </c>
      <c r="AI740" s="1">
        <v>42746</v>
      </c>
      <c r="AJ740">
        <v>2275.3200000000002</v>
      </c>
      <c r="AK740" s="85">
        <f t="shared" ca="1" si="92"/>
        <v>2.8255693040190599E-3</v>
      </c>
      <c r="AL740" s="87">
        <f t="shared" ca="1" si="90"/>
        <v>3.2151967591463083E-3</v>
      </c>
      <c r="AM740" s="87">
        <f t="shared" ca="1" si="91"/>
        <v>5.1843489967463414</v>
      </c>
    </row>
    <row r="741" spans="2:39" x14ac:dyDescent="0.45">
      <c r="B741" s="86">
        <v>42916</v>
      </c>
      <c r="C741" s="5">
        <v>64.845299999999995</v>
      </c>
      <c r="E741" s="86">
        <v>42926</v>
      </c>
      <c r="F741" s="5">
        <v>2.3365</v>
      </c>
      <c r="G741" s="5">
        <v>0.42361442767371926</v>
      </c>
      <c r="I741" s="86">
        <v>42888</v>
      </c>
      <c r="J741" s="5">
        <v>9.75</v>
      </c>
      <c r="L741" s="86">
        <v>42926</v>
      </c>
      <c r="M741" s="5">
        <v>0.69579999999999997</v>
      </c>
      <c r="O741" s="86">
        <f t="shared" ca="1" si="86"/>
        <v>42926</v>
      </c>
      <c r="P741" s="5">
        <v>2436.1</v>
      </c>
      <c r="Q741" s="5">
        <v>6.5439284033671399</v>
      </c>
      <c r="R741" s="1"/>
      <c r="S741" s="1">
        <v>42739</v>
      </c>
      <c r="T741">
        <v>338.786</v>
      </c>
      <c r="V741" s="86">
        <v>42907</v>
      </c>
      <c r="W741" s="5">
        <v>-3.63</v>
      </c>
      <c r="Z741" s="86">
        <v>42891</v>
      </c>
      <c r="AA741" s="5">
        <v>88.5</v>
      </c>
      <c r="AC741" s="1">
        <v>42780</v>
      </c>
      <c r="AD741">
        <v>2.4020000000000001</v>
      </c>
      <c r="AE741" s="87">
        <f t="shared" ca="1" si="87"/>
        <v>3.1900000000000261E-2</v>
      </c>
      <c r="AF741" s="87">
        <f t="shared" ca="1" si="88"/>
        <v>2.136373484825782E-2</v>
      </c>
      <c r="AG741" s="87">
        <f t="shared" ca="1" si="89"/>
        <v>0.34447987362592469</v>
      </c>
      <c r="AI741" s="1">
        <v>42745</v>
      </c>
      <c r="AJ741">
        <v>2268.9</v>
      </c>
      <c r="AK741" s="85">
        <f t="shared" ca="1" si="92"/>
        <v>0</v>
      </c>
      <c r="AL741" s="87">
        <f t="shared" ca="1" si="90"/>
        <v>2.9092454307841926E-3</v>
      </c>
      <c r="AM741" s="87">
        <f t="shared" ca="1" si="91"/>
        <v>4.6910173032084019</v>
      </c>
    </row>
    <row r="742" spans="2:39" x14ac:dyDescent="0.45">
      <c r="B742" s="86">
        <v>42915</v>
      </c>
      <c r="C742" s="5">
        <v>64.693200000000004</v>
      </c>
      <c r="E742" s="86">
        <v>42923</v>
      </c>
      <c r="F742" s="5">
        <v>2.3538000000000001</v>
      </c>
      <c r="G742" s="5">
        <v>0.36797590500828414</v>
      </c>
      <c r="I742" s="86">
        <v>42887</v>
      </c>
      <c r="J742" s="5">
        <v>9.89</v>
      </c>
      <c r="L742" s="86">
        <v>42923</v>
      </c>
      <c r="M742" s="5">
        <v>0.70630000000000004</v>
      </c>
      <c r="O742" s="86">
        <f t="shared" ca="1" si="86"/>
        <v>42923</v>
      </c>
      <c r="P742" s="5">
        <v>2439.0700000000002</v>
      </c>
      <c r="Q742" s="5">
        <v>6.5376925902098399</v>
      </c>
      <c r="R742" s="1"/>
      <c r="S742" s="1">
        <v>42738</v>
      </c>
      <c r="T742">
        <v>345.68400000000003</v>
      </c>
      <c r="V742" s="86">
        <v>42906</v>
      </c>
      <c r="W742" s="5">
        <v>-2.13</v>
      </c>
      <c r="Z742" s="86">
        <v>42888</v>
      </c>
      <c r="AA742" s="5">
        <v>88.58</v>
      </c>
      <c r="AC742" s="1">
        <v>42779</v>
      </c>
      <c r="AD742">
        <v>2.3700999999999999</v>
      </c>
      <c r="AE742" s="87">
        <f t="shared" ca="1" si="87"/>
        <v>3.3099999999999685E-2</v>
      </c>
      <c r="AF742" s="87">
        <f t="shared" ca="1" si="88"/>
        <v>5.9007259440399931E-2</v>
      </c>
      <c r="AG742" s="87">
        <f t="shared" ca="1" si="89"/>
        <v>0.95146346925845415</v>
      </c>
      <c r="AI742" s="1">
        <v>42744</v>
      </c>
      <c r="AJ742">
        <v>2268.9</v>
      </c>
      <c r="AK742" s="85">
        <f t="shared" ca="1" si="92"/>
        <v>-3.5548710080266039E-3</v>
      </c>
      <c r="AL742" s="87">
        <f t="shared" ca="1" si="90"/>
        <v>4.1687428515374122E-3</v>
      </c>
      <c r="AM742" s="87">
        <f t="shared" ca="1" si="91"/>
        <v>6.7218958710943379</v>
      </c>
    </row>
    <row r="743" spans="2:39" x14ac:dyDescent="0.45">
      <c r="B743" s="86">
        <v>42914</v>
      </c>
      <c r="C743" s="5">
        <v>63.4</v>
      </c>
      <c r="E743" s="86">
        <v>42922</v>
      </c>
      <c r="F743" s="5">
        <v>2.3460000000000001</v>
      </c>
      <c r="G743" s="5">
        <v>0.45015876828810825</v>
      </c>
      <c r="I743" s="86">
        <v>42886</v>
      </c>
      <c r="J743" s="5">
        <v>10.41</v>
      </c>
      <c r="L743" s="86">
        <v>42922</v>
      </c>
      <c r="M743" s="5">
        <v>0.69630000000000003</v>
      </c>
      <c r="O743" s="86">
        <f t="shared" ca="1" si="86"/>
        <v>42922</v>
      </c>
      <c r="P743" s="5">
        <v>2430.06</v>
      </c>
      <c r="Q743" s="5">
        <v>6.5219545249175699</v>
      </c>
      <c r="R743" s="1"/>
      <c r="S743" s="1">
        <v>42734</v>
      </c>
      <c r="T743">
        <v>354.62299999999999</v>
      </c>
      <c r="V743" s="86">
        <v>42905</v>
      </c>
      <c r="W743" s="5">
        <v>-2</v>
      </c>
      <c r="Z743" s="86">
        <v>42887</v>
      </c>
      <c r="AA743" s="5">
        <v>88.53</v>
      </c>
      <c r="AC743" s="1">
        <v>42776</v>
      </c>
      <c r="AD743">
        <v>2.3370000000000002</v>
      </c>
      <c r="AE743" s="87">
        <f t="shared" ca="1" si="87"/>
        <v>1.5600000000000058E-2</v>
      </c>
      <c r="AF743" s="87">
        <f t="shared" ca="1" si="88"/>
        <v>5.7975540819670976E-2</v>
      </c>
      <c r="AG743" s="87">
        <f t="shared" ca="1" si="89"/>
        <v>0.93482750637038226</v>
      </c>
      <c r="AI743" s="1">
        <v>42741</v>
      </c>
      <c r="AJ743">
        <v>2276.98</v>
      </c>
      <c r="AK743" s="85">
        <f t="shared" ca="1" si="92"/>
        <v>3.5107977582784673E-3</v>
      </c>
      <c r="AL743" s="87">
        <f t="shared" ca="1" si="90"/>
        <v>3.8953064724274477E-3</v>
      </c>
      <c r="AM743" s="87">
        <f t="shared" ca="1" si="91"/>
        <v>6.280992957865136</v>
      </c>
    </row>
    <row r="744" spans="2:39" x14ac:dyDescent="0.45">
      <c r="B744" s="86">
        <v>42913</v>
      </c>
      <c r="C744" s="5">
        <v>63.192700000000002</v>
      </c>
      <c r="E744" s="86">
        <v>42921</v>
      </c>
      <c r="F744" s="5">
        <v>2.3065000000000002</v>
      </c>
      <c r="G744" s="5">
        <v>0.45466058769152135</v>
      </c>
      <c r="I744" s="86">
        <v>42885</v>
      </c>
      <c r="J744" s="5">
        <v>10.38</v>
      </c>
      <c r="L744" s="86">
        <v>42921</v>
      </c>
      <c r="M744" s="5">
        <v>0.65880000000000005</v>
      </c>
      <c r="O744" s="86">
        <f t="shared" ca="1" si="86"/>
        <v>42921</v>
      </c>
      <c r="P744" s="5">
        <v>2411.8000000000002</v>
      </c>
      <c r="Q744" s="5">
        <v>4.0618946640018097</v>
      </c>
      <c r="R744" s="1"/>
      <c r="S744" s="1">
        <v>42733</v>
      </c>
      <c r="T744">
        <v>356.33499999999998</v>
      </c>
      <c r="V744" s="86">
        <v>42902</v>
      </c>
      <c r="W744" s="5">
        <v>-3.25</v>
      </c>
      <c r="Z744" s="86">
        <v>42886</v>
      </c>
      <c r="AA744" s="5">
        <v>88.65</v>
      </c>
      <c r="AC744" s="1">
        <v>42775</v>
      </c>
      <c r="AD744">
        <v>2.3214000000000001</v>
      </c>
      <c r="AE744" s="87">
        <f t="shared" ca="1" si="87"/>
        <v>6.6500000000000004E-2</v>
      </c>
      <c r="AF744" s="87">
        <f t="shared" ca="1" si="88"/>
        <v>5.9823796825900895E-2</v>
      </c>
      <c r="AG744" s="87">
        <f t="shared" ca="1" si="89"/>
        <v>0.96462973898451532</v>
      </c>
      <c r="AI744" s="1">
        <v>42740</v>
      </c>
      <c r="AJ744">
        <v>2269</v>
      </c>
      <c r="AK744" s="85">
        <f t="shared" ca="1" si="92"/>
        <v>-7.7096760248118474E-4</v>
      </c>
      <c r="AL744" s="87">
        <f t="shared" ca="1" si="90"/>
        <v>5.974475071901064E-3</v>
      </c>
      <c r="AM744" s="87">
        <f t="shared" ca="1" si="91"/>
        <v>9.6335515880901763</v>
      </c>
    </row>
    <row r="745" spans="2:39" x14ac:dyDescent="0.45">
      <c r="B745" s="86">
        <v>42912</v>
      </c>
      <c r="C745" s="5">
        <v>62.48</v>
      </c>
      <c r="E745" s="86">
        <v>42920</v>
      </c>
      <c r="F745" s="5">
        <v>2.3210000000000002</v>
      </c>
      <c r="G745" s="5">
        <v>0.32367329207087825</v>
      </c>
      <c r="I745" s="86">
        <v>42881</v>
      </c>
      <c r="J745" s="5">
        <v>9.81</v>
      </c>
      <c r="L745" s="86">
        <v>42920</v>
      </c>
      <c r="M745" s="5">
        <v>0.67700000000000005</v>
      </c>
      <c r="O745" s="86">
        <f t="shared" ca="1" si="86"/>
        <v>42920</v>
      </c>
      <c r="P745" s="5">
        <v>2412.91</v>
      </c>
      <c r="Q745" s="5">
        <v>3.9828135958180302</v>
      </c>
      <c r="R745" s="1"/>
      <c r="S745" s="1">
        <v>42732</v>
      </c>
      <c r="T745">
        <v>358.19299999999998</v>
      </c>
      <c r="V745" s="86">
        <v>42901</v>
      </c>
      <c r="W745" s="5">
        <v>-2.38</v>
      </c>
      <c r="Z745" s="86">
        <v>42885</v>
      </c>
      <c r="AA745" s="5">
        <v>88.66</v>
      </c>
      <c r="AC745" s="1">
        <v>42774</v>
      </c>
      <c r="AD745">
        <v>2.2549000000000001</v>
      </c>
      <c r="AE745" s="87">
        <f t="shared" ca="1" si="87"/>
        <v>-7.1800000000000086E-2</v>
      </c>
      <c r="AF745" s="87">
        <f t="shared" ca="1" si="88"/>
        <v>3.1768682167610772E-2</v>
      </c>
      <c r="AG745" s="87">
        <f t="shared" ca="1" si="89"/>
        <v>0.51225460791810784</v>
      </c>
      <c r="AI745" s="1">
        <v>42739</v>
      </c>
      <c r="AJ745">
        <v>2270.75</v>
      </c>
      <c r="AK745" s="85">
        <f t="shared" ca="1" si="92"/>
        <v>5.7059983723568549E-3</v>
      </c>
      <c r="AL745" s="87">
        <f t="shared" ca="1" si="90"/>
        <v>5.9000335205270683E-3</v>
      </c>
      <c r="AM745" s="87">
        <f t="shared" ca="1" si="91"/>
        <v>9.5135181932181059</v>
      </c>
    </row>
    <row r="746" spans="2:39" x14ac:dyDescent="0.45">
      <c r="B746" s="86">
        <v>42909</v>
      </c>
      <c r="C746" s="5">
        <v>63.153399999999998</v>
      </c>
      <c r="E746" s="86">
        <v>42919</v>
      </c>
      <c r="F746" s="5">
        <v>2.3210000000000002</v>
      </c>
      <c r="G746" s="5">
        <v>0.13516730373873637</v>
      </c>
      <c r="I746" s="86">
        <v>42880</v>
      </c>
      <c r="J746" s="5">
        <v>9.99</v>
      </c>
      <c r="L746" s="86">
        <v>42919</v>
      </c>
      <c r="M746" s="5">
        <v>0.67749999999999999</v>
      </c>
      <c r="O746" s="86">
        <f t="shared" ca="1" si="86"/>
        <v>42919</v>
      </c>
      <c r="P746" s="5">
        <v>2415.8200000000002</v>
      </c>
      <c r="Q746" s="5">
        <v>2.75365469845568</v>
      </c>
      <c r="R746" s="1"/>
      <c r="S746" s="1">
        <v>42731</v>
      </c>
      <c r="T746">
        <v>355.51</v>
      </c>
      <c r="V746" s="86">
        <v>42900</v>
      </c>
      <c r="W746" s="5">
        <v>-2</v>
      </c>
      <c r="Z746" s="86">
        <v>42881</v>
      </c>
      <c r="AA746" s="5">
        <v>88.57</v>
      </c>
      <c r="AC746" s="1">
        <v>42773</v>
      </c>
      <c r="AD746">
        <v>2.3267000000000002</v>
      </c>
      <c r="AE746" s="87">
        <f t="shared" ca="1" si="87"/>
        <v>-1.6499999999999737E-2</v>
      </c>
      <c r="AF746" s="87">
        <f t="shared" ca="1" si="88"/>
        <v>2.2137599990363216E-2</v>
      </c>
      <c r="AG746" s="87">
        <f t="shared" ca="1" si="89"/>
        <v>0.35695807410207947</v>
      </c>
      <c r="AI746" s="1">
        <v>42738</v>
      </c>
      <c r="AJ746">
        <v>2257.83</v>
      </c>
      <c r="AK746" s="85">
        <f t="shared" ca="1" si="92"/>
        <v>8.4507670468079114E-3</v>
      </c>
      <c r="AL746" s="87">
        <f t="shared" ca="1" si="90"/>
        <v>7.2471897905716041E-3</v>
      </c>
      <c r="AM746" s="87">
        <f t="shared" ca="1" si="91"/>
        <v>11.685742408485211</v>
      </c>
    </row>
    <row r="747" spans="2:39" x14ac:dyDescent="0.45">
      <c r="B747" s="86">
        <v>42908</v>
      </c>
      <c r="C747" s="5">
        <v>63.124400000000001</v>
      </c>
      <c r="E747" s="86">
        <v>42916</v>
      </c>
      <c r="F747" s="5">
        <v>2.2805</v>
      </c>
      <c r="G747" s="5">
        <v>0.22731563958513698</v>
      </c>
      <c r="I747" s="86">
        <v>42879</v>
      </c>
      <c r="J747" s="5">
        <v>10.02</v>
      </c>
      <c r="L747" s="86">
        <v>42916</v>
      </c>
      <c r="M747" s="5">
        <v>0.66269999999999996</v>
      </c>
      <c r="O747" s="86">
        <f t="shared" ca="1" si="86"/>
        <v>42916</v>
      </c>
      <c r="P747" s="5">
        <v>2415.0700000000002</v>
      </c>
      <c r="Q747" s="5">
        <v>2.52816735181033</v>
      </c>
      <c r="R747" s="1"/>
      <c r="S747" s="1">
        <v>42727</v>
      </c>
      <c r="T747">
        <v>353.101</v>
      </c>
      <c r="V747" s="86">
        <v>42899</v>
      </c>
      <c r="W747" s="5">
        <v>-2.63</v>
      </c>
      <c r="Z747" s="86">
        <v>42880</v>
      </c>
      <c r="AA747" s="5">
        <v>88.52</v>
      </c>
      <c r="AC747" s="1">
        <v>42772</v>
      </c>
      <c r="AD747">
        <v>2.3431999999999999</v>
      </c>
      <c r="AE747" s="87">
        <f t="shared" ca="1" si="87"/>
        <v>-4.4599999999999973E-2</v>
      </c>
      <c r="AF747" s="87">
        <f t="shared" ca="1" si="88"/>
        <v>2.7547655677631379E-2</v>
      </c>
      <c r="AG747" s="87">
        <f t="shared" ca="1" si="89"/>
        <v>0.44419260086888823</v>
      </c>
      <c r="AI747" s="1">
        <v>42734</v>
      </c>
      <c r="AJ747">
        <v>2238.83</v>
      </c>
      <c r="AK747" s="85">
        <f t="shared" ca="1" si="92"/>
        <v>-4.6478652506068445E-3</v>
      </c>
      <c r="AL747" s="87">
        <f t="shared" ca="1" si="90"/>
        <v>4.7054027347726577E-3</v>
      </c>
      <c r="AM747" s="87">
        <f t="shared" ca="1" si="91"/>
        <v>7.5872339314572086</v>
      </c>
    </row>
    <row r="748" spans="2:39" x14ac:dyDescent="0.45">
      <c r="B748" s="86">
        <v>42907</v>
      </c>
      <c r="C748" s="5">
        <v>63.5</v>
      </c>
      <c r="E748" s="86">
        <v>42915</v>
      </c>
      <c r="F748" s="5">
        <v>2.2400000000000002</v>
      </c>
      <c r="G748" s="5">
        <v>0.37460966351657421</v>
      </c>
      <c r="I748" s="86">
        <v>42878</v>
      </c>
      <c r="J748" s="5">
        <v>10.72</v>
      </c>
      <c r="L748" s="86">
        <v>42915</v>
      </c>
      <c r="M748" s="5">
        <v>0.64970000000000006</v>
      </c>
      <c r="O748" s="86">
        <f t="shared" ca="1" si="86"/>
        <v>42915</v>
      </c>
      <c r="P748" s="5">
        <v>2404.39</v>
      </c>
      <c r="Q748" s="5">
        <v>3.7017916610861699</v>
      </c>
      <c r="R748" s="1"/>
      <c r="S748" s="1">
        <v>42726</v>
      </c>
      <c r="T748">
        <v>353.45100000000002</v>
      </c>
      <c r="V748" s="86">
        <v>42898</v>
      </c>
      <c r="W748" s="5">
        <v>-5.44</v>
      </c>
      <c r="Z748" s="86">
        <v>42879</v>
      </c>
      <c r="AA748" s="5">
        <v>88.59</v>
      </c>
      <c r="AC748" s="1">
        <v>42769</v>
      </c>
      <c r="AD748">
        <v>2.3877999999999999</v>
      </c>
      <c r="AE748" s="87">
        <f t="shared" ca="1" si="87"/>
        <v>3.9999999999995595E-4</v>
      </c>
      <c r="AF748" s="87">
        <f t="shared" ca="1" si="88"/>
        <v>2.185518626474444E-2</v>
      </c>
      <c r="AG748" s="87">
        <f t="shared" ca="1" si="89"/>
        <v>0.3524042896068878</v>
      </c>
      <c r="AI748" s="1">
        <v>42733</v>
      </c>
      <c r="AJ748">
        <v>2249.2600000000002</v>
      </c>
      <c r="AK748" s="85">
        <f t="shared" ca="1" si="92"/>
        <v>-2.9338679703151362E-4</v>
      </c>
      <c r="AL748" s="87">
        <f t="shared" ca="1" si="90"/>
        <v>4.8437401961526566E-3</v>
      </c>
      <c r="AM748" s="87">
        <f t="shared" ca="1" si="91"/>
        <v>7.810296385435378</v>
      </c>
    </row>
    <row r="749" spans="2:39" x14ac:dyDescent="0.45">
      <c r="B749" s="86">
        <v>42906</v>
      </c>
      <c r="C749" s="5">
        <v>62.465000000000003</v>
      </c>
      <c r="E749" s="86">
        <v>42914</v>
      </c>
      <c r="F749" s="5">
        <v>2.2006000000000001</v>
      </c>
      <c r="G749" s="5">
        <v>0.37881974605345037</v>
      </c>
      <c r="I749" s="86">
        <v>42877</v>
      </c>
      <c r="J749" s="5">
        <v>10.93</v>
      </c>
      <c r="L749" s="86">
        <v>42914</v>
      </c>
      <c r="M749" s="5">
        <v>0.62760000000000005</v>
      </c>
      <c r="O749" s="86">
        <f t="shared" ca="1" si="86"/>
        <v>42914</v>
      </c>
      <c r="P749" s="5">
        <v>2398.42</v>
      </c>
      <c r="Q749" s="5">
        <v>3.3743132744166502</v>
      </c>
      <c r="R749" s="1"/>
      <c r="S749" s="1">
        <v>42725</v>
      </c>
      <c r="T749">
        <v>352.56799999999998</v>
      </c>
      <c r="V749" s="86">
        <v>42895</v>
      </c>
      <c r="W749" s="5">
        <v>-4.38</v>
      </c>
      <c r="Z749" s="86">
        <v>42878</v>
      </c>
      <c r="AA749" s="5">
        <v>88.44</v>
      </c>
      <c r="AC749" s="1">
        <v>42768</v>
      </c>
      <c r="AD749">
        <v>2.3874</v>
      </c>
      <c r="AE749" s="87">
        <f t="shared" ca="1" si="87"/>
        <v>3.8999999999997925E-3</v>
      </c>
      <c r="AF749" s="87">
        <f t="shared" ca="1" si="88"/>
        <v>2.1799445711607919E-2</v>
      </c>
      <c r="AG749" s="87">
        <f t="shared" ca="1" si="89"/>
        <v>0.35150550019404903</v>
      </c>
      <c r="AI749" s="1">
        <v>42732</v>
      </c>
      <c r="AJ749">
        <v>2249.92</v>
      </c>
      <c r="AK749" s="85">
        <f t="shared" ca="1" si="92"/>
        <v>-8.3916576362484015E-3</v>
      </c>
      <c r="AL749" s="87">
        <f t="shared" ca="1" si="90"/>
        <v>4.7987176625400151E-3</v>
      </c>
      <c r="AM749" s="87">
        <f t="shared" ca="1" si="91"/>
        <v>7.7376997313420679</v>
      </c>
    </row>
    <row r="750" spans="2:39" x14ac:dyDescent="0.45">
      <c r="B750" s="86">
        <v>42905</v>
      </c>
      <c r="C750" s="5">
        <v>62.189900000000002</v>
      </c>
      <c r="E750" s="86">
        <v>42913</v>
      </c>
      <c r="F750" s="5">
        <v>2.1772</v>
      </c>
      <c r="G750" s="5">
        <v>0.57262749672016233</v>
      </c>
      <c r="I750" s="86">
        <v>42874</v>
      </c>
      <c r="J750" s="5">
        <v>12.04</v>
      </c>
      <c r="L750" s="86">
        <v>42913</v>
      </c>
      <c r="M750" s="5">
        <v>0.60619999999999996</v>
      </c>
      <c r="O750" s="86">
        <f t="shared" ca="1" si="86"/>
        <v>42913</v>
      </c>
      <c r="P750" s="5">
        <v>2394.02</v>
      </c>
      <c r="Q750" s="5">
        <v>19.082338766003801</v>
      </c>
      <c r="R750" s="1"/>
      <c r="S750" s="1">
        <v>42724</v>
      </c>
      <c r="T750">
        <v>354.02300000000002</v>
      </c>
      <c r="V750" s="86">
        <v>42894</v>
      </c>
      <c r="W750" s="5">
        <v>-3.75</v>
      </c>
      <c r="Z750" s="86">
        <v>42877</v>
      </c>
      <c r="AA750" s="5">
        <v>88.45</v>
      </c>
      <c r="AC750" s="1">
        <v>42767</v>
      </c>
      <c r="AD750">
        <v>2.3835000000000002</v>
      </c>
      <c r="AE750" s="87">
        <f t="shared" ca="1" si="87"/>
        <v>1.9500000000000295E-2</v>
      </c>
      <c r="AF750" s="87">
        <f t="shared" ca="1" si="88"/>
        <v>2.2093287064928628E-2</v>
      </c>
      <c r="AG750" s="87">
        <f t="shared" ca="1" si="89"/>
        <v>0.3562435496492099</v>
      </c>
      <c r="AI750" s="1">
        <v>42731</v>
      </c>
      <c r="AJ750">
        <v>2268.88</v>
      </c>
      <c r="AK750" s="85">
        <f t="shared" ca="1" si="92"/>
        <v>2.2459178098379177E-3</v>
      </c>
      <c r="AL750" s="87">
        <f t="shared" ca="1" si="90"/>
        <v>2.3070842679820715E-3</v>
      </c>
      <c r="AM750" s="87">
        <f t="shared" ca="1" si="91"/>
        <v>3.7200616031032285</v>
      </c>
    </row>
    <row r="751" spans="2:39" x14ac:dyDescent="0.45">
      <c r="B751" s="86">
        <v>42902</v>
      </c>
      <c r="C751" s="5">
        <v>61.6</v>
      </c>
      <c r="E751" s="86">
        <v>42912</v>
      </c>
      <c r="F751" s="5">
        <v>2.1193</v>
      </c>
      <c r="G751" s="5">
        <v>0.29462560988481568</v>
      </c>
      <c r="I751" s="86">
        <v>42873</v>
      </c>
      <c r="J751" s="5">
        <v>14.66</v>
      </c>
      <c r="L751" s="86">
        <v>42912</v>
      </c>
      <c r="M751" s="5">
        <v>0.57040000000000002</v>
      </c>
      <c r="O751" s="86">
        <f t="shared" ca="1" si="86"/>
        <v>42912</v>
      </c>
      <c r="P751" s="5">
        <v>2381.73</v>
      </c>
      <c r="Q751" s="5">
        <v>18.088665214802798</v>
      </c>
      <c r="R751" s="1"/>
      <c r="S751" s="1">
        <v>42723</v>
      </c>
      <c r="T751">
        <v>356.25599999999997</v>
      </c>
      <c r="V751" s="86">
        <v>42893</v>
      </c>
      <c r="W751" s="5">
        <v>-4.0599999999999996</v>
      </c>
      <c r="Z751" s="86">
        <v>42874</v>
      </c>
      <c r="AA751" s="5">
        <v>88.18</v>
      </c>
      <c r="AC751" s="1">
        <v>42766</v>
      </c>
      <c r="AD751">
        <v>2.3639999999999999</v>
      </c>
      <c r="AE751" s="87">
        <f t="shared" ca="1" si="87"/>
        <v>-3.2500000000000195E-2</v>
      </c>
      <c r="AF751" s="87">
        <f t="shared" ca="1" si="88"/>
        <v>1.5667668407690259E-2</v>
      </c>
      <c r="AG751" s="87">
        <f t="shared" ca="1" si="89"/>
        <v>0.25263356203534637</v>
      </c>
      <c r="AI751" s="1">
        <v>42727</v>
      </c>
      <c r="AJ751">
        <v>2263.79</v>
      </c>
      <c r="AK751" s="85">
        <f t="shared" ca="1" si="92"/>
        <v>1.2508980027710417E-3</v>
      </c>
      <c r="AL751" s="87">
        <f t="shared" ca="1" si="90"/>
        <v>2.8402679983676911E-3</v>
      </c>
      <c r="AM751" s="87">
        <f t="shared" ca="1" si="91"/>
        <v>4.5797945354168661</v>
      </c>
    </row>
    <row r="752" spans="2:39" x14ac:dyDescent="0.45">
      <c r="B752" s="86">
        <v>42901</v>
      </c>
      <c r="C752" s="5">
        <v>62</v>
      </c>
      <c r="E752" s="86">
        <v>42909</v>
      </c>
      <c r="F752" s="5">
        <v>2.1160000000000001</v>
      </c>
      <c r="G752" s="5">
        <v>0.35192101386532698</v>
      </c>
      <c r="I752" s="86">
        <v>42872</v>
      </c>
      <c r="J752" s="5">
        <v>15.59</v>
      </c>
      <c r="L752" s="86">
        <v>42909</v>
      </c>
      <c r="M752" s="5">
        <v>0.57050000000000001</v>
      </c>
      <c r="O752" s="86">
        <f t="shared" ca="1" si="86"/>
        <v>42909</v>
      </c>
      <c r="P752" s="5">
        <v>2365.7199999999998</v>
      </c>
      <c r="Q752" s="5">
        <v>17.297986220595501</v>
      </c>
      <c r="R752" s="1"/>
      <c r="S752" s="1">
        <v>42720</v>
      </c>
      <c r="T752">
        <v>361.58199999999999</v>
      </c>
      <c r="V752" s="86">
        <v>42892</v>
      </c>
      <c r="W752" s="5">
        <v>-4.5</v>
      </c>
      <c r="Z752" s="86">
        <v>42873</v>
      </c>
      <c r="AA752" s="5">
        <v>88.02</v>
      </c>
      <c r="AC752" s="1">
        <v>42765</v>
      </c>
      <c r="AD752">
        <v>2.3965000000000001</v>
      </c>
      <c r="AE752" s="87">
        <f t="shared" ca="1" si="87"/>
        <v>-1.5999999999998238E-3</v>
      </c>
      <c r="AF752" s="87">
        <f t="shared" ca="1" si="88"/>
        <v>2.9518130022072913E-2</v>
      </c>
      <c r="AG752" s="87">
        <f t="shared" ca="1" si="89"/>
        <v>0.47596554497148275</v>
      </c>
      <c r="AI752" s="1">
        <v>42726</v>
      </c>
      <c r="AJ752">
        <v>2260.96</v>
      </c>
      <c r="AK752" s="85">
        <f t="shared" ca="1" si="92"/>
        <v>-1.8647241237848297E-3</v>
      </c>
      <c r="AL752" s="87">
        <f t="shared" ca="1" si="90"/>
        <v>2.955142851408256E-3</v>
      </c>
      <c r="AM752" s="87">
        <f t="shared" ca="1" si="91"/>
        <v>4.7650246702190566</v>
      </c>
    </row>
    <row r="753" spans="2:39" x14ac:dyDescent="0.45">
      <c r="B753" s="86">
        <v>42900</v>
      </c>
      <c r="C753" s="5">
        <v>62.2</v>
      </c>
      <c r="E753" s="86">
        <v>42908</v>
      </c>
      <c r="F753" s="5">
        <v>2.101</v>
      </c>
      <c r="G753" s="5">
        <v>0.60190086393026276</v>
      </c>
      <c r="I753" s="86">
        <v>42871</v>
      </c>
      <c r="J753" s="5">
        <v>10.65</v>
      </c>
      <c r="L753" s="86">
        <v>42908</v>
      </c>
      <c r="M753" s="5">
        <v>0.56799999999999995</v>
      </c>
      <c r="O753" s="86">
        <f t="shared" ca="1" si="86"/>
        <v>42908</v>
      </c>
      <c r="P753" s="5">
        <v>2357.0300000000002</v>
      </c>
      <c r="Q753" s="5">
        <v>16.1226875131116</v>
      </c>
      <c r="R753" s="1"/>
      <c r="S753" s="1">
        <v>42719</v>
      </c>
      <c r="T753">
        <v>362.34</v>
      </c>
      <c r="V753" s="86">
        <v>42891</v>
      </c>
      <c r="W753" s="5">
        <v>-5.25</v>
      </c>
      <c r="Z753" s="86">
        <v>42872</v>
      </c>
      <c r="AA753" s="5">
        <v>87.92</v>
      </c>
      <c r="AC753" s="1">
        <v>42762</v>
      </c>
      <c r="AD753">
        <v>2.3980999999999999</v>
      </c>
      <c r="AE753" s="87">
        <f t="shared" ca="1" si="87"/>
        <v>-1.6199999999999992E-2</v>
      </c>
      <c r="AF753" s="87">
        <f t="shared" ca="1" si="88"/>
        <v>3.6885769613768514E-2</v>
      </c>
      <c r="AG753" s="87">
        <f t="shared" ca="1" si="89"/>
        <v>0.59476516374112076</v>
      </c>
      <c r="AI753" s="1">
        <v>42725</v>
      </c>
      <c r="AJ753">
        <v>2265.1799999999998</v>
      </c>
      <c r="AK753" s="85">
        <f t="shared" ca="1" si="92"/>
        <v>-2.4603512457385653E-3</v>
      </c>
      <c r="AL753" s="87">
        <f t="shared" ca="1" si="90"/>
        <v>2.9278195011452719E-3</v>
      </c>
      <c r="AM753" s="87">
        <f t="shared" ca="1" si="91"/>
        <v>4.7209670917456119</v>
      </c>
    </row>
    <row r="754" spans="2:39" x14ac:dyDescent="0.45">
      <c r="B754" s="86">
        <v>42899</v>
      </c>
      <c r="C754" s="5">
        <v>61.8</v>
      </c>
      <c r="E754" s="86">
        <v>42907</v>
      </c>
      <c r="F754" s="5">
        <v>2.1288999999999998</v>
      </c>
      <c r="G754" s="5">
        <v>0.57645387210657495</v>
      </c>
      <c r="I754" s="86">
        <v>42870</v>
      </c>
      <c r="J754" s="5">
        <v>10.42</v>
      </c>
      <c r="L754" s="86">
        <v>42907</v>
      </c>
      <c r="M754" s="5">
        <v>0.58489999999999998</v>
      </c>
      <c r="O754" s="86">
        <f t="shared" ca="1" si="86"/>
        <v>42907</v>
      </c>
      <c r="P754" s="5">
        <v>2400.67</v>
      </c>
      <c r="Q754" s="5">
        <v>5.0997582756841702</v>
      </c>
      <c r="R754" s="1"/>
      <c r="S754" s="1">
        <v>42718</v>
      </c>
      <c r="T754">
        <v>364.07600000000002</v>
      </c>
      <c r="V754" s="86">
        <v>42888</v>
      </c>
      <c r="W754" s="5">
        <v>-5.38</v>
      </c>
      <c r="Z754" s="86">
        <v>42871</v>
      </c>
      <c r="AA754" s="5">
        <v>88.31</v>
      </c>
      <c r="AC754" s="1">
        <v>42761</v>
      </c>
      <c r="AD754">
        <v>2.4142999999999999</v>
      </c>
      <c r="AE754" s="87">
        <f t="shared" ca="1" si="87"/>
        <v>1.7999999999998018E-3</v>
      </c>
      <c r="AF754" s="87">
        <f t="shared" ca="1" si="88"/>
        <v>5.5878081570505105E-2</v>
      </c>
      <c r="AG754" s="87">
        <f t="shared" ca="1" si="89"/>
        <v>0.90100699220372626</v>
      </c>
      <c r="AI754" s="1">
        <v>42724</v>
      </c>
      <c r="AJ754">
        <v>2270.7600000000002</v>
      </c>
      <c r="AK754" s="85">
        <f t="shared" ca="1" si="92"/>
        <v>3.6309210492785509E-3</v>
      </c>
      <c r="AL754" s="87">
        <f t="shared" ca="1" si="90"/>
        <v>2.5973812252644271E-3</v>
      </c>
      <c r="AM754" s="87">
        <f t="shared" ca="1" si="91"/>
        <v>4.1881513817346612</v>
      </c>
    </row>
    <row r="755" spans="2:39" x14ac:dyDescent="0.45">
      <c r="B755" s="86">
        <v>42898</v>
      </c>
      <c r="C755" s="5">
        <v>62.568100000000001</v>
      </c>
      <c r="E755" s="86">
        <v>42906</v>
      </c>
      <c r="F755" s="5">
        <v>2.137</v>
      </c>
      <c r="G755" s="5">
        <v>0.63961165301037404</v>
      </c>
      <c r="I755" s="86">
        <v>42867</v>
      </c>
      <c r="J755" s="5">
        <v>10.4</v>
      </c>
      <c r="L755" s="86">
        <v>42906</v>
      </c>
      <c r="M755" s="5">
        <v>0.58630000000000004</v>
      </c>
      <c r="O755" s="86">
        <f t="shared" ca="1" si="86"/>
        <v>42906</v>
      </c>
      <c r="P755" s="5">
        <v>2402.3200000000002</v>
      </c>
      <c r="Q755" s="5">
        <v>5.0644162261654397</v>
      </c>
      <c r="R755" s="1"/>
      <c r="S755" s="1">
        <v>42717</v>
      </c>
      <c r="T755">
        <v>355.78899999999999</v>
      </c>
      <c r="V755" s="86">
        <v>42887</v>
      </c>
      <c r="W755" s="5">
        <v>-5.5</v>
      </c>
      <c r="Z755" s="86">
        <v>42870</v>
      </c>
      <c r="AA755" s="5">
        <v>88.18</v>
      </c>
      <c r="AC755" s="1">
        <v>42760</v>
      </c>
      <c r="AD755">
        <v>2.4125000000000001</v>
      </c>
      <c r="AE755" s="87">
        <f t="shared" ca="1" si="87"/>
        <v>5.160000000000009E-2</v>
      </c>
      <c r="AF755" s="87">
        <f t="shared" ca="1" si="88"/>
        <v>5.6628702969430809E-2</v>
      </c>
      <c r="AG755" s="87">
        <f t="shared" ca="1" si="89"/>
        <v>0.9131103985827812</v>
      </c>
      <c r="AI755" s="1">
        <v>42723</v>
      </c>
      <c r="AJ755">
        <v>2262.5300000000002</v>
      </c>
      <c r="AK755" s="85">
        <f t="shared" ca="1" si="92"/>
        <v>1.9731900398514256E-3</v>
      </c>
      <c r="AL755" s="87">
        <f t="shared" ca="1" si="90"/>
        <v>5.3010856802779994E-3</v>
      </c>
      <c r="AM755" s="87">
        <f t="shared" ca="1" si="91"/>
        <v>8.5477438200431575</v>
      </c>
    </row>
    <row r="756" spans="2:39" x14ac:dyDescent="0.45">
      <c r="B756" s="86">
        <v>42895</v>
      </c>
      <c r="C756" s="5">
        <v>62.59</v>
      </c>
      <c r="E756" s="86">
        <v>42905</v>
      </c>
      <c r="F756" s="5">
        <v>2.17</v>
      </c>
      <c r="G756" s="5">
        <v>0.93223350973169228</v>
      </c>
      <c r="I756" s="86">
        <v>42866</v>
      </c>
      <c r="J756" s="5">
        <v>10.6</v>
      </c>
      <c r="L756" s="86">
        <v>42905</v>
      </c>
      <c r="M756" s="5">
        <v>0.60970000000000002</v>
      </c>
      <c r="O756" s="86">
        <f t="shared" ca="1" si="86"/>
        <v>42905</v>
      </c>
      <c r="P756" s="5">
        <v>2390.9</v>
      </c>
      <c r="Q756" s="5">
        <v>2.29402090709715</v>
      </c>
      <c r="R756" s="1"/>
      <c r="S756" s="1">
        <v>42716</v>
      </c>
      <c r="T756">
        <v>357.70299999999997</v>
      </c>
      <c r="V756" s="86">
        <v>42886</v>
      </c>
      <c r="W756" s="5">
        <v>-5.88</v>
      </c>
      <c r="Z756" s="86">
        <v>42867</v>
      </c>
      <c r="AA756" s="5">
        <v>87.98</v>
      </c>
      <c r="AC756" s="1">
        <v>42759</v>
      </c>
      <c r="AD756">
        <v>2.3609</v>
      </c>
      <c r="AE756" s="87">
        <f t="shared" ca="1" si="87"/>
        <v>5.8800000000000185E-2</v>
      </c>
      <c r="AF756" s="87">
        <f t="shared" ca="1" si="88"/>
        <v>5.8121904935517693E-2</v>
      </c>
      <c r="AG756" s="87">
        <f t="shared" ca="1" si="89"/>
        <v>0.93718755682449839</v>
      </c>
      <c r="AI756" s="1">
        <v>42720</v>
      </c>
      <c r="AJ756">
        <v>2258.0700000000002</v>
      </c>
      <c r="AK756" s="85">
        <f t="shared" ca="1" si="92"/>
        <v>-1.7521740727583343E-3</v>
      </c>
      <c r="AL756" s="87">
        <f t="shared" ca="1" si="90"/>
        <v>6.5051028284345115E-3</v>
      </c>
      <c r="AM756" s="87">
        <f t="shared" ca="1" si="91"/>
        <v>10.48916313640499</v>
      </c>
    </row>
    <row r="757" spans="2:39" x14ac:dyDescent="0.45">
      <c r="B757" s="86">
        <v>42894</v>
      </c>
      <c r="C757" s="5">
        <v>63.476399999999998</v>
      </c>
      <c r="E757" s="86">
        <v>42902</v>
      </c>
      <c r="F757" s="5">
        <v>2.1215000000000002</v>
      </c>
      <c r="G757" s="5">
        <v>0.83163377356462631</v>
      </c>
      <c r="I757" s="86">
        <v>42865</v>
      </c>
      <c r="J757" s="5">
        <v>10.210000000000001</v>
      </c>
      <c r="L757" s="86">
        <v>42902</v>
      </c>
      <c r="M757" s="5">
        <v>0.59499999999999997</v>
      </c>
      <c r="O757" s="86">
        <f t="shared" ca="1" si="86"/>
        <v>42902</v>
      </c>
      <c r="P757" s="5">
        <v>2394.44</v>
      </c>
      <c r="Q757" s="5">
        <v>2.2793349575041901</v>
      </c>
      <c r="R757" s="1"/>
      <c r="S757" s="1">
        <v>42713</v>
      </c>
      <c r="T757">
        <v>355.589</v>
      </c>
      <c r="V757" s="86">
        <v>42885</v>
      </c>
      <c r="W757" s="5">
        <v>-5.88</v>
      </c>
      <c r="Z757" s="86">
        <v>42866</v>
      </c>
      <c r="AA757" s="5">
        <v>88.01</v>
      </c>
      <c r="AC757" s="1">
        <v>42758</v>
      </c>
      <c r="AD757">
        <v>2.3020999999999998</v>
      </c>
      <c r="AE757" s="87">
        <f t="shared" ca="1" si="87"/>
        <v>-6.2200000000000255E-2</v>
      </c>
      <c r="AF757" s="87">
        <f t="shared" ca="1" si="88"/>
        <v>7.3745796490376561E-2</v>
      </c>
      <c r="AG757" s="87">
        <f t="shared" ca="1" si="89"/>
        <v>1.1891152383179728</v>
      </c>
      <c r="AI757" s="1">
        <v>42719</v>
      </c>
      <c r="AJ757">
        <v>2262.0300000000002</v>
      </c>
      <c r="AK757" s="85">
        <f t="shared" ca="1" si="92"/>
        <v>3.8757077378476596E-3</v>
      </c>
      <c r="AL757" s="87">
        <f t="shared" ca="1" si="90"/>
        <v>6.4531354443688443E-3</v>
      </c>
      <c r="AM757" s="87">
        <f t="shared" ca="1" si="91"/>
        <v>10.405368247436543</v>
      </c>
    </row>
    <row r="758" spans="2:39" x14ac:dyDescent="0.45">
      <c r="B758" s="86">
        <v>42893</v>
      </c>
      <c r="C758" s="5">
        <v>63.9</v>
      </c>
      <c r="E758" s="86">
        <v>42901</v>
      </c>
      <c r="F758" s="5">
        <v>2.1404999999999998</v>
      </c>
      <c r="G758" s="5">
        <v>0.82896882731902155</v>
      </c>
      <c r="I758" s="86">
        <v>42864</v>
      </c>
      <c r="J758" s="5">
        <v>9.9600000000000009</v>
      </c>
      <c r="L758" s="86">
        <v>42901</v>
      </c>
      <c r="M758" s="5">
        <v>0.59850000000000003</v>
      </c>
      <c r="O758" s="86">
        <f t="shared" ca="1" si="86"/>
        <v>42901</v>
      </c>
      <c r="P758" s="5">
        <v>2399.63</v>
      </c>
      <c r="Q758" s="5">
        <v>3.5478156274602699</v>
      </c>
      <c r="R758" s="1"/>
      <c r="S758" s="1">
        <v>42712</v>
      </c>
      <c r="T758">
        <v>364.7</v>
      </c>
      <c r="V758" s="86">
        <v>42881</v>
      </c>
      <c r="W758" s="5">
        <v>-4.88</v>
      </c>
      <c r="Z758" s="86">
        <v>42865</v>
      </c>
      <c r="AA758" s="5">
        <v>88</v>
      </c>
      <c r="AC758" s="1">
        <v>42755</v>
      </c>
      <c r="AD758">
        <v>2.3643000000000001</v>
      </c>
      <c r="AE758" s="87">
        <f t="shared" ca="1" si="87"/>
        <v>-7.2000000000000952E-3</v>
      </c>
      <c r="AF758" s="87">
        <f t="shared" ca="1" si="88"/>
        <v>7.5780796819950993E-2</v>
      </c>
      <c r="AG758" s="87">
        <f t="shared" ca="1" si="89"/>
        <v>1.2219286326677758</v>
      </c>
      <c r="AI758" s="1">
        <v>42718</v>
      </c>
      <c r="AJ758">
        <v>2253.2800000000002</v>
      </c>
      <c r="AK758" s="85">
        <f t="shared" ca="1" si="92"/>
        <v>-8.1503213600785333E-3</v>
      </c>
      <c r="AL758" s="87">
        <f t="shared" ca="1" si="90"/>
        <v>6.8991119501757969E-3</v>
      </c>
      <c r="AM758" s="87">
        <f t="shared" ca="1" si="91"/>
        <v>11.124483755336787</v>
      </c>
    </row>
    <row r="759" spans="2:39" x14ac:dyDescent="0.45">
      <c r="B759" s="86">
        <v>42892</v>
      </c>
      <c r="C759" s="5">
        <v>63.549799999999998</v>
      </c>
      <c r="E759" s="86">
        <v>42900</v>
      </c>
      <c r="F759" s="5">
        <v>2.1065999999999998</v>
      </c>
      <c r="G759" s="5">
        <v>0.74549339366623979</v>
      </c>
      <c r="I759" s="86">
        <v>42863</v>
      </c>
      <c r="J759" s="5">
        <v>9.77</v>
      </c>
      <c r="L759" s="86">
        <v>42900</v>
      </c>
      <c r="M759" s="5">
        <v>0.58609999999999995</v>
      </c>
      <c r="O759" s="86">
        <f t="shared" ca="1" si="86"/>
        <v>42900</v>
      </c>
      <c r="P759" s="5">
        <v>2396.92</v>
      </c>
      <c r="Q759" s="5">
        <v>3.5653162264004101</v>
      </c>
      <c r="R759" s="1"/>
      <c r="S759" s="1">
        <v>42711</v>
      </c>
      <c r="T759">
        <v>362.40600000000001</v>
      </c>
      <c r="V759" s="86">
        <v>42880</v>
      </c>
      <c r="W759" s="5">
        <v>-5.25</v>
      </c>
      <c r="Z759" s="86">
        <v>42864</v>
      </c>
      <c r="AA759" s="5">
        <v>87.62</v>
      </c>
      <c r="AC759" s="1">
        <v>42754</v>
      </c>
      <c r="AD759">
        <v>2.3715000000000002</v>
      </c>
      <c r="AE759" s="87">
        <f t="shared" ca="1" si="87"/>
        <v>5.7500000000000107E-2</v>
      </c>
      <c r="AF759" s="87">
        <f t="shared" ca="1" si="88"/>
        <v>7.5502555144401282E-2</v>
      </c>
      <c r="AG759" s="87">
        <f t="shared" ca="1" si="89"/>
        <v>1.2174421204585755</v>
      </c>
      <c r="AI759" s="1">
        <v>42717</v>
      </c>
      <c r="AJ759">
        <v>2271.7199999999998</v>
      </c>
      <c r="AK759" s="85">
        <f t="shared" ca="1" si="92"/>
        <v>6.5184787900044779E-3</v>
      </c>
      <c r="AL759" s="87">
        <f t="shared" ca="1" si="90"/>
        <v>3.569128797970572E-3</v>
      </c>
      <c r="AM759" s="87">
        <f t="shared" ca="1" si="91"/>
        <v>5.7550472612227459</v>
      </c>
    </row>
    <row r="760" spans="2:39" x14ac:dyDescent="0.45">
      <c r="B760" s="86">
        <v>42891</v>
      </c>
      <c r="C760" s="5">
        <v>63.4</v>
      </c>
      <c r="E760" s="86">
        <v>42899</v>
      </c>
      <c r="F760" s="5">
        <v>2.1855000000000002</v>
      </c>
      <c r="G760" s="5">
        <v>0.16659831931925562</v>
      </c>
      <c r="I760" s="86">
        <v>42860</v>
      </c>
      <c r="J760" s="5">
        <v>10.57</v>
      </c>
      <c r="L760" s="86">
        <v>42899</v>
      </c>
      <c r="M760" s="5">
        <v>0.62170000000000003</v>
      </c>
      <c r="O760" s="86">
        <f t="shared" ca="1" si="86"/>
        <v>42899</v>
      </c>
      <c r="P760" s="5">
        <v>2399.38</v>
      </c>
      <c r="Q760" s="5">
        <v>3.6852826626190902</v>
      </c>
      <c r="R760" s="1"/>
      <c r="S760" s="1">
        <v>42710</v>
      </c>
      <c r="T760">
        <v>373.80399999999997</v>
      </c>
      <c r="V760" s="86">
        <v>42879</v>
      </c>
      <c r="W760" s="5">
        <v>-5.75</v>
      </c>
      <c r="Z760" s="86">
        <v>42863</v>
      </c>
      <c r="AA760" s="5">
        <v>87.68</v>
      </c>
      <c r="AC760" s="1">
        <v>42753</v>
      </c>
      <c r="AD760">
        <v>2.3140000000000001</v>
      </c>
      <c r="AE760" s="87">
        <f t="shared" ca="1" si="87"/>
        <v>0.10640000000000027</v>
      </c>
      <c r="AF760" s="87">
        <f t="shared" ca="1" si="88"/>
        <v>7.3131730459493546E-2</v>
      </c>
      <c r="AG760" s="87">
        <f t="shared" ca="1" si="89"/>
        <v>1.1792137210870657</v>
      </c>
      <c r="AI760" s="1">
        <v>42716</v>
      </c>
      <c r="AJ760">
        <v>2256.96</v>
      </c>
      <c r="AK760" s="85">
        <f t="shared" ca="1" si="92"/>
        <v>-1.1380520171109239E-3</v>
      </c>
      <c r="AL760" s="87">
        <f t="shared" ca="1" si="90"/>
        <v>6.1059967678107983E-3</v>
      </c>
      <c r="AM760" s="87">
        <f t="shared" ca="1" si="91"/>
        <v>9.8456239504737013</v>
      </c>
    </row>
    <row r="761" spans="2:39" x14ac:dyDescent="0.45">
      <c r="B761" s="86">
        <v>42888</v>
      </c>
      <c r="C761" s="5">
        <v>63.652500000000003</v>
      </c>
      <c r="E761" s="86">
        <v>42898</v>
      </c>
      <c r="F761" s="5">
        <v>2.1604999999999999</v>
      </c>
      <c r="G761" s="5">
        <v>0.2091401045551351</v>
      </c>
      <c r="I761" s="86">
        <v>42859</v>
      </c>
      <c r="J761" s="5">
        <v>10.46</v>
      </c>
      <c r="L761" s="86">
        <v>42898</v>
      </c>
      <c r="M761" s="5">
        <v>0.61150000000000004</v>
      </c>
      <c r="O761" s="86">
        <f t="shared" ca="1" si="86"/>
        <v>42898</v>
      </c>
      <c r="P761" s="5">
        <v>2399.29</v>
      </c>
      <c r="Q761" s="5">
        <v>3.5787665703456</v>
      </c>
      <c r="R761" s="1"/>
      <c r="S761" s="1">
        <v>42709</v>
      </c>
      <c r="T761">
        <v>382.21300000000002</v>
      </c>
      <c r="V761" s="86">
        <v>42878</v>
      </c>
      <c r="W761" s="5">
        <v>-6</v>
      </c>
      <c r="Z761" s="86">
        <v>42860</v>
      </c>
      <c r="AA761" s="5">
        <v>87.58</v>
      </c>
      <c r="AC761" s="1">
        <v>42752</v>
      </c>
      <c r="AD761">
        <v>2.2075999999999998</v>
      </c>
      <c r="AE761" s="87">
        <f t="shared" ca="1" si="87"/>
        <v>-6.7400000000000126E-2</v>
      </c>
      <c r="AF761" s="87">
        <f t="shared" ca="1" si="88"/>
        <v>4.3363146795406787E-2</v>
      </c>
      <c r="AG761" s="87">
        <f t="shared" ca="1" si="89"/>
        <v>0.69920973248375151</v>
      </c>
      <c r="AI761" s="1">
        <v>42713</v>
      </c>
      <c r="AJ761">
        <v>2259.5300000000002</v>
      </c>
      <c r="AK761" s="85">
        <f t="shared" ca="1" si="92"/>
        <v>5.9213794812155249E-3</v>
      </c>
      <c r="AL761" s="87">
        <f t="shared" ca="1" si="90"/>
        <v>4.8825348666437672E-3</v>
      </c>
      <c r="AM761" s="87">
        <f t="shared" ca="1" si="91"/>
        <v>7.8728509119873076</v>
      </c>
    </row>
    <row r="762" spans="2:39" x14ac:dyDescent="0.45">
      <c r="B762" s="86">
        <v>42887</v>
      </c>
      <c r="C762" s="5">
        <v>63.92</v>
      </c>
      <c r="E762" s="86">
        <v>42895</v>
      </c>
      <c r="F762" s="5">
        <v>2.1579999999999999</v>
      </c>
      <c r="G762" s="5">
        <v>0.4170577697793601</v>
      </c>
      <c r="I762" s="86">
        <v>42858</v>
      </c>
      <c r="J762" s="5">
        <v>10.68</v>
      </c>
      <c r="L762" s="86">
        <v>42895</v>
      </c>
      <c r="M762" s="5">
        <v>0.61399999999999999</v>
      </c>
      <c r="O762" s="86">
        <f t="shared" ca="1" si="86"/>
        <v>42895</v>
      </c>
      <c r="P762" s="5">
        <v>2389.52</v>
      </c>
      <c r="Q762" s="5">
        <v>2.1070869081705799</v>
      </c>
      <c r="R762" s="1"/>
      <c r="S762" s="1">
        <v>42706</v>
      </c>
      <c r="T762">
        <v>388.99599999999998</v>
      </c>
      <c r="V762" s="86">
        <v>42877</v>
      </c>
      <c r="W762" s="5">
        <v>-6.25</v>
      </c>
      <c r="Z762" s="86">
        <v>42859</v>
      </c>
      <c r="AA762" s="5">
        <v>87.43</v>
      </c>
      <c r="AC762" s="1">
        <v>42751</v>
      </c>
      <c r="AD762">
        <v>2.2749999999999999</v>
      </c>
      <c r="AE762" s="87">
        <f t="shared" ca="1" si="87"/>
        <v>-4.9999999999998934E-3</v>
      </c>
      <c r="AF762" s="87">
        <f t="shared" ca="1" si="88"/>
        <v>2.1847711550640615E-2</v>
      </c>
      <c r="AG762" s="87">
        <f t="shared" ca="1" si="89"/>
        <v>0.352283763463488</v>
      </c>
      <c r="AI762" s="1">
        <v>42712</v>
      </c>
      <c r="AJ762">
        <v>2246.19</v>
      </c>
      <c r="AK762" s="85">
        <f t="shared" ca="1" si="92"/>
        <v>2.1570846729904334E-3</v>
      </c>
      <c r="AL762" s="87">
        <f t="shared" ca="1" si="90"/>
        <v>4.8846319316658456E-3</v>
      </c>
      <c r="AM762" s="87">
        <f t="shared" ca="1" si="91"/>
        <v>7.876232327731894</v>
      </c>
    </row>
    <row r="763" spans="2:39" x14ac:dyDescent="0.45">
      <c r="B763" s="86">
        <v>42886</v>
      </c>
      <c r="C763" s="5">
        <v>63.8705</v>
      </c>
      <c r="E763" s="86">
        <v>42894</v>
      </c>
      <c r="F763" s="5">
        <v>2.1509999999999998</v>
      </c>
      <c r="G763" s="5">
        <v>0.43849986697071475</v>
      </c>
      <c r="I763" s="86">
        <v>42857</v>
      </c>
      <c r="J763" s="5">
        <v>10.59</v>
      </c>
      <c r="L763" s="86">
        <v>42894</v>
      </c>
      <c r="M763" s="5">
        <v>0.62070000000000003</v>
      </c>
      <c r="O763" s="86">
        <f t="shared" ca="1" si="86"/>
        <v>42894</v>
      </c>
      <c r="P763" s="5">
        <v>2388.13</v>
      </c>
      <c r="Q763" s="5">
        <v>2.8957468202765901</v>
      </c>
      <c r="R763" s="1"/>
      <c r="S763" s="1">
        <v>42705</v>
      </c>
      <c r="T763">
        <v>392.46100000000001</v>
      </c>
      <c r="V763" s="86">
        <v>42874</v>
      </c>
      <c r="W763" s="5">
        <v>-6.25</v>
      </c>
      <c r="Z763" s="86">
        <v>42858</v>
      </c>
      <c r="AA763" s="5">
        <v>87.9</v>
      </c>
      <c r="AC763" s="1">
        <v>42748</v>
      </c>
      <c r="AD763">
        <v>2.2799999999999998</v>
      </c>
      <c r="AE763" s="87">
        <f t="shared" ca="1" si="87"/>
        <v>3.819999999999979E-2</v>
      </c>
      <c r="AF763" s="87">
        <f t="shared" ca="1" si="88"/>
        <v>2.1082121177275575E-2</v>
      </c>
      <c r="AG763" s="87">
        <f t="shared" ca="1" si="89"/>
        <v>0.33993898962411789</v>
      </c>
      <c r="AI763" s="1">
        <v>42711</v>
      </c>
      <c r="AJ763">
        <v>2241.35</v>
      </c>
      <c r="AK763" s="85">
        <f t="shared" ca="1" si="92"/>
        <v>1.3077306345682039E-2</v>
      </c>
      <c r="AL763" s="87">
        <f t="shared" ca="1" si="90"/>
        <v>5.4105087876175732E-3</v>
      </c>
      <c r="AM763" s="87">
        <f t="shared" ca="1" si="91"/>
        <v>8.7241832790414335</v>
      </c>
    </row>
    <row r="764" spans="2:39" x14ac:dyDescent="0.45">
      <c r="B764" s="86">
        <v>42885</v>
      </c>
      <c r="C764" s="5">
        <v>63.545000000000002</v>
      </c>
      <c r="E764" s="86">
        <v>42893</v>
      </c>
      <c r="F764" s="5">
        <v>2.1324999999999998</v>
      </c>
      <c r="G764" s="5">
        <v>0.64290309015693503</v>
      </c>
      <c r="I764" s="86">
        <v>42856</v>
      </c>
      <c r="J764" s="5">
        <v>10.11</v>
      </c>
      <c r="L764" s="86">
        <v>42893</v>
      </c>
      <c r="M764" s="5">
        <v>0.61299999999999999</v>
      </c>
      <c r="O764" s="86">
        <f t="shared" ca="1" si="86"/>
        <v>42893</v>
      </c>
      <c r="P764" s="5">
        <v>2391.17</v>
      </c>
      <c r="Q764" s="5">
        <v>2.5957457294584301</v>
      </c>
      <c r="R764" s="1"/>
      <c r="S764" s="1">
        <v>42704</v>
      </c>
      <c r="T764">
        <v>388.38900000000001</v>
      </c>
      <c r="V764" s="86">
        <v>42873</v>
      </c>
      <c r="W764" s="5">
        <v>-7.5</v>
      </c>
      <c r="Z764" s="86">
        <v>42857</v>
      </c>
      <c r="AA764" s="5">
        <v>87.82</v>
      </c>
      <c r="AC764" s="1">
        <v>42747</v>
      </c>
      <c r="AD764">
        <v>2.2418</v>
      </c>
      <c r="AE764" s="87">
        <f t="shared" ca="1" si="87"/>
        <v>-9.100000000000108E-3</v>
      </c>
      <c r="AF764" s="87">
        <f t="shared" ca="1" si="88"/>
        <v>3.3164137256983112E-2</v>
      </c>
      <c r="AG764" s="87">
        <f t="shared" ca="1" si="89"/>
        <v>0.53475564513149731</v>
      </c>
      <c r="AI764" s="1">
        <v>42710</v>
      </c>
      <c r="AJ764">
        <v>2212.23</v>
      </c>
      <c r="AK764" s="85">
        <f t="shared" ca="1" si="92"/>
        <v>3.4050755798857375E-3</v>
      </c>
      <c r="AL764" s="87">
        <f t="shared" ca="1" si="90"/>
        <v>4.0245083285169745E-3</v>
      </c>
      <c r="AM764" s="87">
        <f t="shared" ca="1" si="91"/>
        <v>6.4893246909356037</v>
      </c>
    </row>
    <row r="765" spans="2:39" x14ac:dyDescent="0.45">
      <c r="B765" s="86">
        <v>42884</v>
      </c>
      <c r="C765" s="5">
        <v>63.5</v>
      </c>
      <c r="E765" s="86">
        <v>42892</v>
      </c>
      <c r="F765" s="5">
        <v>2.101</v>
      </c>
      <c r="G765" s="5">
        <v>0.55144035640010169</v>
      </c>
      <c r="I765" s="86">
        <v>42853</v>
      </c>
      <c r="J765" s="5">
        <v>10.82</v>
      </c>
      <c r="L765" s="86">
        <v>42892</v>
      </c>
      <c r="M765" s="5">
        <v>0.59299999999999997</v>
      </c>
      <c r="O765" s="86">
        <f t="shared" ca="1" si="86"/>
        <v>42892</v>
      </c>
      <c r="P765" s="5">
        <v>2388.33</v>
      </c>
      <c r="Q765" s="5">
        <v>2.4981595833027699</v>
      </c>
      <c r="R765" s="1"/>
      <c r="S765" s="1">
        <v>42703</v>
      </c>
      <c r="T765">
        <v>393.82499999999999</v>
      </c>
      <c r="V765" s="86">
        <v>42872</v>
      </c>
      <c r="W765" s="5">
        <v>-7.75</v>
      </c>
      <c r="Z765" s="86">
        <v>42856</v>
      </c>
      <c r="AA765" s="5">
        <v>87.79</v>
      </c>
      <c r="AC765" s="1">
        <v>42746</v>
      </c>
      <c r="AD765">
        <v>2.2509000000000001</v>
      </c>
      <c r="AE765" s="87">
        <f t="shared" ca="1" si="87"/>
        <v>-7.9999999999991189E-4</v>
      </c>
      <c r="AF765" s="87">
        <f t="shared" ca="1" si="88"/>
        <v>5.830416651778296E-2</v>
      </c>
      <c r="AG765" s="87">
        <f t="shared" ca="1" si="89"/>
        <v>0.94012643653216899</v>
      </c>
      <c r="AI765" s="1">
        <v>42709</v>
      </c>
      <c r="AJ765">
        <v>2204.71</v>
      </c>
      <c r="AK765" s="85">
        <f t="shared" ca="1" si="92"/>
        <v>5.8044223683808216E-3</v>
      </c>
      <c r="AL765" s="87">
        <f t="shared" ca="1" si="90"/>
        <v>4.2154880136992274E-3</v>
      </c>
      <c r="AM765" s="87">
        <f t="shared" ca="1" si="91"/>
        <v>6.7972701802612514</v>
      </c>
    </row>
    <row r="766" spans="2:39" x14ac:dyDescent="0.45">
      <c r="B766" s="86">
        <v>42881</v>
      </c>
      <c r="C766" s="5">
        <v>63.519100000000002</v>
      </c>
      <c r="E766" s="86">
        <v>42891</v>
      </c>
      <c r="F766" s="5">
        <v>2.1297000000000001</v>
      </c>
      <c r="G766" s="5">
        <v>0.51855695604887075</v>
      </c>
      <c r="I766" s="86">
        <v>42852</v>
      </c>
      <c r="J766" s="5">
        <v>10.36</v>
      </c>
      <c r="L766" s="86">
        <v>42891</v>
      </c>
      <c r="M766" s="5">
        <v>0.61129999999999995</v>
      </c>
      <c r="O766" s="86">
        <f t="shared" ca="1" si="86"/>
        <v>42891</v>
      </c>
      <c r="P766" s="5">
        <v>2384.1999999999998</v>
      </c>
      <c r="Q766" s="5">
        <v>5.6335575273069001</v>
      </c>
      <c r="R766" s="1"/>
      <c r="S766" s="1">
        <v>42702</v>
      </c>
      <c r="T766">
        <v>392.63600000000002</v>
      </c>
      <c r="V766" s="86">
        <v>42871</v>
      </c>
      <c r="W766" s="5">
        <v>-8</v>
      </c>
      <c r="Z766" s="86">
        <v>42853</v>
      </c>
      <c r="AA766" s="5">
        <v>88.12</v>
      </c>
      <c r="AC766" s="1">
        <v>42745</v>
      </c>
      <c r="AD766">
        <v>2.2517</v>
      </c>
      <c r="AE766" s="87">
        <f t="shared" ca="1" si="87"/>
        <v>1.8200000000000216E-2</v>
      </c>
      <c r="AF766" s="87">
        <f t="shared" ca="1" si="88"/>
        <v>7.3319688124450666E-2</v>
      </c>
      <c r="AG766" s="87">
        <f t="shared" ca="1" si="89"/>
        <v>1.1822444473683711</v>
      </c>
      <c r="AI766" s="1">
        <v>42706</v>
      </c>
      <c r="AJ766">
        <v>2191.9499999999998</v>
      </c>
      <c r="AK766" s="85">
        <f t="shared" ca="1" si="92"/>
        <v>3.969856521291979E-4</v>
      </c>
      <c r="AL766" s="87">
        <f t="shared" ca="1" si="90"/>
        <v>2.3420700344749593E-3</v>
      </c>
      <c r="AM766" s="87">
        <f t="shared" ca="1" si="91"/>
        <v>3.7764744565007184</v>
      </c>
    </row>
    <row r="767" spans="2:39" x14ac:dyDescent="0.45">
      <c r="B767" s="86">
        <v>42880</v>
      </c>
      <c r="C767" s="5">
        <v>63.8185</v>
      </c>
      <c r="E767" s="86">
        <v>42888</v>
      </c>
      <c r="F767" s="5">
        <v>2.1057999999999999</v>
      </c>
      <c r="G767" s="5">
        <v>0.47771400091128563</v>
      </c>
      <c r="I767" s="86">
        <v>42851</v>
      </c>
      <c r="J767" s="5">
        <v>10.85</v>
      </c>
      <c r="L767" s="86">
        <v>42888</v>
      </c>
      <c r="M767" s="5">
        <v>0.59330000000000005</v>
      </c>
      <c r="O767" s="86">
        <f t="shared" ca="1" si="86"/>
        <v>42888</v>
      </c>
      <c r="P767" s="5">
        <v>2388.77</v>
      </c>
      <c r="Q767" s="5">
        <v>8.4342180487462599</v>
      </c>
      <c r="R767" s="1"/>
      <c r="S767" s="1">
        <v>42699</v>
      </c>
      <c r="T767">
        <v>392.26100000000002</v>
      </c>
      <c r="V767" s="86">
        <v>42870</v>
      </c>
      <c r="W767" s="5">
        <v>-9</v>
      </c>
      <c r="Z767" s="86">
        <v>42852</v>
      </c>
      <c r="AA767" s="5">
        <v>88.15</v>
      </c>
      <c r="AC767" s="1">
        <v>42744</v>
      </c>
      <c r="AD767">
        <v>2.2334999999999998</v>
      </c>
      <c r="AE767" s="87">
        <f t="shared" ca="1" si="87"/>
        <v>-5.950000000000033E-2</v>
      </c>
      <c r="AF767" s="87">
        <f t="shared" ca="1" si="88"/>
        <v>7.1050891385447831E-2</v>
      </c>
      <c r="AG767" s="87">
        <f t="shared" ca="1" si="89"/>
        <v>1.1456611991916907</v>
      </c>
      <c r="AI767" s="1">
        <v>42705</v>
      </c>
      <c r="AJ767">
        <v>2191.08</v>
      </c>
      <c r="AK767" s="85">
        <f t="shared" ca="1" si="92"/>
        <v>-3.5217319747589582E-3</v>
      </c>
      <c r="AL767" s="87">
        <f t="shared" ca="1" si="90"/>
        <v>2.7947521660665465E-3</v>
      </c>
      <c r="AM767" s="87">
        <f t="shared" ca="1" si="91"/>
        <v>4.5064024610888334</v>
      </c>
    </row>
    <row r="768" spans="2:39" x14ac:dyDescent="0.45">
      <c r="B768" s="86">
        <v>42879</v>
      </c>
      <c r="C768" s="5">
        <v>64.620699999999999</v>
      </c>
      <c r="E768" s="86">
        <v>42887</v>
      </c>
      <c r="F768" s="5">
        <v>2.1560000000000001</v>
      </c>
      <c r="G768" s="5">
        <v>0.38510708467472576</v>
      </c>
      <c r="I768" s="86">
        <v>42850</v>
      </c>
      <c r="J768" s="5">
        <v>10.76</v>
      </c>
      <c r="L768" s="86">
        <v>42887</v>
      </c>
      <c r="M768" s="5">
        <v>0.63019999999999998</v>
      </c>
      <c r="O768" s="86">
        <f t="shared" ca="1" si="86"/>
        <v>42887</v>
      </c>
      <c r="P768" s="5">
        <v>2387.4499999999998</v>
      </c>
      <c r="Q768" s="5">
        <v>10.120473258176</v>
      </c>
      <c r="R768" s="1"/>
      <c r="S768" s="1">
        <v>42697</v>
      </c>
      <c r="T768">
        <v>396.56</v>
      </c>
      <c r="V768" s="86">
        <v>42867</v>
      </c>
      <c r="W768" s="5">
        <v>-7.63</v>
      </c>
      <c r="Z768" s="86">
        <v>42851</v>
      </c>
      <c r="AA768" s="5">
        <v>88.09</v>
      </c>
      <c r="AC768" s="1">
        <v>42741</v>
      </c>
      <c r="AD768">
        <v>2.2930000000000001</v>
      </c>
      <c r="AE768" s="87">
        <f t="shared" ca="1" si="87"/>
        <v>8.2000000000000295E-2</v>
      </c>
      <c r="AF768" s="87">
        <f t="shared" ca="1" si="88"/>
        <v>6.6629573013790411E-2</v>
      </c>
      <c r="AG768" s="87">
        <f t="shared" ca="1" si="89"/>
        <v>1.0743695825925113</v>
      </c>
      <c r="AI768" s="1">
        <v>42704</v>
      </c>
      <c r="AJ768">
        <v>2198.81</v>
      </c>
      <c r="AK768" s="85">
        <f t="shared" ca="1" si="92"/>
        <v>-2.6569970689346348E-3</v>
      </c>
      <c r="AL768" s="87">
        <f t="shared" ca="1" si="90"/>
        <v>4.0847936989010765E-3</v>
      </c>
      <c r="AM768" s="87">
        <f t="shared" ca="1" si="91"/>
        <v>6.5865319298332583</v>
      </c>
    </row>
    <row r="769" spans="2:39" x14ac:dyDescent="0.45">
      <c r="B769" s="86">
        <v>42878</v>
      </c>
      <c r="C769" s="5">
        <v>66.2</v>
      </c>
      <c r="E769" s="86">
        <v>42886</v>
      </c>
      <c r="F769" s="5">
        <v>2.1459999999999999</v>
      </c>
      <c r="G769" s="5">
        <v>0.32874377053666831</v>
      </c>
      <c r="I769" s="86">
        <v>42849</v>
      </c>
      <c r="J769" s="5">
        <v>10.84</v>
      </c>
      <c r="L769" s="86">
        <v>42886</v>
      </c>
      <c r="M769" s="5">
        <v>0.63549999999999995</v>
      </c>
      <c r="O769" s="86">
        <f t="shared" ca="1" si="86"/>
        <v>42886</v>
      </c>
      <c r="P769" s="5">
        <v>2388.61</v>
      </c>
      <c r="Q769" s="5">
        <v>9.5466033011887603</v>
      </c>
      <c r="R769" s="1"/>
      <c r="S769" s="1">
        <v>42696</v>
      </c>
      <c r="T769">
        <v>395.30900000000003</v>
      </c>
      <c r="V769" s="86">
        <v>42866</v>
      </c>
      <c r="W769" s="5">
        <v>-8</v>
      </c>
      <c r="Z769" s="86">
        <v>42850</v>
      </c>
      <c r="AA769" s="5">
        <v>88.17</v>
      </c>
      <c r="AC769" s="1">
        <v>42740</v>
      </c>
      <c r="AD769">
        <v>2.2109999999999999</v>
      </c>
      <c r="AE769" s="87">
        <f t="shared" ca="1" si="87"/>
        <v>-7.6500000000000234E-2</v>
      </c>
      <c r="AF769" s="87">
        <f t="shared" ca="1" si="88"/>
        <v>3.208461469302705E-2</v>
      </c>
      <c r="AG769" s="87">
        <f t="shared" ca="1" si="89"/>
        <v>0.51734886682006165</v>
      </c>
      <c r="AI769" s="1">
        <v>42703</v>
      </c>
      <c r="AJ769">
        <v>2204.66</v>
      </c>
      <c r="AK769" s="85">
        <f t="shared" ca="1" si="92"/>
        <v>1.3344289127455414E-3</v>
      </c>
      <c r="AL769" s="87">
        <f t="shared" ca="1" si="90"/>
        <v>3.8857991407331609E-3</v>
      </c>
      <c r="AM769" s="87">
        <f t="shared" ca="1" si="91"/>
        <v>6.265662846141554</v>
      </c>
    </row>
    <row r="770" spans="2:39" x14ac:dyDescent="0.45">
      <c r="B770" s="86">
        <v>42877</v>
      </c>
      <c r="C770" s="5">
        <v>66.3</v>
      </c>
      <c r="E770" s="86">
        <v>42885</v>
      </c>
      <c r="F770" s="5">
        <v>2.1516000000000002</v>
      </c>
      <c r="G770" s="5">
        <v>0.39403551024410466</v>
      </c>
      <c r="I770" s="86">
        <v>42846</v>
      </c>
      <c r="J770" s="5">
        <v>14.63</v>
      </c>
      <c r="L770" s="86">
        <v>42885</v>
      </c>
      <c r="M770" s="5">
        <v>0.64159999999999995</v>
      </c>
      <c r="O770" s="86">
        <f t="shared" ca="1" si="86"/>
        <v>42885</v>
      </c>
      <c r="P770" s="5">
        <v>2374.15</v>
      </c>
      <c r="Q770" s="5">
        <v>10.9835693286386</v>
      </c>
      <c r="R770" s="1"/>
      <c r="S770" s="1">
        <v>42695</v>
      </c>
      <c r="T770">
        <v>408.30399999999997</v>
      </c>
      <c r="V770" s="86">
        <v>42865</v>
      </c>
      <c r="W770" s="5">
        <v>-9</v>
      </c>
      <c r="Z770" s="86">
        <v>42849</v>
      </c>
      <c r="AA770" s="5">
        <v>88.01</v>
      </c>
      <c r="AC770" s="1">
        <v>42739</v>
      </c>
      <c r="AD770">
        <v>2.2875000000000001</v>
      </c>
      <c r="AE770" s="87">
        <f t="shared" ca="1" si="87"/>
        <v>-1.8499999999999961E-2</v>
      </c>
      <c r="AF770" s="87">
        <f t="shared" ca="1" si="88"/>
        <v>1.4370890717001475E-2</v>
      </c>
      <c r="AG770" s="87">
        <f t="shared" ca="1" si="89"/>
        <v>0.23172365006619366</v>
      </c>
      <c r="AI770" s="1">
        <v>42702</v>
      </c>
      <c r="AJ770">
        <v>2201.7199999999998</v>
      </c>
      <c r="AK770" s="85">
        <f t="shared" ca="1" si="92"/>
        <v>-5.2683318269105429E-3</v>
      </c>
      <c r="AL770" s="87">
        <f t="shared" ca="1" si="90"/>
        <v>3.9875434515659475E-3</v>
      </c>
      <c r="AM770" s="87">
        <f t="shared" ca="1" si="91"/>
        <v>6.42972061781294</v>
      </c>
    </row>
    <row r="771" spans="2:39" x14ac:dyDescent="0.45">
      <c r="B771" s="86">
        <v>42874</v>
      </c>
      <c r="C771" s="5">
        <v>67.400000000000006</v>
      </c>
      <c r="E771" s="86">
        <v>42884</v>
      </c>
      <c r="F771" s="5">
        <v>2.1970000000000001</v>
      </c>
      <c r="G771" s="5">
        <v>0.26412190998349833</v>
      </c>
      <c r="I771" s="86">
        <v>42845</v>
      </c>
      <c r="J771" s="5">
        <v>14.15</v>
      </c>
      <c r="L771" s="86">
        <v>42884</v>
      </c>
      <c r="M771" s="5">
        <v>0.66449999999999998</v>
      </c>
      <c r="O771" s="86">
        <f t="shared" ca="1" si="86"/>
        <v>42884</v>
      </c>
      <c r="P771" s="5">
        <v>2348.69</v>
      </c>
      <c r="Q771" s="5">
        <v>8.1862013948138994</v>
      </c>
      <c r="R771" s="1"/>
      <c r="S771" s="1">
        <v>42692</v>
      </c>
      <c r="T771">
        <v>416.44</v>
      </c>
      <c r="V771" s="86">
        <v>42864</v>
      </c>
      <c r="W771" s="5">
        <v>-7.13</v>
      </c>
      <c r="Z771" s="86">
        <v>42846</v>
      </c>
      <c r="AA771" s="5">
        <v>87.6</v>
      </c>
      <c r="AC771" s="1">
        <v>42738</v>
      </c>
      <c r="AD771">
        <v>2.306</v>
      </c>
      <c r="AE771" s="87">
        <f t="shared" ca="1" si="87"/>
        <v>-2.8999999999999915E-2</v>
      </c>
      <c r="AF771" s="87">
        <f t="shared" ca="1" si="88"/>
        <v>1.5189140857862877E-2</v>
      </c>
      <c r="AG771" s="87">
        <f t="shared" ca="1" si="89"/>
        <v>0.24491753714260608</v>
      </c>
      <c r="AI771" s="1">
        <v>42699</v>
      </c>
      <c r="AJ771">
        <v>2213.35</v>
      </c>
      <c r="AK771" s="85">
        <f t="shared" ca="1" si="92"/>
        <v>3.9066882037051285E-3</v>
      </c>
      <c r="AL771" s="87">
        <f t="shared" ca="1" si="90"/>
        <v>2.8665307049353457E-3</v>
      </c>
      <c r="AM771" s="87">
        <f t="shared" ca="1" si="91"/>
        <v>4.6221418773201384</v>
      </c>
    </row>
    <row r="772" spans="2:39" x14ac:dyDescent="0.45">
      <c r="B772" s="86">
        <v>42873</v>
      </c>
      <c r="C772" s="5">
        <v>69.5</v>
      </c>
      <c r="E772" s="86">
        <v>42881</v>
      </c>
      <c r="F772" s="5">
        <v>2.2004000000000001</v>
      </c>
      <c r="G772" s="5">
        <v>0.3918918005436326</v>
      </c>
      <c r="I772" s="86">
        <v>42844</v>
      </c>
      <c r="J772" s="5">
        <v>14.93</v>
      </c>
      <c r="L772" s="86">
        <v>42881</v>
      </c>
      <c r="M772" s="5">
        <v>0.66910000000000003</v>
      </c>
      <c r="O772" s="86">
        <f t="shared" ca="1" si="86"/>
        <v>42881</v>
      </c>
      <c r="P772" s="5">
        <v>2355.84</v>
      </c>
      <c r="Q772" s="5">
        <v>9.7058987484545298</v>
      </c>
      <c r="R772" s="1"/>
      <c r="S772" s="1">
        <v>42691</v>
      </c>
      <c r="T772">
        <v>412.40300000000002</v>
      </c>
      <c r="V772" s="86">
        <v>42863</v>
      </c>
      <c r="W772" s="5">
        <v>-6.13</v>
      </c>
      <c r="Z772" s="86">
        <v>42845</v>
      </c>
      <c r="AA772" s="5">
        <v>87.67</v>
      </c>
      <c r="AC772" s="1">
        <v>42737</v>
      </c>
      <c r="AD772">
        <v>2.335</v>
      </c>
      <c r="AE772" s="87">
        <f t="shared" ca="1" si="87"/>
        <v>-1.7000000000000348E-3</v>
      </c>
      <c r="AF772" s="87">
        <f t="shared" ca="1" si="88"/>
        <v>2.0017221751948183E-2</v>
      </c>
      <c r="AG772" s="87">
        <f t="shared" ca="1" si="89"/>
        <v>0.32276800233810898</v>
      </c>
      <c r="AI772" s="1">
        <v>42697</v>
      </c>
      <c r="AJ772">
        <v>2204.7199999999998</v>
      </c>
      <c r="AK772" s="85">
        <f t="shared" ca="1" si="92"/>
        <v>8.0768484718235598E-4</v>
      </c>
      <c r="AL772" s="87">
        <f t="shared" ca="1" si="90"/>
        <v>4.0923221869331328E-3</v>
      </c>
      <c r="AM772" s="87">
        <f t="shared" ca="1" si="91"/>
        <v>6.5986712520271427</v>
      </c>
    </row>
    <row r="773" spans="2:39" x14ac:dyDescent="0.45">
      <c r="B773" s="86">
        <v>42872</v>
      </c>
      <c r="C773" s="5">
        <v>70.968900000000005</v>
      </c>
      <c r="E773" s="86">
        <v>42880</v>
      </c>
      <c r="F773" s="5">
        <v>2.2054</v>
      </c>
      <c r="G773" s="5">
        <v>0.4044586505441522</v>
      </c>
      <c r="I773" s="86">
        <v>42843</v>
      </c>
      <c r="J773" s="5">
        <v>14.42</v>
      </c>
      <c r="L773" s="86">
        <v>42880</v>
      </c>
      <c r="M773" s="5">
        <v>0.6694</v>
      </c>
      <c r="O773" s="86">
        <f t="shared" ca="1" si="86"/>
        <v>42880</v>
      </c>
      <c r="P773" s="5">
        <v>2338.17</v>
      </c>
      <c r="Q773" s="5">
        <v>10.5995720510703</v>
      </c>
      <c r="R773" s="1"/>
      <c r="S773" s="1">
        <v>42690</v>
      </c>
      <c r="T773">
        <v>416.62</v>
      </c>
      <c r="V773" s="86">
        <v>42860</v>
      </c>
      <c r="W773" s="5">
        <v>-6</v>
      </c>
      <c r="Z773" s="86">
        <v>42844</v>
      </c>
      <c r="AA773" s="5">
        <v>87.38</v>
      </c>
      <c r="AC773" s="1">
        <v>42734</v>
      </c>
      <c r="AD773">
        <v>2.3367</v>
      </c>
      <c r="AE773" s="87">
        <f t="shared" ca="1" si="87"/>
        <v>-3.4299999999999997E-2</v>
      </c>
      <c r="AF773" s="87">
        <f t="shared" ca="1" si="88"/>
        <v>2.862322774717543E-2</v>
      </c>
      <c r="AG773" s="87">
        <f t="shared" ca="1" si="89"/>
        <v>0.46153567937195827</v>
      </c>
      <c r="AI773" s="1">
        <v>42696</v>
      </c>
      <c r="AJ773">
        <v>2202.94</v>
      </c>
      <c r="AK773" s="85">
        <f t="shared" ca="1" si="92"/>
        <v>2.1630866034014736E-3</v>
      </c>
      <c r="AL773" s="87">
        <f t="shared" ca="1" si="90"/>
        <v>4.1703222046521604E-3</v>
      </c>
      <c r="AM773" s="87">
        <f t="shared" ca="1" si="91"/>
        <v>6.7244425014716738</v>
      </c>
    </row>
    <row r="774" spans="2:39" x14ac:dyDescent="0.45">
      <c r="B774" s="86">
        <v>42871</v>
      </c>
      <c r="C774" s="5">
        <v>66</v>
      </c>
      <c r="E774" s="86">
        <v>42879</v>
      </c>
      <c r="F774" s="5">
        <v>2.1937000000000002</v>
      </c>
      <c r="G774" s="5">
        <v>0.41075521907821999</v>
      </c>
      <c r="I774" s="86">
        <v>42842</v>
      </c>
      <c r="J774" s="5">
        <v>14.66</v>
      </c>
      <c r="L774" s="86">
        <v>42879</v>
      </c>
      <c r="M774" s="5">
        <v>0.68020000000000003</v>
      </c>
      <c r="O774" s="86">
        <f t="shared" ca="1" si="86"/>
        <v>42879</v>
      </c>
      <c r="P774" s="5">
        <v>2342.19</v>
      </c>
      <c r="Q774" s="5">
        <v>10.8912122867739</v>
      </c>
      <c r="R774" s="1"/>
      <c r="S774" s="1">
        <v>42689</v>
      </c>
      <c r="T774">
        <v>410.05099999999999</v>
      </c>
      <c r="V774" s="86">
        <v>42859</v>
      </c>
      <c r="W774" s="5">
        <v>-5.13</v>
      </c>
      <c r="Z774" s="86">
        <v>42843</v>
      </c>
      <c r="AA774" s="5">
        <v>87.46</v>
      </c>
      <c r="AC774" s="1">
        <v>42733</v>
      </c>
      <c r="AD774">
        <v>2.371</v>
      </c>
      <c r="AE774" s="87">
        <f t="shared" ca="1" si="87"/>
        <v>-3.2000000000000028E-2</v>
      </c>
      <c r="AF774" s="87">
        <f t="shared" ca="1" si="88"/>
        <v>3.0055615115981333E-2</v>
      </c>
      <c r="AG774" s="87">
        <f t="shared" ca="1" si="89"/>
        <v>0.484632231697399</v>
      </c>
      <c r="AI774" s="1">
        <v>42695</v>
      </c>
      <c r="AJ774">
        <v>2198.1799999999998</v>
      </c>
      <c r="AK774" s="85">
        <f t="shared" ca="1" si="92"/>
        <v>7.4336884116068527E-3</v>
      </c>
      <c r="AL774" s="87">
        <f t="shared" ca="1" si="90"/>
        <v>4.7866211505987986E-3</v>
      </c>
      <c r="AM774" s="87">
        <f t="shared" ca="1" si="91"/>
        <v>7.7181946919169757</v>
      </c>
    </row>
    <row r="775" spans="2:39" x14ac:dyDescent="0.45">
      <c r="B775" s="86">
        <v>42870</v>
      </c>
      <c r="C775" s="5">
        <v>65.900000000000006</v>
      </c>
      <c r="E775" s="86">
        <v>42878</v>
      </c>
      <c r="F775" s="5">
        <v>2.2216999999999998</v>
      </c>
      <c r="G775" s="5">
        <v>0.1298599245340907</v>
      </c>
      <c r="I775" s="86">
        <v>42838</v>
      </c>
      <c r="J775" s="5">
        <v>15.96</v>
      </c>
      <c r="L775" s="86">
        <v>42878</v>
      </c>
      <c r="M775" s="5">
        <v>0.67649999999999999</v>
      </c>
      <c r="O775" s="86">
        <f t="shared" ca="1" si="86"/>
        <v>42878</v>
      </c>
      <c r="P775" s="5">
        <v>2349.0100000000002</v>
      </c>
      <c r="Q775" s="5">
        <v>10.7590062518642</v>
      </c>
      <c r="R775" s="1"/>
      <c r="S775" s="1">
        <v>42688</v>
      </c>
      <c r="T775">
        <v>430.995</v>
      </c>
      <c r="V775" s="86">
        <v>42858</v>
      </c>
      <c r="W775" s="5">
        <v>-4.75</v>
      </c>
      <c r="Z775" s="86">
        <v>42842</v>
      </c>
      <c r="AA775" s="5">
        <v>87.48</v>
      </c>
      <c r="AC775" s="1">
        <v>42732</v>
      </c>
      <c r="AD775">
        <v>2.403</v>
      </c>
      <c r="AE775" s="87">
        <f t="shared" ca="1" si="87"/>
        <v>-4.9500000000000099E-2</v>
      </c>
      <c r="AF775" s="87">
        <f t="shared" ca="1" si="88"/>
        <v>2.818847282135032E-2</v>
      </c>
      <c r="AG775" s="87">
        <f t="shared" ca="1" si="89"/>
        <v>0.45452546683326939</v>
      </c>
      <c r="AI775" s="1">
        <v>42692</v>
      </c>
      <c r="AJ775">
        <v>2181.9</v>
      </c>
      <c r="AK775" s="85">
        <f t="shared" ca="1" si="92"/>
        <v>-2.3895530273762948E-3</v>
      </c>
      <c r="AL775" s="87">
        <f t="shared" ca="1" si="90"/>
        <v>4.7938835227679137E-3</v>
      </c>
      <c r="AM775" s="87">
        <f t="shared" ca="1" si="91"/>
        <v>7.7299049151752719</v>
      </c>
    </row>
    <row r="776" spans="2:39" x14ac:dyDescent="0.45">
      <c r="B776" s="86">
        <v>42867</v>
      </c>
      <c r="C776" s="5">
        <v>66.5</v>
      </c>
      <c r="E776" s="86">
        <v>42877</v>
      </c>
      <c r="F776" s="5">
        <v>2.1926999999999999</v>
      </c>
      <c r="G776" s="5">
        <v>0.93378661909453198</v>
      </c>
      <c r="I776" s="86">
        <v>42837</v>
      </c>
      <c r="J776" s="5">
        <v>15.77</v>
      </c>
      <c r="L776" s="86">
        <v>42877</v>
      </c>
      <c r="M776" s="5">
        <v>0.66469999999999996</v>
      </c>
      <c r="O776" s="86">
        <f t="shared" ca="1" si="86"/>
        <v>42877</v>
      </c>
      <c r="P776" s="5">
        <v>2328.9499999999998</v>
      </c>
      <c r="Q776" s="5">
        <v>5.2050596866674699</v>
      </c>
      <c r="R776" s="1"/>
      <c r="S776" s="1">
        <v>42684</v>
      </c>
      <c r="T776">
        <v>417.13900000000001</v>
      </c>
      <c r="V776" s="86">
        <v>42857</v>
      </c>
      <c r="W776" s="5">
        <v>-3.75</v>
      </c>
      <c r="Z776" s="86">
        <v>42838</v>
      </c>
      <c r="AA776" s="5">
        <v>87.22</v>
      </c>
      <c r="AC776" s="1">
        <v>42731</v>
      </c>
      <c r="AD776">
        <v>2.4525000000000001</v>
      </c>
      <c r="AE776" s="87">
        <f t="shared" ca="1" si="87"/>
        <v>1.6500000000000181E-2</v>
      </c>
      <c r="AF776" s="87">
        <f t="shared" ca="1" si="88"/>
        <v>1.3677323081168735E-2</v>
      </c>
      <c r="AG776" s="87">
        <f t="shared" ca="1" si="89"/>
        <v>0.22054020797427043</v>
      </c>
      <c r="AI776" s="1">
        <v>42691</v>
      </c>
      <c r="AJ776">
        <v>2187.12</v>
      </c>
      <c r="AK776" s="85">
        <f t="shared" ca="1" si="92"/>
        <v>4.6653888648148147E-3</v>
      </c>
      <c r="AL776" s="87">
        <f t="shared" ca="1" si="90"/>
        <v>4.1909886893300163E-3</v>
      </c>
      <c r="AM776" s="87">
        <f t="shared" ca="1" si="91"/>
        <v>6.757766206716501</v>
      </c>
    </row>
    <row r="777" spans="2:39" x14ac:dyDescent="0.45">
      <c r="B777" s="86">
        <v>42866</v>
      </c>
      <c r="C777" s="5">
        <v>66.024600000000007</v>
      </c>
      <c r="E777" s="86">
        <v>42874</v>
      </c>
      <c r="F777" s="5">
        <v>2.173</v>
      </c>
      <c r="G777" s="5">
        <v>0.87299473079738443</v>
      </c>
      <c r="I777" s="86">
        <v>42836</v>
      </c>
      <c r="J777" s="5">
        <v>15.07</v>
      </c>
      <c r="L777" s="86">
        <v>42874</v>
      </c>
      <c r="M777" s="5">
        <v>0.66</v>
      </c>
      <c r="O777" s="86">
        <f t="shared" ca="1" si="86"/>
        <v>42874</v>
      </c>
      <c r="P777" s="5">
        <v>2344.9299999999998</v>
      </c>
      <c r="Q777" s="5">
        <v>2.9837873388004401</v>
      </c>
      <c r="R777" s="1"/>
      <c r="S777" s="1">
        <v>42683</v>
      </c>
      <c r="T777">
        <v>404.76900000000001</v>
      </c>
      <c r="V777" s="86">
        <v>42856</v>
      </c>
      <c r="W777" s="5">
        <v>-3.63</v>
      </c>
      <c r="Z777" s="86">
        <v>42837</v>
      </c>
      <c r="AA777" s="5">
        <v>87.4</v>
      </c>
      <c r="AC777" s="1">
        <v>42730</v>
      </c>
      <c r="AD777">
        <v>2.4359999999999999</v>
      </c>
      <c r="AE777" s="87">
        <f t="shared" ca="1" si="87"/>
        <v>5.9999999999993392E-4</v>
      </c>
      <c r="AF777" s="87">
        <f t="shared" ca="1" si="88"/>
        <v>1.4999888888477341E-2</v>
      </c>
      <c r="AG777" s="87">
        <f t="shared" ca="1" si="89"/>
        <v>0.24186594082948751</v>
      </c>
      <c r="AI777" s="1">
        <v>42690</v>
      </c>
      <c r="AJ777">
        <v>2176.94</v>
      </c>
      <c r="AK777" s="85">
        <f t="shared" ca="1" si="92"/>
        <v>-1.5835388740046499E-3</v>
      </c>
      <c r="AL777" s="87">
        <f t="shared" ca="1" si="90"/>
        <v>4.2927570898948792E-3</v>
      </c>
      <c r="AM777" s="87">
        <f t="shared" ca="1" si="91"/>
        <v>6.9218628219137042</v>
      </c>
    </row>
    <row r="778" spans="2:39" x14ac:dyDescent="0.45">
      <c r="B778" s="86">
        <v>42865</v>
      </c>
      <c r="C778" s="5">
        <v>66.2</v>
      </c>
      <c r="E778" s="86">
        <v>42873</v>
      </c>
      <c r="F778" s="5">
        <v>2.1560000000000001</v>
      </c>
      <c r="G778" s="5">
        <v>0.82902528107812512</v>
      </c>
      <c r="I778" s="86">
        <v>42835</v>
      </c>
      <c r="J778" s="5">
        <v>14.05</v>
      </c>
      <c r="L778" s="86">
        <v>42873</v>
      </c>
      <c r="M778" s="5">
        <v>0.66090000000000004</v>
      </c>
      <c r="O778" s="86">
        <f t="shared" ca="1" si="86"/>
        <v>42873</v>
      </c>
      <c r="P778" s="5">
        <v>2353.7800000000002</v>
      </c>
      <c r="Q778" s="5">
        <v>2.4455797762336702</v>
      </c>
      <c r="R778" s="1"/>
      <c r="S778" s="1">
        <v>42682</v>
      </c>
      <c r="T778">
        <v>409.86</v>
      </c>
      <c r="V778" s="86">
        <v>42853</v>
      </c>
      <c r="W778" s="5">
        <v>-2.75</v>
      </c>
      <c r="Z778" s="86">
        <v>42836</v>
      </c>
      <c r="AA778" s="5">
        <v>87.34</v>
      </c>
      <c r="AC778" s="1">
        <v>42727</v>
      </c>
      <c r="AD778">
        <v>2.4354</v>
      </c>
      <c r="AE778" s="87">
        <f t="shared" ca="1" si="87"/>
        <v>-1.4600000000000168E-2</v>
      </c>
      <c r="AF778" s="87">
        <f t="shared" ca="1" si="88"/>
        <v>1.8345208275368882E-2</v>
      </c>
      <c r="AG778" s="87">
        <f t="shared" ca="1" si="89"/>
        <v>0.29580759512448684</v>
      </c>
      <c r="AI778" s="1">
        <v>42689</v>
      </c>
      <c r="AJ778">
        <v>2180.39</v>
      </c>
      <c r="AK778" s="85">
        <f t="shared" ca="1" si="92"/>
        <v>7.4529817276226176E-3</v>
      </c>
      <c r="AL778" s="87">
        <f t="shared" ca="1" si="90"/>
        <v>3.9056565140819792E-3</v>
      </c>
      <c r="AM778" s="87">
        <f t="shared" ca="1" si="91"/>
        <v>6.2976818985700271</v>
      </c>
    </row>
    <row r="779" spans="2:39" x14ac:dyDescent="0.45">
      <c r="B779" s="86">
        <v>42864</v>
      </c>
      <c r="C779" s="5">
        <v>66.400000000000006</v>
      </c>
      <c r="E779" s="86">
        <v>42872</v>
      </c>
      <c r="F779" s="5">
        <v>2.1465000000000001</v>
      </c>
      <c r="G779" s="5">
        <v>0.77059819837145382</v>
      </c>
      <c r="I779" s="86">
        <v>42832</v>
      </c>
      <c r="J779" s="5">
        <v>12.87</v>
      </c>
      <c r="L779" s="86">
        <v>42872</v>
      </c>
      <c r="M779" s="5">
        <v>0.67730000000000001</v>
      </c>
      <c r="O779" s="86">
        <f t="shared" ca="1" si="86"/>
        <v>42872</v>
      </c>
      <c r="P779" s="5">
        <v>2357.16</v>
      </c>
      <c r="Q779" s="5">
        <v>3.4620129459500801</v>
      </c>
      <c r="R779" s="1"/>
      <c r="S779" s="1">
        <v>42681</v>
      </c>
      <c r="T779">
        <v>411.64400000000001</v>
      </c>
      <c r="V779" s="86">
        <v>42852</v>
      </c>
      <c r="W779" s="5">
        <v>-2.88</v>
      </c>
      <c r="Z779" s="86">
        <v>42835</v>
      </c>
      <c r="AA779" s="5">
        <v>87.51</v>
      </c>
      <c r="AC779" s="1">
        <v>42726</v>
      </c>
      <c r="AD779">
        <v>2.4500000000000002</v>
      </c>
      <c r="AE779" s="87">
        <f t="shared" ca="1" si="87"/>
        <v>1.1000000000000121E-2</v>
      </c>
      <c r="AF779" s="87">
        <f t="shared" ca="1" si="88"/>
        <v>3.0429536090230781E-2</v>
      </c>
      <c r="AG779" s="87">
        <f t="shared" ca="1" si="89"/>
        <v>0.49066152624118692</v>
      </c>
      <c r="AI779" s="1">
        <v>42688</v>
      </c>
      <c r="AJ779">
        <v>2164.1999999999998</v>
      </c>
      <c r="AK779" s="85">
        <f t="shared" ca="1" si="92"/>
        <v>-1.155094545772426E-4</v>
      </c>
      <c r="AL779" s="87">
        <f t="shared" ca="1" si="90"/>
        <v>5.6078761836562685E-3</v>
      </c>
      <c r="AM779" s="87">
        <f t="shared" ca="1" si="91"/>
        <v>9.0424286426363292</v>
      </c>
    </row>
    <row r="780" spans="2:39" x14ac:dyDescent="0.45">
      <c r="B780" s="86">
        <v>42863</v>
      </c>
      <c r="C780" s="5">
        <v>66.070700000000002</v>
      </c>
      <c r="E780" s="86">
        <v>42871</v>
      </c>
      <c r="F780" s="5">
        <v>2.2465999999999999</v>
      </c>
      <c r="G780" s="5">
        <v>0.43193440860081178</v>
      </c>
      <c r="I780" s="86">
        <v>42831</v>
      </c>
      <c r="J780" s="5">
        <v>12.39</v>
      </c>
      <c r="L780" s="86">
        <v>42871</v>
      </c>
      <c r="M780" s="5">
        <v>0.7137</v>
      </c>
      <c r="O780" s="86">
        <f t="shared" ca="1" si="86"/>
        <v>42871</v>
      </c>
      <c r="P780" s="5">
        <v>2355.54</v>
      </c>
      <c r="Q780" s="5">
        <v>3.4311776717372</v>
      </c>
      <c r="R780" s="1"/>
      <c r="S780" s="1">
        <v>42678</v>
      </c>
      <c r="T780">
        <v>433.96699999999998</v>
      </c>
      <c r="V780" s="86">
        <v>42851</v>
      </c>
      <c r="W780" s="5">
        <v>-2.25</v>
      </c>
      <c r="Z780" s="86">
        <v>42832</v>
      </c>
      <c r="AA780" s="5">
        <v>87.39</v>
      </c>
      <c r="AC780" s="1">
        <v>42725</v>
      </c>
      <c r="AD780">
        <v>2.4390000000000001</v>
      </c>
      <c r="AE780" s="87">
        <f t="shared" ca="1" si="87"/>
        <v>-2.2399999999999753E-2</v>
      </c>
      <c r="AF780" s="87">
        <f t="shared" ca="1" si="88"/>
        <v>2.7927704285648922E-2</v>
      </c>
      <c r="AG780" s="87">
        <f t="shared" ca="1" si="89"/>
        <v>0.45032070053832723</v>
      </c>
      <c r="AI780" s="1">
        <v>42685</v>
      </c>
      <c r="AJ780">
        <v>2164.4499999999998</v>
      </c>
      <c r="AK780" s="85">
        <f t="shared" ca="1" si="92"/>
        <v>-1.398914799700448E-3</v>
      </c>
      <c r="AL780" s="87">
        <f t="shared" ca="1" si="90"/>
        <v>5.2448419554457729E-3</v>
      </c>
      <c r="AM780" s="87">
        <f t="shared" ca="1" si="91"/>
        <v>8.4570535387787995</v>
      </c>
    </row>
    <row r="781" spans="2:39" x14ac:dyDescent="0.45">
      <c r="B781" s="86">
        <v>42860</v>
      </c>
      <c r="C781" s="5">
        <v>67.8</v>
      </c>
      <c r="E781" s="86">
        <v>42870</v>
      </c>
      <c r="F781" s="5">
        <v>2.2547999999999999</v>
      </c>
      <c r="G781" s="5">
        <v>0.44624335662655396</v>
      </c>
      <c r="I781" s="86">
        <v>42830</v>
      </c>
      <c r="J781" s="5">
        <v>12.89</v>
      </c>
      <c r="L781" s="86">
        <v>42870</v>
      </c>
      <c r="M781" s="5">
        <v>0.72230000000000005</v>
      </c>
      <c r="O781" s="86">
        <f t="shared" ca="1" si="86"/>
        <v>42870</v>
      </c>
      <c r="P781" s="5">
        <v>2357.4899999999998</v>
      </c>
      <c r="Q781" s="5">
        <v>3.5890293733448901</v>
      </c>
      <c r="R781" s="1"/>
      <c r="S781" s="1">
        <v>42677</v>
      </c>
      <c r="T781">
        <v>436.07499999999999</v>
      </c>
      <c r="V781" s="86">
        <v>42850</v>
      </c>
      <c r="W781" s="5">
        <v>-1.75</v>
      </c>
      <c r="Z781" s="86">
        <v>42831</v>
      </c>
      <c r="AA781" s="5">
        <v>87.43</v>
      </c>
      <c r="AC781" s="1">
        <v>42724</v>
      </c>
      <c r="AD781">
        <v>2.4613999999999998</v>
      </c>
      <c r="AE781" s="87">
        <f t="shared" ca="1" si="87"/>
        <v>1.4399999999999746E-2</v>
      </c>
      <c r="AF781" s="87">
        <f t="shared" ca="1" si="88"/>
        <v>4.2814357015686491E-2</v>
      </c>
      <c r="AG781" s="87">
        <f t="shared" ca="1" si="89"/>
        <v>0.69036076317627748</v>
      </c>
      <c r="AI781" s="1">
        <v>42684</v>
      </c>
      <c r="AJ781">
        <v>2167.48</v>
      </c>
      <c r="AK781" s="85">
        <f t="shared" ca="1" si="92"/>
        <v>1.9488592414451842E-3</v>
      </c>
      <c r="AL781" s="87">
        <f t="shared" ca="1" si="90"/>
        <v>9.0891611388303779E-3</v>
      </c>
      <c r="AM781" s="87">
        <f t="shared" ca="1" si="91"/>
        <v>14.655831963413856</v>
      </c>
    </row>
    <row r="782" spans="2:39" x14ac:dyDescent="0.45">
      <c r="B782" s="86">
        <v>42859</v>
      </c>
      <c r="C782" s="5">
        <v>69.311000000000007</v>
      </c>
      <c r="E782" s="86">
        <v>42867</v>
      </c>
      <c r="F782" s="5">
        <v>2.2511000000000001</v>
      </c>
      <c r="G782" s="5">
        <v>0.43793127314682762</v>
      </c>
      <c r="I782" s="86">
        <v>42829</v>
      </c>
      <c r="J782" s="5">
        <v>11.79</v>
      </c>
      <c r="L782" s="86">
        <v>42867</v>
      </c>
      <c r="M782" s="5">
        <v>0.71589999999999998</v>
      </c>
      <c r="O782" s="86">
        <f t="shared" ca="1" si="86"/>
        <v>42867</v>
      </c>
      <c r="P782" s="5">
        <v>2352.9499999999998</v>
      </c>
      <c r="Q782" s="5">
        <v>2.5027528429458901</v>
      </c>
      <c r="R782" s="1"/>
      <c r="S782" s="1">
        <v>42676</v>
      </c>
      <c r="T782">
        <v>432.26100000000002</v>
      </c>
      <c r="V782" s="86">
        <v>42849</v>
      </c>
      <c r="W782" s="5">
        <v>-2.5</v>
      </c>
      <c r="Z782" s="86">
        <v>42830</v>
      </c>
      <c r="AA782" s="5">
        <v>87.32</v>
      </c>
      <c r="AC782" s="1">
        <v>42723</v>
      </c>
      <c r="AD782">
        <v>2.4470000000000001</v>
      </c>
      <c r="AE782" s="87">
        <f t="shared" ca="1" si="87"/>
        <v>-4.9999999999999822E-2</v>
      </c>
      <c r="AF782" s="87">
        <f t="shared" ca="1" si="88"/>
        <v>7.1112510619909045E-2</v>
      </c>
      <c r="AG782" s="87">
        <f t="shared" ca="1" si="89"/>
        <v>1.1466547794926492</v>
      </c>
      <c r="AI782" s="1">
        <v>42683</v>
      </c>
      <c r="AJ782">
        <v>2163.2600000000002</v>
      </c>
      <c r="AK782" s="85">
        <f t="shared" ca="1" si="92"/>
        <v>1.1016142751234132E-2</v>
      </c>
      <c r="AL782" s="87">
        <f t="shared" ca="1" si="90"/>
        <v>1.0223287592851054E-2</v>
      </c>
      <c r="AM782" s="87">
        <f t="shared" ca="1" si="91"/>
        <v>16.484555921709568</v>
      </c>
    </row>
    <row r="783" spans="2:39" x14ac:dyDescent="0.45">
      <c r="B783" s="86">
        <v>42858</v>
      </c>
      <c r="C783" s="5">
        <v>68.5</v>
      </c>
      <c r="E783" s="86">
        <v>42866</v>
      </c>
      <c r="F783" s="5">
        <v>2.3090000000000002</v>
      </c>
      <c r="G783" s="5">
        <v>0.35886466808533785</v>
      </c>
      <c r="I783" s="86">
        <v>42828</v>
      </c>
      <c r="J783" s="5">
        <v>12.38</v>
      </c>
      <c r="L783" s="86">
        <v>42866</v>
      </c>
      <c r="M783" s="5">
        <v>0.71950000000000003</v>
      </c>
      <c r="O783" s="86">
        <f t="shared" ca="1" si="86"/>
        <v>42866</v>
      </c>
      <c r="P783" s="5">
        <v>2360.16</v>
      </c>
      <c r="Q783" s="5">
        <v>3.7996051552608798</v>
      </c>
      <c r="R783" s="1"/>
      <c r="S783" s="1">
        <v>42675</v>
      </c>
      <c r="T783">
        <v>429.464</v>
      </c>
      <c r="V783" s="86">
        <v>42846</v>
      </c>
      <c r="W783" s="5">
        <v>-3.25</v>
      </c>
      <c r="Z783" s="86">
        <v>42829</v>
      </c>
      <c r="AA783" s="5">
        <v>87.39</v>
      </c>
      <c r="AC783" s="1">
        <v>42720</v>
      </c>
      <c r="AD783">
        <v>2.4969999999999999</v>
      </c>
      <c r="AE783" s="87">
        <f t="shared" ca="1" si="87"/>
        <v>-1.000000000000334E-3</v>
      </c>
      <c r="AF783" s="87">
        <f t="shared" ca="1" si="88"/>
        <v>5.8389097155776393E-2</v>
      </c>
      <c r="AG783" s="87">
        <f t="shared" ca="1" si="89"/>
        <v>0.94149590192063004</v>
      </c>
      <c r="AI783" s="1">
        <v>42682</v>
      </c>
      <c r="AJ783">
        <v>2139.56</v>
      </c>
      <c r="AK783" s="85">
        <f t="shared" ca="1" si="92"/>
        <v>3.7648601743320194E-3</v>
      </c>
      <c r="AL783" s="87">
        <f t="shared" ca="1" si="90"/>
        <v>1.1878003307727271E-2</v>
      </c>
      <c r="AM783" s="87">
        <f t="shared" ca="1" si="91"/>
        <v>19.152704840407996</v>
      </c>
    </row>
    <row r="784" spans="2:39" x14ac:dyDescent="0.45">
      <c r="B784" s="86">
        <v>42857</v>
      </c>
      <c r="C784" s="5">
        <v>69.3</v>
      </c>
      <c r="E784" s="86">
        <v>42865</v>
      </c>
      <c r="F784" s="5">
        <v>2.3250000000000002</v>
      </c>
      <c r="G784" s="5">
        <v>0.34620896868798839</v>
      </c>
      <c r="I784" s="86">
        <v>42825</v>
      </c>
      <c r="J784" s="5">
        <v>12.37</v>
      </c>
      <c r="L784" s="86">
        <v>42865</v>
      </c>
      <c r="M784" s="5">
        <v>0.72250000000000003</v>
      </c>
      <c r="O784" s="86">
        <f t="shared" ref="O784:O847" ca="1" si="93">VALUE(L784)</f>
        <v>42865</v>
      </c>
      <c r="P784" s="5">
        <v>2358.84</v>
      </c>
      <c r="Q784" s="5">
        <v>3.9011965787152598</v>
      </c>
      <c r="R784" s="1"/>
      <c r="S784" s="1">
        <v>42674</v>
      </c>
      <c r="T784">
        <v>422.67099999999999</v>
      </c>
      <c r="V784" s="86">
        <v>42845</v>
      </c>
      <c r="W784" s="5">
        <v>-3</v>
      </c>
      <c r="Z784" s="86">
        <v>42828</v>
      </c>
      <c r="AA784" s="5">
        <v>87.36</v>
      </c>
      <c r="AC784" s="1">
        <v>42719</v>
      </c>
      <c r="AD784">
        <v>2.4980000000000002</v>
      </c>
      <c r="AE784" s="87">
        <f t="shared" ca="1" si="87"/>
        <v>5.3500000000000103E-2</v>
      </c>
      <c r="AF784" s="87">
        <f t="shared" ca="1" si="88"/>
        <v>5.6839481583373735E-2</v>
      </c>
      <c r="AG784" s="87">
        <f t="shared" ca="1" si="89"/>
        <v>0.91650910160965515</v>
      </c>
      <c r="AI784" s="1">
        <v>42681</v>
      </c>
      <c r="AJ784">
        <v>2131.52</v>
      </c>
      <c r="AK784" s="85">
        <f t="shared" ca="1" si="92"/>
        <v>2.1980157782961814E-2</v>
      </c>
      <c r="AL784" s="87">
        <f t="shared" ca="1" si="90"/>
        <v>1.3249510571472516E-2</v>
      </c>
      <c r="AM784" s="87">
        <f t="shared" ca="1" si="91"/>
        <v>21.364193853203567</v>
      </c>
    </row>
    <row r="785" spans="2:39" x14ac:dyDescent="0.45">
      <c r="B785" s="86">
        <v>42856</v>
      </c>
      <c r="C785" s="5">
        <v>69.5</v>
      </c>
      <c r="E785" s="86">
        <v>42864</v>
      </c>
      <c r="F785" s="5">
        <v>2.3277999999999999</v>
      </c>
      <c r="G785" s="5">
        <v>0.3925414415489602</v>
      </c>
      <c r="I785" s="86">
        <v>42824</v>
      </c>
      <c r="J785" s="5">
        <v>11.54</v>
      </c>
      <c r="L785" s="86">
        <v>42864</v>
      </c>
      <c r="M785" s="5">
        <v>0.71419999999999995</v>
      </c>
      <c r="O785" s="86">
        <f t="shared" ca="1" si="93"/>
        <v>42864</v>
      </c>
      <c r="P785" s="5">
        <v>2362.7199999999998</v>
      </c>
      <c r="Q785" s="5">
        <v>6.3750238260356902</v>
      </c>
      <c r="R785" s="1"/>
      <c r="S785" s="1">
        <v>42671</v>
      </c>
      <c r="T785">
        <v>419.36700000000002</v>
      </c>
      <c r="V785" s="86">
        <v>42844</v>
      </c>
      <c r="W785" s="5">
        <v>-4.75</v>
      </c>
      <c r="Z785" s="86">
        <v>42825</v>
      </c>
      <c r="AA785" s="5">
        <v>87.78</v>
      </c>
      <c r="AC785" s="1">
        <v>42718</v>
      </c>
      <c r="AD785">
        <v>2.4445000000000001</v>
      </c>
      <c r="AE785" s="87">
        <f t="shared" ca="1" si="87"/>
        <v>0.11520000000000019</v>
      </c>
      <c r="AF785" s="87">
        <f t="shared" ca="1" si="88"/>
        <v>5.7884849773782311E-2</v>
      </c>
      <c r="AG785" s="87">
        <f t="shared" ca="1" si="89"/>
        <v>0.93336515719554791</v>
      </c>
      <c r="AI785" s="1">
        <v>42678</v>
      </c>
      <c r="AJ785">
        <v>2085.1799999999998</v>
      </c>
      <c r="AK785" s="85">
        <f t="shared" ca="1" si="92"/>
        <v>-1.6675295681625661E-3</v>
      </c>
      <c r="AL785" s="87">
        <f t="shared" ca="1" si="90"/>
        <v>2.3820285521931614E-3</v>
      </c>
      <c r="AM785" s="87">
        <f t="shared" ca="1" si="91"/>
        <v>3.8409056303175384</v>
      </c>
    </row>
    <row r="786" spans="2:39" x14ac:dyDescent="0.45">
      <c r="B786" s="86">
        <v>42853</v>
      </c>
      <c r="C786" s="5">
        <v>69.7</v>
      </c>
      <c r="E786" s="86">
        <v>42863</v>
      </c>
      <c r="F786" s="5">
        <v>2.3260999999999998</v>
      </c>
      <c r="G786" s="5">
        <v>0.37070491409385942</v>
      </c>
      <c r="I786" s="86">
        <v>42823</v>
      </c>
      <c r="J786" s="5">
        <v>11.42</v>
      </c>
      <c r="L786" s="86">
        <v>42863</v>
      </c>
      <c r="M786" s="5">
        <v>0.70350000000000001</v>
      </c>
      <c r="O786" s="86">
        <f t="shared" ca="1" si="93"/>
        <v>42863</v>
      </c>
      <c r="P786" s="5">
        <v>2368.06</v>
      </c>
      <c r="Q786" s="5">
        <v>5.6547867936610503</v>
      </c>
      <c r="R786" s="1"/>
      <c r="S786" s="1">
        <v>42670</v>
      </c>
      <c r="T786">
        <v>411.84199999999998</v>
      </c>
      <c r="V786" s="86">
        <v>42843</v>
      </c>
      <c r="W786" s="5">
        <v>-4.25</v>
      </c>
      <c r="Z786" s="86">
        <v>42824</v>
      </c>
      <c r="AA786" s="5">
        <v>87.81</v>
      </c>
      <c r="AC786" s="1">
        <v>42717</v>
      </c>
      <c r="AD786">
        <v>2.3292999999999999</v>
      </c>
      <c r="AE786" s="87">
        <f t="shared" ca="1" si="87"/>
        <v>-1.2100000000000222E-2</v>
      </c>
      <c r="AF786" s="87">
        <f t="shared" ca="1" si="88"/>
        <v>4.4851114813346631E-2</v>
      </c>
      <c r="AG786" s="87">
        <f t="shared" ca="1" si="89"/>
        <v>0.72320249584746343</v>
      </c>
      <c r="AI786" s="1">
        <v>42677</v>
      </c>
      <c r="AJ786">
        <v>2088.66</v>
      </c>
      <c r="AK786" s="85">
        <f t="shared" ca="1" si="92"/>
        <v>-4.4331988718818317E-3</v>
      </c>
      <c r="AL786" s="87">
        <f t="shared" ca="1" si="90"/>
        <v>3.092625497534343E-3</v>
      </c>
      <c r="AM786" s="87">
        <f t="shared" ca="1" si="91"/>
        <v>4.9867087760163828</v>
      </c>
    </row>
    <row r="787" spans="2:39" x14ac:dyDescent="0.45">
      <c r="B787" s="86">
        <v>42852</v>
      </c>
      <c r="C787" s="5">
        <v>69.400000000000006</v>
      </c>
      <c r="E787" s="86">
        <v>42860</v>
      </c>
      <c r="F787" s="5">
        <v>2.2898999999999998</v>
      </c>
      <c r="G787" s="5">
        <v>0.54502035130198112</v>
      </c>
      <c r="I787" s="86">
        <v>42822</v>
      </c>
      <c r="J787" s="5">
        <v>11.53</v>
      </c>
      <c r="L787" s="86">
        <v>42860</v>
      </c>
      <c r="M787" s="5">
        <v>0.68589999999999995</v>
      </c>
      <c r="O787" s="86">
        <f t="shared" ca="1" si="93"/>
        <v>42860</v>
      </c>
      <c r="P787" s="5">
        <v>2361.13</v>
      </c>
      <c r="Q787" s="5">
        <v>6.2275500097802201</v>
      </c>
      <c r="R787" s="1"/>
      <c r="S787" s="1">
        <v>42669</v>
      </c>
      <c r="T787">
        <v>406.01299999999998</v>
      </c>
      <c r="V787" s="86">
        <v>42842</v>
      </c>
      <c r="W787" s="5">
        <v>-3.84</v>
      </c>
      <c r="Z787" s="86">
        <v>42823</v>
      </c>
      <c r="AA787" s="5">
        <v>87.4</v>
      </c>
      <c r="AC787" s="1">
        <v>42716</v>
      </c>
      <c r="AD787">
        <v>2.3414000000000001</v>
      </c>
      <c r="AE787" s="87">
        <f t="shared" ca="1" si="87"/>
        <v>6.2000000000002053E-3</v>
      </c>
      <c r="AF787" s="87">
        <f t="shared" ca="1" si="88"/>
        <v>6.1553953298441051E-2</v>
      </c>
      <c r="AG787" s="87">
        <f t="shared" ca="1" si="89"/>
        <v>0.99252767383752682</v>
      </c>
      <c r="AI787" s="1">
        <v>42676</v>
      </c>
      <c r="AJ787">
        <v>2097.94</v>
      </c>
      <c r="AK787" s="85">
        <f t="shared" ca="1" si="92"/>
        <v>-6.5468703977364399E-3</v>
      </c>
      <c r="AL787" s="87">
        <f t="shared" ca="1" si="90"/>
        <v>3.1685212759614669E-3</v>
      </c>
      <c r="AM787" s="87">
        <f t="shared" ca="1" si="91"/>
        <v>5.1090870415538276</v>
      </c>
    </row>
    <row r="788" spans="2:39" x14ac:dyDescent="0.45">
      <c r="B788" s="86">
        <v>42851</v>
      </c>
      <c r="C788" s="5">
        <v>70.043300000000002</v>
      </c>
      <c r="E788" s="86">
        <v>42859</v>
      </c>
      <c r="F788" s="5">
        <v>2.3033000000000001</v>
      </c>
      <c r="G788" s="5">
        <v>0.5528937812395186</v>
      </c>
      <c r="I788" s="86">
        <v>42821</v>
      </c>
      <c r="J788" s="5">
        <v>12.5</v>
      </c>
      <c r="L788" s="86">
        <v>42859</v>
      </c>
      <c r="M788" s="5">
        <v>0.70440000000000003</v>
      </c>
      <c r="O788" s="86">
        <f t="shared" ca="1" si="93"/>
        <v>42859</v>
      </c>
      <c r="P788" s="5">
        <v>2358.5700000000002</v>
      </c>
      <c r="Q788" s="5">
        <v>6.6131137622775302</v>
      </c>
      <c r="R788" s="1"/>
      <c r="S788" s="1">
        <v>42668</v>
      </c>
      <c r="T788">
        <v>400.25799999999998</v>
      </c>
      <c r="V788" s="86">
        <v>42838</v>
      </c>
      <c r="W788" s="5">
        <v>-2.75</v>
      </c>
      <c r="Z788" s="86">
        <v>42822</v>
      </c>
      <c r="AA788" s="5">
        <v>87.22</v>
      </c>
      <c r="AC788" s="1">
        <v>42713</v>
      </c>
      <c r="AD788">
        <v>2.3351999999999999</v>
      </c>
      <c r="AE788" s="87">
        <f t="shared" ca="1" si="87"/>
        <v>6.4200000000000035E-2</v>
      </c>
      <c r="AF788" s="87">
        <f t="shared" ca="1" si="88"/>
        <v>6.1854156421914504E-2</v>
      </c>
      <c r="AG788" s="87">
        <f t="shared" ca="1" si="89"/>
        <v>0.99736830375410135</v>
      </c>
      <c r="AI788" s="1">
        <v>42675</v>
      </c>
      <c r="AJ788">
        <v>2111.7199999999998</v>
      </c>
      <c r="AK788" s="85">
        <f t="shared" ca="1" si="92"/>
        <v>-6.8100511662960534E-3</v>
      </c>
      <c r="AL788" s="87">
        <f t="shared" ca="1" si="90"/>
        <v>2.7411655507726873E-3</v>
      </c>
      <c r="AM788" s="87">
        <f t="shared" ca="1" si="91"/>
        <v>4.4199966402172315</v>
      </c>
    </row>
    <row r="789" spans="2:39" x14ac:dyDescent="0.45">
      <c r="B789" s="86">
        <v>42850</v>
      </c>
      <c r="C789" s="5">
        <v>70.8</v>
      </c>
      <c r="E789" s="86">
        <v>42858</v>
      </c>
      <c r="F789" s="5">
        <v>2.2696999999999998</v>
      </c>
      <c r="G789" s="5">
        <v>0.5240498544985932</v>
      </c>
      <c r="I789" s="86">
        <v>42818</v>
      </c>
      <c r="J789" s="5">
        <v>12.96</v>
      </c>
      <c r="L789" s="86">
        <v>42858</v>
      </c>
      <c r="M789" s="5">
        <v>0.68400000000000005</v>
      </c>
      <c r="O789" s="86">
        <f t="shared" ca="1" si="93"/>
        <v>42858</v>
      </c>
      <c r="P789" s="5">
        <v>2341.59</v>
      </c>
      <c r="Q789" s="5">
        <v>2.3133495522589702</v>
      </c>
      <c r="R789" s="1"/>
      <c r="S789" s="1">
        <v>42667</v>
      </c>
      <c r="T789">
        <v>397.26799999999997</v>
      </c>
      <c r="V789" s="86">
        <v>42837</v>
      </c>
      <c r="W789" s="5">
        <v>-3.63</v>
      </c>
      <c r="Z789" s="86">
        <v>42821</v>
      </c>
      <c r="AA789" s="5">
        <v>86.74</v>
      </c>
      <c r="AC789" s="1">
        <v>42712</v>
      </c>
      <c r="AD789">
        <v>2.2709999999999999</v>
      </c>
      <c r="AE789" s="87">
        <f t="shared" ca="1" si="87"/>
        <v>8.1199999999999939E-2</v>
      </c>
      <c r="AF789" s="87">
        <f t="shared" ca="1" si="88"/>
        <v>5.5647005010752051E-2</v>
      </c>
      <c r="AG789" s="87">
        <f t="shared" ca="1" si="89"/>
        <v>0.89728099463508781</v>
      </c>
      <c r="AI789" s="1">
        <v>42674</v>
      </c>
      <c r="AJ789">
        <v>2126.15</v>
      </c>
      <c r="AK789" s="85">
        <f t="shared" ca="1" si="92"/>
        <v>-1.2227928604123579E-4</v>
      </c>
      <c r="AL789" s="87">
        <f t="shared" ca="1" si="90"/>
        <v>1.3920849319247973E-3</v>
      </c>
      <c r="AM789" s="87">
        <f t="shared" ca="1" si="91"/>
        <v>2.2446695057400712</v>
      </c>
    </row>
    <row r="790" spans="2:39" x14ac:dyDescent="0.45">
      <c r="B790" s="86">
        <v>42849</v>
      </c>
      <c r="C790" s="5">
        <v>71.2</v>
      </c>
      <c r="E790" s="86">
        <v>42857</v>
      </c>
      <c r="F790" s="5">
        <v>2.2448999999999999</v>
      </c>
      <c r="G790" s="5">
        <v>0.45741999300423802</v>
      </c>
      <c r="I790" s="86">
        <v>42817</v>
      </c>
      <c r="J790" s="5">
        <v>13.12</v>
      </c>
      <c r="L790" s="86">
        <v>42857</v>
      </c>
      <c r="M790" s="5">
        <v>0.6804</v>
      </c>
      <c r="O790" s="86">
        <f t="shared" ca="1" si="93"/>
        <v>42857</v>
      </c>
      <c r="P790" s="5">
        <v>2343.98</v>
      </c>
      <c r="Q790" s="5">
        <v>10.291688882926699</v>
      </c>
      <c r="R790" s="1"/>
      <c r="S790" s="1">
        <v>42664</v>
      </c>
      <c r="T790">
        <v>398.04700000000003</v>
      </c>
      <c r="V790" s="86">
        <v>42836</v>
      </c>
      <c r="W790" s="5">
        <v>-3.88</v>
      </c>
      <c r="Z790" s="86">
        <v>42818</v>
      </c>
      <c r="AA790" s="5">
        <v>86.83</v>
      </c>
      <c r="AC790" s="1">
        <v>42711</v>
      </c>
      <c r="AD790">
        <v>2.1898</v>
      </c>
      <c r="AE790" s="87">
        <f t="shared" ca="1" si="87"/>
        <v>-5.4499999999999993E-2</v>
      </c>
      <c r="AF790" s="87">
        <f t="shared" ca="1" si="88"/>
        <v>3.8468027849977764E-2</v>
      </c>
      <c r="AG790" s="87">
        <f t="shared" ca="1" si="89"/>
        <v>0.62027831119049526</v>
      </c>
      <c r="AI790" s="1">
        <v>42671</v>
      </c>
      <c r="AJ790">
        <v>2126.41</v>
      </c>
      <c r="AK790" s="85">
        <f t="shared" ca="1" si="92"/>
        <v>-3.1130804936909326E-3</v>
      </c>
      <c r="AL790" s="87">
        <f t="shared" ca="1" si="90"/>
        <v>8.5887392707032135E-4</v>
      </c>
      <c r="AM790" s="87">
        <f t="shared" ca="1" si="91"/>
        <v>1.3848925946668602</v>
      </c>
    </row>
    <row r="791" spans="2:39" x14ac:dyDescent="0.45">
      <c r="B791" s="86">
        <v>42846</v>
      </c>
      <c r="C791" s="5">
        <v>77.8</v>
      </c>
      <c r="E791" s="86">
        <v>42856</v>
      </c>
      <c r="F791" s="5">
        <v>2.2837999999999998</v>
      </c>
      <c r="G791" s="5">
        <v>0.43272023294502482</v>
      </c>
      <c r="I791" s="86">
        <v>42816</v>
      </c>
      <c r="J791" s="5">
        <v>12.81</v>
      </c>
      <c r="L791" s="86">
        <v>42856</v>
      </c>
      <c r="M791" s="5">
        <v>0.70130000000000003</v>
      </c>
      <c r="O791" s="86">
        <f t="shared" ca="1" si="93"/>
        <v>42856</v>
      </c>
      <c r="P791" s="5">
        <v>2345.96</v>
      </c>
      <c r="Q791" s="5">
        <v>10.108811287588599</v>
      </c>
      <c r="R791" s="1"/>
      <c r="S791" s="1">
        <v>42663</v>
      </c>
      <c r="T791">
        <v>399.06400000000002</v>
      </c>
      <c r="V791" s="86">
        <v>42835</v>
      </c>
      <c r="W791" s="5">
        <v>-3.5</v>
      </c>
      <c r="Z791" s="86">
        <v>42817</v>
      </c>
      <c r="AA791" s="5">
        <v>86.53</v>
      </c>
      <c r="AC791" s="1">
        <v>42710</v>
      </c>
      <c r="AD791">
        <v>2.2443</v>
      </c>
      <c r="AE791" s="87">
        <f t="shared" ca="1" si="87"/>
        <v>3.2999999999998586E-3</v>
      </c>
      <c r="AF791" s="87">
        <f t="shared" ca="1" si="88"/>
        <v>5.4025241014424664E-2</v>
      </c>
      <c r="AG791" s="87">
        <f t="shared" ca="1" si="89"/>
        <v>0.87113083594448359</v>
      </c>
      <c r="AI791" s="1">
        <v>42670</v>
      </c>
      <c r="AJ791">
        <v>2133.04</v>
      </c>
      <c r="AK791" s="85">
        <f t="shared" ca="1" si="92"/>
        <v>-2.9912461712177669E-3</v>
      </c>
      <c r="AL791" s="87">
        <f t="shared" ca="1" si="90"/>
        <v>3.8860185095461164E-3</v>
      </c>
      <c r="AM791" s="87">
        <f t="shared" ca="1" si="91"/>
        <v>6.2660165677239519</v>
      </c>
    </row>
    <row r="792" spans="2:39" x14ac:dyDescent="0.45">
      <c r="B792" s="86">
        <v>42845</v>
      </c>
      <c r="C792" s="5">
        <v>76.933700000000002</v>
      </c>
      <c r="E792" s="86">
        <v>42853</v>
      </c>
      <c r="F792" s="5">
        <v>2.2543000000000002</v>
      </c>
      <c r="G792" s="5">
        <v>0.71996638810433233</v>
      </c>
      <c r="I792" s="86">
        <v>42815</v>
      </c>
      <c r="J792" s="5">
        <v>12.47</v>
      </c>
      <c r="L792" s="86">
        <v>42853</v>
      </c>
      <c r="M792" s="5">
        <v>0.68179999999999996</v>
      </c>
      <c r="O792" s="86">
        <f t="shared" ca="1" si="93"/>
        <v>42853</v>
      </c>
      <c r="P792" s="5">
        <v>2348.4499999999998</v>
      </c>
      <c r="Q792" s="5">
        <v>10.059379343261201</v>
      </c>
      <c r="R792" s="1"/>
      <c r="S792" s="1">
        <v>42662</v>
      </c>
      <c r="T792">
        <v>398.029</v>
      </c>
      <c r="V792" s="86">
        <v>42832</v>
      </c>
      <c r="W792" s="5">
        <v>-2.5</v>
      </c>
      <c r="Z792" s="86">
        <v>42816</v>
      </c>
      <c r="AA792" s="5">
        <v>86.5</v>
      </c>
      <c r="AC792" s="1">
        <v>42709</v>
      </c>
      <c r="AD792">
        <v>2.2410000000000001</v>
      </c>
      <c r="AE792" s="87">
        <f t="shared" ca="1" si="87"/>
        <v>1.4499999999999957E-2</v>
      </c>
      <c r="AF792" s="87">
        <f t="shared" ca="1" si="88"/>
        <v>6.7672809655478935E-2</v>
      </c>
      <c r="AG792" s="87">
        <f t="shared" ca="1" si="89"/>
        <v>1.0911912679880358</v>
      </c>
      <c r="AI792" s="1">
        <v>42669</v>
      </c>
      <c r="AJ792">
        <v>2139.4299999999998</v>
      </c>
      <c r="AK792" s="85">
        <f t="shared" ca="1" si="92"/>
        <v>-1.7419369788728072E-3</v>
      </c>
      <c r="AL792" s="87">
        <f t="shared" ca="1" si="90"/>
        <v>3.6411075280660854E-3</v>
      </c>
      <c r="AM792" s="87">
        <f t="shared" ca="1" si="91"/>
        <v>5.8711094761077947</v>
      </c>
    </row>
    <row r="793" spans="2:39" x14ac:dyDescent="0.45">
      <c r="B793" s="86">
        <v>42844</v>
      </c>
      <c r="C793" s="5">
        <v>76.3</v>
      </c>
      <c r="E793" s="86">
        <v>42852</v>
      </c>
      <c r="F793" s="5">
        <v>2.2673999999999999</v>
      </c>
      <c r="G793" s="5">
        <v>0.73574731849097863</v>
      </c>
      <c r="I793" s="86">
        <v>42814</v>
      </c>
      <c r="J793" s="5">
        <v>11.34</v>
      </c>
      <c r="L793" s="86">
        <v>42852</v>
      </c>
      <c r="M793" s="5">
        <v>0.70220000000000005</v>
      </c>
      <c r="O793" s="86">
        <f t="shared" ca="1" si="93"/>
        <v>42852</v>
      </c>
      <c r="P793" s="5">
        <v>2344.02</v>
      </c>
      <c r="Q793" s="5">
        <v>8.7466320406318303</v>
      </c>
      <c r="R793" s="1"/>
      <c r="S793" s="1">
        <v>42661</v>
      </c>
      <c r="T793">
        <v>403.36399999999998</v>
      </c>
      <c r="V793" s="86">
        <v>42831</v>
      </c>
      <c r="W793" s="5">
        <v>-2.25</v>
      </c>
      <c r="Z793" s="86">
        <v>42815</v>
      </c>
      <c r="AA793" s="5">
        <v>86.29</v>
      </c>
      <c r="AC793" s="1">
        <v>42706</v>
      </c>
      <c r="AD793">
        <v>2.2265000000000001</v>
      </c>
      <c r="AE793" s="87">
        <f t="shared" ca="1" si="87"/>
        <v>-5.9800000000000075E-2</v>
      </c>
      <c r="AF793" s="87">
        <f t="shared" ca="1" si="88"/>
        <v>7.301150594255687E-2</v>
      </c>
      <c r="AG793" s="87">
        <f t="shared" ca="1" si="89"/>
        <v>1.1772751590006494</v>
      </c>
      <c r="AI793" s="1">
        <v>42668</v>
      </c>
      <c r="AJ793">
        <v>2143.16</v>
      </c>
      <c r="AK793" s="85">
        <f t="shared" ca="1" si="92"/>
        <v>-3.8048801401324552E-3</v>
      </c>
      <c r="AL793" s="87">
        <f t="shared" ca="1" si="90"/>
        <v>3.5946046584843061E-3</v>
      </c>
      <c r="AM793" s="87">
        <f t="shared" ca="1" si="91"/>
        <v>5.7961258519870311</v>
      </c>
    </row>
    <row r="794" spans="2:39" x14ac:dyDescent="0.45">
      <c r="B794" s="86">
        <v>42843</v>
      </c>
      <c r="C794" s="5">
        <v>76.7</v>
      </c>
      <c r="E794" s="86">
        <v>42851</v>
      </c>
      <c r="F794" s="5">
        <v>2.2810000000000001</v>
      </c>
      <c r="G794" s="5">
        <v>0.68192324836939244</v>
      </c>
      <c r="I794" s="86">
        <v>42811</v>
      </c>
      <c r="J794" s="5">
        <v>11.28</v>
      </c>
      <c r="L794" s="86">
        <v>42851</v>
      </c>
      <c r="M794" s="5">
        <v>0.69650000000000001</v>
      </c>
      <c r="O794" s="86">
        <f t="shared" ca="1" si="93"/>
        <v>42851</v>
      </c>
      <c r="P794" s="5">
        <v>2373.4699999999998</v>
      </c>
      <c r="Q794" s="5">
        <v>8.0685686187280403</v>
      </c>
      <c r="R794" s="1"/>
      <c r="S794" s="1">
        <v>42660</v>
      </c>
      <c r="T794">
        <v>408.02499999999998</v>
      </c>
      <c r="V794" s="86">
        <v>42830</v>
      </c>
      <c r="W794" s="5">
        <v>-2.13</v>
      </c>
      <c r="Z794" s="86">
        <v>42814</v>
      </c>
      <c r="AA794" s="5">
        <v>87.003399999999999</v>
      </c>
      <c r="AC794" s="1">
        <v>42705</v>
      </c>
      <c r="AD794">
        <v>2.2863000000000002</v>
      </c>
      <c r="AE794" s="87">
        <f t="shared" ca="1" si="87"/>
        <v>7.2000000000000064E-2</v>
      </c>
      <c r="AF794" s="87">
        <f t="shared" ca="1" si="88"/>
        <v>6.4923050606083055E-2</v>
      </c>
      <c r="AG794" s="87">
        <f t="shared" ca="1" si="89"/>
        <v>1.0468527355841439</v>
      </c>
      <c r="AI794" s="1">
        <v>42667</v>
      </c>
      <c r="AJ794">
        <v>2151.33</v>
      </c>
      <c r="AK794" s="85">
        <f t="shared" ca="1" si="92"/>
        <v>4.7385172845472385E-3</v>
      </c>
      <c r="AL794" s="87">
        <f t="shared" ca="1" si="90"/>
        <v>2.6880748548655936E-3</v>
      </c>
      <c r="AM794" s="87">
        <f t="shared" ca="1" si="91"/>
        <v>4.3343904653293261</v>
      </c>
    </row>
    <row r="795" spans="2:39" x14ac:dyDescent="0.45">
      <c r="B795" s="86">
        <v>42842</v>
      </c>
      <c r="C795" s="5">
        <v>75.599999999999994</v>
      </c>
      <c r="E795" s="86">
        <v>42850</v>
      </c>
      <c r="F795" s="5">
        <v>2.3153999999999999</v>
      </c>
      <c r="G795" s="5">
        <v>0.3582909432291031</v>
      </c>
      <c r="I795" s="86">
        <v>42810</v>
      </c>
      <c r="J795" s="5">
        <v>11.21</v>
      </c>
      <c r="L795" s="86">
        <v>42850</v>
      </c>
      <c r="M795" s="5">
        <v>0.71240000000000003</v>
      </c>
      <c r="O795" s="86">
        <f t="shared" ca="1" si="93"/>
        <v>42850</v>
      </c>
      <c r="P795" s="5">
        <v>2378.25</v>
      </c>
      <c r="Q795" s="5">
        <v>8.5514852657451303</v>
      </c>
      <c r="R795" s="1"/>
      <c r="S795" s="1">
        <v>42657</v>
      </c>
      <c r="T795">
        <v>405.67899999999997</v>
      </c>
      <c r="V795" s="86">
        <v>42829</v>
      </c>
      <c r="W795" s="5">
        <v>-1.63</v>
      </c>
      <c r="Z795" s="86">
        <v>42811</v>
      </c>
      <c r="AA795" s="5">
        <v>87.08</v>
      </c>
      <c r="AC795" s="1">
        <v>42704</v>
      </c>
      <c r="AD795">
        <v>2.2143000000000002</v>
      </c>
      <c r="AE795" s="87">
        <f t="shared" ca="1" si="87"/>
        <v>9.0600000000000236E-2</v>
      </c>
      <c r="AF795" s="87">
        <f t="shared" ca="1" si="88"/>
        <v>5.7094913667214593E-2</v>
      </c>
      <c r="AG795" s="87">
        <f t="shared" ca="1" si="89"/>
        <v>0.92062782020387512</v>
      </c>
      <c r="AI795" s="1">
        <v>42664</v>
      </c>
      <c r="AJ795">
        <v>2141.16</v>
      </c>
      <c r="AK795" s="85">
        <f t="shared" ca="1" si="92"/>
        <v>-8.4063047335106874E-5</v>
      </c>
      <c r="AL795" s="87">
        <f t="shared" ca="1" si="90"/>
        <v>3.2971687561161958E-3</v>
      </c>
      <c r="AM795" s="87">
        <f t="shared" ca="1" si="91"/>
        <v>5.3165248702891379</v>
      </c>
    </row>
    <row r="796" spans="2:39" x14ac:dyDescent="0.45">
      <c r="B796" s="86">
        <v>42839</v>
      </c>
      <c r="C796" s="5">
        <v>77</v>
      </c>
      <c r="E796" s="86">
        <v>42849</v>
      </c>
      <c r="F796" s="5">
        <v>2.2486999999999999</v>
      </c>
      <c r="G796" s="5">
        <v>0.19042636372099431</v>
      </c>
      <c r="I796" s="86">
        <v>42809</v>
      </c>
      <c r="J796" s="5">
        <v>11.63</v>
      </c>
      <c r="L796" s="86">
        <v>42849</v>
      </c>
      <c r="M796" s="5">
        <v>0.68430000000000002</v>
      </c>
      <c r="O796" s="86">
        <f t="shared" ca="1" si="93"/>
        <v>42849</v>
      </c>
      <c r="P796" s="5">
        <v>2381.38</v>
      </c>
      <c r="Q796" s="5">
        <v>8.3466348871144795</v>
      </c>
      <c r="R796" s="1"/>
      <c r="S796" s="1">
        <v>42656</v>
      </c>
      <c r="T796">
        <v>409.80399999999997</v>
      </c>
      <c r="V796" s="86">
        <v>42828</v>
      </c>
      <c r="W796" s="5">
        <v>-1.5</v>
      </c>
      <c r="Z796" s="86">
        <v>42810</v>
      </c>
      <c r="AA796" s="5">
        <v>87.05</v>
      </c>
      <c r="AC796" s="1">
        <v>42703</v>
      </c>
      <c r="AD796">
        <v>2.1236999999999999</v>
      </c>
      <c r="AE796" s="87">
        <f t="shared" ca="1" si="87"/>
        <v>-2.4000000000000021E-2</v>
      </c>
      <c r="AF796" s="87">
        <f t="shared" ca="1" si="88"/>
        <v>2.2159572799733115E-2</v>
      </c>
      <c r="AG796" s="87">
        <f t="shared" ca="1" si="89"/>
        <v>0.35731237500726815</v>
      </c>
      <c r="AI796" s="1">
        <v>42663</v>
      </c>
      <c r="AJ796">
        <v>2141.34</v>
      </c>
      <c r="AK796" s="85">
        <f t="shared" ca="1" si="92"/>
        <v>-1.3766939590792353E-3</v>
      </c>
      <c r="AL796" s="87">
        <f t="shared" ca="1" si="90"/>
        <v>4.0759178759559667E-3</v>
      </c>
      <c r="AM796" s="87">
        <f t="shared" ca="1" si="91"/>
        <v>6.5722200953709118</v>
      </c>
    </row>
    <row r="797" spans="2:39" x14ac:dyDescent="0.45">
      <c r="B797" s="86">
        <v>42838</v>
      </c>
      <c r="C797" s="5">
        <v>77.3</v>
      </c>
      <c r="E797" s="86">
        <v>42846</v>
      </c>
      <c r="F797" s="5">
        <v>2.2155</v>
      </c>
      <c r="G797" s="5">
        <v>0.93860794087130284</v>
      </c>
      <c r="I797" s="86">
        <v>42808</v>
      </c>
      <c r="J797" s="5">
        <v>12.3</v>
      </c>
      <c r="L797" s="86">
        <v>42846</v>
      </c>
      <c r="M797" s="5">
        <v>0.68320000000000003</v>
      </c>
      <c r="O797" s="86">
        <f t="shared" ca="1" si="93"/>
        <v>42846</v>
      </c>
      <c r="P797" s="5">
        <v>2385.2600000000002</v>
      </c>
      <c r="Q797" s="5">
        <v>7.9740665151984604</v>
      </c>
      <c r="R797" s="1"/>
      <c r="S797" s="1">
        <v>42655</v>
      </c>
      <c r="T797">
        <v>404.685</v>
      </c>
      <c r="V797" s="86">
        <v>42825</v>
      </c>
      <c r="W797" s="5">
        <v>-0.5</v>
      </c>
      <c r="Z797" s="86">
        <v>42809</v>
      </c>
      <c r="AA797" s="5">
        <v>87.3</v>
      </c>
      <c r="AC797" s="1">
        <v>42702</v>
      </c>
      <c r="AD797">
        <v>2.1476999999999999</v>
      </c>
      <c r="AE797" s="87">
        <f t="shared" ref="AE797:AE860" ca="1" si="94">(AD797-AD798)</f>
        <v>-3.6100000000000243E-2</v>
      </c>
      <c r="AF797" s="87">
        <f t="shared" ref="AF797:AF860" ca="1" si="95">STDEV(AE797:AE800)</f>
        <v>3.0349574406681082E-2</v>
      </c>
      <c r="AG797" s="87">
        <f t="shared" ref="AG797:AG860" ca="1" si="96">AF797*SQRT(260)</f>
        <v>0.48937218283565581</v>
      </c>
      <c r="AI797" s="1">
        <v>42662</v>
      </c>
      <c r="AJ797">
        <v>2144.29</v>
      </c>
      <c r="AK797" s="85">
        <f t="shared" ca="1" si="92"/>
        <v>2.1895995806570281E-3</v>
      </c>
      <c r="AL797" s="87">
        <f t="shared" ref="AL797:AL860" ca="1" si="97">STDEV(AK797:AK800)</f>
        <v>3.8416553939991803E-3</v>
      </c>
      <c r="AM797" s="87">
        <f t="shared" ref="AM797:AM860" ca="1" si="98">AL797*SQRT(260)*100</f>
        <v>6.1944831933125615</v>
      </c>
    </row>
    <row r="798" spans="2:39" x14ac:dyDescent="0.45">
      <c r="B798" s="86">
        <v>42837</v>
      </c>
      <c r="C798" s="5">
        <v>77.400000000000006</v>
      </c>
      <c r="E798" s="86">
        <v>42845</v>
      </c>
      <c r="F798" s="5">
        <v>2.2027000000000001</v>
      </c>
      <c r="G798" s="5">
        <v>0.93059597391492488</v>
      </c>
      <c r="I798" s="86">
        <v>42807</v>
      </c>
      <c r="J798" s="5">
        <v>11.35</v>
      </c>
      <c r="L798" s="86">
        <v>42845</v>
      </c>
      <c r="M798" s="5">
        <v>0.67449999999999999</v>
      </c>
      <c r="O798" s="86">
        <f t="shared" ca="1" si="93"/>
        <v>42845</v>
      </c>
      <c r="P798" s="5">
        <v>2365.4499999999998</v>
      </c>
      <c r="Q798" s="5">
        <v>4.4263419530954096</v>
      </c>
      <c r="R798" s="1"/>
      <c r="S798" s="1">
        <v>42654</v>
      </c>
      <c r="T798">
        <v>406.71499999999997</v>
      </c>
      <c r="V798" s="86">
        <v>42824</v>
      </c>
      <c r="W798" s="5">
        <v>-0.87</v>
      </c>
      <c r="Z798" s="86">
        <v>42808</v>
      </c>
      <c r="AA798" s="5">
        <v>86.11</v>
      </c>
      <c r="AC798" s="1">
        <v>42699</v>
      </c>
      <c r="AD798">
        <v>2.1838000000000002</v>
      </c>
      <c r="AE798" s="87">
        <f t="shared" ca="1" si="94"/>
        <v>1.1800000000000033E-2</v>
      </c>
      <c r="AF798" s="87">
        <f t="shared" ca="1" si="95"/>
        <v>2.1823076471172966E-2</v>
      </c>
      <c r="AG798" s="87">
        <f t="shared" ca="1" si="96"/>
        <v>0.35188653474285198</v>
      </c>
      <c r="AI798" s="1">
        <v>42661</v>
      </c>
      <c r="AJ798">
        <v>2139.6</v>
      </c>
      <c r="AK798" s="85">
        <f t="shared" ref="AK798:AK861" ca="1" si="99">LN(AJ798/AJ799)</f>
        <v>6.1414599634068111E-3</v>
      </c>
      <c r="AL798" s="87">
        <f t="shared" ca="1" si="97"/>
        <v>4.3451795524617658E-3</v>
      </c>
      <c r="AM798" s="87">
        <f t="shared" ca="1" si="98"/>
        <v>7.0063915029166592</v>
      </c>
    </row>
    <row r="799" spans="2:39" x14ac:dyDescent="0.45">
      <c r="B799" s="86">
        <v>42836</v>
      </c>
      <c r="C799" s="5">
        <v>75</v>
      </c>
      <c r="E799" s="86">
        <v>42844</v>
      </c>
      <c r="F799" s="5">
        <v>2.165</v>
      </c>
      <c r="G799" s="5">
        <v>0.83623751610014085</v>
      </c>
      <c r="I799" s="86">
        <v>42804</v>
      </c>
      <c r="J799" s="5">
        <v>11.66</v>
      </c>
      <c r="L799" s="86">
        <v>42844</v>
      </c>
      <c r="M799" s="5">
        <v>0.66569999999999996</v>
      </c>
      <c r="O799" s="86">
        <f t="shared" ca="1" si="93"/>
        <v>42844</v>
      </c>
      <c r="P799" s="5">
        <v>2373.4699999999998</v>
      </c>
      <c r="Q799" s="5">
        <v>3.66573265758865</v>
      </c>
      <c r="R799" s="1"/>
      <c r="S799" s="1">
        <v>42650</v>
      </c>
      <c r="T799">
        <v>401.79</v>
      </c>
      <c r="V799" s="86">
        <v>42823</v>
      </c>
      <c r="W799" s="5">
        <v>-1.75</v>
      </c>
      <c r="Z799" s="86">
        <v>42807</v>
      </c>
      <c r="AA799" s="5">
        <v>86.37</v>
      </c>
      <c r="AC799" s="1">
        <v>42698</v>
      </c>
      <c r="AD799">
        <v>2.1720000000000002</v>
      </c>
      <c r="AE799" s="87">
        <f t="shared" ca="1" si="94"/>
        <v>1.5000000000000568E-3</v>
      </c>
      <c r="AF799" s="87">
        <f t="shared" ca="1" si="95"/>
        <v>3.8145368875745093E-2</v>
      </c>
      <c r="AG799" s="87">
        <f t="shared" ca="1" si="96"/>
        <v>0.6150755915603644</v>
      </c>
      <c r="AI799" s="1">
        <v>42660</v>
      </c>
      <c r="AJ799">
        <v>2126.5</v>
      </c>
      <c r="AK799" s="85">
        <f t="shared" ca="1" si="99"/>
        <v>-3.0426272686303788E-3</v>
      </c>
      <c r="AL799" s="87">
        <f t="shared" ca="1" si="97"/>
        <v>2.1976520750957482E-3</v>
      </c>
      <c r="AM799" s="87">
        <f t="shared" ca="1" si="98"/>
        <v>3.5436074941010163</v>
      </c>
    </row>
    <row r="800" spans="2:39" x14ac:dyDescent="0.45">
      <c r="B800" s="86">
        <v>42835</v>
      </c>
      <c r="C800" s="5">
        <v>73.5</v>
      </c>
      <c r="E800" s="86">
        <v>42843</v>
      </c>
      <c r="F800" s="5">
        <v>2.1276999999999999</v>
      </c>
      <c r="G800" s="5">
        <v>0.71041057377641392</v>
      </c>
      <c r="I800" s="86">
        <v>42803</v>
      </c>
      <c r="J800" s="5">
        <v>12.3</v>
      </c>
      <c r="L800" s="86">
        <v>42843</v>
      </c>
      <c r="M800" s="5">
        <v>0.64739999999999998</v>
      </c>
      <c r="O800" s="86">
        <f t="shared" ca="1" si="93"/>
        <v>42843</v>
      </c>
      <c r="P800" s="5">
        <v>2372.6</v>
      </c>
      <c r="Q800" s="5">
        <v>4.6272070900752302</v>
      </c>
      <c r="R800" s="1"/>
      <c r="S800" s="1">
        <v>42649</v>
      </c>
      <c r="T800">
        <v>401.07299999999998</v>
      </c>
      <c r="V800" s="86">
        <v>42822</v>
      </c>
      <c r="W800" s="5">
        <v>-2.38</v>
      </c>
      <c r="Z800" s="86">
        <v>42804</v>
      </c>
      <c r="AA800" s="5">
        <v>86.3</v>
      </c>
      <c r="AC800" s="1">
        <v>42697</v>
      </c>
      <c r="AD800">
        <v>2.1705000000000001</v>
      </c>
      <c r="AE800" s="87">
        <f t="shared" ca="1" si="94"/>
        <v>3.6999999999999922E-2</v>
      </c>
      <c r="AF800" s="87">
        <f t="shared" ca="1" si="95"/>
        <v>4.9885560703139951E-2</v>
      </c>
      <c r="AG800" s="87">
        <f t="shared" ca="1" si="96"/>
        <v>0.8043804966142154</v>
      </c>
      <c r="AI800" s="1">
        <v>42657</v>
      </c>
      <c r="AJ800">
        <v>2132.98</v>
      </c>
      <c r="AK800" s="85">
        <f t="shared" ca="1" si="99"/>
        <v>2.0161621250175643E-4</v>
      </c>
      <c r="AL800" s="87">
        <f t="shared" ca="1" si="97"/>
        <v>6.2414576153547729E-3</v>
      </c>
      <c r="AM800" s="87">
        <f t="shared" ca="1" si="98"/>
        <v>10.0640480040142</v>
      </c>
    </row>
    <row r="801" spans="2:39" x14ac:dyDescent="0.45">
      <c r="B801" s="86">
        <v>42832</v>
      </c>
      <c r="C801" s="5">
        <v>73</v>
      </c>
      <c r="E801" s="86">
        <v>42842</v>
      </c>
      <c r="F801" s="5">
        <v>2.2124999999999999</v>
      </c>
      <c r="G801" s="5">
        <v>0.46302611517422626</v>
      </c>
      <c r="I801" s="86">
        <v>42802</v>
      </c>
      <c r="J801" s="5">
        <v>11.86</v>
      </c>
      <c r="L801" s="86">
        <v>42842</v>
      </c>
      <c r="M801" s="5">
        <v>0.68</v>
      </c>
      <c r="O801" s="86">
        <f t="shared" ca="1" si="93"/>
        <v>42842</v>
      </c>
      <c r="P801" s="5">
        <v>2364.87</v>
      </c>
      <c r="Q801" s="5">
        <v>2.9997145490890298</v>
      </c>
      <c r="R801" s="1"/>
      <c r="S801" s="1">
        <v>42648</v>
      </c>
      <c r="T801">
        <v>403.00200000000001</v>
      </c>
      <c r="V801" s="86">
        <v>42821</v>
      </c>
      <c r="W801" s="5">
        <v>-3</v>
      </c>
      <c r="Z801" s="86">
        <v>42803</v>
      </c>
      <c r="AA801" s="5">
        <v>86.33</v>
      </c>
      <c r="AC801" s="1">
        <v>42696</v>
      </c>
      <c r="AD801">
        <v>2.1335000000000002</v>
      </c>
      <c r="AE801" s="87">
        <f t="shared" ca="1" si="94"/>
        <v>-1.5099999999999891E-2</v>
      </c>
      <c r="AF801" s="87">
        <f t="shared" ca="1" si="95"/>
        <v>5.8316006950636379E-2</v>
      </c>
      <c r="AG801" s="87">
        <f t="shared" ca="1" si="96"/>
        <v>0.94031735777520042</v>
      </c>
      <c r="AI801" s="1">
        <v>42656</v>
      </c>
      <c r="AJ801">
        <v>2132.5500000000002</v>
      </c>
      <c r="AK801" s="85">
        <f t="shared" ca="1" si="99"/>
        <v>-3.1041312647029852E-3</v>
      </c>
      <c r="AL801" s="87">
        <f t="shared" ca="1" si="97"/>
        <v>7.4047689042135868E-3</v>
      </c>
      <c r="AM801" s="87">
        <f t="shared" ca="1" si="98"/>
        <v>11.939831094471229</v>
      </c>
    </row>
    <row r="802" spans="2:39" x14ac:dyDescent="0.45">
      <c r="B802" s="86">
        <v>42831</v>
      </c>
      <c r="C802" s="5">
        <v>72.599999999999994</v>
      </c>
      <c r="E802" s="86">
        <v>42839</v>
      </c>
      <c r="F802" s="5">
        <v>2.2105000000000001</v>
      </c>
      <c r="G802" s="5">
        <v>0.64401696406228459</v>
      </c>
      <c r="I802" s="86">
        <v>42801</v>
      </c>
      <c r="J802" s="5">
        <v>11.45</v>
      </c>
      <c r="L802" s="86">
        <v>42839</v>
      </c>
      <c r="M802" s="5">
        <v>0.67549999999999999</v>
      </c>
      <c r="O802" s="86">
        <f t="shared" ca="1" si="93"/>
        <v>42839</v>
      </c>
      <c r="P802" s="5">
        <v>2362.98</v>
      </c>
      <c r="Q802" s="5">
        <v>2.76761762800137</v>
      </c>
      <c r="R802" s="1"/>
      <c r="S802" s="1">
        <v>42647</v>
      </c>
      <c r="T802">
        <v>406.91500000000002</v>
      </c>
      <c r="V802" s="86">
        <v>42818</v>
      </c>
      <c r="W802" s="5">
        <v>-1.75</v>
      </c>
      <c r="Z802" s="86">
        <v>42802</v>
      </c>
      <c r="AA802" s="5">
        <v>86.56</v>
      </c>
      <c r="AC802" s="1">
        <v>42695</v>
      </c>
      <c r="AD802">
        <v>2.1486000000000001</v>
      </c>
      <c r="AE802" s="87">
        <f t="shared" ca="1" si="94"/>
        <v>-5.4899999999999949E-2</v>
      </c>
      <c r="AF802" s="87">
        <f t="shared" ca="1" si="95"/>
        <v>5.6633794386979547E-2</v>
      </c>
      <c r="AG802" s="87">
        <f t="shared" ca="1" si="96"/>
        <v>0.91319249522394541</v>
      </c>
      <c r="AI802" s="1">
        <v>42655</v>
      </c>
      <c r="AJ802">
        <v>2139.1799999999998</v>
      </c>
      <c r="AK802" s="85">
        <f t="shared" ca="1" si="99"/>
        <v>1.1459550215575632E-3</v>
      </c>
      <c r="AL802" s="87">
        <f t="shared" ca="1" si="97"/>
        <v>7.4095725719533958E-3</v>
      </c>
      <c r="AM802" s="87">
        <f t="shared" ca="1" si="98"/>
        <v>11.947576775962334</v>
      </c>
    </row>
    <row r="803" spans="2:39" x14ac:dyDescent="0.45">
      <c r="B803" s="86">
        <v>42830</v>
      </c>
      <c r="C803" s="5">
        <v>72.2</v>
      </c>
      <c r="E803" s="86">
        <v>42838</v>
      </c>
      <c r="F803" s="5">
        <v>2.2105000000000001</v>
      </c>
      <c r="G803" s="5">
        <v>0.56843586562895154</v>
      </c>
      <c r="I803" s="86">
        <v>42800</v>
      </c>
      <c r="J803" s="5">
        <v>11.24</v>
      </c>
      <c r="L803" s="86">
        <v>42838</v>
      </c>
      <c r="M803" s="5">
        <v>0.67749999999999999</v>
      </c>
      <c r="O803" s="86">
        <f t="shared" ca="1" si="93"/>
        <v>42838</v>
      </c>
      <c r="P803" s="5">
        <v>2368.39</v>
      </c>
      <c r="Q803" s="5">
        <v>4.2248365858742396</v>
      </c>
      <c r="R803" s="1"/>
      <c r="S803" s="1">
        <v>42646</v>
      </c>
      <c r="T803">
        <v>402.75400000000002</v>
      </c>
      <c r="V803" s="86">
        <v>42817</v>
      </c>
      <c r="W803" s="5">
        <v>-2</v>
      </c>
      <c r="Z803" s="86">
        <v>42801</v>
      </c>
      <c r="AA803" s="5">
        <v>87.14</v>
      </c>
      <c r="AC803" s="1">
        <v>42692</v>
      </c>
      <c r="AD803">
        <v>2.2035</v>
      </c>
      <c r="AE803" s="87">
        <f t="shared" ca="1" si="94"/>
        <v>5.4499999999999993E-2</v>
      </c>
      <c r="AF803" s="87">
        <f t="shared" ca="1" si="95"/>
        <v>5.6215389352027224E-2</v>
      </c>
      <c r="AG803" s="87">
        <f t="shared" ca="1" si="96"/>
        <v>0.90644591675400243</v>
      </c>
      <c r="AI803" s="1">
        <v>42654</v>
      </c>
      <c r="AJ803">
        <v>2136.73</v>
      </c>
      <c r="AK803" s="85">
        <f t="shared" ca="1" si="99"/>
        <v>-1.252460917831065E-2</v>
      </c>
      <c r="AL803" s="87">
        <f t="shared" ca="1" si="97"/>
        <v>7.3070019691391487E-3</v>
      </c>
      <c r="AM803" s="87">
        <f t="shared" ca="1" si="98"/>
        <v>11.782186648504972</v>
      </c>
    </row>
    <row r="804" spans="2:39" x14ac:dyDescent="0.45">
      <c r="B804" s="86">
        <v>42829</v>
      </c>
      <c r="C804" s="5">
        <v>72.400000000000006</v>
      </c>
      <c r="E804" s="86">
        <v>42837</v>
      </c>
      <c r="F804" s="5">
        <v>2.2031999999999998</v>
      </c>
      <c r="G804" s="5">
        <v>0.78612194770701094</v>
      </c>
      <c r="I804" s="86">
        <v>42797</v>
      </c>
      <c r="J804" s="5">
        <v>10.96</v>
      </c>
      <c r="L804" s="86">
        <v>42837</v>
      </c>
      <c r="M804" s="5">
        <v>0.68169999999999997</v>
      </c>
      <c r="O804" s="86">
        <f t="shared" ca="1" si="93"/>
        <v>42837</v>
      </c>
      <c r="P804" s="5">
        <v>2375.31</v>
      </c>
      <c r="Q804" s="5">
        <v>13.931765427559201</v>
      </c>
      <c r="R804" s="1"/>
      <c r="S804" s="1">
        <v>42643</v>
      </c>
      <c r="T804">
        <v>401.15199999999999</v>
      </c>
      <c r="V804" s="86">
        <v>42816</v>
      </c>
      <c r="W804" s="5">
        <v>-3.5</v>
      </c>
      <c r="Z804" s="86">
        <v>42800</v>
      </c>
      <c r="AA804" s="5">
        <v>87.71</v>
      </c>
      <c r="AC804" s="1">
        <v>42691</v>
      </c>
      <c r="AD804">
        <v>2.149</v>
      </c>
      <c r="AE804" s="87">
        <f t="shared" ca="1" si="94"/>
        <v>6.8500000000000227E-2</v>
      </c>
      <c r="AF804" s="87">
        <f t="shared" ca="1" si="95"/>
        <v>7.6292742118762719E-2</v>
      </c>
      <c r="AG804" s="87">
        <f t="shared" ca="1" si="96"/>
        <v>1.2301835025718757</v>
      </c>
      <c r="AI804" s="1">
        <v>42653</v>
      </c>
      <c r="AJ804">
        <v>2163.66</v>
      </c>
      <c r="AK804" s="85">
        <f t="shared" ca="1" si="99"/>
        <v>4.5953664043352545E-3</v>
      </c>
      <c r="AL804" s="87">
        <f t="shared" ca="1" si="97"/>
        <v>3.6982895559213281E-3</v>
      </c>
      <c r="AM804" s="87">
        <f t="shared" ca="1" si="98"/>
        <v>5.9633127255356655</v>
      </c>
    </row>
    <row r="805" spans="2:39" x14ac:dyDescent="0.45">
      <c r="B805" s="86">
        <v>42828</v>
      </c>
      <c r="C805" s="5">
        <v>71.3</v>
      </c>
      <c r="E805" s="86">
        <v>42836</v>
      </c>
      <c r="F805" s="5">
        <v>2.2572000000000001</v>
      </c>
      <c r="G805" s="5">
        <v>0.76231620735754912</v>
      </c>
      <c r="I805" s="86">
        <v>42796</v>
      </c>
      <c r="J805" s="5">
        <v>11.81</v>
      </c>
      <c r="L805" s="86">
        <v>42836</v>
      </c>
      <c r="M805" s="5">
        <v>0.70009999999999994</v>
      </c>
      <c r="O805" s="86">
        <f t="shared" ca="1" si="93"/>
        <v>42836</v>
      </c>
      <c r="P805" s="5">
        <v>2383.12</v>
      </c>
      <c r="Q805" s="5">
        <v>13.7451571638431</v>
      </c>
      <c r="R805" s="1"/>
      <c r="S805" s="1">
        <v>42642</v>
      </c>
      <c r="T805">
        <v>414.10599999999999</v>
      </c>
      <c r="V805" s="86">
        <v>42815</v>
      </c>
      <c r="W805" s="5">
        <v>-3.63</v>
      </c>
      <c r="Z805" s="86">
        <v>42797</v>
      </c>
      <c r="AA805" s="5">
        <v>87.99</v>
      </c>
      <c r="AC805" s="1">
        <v>42690</v>
      </c>
      <c r="AD805">
        <v>2.0804999999999998</v>
      </c>
      <c r="AE805" s="87">
        <f t="shared" ca="1" si="94"/>
        <v>-2.9000000000003467E-3</v>
      </c>
      <c r="AF805" s="87">
        <f t="shared" ca="1" si="95"/>
        <v>7.3289943603016619E-2</v>
      </c>
      <c r="AG805" s="87">
        <f t="shared" ca="1" si="96"/>
        <v>1.1817648313715687</v>
      </c>
      <c r="AI805" s="1">
        <v>42650</v>
      </c>
      <c r="AJ805">
        <v>2153.7399999999998</v>
      </c>
      <c r="AK805" s="85">
        <f t="shared" ca="1" si="99"/>
        <v>-3.2587738683275704E-3</v>
      </c>
      <c r="AL805" s="87">
        <f t="shared" ca="1" si="97"/>
        <v>4.1200712886782058E-3</v>
      </c>
      <c r="AM805" s="87">
        <f t="shared" ca="1" si="98"/>
        <v>6.643415334137651</v>
      </c>
    </row>
    <row r="806" spans="2:39" x14ac:dyDescent="0.45">
      <c r="B806" s="86">
        <v>42825</v>
      </c>
      <c r="C806" s="5">
        <v>70.099999999999994</v>
      </c>
      <c r="E806" s="86">
        <v>42835</v>
      </c>
      <c r="F806" s="5">
        <v>2.331</v>
      </c>
      <c r="G806" s="5">
        <v>0.50708717199313991</v>
      </c>
      <c r="I806" s="86">
        <v>42795</v>
      </c>
      <c r="J806" s="5">
        <v>12.54</v>
      </c>
      <c r="L806" s="86">
        <v>42835</v>
      </c>
      <c r="M806" s="5">
        <v>0.73309999999999997</v>
      </c>
      <c r="O806" s="86">
        <f t="shared" ca="1" si="93"/>
        <v>42835</v>
      </c>
      <c r="P806" s="5">
        <v>2381.92</v>
      </c>
      <c r="Q806" s="5">
        <v>13.7221359373636</v>
      </c>
      <c r="R806" s="1"/>
      <c r="S806" s="1">
        <v>42641</v>
      </c>
      <c r="T806">
        <v>404.02300000000002</v>
      </c>
      <c r="V806" s="86">
        <v>42814</v>
      </c>
      <c r="W806" s="5">
        <v>-3.5</v>
      </c>
      <c r="Z806" s="86">
        <v>42796</v>
      </c>
      <c r="AA806" s="5">
        <v>87.95</v>
      </c>
      <c r="AC806" s="1">
        <v>42689</v>
      </c>
      <c r="AD806">
        <v>2.0834000000000001</v>
      </c>
      <c r="AE806" s="87">
        <f t="shared" ca="1" si="94"/>
        <v>-5.3900000000000059E-2</v>
      </c>
      <c r="AF806" s="87">
        <f t="shared" ca="1" si="95"/>
        <v>8.0735494053111589E-2</v>
      </c>
      <c r="AG806" s="87">
        <f t="shared" ca="1" si="96"/>
        <v>1.3018207249848206</v>
      </c>
      <c r="AI806" s="1">
        <v>42649</v>
      </c>
      <c r="AJ806">
        <v>2160.77</v>
      </c>
      <c r="AK806" s="85">
        <f t="shared" ca="1" si="99"/>
        <v>4.8142577020570391E-4</v>
      </c>
      <c r="AL806" s="87">
        <f t="shared" ca="1" si="97"/>
        <v>4.1214707965079155E-3</v>
      </c>
      <c r="AM806" s="87">
        <f t="shared" ca="1" si="98"/>
        <v>6.6456719727064266</v>
      </c>
    </row>
    <row r="807" spans="2:39" x14ac:dyDescent="0.45">
      <c r="B807" s="86">
        <v>42824</v>
      </c>
      <c r="C807" s="5">
        <v>70.400000000000006</v>
      </c>
      <c r="E807" s="86">
        <v>42832</v>
      </c>
      <c r="F807" s="5">
        <v>2.3569</v>
      </c>
      <c r="G807" s="5">
        <v>0.52821408223055544</v>
      </c>
      <c r="I807" s="86">
        <v>42794</v>
      </c>
      <c r="J807" s="5">
        <v>12.92</v>
      </c>
      <c r="L807" s="86">
        <v>42832</v>
      </c>
      <c r="M807" s="5">
        <v>0.74139999999999995</v>
      </c>
      <c r="O807" s="86">
        <f t="shared" ca="1" si="93"/>
        <v>42832</v>
      </c>
      <c r="P807" s="5">
        <v>2395.96</v>
      </c>
      <c r="Q807" s="5">
        <v>11.3542153546255</v>
      </c>
      <c r="R807" s="1"/>
      <c r="S807" s="1">
        <v>42640</v>
      </c>
      <c r="T807">
        <v>413.96199999999999</v>
      </c>
      <c r="V807" s="86">
        <v>42811</v>
      </c>
      <c r="W807" s="5">
        <v>-2.75</v>
      </c>
      <c r="Z807" s="86">
        <v>42795</v>
      </c>
      <c r="AA807" s="5">
        <v>88.23</v>
      </c>
      <c r="AC807" s="1">
        <v>42688</v>
      </c>
      <c r="AD807">
        <v>2.1373000000000002</v>
      </c>
      <c r="AE807" s="87">
        <f t="shared" ca="1" si="94"/>
        <v>0.11880000000000024</v>
      </c>
      <c r="AF807" s="87">
        <f t="shared" ca="1" si="95"/>
        <v>8.5588901149623461E-2</v>
      </c>
      <c r="AG807" s="87">
        <f t="shared" ca="1" si="96"/>
        <v>1.3800795629238207</v>
      </c>
      <c r="AI807" s="1">
        <v>42648</v>
      </c>
      <c r="AJ807">
        <v>2159.73</v>
      </c>
      <c r="AK807" s="85">
        <f t="shared" ca="1" si="99"/>
        <v>4.2874907334568115E-3</v>
      </c>
      <c r="AL807" s="87">
        <f t="shared" ca="1" si="97"/>
        <v>6.1301099510652629E-3</v>
      </c>
      <c r="AM807" s="87">
        <f t="shared" ca="1" si="98"/>
        <v>9.8845052901795896</v>
      </c>
    </row>
    <row r="808" spans="2:39" x14ac:dyDescent="0.45">
      <c r="B808" s="86">
        <v>42823</v>
      </c>
      <c r="C808" s="5">
        <v>70.734200000000001</v>
      </c>
      <c r="E808" s="86">
        <v>42831</v>
      </c>
      <c r="F808" s="5">
        <v>2.3189000000000002</v>
      </c>
      <c r="G808" s="5">
        <v>0.78577969771007705</v>
      </c>
      <c r="I808" s="86">
        <v>42793</v>
      </c>
      <c r="J808" s="5">
        <v>12.09</v>
      </c>
      <c r="L808" s="86">
        <v>42831</v>
      </c>
      <c r="M808" s="5">
        <v>0.74039999999999995</v>
      </c>
      <c r="O808" s="86">
        <f t="shared" ca="1" si="93"/>
        <v>42831</v>
      </c>
      <c r="P808" s="5">
        <v>2363.64</v>
      </c>
      <c r="Q808" s="5">
        <v>2.9545936292877202</v>
      </c>
      <c r="R808" s="1"/>
      <c r="S808" s="1">
        <v>42639</v>
      </c>
      <c r="T808">
        <v>396.01100000000002</v>
      </c>
      <c r="V808" s="86">
        <v>42810</v>
      </c>
      <c r="W808" s="5">
        <v>-3.75</v>
      </c>
      <c r="Z808" s="86">
        <v>42794</v>
      </c>
      <c r="AA808" s="5">
        <v>88.29</v>
      </c>
      <c r="AC808" s="1">
        <v>42685</v>
      </c>
      <c r="AD808">
        <v>2.0185</v>
      </c>
      <c r="AE808" s="87">
        <f t="shared" ca="1" si="94"/>
        <v>-1.5000000000000568E-3</v>
      </c>
      <c r="AF808" s="87">
        <f t="shared" ca="1" si="95"/>
        <v>9.1734558191919599E-2</v>
      </c>
      <c r="AG808" s="87">
        <f t="shared" ca="1" si="96"/>
        <v>1.4791753051390959</v>
      </c>
      <c r="AI808" s="1">
        <v>42647</v>
      </c>
      <c r="AJ808">
        <v>2150.4899999999998</v>
      </c>
      <c r="AK808" s="85">
        <f t="shared" ca="1" si="99"/>
        <v>-4.9678998383077579E-3</v>
      </c>
      <c r="AL808" s="87">
        <f t="shared" ca="1" si="97"/>
        <v>7.3641986400504855E-3</v>
      </c>
      <c r="AM808" s="87">
        <f t="shared" ca="1" si="98"/>
        <v>11.874413509151333</v>
      </c>
    </row>
    <row r="809" spans="2:39" x14ac:dyDescent="0.45">
      <c r="B809" s="86">
        <v>42822</v>
      </c>
      <c r="C809" s="5">
        <v>71.8</v>
      </c>
      <c r="E809" s="86">
        <v>42830</v>
      </c>
      <c r="F809" s="5">
        <v>2.3159999999999998</v>
      </c>
      <c r="G809" s="5">
        <v>0.75988850059290813</v>
      </c>
      <c r="I809" s="86">
        <v>42790</v>
      </c>
      <c r="J809" s="5">
        <v>11.47</v>
      </c>
      <c r="L809" s="86">
        <v>42830</v>
      </c>
      <c r="M809" s="5">
        <v>0.74639999999999995</v>
      </c>
      <c r="O809" s="86">
        <f t="shared" ca="1" si="93"/>
        <v>42830</v>
      </c>
      <c r="P809" s="5">
        <v>2369.75</v>
      </c>
      <c r="Q809" s="5">
        <v>1.80474033164849</v>
      </c>
      <c r="R809" s="1"/>
      <c r="S809" s="1">
        <v>42636</v>
      </c>
      <c r="T809">
        <v>387.29899999999998</v>
      </c>
      <c r="V809" s="86">
        <v>42809</v>
      </c>
      <c r="W809" s="5">
        <v>-2.88</v>
      </c>
      <c r="Z809" s="86">
        <v>42793</v>
      </c>
      <c r="AA809" s="5">
        <v>88.36</v>
      </c>
      <c r="AC809" s="1">
        <v>42684</v>
      </c>
      <c r="AD809">
        <v>2.02</v>
      </c>
      <c r="AE809" s="87">
        <f t="shared" ca="1" si="94"/>
        <v>9.2999999999999972E-2</v>
      </c>
      <c r="AF809" s="87">
        <f t="shared" ca="1" si="95"/>
        <v>7.8559064828106762E-2</v>
      </c>
      <c r="AG809" s="87">
        <f t="shared" ca="1" si="96"/>
        <v>1.2667268582189835</v>
      </c>
      <c r="AI809" s="1">
        <v>42646</v>
      </c>
      <c r="AJ809">
        <v>2161.1999999999998</v>
      </c>
      <c r="AK809" s="85">
        <f t="shared" ca="1" si="99"/>
        <v>-3.2659915807079186E-3</v>
      </c>
      <c r="AL809" s="87">
        <f t="shared" ca="1" si="97"/>
        <v>7.940905446020996E-3</v>
      </c>
      <c r="AM809" s="87">
        <f t="shared" ca="1" si="98"/>
        <v>12.804325292137783</v>
      </c>
    </row>
    <row r="810" spans="2:39" x14ac:dyDescent="0.45">
      <c r="B810" s="86">
        <v>42821</v>
      </c>
      <c r="C810" s="5">
        <v>72.3</v>
      </c>
      <c r="E810" s="86">
        <v>42829</v>
      </c>
      <c r="F810" s="5">
        <v>2.3460000000000001</v>
      </c>
      <c r="G810" s="5">
        <v>0.95799798190462526</v>
      </c>
      <c r="I810" s="86">
        <v>42789</v>
      </c>
      <c r="J810" s="5">
        <v>11.71</v>
      </c>
      <c r="L810" s="86">
        <v>42829</v>
      </c>
      <c r="M810" s="5">
        <v>0.75270000000000004</v>
      </c>
      <c r="O810" s="86">
        <f t="shared" ca="1" si="93"/>
        <v>42829</v>
      </c>
      <c r="P810" s="5">
        <v>2367.34</v>
      </c>
      <c r="Q810" s="5">
        <v>4.9414939929122896</v>
      </c>
      <c r="R810" s="1"/>
      <c r="S810" s="1">
        <v>42635</v>
      </c>
      <c r="T810">
        <v>382.11700000000002</v>
      </c>
      <c r="V810" s="86">
        <v>42808</v>
      </c>
      <c r="W810" s="5">
        <v>-2.88</v>
      </c>
      <c r="Z810" s="86">
        <v>42790</v>
      </c>
      <c r="AA810" s="5">
        <v>88.25</v>
      </c>
      <c r="AC810" s="1">
        <v>42683</v>
      </c>
      <c r="AD810">
        <v>1.927</v>
      </c>
      <c r="AE810" s="87">
        <f t="shared" ca="1" si="94"/>
        <v>0.20650000000000013</v>
      </c>
      <c r="AF810" s="87">
        <f t="shared" ca="1" si="95"/>
        <v>0.10130667549574419</v>
      </c>
      <c r="AG810" s="87">
        <f t="shared" ca="1" si="96"/>
        <v>1.6335210589398608</v>
      </c>
      <c r="AI810" s="1">
        <v>42643</v>
      </c>
      <c r="AJ810">
        <v>2168.27</v>
      </c>
      <c r="AK810" s="85">
        <f t="shared" ca="1" si="99"/>
        <v>7.9363291030870517E-3</v>
      </c>
      <c r="AL810" s="87">
        <f t="shared" ca="1" si="97"/>
        <v>8.0301473330824779E-3</v>
      </c>
      <c r="AM810" s="87">
        <f t="shared" ca="1" si="98"/>
        <v>12.948223511224628</v>
      </c>
    </row>
    <row r="811" spans="2:39" x14ac:dyDescent="0.45">
      <c r="B811" s="86">
        <v>42818</v>
      </c>
      <c r="C811" s="5">
        <v>73.2</v>
      </c>
      <c r="E811" s="86">
        <v>42828</v>
      </c>
      <c r="F811" s="5">
        <v>2.3075999999999999</v>
      </c>
      <c r="G811" s="5">
        <v>0.85302852629127546</v>
      </c>
      <c r="I811" s="86">
        <v>42788</v>
      </c>
      <c r="J811" s="5">
        <v>11.74</v>
      </c>
      <c r="L811" s="86">
        <v>42828</v>
      </c>
      <c r="M811" s="5">
        <v>0.7288</v>
      </c>
      <c r="O811" s="86">
        <f t="shared" ca="1" si="93"/>
        <v>42828</v>
      </c>
      <c r="P811" s="5">
        <v>2363.81</v>
      </c>
      <c r="Q811" s="5">
        <v>4.9365305027972504</v>
      </c>
      <c r="R811" s="1"/>
      <c r="S811" s="1">
        <v>42634</v>
      </c>
      <c r="T811">
        <v>391.40499999999997</v>
      </c>
      <c r="V811" s="86">
        <v>42807</v>
      </c>
      <c r="W811" s="5">
        <v>-2.75</v>
      </c>
      <c r="Z811" s="86">
        <v>42789</v>
      </c>
      <c r="AA811" s="5">
        <v>88.18</v>
      </c>
      <c r="AC811" s="1">
        <v>42682</v>
      </c>
      <c r="AD811">
        <v>1.7204999999999999</v>
      </c>
      <c r="AE811" s="87">
        <f t="shared" ca="1" si="94"/>
        <v>3.0499999999999972E-2</v>
      </c>
      <c r="AF811" s="87">
        <f t="shared" ca="1" si="95"/>
        <v>3.559975421263465E-2</v>
      </c>
      <c r="AG811" s="87">
        <f t="shared" ca="1" si="96"/>
        <v>0.57402878847667527</v>
      </c>
      <c r="AI811" s="1">
        <v>42642</v>
      </c>
      <c r="AJ811">
        <v>2151.13</v>
      </c>
      <c r="AK811" s="85">
        <f t="shared" ca="1" si="99"/>
        <v>-9.365019283515956E-3</v>
      </c>
      <c r="AL811" s="87">
        <f t="shared" ca="1" si="97"/>
        <v>8.5904615153827787E-3</v>
      </c>
      <c r="AM811" s="87">
        <f t="shared" ca="1" si="98"/>
        <v>13.85170298277106</v>
      </c>
    </row>
    <row r="812" spans="2:39" x14ac:dyDescent="0.45">
      <c r="B812" s="86">
        <v>42817</v>
      </c>
      <c r="C812" s="5">
        <v>74</v>
      </c>
      <c r="E812" s="86">
        <v>42825</v>
      </c>
      <c r="F812" s="5">
        <v>2.3837000000000002</v>
      </c>
      <c r="G812" s="5">
        <v>0.74096710453298598</v>
      </c>
      <c r="I812" s="86">
        <v>42787</v>
      </c>
      <c r="J812" s="5">
        <v>11.57</v>
      </c>
      <c r="L812" s="86">
        <v>42825</v>
      </c>
      <c r="M812" s="5">
        <v>0.76570000000000005</v>
      </c>
      <c r="O812" s="86">
        <f t="shared" ca="1" si="93"/>
        <v>42825</v>
      </c>
      <c r="P812" s="5">
        <v>2362.8200000000002</v>
      </c>
      <c r="Q812" s="5">
        <v>5.331511734187</v>
      </c>
      <c r="R812" s="1"/>
      <c r="S812" s="1">
        <v>42633</v>
      </c>
      <c r="T812">
        <v>409.78399999999999</v>
      </c>
      <c r="V812" s="86">
        <v>42804</v>
      </c>
      <c r="W812" s="5">
        <v>-2.63</v>
      </c>
      <c r="Z812" s="86">
        <v>42788</v>
      </c>
      <c r="AA812" s="5">
        <v>88.1</v>
      </c>
      <c r="AC812" s="1">
        <v>42681</v>
      </c>
      <c r="AD812">
        <v>1.69</v>
      </c>
      <c r="AE812" s="87">
        <f t="shared" ca="1" si="94"/>
        <v>5.1199999999999912E-2</v>
      </c>
      <c r="AF812" s="87">
        <f t="shared" ca="1" si="95"/>
        <v>3.7736322025337846E-2</v>
      </c>
      <c r="AG812" s="87">
        <f t="shared" ca="1" si="96"/>
        <v>0.60847990928213846</v>
      </c>
      <c r="AI812" s="1">
        <v>42641</v>
      </c>
      <c r="AJ812">
        <v>2171.37</v>
      </c>
      <c r="AK812" s="85">
        <f t="shared" ca="1" si="99"/>
        <v>5.2824909853757054E-3</v>
      </c>
      <c r="AL812" s="87">
        <f t="shared" ca="1" si="97"/>
        <v>7.6348239037916732E-3</v>
      </c>
      <c r="AM812" s="87">
        <f t="shared" ca="1" si="98"/>
        <v>12.310783635047878</v>
      </c>
    </row>
    <row r="813" spans="2:39" x14ac:dyDescent="0.45">
      <c r="B813" s="86">
        <v>42816</v>
      </c>
      <c r="C813" s="5">
        <v>73.772300000000001</v>
      </c>
      <c r="E813" s="86">
        <v>42824</v>
      </c>
      <c r="F813" s="5">
        <v>2.4119999999999999</v>
      </c>
      <c r="G813" s="5">
        <v>0.83362276640376631</v>
      </c>
      <c r="I813" s="86">
        <v>42783</v>
      </c>
      <c r="J813" s="5">
        <v>11.49</v>
      </c>
      <c r="L813" s="86">
        <v>42824</v>
      </c>
      <c r="M813" s="5">
        <v>0.77349999999999997</v>
      </c>
      <c r="O813" s="86">
        <f t="shared" ca="1" si="93"/>
        <v>42824</v>
      </c>
      <c r="P813" s="5">
        <v>2365.38</v>
      </c>
      <c r="Q813" s="5">
        <v>5.0799721787817997</v>
      </c>
      <c r="R813" s="1"/>
      <c r="S813" s="1">
        <v>42632</v>
      </c>
      <c r="T813">
        <v>405.80200000000002</v>
      </c>
      <c r="V813" s="86">
        <v>42803</v>
      </c>
      <c r="W813" s="5">
        <v>-3.5</v>
      </c>
      <c r="Z813" s="86">
        <v>42787</v>
      </c>
      <c r="AA813" s="5">
        <v>88.06</v>
      </c>
      <c r="AC813" s="1">
        <v>42678</v>
      </c>
      <c r="AD813">
        <v>1.6388</v>
      </c>
      <c r="AE813" s="87">
        <f t="shared" ca="1" si="94"/>
        <v>-3.1900000000000039E-2</v>
      </c>
      <c r="AF813" s="87">
        <f t="shared" ca="1" si="95"/>
        <v>1.9588602128108472E-2</v>
      </c>
      <c r="AG813" s="87">
        <f t="shared" ca="1" si="96"/>
        <v>0.31585671857135994</v>
      </c>
      <c r="AI813" s="1">
        <v>42640</v>
      </c>
      <c r="AJ813">
        <v>2159.9299999999998</v>
      </c>
      <c r="AK813" s="85">
        <f t="shared" ca="1" si="99"/>
        <v>6.4235723182359062E-3</v>
      </c>
      <c r="AL813" s="87">
        <f t="shared" ca="1" si="97"/>
        <v>7.9620523685880757E-3</v>
      </c>
      <c r="AM813" s="87">
        <f t="shared" ca="1" si="98"/>
        <v>12.838423680201604</v>
      </c>
    </row>
    <row r="814" spans="2:39" x14ac:dyDescent="0.45">
      <c r="B814" s="86">
        <v>42815</v>
      </c>
      <c r="C814" s="5">
        <v>72.3</v>
      </c>
      <c r="E814" s="86">
        <v>42823</v>
      </c>
      <c r="F814" s="5">
        <v>2.3612000000000002</v>
      </c>
      <c r="G814" s="5">
        <v>0.66761384796902168</v>
      </c>
      <c r="I814" s="86">
        <v>42782</v>
      </c>
      <c r="J814" s="5">
        <v>11.76</v>
      </c>
      <c r="L814" s="86">
        <v>42823</v>
      </c>
      <c r="M814" s="5">
        <v>0.75409999999999999</v>
      </c>
      <c r="O814" s="86">
        <f t="shared" ca="1" si="93"/>
        <v>42823</v>
      </c>
      <c r="P814" s="5">
        <v>2351.16</v>
      </c>
      <c r="Q814" s="5">
        <v>4.2030983291634199</v>
      </c>
      <c r="R814" s="1"/>
      <c r="S814" s="1">
        <v>42629</v>
      </c>
      <c r="T814">
        <v>410.14400000000001</v>
      </c>
      <c r="V814" s="86">
        <v>42802</v>
      </c>
      <c r="W814" s="5">
        <v>-4.63</v>
      </c>
      <c r="Z814" s="86">
        <v>42783</v>
      </c>
      <c r="AA814" s="5">
        <v>87.77</v>
      </c>
      <c r="AC814" s="1">
        <v>42677</v>
      </c>
      <c r="AD814">
        <v>1.6707000000000001</v>
      </c>
      <c r="AE814" s="87">
        <f t="shared" ca="1" si="94"/>
        <v>7.7000000000000401E-3</v>
      </c>
      <c r="AF814" s="87">
        <f t="shared" ca="1" si="95"/>
        <v>1.6500176766729956E-2</v>
      </c>
      <c r="AG814" s="87">
        <f t="shared" ca="1" si="96"/>
        <v>0.26605735597172858</v>
      </c>
      <c r="AI814" s="1">
        <v>42639</v>
      </c>
      <c r="AJ814">
        <v>2146.1</v>
      </c>
      <c r="AK814" s="85">
        <f t="shared" ca="1" si="99"/>
        <v>-8.624922689932854E-3</v>
      </c>
      <c r="AL814" s="87">
        <f t="shared" ca="1" si="97"/>
        <v>9.4016287372225456E-3</v>
      </c>
      <c r="AM814" s="87">
        <f t="shared" ca="1" si="98"/>
        <v>15.159670826659754</v>
      </c>
    </row>
    <row r="815" spans="2:39" x14ac:dyDescent="0.45">
      <c r="B815" s="86">
        <v>42814</v>
      </c>
      <c r="C815" s="5">
        <v>70.8</v>
      </c>
      <c r="E815" s="86">
        <v>42822</v>
      </c>
      <c r="F815" s="5">
        <v>2.3946000000000001</v>
      </c>
      <c r="G815" s="5">
        <v>0.67186491697860729</v>
      </c>
      <c r="I815" s="86">
        <v>42781</v>
      </c>
      <c r="J815" s="5">
        <v>11.97</v>
      </c>
      <c r="L815" s="86">
        <v>42822</v>
      </c>
      <c r="M815" s="5">
        <v>0.7621</v>
      </c>
      <c r="O815" s="86">
        <f t="shared" ca="1" si="93"/>
        <v>42822</v>
      </c>
      <c r="P815" s="5">
        <v>2347.2199999999998</v>
      </c>
      <c r="Q815" s="5">
        <v>4.5968377819797803</v>
      </c>
      <c r="R815" s="1"/>
      <c r="S815" s="1">
        <v>42628</v>
      </c>
      <c r="T815">
        <v>405.58600000000001</v>
      </c>
      <c r="V815" s="86">
        <v>42801</v>
      </c>
      <c r="W815" s="5">
        <v>-5.25</v>
      </c>
      <c r="Z815" s="86">
        <v>42782</v>
      </c>
      <c r="AA815" s="5">
        <v>87.68</v>
      </c>
      <c r="AC815" s="1">
        <v>42676</v>
      </c>
      <c r="AD815">
        <v>1.663</v>
      </c>
      <c r="AE815" s="87">
        <f t="shared" ca="1" si="94"/>
        <v>-2.4000000000000021E-2</v>
      </c>
      <c r="AF815" s="87">
        <f t="shared" ca="1" si="95"/>
        <v>1.4097133278318271E-2</v>
      </c>
      <c r="AG815" s="87">
        <f t="shared" ca="1" si="96"/>
        <v>0.22730944400383762</v>
      </c>
      <c r="AI815" s="1">
        <v>42636</v>
      </c>
      <c r="AJ815">
        <v>2164.69</v>
      </c>
      <c r="AK815" s="85">
        <f t="shared" ca="1" si="99"/>
        <v>-5.7532972898826128E-3</v>
      </c>
      <c r="AL815" s="87">
        <f t="shared" ca="1" si="97"/>
        <v>7.2516916271356683E-3</v>
      </c>
      <c r="AM815" s="87">
        <f t="shared" ca="1" si="98"/>
        <v>11.69300140182925</v>
      </c>
    </row>
    <row r="816" spans="2:39" x14ac:dyDescent="0.45">
      <c r="B816" s="86">
        <v>42811</v>
      </c>
      <c r="C816" s="5">
        <v>71.7</v>
      </c>
      <c r="E816" s="86">
        <v>42821</v>
      </c>
      <c r="F816" s="5">
        <v>2.3481999999999998</v>
      </c>
      <c r="G816" s="5">
        <v>0.51572807757577221</v>
      </c>
      <c r="I816" s="86">
        <v>42780</v>
      </c>
      <c r="J816" s="5">
        <v>10.74</v>
      </c>
      <c r="L816" s="86">
        <v>42821</v>
      </c>
      <c r="M816" s="5">
        <v>0.74880000000000002</v>
      </c>
      <c r="O816" s="86">
        <f t="shared" ca="1" si="93"/>
        <v>42821</v>
      </c>
      <c r="P816" s="5">
        <v>2349.25</v>
      </c>
      <c r="Q816" s="5">
        <v>1.2791768661112599</v>
      </c>
      <c r="R816" s="1"/>
      <c r="S816" s="1">
        <v>42627</v>
      </c>
      <c r="T816">
        <v>417.67599999999999</v>
      </c>
      <c r="V816" s="86">
        <v>42800</v>
      </c>
      <c r="W816" s="5">
        <v>-3.75</v>
      </c>
      <c r="Z816" s="86">
        <v>42781</v>
      </c>
      <c r="AA816" s="5">
        <v>87.75</v>
      </c>
      <c r="AC816" s="1">
        <v>42675</v>
      </c>
      <c r="AD816">
        <v>1.6870000000000001</v>
      </c>
      <c r="AE816" s="87">
        <f t="shared" ca="1" si="94"/>
        <v>3.0000000000001137E-3</v>
      </c>
      <c r="AF816" s="87">
        <f t="shared" ca="1" si="95"/>
        <v>3.5846571198186607E-2</v>
      </c>
      <c r="AG816" s="87">
        <f t="shared" ca="1" si="96"/>
        <v>0.57800859278503114</v>
      </c>
      <c r="AI816" s="1">
        <v>42635</v>
      </c>
      <c r="AJ816">
        <v>2177.1799999999998</v>
      </c>
      <c r="AK816" s="85">
        <f t="shared" ca="1" si="99"/>
        <v>6.4788374909876233E-3</v>
      </c>
      <c r="AL816" s="87">
        <f t="shared" ca="1" si="97"/>
        <v>5.2398645890544089E-3</v>
      </c>
      <c r="AM816" s="87">
        <f t="shared" ca="1" si="98"/>
        <v>8.449027776627819</v>
      </c>
    </row>
    <row r="817" spans="2:39" x14ac:dyDescent="0.45">
      <c r="B817" s="86">
        <v>42810</v>
      </c>
      <c r="C817" s="5">
        <v>72.400000000000006</v>
      </c>
      <c r="E817" s="86">
        <v>42818</v>
      </c>
      <c r="F817" s="5">
        <v>2.3955000000000002</v>
      </c>
      <c r="G817" s="5">
        <v>0.50216152779758205</v>
      </c>
      <c r="I817" s="86">
        <v>42779</v>
      </c>
      <c r="J817" s="5">
        <v>11.07</v>
      </c>
      <c r="L817" s="86">
        <v>42818</v>
      </c>
      <c r="M817" s="5">
        <v>0.7752</v>
      </c>
      <c r="O817" s="86">
        <f t="shared" ca="1" si="93"/>
        <v>42818</v>
      </c>
      <c r="P817" s="5">
        <v>2337.58</v>
      </c>
      <c r="Q817" s="5">
        <v>1.6468070628645799</v>
      </c>
      <c r="R817" s="1"/>
      <c r="S817" s="1">
        <v>42626</v>
      </c>
      <c r="T817">
        <v>415.69499999999999</v>
      </c>
      <c r="V817" s="86">
        <v>42797</v>
      </c>
      <c r="W817" s="5">
        <v>-2.44</v>
      </c>
      <c r="Z817" s="86">
        <v>42780</v>
      </c>
      <c r="AA817" s="5">
        <v>87.72</v>
      </c>
      <c r="AC817" s="1">
        <v>42674</v>
      </c>
      <c r="AD817">
        <v>1.6839999999999999</v>
      </c>
      <c r="AE817" s="87">
        <f t="shared" ca="1" si="94"/>
        <v>-2.200000000000002E-2</v>
      </c>
      <c r="AF817" s="87">
        <f t="shared" ca="1" si="95"/>
        <v>3.9381637006774259E-2</v>
      </c>
      <c r="AG817" s="87">
        <f t="shared" ca="1" si="96"/>
        <v>0.63500981619709329</v>
      </c>
      <c r="AI817" s="1">
        <v>42634</v>
      </c>
      <c r="AJ817">
        <v>2163.12</v>
      </c>
      <c r="AK817" s="85">
        <f t="shared" ca="1" si="99"/>
        <v>1.0857950722306076E-2</v>
      </c>
      <c r="AL817" s="87">
        <f t="shared" ca="1" si="97"/>
        <v>6.2909959821639376E-3</v>
      </c>
      <c r="AM817" s="87">
        <f t="shared" ca="1" si="98"/>
        <v>10.14392622034325</v>
      </c>
    </row>
    <row r="818" spans="2:39" x14ac:dyDescent="0.45">
      <c r="B818" s="86">
        <v>42809</v>
      </c>
      <c r="C818" s="5">
        <v>74.697199999999995</v>
      </c>
      <c r="E818" s="86">
        <v>42817</v>
      </c>
      <c r="F818" s="5">
        <v>2.4007000000000001</v>
      </c>
      <c r="G818" s="5">
        <v>0.58041144888776952</v>
      </c>
      <c r="I818" s="86">
        <v>42776</v>
      </c>
      <c r="J818" s="5">
        <v>10.85</v>
      </c>
      <c r="L818" s="86">
        <v>42817</v>
      </c>
      <c r="M818" s="5">
        <v>0.77710000000000001</v>
      </c>
      <c r="O818" s="86">
        <f t="shared" ca="1" si="93"/>
        <v>42817</v>
      </c>
      <c r="P818" s="5">
        <v>2328.25</v>
      </c>
      <c r="Q818" s="5">
        <v>3.66632409746465</v>
      </c>
      <c r="R818" s="1"/>
      <c r="S818" s="1">
        <v>42625</v>
      </c>
      <c r="T818">
        <v>396.928</v>
      </c>
      <c r="V818" s="86">
        <v>42796</v>
      </c>
      <c r="W818" s="5">
        <v>-2.13</v>
      </c>
      <c r="Z818" s="86">
        <v>42779</v>
      </c>
      <c r="AA818" s="5">
        <v>87.66</v>
      </c>
      <c r="AC818" s="1">
        <v>42671</v>
      </c>
      <c r="AD818">
        <v>1.706</v>
      </c>
      <c r="AE818" s="87">
        <f t="shared" ca="1" si="94"/>
        <v>-4.9999999999994493E-4</v>
      </c>
      <c r="AF818" s="87">
        <f t="shared" ca="1" si="95"/>
        <v>3.3631669103192999E-2</v>
      </c>
      <c r="AG818" s="87">
        <f t="shared" ca="1" si="96"/>
        <v>0.54229436963086131</v>
      </c>
      <c r="AI818" s="1">
        <v>42633</v>
      </c>
      <c r="AJ818">
        <v>2139.7600000000002</v>
      </c>
      <c r="AK818" s="85">
        <f t="shared" ca="1" si="99"/>
        <v>2.991437033863788E-4</v>
      </c>
      <c r="AL818" s="87">
        <f t="shared" ca="1" si="97"/>
        <v>5.9101714194032045E-3</v>
      </c>
      <c r="AM818" s="87">
        <f t="shared" ca="1" si="98"/>
        <v>9.5298650639712239</v>
      </c>
    </row>
    <row r="819" spans="2:39" x14ac:dyDescent="0.45">
      <c r="B819" s="86">
        <v>42808</v>
      </c>
      <c r="C819" s="5">
        <v>76</v>
      </c>
      <c r="E819" s="86">
        <v>42816</v>
      </c>
      <c r="F819" s="5">
        <v>2.37</v>
      </c>
      <c r="G819" s="5">
        <v>0.25095085840326231</v>
      </c>
      <c r="I819" s="86">
        <v>42775</v>
      </c>
      <c r="J819" s="5">
        <v>10.88</v>
      </c>
      <c r="L819" s="86">
        <v>42816</v>
      </c>
      <c r="M819" s="5">
        <v>0.76149999999999995</v>
      </c>
      <c r="O819" s="86">
        <f t="shared" ca="1" si="93"/>
        <v>42816</v>
      </c>
      <c r="P819" s="5">
        <v>2316.1</v>
      </c>
      <c r="Q819" s="5">
        <v>4.1649799018495299</v>
      </c>
      <c r="R819" s="1"/>
      <c r="S819" s="1">
        <v>42622</v>
      </c>
      <c r="T819">
        <v>407.69</v>
      </c>
      <c r="V819" s="86">
        <v>42795</v>
      </c>
      <c r="W819" s="5">
        <v>-3.31</v>
      </c>
      <c r="Z819" s="86">
        <v>42776</v>
      </c>
      <c r="AA819" s="5">
        <v>87.53</v>
      </c>
      <c r="AC819" s="1">
        <v>42670</v>
      </c>
      <c r="AD819">
        <v>1.7064999999999999</v>
      </c>
      <c r="AE819" s="87">
        <f t="shared" ca="1" si="94"/>
        <v>6.1699999999999866E-2</v>
      </c>
      <c r="AF819" s="87">
        <f t="shared" ca="1" si="95"/>
        <v>2.8884410443467037E-2</v>
      </c>
      <c r="AG819" s="87">
        <f t="shared" ca="1" si="96"/>
        <v>0.46574712380575528</v>
      </c>
      <c r="AI819" s="1">
        <v>42632</v>
      </c>
      <c r="AJ819">
        <v>2139.12</v>
      </c>
      <c r="AK819" s="85">
        <f t="shared" ca="1" si="99"/>
        <v>-1.869910337847447E-5</v>
      </c>
      <c r="AL819" s="87">
        <f t="shared" ca="1" si="97"/>
        <v>5.9932996500775973E-3</v>
      </c>
      <c r="AM819" s="87">
        <f t="shared" ca="1" si="98"/>
        <v>9.6639053083426187</v>
      </c>
    </row>
    <row r="820" spans="2:39" x14ac:dyDescent="0.45">
      <c r="B820" s="86">
        <v>42807</v>
      </c>
      <c r="C820" s="5">
        <v>76.2</v>
      </c>
      <c r="E820" s="86">
        <v>42815</v>
      </c>
      <c r="F820" s="5">
        <v>2.3824999999999998</v>
      </c>
      <c r="G820" s="5">
        <v>0.63811314305014299</v>
      </c>
      <c r="I820" s="86">
        <v>42774</v>
      </c>
      <c r="J820" s="5">
        <v>11.45</v>
      </c>
      <c r="L820" s="86">
        <v>42815</v>
      </c>
      <c r="M820" s="5">
        <v>0.76500000000000001</v>
      </c>
      <c r="O820" s="86">
        <f t="shared" ca="1" si="93"/>
        <v>42815</v>
      </c>
      <c r="P820" s="5">
        <v>2307.87</v>
      </c>
      <c r="Q820" s="5">
        <v>5.3291698173219002</v>
      </c>
      <c r="R820" s="1"/>
      <c r="S820" s="1">
        <v>42621</v>
      </c>
      <c r="T820">
        <v>387.75700000000001</v>
      </c>
      <c r="V820" s="86">
        <v>42794</v>
      </c>
      <c r="W820" s="5">
        <v>-1.75</v>
      </c>
      <c r="Z820" s="86">
        <v>42775</v>
      </c>
      <c r="AA820" s="5">
        <v>87.47</v>
      </c>
      <c r="AC820" s="1">
        <v>42669</v>
      </c>
      <c r="AD820">
        <v>1.6448</v>
      </c>
      <c r="AE820" s="87">
        <f t="shared" ca="1" si="94"/>
        <v>4.7200000000000131E-2</v>
      </c>
      <c r="AF820" s="87">
        <f t="shared" ca="1" si="95"/>
        <v>3.0803300688941389E-2</v>
      </c>
      <c r="AG820" s="87">
        <f t="shared" ca="1" si="96"/>
        <v>0.4966882993051755</v>
      </c>
      <c r="AI820" s="1">
        <v>42629</v>
      </c>
      <c r="AJ820">
        <v>2139.16</v>
      </c>
      <c r="AK820" s="85">
        <f t="shared" ca="1" si="99"/>
        <v>-3.7793821611113664E-3</v>
      </c>
      <c r="AL820" s="87">
        <f t="shared" ca="1" si="97"/>
        <v>1.0290222101724223E-2</v>
      </c>
      <c r="AM820" s="87">
        <f t="shared" ca="1" si="98"/>
        <v>16.592484574267818</v>
      </c>
    </row>
    <row r="821" spans="2:39" x14ac:dyDescent="0.45">
      <c r="B821" s="86">
        <v>42804</v>
      </c>
      <c r="C821" s="5">
        <v>76</v>
      </c>
      <c r="E821" s="86">
        <v>42814</v>
      </c>
      <c r="F821" s="5">
        <v>2.4277000000000002</v>
      </c>
      <c r="G821" s="5">
        <v>0.947151510231246</v>
      </c>
      <c r="I821" s="86">
        <v>42773</v>
      </c>
      <c r="J821" s="5">
        <v>11.29</v>
      </c>
      <c r="L821" s="86">
        <v>42814</v>
      </c>
      <c r="M821" s="5">
        <v>0.79339999999999999</v>
      </c>
      <c r="O821" s="86">
        <f t="shared" ca="1" si="93"/>
        <v>42814</v>
      </c>
      <c r="P821" s="5">
        <v>2294.67</v>
      </c>
      <c r="Q821" s="5">
        <v>6.4691996809707399</v>
      </c>
      <c r="R821" s="1"/>
      <c r="S821" s="1">
        <v>42620</v>
      </c>
      <c r="T821">
        <v>387.59199999999998</v>
      </c>
      <c r="V821" s="86">
        <v>42793</v>
      </c>
      <c r="W821" s="5">
        <v>-2.25</v>
      </c>
      <c r="Z821" s="86">
        <v>42774</v>
      </c>
      <c r="AA821" s="5">
        <v>87.35</v>
      </c>
      <c r="AC821" s="1">
        <v>42668</v>
      </c>
      <c r="AD821">
        <v>1.5975999999999999</v>
      </c>
      <c r="AE821" s="87">
        <f t="shared" ca="1" si="94"/>
        <v>-5.1000000000001044E-3</v>
      </c>
      <c r="AF821" s="87">
        <f t="shared" ca="1" si="95"/>
        <v>2.2380702252908283E-2</v>
      </c>
      <c r="AG821" s="87">
        <f t="shared" ca="1" si="96"/>
        <v>0.36087798030174523</v>
      </c>
      <c r="AI821" s="1">
        <v>42628</v>
      </c>
      <c r="AJ821">
        <v>2147.2600000000002</v>
      </c>
      <c r="AK821" s="85">
        <f t="shared" ca="1" si="99"/>
        <v>1.0058521089340135E-2</v>
      </c>
      <c r="AL821" s="87">
        <f t="shared" ca="1" si="97"/>
        <v>1.3119603666427187E-2</v>
      </c>
      <c r="AM821" s="87">
        <f t="shared" ca="1" si="98"/>
        <v>21.154725262851727</v>
      </c>
    </row>
    <row r="822" spans="2:39" x14ac:dyDescent="0.45">
      <c r="B822" s="86">
        <v>42803</v>
      </c>
      <c r="C822" s="5">
        <v>78.3</v>
      </c>
      <c r="E822" s="86">
        <v>42811</v>
      </c>
      <c r="F822" s="5">
        <v>2.4729999999999999</v>
      </c>
      <c r="G822" s="5">
        <v>0.9428907236083427</v>
      </c>
      <c r="I822" s="86">
        <v>42772</v>
      </c>
      <c r="J822" s="5">
        <v>11.37</v>
      </c>
      <c r="L822" s="86">
        <v>42811</v>
      </c>
      <c r="M822" s="5">
        <v>0.82120000000000004</v>
      </c>
      <c r="O822" s="86">
        <f t="shared" ca="1" si="93"/>
        <v>42811</v>
      </c>
      <c r="P822" s="5">
        <v>2293.08</v>
      </c>
      <c r="Q822" s="5">
        <v>6.4834007571159198</v>
      </c>
      <c r="R822" s="1"/>
      <c r="S822" s="1">
        <v>42619</v>
      </c>
      <c r="T822">
        <v>383.93200000000002</v>
      </c>
      <c r="V822" s="86">
        <v>42790</v>
      </c>
      <c r="W822" s="5">
        <v>-2.62</v>
      </c>
      <c r="Z822" s="86">
        <v>42773</v>
      </c>
      <c r="AA822" s="5">
        <v>87.29</v>
      </c>
      <c r="AC822" s="1">
        <v>42667</v>
      </c>
      <c r="AD822">
        <v>1.6027</v>
      </c>
      <c r="AE822" s="87">
        <f t="shared" ca="1" si="94"/>
        <v>2.7900000000000036E-2</v>
      </c>
      <c r="AF822" s="87">
        <f t="shared" ca="1" si="95"/>
        <v>2.138083253757907E-2</v>
      </c>
      <c r="AG822" s="87">
        <f t="shared" ca="1" si="96"/>
        <v>0.34475556558234116</v>
      </c>
      <c r="AI822" s="1">
        <v>42627</v>
      </c>
      <c r="AJ822">
        <v>2125.77</v>
      </c>
      <c r="AK822" s="85">
        <f t="shared" ca="1" si="99"/>
        <v>-5.8784940521235899E-4</v>
      </c>
      <c r="AL822" s="87">
        <f t="shared" ca="1" si="97"/>
        <v>1.7185973800772279E-2</v>
      </c>
      <c r="AM822" s="87">
        <f t="shared" ca="1" si="98"/>
        <v>27.711550087466435</v>
      </c>
    </row>
    <row r="823" spans="2:39" x14ac:dyDescent="0.45">
      <c r="B823" s="86">
        <v>42802</v>
      </c>
      <c r="C823" s="5">
        <v>77.501999999999995</v>
      </c>
      <c r="E823" s="86">
        <v>42810</v>
      </c>
      <c r="F823" s="5">
        <v>2.5034000000000001</v>
      </c>
      <c r="G823" s="5">
        <v>1.1372120587940768</v>
      </c>
      <c r="I823" s="86">
        <v>42769</v>
      </c>
      <c r="J823" s="5">
        <v>10.97</v>
      </c>
      <c r="L823" s="86">
        <v>42810</v>
      </c>
      <c r="M823" s="5">
        <v>0.83609999999999995</v>
      </c>
      <c r="O823" s="86">
        <f t="shared" ca="1" si="93"/>
        <v>42810</v>
      </c>
      <c r="P823" s="5">
        <v>2292.56</v>
      </c>
      <c r="Q823" s="5">
        <v>6.4716717656807896</v>
      </c>
      <c r="R823" s="1"/>
      <c r="S823" s="1">
        <v>42615</v>
      </c>
      <c r="T823">
        <v>389.94299999999998</v>
      </c>
      <c r="V823" s="86">
        <v>42789</v>
      </c>
      <c r="W823" s="5">
        <v>-2.25</v>
      </c>
      <c r="Z823" s="86">
        <v>42772</v>
      </c>
      <c r="AA823" s="5">
        <v>87.42</v>
      </c>
      <c r="AC823" s="1">
        <v>42664</v>
      </c>
      <c r="AD823">
        <v>1.5748</v>
      </c>
      <c r="AE823" s="87">
        <f t="shared" ca="1" si="94"/>
        <v>-2.0599999999999952E-2</v>
      </c>
      <c r="AF823" s="87">
        <f t="shared" ca="1" si="95"/>
        <v>2.1956092548538805E-2</v>
      </c>
      <c r="AG823" s="87">
        <f t="shared" ca="1" si="96"/>
        <v>0.35403135454363405</v>
      </c>
      <c r="AI823" s="1">
        <v>42626</v>
      </c>
      <c r="AJ823">
        <v>2127.02</v>
      </c>
      <c r="AK823" s="85">
        <f t="shared" ca="1" si="99"/>
        <v>-1.4941739368126835E-2</v>
      </c>
      <c r="AL823" s="87">
        <f t="shared" ca="1" si="97"/>
        <v>1.7018562670167978E-2</v>
      </c>
      <c r="AM823" s="87">
        <f t="shared" ca="1" si="98"/>
        <v>27.441607750493247</v>
      </c>
    </row>
    <row r="824" spans="2:39" x14ac:dyDescent="0.45">
      <c r="B824" s="86">
        <v>42801</v>
      </c>
      <c r="C824" s="5">
        <v>77.020099999999999</v>
      </c>
      <c r="E824" s="86">
        <v>42809</v>
      </c>
      <c r="F824" s="5">
        <v>2.4658000000000002</v>
      </c>
      <c r="G824" s="5">
        <v>1.0071119682868757</v>
      </c>
      <c r="I824" s="86">
        <v>42768</v>
      </c>
      <c r="J824" s="5">
        <v>11.93</v>
      </c>
      <c r="L824" s="86">
        <v>42809</v>
      </c>
      <c r="M824" s="5">
        <v>0.82509999999999994</v>
      </c>
      <c r="O824" s="86">
        <f t="shared" ca="1" si="93"/>
        <v>42809</v>
      </c>
      <c r="P824" s="5">
        <v>2297.42</v>
      </c>
      <c r="Q824" s="5">
        <v>5.93055563692063</v>
      </c>
      <c r="R824" s="1"/>
      <c r="S824" s="1">
        <v>42614</v>
      </c>
      <c r="T824">
        <v>396.71499999999997</v>
      </c>
      <c r="V824" s="86">
        <v>42788</v>
      </c>
      <c r="W824" s="5">
        <v>-2.63</v>
      </c>
      <c r="Z824" s="86">
        <v>42769</v>
      </c>
      <c r="AA824" s="5">
        <v>87.48</v>
      </c>
      <c r="AC824" s="1">
        <v>42663</v>
      </c>
      <c r="AD824">
        <v>1.5953999999999999</v>
      </c>
      <c r="AE824" s="87">
        <f t="shared" ca="1" si="94"/>
        <v>1.9900000000000029E-2</v>
      </c>
      <c r="AF824" s="87">
        <f t="shared" ca="1" si="95"/>
        <v>2.4429132199077434E-2</v>
      </c>
      <c r="AG824" s="87">
        <f t="shared" ca="1" si="96"/>
        <v>0.39390792071244324</v>
      </c>
      <c r="AI824" s="1">
        <v>42625</v>
      </c>
      <c r="AJ824">
        <v>2159.04</v>
      </c>
      <c r="AK824" s="85">
        <f t="shared" ca="1" si="99"/>
        <v>1.4570396678017971E-2</v>
      </c>
      <c r="AL824" s="87">
        <f t="shared" ca="1" si="97"/>
        <v>1.6266667506215488E-2</v>
      </c>
      <c r="AM824" s="87">
        <f t="shared" ca="1" si="98"/>
        <v>26.229213228196414</v>
      </c>
    </row>
    <row r="825" spans="2:39" x14ac:dyDescent="0.45">
      <c r="B825" s="86">
        <v>42800</v>
      </c>
      <c r="C825" s="5">
        <v>77.5</v>
      </c>
      <c r="E825" s="86">
        <v>42808</v>
      </c>
      <c r="F825" s="5">
        <v>2.5712000000000002</v>
      </c>
      <c r="G825" s="5">
        <v>0.71300190509329153</v>
      </c>
      <c r="I825" s="86">
        <v>42767</v>
      </c>
      <c r="J825" s="5">
        <v>11.81</v>
      </c>
      <c r="L825" s="86">
        <v>42808</v>
      </c>
      <c r="M825" s="5">
        <v>0.86240000000000006</v>
      </c>
      <c r="O825" s="86">
        <f t="shared" ca="1" si="93"/>
        <v>42808</v>
      </c>
      <c r="P825" s="5">
        <v>2280.85</v>
      </c>
      <c r="Q825" s="5">
        <v>4.9603446001656701</v>
      </c>
      <c r="R825" s="1"/>
      <c r="S825" s="1">
        <v>42613</v>
      </c>
      <c r="T825">
        <v>393.39800000000002</v>
      </c>
      <c r="V825" s="86">
        <v>42787</v>
      </c>
      <c r="W825" s="5">
        <v>-2.38</v>
      </c>
      <c r="Z825" s="86">
        <v>42768</v>
      </c>
      <c r="AA825" s="5">
        <v>87.33</v>
      </c>
      <c r="AC825" s="1">
        <v>42662</v>
      </c>
      <c r="AD825">
        <v>1.5754999999999999</v>
      </c>
      <c r="AE825" s="87">
        <f t="shared" ca="1" si="94"/>
        <v>4.0000000000000036E-3</v>
      </c>
      <c r="AF825" s="87">
        <f t="shared" ca="1" si="95"/>
        <v>3.8079948791982433E-2</v>
      </c>
      <c r="AG825" s="87">
        <f t="shared" ca="1" si="96"/>
        <v>0.61402072440594468</v>
      </c>
      <c r="AI825" s="1">
        <v>42622</v>
      </c>
      <c r="AJ825">
        <v>2127.81</v>
      </c>
      <c r="AK825" s="85">
        <f t="shared" ca="1" si="99"/>
        <v>-2.4827747563078314E-2</v>
      </c>
      <c r="AL825" s="87">
        <f t="shared" ca="1" si="97"/>
        <v>1.2696116258715945E-2</v>
      </c>
      <c r="AM825" s="87">
        <f t="shared" ca="1" si="98"/>
        <v>20.471872336026362</v>
      </c>
    </row>
    <row r="826" spans="2:39" x14ac:dyDescent="0.45">
      <c r="B826" s="86">
        <v>42797</v>
      </c>
      <c r="C826" s="5">
        <v>78.2</v>
      </c>
      <c r="E826" s="86">
        <v>42807</v>
      </c>
      <c r="F826" s="5">
        <v>2.5981000000000001</v>
      </c>
      <c r="G826" s="5">
        <v>0.58356694845864021</v>
      </c>
      <c r="I826" s="86">
        <v>42766</v>
      </c>
      <c r="J826" s="5">
        <v>11.99</v>
      </c>
      <c r="L826" s="86">
        <v>42807</v>
      </c>
      <c r="M826" s="5">
        <v>0.88539999999999996</v>
      </c>
      <c r="O826" s="86">
        <f t="shared" ca="1" si="93"/>
        <v>42807</v>
      </c>
      <c r="P826" s="5">
        <v>2279.5500000000002</v>
      </c>
      <c r="Q826" s="5">
        <v>4.5563273033961202</v>
      </c>
      <c r="R826" s="1"/>
      <c r="S826" s="1">
        <v>42612</v>
      </c>
      <c r="T826">
        <v>387.93799999999999</v>
      </c>
      <c r="V826" s="86">
        <v>42786</v>
      </c>
      <c r="W826" s="5">
        <v>-4</v>
      </c>
      <c r="Z826" s="86">
        <v>42767</v>
      </c>
      <c r="AA826" s="5">
        <v>87.28</v>
      </c>
      <c r="AC826" s="1">
        <v>42661</v>
      </c>
      <c r="AD826">
        <v>1.5714999999999999</v>
      </c>
      <c r="AE826" s="87">
        <f t="shared" ca="1" si="94"/>
        <v>-2.750000000000008E-2</v>
      </c>
      <c r="AF826" s="87">
        <f t="shared" ca="1" si="95"/>
        <v>4.0148723516445758E-2</v>
      </c>
      <c r="AG826" s="87">
        <f t="shared" ca="1" si="96"/>
        <v>0.647378714509522</v>
      </c>
      <c r="AI826" s="1">
        <v>42621</v>
      </c>
      <c r="AJ826">
        <v>2181.3000000000002</v>
      </c>
      <c r="AK826" s="85">
        <f t="shared" ca="1" si="99"/>
        <v>-2.2255507805430696E-3</v>
      </c>
      <c r="AL826" s="87">
        <f t="shared" ca="1" si="97"/>
        <v>2.9245822749696467E-3</v>
      </c>
      <c r="AM826" s="87">
        <f t="shared" ca="1" si="98"/>
        <v>4.7157472213821263</v>
      </c>
    </row>
    <row r="827" spans="2:39" x14ac:dyDescent="0.45">
      <c r="B827" s="86">
        <v>42796</v>
      </c>
      <c r="C827" s="5">
        <v>80.569299999999998</v>
      </c>
      <c r="E827" s="86">
        <v>42804</v>
      </c>
      <c r="F827" s="5">
        <v>2.5508000000000002</v>
      </c>
      <c r="G827" s="5">
        <v>0.59788187239063306</v>
      </c>
      <c r="I827" s="86">
        <v>42765</v>
      </c>
      <c r="J827" s="5">
        <v>11.88</v>
      </c>
      <c r="L827" s="86">
        <v>42804</v>
      </c>
      <c r="M827" s="5">
        <v>0.85509999999999997</v>
      </c>
      <c r="O827" s="86">
        <f t="shared" ca="1" si="93"/>
        <v>42804</v>
      </c>
      <c r="P827" s="5">
        <v>2278.87</v>
      </c>
      <c r="Q827" s="5">
        <v>4.1911835642423396</v>
      </c>
      <c r="R827" s="1"/>
      <c r="S827" s="1">
        <v>42611</v>
      </c>
      <c r="T827">
        <v>386.77</v>
      </c>
      <c r="V827" s="86">
        <v>42783</v>
      </c>
      <c r="W827" s="5">
        <v>-4.13</v>
      </c>
      <c r="Z827" s="86">
        <v>42766</v>
      </c>
      <c r="AA827" s="5">
        <v>87.34</v>
      </c>
      <c r="AC827" s="1">
        <v>42660</v>
      </c>
      <c r="AD827">
        <v>1.599</v>
      </c>
      <c r="AE827" s="87">
        <f t="shared" ca="1" si="94"/>
        <v>-3.0100000000000016E-2</v>
      </c>
      <c r="AF827" s="87">
        <f t="shared" ca="1" si="95"/>
        <v>3.8131122459219624E-2</v>
      </c>
      <c r="AG827" s="87">
        <f t="shared" ca="1" si="96"/>
        <v>0.61484587499632848</v>
      </c>
      <c r="AI827" s="1">
        <v>42620</v>
      </c>
      <c r="AJ827">
        <v>2186.16</v>
      </c>
      <c r="AK827" s="85">
        <f t="shared" ca="1" si="99"/>
        <v>-1.4636466783063686E-4</v>
      </c>
      <c r="AL827" s="87">
        <f t="shared" ca="1" si="97"/>
        <v>2.1814664922471835E-3</v>
      </c>
      <c r="AM827" s="87">
        <f t="shared" ca="1" si="98"/>
        <v>3.5175090259547024</v>
      </c>
    </row>
    <row r="828" spans="2:39" x14ac:dyDescent="0.45">
      <c r="B828" s="86">
        <v>42795</v>
      </c>
      <c r="C828" s="5">
        <v>80.3</v>
      </c>
      <c r="E828" s="86">
        <v>42803</v>
      </c>
      <c r="F828" s="5">
        <v>2.5716999999999999</v>
      </c>
      <c r="G828" s="5">
        <v>0.44396109063745487</v>
      </c>
      <c r="I828" s="86">
        <v>42762</v>
      </c>
      <c r="J828" s="5">
        <v>10.58</v>
      </c>
      <c r="L828" s="86">
        <v>42803</v>
      </c>
      <c r="M828" s="5">
        <v>0.86819999999999997</v>
      </c>
      <c r="O828" s="86">
        <f t="shared" ca="1" si="93"/>
        <v>42803</v>
      </c>
      <c r="P828" s="5">
        <v>2280.9</v>
      </c>
      <c r="Q828" s="5">
        <v>9.3789266270706495</v>
      </c>
      <c r="R828" s="1"/>
      <c r="S828" s="1">
        <v>42608</v>
      </c>
      <c r="T828">
        <v>391.74599999999998</v>
      </c>
      <c r="V828" s="86">
        <v>42782</v>
      </c>
      <c r="W828" s="5">
        <v>-5.75</v>
      </c>
      <c r="Z828" s="86">
        <v>42765</v>
      </c>
      <c r="AA828" s="5">
        <v>87.43</v>
      </c>
      <c r="AC828" s="1">
        <v>42657</v>
      </c>
      <c r="AD828">
        <v>1.6291</v>
      </c>
      <c r="AE828" s="87">
        <f t="shared" ca="1" si="94"/>
        <v>5.1700000000000079E-2</v>
      </c>
      <c r="AF828" s="87">
        <f t="shared" ca="1" si="95"/>
        <v>3.7857892175872723E-2</v>
      </c>
      <c r="AG828" s="87">
        <f t="shared" ca="1" si="96"/>
        <v>0.61044016905836174</v>
      </c>
      <c r="AI828" s="1">
        <v>42619</v>
      </c>
      <c r="AJ828">
        <v>2186.48</v>
      </c>
      <c r="AK828" s="85">
        <f t="shared" ca="1" si="99"/>
        <v>2.9772423433708003E-3</v>
      </c>
      <c r="AL828" s="87">
        <f t="shared" ca="1" si="97"/>
        <v>2.9698210709356229E-3</v>
      </c>
      <c r="AM828" s="87">
        <f t="shared" ca="1" si="98"/>
        <v>4.7886925880422044</v>
      </c>
    </row>
    <row r="829" spans="2:39" x14ac:dyDescent="0.45">
      <c r="B829" s="86">
        <v>42794</v>
      </c>
      <c r="C829" s="5">
        <v>81.3</v>
      </c>
      <c r="E829" s="86">
        <v>42802</v>
      </c>
      <c r="F829" s="5">
        <v>2.5145</v>
      </c>
      <c r="G829" s="5">
        <v>0.36943677853366469</v>
      </c>
      <c r="I829" s="86">
        <v>42761</v>
      </c>
      <c r="J829" s="5">
        <v>10.63</v>
      </c>
      <c r="L829" s="86">
        <v>42802</v>
      </c>
      <c r="M829" s="5">
        <v>0.84299999999999997</v>
      </c>
      <c r="O829" s="86">
        <f t="shared" ca="1" si="93"/>
        <v>42802</v>
      </c>
      <c r="P829" s="5">
        <v>2294.69</v>
      </c>
      <c r="Q829" s="5">
        <v>7.5735775586165897</v>
      </c>
      <c r="R829" s="1"/>
      <c r="S829" s="1">
        <v>42607</v>
      </c>
      <c r="T829">
        <v>385.14600000000002</v>
      </c>
      <c r="V829" s="86">
        <v>42781</v>
      </c>
      <c r="W829" s="5">
        <v>-6.63</v>
      </c>
      <c r="Z829" s="86">
        <v>42762</v>
      </c>
      <c r="AA829" s="5">
        <v>87.61</v>
      </c>
      <c r="AC829" s="1">
        <v>42656</v>
      </c>
      <c r="AD829">
        <v>1.5773999999999999</v>
      </c>
      <c r="AE829" s="87">
        <f t="shared" ca="1" si="94"/>
        <v>-2.8100000000000014E-2</v>
      </c>
      <c r="AF829" s="87">
        <f t="shared" ca="1" si="95"/>
        <v>3.0259378711401261E-2</v>
      </c>
      <c r="AG829" s="87">
        <f t="shared" ca="1" si="96"/>
        <v>0.48791782094938996</v>
      </c>
      <c r="AI829" s="1">
        <v>42615</v>
      </c>
      <c r="AJ829">
        <v>2179.98</v>
      </c>
      <c r="AK829" s="85">
        <f t="shared" ca="1" si="99"/>
        <v>4.1923000419618493E-3</v>
      </c>
      <c r="AL829" s="87">
        <f t="shared" ca="1" si="97"/>
        <v>3.0028458574588683E-3</v>
      </c>
      <c r="AM829" s="87">
        <f t="shared" ca="1" si="98"/>
        <v>4.8419434562487922</v>
      </c>
    </row>
    <row r="830" spans="2:39" x14ac:dyDescent="0.45">
      <c r="B830" s="86">
        <v>42793</v>
      </c>
      <c r="C830" s="5">
        <v>81.042100000000005</v>
      </c>
      <c r="E830" s="86">
        <v>42801</v>
      </c>
      <c r="F830" s="5">
        <v>2.4662000000000002</v>
      </c>
      <c r="G830" s="5">
        <v>0.27151979669998477</v>
      </c>
      <c r="I830" s="86">
        <v>42760</v>
      </c>
      <c r="J830" s="5">
        <v>10.81</v>
      </c>
      <c r="L830" s="86">
        <v>42801</v>
      </c>
      <c r="M830" s="5">
        <v>0.81820000000000004</v>
      </c>
      <c r="O830" s="86">
        <f t="shared" ca="1" si="93"/>
        <v>42801</v>
      </c>
      <c r="P830" s="5">
        <v>2296.6799999999998</v>
      </c>
      <c r="Q830" s="5">
        <v>8.5154797274770893</v>
      </c>
      <c r="R830" s="1"/>
      <c r="S830" s="1">
        <v>42606</v>
      </c>
      <c r="T830">
        <v>384.41300000000001</v>
      </c>
      <c r="V830" s="86">
        <v>42780</v>
      </c>
      <c r="W830" s="5">
        <v>-6.75</v>
      </c>
      <c r="Z830" s="86">
        <v>42761</v>
      </c>
      <c r="AA830" s="5">
        <v>87.53</v>
      </c>
      <c r="AC830" s="1">
        <v>42655</v>
      </c>
      <c r="AD830">
        <v>1.6054999999999999</v>
      </c>
      <c r="AE830" s="87">
        <f t="shared" ca="1" si="94"/>
        <v>9.9999999999988987E-4</v>
      </c>
      <c r="AF830" s="87">
        <f t="shared" ca="1" si="95"/>
        <v>2.971098281780666E-2</v>
      </c>
      <c r="AG830" s="87">
        <f t="shared" ca="1" si="96"/>
        <v>0.47907520286485361</v>
      </c>
      <c r="AI830" s="1">
        <v>42614</v>
      </c>
      <c r="AJ830">
        <v>2170.86</v>
      </c>
      <c r="AK830" s="85">
        <f t="shared" ca="1" si="99"/>
        <v>-4.1457364561137788E-5</v>
      </c>
      <c r="AL830" s="87">
        <f t="shared" ca="1" si="97"/>
        <v>3.4880477378347453E-3</v>
      </c>
      <c r="AM830" s="87">
        <f t="shared" ca="1" si="98"/>
        <v>5.6243079801586804</v>
      </c>
    </row>
    <row r="831" spans="2:39" x14ac:dyDescent="0.45">
      <c r="B831" s="86">
        <v>42790</v>
      </c>
      <c r="C831" s="5">
        <v>81</v>
      </c>
      <c r="E831" s="86">
        <v>42800</v>
      </c>
      <c r="F831" s="5">
        <v>2.4630000000000001</v>
      </c>
      <c r="G831" s="5">
        <v>0.36952239444991625</v>
      </c>
      <c r="I831" s="86">
        <v>42759</v>
      </c>
      <c r="J831" s="5">
        <v>11.07</v>
      </c>
      <c r="L831" s="86">
        <v>42800</v>
      </c>
      <c r="M831" s="5">
        <v>0.82699999999999996</v>
      </c>
      <c r="O831" s="86">
        <f t="shared" ca="1" si="93"/>
        <v>42800</v>
      </c>
      <c r="P831" s="5">
        <v>2298.37</v>
      </c>
      <c r="Q831" s="5">
        <v>7.6472130789965602</v>
      </c>
      <c r="R831" s="1"/>
      <c r="S831" s="1">
        <v>42605</v>
      </c>
      <c r="T831">
        <v>381.00799999999998</v>
      </c>
      <c r="V831" s="86">
        <v>42779</v>
      </c>
      <c r="W831" s="5">
        <v>-6.63</v>
      </c>
      <c r="Z831" s="86">
        <v>42760</v>
      </c>
      <c r="AA831" s="5">
        <v>87.57</v>
      </c>
      <c r="AC831" s="1">
        <v>42654</v>
      </c>
      <c r="AD831">
        <v>1.6045</v>
      </c>
      <c r="AE831" s="87">
        <f t="shared" ca="1" si="94"/>
        <v>4.5400000000000107E-2</v>
      </c>
      <c r="AF831" s="87">
        <f t="shared" ca="1" si="95"/>
        <v>3.1757558155500583E-2</v>
      </c>
      <c r="AG831" s="87">
        <f t="shared" ca="1" si="96"/>
        <v>0.51207523861245274</v>
      </c>
      <c r="AI831" s="1">
        <v>42613</v>
      </c>
      <c r="AJ831">
        <v>2170.9499999999998</v>
      </c>
      <c r="AK831" s="85">
        <f t="shared" ca="1" si="99"/>
        <v>-2.3786147623904054E-3</v>
      </c>
      <c r="AL831" s="87">
        <f t="shared" ca="1" si="97"/>
        <v>3.6077607653755843E-3</v>
      </c>
      <c r="AM831" s="87">
        <f t="shared" ca="1" si="98"/>
        <v>5.8173394369313618</v>
      </c>
    </row>
    <row r="832" spans="2:39" x14ac:dyDescent="0.45">
      <c r="B832" s="86">
        <v>42789</v>
      </c>
      <c r="C832" s="5">
        <v>80.099999999999994</v>
      </c>
      <c r="E832" s="86">
        <v>42797</v>
      </c>
      <c r="F832" s="5">
        <v>2.4550000000000001</v>
      </c>
      <c r="G832" s="5">
        <v>0.33704062564227022</v>
      </c>
      <c r="I832" s="86">
        <v>42758</v>
      </c>
      <c r="J832" s="5">
        <v>11.77</v>
      </c>
      <c r="L832" s="86">
        <v>42797</v>
      </c>
      <c r="M832" s="5">
        <v>0.80500000000000005</v>
      </c>
      <c r="O832" s="86">
        <f t="shared" ca="1" si="93"/>
        <v>42797</v>
      </c>
      <c r="P832" s="5">
        <v>2280.0700000000002</v>
      </c>
      <c r="Q832" s="5">
        <v>7.8557637466096697</v>
      </c>
      <c r="R832" s="1"/>
      <c r="S832" s="1">
        <v>42604</v>
      </c>
      <c r="T832">
        <v>386.459</v>
      </c>
      <c r="V832" s="86">
        <v>42776</v>
      </c>
      <c r="W832" s="5">
        <v>-7.13</v>
      </c>
      <c r="Z832" s="86">
        <v>42759</v>
      </c>
      <c r="AA832" s="5">
        <v>87.26</v>
      </c>
      <c r="AC832" s="1">
        <v>42653</v>
      </c>
      <c r="AD832">
        <v>1.5590999999999999</v>
      </c>
      <c r="AE832" s="87">
        <f t="shared" ca="1" si="94"/>
        <v>3.0999999999998806E-3</v>
      </c>
      <c r="AF832" s="87">
        <f t="shared" ca="1" si="95"/>
        <v>2.413255063187475E-2</v>
      </c>
      <c r="AG832" s="87">
        <f t="shared" ca="1" si="96"/>
        <v>0.38912568663607849</v>
      </c>
      <c r="AI832" s="1">
        <v>42612</v>
      </c>
      <c r="AJ832">
        <v>2176.12</v>
      </c>
      <c r="AK832" s="85">
        <f t="shared" ca="1" si="99"/>
        <v>-1.9556990050680497E-3</v>
      </c>
      <c r="AL832" s="87">
        <f t="shared" ca="1" si="97"/>
        <v>3.4329037888713885E-3</v>
      </c>
      <c r="AM832" s="87">
        <f t="shared" ca="1" si="98"/>
        <v>5.5353910341983603</v>
      </c>
    </row>
    <row r="833" spans="2:39" x14ac:dyDescent="0.45">
      <c r="B833" s="86">
        <v>42788</v>
      </c>
      <c r="C833" s="5">
        <v>80.8</v>
      </c>
      <c r="E833" s="86">
        <v>42796</v>
      </c>
      <c r="F833" s="5">
        <v>2.4567000000000001</v>
      </c>
      <c r="G833" s="5">
        <v>0.18496161763998378</v>
      </c>
      <c r="I833" s="86">
        <v>42755</v>
      </c>
      <c r="J833" s="5">
        <v>11.54</v>
      </c>
      <c r="L833" s="86">
        <v>42796</v>
      </c>
      <c r="M833" s="5">
        <v>0.7994</v>
      </c>
      <c r="O833" s="86">
        <f t="shared" ca="1" si="93"/>
        <v>42796</v>
      </c>
      <c r="P833" s="5">
        <v>2265.1999999999998</v>
      </c>
      <c r="Q833" s="5">
        <v>5.4583584882175398</v>
      </c>
      <c r="R833" s="1"/>
      <c r="S833" s="1">
        <v>42601</v>
      </c>
      <c r="T833">
        <v>382.13499999999999</v>
      </c>
      <c r="V833" s="86">
        <v>42775</v>
      </c>
      <c r="W833" s="5">
        <v>-7.38</v>
      </c>
      <c r="Z833" s="86">
        <v>42758</v>
      </c>
      <c r="AA833" s="5">
        <v>87.2</v>
      </c>
      <c r="AC833" s="1">
        <v>42650</v>
      </c>
      <c r="AD833">
        <v>1.556</v>
      </c>
      <c r="AE833" s="87">
        <f t="shared" ca="1" si="94"/>
        <v>-2.6599999999999957E-2</v>
      </c>
      <c r="AF833" s="87">
        <f t="shared" ca="1" si="95"/>
        <v>3.6081112325795431E-2</v>
      </c>
      <c r="AG833" s="87">
        <f t="shared" ca="1" si="96"/>
        <v>0.58179045483174896</v>
      </c>
      <c r="AI833" s="1">
        <v>42611</v>
      </c>
      <c r="AJ833">
        <v>2180.38</v>
      </c>
      <c r="AK833" s="85">
        <f t="shared" ca="1" si="99"/>
        <v>5.2145001841601589E-3</v>
      </c>
      <c r="AL833" s="87">
        <f t="shared" ca="1" si="97"/>
        <v>4.3562451295342869E-3</v>
      </c>
      <c r="AM833" s="87">
        <f t="shared" ca="1" si="98"/>
        <v>7.0242342098151234</v>
      </c>
    </row>
    <row r="834" spans="2:39" x14ac:dyDescent="0.45">
      <c r="B834" s="86">
        <v>42787</v>
      </c>
      <c r="C834" s="5">
        <v>80.126499999999993</v>
      </c>
      <c r="E834" s="86">
        <v>42795</v>
      </c>
      <c r="F834" s="5">
        <v>2.4207999999999998</v>
      </c>
      <c r="G834" s="5">
        <v>0.88458938685320421</v>
      </c>
      <c r="I834" s="86">
        <v>42754</v>
      </c>
      <c r="J834" s="5">
        <v>12.78</v>
      </c>
      <c r="L834" s="86">
        <v>42795</v>
      </c>
      <c r="M834" s="5">
        <v>0.79549999999999998</v>
      </c>
      <c r="O834" s="86">
        <f t="shared" ca="1" si="93"/>
        <v>42795</v>
      </c>
      <c r="P834" s="5">
        <v>2271.31</v>
      </c>
      <c r="Q834" s="5">
        <v>5.5677385158021098</v>
      </c>
      <c r="R834" s="1"/>
      <c r="S834" s="1">
        <v>42600</v>
      </c>
      <c r="T834">
        <v>378.565</v>
      </c>
      <c r="V834" s="86">
        <v>42774</v>
      </c>
      <c r="W834" s="5">
        <v>-8.25</v>
      </c>
      <c r="Z834" s="86">
        <v>42755</v>
      </c>
      <c r="AA834" s="5">
        <v>87.2</v>
      </c>
      <c r="AC834" s="1">
        <v>42649</v>
      </c>
      <c r="AD834">
        <v>1.5826</v>
      </c>
      <c r="AE834" s="87">
        <f t="shared" ca="1" si="94"/>
        <v>3.0599999999999961E-2</v>
      </c>
      <c r="AF834" s="87">
        <f t="shared" ca="1" si="95"/>
        <v>1.9919002652408781E-2</v>
      </c>
      <c r="AG834" s="87">
        <f t="shared" ca="1" si="96"/>
        <v>0.3211842669455241</v>
      </c>
      <c r="AI834" s="1">
        <v>42608</v>
      </c>
      <c r="AJ834">
        <v>2169.04</v>
      </c>
      <c r="AK834" s="85">
        <f t="shared" ca="1" si="99"/>
        <v>-1.5800957333464785E-3</v>
      </c>
      <c r="AL834" s="87">
        <f t="shared" ca="1" si="97"/>
        <v>2.9441046027209039E-3</v>
      </c>
      <c r="AM834" s="87">
        <f t="shared" ca="1" si="98"/>
        <v>4.7472260290176056</v>
      </c>
    </row>
    <row r="835" spans="2:39" x14ac:dyDescent="0.45">
      <c r="B835" s="86">
        <v>42786</v>
      </c>
      <c r="C835" s="5">
        <v>80</v>
      </c>
      <c r="E835" s="86">
        <v>42794</v>
      </c>
      <c r="F835" s="5">
        <v>2.3738000000000001</v>
      </c>
      <c r="G835" s="5">
        <v>0.90045698583182354</v>
      </c>
      <c r="I835" s="86">
        <v>42753</v>
      </c>
      <c r="J835" s="5">
        <v>12.48</v>
      </c>
      <c r="L835" s="86">
        <v>42794</v>
      </c>
      <c r="M835" s="5">
        <v>0.76329999999999998</v>
      </c>
      <c r="O835" s="86">
        <f t="shared" ca="1" si="93"/>
        <v>42794</v>
      </c>
      <c r="P835" s="5">
        <v>2263.69</v>
      </c>
      <c r="Q835" s="5">
        <v>4.7661730771631703</v>
      </c>
      <c r="R835" s="1"/>
      <c r="S835" s="1">
        <v>42599</v>
      </c>
      <c r="T835">
        <v>385.262</v>
      </c>
      <c r="V835" s="86">
        <v>42773</v>
      </c>
      <c r="W835" s="5">
        <v>-6.88</v>
      </c>
      <c r="Z835" s="86">
        <v>42754</v>
      </c>
      <c r="AA835" s="5">
        <v>87.03</v>
      </c>
      <c r="AC835" s="1">
        <v>42648</v>
      </c>
      <c r="AD835">
        <v>1.552</v>
      </c>
      <c r="AE835" s="87">
        <f t="shared" ca="1" si="94"/>
        <v>1.4499999999999957E-2</v>
      </c>
      <c r="AF835" s="87">
        <f t="shared" ca="1" si="95"/>
        <v>1.9992832048845281E-2</v>
      </c>
      <c r="AG835" s="87">
        <f t="shared" ca="1" si="96"/>
        <v>0.32237473019246882</v>
      </c>
      <c r="AI835" s="1">
        <v>42607</v>
      </c>
      <c r="AJ835">
        <v>2172.4699999999998</v>
      </c>
      <c r="AK835" s="85">
        <f t="shared" ca="1" si="99"/>
        <v>-1.3661738453380294E-3</v>
      </c>
      <c r="AL835" s="87">
        <f t="shared" ca="1" si="97"/>
        <v>2.9856883428740822E-3</v>
      </c>
      <c r="AM835" s="87">
        <f t="shared" ca="1" si="98"/>
        <v>4.8142777952682447</v>
      </c>
    </row>
    <row r="836" spans="2:39" x14ac:dyDescent="0.45">
      <c r="B836" s="86">
        <v>42783</v>
      </c>
      <c r="C836" s="5">
        <v>80.2</v>
      </c>
      <c r="E836" s="86">
        <v>42793</v>
      </c>
      <c r="F836" s="5">
        <v>2.3435000000000001</v>
      </c>
      <c r="G836" s="5">
        <v>0.82559343303266786</v>
      </c>
      <c r="I836" s="86">
        <v>42752</v>
      </c>
      <c r="J836" s="5">
        <v>11.87</v>
      </c>
      <c r="L836" s="86">
        <v>42793</v>
      </c>
      <c r="M836" s="5">
        <v>0.7913</v>
      </c>
      <c r="O836" s="86">
        <f t="shared" ca="1" si="93"/>
        <v>42793</v>
      </c>
      <c r="P836" s="5">
        <v>2271.89</v>
      </c>
      <c r="Q836" s="5">
        <v>4.0998005204531403</v>
      </c>
      <c r="R836" s="1"/>
      <c r="S836" s="1">
        <v>42598</v>
      </c>
      <c r="T836">
        <v>386.37200000000001</v>
      </c>
      <c r="V836" s="86">
        <v>42772</v>
      </c>
      <c r="W836" s="5">
        <v>-6.5</v>
      </c>
      <c r="Z836" s="86">
        <v>42753</v>
      </c>
      <c r="AA836" s="5">
        <v>87.31</v>
      </c>
      <c r="AC836" s="1">
        <v>42647</v>
      </c>
      <c r="AD836">
        <v>1.5375000000000001</v>
      </c>
      <c r="AE836" s="87">
        <f t="shared" ca="1" si="94"/>
        <v>5.9900000000000064E-2</v>
      </c>
      <c r="AF836" s="87">
        <f t="shared" ca="1" si="95"/>
        <v>2.6108044737207056E-2</v>
      </c>
      <c r="AG836" s="87">
        <f t="shared" ca="1" si="96"/>
        <v>0.42097957195094549</v>
      </c>
      <c r="AI836" s="1">
        <v>42606</v>
      </c>
      <c r="AJ836">
        <v>2175.44</v>
      </c>
      <c r="AK836" s="85">
        <f t="shared" ca="1" si="99"/>
        <v>-5.254072980571481E-3</v>
      </c>
      <c r="AL836" s="87">
        <f t="shared" ca="1" si="97"/>
        <v>2.9864094668023882E-3</v>
      </c>
      <c r="AM836" s="87">
        <f t="shared" ca="1" si="98"/>
        <v>4.8154405726639382</v>
      </c>
    </row>
    <row r="837" spans="2:39" x14ac:dyDescent="0.45">
      <c r="B837" s="86">
        <v>42782</v>
      </c>
      <c r="C837" s="5">
        <v>79.935100000000006</v>
      </c>
      <c r="E837" s="86">
        <v>42790</v>
      </c>
      <c r="F837" s="5">
        <v>2.2875000000000001</v>
      </c>
      <c r="G837" s="5">
        <v>0.64730558213773015</v>
      </c>
      <c r="I837" s="86">
        <v>42748</v>
      </c>
      <c r="J837" s="5">
        <v>11.23</v>
      </c>
      <c r="L837" s="86">
        <v>42790</v>
      </c>
      <c r="M837" s="5">
        <v>0.77149999999999996</v>
      </c>
      <c r="O837" s="86">
        <f t="shared" ca="1" si="93"/>
        <v>42790</v>
      </c>
      <c r="P837" s="5">
        <v>2267.89</v>
      </c>
      <c r="Q837" s="5">
        <v>4.6354033850808198</v>
      </c>
      <c r="R837" s="1"/>
      <c r="S837" s="1">
        <v>42597</v>
      </c>
      <c r="T837">
        <v>382.70499999999998</v>
      </c>
      <c r="V837" s="86">
        <v>42769</v>
      </c>
      <c r="W837" s="5">
        <v>-7.88</v>
      </c>
      <c r="Z837" s="86">
        <v>42752</v>
      </c>
      <c r="AA837" s="5">
        <v>87.23</v>
      </c>
      <c r="AC837" s="1">
        <v>42646</v>
      </c>
      <c r="AD837">
        <v>1.4776</v>
      </c>
      <c r="AE837" s="87">
        <f t="shared" ca="1" si="94"/>
        <v>2.1800000000000042E-2</v>
      </c>
      <c r="AF837" s="87">
        <f t="shared" ca="1" si="95"/>
        <v>1.5934945873770721E-2</v>
      </c>
      <c r="AG837" s="87">
        <f t="shared" ca="1" si="96"/>
        <v>0.256943281679052</v>
      </c>
      <c r="AI837" s="1">
        <v>42605</v>
      </c>
      <c r="AJ837">
        <v>2186.9</v>
      </c>
      <c r="AK837" s="85">
        <f t="shared" ca="1" si="99"/>
        <v>1.9498626169790064E-3</v>
      </c>
      <c r="AL837" s="87">
        <f t="shared" ca="1" si="97"/>
        <v>1.8144868703835848E-3</v>
      </c>
      <c r="AM837" s="87">
        <f t="shared" ca="1" si="98"/>
        <v>2.9257721659872082</v>
      </c>
    </row>
    <row r="838" spans="2:39" x14ac:dyDescent="0.45">
      <c r="B838" s="86">
        <v>42781</v>
      </c>
      <c r="C838" s="5">
        <v>79.7</v>
      </c>
      <c r="E838" s="86">
        <v>42789</v>
      </c>
      <c r="F838" s="5">
        <v>2.3506999999999998</v>
      </c>
      <c r="G838" s="5">
        <v>0.47940433526061077</v>
      </c>
      <c r="I838" s="86">
        <v>42747</v>
      </c>
      <c r="J838" s="5">
        <v>11.54</v>
      </c>
      <c r="L838" s="86">
        <v>42789</v>
      </c>
      <c r="M838" s="5">
        <v>0.81589999999999996</v>
      </c>
      <c r="O838" s="86">
        <f t="shared" ca="1" si="93"/>
        <v>42789</v>
      </c>
      <c r="P838" s="5">
        <v>2274.64</v>
      </c>
      <c r="Q838" s="5">
        <v>3.5344130106209199</v>
      </c>
      <c r="R838" s="1"/>
      <c r="S838" s="1">
        <v>42594</v>
      </c>
      <c r="T838">
        <v>388.608</v>
      </c>
      <c r="V838" s="86">
        <v>42768</v>
      </c>
      <c r="W838" s="5">
        <v>-8.75</v>
      </c>
      <c r="Z838" s="86">
        <v>42748</v>
      </c>
      <c r="AA838" s="5">
        <v>87.32</v>
      </c>
      <c r="AC838" s="1">
        <v>42643</v>
      </c>
      <c r="AD838">
        <v>1.4558</v>
      </c>
      <c r="AE838" s="87">
        <f t="shared" ca="1" si="94"/>
        <v>3.5800000000000054E-2</v>
      </c>
      <c r="AF838" s="87">
        <f t="shared" ca="1" si="95"/>
        <v>2.3326576402607234E-2</v>
      </c>
      <c r="AG838" s="87">
        <f t="shared" ca="1" si="96"/>
        <v>0.37612974268639654</v>
      </c>
      <c r="AI838" s="1">
        <v>42604</v>
      </c>
      <c r="AJ838">
        <v>2182.64</v>
      </c>
      <c r="AK838" s="85">
        <f t="shared" ca="1" si="99"/>
        <v>-5.6337900636122971E-4</v>
      </c>
      <c r="AL838" s="87">
        <f t="shared" ca="1" si="97"/>
        <v>1.7932608404001968E-3</v>
      </c>
      <c r="AM838" s="87">
        <f t="shared" ca="1" si="98"/>
        <v>2.8915462210473706</v>
      </c>
    </row>
    <row r="839" spans="2:39" x14ac:dyDescent="0.45">
      <c r="B839" s="86">
        <v>42780</v>
      </c>
      <c r="C839" s="5">
        <v>80.400000000000006</v>
      </c>
      <c r="E839" s="86">
        <v>42788</v>
      </c>
      <c r="F839" s="5">
        <v>2.3875000000000002</v>
      </c>
      <c r="G839" s="5">
        <v>0.3802888156826767</v>
      </c>
      <c r="I839" s="86">
        <v>42746</v>
      </c>
      <c r="J839" s="5">
        <v>11.26</v>
      </c>
      <c r="L839" s="86">
        <v>42788</v>
      </c>
      <c r="M839" s="5">
        <v>0.82599999999999996</v>
      </c>
      <c r="O839" s="86">
        <f t="shared" ca="1" si="93"/>
        <v>42788</v>
      </c>
      <c r="P839" s="5">
        <v>2270.44</v>
      </c>
      <c r="Q839" s="5">
        <v>4.4804993726520301</v>
      </c>
      <c r="R839" s="1"/>
      <c r="S839" s="1">
        <v>42593</v>
      </c>
      <c r="T839">
        <v>386.69099999999997</v>
      </c>
      <c r="V839" s="86">
        <v>42767</v>
      </c>
      <c r="W839" s="5">
        <v>-8.8800000000000008</v>
      </c>
      <c r="Z839" s="86">
        <v>42747</v>
      </c>
      <c r="AA839" s="5">
        <v>87.29</v>
      </c>
      <c r="AC839" s="1">
        <v>42642</v>
      </c>
      <c r="AD839">
        <v>1.42</v>
      </c>
      <c r="AE839" s="87">
        <f t="shared" ca="1" si="94"/>
        <v>-2.5000000000001688E-3</v>
      </c>
      <c r="AF839" s="87">
        <f t="shared" ca="1" si="95"/>
        <v>2.1873652339439546E-2</v>
      </c>
      <c r="AG839" s="87">
        <f t="shared" ca="1" si="96"/>
        <v>0.35270204611447031</v>
      </c>
      <c r="AI839" s="1">
        <v>42601</v>
      </c>
      <c r="AJ839">
        <v>2183.87</v>
      </c>
      <c r="AK839" s="85">
        <f t="shared" ca="1" si="99"/>
        <v>-1.4413542987100584E-3</v>
      </c>
      <c r="AL839" s="87">
        <f t="shared" ca="1" si="97"/>
        <v>3.5830299372321683E-3</v>
      </c>
      <c r="AM839" s="87">
        <f t="shared" ca="1" si="98"/>
        <v>5.7774621747671429</v>
      </c>
    </row>
    <row r="840" spans="2:39" x14ac:dyDescent="0.45">
      <c r="B840" s="86">
        <v>42779</v>
      </c>
      <c r="C840" s="5">
        <v>81.003500000000003</v>
      </c>
      <c r="E840" s="86">
        <v>42787</v>
      </c>
      <c r="F840" s="5">
        <v>2.4079999999999999</v>
      </c>
      <c r="G840" s="5">
        <v>0.4789894918819535</v>
      </c>
      <c r="I840" s="86">
        <v>42745</v>
      </c>
      <c r="J840" s="5">
        <v>11.49</v>
      </c>
      <c r="L840" s="86">
        <v>42787</v>
      </c>
      <c r="M840" s="5">
        <v>0.82520000000000004</v>
      </c>
      <c r="O840" s="86">
        <f t="shared" ca="1" si="93"/>
        <v>42787</v>
      </c>
      <c r="P840" s="5">
        <v>2275.3200000000002</v>
      </c>
      <c r="Q840" s="5">
        <v>5.1843958365634997</v>
      </c>
      <c r="R840" s="1"/>
      <c r="S840" s="1">
        <v>42592</v>
      </c>
      <c r="T840">
        <v>391.38</v>
      </c>
      <c r="V840" s="86">
        <v>42766</v>
      </c>
      <c r="W840" s="5">
        <v>-9</v>
      </c>
      <c r="Z840" s="86">
        <v>42746</v>
      </c>
      <c r="AA840" s="5">
        <v>87.27</v>
      </c>
      <c r="AC840" s="1">
        <v>42641</v>
      </c>
      <c r="AD840">
        <v>1.4225000000000001</v>
      </c>
      <c r="AE840" s="87">
        <f t="shared" ca="1" si="94"/>
        <v>1.4600000000000168E-2</v>
      </c>
      <c r="AF840" s="87">
        <f t="shared" ca="1" si="95"/>
        <v>2.2926985555599539E-2</v>
      </c>
      <c r="AG840" s="87">
        <f t="shared" ca="1" si="96"/>
        <v>0.36968653388152262</v>
      </c>
      <c r="AI840" s="1">
        <v>42600</v>
      </c>
      <c r="AJ840">
        <v>2187.02</v>
      </c>
      <c r="AK840" s="85">
        <f t="shared" ca="1" si="99"/>
        <v>2.1971793405895896E-3</v>
      </c>
      <c r="AL840" s="87">
        <f t="shared" ca="1" si="97"/>
        <v>3.9079192624510688E-3</v>
      </c>
      <c r="AM840" s="87">
        <f t="shared" ca="1" si="98"/>
        <v>6.3013304706842561</v>
      </c>
    </row>
    <row r="841" spans="2:39" x14ac:dyDescent="0.45">
      <c r="B841" s="86">
        <v>42776</v>
      </c>
      <c r="C841" s="5">
        <v>82.3506</v>
      </c>
      <c r="E841" s="86">
        <v>42786</v>
      </c>
      <c r="F841" s="5">
        <v>2.3759999999999999</v>
      </c>
      <c r="G841" s="5">
        <v>0.44458849887657925</v>
      </c>
      <c r="I841" s="86">
        <v>42744</v>
      </c>
      <c r="J841" s="5">
        <v>11.56</v>
      </c>
      <c r="L841" s="86">
        <v>42786</v>
      </c>
      <c r="M841" s="5">
        <v>0.82050000000000001</v>
      </c>
      <c r="O841" s="86">
        <f t="shared" ca="1" si="93"/>
        <v>42786</v>
      </c>
      <c r="P841" s="5">
        <v>2268.9</v>
      </c>
      <c r="Q841" s="5">
        <v>4.6910329756779996</v>
      </c>
      <c r="R841" s="1"/>
      <c r="S841" s="1">
        <v>42591</v>
      </c>
      <c r="T841">
        <v>388.61</v>
      </c>
      <c r="V841" s="86">
        <v>42765</v>
      </c>
      <c r="W841" s="5">
        <v>-9.25</v>
      </c>
      <c r="Z841" s="86">
        <v>42745</v>
      </c>
      <c r="AA841" s="5">
        <v>87.22</v>
      </c>
      <c r="AC841" s="1">
        <v>42640</v>
      </c>
      <c r="AD841">
        <v>1.4078999999999999</v>
      </c>
      <c r="AE841" s="87">
        <f t="shared" ca="1" si="94"/>
        <v>-1.8600000000000172E-2</v>
      </c>
      <c r="AF841" s="87">
        <f t="shared" ca="1" si="95"/>
        <v>2.1661409618643591E-2</v>
      </c>
      <c r="AG841" s="87">
        <f t="shared" ca="1" si="96"/>
        <v>0.34927973507395604</v>
      </c>
      <c r="AI841" s="1">
        <v>42599</v>
      </c>
      <c r="AJ841">
        <v>2182.2199999999998</v>
      </c>
      <c r="AK841" s="85">
        <f t="shared" ca="1" si="99"/>
        <v>1.8668145969237696E-3</v>
      </c>
      <c r="AL841" s="87">
        <f t="shared" ca="1" si="97"/>
        <v>3.7155435107279499E-3</v>
      </c>
      <c r="AM841" s="87">
        <f t="shared" ca="1" si="98"/>
        <v>5.9911338917013612</v>
      </c>
    </row>
    <row r="842" spans="2:39" x14ac:dyDescent="0.45">
      <c r="B842" s="86">
        <v>42775</v>
      </c>
      <c r="C842" s="5">
        <v>82.819699999999997</v>
      </c>
      <c r="E842" s="86">
        <v>42783</v>
      </c>
      <c r="F842" s="5">
        <v>2.375</v>
      </c>
      <c r="G842" s="5">
        <v>0.54762357813860774</v>
      </c>
      <c r="I842" s="86">
        <v>42741</v>
      </c>
      <c r="J842" s="5">
        <v>11.32</v>
      </c>
      <c r="L842" s="86">
        <v>42783</v>
      </c>
      <c r="M842" s="5">
        <v>0.82699999999999996</v>
      </c>
      <c r="O842" s="86">
        <f t="shared" ca="1" si="93"/>
        <v>42783</v>
      </c>
      <c r="P842" s="5">
        <v>2268.9</v>
      </c>
      <c r="Q842" s="5">
        <v>6.7218947536208402</v>
      </c>
      <c r="R842" s="1"/>
      <c r="S842" s="1">
        <v>42590</v>
      </c>
      <c r="T842">
        <v>391.18900000000002</v>
      </c>
      <c r="V842" s="86">
        <v>42762</v>
      </c>
      <c r="W842" s="5">
        <v>-8.6300000000000008</v>
      </c>
      <c r="Z842" s="86">
        <v>42744</v>
      </c>
      <c r="AA842" s="5">
        <v>87.21</v>
      </c>
      <c r="AC842" s="1">
        <v>42639</v>
      </c>
      <c r="AD842">
        <v>1.4265000000000001</v>
      </c>
      <c r="AE842" s="87">
        <f t="shared" ca="1" si="94"/>
        <v>-3.6499999999999977E-2</v>
      </c>
      <c r="AF842" s="87">
        <f t="shared" ca="1" si="95"/>
        <v>2.1546287383212889E-2</v>
      </c>
      <c r="AG842" s="87">
        <f t="shared" ca="1" si="96"/>
        <v>0.34742344480475079</v>
      </c>
      <c r="AI842" s="1">
        <v>42598</v>
      </c>
      <c r="AJ842">
        <v>2178.15</v>
      </c>
      <c r="AK842" s="85">
        <f t="shared" ca="1" si="99"/>
        <v>-5.4941419708265955E-3</v>
      </c>
      <c r="AL842" s="87">
        <f t="shared" ca="1" si="97"/>
        <v>4.4920641799927998E-3</v>
      </c>
      <c r="AM842" s="87">
        <f t="shared" ca="1" si="98"/>
        <v>7.2432358482002632</v>
      </c>
    </row>
    <row r="843" spans="2:39" x14ac:dyDescent="0.45">
      <c r="B843" s="86">
        <v>42774</v>
      </c>
      <c r="C843" s="5">
        <v>82.3</v>
      </c>
      <c r="E843" s="86">
        <v>42782</v>
      </c>
      <c r="F843" s="5">
        <v>2.39</v>
      </c>
      <c r="G843" s="5">
        <v>0.56125128062214391</v>
      </c>
      <c r="I843" s="86">
        <v>42740</v>
      </c>
      <c r="J843" s="5">
        <v>11.67</v>
      </c>
      <c r="L843" s="86">
        <v>42782</v>
      </c>
      <c r="M843" s="5">
        <v>0.82820000000000005</v>
      </c>
      <c r="O843" s="86">
        <f t="shared" ca="1" si="93"/>
        <v>42782</v>
      </c>
      <c r="P843" s="5">
        <v>2276.98</v>
      </c>
      <c r="Q843" s="5">
        <v>6.2809865199999901</v>
      </c>
      <c r="R843" s="1"/>
      <c r="S843" s="1">
        <v>42587</v>
      </c>
      <c r="T843">
        <v>392.38</v>
      </c>
      <c r="V843" s="86">
        <v>42761</v>
      </c>
      <c r="W843" s="5">
        <v>-9</v>
      </c>
      <c r="Z843" s="86">
        <v>42741</v>
      </c>
      <c r="AA843" s="5">
        <v>87.23</v>
      </c>
      <c r="AC843" s="1">
        <v>42636</v>
      </c>
      <c r="AD843">
        <v>1.4630000000000001</v>
      </c>
      <c r="AE843" s="87">
        <f t="shared" ca="1" si="94"/>
        <v>4.0999999999999925E-3</v>
      </c>
      <c r="AF843" s="87">
        <f t="shared" ca="1" si="95"/>
        <v>2.1620129509325271E-2</v>
      </c>
      <c r="AG843" s="87">
        <f t="shared" ca="1" si="96"/>
        <v>0.34861411331155157</v>
      </c>
      <c r="AI843" s="1">
        <v>42597</v>
      </c>
      <c r="AJ843">
        <v>2190.15</v>
      </c>
      <c r="AK843" s="85">
        <f t="shared" ca="1" si="99"/>
        <v>2.7890832400516256E-3</v>
      </c>
      <c r="AL843" s="87">
        <f t="shared" ca="1" si="97"/>
        <v>3.4279815260151538E-3</v>
      </c>
      <c r="AM843" s="87">
        <f t="shared" ca="1" si="98"/>
        <v>5.5274541238279919</v>
      </c>
    </row>
    <row r="844" spans="2:39" x14ac:dyDescent="0.45">
      <c r="B844" s="86">
        <v>42773</v>
      </c>
      <c r="C844" s="5">
        <v>81.5</v>
      </c>
      <c r="E844" s="86">
        <v>42781</v>
      </c>
      <c r="F844" s="5">
        <v>2.4287999999999998</v>
      </c>
      <c r="G844" s="5">
        <v>0.12870353530497816</v>
      </c>
      <c r="I844" s="86">
        <v>42739</v>
      </c>
      <c r="J844" s="5">
        <v>11.85</v>
      </c>
      <c r="L844" s="86">
        <v>42781</v>
      </c>
      <c r="M844" s="5">
        <v>0.84330000000000005</v>
      </c>
      <c r="O844" s="86">
        <f t="shared" ca="1" si="93"/>
        <v>42781</v>
      </c>
      <c r="P844" s="5">
        <v>2269</v>
      </c>
      <c r="Q844" s="5">
        <v>9.6335216432897894</v>
      </c>
      <c r="R844" s="1"/>
      <c r="S844" s="1">
        <v>42586</v>
      </c>
      <c r="T844">
        <v>401.30599999999998</v>
      </c>
      <c r="V844" s="86">
        <v>42760</v>
      </c>
      <c r="W844" s="5">
        <v>-10.130000000000001</v>
      </c>
      <c r="Z844" s="86">
        <v>42740</v>
      </c>
      <c r="AA844" s="5">
        <v>87.25</v>
      </c>
      <c r="AC844" s="1">
        <v>42635</v>
      </c>
      <c r="AD844">
        <v>1.4589000000000001</v>
      </c>
      <c r="AE844" s="87">
        <f t="shared" ca="1" si="94"/>
        <v>-4.4799999999999951E-2</v>
      </c>
      <c r="AF844" s="87">
        <f t="shared" ca="1" si="95"/>
        <v>2.8614841720105099E-2</v>
      </c>
      <c r="AG844" s="87">
        <f t="shared" ca="1" si="96"/>
        <v>0.46140045874850782</v>
      </c>
      <c r="AI844" s="1">
        <v>42594</v>
      </c>
      <c r="AJ844">
        <v>2184.0500000000002</v>
      </c>
      <c r="AK844" s="85">
        <f t="shared" ca="1" si="99"/>
        <v>-7.9636787248911652E-4</v>
      </c>
      <c r="AL844" s="87">
        <f t="shared" ca="1" si="97"/>
        <v>3.2042876570693452E-3</v>
      </c>
      <c r="AM844" s="87">
        <f t="shared" ca="1" si="98"/>
        <v>5.1667585981969468</v>
      </c>
    </row>
    <row r="845" spans="2:39" x14ac:dyDescent="0.45">
      <c r="B845" s="86">
        <v>42772</v>
      </c>
      <c r="C845" s="5">
        <v>80.374399999999994</v>
      </c>
      <c r="E845" s="86">
        <v>42780</v>
      </c>
      <c r="F845" s="5">
        <v>2.4020000000000001</v>
      </c>
      <c r="G845" s="5">
        <v>0.34447987362592469</v>
      </c>
      <c r="I845" s="86">
        <v>42738</v>
      </c>
      <c r="J845" s="5">
        <v>12.85</v>
      </c>
      <c r="L845" s="86">
        <v>42780</v>
      </c>
      <c r="M845" s="5">
        <v>0.84599999999999997</v>
      </c>
      <c r="O845" s="86">
        <f t="shared" ca="1" si="93"/>
        <v>42780</v>
      </c>
      <c r="P845" s="5">
        <v>2270.75</v>
      </c>
      <c r="Q845" s="5">
        <v>9.5134789485083004</v>
      </c>
      <c r="R845" s="1"/>
      <c r="S845" s="1">
        <v>42585</v>
      </c>
      <c r="T845">
        <v>408.57900000000001</v>
      </c>
      <c r="V845" s="86">
        <v>42759</v>
      </c>
      <c r="W845" s="5">
        <v>-10.5</v>
      </c>
      <c r="Z845" s="86">
        <v>42739</v>
      </c>
      <c r="AA845" s="5">
        <v>87.38</v>
      </c>
      <c r="AC845" s="1">
        <v>42634</v>
      </c>
      <c r="AD845">
        <v>1.5037</v>
      </c>
      <c r="AE845" s="87">
        <f t="shared" ca="1" si="94"/>
        <v>-3.1299999999999883E-2</v>
      </c>
      <c r="AF845" s="87">
        <f t="shared" ca="1" si="95"/>
        <v>2.2232614930922257E-2</v>
      </c>
      <c r="AG845" s="87">
        <f t="shared" ca="1" si="96"/>
        <v>0.35849014398353196</v>
      </c>
      <c r="AI845" s="1">
        <v>42593</v>
      </c>
      <c r="AJ845">
        <v>2185.79</v>
      </c>
      <c r="AK845" s="85">
        <f t="shared" ca="1" si="99"/>
        <v>4.7233927423996338E-3</v>
      </c>
      <c r="AL845" s="87">
        <f t="shared" ca="1" si="97"/>
        <v>3.2181275873619801E-3</v>
      </c>
      <c r="AM845" s="87">
        <f t="shared" ca="1" si="98"/>
        <v>5.1890748152444885</v>
      </c>
    </row>
    <row r="846" spans="2:39" x14ac:dyDescent="0.45">
      <c r="B846" s="86">
        <v>42769</v>
      </c>
      <c r="C846" s="5">
        <v>79.400000000000006</v>
      </c>
      <c r="E846" s="86">
        <v>42779</v>
      </c>
      <c r="F846" s="5">
        <v>2.3700999999999999</v>
      </c>
      <c r="G846" s="5">
        <v>0.95146346925845415</v>
      </c>
      <c r="I846" s="86">
        <v>42734</v>
      </c>
      <c r="J846" s="5">
        <v>14.04</v>
      </c>
      <c r="L846" s="86">
        <v>42779</v>
      </c>
      <c r="M846" s="5">
        <v>0.84909999999999997</v>
      </c>
      <c r="O846" s="86">
        <f t="shared" ca="1" si="93"/>
        <v>42779</v>
      </c>
      <c r="P846" s="5">
        <v>2257.83</v>
      </c>
      <c r="Q846" s="5">
        <v>11.6857289952492</v>
      </c>
      <c r="R846" s="1"/>
      <c r="S846" s="1">
        <v>42584</v>
      </c>
      <c r="T846">
        <v>417.38900000000001</v>
      </c>
      <c r="V846" s="86">
        <v>42758</v>
      </c>
      <c r="W846" s="5">
        <v>-9.6300000000000008</v>
      </c>
      <c r="Z846" s="86">
        <v>42738</v>
      </c>
      <c r="AA846" s="5">
        <v>86.91</v>
      </c>
      <c r="AC846" s="1">
        <v>42633</v>
      </c>
      <c r="AD846">
        <v>1.5349999999999999</v>
      </c>
      <c r="AE846" s="87">
        <f t="shared" ca="1" si="94"/>
        <v>-1.1000000000000121E-2</v>
      </c>
      <c r="AF846" s="87">
        <f t="shared" ca="1" si="95"/>
        <v>1.4418593320200707E-2</v>
      </c>
      <c r="AG846" s="87">
        <f t="shared" ca="1" si="96"/>
        <v>0.2324928314307077</v>
      </c>
      <c r="AI846" s="1">
        <v>42592</v>
      </c>
      <c r="AJ846">
        <v>2175.4899999999998</v>
      </c>
      <c r="AK846" s="85">
        <f t="shared" ca="1" si="99"/>
        <v>-2.8687970506289257E-3</v>
      </c>
      <c r="AL846" s="87">
        <f t="shared" ca="1" si="97"/>
        <v>5.0293974607309626E-3</v>
      </c>
      <c r="AM846" s="87">
        <f t="shared" ca="1" si="98"/>
        <v>8.1096597294102502</v>
      </c>
    </row>
    <row r="847" spans="2:39" x14ac:dyDescent="0.45">
      <c r="B847" s="86">
        <v>42768</v>
      </c>
      <c r="C847" s="5">
        <v>81.2</v>
      </c>
      <c r="E847" s="86">
        <v>42776</v>
      </c>
      <c r="F847" s="5">
        <v>2.3370000000000002</v>
      </c>
      <c r="G847" s="5">
        <v>0.93482750637038226</v>
      </c>
      <c r="I847" s="86">
        <v>42733</v>
      </c>
      <c r="J847" s="5">
        <v>13.37</v>
      </c>
      <c r="L847" s="86">
        <v>42776</v>
      </c>
      <c r="M847" s="5">
        <v>0.83</v>
      </c>
      <c r="O847" s="86">
        <f t="shared" ca="1" si="93"/>
        <v>42776</v>
      </c>
      <c r="P847" s="5">
        <v>2238.83</v>
      </c>
      <c r="Q847" s="5">
        <v>7.5871882487931899</v>
      </c>
      <c r="R847" s="1"/>
      <c r="S847" s="1">
        <v>42583</v>
      </c>
      <c r="T847">
        <v>410.24900000000002</v>
      </c>
      <c r="V847" s="86">
        <v>42755</v>
      </c>
      <c r="W847" s="5">
        <v>-10.25</v>
      </c>
      <c r="Z847" s="86">
        <v>42734</v>
      </c>
      <c r="AA847" s="5">
        <v>86.55</v>
      </c>
      <c r="AC847" s="1">
        <v>42632</v>
      </c>
      <c r="AD847">
        <v>1.546</v>
      </c>
      <c r="AE847" s="87">
        <f t="shared" ca="1" si="94"/>
        <v>2.100000000000013E-2</v>
      </c>
      <c r="AF847" s="87">
        <f t="shared" ca="1" si="95"/>
        <v>2.4188495888197246E-2</v>
      </c>
      <c r="AG847" s="87">
        <f t="shared" ca="1" si="96"/>
        <v>0.39002777678861167</v>
      </c>
      <c r="AI847" s="1">
        <v>42591</v>
      </c>
      <c r="AJ847">
        <v>2181.7399999999998</v>
      </c>
      <c r="AK847" s="85">
        <f t="shared" ca="1" si="99"/>
        <v>3.8967320664632022E-4</v>
      </c>
      <c r="AL847" s="87">
        <f t="shared" ca="1" si="97"/>
        <v>4.3720780491642306E-3</v>
      </c>
      <c r="AM847" s="87">
        <f t="shared" ca="1" si="98"/>
        <v>7.0497640256080647</v>
      </c>
    </row>
    <row r="848" spans="2:39" x14ac:dyDescent="0.45">
      <c r="B848" s="86">
        <v>42767</v>
      </c>
      <c r="C848" s="5">
        <v>81.7</v>
      </c>
      <c r="E848" s="86">
        <v>42775</v>
      </c>
      <c r="F848" s="5">
        <v>2.3214000000000001</v>
      </c>
      <c r="G848" s="5">
        <v>0.96462973898451532</v>
      </c>
      <c r="I848" s="86">
        <v>42732</v>
      </c>
      <c r="J848" s="5">
        <v>12.95</v>
      </c>
      <c r="L848" s="86">
        <v>42775</v>
      </c>
      <c r="M848" s="5">
        <v>0.83089999999999997</v>
      </c>
      <c r="O848" s="86">
        <f t="shared" ref="O848:O911" ca="1" si="100">VALUE(L848)</f>
        <v>42775</v>
      </c>
      <c r="P848" s="5">
        <v>2249.2600000000002</v>
      </c>
      <c r="Q848" s="5">
        <v>7.8102707662617101</v>
      </c>
      <c r="R848" s="1"/>
      <c r="S848" s="1">
        <v>42580</v>
      </c>
      <c r="T848">
        <v>394.70600000000002</v>
      </c>
      <c r="V848" s="86">
        <v>42754</v>
      </c>
      <c r="W848" s="5">
        <v>-10.25</v>
      </c>
      <c r="Z848" s="86">
        <v>42733</v>
      </c>
      <c r="AA848" s="5">
        <v>86.52</v>
      </c>
      <c r="AC848" s="1">
        <v>42629</v>
      </c>
      <c r="AD848">
        <v>1.5249999999999999</v>
      </c>
      <c r="AE848" s="87">
        <f t="shared" ca="1" si="94"/>
        <v>4.0000000000000036E-3</v>
      </c>
      <c r="AF848" s="87">
        <f t="shared" ca="1" si="95"/>
        <v>3.9528470752104763E-2</v>
      </c>
      <c r="AG848" s="87">
        <f t="shared" ca="1" si="96"/>
        <v>0.63737743919909839</v>
      </c>
      <c r="AI848" s="1">
        <v>42590</v>
      </c>
      <c r="AJ848">
        <v>2180.89</v>
      </c>
      <c r="AK848" s="85">
        <f t="shared" ca="1" si="99"/>
        <v>-9.0747435050471642E-4</v>
      </c>
      <c r="AL848" s="87">
        <f t="shared" ca="1" si="97"/>
        <v>4.2344891753011331E-3</v>
      </c>
      <c r="AM848" s="87">
        <f t="shared" ca="1" si="98"/>
        <v>6.827908632731579</v>
      </c>
    </row>
    <row r="849" spans="2:39" x14ac:dyDescent="0.45">
      <c r="B849" s="86">
        <v>42766</v>
      </c>
      <c r="C849" s="5">
        <v>82.530500000000004</v>
      </c>
      <c r="E849" s="86">
        <v>42774</v>
      </c>
      <c r="F849" s="5">
        <v>2.2549000000000001</v>
      </c>
      <c r="G849" s="5">
        <v>0.51225460791810784</v>
      </c>
      <c r="I849" s="86">
        <v>42731</v>
      </c>
      <c r="J849" s="5">
        <v>11.99</v>
      </c>
      <c r="L849" s="86">
        <v>42774</v>
      </c>
      <c r="M849" s="5">
        <v>0.80520000000000003</v>
      </c>
      <c r="O849" s="86">
        <f t="shared" ca="1" si="100"/>
        <v>42774</v>
      </c>
      <c r="P849" s="5">
        <v>2249.92</v>
      </c>
      <c r="Q849" s="5">
        <v>7.7376688941670002</v>
      </c>
      <c r="R849" s="1"/>
      <c r="S849" s="1">
        <v>42579</v>
      </c>
      <c r="T849">
        <v>404.15699999999998</v>
      </c>
      <c r="V849" s="86">
        <v>42753</v>
      </c>
      <c r="W849" s="5">
        <v>-11.75</v>
      </c>
      <c r="Z849" s="86">
        <v>42732</v>
      </c>
      <c r="AA849" s="5">
        <v>86.4</v>
      </c>
      <c r="AC849" s="1">
        <v>42628</v>
      </c>
      <c r="AD849">
        <v>1.5209999999999999</v>
      </c>
      <c r="AE849" s="87">
        <f t="shared" ca="1" si="94"/>
        <v>-7.5000000000000622E-3</v>
      </c>
      <c r="AF849" s="87">
        <f t="shared" ca="1" si="95"/>
        <v>4.1051542804950325E-2</v>
      </c>
      <c r="AG849" s="87">
        <f t="shared" ca="1" si="96"/>
        <v>0.66193623811764057</v>
      </c>
      <c r="AI849" s="1">
        <v>42587</v>
      </c>
      <c r="AJ849">
        <v>2182.87</v>
      </c>
      <c r="AK849" s="85">
        <f t="shared" ca="1" si="99"/>
        <v>8.5666436043246308E-3</v>
      </c>
      <c r="AL849" s="87">
        <f t="shared" ca="1" si="97"/>
        <v>6.2267481492882405E-3</v>
      </c>
      <c r="AM849" s="87">
        <f t="shared" ca="1" si="98"/>
        <v>10.040329702660554</v>
      </c>
    </row>
    <row r="850" spans="2:39" x14ac:dyDescent="0.45">
      <c r="B850" s="86">
        <v>42765</v>
      </c>
      <c r="C850" s="5">
        <v>82.1</v>
      </c>
      <c r="E850" s="86">
        <v>42773</v>
      </c>
      <c r="F850" s="5">
        <v>2.3267000000000002</v>
      </c>
      <c r="G850" s="5">
        <v>0.35695807410207947</v>
      </c>
      <c r="I850" s="86">
        <v>42727</v>
      </c>
      <c r="J850" s="5">
        <v>11.44</v>
      </c>
      <c r="L850" s="86">
        <v>42773</v>
      </c>
      <c r="M850" s="5">
        <v>0.84370000000000001</v>
      </c>
      <c r="O850" s="86">
        <f t="shared" ca="1" si="100"/>
        <v>42773</v>
      </c>
      <c r="P850" s="5">
        <v>2268.88</v>
      </c>
      <c r="Q850" s="5">
        <v>3.7200469279417598</v>
      </c>
      <c r="R850" s="1"/>
      <c r="S850" s="1">
        <v>42578</v>
      </c>
      <c r="T850">
        <v>397.13400000000001</v>
      </c>
      <c r="V850" s="86">
        <v>42752</v>
      </c>
      <c r="W850" s="5">
        <v>-11.88</v>
      </c>
      <c r="Z850" s="86">
        <v>42731</v>
      </c>
      <c r="AA850" s="5">
        <v>86.52</v>
      </c>
      <c r="AC850" s="1">
        <v>42627</v>
      </c>
      <c r="AD850">
        <v>1.5285</v>
      </c>
      <c r="AE850" s="87">
        <f t="shared" ca="1" si="94"/>
        <v>-3.6499999999999977E-2</v>
      </c>
      <c r="AF850" s="87">
        <f t="shared" ca="1" si="95"/>
        <v>5.5787603162948896E-2</v>
      </c>
      <c r="AG850" s="87">
        <f t="shared" ca="1" si="96"/>
        <v>0.89954807171897877</v>
      </c>
      <c r="AI850" s="1">
        <v>42586</v>
      </c>
      <c r="AJ850">
        <v>2164.25</v>
      </c>
      <c r="AK850" s="85">
        <f t="shared" ca="1" si="99"/>
        <v>2.1256735230357668E-4</v>
      </c>
      <c r="AL850" s="87">
        <f t="shared" ca="1" si="97"/>
        <v>3.9805078453552826E-3</v>
      </c>
      <c r="AM850" s="87">
        <f t="shared" ca="1" si="98"/>
        <v>6.4183760436757584</v>
      </c>
    </row>
    <row r="851" spans="2:39" x14ac:dyDescent="0.45">
      <c r="B851" s="86">
        <v>42762</v>
      </c>
      <c r="C851" s="5">
        <v>81.869500000000002</v>
      </c>
      <c r="E851" s="86">
        <v>42772</v>
      </c>
      <c r="F851" s="5">
        <v>2.3431999999999999</v>
      </c>
      <c r="G851" s="5">
        <v>0.44419260086888823</v>
      </c>
      <c r="I851" s="86">
        <v>42726</v>
      </c>
      <c r="J851" s="5">
        <v>11.43</v>
      </c>
      <c r="L851" s="86">
        <v>42772</v>
      </c>
      <c r="M851" s="5">
        <v>0.86570000000000003</v>
      </c>
      <c r="O851" s="86">
        <f t="shared" ca="1" si="100"/>
        <v>42772</v>
      </c>
      <c r="P851" s="5">
        <v>2263.79</v>
      </c>
      <c r="Q851" s="5">
        <v>4.5798080380968296</v>
      </c>
      <c r="R851" s="1"/>
      <c r="S851" s="1">
        <v>42577</v>
      </c>
      <c r="T851">
        <v>401.548</v>
      </c>
      <c r="V851" s="86">
        <v>42751</v>
      </c>
      <c r="W851" s="5">
        <v>-11.5</v>
      </c>
      <c r="Z851" s="86">
        <v>42727</v>
      </c>
      <c r="AA851" s="5">
        <v>86.6</v>
      </c>
      <c r="AC851" s="1">
        <v>42626</v>
      </c>
      <c r="AD851">
        <v>1.5649999999999999</v>
      </c>
      <c r="AE851" s="87">
        <f t="shared" ca="1" si="94"/>
        <v>5.8000000000000052E-2</v>
      </c>
      <c r="AF851" s="87">
        <f t="shared" ca="1" si="95"/>
        <v>4.1914754760903339E-2</v>
      </c>
      <c r="AG851" s="87">
        <f t="shared" ca="1" si="96"/>
        <v>0.67585511267825293</v>
      </c>
      <c r="AI851" s="1">
        <v>42585</v>
      </c>
      <c r="AJ851">
        <v>2163.79</v>
      </c>
      <c r="AK851" s="85">
        <f t="shared" ca="1" si="99"/>
        <v>3.1290382452996857E-3</v>
      </c>
      <c r="AL851" s="87">
        <f t="shared" ca="1" si="97"/>
        <v>4.1911728767857793E-3</v>
      </c>
      <c r="AM851" s="87">
        <f t="shared" ca="1" si="98"/>
        <v>6.7580632000649743</v>
      </c>
    </row>
    <row r="852" spans="2:39" x14ac:dyDescent="0.45">
      <c r="B852" s="86">
        <v>42761</v>
      </c>
      <c r="C852" s="5">
        <v>83.2</v>
      </c>
      <c r="E852" s="86">
        <v>42769</v>
      </c>
      <c r="F852" s="5">
        <v>2.3877999999999999</v>
      </c>
      <c r="G852" s="5">
        <v>0.3524042896068878</v>
      </c>
      <c r="I852" s="86">
        <v>42725</v>
      </c>
      <c r="J852" s="5">
        <v>11.27</v>
      </c>
      <c r="L852" s="86">
        <v>42769</v>
      </c>
      <c r="M852" s="5">
        <v>0.88549999999999995</v>
      </c>
      <c r="O852" s="86">
        <f t="shared" ca="1" si="100"/>
        <v>42769</v>
      </c>
      <c r="P852" s="5">
        <v>2260.96</v>
      </c>
      <c r="Q852" s="5">
        <v>4.7650266588308199</v>
      </c>
      <c r="R852" s="1"/>
      <c r="S852" s="1">
        <v>42576</v>
      </c>
      <c r="T852">
        <v>395.476</v>
      </c>
      <c r="V852" s="86">
        <v>42748</v>
      </c>
      <c r="W852" s="5">
        <v>-11.5</v>
      </c>
      <c r="Z852" s="86">
        <v>42726</v>
      </c>
      <c r="AA852" s="5">
        <v>86.44</v>
      </c>
      <c r="AC852" s="1">
        <v>42625</v>
      </c>
      <c r="AD852">
        <v>1.5069999999999999</v>
      </c>
      <c r="AE852" s="87">
        <f t="shared" ca="1" si="94"/>
        <v>-1.7500000000000071E-2</v>
      </c>
      <c r="AF852" s="87">
        <f t="shared" ca="1" si="95"/>
        <v>4.5156127306638427E-2</v>
      </c>
      <c r="AG852" s="87">
        <f t="shared" ca="1" si="96"/>
        <v>0.72812067452220275</v>
      </c>
      <c r="AI852" s="1">
        <v>42584</v>
      </c>
      <c r="AJ852">
        <v>2157.0300000000002</v>
      </c>
      <c r="AK852" s="85">
        <f t="shared" ca="1" si="99"/>
        <v>-6.3819139077918741E-3</v>
      </c>
      <c r="AL852" s="87">
        <f t="shared" ca="1" si="97"/>
        <v>3.772575381461626E-3</v>
      </c>
      <c r="AM852" s="87">
        <f t="shared" ca="1" si="98"/>
        <v>6.08309502004587</v>
      </c>
    </row>
    <row r="853" spans="2:39" x14ac:dyDescent="0.45">
      <c r="B853" s="86">
        <v>42760</v>
      </c>
      <c r="C853" s="5">
        <v>85.299300000000002</v>
      </c>
      <c r="E853" s="86">
        <v>42768</v>
      </c>
      <c r="F853" s="5">
        <v>2.3874</v>
      </c>
      <c r="G853" s="5">
        <v>0.35150550019404903</v>
      </c>
      <c r="I853" s="86">
        <v>42724</v>
      </c>
      <c r="J853" s="5">
        <v>11.45</v>
      </c>
      <c r="L853" s="86">
        <v>42768</v>
      </c>
      <c r="M853" s="5">
        <v>0.87880000000000003</v>
      </c>
      <c r="O853" s="86">
        <f t="shared" ca="1" si="100"/>
        <v>42768</v>
      </c>
      <c r="P853" s="5">
        <v>2265.1799999999998</v>
      </c>
      <c r="Q853" s="5">
        <v>4.7209677410968904</v>
      </c>
      <c r="R853" s="1"/>
      <c r="S853" s="1">
        <v>42573</v>
      </c>
      <c r="T853">
        <v>387.24700000000001</v>
      </c>
      <c r="V853" s="86">
        <v>42747</v>
      </c>
      <c r="W853" s="5">
        <v>-12.25</v>
      </c>
      <c r="Z853" s="86">
        <v>42725</v>
      </c>
      <c r="AA853" s="5">
        <v>86.54</v>
      </c>
      <c r="AC853" s="1">
        <v>42622</v>
      </c>
      <c r="AD853">
        <v>1.5245</v>
      </c>
      <c r="AE853" s="87">
        <f t="shared" ca="1" si="94"/>
        <v>7.7399999999999913E-2</v>
      </c>
      <c r="AF853" s="87">
        <f t="shared" ca="1" si="95"/>
        <v>6.4679021586085655E-2</v>
      </c>
      <c r="AG853" s="87">
        <f t="shared" ca="1" si="96"/>
        <v>1.0429178858695765</v>
      </c>
      <c r="AI853" s="1">
        <v>42583</v>
      </c>
      <c r="AJ853">
        <v>2170.84</v>
      </c>
      <c r="AK853" s="85">
        <f t="shared" ca="1" si="99"/>
        <v>-1.2705897060663312E-3</v>
      </c>
      <c r="AL853" s="87">
        <f t="shared" ca="1" si="97"/>
        <v>1.6471254211358169E-3</v>
      </c>
      <c r="AM853" s="87">
        <f t="shared" ca="1" si="98"/>
        <v>2.65590993779435</v>
      </c>
    </row>
    <row r="854" spans="2:39" x14ac:dyDescent="0.45">
      <c r="B854" s="86">
        <v>42759</v>
      </c>
      <c r="C854" s="5">
        <v>84.3</v>
      </c>
      <c r="E854" s="86">
        <v>42767</v>
      </c>
      <c r="F854" s="5">
        <v>2.3835000000000002</v>
      </c>
      <c r="G854" s="5">
        <v>0.3562435496492099</v>
      </c>
      <c r="I854" s="86">
        <v>42723</v>
      </c>
      <c r="J854" s="5">
        <v>11.71</v>
      </c>
      <c r="L854" s="86">
        <v>42767</v>
      </c>
      <c r="M854" s="5">
        <v>0.87670000000000003</v>
      </c>
      <c r="O854" s="86">
        <f t="shared" ca="1" si="100"/>
        <v>42767</v>
      </c>
      <c r="P854" s="5">
        <v>2270.7600000000002</v>
      </c>
      <c r="Q854" s="5">
        <v>4.1881352632661102</v>
      </c>
      <c r="R854" s="1"/>
      <c r="S854" s="1">
        <v>42572</v>
      </c>
      <c r="T854">
        <v>392.86900000000003</v>
      </c>
      <c r="V854" s="86">
        <v>42746</v>
      </c>
      <c r="W854" s="5">
        <v>-12.38</v>
      </c>
      <c r="Z854" s="86">
        <v>42724</v>
      </c>
      <c r="AA854" s="5">
        <v>86.39</v>
      </c>
      <c r="AC854" s="1">
        <v>42621</v>
      </c>
      <c r="AD854">
        <v>1.4471000000000001</v>
      </c>
      <c r="AE854" s="87">
        <f t="shared" ca="1" si="94"/>
        <v>5.7300000000000129E-2</v>
      </c>
      <c r="AF854" s="87">
        <f t="shared" ca="1" si="95"/>
        <v>5.0701898386549635E-2</v>
      </c>
      <c r="AG854" s="87">
        <f t="shared" ca="1" si="96"/>
        <v>0.81754354624081105</v>
      </c>
      <c r="AI854" s="1">
        <v>42580</v>
      </c>
      <c r="AJ854">
        <v>2173.6</v>
      </c>
      <c r="AK854" s="85">
        <f t="shared" ca="1" si="99"/>
        <v>1.6299621902952422E-3</v>
      </c>
      <c r="AL854" s="87">
        <f t="shared" ca="1" si="97"/>
        <v>1.3397411655608933E-3</v>
      </c>
      <c r="AM854" s="87">
        <f t="shared" ca="1" si="98"/>
        <v>2.1602677185515682</v>
      </c>
    </row>
    <row r="855" spans="2:39" x14ac:dyDescent="0.45">
      <c r="B855" s="86">
        <v>42758</v>
      </c>
      <c r="C855" s="5">
        <v>83.951999999999998</v>
      </c>
      <c r="E855" s="86">
        <v>42766</v>
      </c>
      <c r="F855" s="5">
        <v>2.3639999999999999</v>
      </c>
      <c r="G855" s="5">
        <v>0.25263356203534637</v>
      </c>
      <c r="I855" s="86">
        <v>42720</v>
      </c>
      <c r="J855" s="5">
        <v>12.2</v>
      </c>
      <c r="L855" s="86">
        <v>42766</v>
      </c>
      <c r="M855" s="5">
        <v>0.86650000000000005</v>
      </c>
      <c r="O855" s="86">
        <f t="shared" ca="1" si="100"/>
        <v>42766</v>
      </c>
      <c r="P855" s="5">
        <v>2262.5300000000002</v>
      </c>
      <c r="Q855" s="5">
        <v>8.5477189526926693</v>
      </c>
      <c r="R855" s="1"/>
      <c r="S855" s="1">
        <v>42571</v>
      </c>
      <c r="T855">
        <v>387.64800000000002</v>
      </c>
      <c r="V855" s="86">
        <v>42745</v>
      </c>
      <c r="W855" s="5">
        <v>-12.5</v>
      </c>
      <c r="Z855" s="86">
        <v>42723</v>
      </c>
      <c r="AA855" s="5">
        <v>86.27</v>
      </c>
      <c r="AC855" s="1">
        <v>42620</v>
      </c>
      <c r="AD855">
        <v>1.3897999999999999</v>
      </c>
      <c r="AE855" s="87">
        <f t="shared" ca="1" si="94"/>
        <v>4.9999999999994493E-4</v>
      </c>
      <c r="AF855" s="87">
        <f t="shared" ca="1" si="95"/>
        <v>3.8286028783356435E-2</v>
      </c>
      <c r="AG855" s="87">
        <f t="shared" ca="1" si="96"/>
        <v>0.61734366442039335</v>
      </c>
      <c r="AI855" s="1">
        <v>42579</v>
      </c>
      <c r="AJ855">
        <v>2170.06</v>
      </c>
      <c r="AK855" s="85">
        <f t="shared" ca="1" si="99"/>
        <v>1.6049295062452703E-3</v>
      </c>
      <c r="AL855" s="87">
        <f t="shared" ca="1" si="97"/>
        <v>1.9921735839458668E-3</v>
      </c>
      <c r="AM855" s="87">
        <f t="shared" ca="1" si="98"/>
        <v>3.2122833826246513</v>
      </c>
    </row>
    <row r="856" spans="2:39" x14ac:dyDescent="0.45">
      <c r="B856" s="86">
        <v>42755</v>
      </c>
      <c r="C856" s="5">
        <v>84.586399999999998</v>
      </c>
      <c r="E856" s="86">
        <v>42765</v>
      </c>
      <c r="F856" s="5">
        <v>2.3965000000000001</v>
      </c>
      <c r="G856" s="5">
        <v>0.47596554497148275</v>
      </c>
      <c r="I856" s="86">
        <v>42719</v>
      </c>
      <c r="J856" s="5">
        <v>12.79</v>
      </c>
      <c r="L856" s="86">
        <v>42765</v>
      </c>
      <c r="M856" s="5">
        <v>0.88349999999999995</v>
      </c>
      <c r="O856" s="86">
        <f t="shared" ca="1" si="100"/>
        <v>42765</v>
      </c>
      <c r="P856" s="5">
        <v>2258.0700000000002</v>
      </c>
      <c r="Q856" s="5">
        <v>10.4891450977298</v>
      </c>
      <c r="R856" s="1"/>
      <c r="S856" s="1">
        <v>42570</v>
      </c>
      <c r="T856">
        <v>389.94900000000001</v>
      </c>
      <c r="V856" s="86">
        <v>42744</v>
      </c>
      <c r="W856" s="5">
        <v>-13.13</v>
      </c>
      <c r="Z856" s="86">
        <v>42720</v>
      </c>
      <c r="AA856" s="5">
        <v>86.05</v>
      </c>
      <c r="AC856" s="1">
        <v>42619</v>
      </c>
      <c r="AD856">
        <v>1.3893</v>
      </c>
      <c r="AE856" s="87">
        <f t="shared" ca="1" si="94"/>
        <v>-6.6699999999999982E-2</v>
      </c>
      <c r="AF856" s="87">
        <f t="shared" ca="1" si="95"/>
        <v>3.7556657199489918E-2</v>
      </c>
      <c r="AG856" s="87">
        <f t="shared" ca="1" si="96"/>
        <v>0.60558290101356016</v>
      </c>
      <c r="AI856" s="1">
        <v>42578</v>
      </c>
      <c r="AJ856">
        <v>2166.58</v>
      </c>
      <c r="AK856" s="85">
        <f t="shared" ca="1" si="99"/>
        <v>-1.1993285198676762E-3</v>
      </c>
      <c r="AL856" s="87">
        <f t="shared" ca="1" si="97"/>
        <v>3.2237108264501109E-3</v>
      </c>
      <c r="AM856" s="87">
        <f t="shared" ca="1" si="98"/>
        <v>5.1980775177642649</v>
      </c>
    </row>
    <row r="857" spans="2:39" x14ac:dyDescent="0.45">
      <c r="B857" s="86">
        <v>42754</v>
      </c>
      <c r="C857" s="5">
        <v>85.3</v>
      </c>
      <c r="E857" s="86">
        <v>42762</v>
      </c>
      <c r="F857" s="5">
        <v>2.3980999999999999</v>
      </c>
      <c r="G857" s="5">
        <v>0.59476516374112076</v>
      </c>
      <c r="I857" s="86">
        <v>42718</v>
      </c>
      <c r="J857" s="5">
        <v>13.19</v>
      </c>
      <c r="L857" s="86">
        <v>42762</v>
      </c>
      <c r="M857" s="5">
        <v>0.88429999999999997</v>
      </c>
      <c r="O857" s="86">
        <f t="shared" ca="1" si="100"/>
        <v>42762</v>
      </c>
      <c r="P857" s="5">
        <v>2262.0300000000002</v>
      </c>
      <c r="Q857" s="5">
        <v>10.4053561575657</v>
      </c>
      <c r="R857" s="1"/>
      <c r="S857" s="1">
        <v>42569</v>
      </c>
      <c r="T857">
        <v>389.98500000000001</v>
      </c>
      <c r="V857" s="86">
        <v>42741</v>
      </c>
      <c r="W857" s="5">
        <v>-12.69</v>
      </c>
      <c r="Z857" s="86">
        <v>42719</v>
      </c>
      <c r="AA857" s="5">
        <v>85.97</v>
      </c>
      <c r="AC857" s="1">
        <v>42618</v>
      </c>
      <c r="AD857">
        <v>1.456</v>
      </c>
      <c r="AE857" s="87">
        <f t="shared" ca="1" si="94"/>
        <v>-5.8000000000000274E-3</v>
      </c>
      <c r="AF857" s="87">
        <f t="shared" ca="1" si="95"/>
        <v>1.6262021194591206E-2</v>
      </c>
      <c r="AG857" s="87">
        <f t="shared" ca="1" si="96"/>
        <v>0.26221721275817633</v>
      </c>
      <c r="AI857" s="1">
        <v>42577</v>
      </c>
      <c r="AJ857">
        <v>2169.1799999999998</v>
      </c>
      <c r="AK857" s="85">
        <f t="shared" ca="1" si="99"/>
        <v>3.2275466775932843E-4</v>
      </c>
      <c r="AL857" s="87">
        <f t="shared" ca="1" si="97"/>
        <v>3.7487674963725616E-3</v>
      </c>
      <c r="AM857" s="87">
        <f t="shared" ca="1" si="98"/>
        <v>6.0447059588398879</v>
      </c>
    </row>
    <row r="858" spans="2:39" x14ac:dyDescent="0.45">
      <c r="B858" s="86">
        <v>42753</v>
      </c>
      <c r="C858" s="5">
        <v>83.8</v>
      </c>
      <c r="E858" s="86">
        <v>42761</v>
      </c>
      <c r="F858" s="5">
        <v>2.4142999999999999</v>
      </c>
      <c r="G858" s="5">
        <v>0.90100699220372626</v>
      </c>
      <c r="I858" s="86">
        <v>42717</v>
      </c>
      <c r="J858" s="5">
        <v>12.72</v>
      </c>
      <c r="L858" s="86">
        <v>42761</v>
      </c>
      <c r="M858" s="5">
        <v>0.89929999999999999</v>
      </c>
      <c r="O858" s="86">
        <f t="shared" ca="1" si="100"/>
        <v>42761</v>
      </c>
      <c r="P858" s="5">
        <v>2253.2800000000002</v>
      </c>
      <c r="Q858" s="5">
        <v>11.1244877425406</v>
      </c>
      <c r="R858" s="1"/>
      <c r="S858" s="1">
        <v>42566</v>
      </c>
      <c r="T858">
        <v>392.19299999999998</v>
      </c>
      <c r="V858" s="86">
        <v>42740</v>
      </c>
      <c r="W858" s="5">
        <v>-13.63</v>
      </c>
      <c r="Z858" s="86">
        <v>42718</v>
      </c>
      <c r="AA858" s="5">
        <v>85.93</v>
      </c>
      <c r="AC858" s="1">
        <v>42615</v>
      </c>
      <c r="AD858">
        <v>1.4618</v>
      </c>
      <c r="AE858" s="87">
        <f t="shared" ca="1" si="94"/>
        <v>2.2799999999999931E-2</v>
      </c>
      <c r="AF858" s="87">
        <f t="shared" ca="1" si="95"/>
        <v>1.3876959321119297E-2</v>
      </c>
      <c r="AG858" s="87">
        <f t="shared" ca="1" si="96"/>
        <v>0.22375924561903565</v>
      </c>
      <c r="AI858" s="1">
        <v>42576</v>
      </c>
      <c r="AJ858">
        <v>2168.48</v>
      </c>
      <c r="AK858" s="85">
        <f t="shared" ca="1" si="99"/>
        <v>-3.0159962634030003E-3</v>
      </c>
      <c r="AL858" s="87">
        <f t="shared" ca="1" si="97"/>
        <v>4.4653715274644724E-3</v>
      </c>
      <c r="AM858" s="87">
        <f t="shared" ca="1" si="98"/>
        <v>7.2001952392664341</v>
      </c>
    </row>
    <row r="859" spans="2:39" x14ac:dyDescent="0.45">
      <c r="B859" s="86">
        <v>42752</v>
      </c>
      <c r="C859" s="5">
        <v>83.1</v>
      </c>
      <c r="E859" s="86">
        <v>42760</v>
      </c>
      <c r="F859" s="5">
        <v>2.4125000000000001</v>
      </c>
      <c r="G859" s="5">
        <v>0.9131103985827812</v>
      </c>
      <c r="I859" s="86">
        <v>42716</v>
      </c>
      <c r="J859" s="5">
        <v>12.64</v>
      </c>
      <c r="L859" s="86">
        <v>42760</v>
      </c>
      <c r="M859" s="5">
        <v>0.89329999999999998</v>
      </c>
      <c r="O859" s="86">
        <f t="shared" ca="1" si="100"/>
        <v>42760</v>
      </c>
      <c r="P859" s="5">
        <v>2271.7199999999998</v>
      </c>
      <c r="Q859" s="5">
        <v>5.7550968086360399</v>
      </c>
      <c r="R859" s="1"/>
      <c r="S859" s="1">
        <v>42565</v>
      </c>
      <c r="T859">
        <v>391.322</v>
      </c>
      <c r="V859" s="86">
        <v>42739</v>
      </c>
      <c r="W859" s="5">
        <v>-15.13</v>
      </c>
      <c r="Z859" s="86">
        <v>42717</v>
      </c>
      <c r="AA859" s="5">
        <v>86.58</v>
      </c>
      <c r="AC859" s="1">
        <v>42614</v>
      </c>
      <c r="AD859">
        <v>1.4390000000000001</v>
      </c>
      <c r="AE859" s="87">
        <f t="shared" ca="1" si="94"/>
        <v>-8.1999999999999851E-3</v>
      </c>
      <c r="AF859" s="87">
        <f t="shared" ca="1" si="95"/>
        <v>4.2397012473364949E-2</v>
      </c>
      <c r="AG859" s="87">
        <f t="shared" ca="1" si="96"/>
        <v>0.6836312846361936</v>
      </c>
      <c r="AI859" s="1">
        <v>42573</v>
      </c>
      <c r="AJ859">
        <v>2175.0300000000002</v>
      </c>
      <c r="AK859" s="85">
        <f t="shared" ca="1" si="99"/>
        <v>4.5435772372509073E-3</v>
      </c>
      <c r="AL859" s="87">
        <f t="shared" ca="1" si="97"/>
        <v>4.1007133937634339E-3</v>
      </c>
      <c r="AM859" s="87">
        <f t="shared" ca="1" si="98"/>
        <v>6.612201666484177</v>
      </c>
    </row>
    <row r="860" spans="2:39" x14ac:dyDescent="0.45">
      <c r="B860" s="86">
        <v>42751</v>
      </c>
      <c r="C860" s="5">
        <v>83</v>
      </c>
      <c r="E860" s="86">
        <v>42759</v>
      </c>
      <c r="F860" s="5">
        <v>2.3609</v>
      </c>
      <c r="G860" s="5">
        <v>0.93718755682449839</v>
      </c>
      <c r="I860" s="86">
        <v>42713</v>
      </c>
      <c r="J860" s="5">
        <v>11.75</v>
      </c>
      <c r="L860" s="86">
        <v>42759</v>
      </c>
      <c r="M860" s="5">
        <v>0.86070000000000002</v>
      </c>
      <c r="O860" s="86">
        <f t="shared" ca="1" si="100"/>
        <v>42759</v>
      </c>
      <c r="P860" s="5">
        <v>2256.96</v>
      </c>
      <c r="Q860" s="5">
        <v>9.8456981411470803</v>
      </c>
      <c r="R860" s="1"/>
      <c r="S860" s="1">
        <v>42564</v>
      </c>
      <c r="T860">
        <v>389.887</v>
      </c>
      <c r="V860" s="86">
        <v>42738</v>
      </c>
      <c r="W860" s="5">
        <v>-14</v>
      </c>
      <c r="Z860" s="86">
        <v>42716</v>
      </c>
      <c r="AA860" s="5">
        <v>86.37</v>
      </c>
      <c r="AC860" s="1">
        <v>42613</v>
      </c>
      <c r="AD860">
        <v>1.4472</v>
      </c>
      <c r="AE860" s="87">
        <f t="shared" ca="1" si="94"/>
        <v>1.9200000000000106E-2</v>
      </c>
      <c r="AF860" s="87">
        <f t="shared" ca="1" si="95"/>
        <v>5.3831364773088627E-2</v>
      </c>
      <c r="AG860" s="87">
        <f t="shared" ca="1" si="96"/>
        <v>0.86800467548663873</v>
      </c>
      <c r="AI860" s="1">
        <v>42572</v>
      </c>
      <c r="AJ860">
        <v>2165.17</v>
      </c>
      <c r="AK860" s="85">
        <f t="shared" ca="1" si="99"/>
        <v>-3.6190247858399653E-3</v>
      </c>
      <c r="AL860" s="87">
        <f t="shared" ca="1" si="97"/>
        <v>3.5754625891656249E-3</v>
      </c>
      <c r="AM860" s="87">
        <f t="shared" ca="1" si="98"/>
        <v>5.7652601926504303</v>
      </c>
    </row>
    <row r="861" spans="2:39" x14ac:dyDescent="0.45">
      <c r="B861" s="86">
        <v>42748</v>
      </c>
      <c r="C861" s="5">
        <v>83.5</v>
      </c>
      <c r="E861" s="86">
        <v>42758</v>
      </c>
      <c r="F861" s="5">
        <v>2.3020999999999998</v>
      </c>
      <c r="G861" s="5">
        <v>1.1891152383179728</v>
      </c>
      <c r="I861" s="86">
        <v>42712</v>
      </c>
      <c r="J861" s="5">
        <v>12.64</v>
      </c>
      <c r="L861" s="86">
        <v>42758</v>
      </c>
      <c r="M861" s="5">
        <v>0.83330000000000004</v>
      </c>
      <c r="O861" s="86">
        <f t="shared" ca="1" si="100"/>
        <v>42758</v>
      </c>
      <c r="P861" s="5">
        <v>2259.5300000000002</v>
      </c>
      <c r="Q861" s="5">
        <v>7.8729165004192803</v>
      </c>
      <c r="R861" s="1"/>
      <c r="S861" s="1">
        <v>42563</v>
      </c>
      <c r="T861">
        <v>387.89100000000002</v>
      </c>
      <c r="V861" s="86">
        <v>42734</v>
      </c>
      <c r="W861" s="5">
        <v>-11</v>
      </c>
      <c r="Z861" s="86">
        <v>42713</v>
      </c>
      <c r="AA861" s="5">
        <v>86.49</v>
      </c>
      <c r="AC861" s="1">
        <v>42612</v>
      </c>
      <c r="AD861">
        <v>1.4279999999999999</v>
      </c>
      <c r="AE861" s="87">
        <f t="shared" ref="AE861:AE924" ca="1" si="101">(AD861-AD862)</f>
        <v>1.3199999999999878E-2</v>
      </c>
      <c r="AF861" s="87">
        <f t="shared" ref="AF861:AF924" ca="1" si="102">STDEV(AE861:AE864)</f>
        <v>5.424508426269295E-2</v>
      </c>
      <c r="AG861" s="87">
        <f t="shared" ref="AG861:AG924" ca="1" si="103">AF861*SQRT(260)</f>
        <v>0.8746757018080078</v>
      </c>
      <c r="AI861" s="1">
        <v>42571</v>
      </c>
      <c r="AJ861">
        <v>2173.02</v>
      </c>
      <c r="AK861" s="85">
        <f t="shared" ca="1" si="99"/>
        <v>4.2612128673701335E-3</v>
      </c>
      <c r="AL861" s="87">
        <f t="shared" ref="AL861:AL924" ca="1" si="104">STDEV(AK861:AK864)</f>
        <v>2.7189163091029724E-3</v>
      </c>
      <c r="AM861" s="87">
        <f t="shared" ref="AM861:AM924" ca="1" si="105">AL861*SQRT(260)*100</f>
        <v>4.3841208160081457</v>
      </c>
    </row>
    <row r="862" spans="2:39" x14ac:dyDescent="0.45">
      <c r="B862" s="86">
        <v>42747</v>
      </c>
      <c r="C862" s="5">
        <v>82.6571</v>
      </c>
      <c r="E862" s="86">
        <v>42755</v>
      </c>
      <c r="F862" s="5">
        <v>2.3643000000000001</v>
      </c>
      <c r="G862" s="5">
        <v>1.2219286326677758</v>
      </c>
      <c r="I862" s="86">
        <v>42711</v>
      </c>
      <c r="J862" s="5">
        <v>12.22</v>
      </c>
      <c r="L862" s="86">
        <v>42755</v>
      </c>
      <c r="M862" s="5">
        <v>0.84830000000000005</v>
      </c>
      <c r="O862" s="86">
        <f t="shared" ca="1" si="100"/>
        <v>42755</v>
      </c>
      <c r="P862" s="5">
        <v>2246.19</v>
      </c>
      <c r="Q862" s="5">
        <v>7.8762998827927397</v>
      </c>
      <c r="R862" s="1"/>
      <c r="S862" s="1">
        <v>42562</v>
      </c>
      <c r="T862">
        <v>399.51</v>
      </c>
      <c r="V862" s="86">
        <v>42733</v>
      </c>
      <c r="W862" s="5">
        <v>-10.5</v>
      </c>
      <c r="Z862" s="86">
        <v>42712</v>
      </c>
      <c r="AA862" s="5">
        <v>86.45</v>
      </c>
      <c r="AC862" s="1">
        <v>42611</v>
      </c>
      <c r="AD862">
        <v>1.4148000000000001</v>
      </c>
      <c r="AE862" s="87">
        <f t="shared" ca="1" si="101"/>
        <v>-7.339999999999991E-2</v>
      </c>
      <c r="AF862" s="87">
        <f t="shared" ca="1" si="102"/>
        <v>5.4169756322139682E-2</v>
      </c>
      <c r="AG862" s="87">
        <f t="shared" ca="1" si="103"/>
        <v>0.87346107526322991</v>
      </c>
      <c r="AI862" s="1">
        <v>42570</v>
      </c>
      <c r="AJ862">
        <v>2163.7800000000002</v>
      </c>
      <c r="AK862" s="85">
        <f t="shared" ref="AK862:AK925" ca="1" si="106">LN(AJ862/AJ863)</f>
        <v>-1.4362676143070065E-3</v>
      </c>
      <c r="AL862" s="87">
        <f t="shared" ca="1" si="104"/>
        <v>3.1191793298560172E-3</v>
      </c>
      <c r="AM862" s="87">
        <f t="shared" ca="1" si="105"/>
        <v>5.0295255440928699</v>
      </c>
    </row>
    <row r="863" spans="2:39" x14ac:dyDescent="0.45">
      <c r="B863" s="86">
        <v>42746</v>
      </c>
      <c r="C863" s="5">
        <v>82.061300000000003</v>
      </c>
      <c r="E863" s="86">
        <v>42754</v>
      </c>
      <c r="F863" s="5">
        <v>2.3715000000000002</v>
      </c>
      <c r="G863" s="5">
        <v>1.2174421204585755</v>
      </c>
      <c r="I863" s="86">
        <v>42710</v>
      </c>
      <c r="J863" s="5">
        <v>11.79</v>
      </c>
      <c r="L863" s="86">
        <v>42754</v>
      </c>
      <c r="M863" s="5">
        <v>0.83550000000000002</v>
      </c>
      <c r="O863" s="86">
        <f t="shared" ca="1" si="100"/>
        <v>42754</v>
      </c>
      <c r="P863" s="5">
        <v>2241.35</v>
      </c>
      <c r="Q863" s="5">
        <v>8.7242502429387194</v>
      </c>
      <c r="R863" s="1"/>
      <c r="S863" s="1">
        <v>42559</v>
      </c>
      <c r="T863">
        <v>406.09500000000003</v>
      </c>
      <c r="V863" s="86">
        <v>42732</v>
      </c>
      <c r="W863" s="5">
        <v>-10.5</v>
      </c>
      <c r="Z863" s="86">
        <v>42711</v>
      </c>
      <c r="AA863" s="5">
        <v>86.46</v>
      </c>
      <c r="AC863" s="1">
        <v>42608</v>
      </c>
      <c r="AD863">
        <v>1.4882</v>
      </c>
      <c r="AE863" s="87">
        <f t="shared" ca="1" si="101"/>
        <v>5.2899999999999947E-2</v>
      </c>
      <c r="AF863" s="87">
        <f t="shared" ca="1" si="102"/>
        <v>2.2684998714275147E-2</v>
      </c>
      <c r="AG863" s="87">
        <f t="shared" ca="1" si="103"/>
        <v>0.36578461330861484</v>
      </c>
      <c r="AI863" s="1">
        <v>42569</v>
      </c>
      <c r="AJ863">
        <v>2166.89</v>
      </c>
      <c r="AK863" s="85">
        <f t="shared" ca="1" si="106"/>
        <v>2.3795068786033225E-3</v>
      </c>
      <c r="AL863" s="87">
        <f t="shared" ca="1" si="104"/>
        <v>2.7322119238222401E-3</v>
      </c>
      <c r="AM863" s="87">
        <f t="shared" ca="1" si="105"/>
        <v>4.4055593505659081</v>
      </c>
    </row>
    <row r="864" spans="2:39" x14ac:dyDescent="0.45">
      <c r="B864" s="86">
        <v>42745</v>
      </c>
      <c r="C864" s="5">
        <v>82.2</v>
      </c>
      <c r="E864" s="86">
        <v>42753</v>
      </c>
      <c r="F864" s="5">
        <v>2.3140000000000001</v>
      </c>
      <c r="G864" s="5">
        <v>1.1792137210870657</v>
      </c>
      <c r="I864" s="86">
        <v>42709</v>
      </c>
      <c r="J864" s="5">
        <v>12.14</v>
      </c>
      <c r="L864" s="86">
        <v>42753</v>
      </c>
      <c r="M864" s="5">
        <v>0.79139999999999999</v>
      </c>
      <c r="O864" s="86">
        <f t="shared" ca="1" si="100"/>
        <v>42753</v>
      </c>
      <c r="P864" s="5">
        <v>2212.23</v>
      </c>
      <c r="Q864" s="5">
        <v>6.4893317523357696</v>
      </c>
      <c r="R864" s="1"/>
      <c r="S864" s="1">
        <v>42558</v>
      </c>
      <c r="T864">
        <v>424.29899999999998</v>
      </c>
      <c r="V864" s="86">
        <v>42731</v>
      </c>
      <c r="W864" s="5">
        <v>-10.88</v>
      </c>
      <c r="Z864" s="86">
        <v>42710</v>
      </c>
      <c r="AA864" s="5">
        <v>86.03</v>
      </c>
      <c r="AC864" s="1">
        <v>42607</v>
      </c>
      <c r="AD864">
        <v>1.4353</v>
      </c>
      <c r="AE864" s="87">
        <f t="shared" ca="1" si="101"/>
        <v>2.2999999999999909E-2</v>
      </c>
      <c r="AF864" s="87">
        <f t="shared" ca="1" si="102"/>
        <v>2.82561350270461E-2</v>
      </c>
      <c r="AG864" s="87">
        <f t="shared" ca="1" si="103"/>
        <v>0.45561648711754488</v>
      </c>
      <c r="AI864" s="1">
        <v>42566</v>
      </c>
      <c r="AJ864">
        <v>2161.7399999999998</v>
      </c>
      <c r="AK864" s="85">
        <f t="shared" ca="1" si="106"/>
        <v>-9.2937454238768344E-4</v>
      </c>
      <c r="AL864" s="87">
        <f t="shared" ca="1" si="104"/>
        <v>3.8510120239471832E-3</v>
      </c>
      <c r="AM864" s="87">
        <f t="shared" ca="1" si="105"/>
        <v>6.2095703057718108</v>
      </c>
    </row>
    <row r="865" spans="2:39" x14ac:dyDescent="0.45">
      <c r="B865" s="86">
        <v>42744</v>
      </c>
      <c r="C865" s="5">
        <v>83.119</v>
      </c>
      <c r="E865" s="86">
        <v>42752</v>
      </c>
      <c r="F865" s="5">
        <v>2.2075999999999998</v>
      </c>
      <c r="G865" s="5">
        <v>0.69920973248375151</v>
      </c>
      <c r="I865" s="86">
        <v>42706</v>
      </c>
      <c r="J865" s="5">
        <v>14.12</v>
      </c>
      <c r="L865" s="86">
        <v>42752</v>
      </c>
      <c r="M865" s="5">
        <v>0.75790000000000002</v>
      </c>
      <c r="O865" s="86">
        <f t="shared" ca="1" si="100"/>
        <v>42752</v>
      </c>
      <c r="P865" s="5">
        <v>2204.71</v>
      </c>
      <c r="Q865" s="5">
        <v>6.7972440317974003</v>
      </c>
      <c r="R865" s="1"/>
      <c r="S865" s="1">
        <v>42557</v>
      </c>
      <c r="T865">
        <v>424.79399999999998</v>
      </c>
      <c r="V865" s="86">
        <v>42727</v>
      </c>
      <c r="W865" s="5">
        <v>-10.130000000000001</v>
      </c>
      <c r="Z865" s="86">
        <v>42709</v>
      </c>
      <c r="AA865" s="5">
        <v>85.6</v>
      </c>
      <c r="AC865" s="1">
        <v>42606</v>
      </c>
      <c r="AD865">
        <v>1.4123000000000001</v>
      </c>
      <c r="AE865" s="87">
        <f t="shared" ca="1" si="101"/>
        <v>1.1800000000000033E-2</v>
      </c>
      <c r="AF865" s="87">
        <f t="shared" ca="1" si="102"/>
        <v>3.016978344856534E-2</v>
      </c>
      <c r="AG865" s="87">
        <f t="shared" ca="1" si="103"/>
        <v>0.48647314074537046</v>
      </c>
      <c r="AI865" s="1">
        <v>42565</v>
      </c>
      <c r="AJ865">
        <v>2163.75</v>
      </c>
      <c r="AK865" s="85">
        <f t="shared" ca="1" si="106"/>
        <v>5.2453910425336123E-3</v>
      </c>
      <c r="AL865" s="87">
        <f t="shared" ca="1" si="104"/>
        <v>2.9293751694824234E-3</v>
      </c>
      <c r="AM865" s="87">
        <f t="shared" ca="1" si="105"/>
        <v>4.723475531566609</v>
      </c>
    </row>
    <row r="866" spans="2:39" x14ac:dyDescent="0.45">
      <c r="B866" s="86">
        <v>42741</v>
      </c>
      <c r="C866" s="5">
        <v>83.339799999999997</v>
      </c>
      <c r="E866" s="86">
        <v>42751</v>
      </c>
      <c r="F866" s="5">
        <v>2.2749999999999999</v>
      </c>
      <c r="G866" s="5">
        <v>0.352283763463488</v>
      </c>
      <c r="I866" s="86">
        <v>42705</v>
      </c>
      <c r="J866" s="5">
        <v>14.07</v>
      </c>
      <c r="L866" s="86">
        <v>42751</v>
      </c>
      <c r="M866" s="5">
        <v>0.78649999999999998</v>
      </c>
      <c r="O866" s="86">
        <f t="shared" ca="1" si="100"/>
        <v>42751</v>
      </c>
      <c r="P866" s="5">
        <v>2191.9499999999998</v>
      </c>
      <c r="Q866" s="5">
        <v>3.7764111117522998</v>
      </c>
      <c r="R866" s="1"/>
      <c r="S866" s="1">
        <v>42556</v>
      </c>
      <c r="T866">
        <v>432.37599999999998</v>
      </c>
      <c r="V866" s="86">
        <v>42726</v>
      </c>
      <c r="W866" s="5">
        <v>-10.25</v>
      </c>
      <c r="Z866" s="86">
        <v>42706</v>
      </c>
      <c r="AA866" s="5">
        <v>85.38</v>
      </c>
      <c r="AC866" s="1">
        <v>42605</v>
      </c>
      <c r="AD866">
        <v>1.4005000000000001</v>
      </c>
      <c r="AE866" s="87">
        <f t="shared" ca="1" si="101"/>
        <v>0</v>
      </c>
      <c r="AF866" s="87">
        <f t="shared" ca="1" si="102"/>
        <v>2.9216319640456553E-2</v>
      </c>
      <c r="AG866" s="87">
        <f t="shared" ca="1" si="103"/>
        <v>0.47109899879607586</v>
      </c>
      <c r="AI866" s="1">
        <v>42564</v>
      </c>
      <c r="AJ866">
        <v>2152.4299999999998</v>
      </c>
      <c r="AK866" s="85">
        <f t="shared" ca="1" si="106"/>
        <v>1.3474052016275426E-4</v>
      </c>
      <c r="AL866" s="87">
        <f t="shared" ca="1" si="104"/>
        <v>6.4532581420968594E-3</v>
      </c>
      <c r="AM866" s="87">
        <f t="shared" ca="1" si="105"/>
        <v>10.405566091578221</v>
      </c>
    </row>
    <row r="867" spans="2:39" x14ac:dyDescent="0.45">
      <c r="B867" s="86">
        <v>42740</v>
      </c>
      <c r="C867" s="5">
        <v>83.6</v>
      </c>
      <c r="E867" s="86">
        <v>42748</v>
      </c>
      <c r="F867" s="5">
        <v>2.2799999999999998</v>
      </c>
      <c r="G867" s="5">
        <v>0.33993898962411789</v>
      </c>
      <c r="I867" s="86">
        <v>42704</v>
      </c>
      <c r="J867" s="5">
        <v>13.33</v>
      </c>
      <c r="L867" s="86">
        <v>42748</v>
      </c>
      <c r="M867" s="5">
        <v>0.78869999999999996</v>
      </c>
      <c r="O867" s="86">
        <f t="shared" ca="1" si="100"/>
        <v>42748</v>
      </c>
      <c r="P867" s="5">
        <v>2191.08</v>
      </c>
      <c r="Q867" s="5">
        <v>4.50640920228519</v>
      </c>
      <c r="R867" s="1"/>
      <c r="S867" s="1">
        <v>42552</v>
      </c>
      <c r="T867">
        <v>425.452</v>
      </c>
      <c r="V867" s="86">
        <v>42725</v>
      </c>
      <c r="W867" s="5">
        <v>-9.75</v>
      </c>
      <c r="Z867" s="86">
        <v>42705</v>
      </c>
      <c r="AA867" s="5">
        <v>84.87</v>
      </c>
      <c r="AC867" s="1">
        <v>42604</v>
      </c>
      <c r="AD867">
        <v>1.4005000000000001</v>
      </c>
      <c r="AE867" s="87">
        <f t="shared" ca="1" si="101"/>
        <v>-4.1699999999999848E-2</v>
      </c>
      <c r="AF867" s="87">
        <f t="shared" ca="1" si="102"/>
        <v>2.9307450702281489E-2</v>
      </c>
      <c r="AG867" s="87">
        <f t="shared" ca="1" si="103"/>
        <v>0.47256844301469336</v>
      </c>
      <c r="AI867" s="1">
        <v>42563</v>
      </c>
      <c r="AJ867">
        <v>2152.14</v>
      </c>
      <c r="AK867" s="85">
        <f t="shared" ca="1" si="106"/>
        <v>6.9848510963644384E-3</v>
      </c>
      <c r="AL867" s="87">
        <f t="shared" ca="1" si="104"/>
        <v>6.7906340289438857E-3</v>
      </c>
      <c r="AM867" s="87">
        <f t="shared" ca="1" si="105"/>
        <v>10.949568363142527</v>
      </c>
    </row>
    <row r="868" spans="2:39" x14ac:dyDescent="0.45">
      <c r="B868" s="86">
        <v>42739</v>
      </c>
      <c r="C868" s="5">
        <v>84.583699999999993</v>
      </c>
      <c r="E868" s="86">
        <v>42747</v>
      </c>
      <c r="F868" s="5">
        <v>2.2418</v>
      </c>
      <c r="G868" s="5">
        <v>0.53475564513149731</v>
      </c>
      <c r="I868" s="86">
        <v>42703</v>
      </c>
      <c r="J868" s="5">
        <v>12.9</v>
      </c>
      <c r="L868" s="86">
        <v>42747</v>
      </c>
      <c r="M868" s="5">
        <v>0.77580000000000005</v>
      </c>
      <c r="O868" s="86">
        <f t="shared" ca="1" si="100"/>
        <v>42747</v>
      </c>
      <c r="P868" s="5">
        <v>2198.81</v>
      </c>
      <c r="Q868" s="5">
        <v>6.5865767967348399</v>
      </c>
      <c r="R868" s="1"/>
      <c r="S868" s="1">
        <v>42551</v>
      </c>
      <c r="T868">
        <v>424.66300000000001</v>
      </c>
      <c r="V868" s="86">
        <v>42724</v>
      </c>
      <c r="W868" s="5">
        <v>-9.75</v>
      </c>
      <c r="Z868" s="86">
        <v>42704</v>
      </c>
      <c r="AA868" s="5">
        <v>85.65</v>
      </c>
      <c r="AC868" s="1">
        <v>42601</v>
      </c>
      <c r="AD868">
        <v>1.4421999999999999</v>
      </c>
      <c r="AE868" s="87">
        <f t="shared" ca="1" si="101"/>
        <v>2.9199999999999893E-2</v>
      </c>
      <c r="AF868" s="87">
        <f t="shared" ca="1" si="102"/>
        <v>1.9972209859368657E-2</v>
      </c>
      <c r="AG868" s="87">
        <f t="shared" ca="1" si="103"/>
        <v>0.32204220737867928</v>
      </c>
      <c r="AI868" s="1">
        <v>42562</v>
      </c>
      <c r="AJ868">
        <v>2137.16</v>
      </c>
      <c r="AK868" s="85">
        <f t="shared" ca="1" si="106"/>
        <v>3.4028145868032489E-3</v>
      </c>
      <c r="AL868" s="87">
        <f t="shared" ca="1" si="104"/>
        <v>6.7741243572924329E-3</v>
      </c>
      <c r="AM868" s="87">
        <f t="shared" ca="1" si="105"/>
        <v>10.922947317503768</v>
      </c>
    </row>
    <row r="869" spans="2:39" x14ac:dyDescent="0.45">
      <c r="B869" s="86">
        <v>42738</v>
      </c>
      <c r="C869" s="5">
        <v>84.694999999999993</v>
      </c>
      <c r="E869" s="86">
        <v>42746</v>
      </c>
      <c r="F869" s="5">
        <v>2.2509000000000001</v>
      </c>
      <c r="G869" s="5">
        <v>0.94012643653216899</v>
      </c>
      <c r="I869" s="86">
        <v>42702</v>
      </c>
      <c r="J869" s="5">
        <v>13.15</v>
      </c>
      <c r="L869" s="86">
        <v>42746</v>
      </c>
      <c r="M869" s="5">
        <v>0.77170000000000005</v>
      </c>
      <c r="O869" s="86">
        <f t="shared" ca="1" si="100"/>
        <v>42746</v>
      </c>
      <c r="P869" s="5">
        <v>2204.66</v>
      </c>
      <c r="Q869" s="5">
        <v>6.2657325888788202</v>
      </c>
      <c r="R869" s="1"/>
      <c r="S869" s="1">
        <v>42550</v>
      </c>
      <c r="T869">
        <v>434.25599999999997</v>
      </c>
      <c r="V869" s="86">
        <v>42723</v>
      </c>
      <c r="W869" s="5">
        <v>-9.25</v>
      </c>
      <c r="Z869" s="86">
        <v>42703</v>
      </c>
      <c r="AA869" s="5">
        <v>85.61</v>
      </c>
      <c r="AC869" s="1">
        <v>42600</v>
      </c>
      <c r="AD869">
        <v>1.413</v>
      </c>
      <c r="AE869" s="87">
        <f t="shared" ca="1" si="101"/>
        <v>-9.5000000000000639E-3</v>
      </c>
      <c r="AF869" s="87">
        <f t="shared" ca="1" si="102"/>
        <v>2.3841490445579667E-2</v>
      </c>
      <c r="AG869" s="87">
        <f t="shared" ca="1" si="103"/>
        <v>0.38443248215172099</v>
      </c>
      <c r="AI869" s="1">
        <v>42559</v>
      </c>
      <c r="AJ869">
        <v>2129.9</v>
      </c>
      <c r="AK869" s="85">
        <f t="shared" ca="1" si="106"/>
        <v>1.5138185866623861E-2</v>
      </c>
      <c r="AL869" s="87">
        <f t="shared" ca="1" si="104"/>
        <v>9.4003619258901782E-3</v>
      </c>
      <c r="AM869" s="87">
        <f t="shared" ca="1" si="105"/>
        <v>15.157628154763753</v>
      </c>
    </row>
    <row r="870" spans="2:39" x14ac:dyDescent="0.45">
      <c r="B870" s="86">
        <v>42737</v>
      </c>
      <c r="C870" s="5">
        <v>85.5</v>
      </c>
      <c r="E870" s="86">
        <v>42745</v>
      </c>
      <c r="F870" s="5">
        <v>2.2517</v>
      </c>
      <c r="G870" s="5">
        <v>1.1822444473683711</v>
      </c>
      <c r="I870" s="86">
        <v>42699</v>
      </c>
      <c r="J870" s="5">
        <v>12.34</v>
      </c>
      <c r="L870" s="86">
        <v>42745</v>
      </c>
      <c r="M870" s="5">
        <v>0.77769999999999995</v>
      </c>
      <c r="O870" s="86">
        <f t="shared" ca="1" si="100"/>
        <v>42745</v>
      </c>
      <c r="P870" s="5">
        <v>2201.7199999999998</v>
      </c>
      <c r="Q870" s="5">
        <v>6.4297933575570996</v>
      </c>
      <c r="R870" s="1"/>
      <c r="S870" s="1">
        <v>42549</v>
      </c>
      <c r="T870">
        <v>456.161</v>
      </c>
      <c r="V870" s="86">
        <v>42720</v>
      </c>
      <c r="W870" s="5">
        <v>-9.5</v>
      </c>
      <c r="Z870" s="86">
        <v>42702</v>
      </c>
      <c r="AA870" s="5">
        <v>85.72</v>
      </c>
      <c r="AC870" s="1">
        <v>42599</v>
      </c>
      <c r="AD870">
        <v>1.4225000000000001</v>
      </c>
      <c r="AE870" s="87">
        <f t="shared" ca="1" si="101"/>
        <v>-1.5999999999999792E-2</v>
      </c>
      <c r="AF870" s="87">
        <f t="shared" ca="1" si="102"/>
        <v>3.4560189042692917E-2</v>
      </c>
      <c r="AG870" s="87">
        <f t="shared" ca="1" si="103"/>
        <v>0.55726630378422715</v>
      </c>
      <c r="AI870" s="1">
        <v>42558</v>
      </c>
      <c r="AJ870">
        <v>2097.9</v>
      </c>
      <c r="AK870" s="85">
        <f t="shared" ca="1" si="106"/>
        <v>-8.7192063899741768E-4</v>
      </c>
      <c r="AL870" s="87">
        <f t="shared" ca="1" si="104"/>
        <v>5.1707988806592026E-3</v>
      </c>
      <c r="AM870" s="87">
        <f t="shared" ca="1" si="105"/>
        <v>8.3376626680976251</v>
      </c>
    </row>
    <row r="871" spans="2:39" x14ac:dyDescent="0.45">
      <c r="B871" s="86">
        <v>42734</v>
      </c>
      <c r="C871" s="5">
        <v>84.162400000000005</v>
      </c>
      <c r="E871" s="86">
        <v>42744</v>
      </c>
      <c r="F871" s="5">
        <v>2.2334999999999998</v>
      </c>
      <c r="G871" s="5">
        <v>1.1456611991916907</v>
      </c>
      <c r="I871" s="86">
        <v>42697</v>
      </c>
      <c r="J871" s="5">
        <v>12.43</v>
      </c>
      <c r="L871" s="86">
        <v>42744</v>
      </c>
      <c r="M871" s="5">
        <v>0.76729999999999998</v>
      </c>
      <c r="O871" s="86">
        <f t="shared" ca="1" si="100"/>
        <v>42744</v>
      </c>
      <c r="P871" s="5">
        <v>2213.35</v>
      </c>
      <c r="Q871" s="5">
        <v>4.6221473900199301</v>
      </c>
      <c r="R871" s="1"/>
      <c r="S871" s="1">
        <v>42548</v>
      </c>
      <c r="T871">
        <v>478.68599999999998</v>
      </c>
      <c r="V871" s="86">
        <v>42719</v>
      </c>
      <c r="W871" s="5">
        <v>-10.130000000000001</v>
      </c>
      <c r="Z871" s="86">
        <v>42699</v>
      </c>
      <c r="AA871" s="5">
        <v>85.73</v>
      </c>
      <c r="AC871" s="1">
        <v>42598</v>
      </c>
      <c r="AD871">
        <v>1.4384999999999999</v>
      </c>
      <c r="AE871" s="87">
        <f t="shared" ca="1" si="101"/>
        <v>2.9999999999998916E-3</v>
      </c>
      <c r="AF871" s="87">
        <f t="shared" ca="1" si="102"/>
        <v>4.1347672244033386E-2</v>
      </c>
      <c r="AG871" s="87">
        <f t="shared" ca="1" si="103"/>
        <v>0.66671118184713407</v>
      </c>
      <c r="AI871" s="1">
        <v>42557</v>
      </c>
      <c r="AJ871">
        <v>2099.73</v>
      </c>
      <c r="AK871" s="85">
        <f t="shared" ca="1" si="106"/>
        <v>5.3387197390260708E-3</v>
      </c>
      <c r="AL871" s="87">
        <f t="shared" ca="1" si="104"/>
        <v>8.4227188870587295E-3</v>
      </c>
      <c r="AM871" s="87">
        <f t="shared" ca="1" si="105"/>
        <v>13.581226121785955</v>
      </c>
    </row>
    <row r="872" spans="2:39" x14ac:dyDescent="0.45">
      <c r="B872" s="86">
        <v>42733</v>
      </c>
      <c r="C872" s="5">
        <v>83.870400000000004</v>
      </c>
      <c r="E872" s="86">
        <v>42741</v>
      </c>
      <c r="F872" s="5">
        <v>2.2930000000000001</v>
      </c>
      <c r="G872" s="5">
        <v>1.0743695825925113</v>
      </c>
      <c r="I872" s="86">
        <v>42696</v>
      </c>
      <c r="J872" s="5">
        <v>12.41</v>
      </c>
      <c r="L872" s="86">
        <v>42741</v>
      </c>
      <c r="M872" s="5">
        <v>0.80869999999999997</v>
      </c>
      <c r="O872" s="86">
        <f t="shared" ca="1" si="100"/>
        <v>42741</v>
      </c>
      <c r="P872" s="5">
        <v>2204.7199999999998</v>
      </c>
      <c r="Q872" s="5">
        <v>6.5987356188348798</v>
      </c>
      <c r="R872" s="1"/>
      <c r="S872" s="1">
        <v>42545</v>
      </c>
      <c r="T872">
        <v>459.06700000000001</v>
      </c>
      <c r="V872" s="86">
        <v>42718</v>
      </c>
      <c r="W872" s="5">
        <v>-12.63</v>
      </c>
      <c r="Z872" s="86">
        <v>42697</v>
      </c>
      <c r="AA872" s="5">
        <v>85.62</v>
      </c>
      <c r="AC872" s="1">
        <v>42597</v>
      </c>
      <c r="AD872">
        <v>1.4355</v>
      </c>
      <c r="AE872" s="87">
        <f t="shared" ca="1" si="101"/>
        <v>3.7500000000000089E-2</v>
      </c>
      <c r="AF872" s="87">
        <f t="shared" ca="1" si="102"/>
        <v>4.9334538273573314E-2</v>
      </c>
      <c r="AG872" s="87">
        <f t="shared" ca="1" si="103"/>
        <v>0.7954955269096956</v>
      </c>
      <c r="AI872" s="1">
        <v>42556</v>
      </c>
      <c r="AJ872">
        <v>2088.5500000000002</v>
      </c>
      <c r="AK872" s="85">
        <f t="shared" ca="1" si="106"/>
        <v>-6.8710755834286629E-3</v>
      </c>
      <c r="AL872" s="87">
        <f t="shared" ca="1" si="104"/>
        <v>1.0893556592268903E-2</v>
      </c>
      <c r="AM872" s="87">
        <f t="shared" ca="1" si="105"/>
        <v>17.565332208509741</v>
      </c>
    </row>
    <row r="873" spans="2:39" x14ac:dyDescent="0.45">
      <c r="B873" s="86">
        <v>42732</v>
      </c>
      <c r="C873" s="5">
        <v>84.024000000000001</v>
      </c>
      <c r="E873" s="86">
        <v>42740</v>
      </c>
      <c r="F873" s="5">
        <v>2.2109999999999999</v>
      </c>
      <c r="G873" s="5">
        <v>0.51734886682006165</v>
      </c>
      <c r="I873" s="86">
        <v>42695</v>
      </c>
      <c r="J873" s="5">
        <v>12.42</v>
      </c>
      <c r="L873" s="86">
        <v>42740</v>
      </c>
      <c r="M873" s="5">
        <v>0.78</v>
      </c>
      <c r="O873" s="86">
        <f t="shared" ca="1" si="100"/>
        <v>42740</v>
      </c>
      <c r="P873" s="5">
        <v>2202.94</v>
      </c>
      <c r="Q873" s="5">
        <v>6.7245357020782803</v>
      </c>
      <c r="R873" s="1"/>
      <c r="S873" s="1">
        <v>42544</v>
      </c>
      <c r="T873">
        <v>421.78399999999999</v>
      </c>
      <c r="V873" s="86">
        <v>42717</v>
      </c>
      <c r="W873" s="5">
        <v>-14.13</v>
      </c>
      <c r="Z873" s="86">
        <v>42696</v>
      </c>
      <c r="AA873" s="5">
        <v>85.94</v>
      </c>
      <c r="AC873" s="1">
        <v>42594</v>
      </c>
      <c r="AD873">
        <v>1.3979999999999999</v>
      </c>
      <c r="AE873" s="87">
        <f t="shared" ca="1" si="101"/>
        <v>-4.4900000000000162E-2</v>
      </c>
      <c r="AF873" s="87">
        <f t="shared" ca="1" si="102"/>
        <v>4.5948413102812037E-2</v>
      </c>
      <c r="AG873" s="87">
        <f t="shared" ca="1" si="103"/>
        <v>0.74089589912033782</v>
      </c>
      <c r="AI873" s="1">
        <v>42552</v>
      </c>
      <c r="AJ873">
        <v>2102.9499999999998</v>
      </c>
      <c r="AK873" s="85">
        <f t="shared" ca="1" si="106"/>
        <v>1.9467806929598444E-3</v>
      </c>
      <c r="AL873" s="87">
        <f t="shared" ca="1" si="104"/>
        <v>7.2511414246058175E-3</v>
      </c>
      <c r="AM873" s="87">
        <f t="shared" ca="1" si="105"/>
        <v>11.692114226907366</v>
      </c>
    </row>
    <row r="874" spans="2:39" x14ac:dyDescent="0.45">
      <c r="B874" s="86">
        <v>42731</v>
      </c>
      <c r="C874" s="5">
        <v>84.506799999999998</v>
      </c>
      <c r="E874" s="86">
        <v>42739</v>
      </c>
      <c r="F874" s="5">
        <v>2.2875000000000001</v>
      </c>
      <c r="G874" s="5">
        <v>0.23172365006619366</v>
      </c>
      <c r="I874" s="86">
        <v>42692</v>
      </c>
      <c r="J874" s="5">
        <v>12.85</v>
      </c>
      <c r="L874" s="86">
        <v>42739</v>
      </c>
      <c r="M874" s="5">
        <v>0.82620000000000005</v>
      </c>
      <c r="O874" s="86">
        <f t="shared" ca="1" si="100"/>
        <v>42739</v>
      </c>
      <c r="P874" s="5">
        <v>2198.1799999999998</v>
      </c>
      <c r="Q874" s="5">
        <v>7.7182668624477602</v>
      </c>
      <c r="R874" s="1"/>
      <c r="S874" s="1">
        <v>42543</v>
      </c>
      <c r="T874">
        <v>434.286</v>
      </c>
      <c r="V874" s="86">
        <v>42716</v>
      </c>
      <c r="W874" s="5">
        <v>-13</v>
      </c>
      <c r="Z874" s="86">
        <v>42695</v>
      </c>
      <c r="AA874" s="5">
        <v>85.31</v>
      </c>
      <c r="AC874" s="1">
        <v>42593</v>
      </c>
      <c r="AD874">
        <v>1.4429000000000001</v>
      </c>
      <c r="AE874" s="87">
        <f t="shared" ca="1" si="101"/>
        <v>4.6200000000000019E-2</v>
      </c>
      <c r="AF874" s="87">
        <f t="shared" ca="1" si="102"/>
        <v>4.5065027090490747E-2</v>
      </c>
      <c r="AG874" s="87">
        <f t="shared" ca="1" si="103"/>
        <v>0.72665172767518615</v>
      </c>
      <c r="AI874" s="1">
        <v>42551</v>
      </c>
      <c r="AJ874">
        <v>2098.86</v>
      </c>
      <c r="AK874" s="85">
        <f t="shared" ca="1" si="106"/>
        <v>1.3473821400287618E-2</v>
      </c>
      <c r="AL874" s="87">
        <f t="shared" ca="1" si="104"/>
        <v>1.7222207532764381E-2</v>
      </c>
      <c r="AM874" s="87">
        <f t="shared" ca="1" si="105"/>
        <v>27.769975224767052</v>
      </c>
    </row>
    <row r="875" spans="2:39" x14ac:dyDescent="0.45">
      <c r="B875" s="86">
        <v>42730</v>
      </c>
      <c r="C875" s="5">
        <v>85.5</v>
      </c>
      <c r="E875" s="86">
        <v>42738</v>
      </c>
      <c r="F875" s="5">
        <v>2.306</v>
      </c>
      <c r="G875" s="5">
        <v>0.24491753714260608</v>
      </c>
      <c r="I875" s="86">
        <v>42691</v>
      </c>
      <c r="J875" s="5">
        <v>13.35</v>
      </c>
      <c r="L875" s="86">
        <v>42738</v>
      </c>
      <c r="M875" s="5">
        <v>0.8387</v>
      </c>
      <c r="O875" s="86">
        <f t="shared" ca="1" si="100"/>
        <v>42738</v>
      </c>
      <c r="P875" s="5">
        <v>2181.9</v>
      </c>
      <c r="Q875" s="5">
        <v>7.7299522388302497</v>
      </c>
      <c r="R875" s="1"/>
      <c r="S875" s="1">
        <v>42542</v>
      </c>
      <c r="T875">
        <v>431.952</v>
      </c>
      <c r="V875" s="86">
        <v>42713</v>
      </c>
      <c r="W875" s="5">
        <v>-13.38</v>
      </c>
      <c r="Z875" s="86">
        <v>42692</v>
      </c>
      <c r="AA875" s="5">
        <v>84.63</v>
      </c>
      <c r="AC875" s="1">
        <v>42592</v>
      </c>
      <c r="AD875">
        <v>1.3967000000000001</v>
      </c>
      <c r="AE875" s="87">
        <f t="shared" ca="1" si="101"/>
        <v>-4.1799999999999837E-2</v>
      </c>
      <c r="AF875" s="87">
        <f t="shared" ca="1" si="102"/>
        <v>6.100663215312465E-2</v>
      </c>
      <c r="AG875" s="87">
        <f t="shared" ca="1" si="103"/>
        <v>0.98370238554825717</v>
      </c>
      <c r="AI875" s="1">
        <v>42550</v>
      </c>
      <c r="AJ875">
        <v>2070.77</v>
      </c>
      <c r="AK875" s="85">
        <f t="shared" ca="1" si="106"/>
        <v>1.6889216752452151E-2</v>
      </c>
      <c r="AL875" s="87">
        <f t="shared" ca="1" si="104"/>
        <v>2.6856047448797209E-2</v>
      </c>
      <c r="AM875" s="87">
        <f t="shared" ca="1" si="105"/>
        <v>43.30407532654776</v>
      </c>
    </row>
    <row r="876" spans="2:39" x14ac:dyDescent="0.45">
      <c r="B876" s="86">
        <v>42727</v>
      </c>
      <c r="C876" s="5">
        <v>85.304699999999997</v>
      </c>
      <c r="E876" s="86">
        <v>42737</v>
      </c>
      <c r="F876" s="5">
        <v>2.335</v>
      </c>
      <c r="G876" s="5">
        <v>0.32276800233810898</v>
      </c>
      <c r="I876" s="86">
        <v>42690</v>
      </c>
      <c r="J876" s="5">
        <v>13.72</v>
      </c>
      <c r="L876" s="86">
        <v>42737</v>
      </c>
      <c r="M876" s="5">
        <v>0.88</v>
      </c>
      <c r="O876" s="86">
        <f t="shared" ca="1" si="100"/>
        <v>42737</v>
      </c>
      <c r="P876" s="5">
        <v>2187.12</v>
      </c>
      <c r="Q876" s="5">
        <v>6.7577588487160201</v>
      </c>
      <c r="R876" s="1"/>
      <c r="S876" s="1">
        <v>42541</v>
      </c>
      <c r="T876">
        <v>437.62299999999999</v>
      </c>
      <c r="V876" s="86">
        <v>42712</v>
      </c>
      <c r="W876" s="5">
        <v>-13.75</v>
      </c>
      <c r="Z876" s="86">
        <v>42691</v>
      </c>
      <c r="AA876" s="5">
        <v>84.63</v>
      </c>
      <c r="AC876" s="1">
        <v>42591</v>
      </c>
      <c r="AD876">
        <v>1.4384999999999999</v>
      </c>
      <c r="AE876" s="87">
        <f t="shared" ca="1" si="101"/>
        <v>-4.9700000000000077E-2</v>
      </c>
      <c r="AF876" s="87">
        <f t="shared" ca="1" si="102"/>
        <v>6.0892774612428341E-2</v>
      </c>
      <c r="AG876" s="87">
        <f t="shared" ca="1" si="103"/>
        <v>0.98186648786889519</v>
      </c>
      <c r="AI876" s="1">
        <v>42549</v>
      </c>
      <c r="AJ876">
        <v>2036.09</v>
      </c>
      <c r="AK876" s="85">
        <f t="shared" ca="1" si="106"/>
        <v>1.76141579169895E-2</v>
      </c>
      <c r="AL876" s="87">
        <f t="shared" ca="1" si="104"/>
        <v>2.5914731587713177E-2</v>
      </c>
      <c r="AM876" s="87">
        <f t="shared" ca="1" si="105"/>
        <v>41.786249107623547</v>
      </c>
    </row>
    <row r="877" spans="2:39" x14ac:dyDescent="0.45">
      <c r="B877" s="86">
        <v>42726</v>
      </c>
      <c r="C877" s="5">
        <v>86.5732</v>
      </c>
      <c r="E877" s="86">
        <v>42734</v>
      </c>
      <c r="F877" s="5">
        <v>2.3367</v>
      </c>
      <c r="G877" s="5">
        <v>0.46153567937195827</v>
      </c>
      <c r="I877" s="86">
        <v>42689</v>
      </c>
      <c r="J877" s="5">
        <v>13.37</v>
      </c>
      <c r="L877" s="86">
        <v>42734</v>
      </c>
      <c r="M877" s="5">
        <v>0.87770000000000004</v>
      </c>
      <c r="O877" s="86">
        <f t="shared" ca="1" si="100"/>
        <v>42734</v>
      </c>
      <c r="P877" s="5">
        <v>2176.94</v>
      </c>
      <c r="Q877" s="5">
        <v>6.9218384798821599</v>
      </c>
      <c r="R877" s="1"/>
      <c r="S877" s="1">
        <v>42538</v>
      </c>
      <c r="T877">
        <v>452.42</v>
      </c>
      <c r="V877" s="86">
        <v>42711</v>
      </c>
      <c r="W877" s="5">
        <v>-15.06</v>
      </c>
      <c r="Z877" s="86">
        <v>42690</v>
      </c>
      <c r="AA877" s="5">
        <v>84.86</v>
      </c>
      <c r="AC877" s="1">
        <v>42590</v>
      </c>
      <c r="AD877">
        <v>1.4882</v>
      </c>
      <c r="AE877" s="87">
        <f t="shared" ca="1" si="101"/>
        <v>8.69999999999993E-3</v>
      </c>
      <c r="AF877" s="87">
        <f t="shared" ca="1" si="102"/>
        <v>5.2892469533321378E-2</v>
      </c>
      <c r="AG877" s="87">
        <f t="shared" ca="1" si="103"/>
        <v>0.85286544464333047</v>
      </c>
      <c r="AI877" s="1">
        <v>42548</v>
      </c>
      <c r="AJ877">
        <v>2000.54</v>
      </c>
      <c r="AK877" s="85">
        <f t="shared" ca="1" si="106"/>
        <v>-1.826224926163297E-2</v>
      </c>
      <c r="AL877" s="87">
        <f t="shared" ca="1" si="104"/>
        <v>2.1475817873944814E-2</v>
      </c>
      <c r="AM877" s="87">
        <f t="shared" ca="1" si="105"/>
        <v>34.628715811052011</v>
      </c>
    </row>
    <row r="878" spans="2:39" x14ac:dyDescent="0.45">
      <c r="B878" s="86">
        <v>42725</v>
      </c>
      <c r="C878" s="5">
        <v>86.5</v>
      </c>
      <c r="E878" s="86">
        <v>42733</v>
      </c>
      <c r="F878" s="5">
        <v>2.371</v>
      </c>
      <c r="G878" s="5">
        <v>0.484632231697399</v>
      </c>
      <c r="I878" s="86">
        <v>42688</v>
      </c>
      <c r="J878" s="5">
        <v>14.48</v>
      </c>
      <c r="L878" s="86">
        <v>42733</v>
      </c>
      <c r="M878" s="5">
        <v>0.90380000000000005</v>
      </c>
      <c r="O878" s="86">
        <f t="shared" ca="1" si="100"/>
        <v>42733</v>
      </c>
      <c r="P878" s="5">
        <v>2180.39</v>
      </c>
      <c r="Q878" s="5">
        <v>6.29766808406852</v>
      </c>
      <c r="R878" s="1"/>
      <c r="S878" s="1">
        <v>42537</v>
      </c>
      <c r="T878">
        <v>450.19200000000001</v>
      </c>
      <c r="V878" s="86">
        <v>42710</v>
      </c>
      <c r="W878" s="5">
        <v>-14.5</v>
      </c>
      <c r="Z878" s="86">
        <v>42689</v>
      </c>
      <c r="AA878" s="5">
        <v>85.2</v>
      </c>
      <c r="AC878" s="1">
        <v>42587</v>
      </c>
      <c r="AD878">
        <v>1.4795</v>
      </c>
      <c r="AE878" s="87">
        <f t="shared" ca="1" si="101"/>
        <v>8.2899999999999974E-2</v>
      </c>
      <c r="AF878" s="87">
        <f t="shared" ca="1" si="102"/>
        <v>5.3903455362342013E-2</v>
      </c>
      <c r="AG878" s="87">
        <f t="shared" ca="1" si="103"/>
        <v>0.8691671013102138</v>
      </c>
      <c r="AI878" s="1">
        <v>42545</v>
      </c>
      <c r="AJ878">
        <v>2037.41</v>
      </c>
      <c r="AK878" s="85">
        <f t="shared" ca="1" si="106"/>
        <v>-3.6580777234719343E-2</v>
      </c>
      <c r="AL878" s="87">
        <f t="shared" ca="1" si="104"/>
        <v>2.1607847034842108E-2</v>
      </c>
      <c r="AM878" s="87">
        <f t="shared" ca="1" si="105"/>
        <v>34.84160643614112</v>
      </c>
    </row>
    <row r="879" spans="2:39" x14ac:dyDescent="0.45">
      <c r="B879" s="86">
        <v>42724</v>
      </c>
      <c r="C879" s="5">
        <v>87.521600000000007</v>
      </c>
      <c r="E879" s="86">
        <v>42732</v>
      </c>
      <c r="F879" s="5">
        <v>2.403</v>
      </c>
      <c r="G879" s="5">
        <v>0.45452546683326939</v>
      </c>
      <c r="I879" s="86">
        <v>42685</v>
      </c>
      <c r="J879" s="5">
        <v>14.17</v>
      </c>
      <c r="L879" s="86">
        <v>42732</v>
      </c>
      <c r="M879" s="5">
        <v>0.90949999999999998</v>
      </c>
      <c r="O879" s="86">
        <f t="shared" ca="1" si="100"/>
        <v>42732</v>
      </c>
      <c r="P879" s="5">
        <v>2164.1999999999998</v>
      </c>
      <c r="Q879" s="5">
        <v>9.0424176206783304</v>
      </c>
      <c r="R879" s="1"/>
      <c r="S879" s="1">
        <v>42536</v>
      </c>
      <c r="T879">
        <v>455.04500000000002</v>
      </c>
      <c r="V879" s="86">
        <v>42709</v>
      </c>
      <c r="W879" s="5">
        <v>-15.5</v>
      </c>
      <c r="Z879" s="86">
        <v>42688</v>
      </c>
      <c r="AA879" s="5">
        <v>84.09</v>
      </c>
      <c r="AC879" s="1">
        <v>42586</v>
      </c>
      <c r="AD879">
        <v>1.3966000000000001</v>
      </c>
      <c r="AE879" s="87">
        <f t="shared" ca="1" si="101"/>
        <v>-4.1299999999999892E-2</v>
      </c>
      <c r="AF879" s="87">
        <f t="shared" ca="1" si="102"/>
        <v>4.7076568835603634E-2</v>
      </c>
      <c r="AG879" s="87">
        <f t="shared" ca="1" si="103"/>
        <v>0.75908686371631084</v>
      </c>
      <c r="AI879" s="1">
        <v>42544</v>
      </c>
      <c r="AJ879">
        <v>2113.3200000000002</v>
      </c>
      <c r="AK879" s="85">
        <f t="shared" ca="1" si="106"/>
        <v>1.3275511311332405E-2</v>
      </c>
      <c r="AL879" s="87">
        <f t="shared" ca="1" si="104"/>
        <v>6.2880744955775046E-3</v>
      </c>
      <c r="AM879" s="87">
        <f t="shared" ca="1" si="105"/>
        <v>10.139215464769645</v>
      </c>
    </row>
    <row r="880" spans="2:39" x14ac:dyDescent="0.45">
      <c r="B880" s="86">
        <v>42723</v>
      </c>
      <c r="C880" s="5">
        <v>86.7</v>
      </c>
      <c r="E880" s="86">
        <v>42731</v>
      </c>
      <c r="F880" s="5">
        <v>2.4525000000000001</v>
      </c>
      <c r="G880" s="5">
        <v>0.22054020797427043</v>
      </c>
      <c r="I880" s="86">
        <v>42684</v>
      </c>
      <c r="J880" s="5">
        <v>14.74</v>
      </c>
      <c r="L880" s="86">
        <v>42731</v>
      </c>
      <c r="M880" s="5">
        <v>0.93400000000000005</v>
      </c>
      <c r="O880" s="86">
        <f t="shared" ca="1" si="100"/>
        <v>42731</v>
      </c>
      <c r="P880" s="5">
        <v>2164.4499999999998</v>
      </c>
      <c r="Q880" s="5">
        <v>8.4570461497715197</v>
      </c>
      <c r="R880" s="1"/>
      <c r="S880" s="1">
        <v>42535</v>
      </c>
      <c r="T880">
        <v>451.86700000000002</v>
      </c>
      <c r="V880" s="86">
        <v>42706</v>
      </c>
      <c r="W880" s="5">
        <v>-15.88</v>
      </c>
      <c r="Z880" s="86">
        <v>42685</v>
      </c>
      <c r="AA880" s="5">
        <v>83.47</v>
      </c>
      <c r="AC880" s="1">
        <v>42585</v>
      </c>
      <c r="AD880">
        <v>1.4379</v>
      </c>
      <c r="AE880" s="87">
        <f t="shared" ca="1" si="101"/>
        <v>-1.110000000000011E-2</v>
      </c>
      <c r="AF880" s="87">
        <f t="shared" ca="1" si="102"/>
        <v>4.9808868018991662E-2</v>
      </c>
      <c r="AG880" s="87">
        <f t="shared" ca="1" si="103"/>
        <v>0.80314386424019069</v>
      </c>
      <c r="AI880" s="1">
        <v>42543</v>
      </c>
      <c r="AJ880">
        <v>2085.4499999999998</v>
      </c>
      <c r="AK880" s="85">
        <f t="shared" ca="1" si="106"/>
        <v>-1.6529523329488472E-3</v>
      </c>
      <c r="AL880" s="87">
        <f t="shared" ca="1" si="104"/>
        <v>4.1249762504128838E-3</v>
      </c>
      <c r="AM880" s="87">
        <f t="shared" ca="1" si="105"/>
        <v>6.6513243472877539</v>
      </c>
    </row>
    <row r="881" spans="2:39" x14ac:dyDescent="0.45">
      <c r="B881" s="86">
        <v>42720</v>
      </c>
      <c r="C881" s="5">
        <v>88.5</v>
      </c>
      <c r="E881" s="86">
        <v>42730</v>
      </c>
      <c r="F881" s="5">
        <v>2.4359999999999999</v>
      </c>
      <c r="G881" s="5">
        <v>0.24186594082948751</v>
      </c>
      <c r="I881" s="86">
        <v>42683</v>
      </c>
      <c r="J881" s="5">
        <v>14.38</v>
      </c>
      <c r="L881" s="86">
        <v>42730</v>
      </c>
      <c r="M881" s="5">
        <v>0.93</v>
      </c>
      <c r="O881" s="86">
        <f t="shared" ca="1" si="100"/>
        <v>42730</v>
      </c>
      <c r="P881" s="5">
        <v>2167.48</v>
      </c>
      <c r="Q881" s="5">
        <v>14.655862198154299</v>
      </c>
      <c r="R881" s="1"/>
      <c r="S881" s="1">
        <v>42534</v>
      </c>
      <c r="T881">
        <v>446.28800000000001</v>
      </c>
      <c r="V881" s="86">
        <v>42705</v>
      </c>
      <c r="W881" s="5">
        <v>-16.3</v>
      </c>
      <c r="Z881" s="86">
        <v>42684</v>
      </c>
      <c r="AA881" s="5">
        <v>84.26</v>
      </c>
      <c r="AC881" s="1">
        <v>42584</v>
      </c>
      <c r="AD881">
        <v>1.4490000000000001</v>
      </c>
      <c r="AE881" s="87">
        <f t="shared" ca="1" si="101"/>
        <v>3.1000000000000139E-2</v>
      </c>
      <c r="AF881" s="87">
        <f t="shared" ca="1" si="102"/>
        <v>4.8895492293939129E-2</v>
      </c>
      <c r="AG881" s="87">
        <f t="shared" ca="1" si="103"/>
        <v>0.78841612320736543</v>
      </c>
      <c r="AI881" s="1">
        <v>42542</v>
      </c>
      <c r="AJ881">
        <v>2088.9</v>
      </c>
      <c r="AK881" s="85">
        <f t="shared" ca="1" si="106"/>
        <v>2.7084373542945453E-3</v>
      </c>
      <c r="AL881" s="87">
        <f t="shared" ca="1" si="104"/>
        <v>3.821770368046977E-3</v>
      </c>
      <c r="AM881" s="87">
        <f t="shared" ca="1" si="105"/>
        <v>6.162419552400908</v>
      </c>
    </row>
    <row r="882" spans="2:39" x14ac:dyDescent="0.45">
      <c r="B882" s="86">
        <v>42719</v>
      </c>
      <c r="C882" s="5">
        <v>89.3</v>
      </c>
      <c r="E882" s="86">
        <v>42727</v>
      </c>
      <c r="F882" s="5">
        <v>2.4354</v>
      </c>
      <c r="G882" s="5">
        <v>0.29580759512448684</v>
      </c>
      <c r="I882" s="86">
        <v>42682</v>
      </c>
      <c r="J882" s="5">
        <v>18.739999999999998</v>
      </c>
      <c r="L882" s="86">
        <v>42727</v>
      </c>
      <c r="M882" s="5">
        <v>0.92969999999999997</v>
      </c>
      <c r="O882" s="86">
        <f t="shared" ca="1" si="100"/>
        <v>42727</v>
      </c>
      <c r="P882" s="5">
        <v>2163.2600000000002</v>
      </c>
      <c r="Q882" s="5">
        <v>16.484575405981801</v>
      </c>
      <c r="R882" s="1"/>
      <c r="S882" s="1">
        <v>42531</v>
      </c>
      <c r="T882">
        <v>434.69900000000001</v>
      </c>
      <c r="V882" s="86">
        <v>42704</v>
      </c>
      <c r="W882" s="5">
        <v>-16.809999999999999</v>
      </c>
      <c r="Z882" s="86">
        <v>42683</v>
      </c>
      <c r="AA882" s="5">
        <v>85.38</v>
      </c>
      <c r="AC882" s="1">
        <v>42583</v>
      </c>
      <c r="AD882">
        <v>1.4179999999999999</v>
      </c>
      <c r="AE882" s="87">
        <f t="shared" ca="1" si="101"/>
        <v>6.5999999999999837E-2</v>
      </c>
      <c r="AF882" s="87">
        <f t="shared" ca="1" si="102"/>
        <v>5.7533895806443205E-2</v>
      </c>
      <c r="AG882" s="87">
        <f t="shared" ca="1" si="103"/>
        <v>0.92770619451059633</v>
      </c>
      <c r="AI882" s="1">
        <v>42541</v>
      </c>
      <c r="AJ882">
        <v>2083.25</v>
      </c>
      <c r="AK882" s="85">
        <f t="shared" ca="1" si="106"/>
        <v>5.7913686336797431E-3</v>
      </c>
      <c r="AL882" s="87">
        <f t="shared" ca="1" si="104"/>
        <v>4.2320980106778086E-3</v>
      </c>
      <c r="AM882" s="87">
        <f t="shared" ca="1" si="105"/>
        <v>6.8240529956292084</v>
      </c>
    </row>
    <row r="883" spans="2:39" x14ac:dyDescent="0.45">
      <c r="B883" s="86">
        <v>42718</v>
      </c>
      <c r="C883" s="5">
        <v>89.5</v>
      </c>
      <c r="E883" s="86">
        <v>42726</v>
      </c>
      <c r="F883" s="5">
        <v>2.4500000000000002</v>
      </c>
      <c r="G883" s="5">
        <v>0.49066152624118692</v>
      </c>
      <c r="I883" s="86">
        <v>42681</v>
      </c>
      <c r="J883" s="5">
        <v>18.71</v>
      </c>
      <c r="L883" s="86">
        <v>42726</v>
      </c>
      <c r="M883" s="5">
        <v>0.95089999999999997</v>
      </c>
      <c r="O883" s="86">
        <f t="shared" ca="1" si="100"/>
        <v>42726</v>
      </c>
      <c r="P883" s="5">
        <v>2139.56</v>
      </c>
      <c r="Q883" s="5">
        <v>19.152739641928299</v>
      </c>
      <c r="R883" s="1"/>
      <c r="S883" s="1">
        <v>42530</v>
      </c>
      <c r="T883">
        <v>423.14499999999998</v>
      </c>
      <c r="V883" s="86">
        <v>42703</v>
      </c>
      <c r="W883" s="5">
        <v>-16.75</v>
      </c>
      <c r="Z883" s="86">
        <v>42682</v>
      </c>
      <c r="AA883" s="5">
        <v>85.98</v>
      </c>
      <c r="AC883" s="1">
        <v>42580</v>
      </c>
      <c r="AD883">
        <v>1.3520000000000001</v>
      </c>
      <c r="AE883" s="87">
        <f t="shared" ca="1" si="101"/>
        <v>-4.8499999999999988E-2</v>
      </c>
      <c r="AF883" s="87">
        <f t="shared" ca="1" si="102"/>
        <v>2.5981147010861658E-2</v>
      </c>
      <c r="AG883" s="87">
        <f t="shared" ca="1" si="103"/>
        <v>0.41893340759600617</v>
      </c>
      <c r="AI883" s="1">
        <v>42538</v>
      </c>
      <c r="AJ883">
        <v>2071.2199999999998</v>
      </c>
      <c r="AK883" s="85">
        <f t="shared" ca="1" si="106"/>
        <v>-3.2632746994190635E-3</v>
      </c>
      <c r="AL883" s="87">
        <f t="shared" ca="1" si="104"/>
        <v>2.798910704421387E-3</v>
      </c>
      <c r="AM883" s="87">
        <f t="shared" ca="1" si="105"/>
        <v>4.5131079027034158</v>
      </c>
    </row>
    <row r="884" spans="2:39" x14ac:dyDescent="0.45">
      <c r="B884" s="86">
        <v>42717</v>
      </c>
      <c r="C884" s="5">
        <v>88.134500000000003</v>
      </c>
      <c r="E884" s="86">
        <v>42725</v>
      </c>
      <c r="F884" s="5">
        <v>2.4390000000000001</v>
      </c>
      <c r="G884" s="5">
        <v>0.45032070053832723</v>
      </c>
      <c r="I884" s="86">
        <v>42678</v>
      </c>
      <c r="J884" s="5">
        <v>22.51</v>
      </c>
      <c r="L884" s="86">
        <v>42725</v>
      </c>
      <c r="M884" s="5">
        <v>0.95799999999999996</v>
      </c>
      <c r="O884" s="86">
        <f t="shared" ca="1" si="100"/>
        <v>42725</v>
      </c>
      <c r="P884" s="5">
        <v>2131.52</v>
      </c>
      <c r="Q884" s="5">
        <v>21.364235926934001</v>
      </c>
      <c r="R884" s="1"/>
      <c r="S884" s="1">
        <v>42529</v>
      </c>
      <c r="T884">
        <v>415.72699999999998</v>
      </c>
      <c r="V884" s="86">
        <v>42702</v>
      </c>
      <c r="W884" s="5">
        <v>-16.63</v>
      </c>
      <c r="Z884" s="86">
        <v>42681</v>
      </c>
      <c r="AA884" s="5">
        <v>86.17</v>
      </c>
      <c r="AC884" s="1">
        <v>42579</v>
      </c>
      <c r="AD884">
        <v>1.4005000000000001</v>
      </c>
      <c r="AE884" s="87">
        <f t="shared" ca="1" si="101"/>
        <v>-3.3999999999998476E-3</v>
      </c>
      <c r="AF884" s="87">
        <f t="shared" ca="1" si="102"/>
        <v>3.0971438455454497E-2</v>
      </c>
      <c r="AG884" s="87">
        <f t="shared" ca="1" si="103"/>
        <v>0.49939943932687936</v>
      </c>
      <c r="AI884" s="1">
        <v>42537</v>
      </c>
      <c r="AJ884">
        <v>2077.9899999999998</v>
      </c>
      <c r="AK884" s="85">
        <f t="shared" ca="1" si="106"/>
        <v>3.1280978105988734E-3</v>
      </c>
      <c r="AL884" s="87">
        <f t="shared" ca="1" si="104"/>
        <v>4.6207370515446685E-3</v>
      </c>
      <c r="AM884" s="87">
        <f t="shared" ca="1" si="105"/>
        <v>7.4507146193332385</v>
      </c>
    </row>
    <row r="885" spans="2:39" x14ac:dyDescent="0.45">
      <c r="B885" s="86">
        <v>42716</v>
      </c>
      <c r="C885" s="5">
        <v>89.3</v>
      </c>
      <c r="E885" s="86">
        <v>42724</v>
      </c>
      <c r="F885" s="5">
        <v>2.4613999999999998</v>
      </c>
      <c r="G885" s="5">
        <v>0.69036076317627748</v>
      </c>
      <c r="I885" s="86">
        <v>42677</v>
      </c>
      <c r="J885" s="5">
        <v>22.08</v>
      </c>
      <c r="L885" s="86">
        <v>42724</v>
      </c>
      <c r="M885" s="5">
        <v>0.96509999999999996</v>
      </c>
      <c r="O885" s="86">
        <f t="shared" ca="1" si="100"/>
        <v>42724</v>
      </c>
      <c r="P885" s="5">
        <v>2085.1799999999998</v>
      </c>
      <c r="Q885" s="5">
        <v>3.84090181696329</v>
      </c>
      <c r="R885" s="1"/>
      <c r="S885" s="1">
        <v>42528</v>
      </c>
      <c r="T885">
        <v>418.95100000000002</v>
      </c>
      <c r="V885" s="86">
        <v>42699</v>
      </c>
      <c r="W885" s="5">
        <v>-17.25</v>
      </c>
      <c r="Z885" s="86">
        <v>42678</v>
      </c>
      <c r="AA885" s="5">
        <v>84.98</v>
      </c>
      <c r="AC885" s="1">
        <v>42578</v>
      </c>
      <c r="AD885">
        <v>1.4038999999999999</v>
      </c>
      <c r="AE885" s="87">
        <f t="shared" ca="1" si="101"/>
        <v>-6.1400000000000121E-2</v>
      </c>
      <c r="AF885" s="87">
        <f t="shared" ca="1" si="102"/>
        <v>3.3470882868547151E-2</v>
      </c>
      <c r="AG885" s="87">
        <f t="shared" ca="1" si="103"/>
        <v>0.53970176949867488</v>
      </c>
      <c r="AI885" s="1">
        <v>42536</v>
      </c>
      <c r="AJ885">
        <v>2071.5</v>
      </c>
      <c r="AK885" s="85">
        <f t="shared" ca="1" si="106"/>
        <v>-1.8423761246134855E-3</v>
      </c>
      <c r="AL885" s="87">
        <f t="shared" ca="1" si="104"/>
        <v>3.985499526571879E-3</v>
      </c>
      <c r="AM885" s="87">
        <f t="shared" ca="1" si="105"/>
        <v>6.4264248877888663</v>
      </c>
    </row>
    <row r="886" spans="2:39" x14ac:dyDescent="0.45">
      <c r="B886" s="86">
        <v>42713</v>
      </c>
      <c r="C886" s="5">
        <v>87.1</v>
      </c>
      <c r="E886" s="86">
        <v>42723</v>
      </c>
      <c r="F886" s="5">
        <v>2.4470000000000001</v>
      </c>
      <c r="G886" s="5">
        <v>1.1466547794926492</v>
      </c>
      <c r="I886" s="86">
        <v>42676</v>
      </c>
      <c r="J886" s="5">
        <v>19.32</v>
      </c>
      <c r="L886" s="86">
        <v>42723</v>
      </c>
      <c r="M886" s="5">
        <v>0.95599999999999996</v>
      </c>
      <c r="O886" s="86">
        <f t="shared" ca="1" si="100"/>
        <v>42723</v>
      </c>
      <c r="P886" s="5">
        <v>2088.66</v>
      </c>
      <c r="Q886" s="5">
        <v>4.9866964635241899</v>
      </c>
      <c r="R886" s="1"/>
      <c r="S886" s="1">
        <v>42527</v>
      </c>
      <c r="T886">
        <v>424.5</v>
      </c>
      <c r="V886" s="86">
        <v>42698</v>
      </c>
      <c r="W886" s="5">
        <v>-18</v>
      </c>
      <c r="Z886" s="86">
        <v>42677</v>
      </c>
      <c r="AA886" s="5">
        <v>84.94</v>
      </c>
      <c r="AC886" s="1">
        <v>42577</v>
      </c>
      <c r="AD886">
        <v>1.4653</v>
      </c>
      <c r="AE886" s="87">
        <f t="shared" ca="1" si="101"/>
        <v>-2.2699999999999942E-2</v>
      </c>
      <c r="AF886" s="87">
        <f t="shared" ca="1" si="102"/>
        <v>1.6393291310777078E-2</v>
      </c>
      <c r="AG886" s="87">
        <f t="shared" ca="1" si="103"/>
        <v>0.26433387978085554</v>
      </c>
      <c r="AI886" s="1">
        <v>42535</v>
      </c>
      <c r="AJ886">
        <v>2075.3200000000002</v>
      </c>
      <c r="AK886" s="85">
        <f t="shared" ca="1" si="106"/>
        <v>-1.80050982836035E-3</v>
      </c>
      <c r="AL886" s="87">
        <f t="shared" ca="1" si="104"/>
        <v>4.0209541301766873E-3</v>
      </c>
      <c r="AM886" s="87">
        <f t="shared" ca="1" si="105"/>
        <v>6.48359371831401</v>
      </c>
    </row>
    <row r="887" spans="2:39" x14ac:dyDescent="0.45">
      <c r="B887" s="86">
        <v>42712</v>
      </c>
      <c r="C887" s="5">
        <v>85.6</v>
      </c>
      <c r="E887" s="86">
        <v>42720</v>
      </c>
      <c r="F887" s="5">
        <v>2.4969999999999999</v>
      </c>
      <c r="G887" s="5">
        <v>0.94149590192063004</v>
      </c>
      <c r="I887" s="86">
        <v>42675</v>
      </c>
      <c r="J887" s="5">
        <v>18.559999999999999</v>
      </c>
      <c r="L887" s="86">
        <v>42720</v>
      </c>
      <c r="M887" s="5">
        <v>0.98199999999999998</v>
      </c>
      <c r="O887" s="86">
        <f t="shared" ca="1" si="100"/>
        <v>42720</v>
      </c>
      <c r="P887" s="5">
        <v>2097.94</v>
      </c>
      <c r="Q887" s="5">
        <v>5.1090645929124996</v>
      </c>
      <c r="R887" s="1"/>
      <c r="S887" s="1">
        <v>42524</v>
      </c>
      <c r="T887">
        <v>437.41300000000001</v>
      </c>
      <c r="V887" s="86">
        <v>42697</v>
      </c>
      <c r="W887" s="5">
        <v>-18</v>
      </c>
      <c r="Z887" s="86">
        <v>42676</v>
      </c>
      <c r="AA887" s="5">
        <v>84.92</v>
      </c>
      <c r="AC887" s="1">
        <v>42576</v>
      </c>
      <c r="AD887">
        <v>1.488</v>
      </c>
      <c r="AE887" s="87">
        <f t="shared" ca="1" si="101"/>
        <v>9.7000000000000419E-3</v>
      </c>
      <c r="AF887" s="87">
        <f t="shared" ca="1" si="102"/>
        <v>1.3141537200799615E-2</v>
      </c>
      <c r="AG887" s="87">
        <f t="shared" ca="1" si="103"/>
        <v>0.21190092024340065</v>
      </c>
      <c r="AI887" s="1">
        <v>42534</v>
      </c>
      <c r="AJ887">
        <v>2079.06</v>
      </c>
      <c r="AK887" s="85">
        <f t="shared" ca="1" si="106"/>
        <v>-8.1482943594018125E-3</v>
      </c>
      <c r="AL887" s="87">
        <f t="shared" ca="1" si="104"/>
        <v>5.8586093395910583E-3</v>
      </c>
      <c r="AM887" s="87">
        <f t="shared" ca="1" si="105"/>
        <v>9.4467237084744511</v>
      </c>
    </row>
    <row r="888" spans="2:39" x14ac:dyDescent="0.45">
      <c r="B888" s="86">
        <v>42711</v>
      </c>
      <c r="C888" s="5">
        <v>84.894599999999997</v>
      </c>
      <c r="E888" s="86">
        <v>42719</v>
      </c>
      <c r="F888" s="5">
        <v>2.4980000000000002</v>
      </c>
      <c r="G888" s="5">
        <v>0.91650910160965515</v>
      </c>
      <c r="I888" s="86">
        <v>42674</v>
      </c>
      <c r="J888" s="5">
        <v>17.059999999999999</v>
      </c>
      <c r="L888" s="86">
        <v>42719</v>
      </c>
      <c r="M888" s="5">
        <v>0.97660000000000002</v>
      </c>
      <c r="O888" s="86">
        <f t="shared" ca="1" si="100"/>
        <v>42719</v>
      </c>
      <c r="P888" s="5">
        <v>2111.7199999999998</v>
      </c>
      <c r="Q888" s="5">
        <v>4.4199723688799004</v>
      </c>
      <c r="R888" s="1"/>
      <c r="S888" s="1">
        <v>42523</v>
      </c>
      <c r="T888">
        <v>438.91199999999998</v>
      </c>
      <c r="V888" s="86">
        <v>42696</v>
      </c>
      <c r="W888" s="5">
        <v>-18</v>
      </c>
      <c r="Z888" s="86">
        <v>42675</v>
      </c>
      <c r="AA888" s="5">
        <v>85.3</v>
      </c>
      <c r="AC888" s="1">
        <v>42573</v>
      </c>
      <c r="AD888">
        <v>1.4782999999999999</v>
      </c>
      <c r="AE888" s="87">
        <f t="shared" ca="1" si="101"/>
        <v>8.3999999999999631E-3</v>
      </c>
      <c r="AF888" s="87">
        <f t="shared" ca="1" si="102"/>
        <v>2.1111608181282677E-2</v>
      </c>
      <c r="AG888" s="87">
        <f t="shared" ca="1" si="103"/>
        <v>0.34041445327717862</v>
      </c>
      <c r="AI888" s="1">
        <v>42531</v>
      </c>
      <c r="AJ888">
        <v>2096.0700000000002</v>
      </c>
      <c r="AK888" s="85">
        <f t="shared" ca="1" si="106"/>
        <v>-9.2175742558201733E-3</v>
      </c>
      <c r="AL888" s="87">
        <f t="shared" ca="1" si="104"/>
        <v>5.490421004830875E-3</v>
      </c>
      <c r="AM888" s="87">
        <f t="shared" ca="1" si="105"/>
        <v>8.8530378575237663</v>
      </c>
    </row>
    <row r="889" spans="2:39" x14ac:dyDescent="0.45">
      <c r="B889" s="86">
        <v>42710</v>
      </c>
      <c r="C889" s="5">
        <v>87.764300000000006</v>
      </c>
      <c r="E889" s="86">
        <v>42718</v>
      </c>
      <c r="F889" s="5">
        <v>2.4445000000000001</v>
      </c>
      <c r="G889" s="5">
        <v>0.93336515719554791</v>
      </c>
      <c r="I889" s="86">
        <v>42671</v>
      </c>
      <c r="J889" s="5">
        <v>16.190000000000001</v>
      </c>
      <c r="L889" s="86">
        <v>42718</v>
      </c>
      <c r="M889" s="5">
        <v>0.95050000000000001</v>
      </c>
      <c r="O889" s="86">
        <f t="shared" ca="1" si="100"/>
        <v>42718</v>
      </c>
      <c r="P889" s="5">
        <v>2126.15</v>
      </c>
      <c r="Q889" s="5">
        <v>2.2446732849636599</v>
      </c>
      <c r="R889" s="1"/>
      <c r="S889" s="1">
        <v>42522</v>
      </c>
      <c r="T889">
        <v>437.024</v>
      </c>
      <c r="V889" s="86">
        <v>42695</v>
      </c>
      <c r="W889" s="5">
        <v>-16.75</v>
      </c>
      <c r="Z889" s="86">
        <v>42674</v>
      </c>
      <c r="AA889" s="5">
        <v>86.02</v>
      </c>
      <c r="AC889" s="1">
        <v>42572</v>
      </c>
      <c r="AD889">
        <v>1.4699</v>
      </c>
      <c r="AE889" s="87">
        <f t="shared" ca="1" si="101"/>
        <v>1.1800000000000033E-2</v>
      </c>
      <c r="AF889" s="87">
        <f t="shared" ca="1" si="102"/>
        <v>2.2671182148269249E-2</v>
      </c>
      <c r="AG889" s="87">
        <f t="shared" ca="1" si="103"/>
        <v>0.36556182787594299</v>
      </c>
      <c r="AI889" s="1">
        <v>42530</v>
      </c>
      <c r="AJ889">
        <v>2115.48</v>
      </c>
      <c r="AK889" s="85">
        <f t="shared" ca="1" si="106"/>
        <v>-1.7191710652795132E-3</v>
      </c>
      <c r="AL889" s="87">
        <f t="shared" ca="1" si="104"/>
        <v>2.8489275605340135E-3</v>
      </c>
      <c r="AM889" s="87">
        <f t="shared" ca="1" si="105"/>
        <v>4.5937576598513266</v>
      </c>
    </row>
    <row r="890" spans="2:39" x14ac:dyDescent="0.45">
      <c r="B890" s="86">
        <v>42709</v>
      </c>
      <c r="C890" s="5">
        <v>90.7346</v>
      </c>
      <c r="E890" s="86">
        <v>42717</v>
      </c>
      <c r="F890" s="5">
        <v>2.3292999999999999</v>
      </c>
      <c r="G890" s="5">
        <v>0.72320249584746343</v>
      </c>
      <c r="I890" s="86">
        <v>42670</v>
      </c>
      <c r="J890" s="5">
        <v>15.36</v>
      </c>
      <c r="L890" s="86">
        <v>42717</v>
      </c>
      <c r="M890" s="5">
        <v>0.94330000000000003</v>
      </c>
      <c r="O890" s="86">
        <f t="shared" ca="1" si="100"/>
        <v>42717</v>
      </c>
      <c r="P890" s="5">
        <v>2126.41</v>
      </c>
      <c r="Q890" s="5">
        <v>1.38494731653689</v>
      </c>
      <c r="R890" s="1"/>
      <c r="S890" s="1">
        <v>42521</v>
      </c>
      <c r="T890">
        <v>435.02600000000001</v>
      </c>
      <c r="V890" s="86">
        <v>42692</v>
      </c>
      <c r="W890" s="5">
        <v>-15.13</v>
      </c>
      <c r="Z890" s="86">
        <v>42671</v>
      </c>
      <c r="AA890" s="5">
        <v>86.28</v>
      </c>
      <c r="AC890" s="1">
        <v>42571</v>
      </c>
      <c r="AD890">
        <v>1.4581</v>
      </c>
      <c r="AE890" s="87">
        <f t="shared" ca="1" si="101"/>
        <v>3.6100000000000021E-2</v>
      </c>
      <c r="AF890" s="87">
        <f t="shared" ca="1" si="102"/>
        <v>2.2654800815721212E-2</v>
      </c>
      <c r="AG890" s="87">
        <f t="shared" ca="1" si="103"/>
        <v>0.36529768682541724</v>
      </c>
      <c r="AI890" s="1">
        <v>42529</v>
      </c>
      <c r="AJ890">
        <v>2119.12</v>
      </c>
      <c r="AK890" s="85">
        <f t="shared" ca="1" si="106"/>
        <v>3.3039911887868061E-3</v>
      </c>
      <c r="AL890" s="87">
        <f t="shared" ca="1" si="104"/>
        <v>3.3754774691703605E-3</v>
      </c>
      <c r="AM890" s="87">
        <f t="shared" ca="1" si="105"/>
        <v>5.4427938760051831</v>
      </c>
    </row>
    <row r="891" spans="2:39" x14ac:dyDescent="0.45">
      <c r="B891" s="86">
        <v>42706</v>
      </c>
      <c r="C891" s="5">
        <v>91.3</v>
      </c>
      <c r="E891" s="86">
        <v>42716</v>
      </c>
      <c r="F891" s="5">
        <v>2.3414000000000001</v>
      </c>
      <c r="G891" s="5">
        <v>0.99252767383752682</v>
      </c>
      <c r="I891" s="86">
        <v>42669</v>
      </c>
      <c r="J891" s="5">
        <v>14.24</v>
      </c>
      <c r="L891" s="86">
        <v>42716</v>
      </c>
      <c r="M891" s="5">
        <v>0.97289999999999999</v>
      </c>
      <c r="O891" s="86">
        <f t="shared" ca="1" si="100"/>
        <v>42716</v>
      </c>
      <c r="P891" s="5">
        <v>2133.04</v>
      </c>
      <c r="Q891" s="5">
        <v>6.2660930243513802</v>
      </c>
      <c r="R891" s="1"/>
      <c r="S891" s="1">
        <v>42517</v>
      </c>
      <c r="T891">
        <v>432.517</v>
      </c>
      <c r="V891" s="86">
        <v>42691</v>
      </c>
      <c r="W891" s="5">
        <v>-15.38</v>
      </c>
      <c r="Z891" s="86">
        <v>42670</v>
      </c>
      <c r="AA891" s="5">
        <v>86.7</v>
      </c>
      <c r="AC891" s="1">
        <v>42570</v>
      </c>
      <c r="AD891">
        <v>1.4219999999999999</v>
      </c>
      <c r="AE891" s="87">
        <f t="shared" ca="1" si="101"/>
        <v>-1.5500000000000069E-2</v>
      </c>
      <c r="AF891" s="87">
        <f t="shared" ca="1" si="102"/>
        <v>2.9460255712852601E-2</v>
      </c>
      <c r="AG891" s="87">
        <f t="shared" ca="1" si="103"/>
        <v>0.47503234977560493</v>
      </c>
      <c r="AI891" s="1">
        <v>42528</v>
      </c>
      <c r="AJ891">
        <v>2112.13</v>
      </c>
      <c r="AK891" s="85">
        <f t="shared" ca="1" si="106"/>
        <v>1.2886294463136218E-3</v>
      </c>
      <c r="AL891" s="87">
        <f t="shared" ca="1" si="104"/>
        <v>3.3039814164477202E-3</v>
      </c>
      <c r="AM891" s="87">
        <f t="shared" ca="1" si="105"/>
        <v>5.3275099549980096</v>
      </c>
    </row>
    <row r="892" spans="2:39" x14ac:dyDescent="0.45">
      <c r="B892" s="86">
        <v>42705</v>
      </c>
      <c r="C892" s="5">
        <v>95.4</v>
      </c>
      <c r="E892" s="86">
        <v>42713</v>
      </c>
      <c r="F892" s="5">
        <v>2.3351999999999999</v>
      </c>
      <c r="G892" s="5">
        <v>0.99736830375410135</v>
      </c>
      <c r="I892" s="86">
        <v>42668</v>
      </c>
      <c r="J892" s="5">
        <v>13.46</v>
      </c>
      <c r="L892" s="86">
        <v>42713</v>
      </c>
      <c r="M892" s="5">
        <v>0.9677</v>
      </c>
      <c r="O892" s="86">
        <f t="shared" ca="1" si="100"/>
        <v>42713</v>
      </c>
      <c r="P892" s="5">
        <v>2139.4299999999998</v>
      </c>
      <c r="Q892" s="5">
        <v>5.8712035233596298</v>
      </c>
      <c r="R892" s="1"/>
      <c r="S892" s="1">
        <v>42516</v>
      </c>
      <c r="T892">
        <v>431.74900000000002</v>
      </c>
      <c r="V892" s="86">
        <v>42690</v>
      </c>
      <c r="W892" s="5">
        <v>-14.25</v>
      </c>
      <c r="Z892" s="86">
        <v>42669</v>
      </c>
      <c r="AA892" s="5">
        <v>87.02</v>
      </c>
      <c r="AC892" s="1">
        <v>42569</v>
      </c>
      <c r="AD892">
        <v>1.4375</v>
      </c>
      <c r="AE892" s="87">
        <f t="shared" ca="1" si="101"/>
        <v>2.750000000000008E-2</v>
      </c>
      <c r="AF892" s="87">
        <f t="shared" ca="1" si="102"/>
        <v>4.7622543681187977E-2</v>
      </c>
      <c r="AG892" s="87">
        <f t="shared" ca="1" si="103"/>
        <v>0.76789044357468772</v>
      </c>
      <c r="AI892" s="1">
        <v>42527</v>
      </c>
      <c r="AJ892">
        <v>2109.41</v>
      </c>
      <c r="AK892" s="85">
        <f t="shared" ca="1" si="106"/>
        <v>4.8853143586385676E-3</v>
      </c>
      <c r="AL892" s="87">
        <f t="shared" ca="1" si="104"/>
        <v>3.3086428551541949E-3</v>
      </c>
      <c r="AM892" s="87">
        <f t="shared" ca="1" si="105"/>
        <v>5.3350262990639088</v>
      </c>
    </row>
    <row r="893" spans="2:39" x14ac:dyDescent="0.45">
      <c r="B893" s="86">
        <v>42704</v>
      </c>
      <c r="C893" s="5">
        <v>89.467200000000005</v>
      </c>
      <c r="E893" s="86">
        <v>42712</v>
      </c>
      <c r="F893" s="5">
        <v>2.2709999999999999</v>
      </c>
      <c r="G893" s="5">
        <v>0.89728099463508781</v>
      </c>
      <c r="I893" s="86">
        <v>42667</v>
      </c>
      <c r="J893" s="5">
        <v>13.02</v>
      </c>
      <c r="L893" s="86">
        <v>42712</v>
      </c>
      <c r="M893" s="5">
        <v>0.93149999999999999</v>
      </c>
      <c r="O893" s="86">
        <f t="shared" ca="1" si="100"/>
        <v>42712</v>
      </c>
      <c r="P893" s="5">
        <v>2143.16</v>
      </c>
      <c r="Q893" s="5">
        <v>5.7962200907897401</v>
      </c>
      <c r="R893" s="1"/>
      <c r="S893" s="1">
        <v>42515</v>
      </c>
      <c r="T893">
        <v>428.66699999999997</v>
      </c>
      <c r="V893" s="86">
        <v>42689</v>
      </c>
      <c r="W893" s="5">
        <v>-13.56</v>
      </c>
      <c r="Z893" s="86">
        <v>42668</v>
      </c>
      <c r="AA893" s="5">
        <v>87.37</v>
      </c>
      <c r="AC893" s="1">
        <v>42566</v>
      </c>
      <c r="AD893">
        <v>1.41</v>
      </c>
      <c r="AE893" s="87">
        <f t="shared" ca="1" si="101"/>
        <v>1.9900000000000029E-2</v>
      </c>
      <c r="AF893" s="87">
        <f t="shared" ca="1" si="102"/>
        <v>5.6257999431191925E-2</v>
      </c>
      <c r="AG893" s="87">
        <f t="shared" ca="1" si="103"/>
        <v>0.90713298363580497</v>
      </c>
      <c r="AI893" s="1">
        <v>42524</v>
      </c>
      <c r="AJ893">
        <v>2099.13</v>
      </c>
      <c r="AK893" s="85">
        <f t="shared" ca="1" si="106"/>
        <v>-2.916001771314822E-3</v>
      </c>
      <c r="AL893" s="87">
        <f t="shared" ca="1" si="104"/>
        <v>2.4991414483760519E-3</v>
      </c>
      <c r="AM893" s="87">
        <f t="shared" ca="1" si="105"/>
        <v>4.0297445012527762</v>
      </c>
    </row>
    <row r="894" spans="2:39" x14ac:dyDescent="0.45">
      <c r="B894" s="86">
        <v>42703</v>
      </c>
      <c r="C894" s="5">
        <v>85.3</v>
      </c>
      <c r="E894" s="86">
        <v>42711</v>
      </c>
      <c r="F894" s="5">
        <v>2.1898</v>
      </c>
      <c r="G894" s="5">
        <v>0.62027831119049526</v>
      </c>
      <c r="I894" s="86">
        <v>42664</v>
      </c>
      <c r="J894" s="5">
        <v>13.34</v>
      </c>
      <c r="L894" s="86">
        <v>42711</v>
      </c>
      <c r="M894" s="5">
        <v>0.86929999999999996</v>
      </c>
      <c r="O894" s="86">
        <f t="shared" ca="1" si="100"/>
        <v>42711</v>
      </c>
      <c r="P894" s="5">
        <v>2151.33</v>
      </c>
      <c r="Q894" s="5">
        <v>4.33444966315174</v>
      </c>
      <c r="R894" s="1"/>
      <c r="S894" s="1">
        <v>42514</v>
      </c>
      <c r="T894">
        <v>438.25200000000001</v>
      </c>
      <c r="V894" s="86">
        <v>42688</v>
      </c>
      <c r="W894" s="5">
        <v>-12.63</v>
      </c>
      <c r="Z894" s="86">
        <v>42667</v>
      </c>
      <c r="AA894" s="5">
        <v>87.42</v>
      </c>
      <c r="AC894" s="1">
        <v>42565</v>
      </c>
      <c r="AD894">
        <v>1.3900999999999999</v>
      </c>
      <c r="AE894" s="87">
        <f t="shared" ca="1" si="101"/>
        <v>5.6099999999999817E-2</v>
      </c>
      <c r="AF894" s="87">
        <f t="shared" ca="1" si="102"/>
        <v>6.1313477311273012E-2</v>
      </c>
      <c r="AG894" s="87">
        <f t="shared" ca="1" si="103"/>
        <v>0.9886501150558763</v>
      </c>
      <c r="AI894" s="1">
        <v>42523</v>
      </c>
      <c r="AJ894">
        <v>2105.2600000000002</v>
      </c>
      <c r="AK894" s="85">
        <f t="shared" ca="1" si="106"/>
        <v>2.8207287425610055E-3</v>
      </c>
      <c r="AL894" s="87">
        <f t="shared" ca="1" si="104"/>
        <v>2.2712375352932071E-3</v>
      </c>
      <c r="AM894" s="87">
        <f t="shared" ca="1" si="105"/>
        <v>3.6622604834288315</v>
      </c>
    </row>
    <row r="895" spans="2:39" x14ac:dyDescent="0.45">
      <c r="B895" s="86">
        <v>42702</v>
      </c>
      <c r="C895" s="5">
        <v>86.1</v>
      </c>
      <c r="E895" s="86">
        <v>42710</v>
      </c>
      <c r="F895" s="5">
        <v>2.2443</v>
      </c>
      <c r="G895" s="5">
        <v>0.87113083594448359</v>
      </c>
      <c r="I895" s="86">
        <v>42663</v>
      </c>
      <c r="J895" s="5">
        <v>13.75</v>
      </c>
      <c r="L895" s="86">
        <v>42710</v>
      </c>
      <c r="M895" s="5">
        <v>0.90159999999999996</v>
      </c>
      <c r="O895" s="86">
        <f t="shared" ca="1" si="100"/>
        <v>42710</v>
      </c>
      <c r="P895" s="5">
        <v>2141.16</v>
      </c>
      <c r="Q895" s="5">
        <v>5.3165683087489999</v>
      </c>
      <c r="R895" s="1"/>
      <c r="S895" s="1">
        <v>42513</v>
      </c>
      <c r="T895">
        <v>456.21</v>
      </c>
      <c r="V895" s="86">
        <v>42684</v>
      </c>
      <c r="W895" s="5">
        <v>-13.19</v>
      </c>
      <c r="Z895" s="86">
        <v>42664</v>
      </c>
      <c r="AA895" s="5">
        <v>87.37</v>
      </c>
      <c r="AC895" s="1">
        <v>42564</v>
      </c>
      <c r="AD895">
        <v>1.3340000000000001</v>
      </c>
      <c r="AE895" s="87">
        <f t="shared" ca="1" si="101"/>
        <v>-5.5499999999999883E-2</v>
      </c>
      <c r="AF895" s="87">
        <f t="shared" ca="1" si="102"/>
        <v>6.8984460810629908E-2</v>
      </c>
      <c r="AG895" s="87">
        <f t="shared" ca="1" si="103"/>
        <v>1.1123410073653972</v>
      </c>
      <c r="AI895" s="1">
        <v>42522</v>
      </c>
      <c r="AJ895">
        <v>2099.33</v>
      </c>
      <c r="AK895" s="85">
        <f t="shared" ca="1" si="106"/>
        <v>1.1295693348150856E-3</v>
      </c>
      <c r="AL895" s="87">
        <f t="shared" ca="1" si="104"/>
        <v>2.3252023930742118E-3</v>
      </c>
      <c r="AM895" s="87">
        <f t="shared" ca="1" si="105"/>
        <v>3.7492762019849786</v>
      </c>
    </row>
    <row r="896" spans="2:39" x14ac:dyDescent="0.45">
      <c r="B896" s="86">
        <v>42699</v>
      </c>
      <c r="C896" s="5">
        <v>85.6</v>
      </c>
      <c r="E896" s="86">
        <v>42709</v>
      </c>
      <c r="F896" s="5">
        <v>2.2410000000000001</v>
      </c>
      <c r="G896" s="5">
        <v>1.0911912679880358</v>
      </c>
      <c r="I896" s="86">
        <v>42662</v>
      </c>
      <c r="J896" s="5">
        <v>14.41</v>
      </c>
      <c r="L896" s="86">
        <v>42709</v>
      </c>
      <c r="M896" s="5">
        <v>0.90300000000000002</v>
      </c>
      <c r="O896" s="86">
        <f t="shared" ca="1" si="100"/>
        <v>42709</v>
      </c>
      <c r="P896" s="5">
        <v>2141.34</v>
      </c>
      <c r="Q896" s="5">
        <v>6.57223483244214</v>
      </c>
      <c r="R896" s="1"/>
      <c r="S896" s="1">
        <v>42510</v>
      </c>
      <c r="T896">
        <v>458.39800000000002</v>
      </c>
      <c r="V896" s="86">
        <v>42683</v>
      </c>
      <c r="W896" s="5">
        <v>-13.13</v>
      </c>
      <c r="Z896" s="86">
        <v>42663</v>
      </c>
      <c r="AA896" s="5">
        <v>87.35</v>
      </c>
      <c r="AC896" s="1">
        <v>42563</v>
      </c>
      <c r="AD896">
        <v>1.3895</v>
      </c>
      <c r="AE896" s="87">
        <f t="shared" ca="1" si="101"/>
        <v>7.020000000000004E-2</v>
      </c>
      <c r="AF896" s="87">
        <f t="shared" ca="1" si="102"/>
        <v>5.3719169452502442E-2</v>
      </c>
      <c r="AG896" s="87">
        <f t="shared" ca="1" si="103"/>
        <v>0.86619558030120114</v>
      </c>
      <c r="AI896" s="1">
        <v>42521</v>
      </c>
      <c r="AJ896">
        <v>2096.96</v>
      </c>
      <c r="AK896" s="85">
        <f t="shared" ca="1" si="106"/>
        <v>-1.0009486014519232E-3</v>
      </c>
      <c r="AL896" s="87">
        <f t="shared" ca="1" si="104"/>
        <v>3.7670020756881378E-3</v>
      </c>
      <c r="AM896" s="87">
        <f t="shared" ca="1" si="105"/>
        <v>6.0741083345146816</v>
      </c>
    </row>
    <row r="897" spans="2:39" x14ac:dyDescent="0.45">
      <c r="B897" s="86">
        <v>42698</v>
      </c>
      <c r="C897" s="5">
        <v>84.2</v>
      </c>
      <c r="E897" s="86">
        <v>42706</v>
      </c>
      <c r="F897" s="5">
        <v>2.2265000000000001</v>
      </c>
      <c r="G897" s="5">
        <v>1.1772751590006494</v>
      </c>
      <c r="I897" s="86">
        <v>42661</v>
      </c>
      <c r="J897" s="5">
        <v>15.28</v>
      </c>
      <c r="L897" s="86">
        <v>42706</v>
      </c>
      <c r="M897" s="5">
        <v>0.91649999999999998</v>
      </c>
      <c r="O897" s="86">
        <f t="shared" ca="1" si="100"/>
        <v>42706</v>
      </c>
      <c r="P897" s="5">
        <v>2144.29</v>
      </c>
      <c r="Q897" s="5">
        <v>6.1945098474859099</v>
      </c>
      <c r="R897" s="1"/>
      <c r="S897" s="1">
        <v>42509</v>
      </c>
      <c r="T897">
        <v>464.71100000000001</v>
      </c>
      <c r="V897" s="86">
        <v>42682</v>
      </c>
      <c r="W897" s="5">
        <v>-13.5</v>
      </c>
      <c r="Z897" s="86">
        <v>42662</v>
      </c>
      <c r="AA897" s="5">
        <v>87.34</v>
      </c>
      <c r="AC897" s="1">
        <v>42562</v>
      </c>
      <c r="AD897">
        <v>1.3192999999999999</v>
      </c>
      <c r="AE897" s="87">
        <f t="shared" ca="1" si="101"/>
        <v>7.2500000000000009E-2</v>
      </c>
      <c r="AF897" s="87">
        <f t="shared" ca="1" si="102"/>
        <v>4.8550008582216926E-2</v>
      </c>
      <c r="AG897" s="87">
        <f t="shared" ca="1" si="103"/>
        <v>0.78284536574387897</v>
      </c>
      <c r="AI897" s="1">
        <v>42517</v>
      </c>
      <c r="AJ897">
        <v>2099.06</v>
      </c>
      <c r="AK897" s="85">
        <f t="shared" ca="1" si="106"/>
        <v>4.2777137484011473E-3</v>
      </c>
      <c r="AL897" s="87">
        <f t="shared" ca="1" si="104"/>
        <v>5.7716371413130347E-3</v>
      </c>
      <c r="AM897" s="87">
        <f t="shared" ca="1" si="105"/>
        <v>9.3064852525837409</v>
      </c>
    </row>
    <row r="898" spans="2:39" x14ac:dyDescent="0.45">
      <c r="B898" s="86">
        <v>42697</v>
      </c>
      <c r="C898" s="5">
        <v>85.8</v>
      </c>
      <c r="E898" s="86">
        <v>42705</v>
      </c>
      <c r="F898" s="5">
        <v>2.2863000000000002</v>
      </c>
      <c r="G898" s="5">
        <v>1.0468527355841439</v>
      </c>
      <c r="I898" s="86">
        <v>42660</v>
      </c>
      <c r="J898" s="5">
        <v>16.21</v>
      </c>
      <c r="L898" s="86">
        <v>42705</v>
      </c>
      <c r="M898" s="5">
        <v>0.93779999999999997</v>
      </c>
      <c r="O898" s="86">
        <f t="shared" ca="1" si="100"/>
        <v>42705</v>
      </c>
      <c r="P898" s="5">
        <v>2139.6</v>
      </c>
      <c r="Q898" s="5">
        <v>7.0064002908458596</v>
      </c>
      <c r="R898" s="1"/>
      <c r="S898" s="1">
        <v>42508</v>
      </c>
      <c r="T898">
        <v>458.21499999999997</v>
      </c>
      <c r="V898" s="86">
        <v>42681</v>
      </c>
      <c r="W898" s="5">
        <v>-13.63</v>
      </c>
      <c r="Z898" s="86">
        <v>42661</v>
      </c>
      <c r="AA898" s="5">
        <v>87.09</v>
      </c>
      <c r="AC898" s="1">
        <v>42559</v>
      </c>
      <c r="AD898">
        <v>1.2467999999999999</v>
      </c>
      <c r="AE898" s="87">
        <f t="shared" ca="1" si="101"/>
        <v>-3.9700000000000069E-2</v>
      </c>
      <c r="AF898" s="87">
        <f t="shared" ca="1" si="102"/>
        <v>2.8061524667534775E-2</v>
      </c>
      <c r="AG898" s="87">
        <f t="shared" ca="1" si="103"/>
        <v>0.45247848935980622</v>
      </c>
      <c r="AI898" s="1">
        <v>42516</v>
      </c>
      <c r="AJ898">
        <v>2090.1</v>
      </c>
      <c r="AK898" s="85">
        <f t="shared" ca="1" si="106"/>
        <v>-2.1049408780701167E-4</v>
      </c>
      <c r="AL898" s="87">
        <f t="shared" ca="1" si="104"/>
        <v>7.1688982034075997E-3</v>
      </c>
      <c r="AM898" s="87">
        <f t="shared" ca="1" si="105"/>
        <v>11.559501017437295</v>
      </c>
    </row>
    <row r="899" spans="2:39" x14ac:dyDescent="0.45">
      <c r="B899" s="86">
        <v>42696</v>
      </c>
      <c r="C899" s="5">
        <v>83.8</v>
      </c>
      <c r="E899" s="86">
        <v>42704</v>
      </c>
      <c r="F899" s="5">
        <v>2.2143000000000002</v>
      </c>
      <c r="G899" s="5">
        <v>0.92062782020387512</v>
      </c>
      <c r="I899" s="86">
        <v>42657</v>
      </c>
      <c r="J899" s="5">
        <v>16.12</v>
      </c>
      <c r="L899" s="86">
        <v>42704</v>
      </c>
      <c r="M899" s="5">
        <v>0.89459999999999995</v>
      </c>
      <c r="O899" s="86">
        <f t="shared" ca="1" si="100"/>
        <v>42704</v>
      </c>
      <c r="P899" s="5">
        <v>2126.5</v>
      </c>
      <c r="Q899" s="5">
        <v>3.5435537451479102</v>
      </c>
      <c r="R899" s="1"/>
      <c r="S899" s="1">
        <v>42507</v>
      </c>
      <c r="T899">
        <v>452.17200000000003</v>
      </c>
      <c r="V899" s="86">
        <v>42678</v>
      </c>
      <c r="W899" s="5">
        <v>-13.75</v>
      </c>
      <c r="Z899" s="86">
        <v>42660</v>
      </c>
      <c r="AA899" s="5">
        <v>86.74</v>
      </c>
      <c r="AC899" s="1">
        <v>42558</v>
      </c>
      <c r="AD899">
        <v>1.2865</v>
      </c>
      <c r="AE899" s="87">
        <f t="shared" ca="1" si="101"/>
        <v>1.0299999999999976E-2</v>
      </c>
      <c r="AF899" s="87">
        <f t="shared" ca="1" si="102"/>
        <v>2.8322944173702375E-2</v>
      </c>
      <c r="AG899" s="87">
        <f t="shared" ca="1" si="103"/>
        <v>0.45669375223811842</v>
      </c>
      <c r="AI899" s="1">
        <v>42515</v>
      </c>
      <c r="AJ899">
        <v>2090.54</v>
      </c>
      <c r="AK899" s="85">
        <f t="shared" ca="1" si="106"/>
        <v>6.9505391897537305E-3</v>
      </c>
      <c r="AL899" s="87">
        <f t="shared" ca="1" si="104"/>
        <v>6.4251885193870534E-3</v>
      </c>
      <c r="AM899" s="87">
        <f t="shared" ca="1" si="105"/>
        <v>10.36030518494143</v>
      </c>
    </row>
    <row r="900" spans="2:39" x14ac:dyDescent="0.45">
      <c r="B900" s="86">
        <v>42695</v>
      </c>
      <c r="C900" s="5">
        <v>87.3</v>
      </c>
      <c r="E900" s="86">
        <v>42703</v>
      </c>
      <c r="F900" s="5">
        <v>2.1236999999999999</v>
      </c>
      <c r="G900" s="5">
        <v>0.35731237500726815</v>
      </c>
      <c r="I900" s="86">
        <v>42656</v>
      </c>
      <c r="J900" s="5">
        <v>16.690000000000001</v>
      </c>
      <c r="L900" s="86">
        <v>42703</v>
      </c>
      <c r="M900" s="5">
        <v>0.8357</v>
      </c>
      <c r="O900" s="86">
        <f t="shared" ca="1" si="100"/>
        <v>42703</v>
      </c>
      <c r="P900" s="5">
        <v>2132.98</v>
      </c>
      <c r="Q900" s="5">
        <v>10.064006015966701</v>
      </c>
      <c r="R900" s="1"/>
      <c r="S900" s="1">
        <v>42506</v>
      </c>
      <c r="T900">
        <v>446.45800000000003</v>
      </c>
      <c r="V900" s="86">
        <v>42677</v>
      </c>
      <c r="W900" s="5">
        <v>-14.13</v>
      </c>
      <c r="Z900" s="86">
        <v>42657</v>
      </c>
      <c r="AA900" s="5">
        <v>86.86</v>
      </c>
      <c r="AC900" s="1">
        <v>42557</v>
      </c>
      <c r="AD900">
        <v>1.2762</v>
      </c>
      <c r="AE900" s="87">
        <f t="shared" ca="1" si="101"/>
        <v>-1.7300000000000093E-2</v>
      </c>
      <c r="AF900" s="87">
        <f t="shared" ca="1" si="102"/>
        <v>2.2863216454966737E-2</v>
      </c>
      <c r="AG900" s="87">
        <f t="shared" ca="1" si="103"/>
        <v>0.36865828803016493</v>
      </c>
      <c r="AI900" s="1">
        <v>42514</v>
      </c>
      <c r="AJ900">
        <v>2076.06</v>
      </c>
      <c r="AK900" s="85">
        <f t="shared" ca="1" si="106"/>
        <v>1.3588628383570183E-2</v>
      </c>
      <c r="AL900" s="87">
        <f t="shared" ca="1" si="104"/>
        <v>7.9850738679053922E-3</v>
      </c>
      <c r="AM900" s="87">
        <f t="shared" ca="1" si="105"/>
        <v>12.875544732451303</v>
      </c>
    </row>
    <row r="901" spans="2:39" x14ac:dyDescent="0.45">
      <c r="B901" s="86">
        <v>42692</v>
      </c>
      <c r="C901" s="5">
        <v>86</v>
      </c>
      <c r="E901" s="86">
        <v>42702</v>
      </c>
      <c r="F901" s="5">
        <v>2.1476999999999999</v>
      </c>
      <c r="G901" s="5">
        <v>0.48937218283565581</v>
      </c>
      <c r="I901" s="86">
        <v>42655</v>
      </c>
      <c r="J901" s="5">
        <v>15.91</v>
      </c>
      <c r="L901" s="86">
        <v>42702</v>
      </c>
      <c r="M901" s="5">
        <v>0.84470000000000001</v>
      </c>
      <c r="O901" s="86">
        <f t="shared" ca="1" si="100"/>
        <v>42702</v>
      </c>
      <c r="P901" s="5">
        <v>2132.5500000000002</v>
      </c>
      <c r="Q901" s="5">
        <v>11.9397812112904</v>
      </c>
      <c r="R901" s="1"/>
      <c r="S901" s="1">
        <v>42503</v>
      </c>
      <c r="T901">
        <v>453.70600000000002</v>
      </c>
      <c r="V901" s="86">
        <v>42676</v>
      </c>
      <c r="W901" s="5">
        <v>-14</v>
      </c>
      <c r="Z901" s="86">
        <v>42656</v>
      </c>
      <c r="AA901" s="5">
        <v>86.66</v>
      </c>
      <c r="AC901" s="1">
        <v>42556</v>
      </c>
      <c r="AD901">
        <v>1.2935000000000001</v>
      </c>
      <c r="AE901" s="87">
        <f t="shared" ca="1" si="101"/>
        <v>-5.3999999999999826E-2</v>
      </c>
      <c r="AF901" s="87">
        <f t="shared" ca="1" si="102"/>
        <v>2.3539098679997539E-2</v>
      </c>
      <c r="AG901" s="87">
        <f t="shared" ca="1" si="103"/>
        <v>0.37955656144154859</v>
      </c>
      <c r="AI901" s="1">
        <v>42513</v>
      </c>
      <c r="AJ901">
        <v>2048.04</v>
      </c>
      <c r="AK901" s="85">
        <f t="shared" ca="1" si="106"/>
        <v>-2.0876223328746188E-3</v>
      </c>
      <c r="AL901" s="87">
        <f t="shared" ca="1" si="104"/>
        <v>4.2492125863455819E-3</v>
      </c>
      <c r="AM901" s="87">
        <f t="shared" ca="1" si="105"/>
        <v>6.8516494196864768</v>
      </c>
    </row>
    <row r="902" spans="2:39" x14ac:dyDescent="0.45">
      <c r="B902" s="86">
        <v>42691</v>
      </c>
      <c r="C902" s="5">
        <v>83.7</v>
      </c>
      <c r="E902" s="86">
        <v>42699</v>
      </c>
      <c r="F902" s="5">
        <v>2.1838000000000002</v>
      </c>
      <c r="G902" s="5">
        <v>0.35188653474285198</v>
      </c>
      <c r="I902" s="86">
        <v>42654</v>
      </c>
      <c r="J902" s="5">
        <v>15.36</v>
      </c>
      <c r="L902" s="86">
        <v>42699</v>
      </c>
      <c r="M902" s="5">
        <v>0.85329999999999995</v>
      </c>
      <c r="O902" s="86">
        <f t="shared" ca="1" si="100"/>
        <v>42699</v>
      </c>
      <c r="P902" s="5">
        <v>2139.1799999999998</v>
      </c>
      <c r="Q902" s="5">
        <v>11.947530499999299</v>
      </c>
      <c r="R902" s="1"/>
      <c r="S902" s="1">
        <v>42502</v>
      </c>
      <c r="T902">
        <v>443.29</v>
      </c>
      <c r="V902" s="86">
        <v>42675</v>
      </c>
      <c r="W902" s="5">
        <v>-14.13</v>
      </c>
      <c r="Z902" s="86">
        <v>42655</v>
      </c>
      <c r="AA902" s="5">
        <v>86.88</v>
      </c>
      <c r="AC902" s="1">
        <v>42555</v>
      </c>
      <c r="AD902">
        <v>1.3474999999999999</v>
      </c>
      <c r="AE902" s="87">
        <f t="shared" ca="1" si="101"/>
        <v>4.9999999999994493E-4</v>
      </c>
      <c r="AF902" s="87">
        <f t="shared" ca="1" si="102"/>
        <v>3.8812068569797485E-2</v>
      </c>
      <c r="AG902" s="87">
        <f t="shared" ca="1" si="103"/>
        <v>0.62582580110868868</v>
      </c>
      <c r="AI902" s="1">
        <v>42510</v>
      </c>
      <c r="AJ902">
        <v>2052.3200000000002</v>
      </c>
      <c r="AK902" s="85">
        <f t="shared" ca="1" si="106"/>
        <v>6.0014450623727053E-3</v>
      </c>
      <c r="AL902" s="87">
        <f t="shared" ca="1" si="104"/>
        <v>6.5100839251334046E-3</v>
      </c>
      <c r="AM902" s="87">
        <f t="shared" ca="1" si="105"/>
        <v>10.497194913496125</v>
      </c>
    </row>
    <row r="903" spans="2:39" x14ac:dyDescent="0.45">
      <c r="B903" s="86">
        <v>42690</v>
      </c>
      <c r="C903" s="5">
        <v>85.4</v>
      </c>
      <c r="E903" s="86">
        <v>42698</v>
      </c>
      <c r="F903" s="5">
        <v>2.1720000000000002</v>
      </c>
      <c r="G903" s="5">
        <v>0.6150755915603644</v>
      </c>
      <c r="I903" s="86">
        <v>42653</v>
      </c>
      <c r="J903" s="5">
        <v>13.38</v>
      </c>
      <c r="L903" s="86">
        <v>42698</v>
      </c>
      <c r="M903" s="5">
        <v>0.83250000000000002</v>
      </c>
      <c r="O903" s="86">
        <f t="shared" ca="1" si="100"/>
        <v>42698</v>
      </c>
      <c r="P903" s="5">
        <v>2136.73</v>
      </c>
      <c r="Q903" s="5">
        <v>11.7821492407199</v>
      </c>
      <c r="R903" s="1"/>
      <c r="S903" s="1">
        <v>42501</v>
      </c>
      <c r="T903">
        <v>447.34800000000001</v>
      </c>
      <c r="V903" s="86">
        <v>42674</v>
      </c>
      <c r="W903" s="5">
        <v>-14.25</v>
      </c>
      <c r="Z903" s="86">
        <v>42654</v>
      </c>
      <c r="AA903" s="5">
        <v>86.91</v>
      </c>
      <c r="AC903" s="1">
        <v>42552</v>
      </c>
      <c r="AD903">
        <v>1.347</v>
      </c>
      <c r="AE903" s="87">
        <f t="shared" ca="1" si="101"/>
        <v>-1.8000000000000016E-2</v>
      </c>
      <c r="AF903" s="87">
        <f t="shared" ca="1" si="102"/>
        <v>4.2675392987840954E-2</v>
      </c>
      <c r="AG903" s="87">
        <f t="shared" ca="1" si="103"/>
        <v>0.68812003555581258</v>
      </c>
      <c r="AI903" s="1">
        <v>42509</v>
      </c>
      <c r="AJ903">
        <v>2040.04</v>
      </c>
      <c r="AK903" s="85">
        <f t="shared" ca="1" si="106"/>
        <v>-3.7136112860127355E-3</v>
      </c>
      <c r="AL903" s="87">
        <f t="shared" ca="1" si="104"/>
        <v>8.0768269243350482E-3</v>
      </c>
      <c r="AM903" s="87">
        <f t="shared" ca="1" si="105"/>
        <v>13.023492090477317</v>
      </c>
    </row>
    <row r="904" spans="2:39" x14ac:dyDescent="0.45">
      <c r="B904" s="86">
        <v>42689</v>
      </c>
      <c r="C904" s="5">
        <v>86.8</v>
      </c>
      <c r="E904" s="86">
        <v>42697</v>
      </c>
      <c r="F904" s="5">
        <v>2.1705000000000001</v>
      </c>
      <c r="G904" s="5">
        <v>0.8043804966142154</v>
      </c>
      <c r="I904" s="86">
        <v>42650</v>
      </c>
      <c r="J904" s="5">
        <v>13.48</v>
      </c>
      <c r="L904" s="86">
        <v>42697</v>
      </c>
      <c r="M904" s="5">
        <v>0.85550000000000004</v>
      </c>
      <c r="O904" s="86">
        <f t="shared" ca="1" si="100"/>
        <v>42697</v>
      </c>
      <c r="P904" s="5">
        <v>2163.66</v>
      </c>
      <c r="Q904" s="5">
        <v>5.9633016806974304</v>
      </c>
      <c r="R904" s="1"/>
      <c r="S904" s="1">
        <v>42500</v>
      </c>
      <c r="T904">
        <v>442.529</v>
      </c>
      <c r="V904" s="86">
        <v>42671</v>
      </c>
      <c r="W904" s="5">
        <v>-14</v>
      </c>
      <c r="Z904" s="86">
        <v>42653</v>
      </c>
      <c r="AA904" s="5">
        <v>87.4</v>
      </c>
      <c r="AC904" s="1">
        <v>42551</v>
      </c>
      <c r="AD904">
        <v>1.365</v>
      </c>
      <c r="AE904" s="87">
        <f t="shared" ca="1" si="101"/>
        <v>-3.6799999999999944E-2</v>
      </c>
      <c r="AF904" s="87">
        <f t="shared" ca="1" si="102"/>
        <v>8.0804558452272163E-2</v>
      </c>
      <c r="AG904" s="87">
        <f t="shared" ca="1" si="103"/>
        <v>1.3029343549593486</v>
      </c>
      <c r="AI904" s="1">
        <v>42508</v>
      </c>
      <c r="AJ904">
        <v>2047.63</v>
      </c>
      <c r="AK904" s="85">
        <f t="shared" ca="1" si="106"/>
        <v>2.0513622093808805E-4</v>
      </c>
      <c r="AL904" s="87">
        <f t="shared" ca="1" si="104"/>
        <v>8.9615692498759419E-3</v>
      </c>
      <c r="AM904" s="87">
        <f t="shared" ca="1" si="105"/>
        <v>14.450096224345266</v>
      </c>
    </row>
    <row r="905" spans="2:39" x14ac:dyDescent="0.45">
      <c r="B905" s="86">
        <v>42688</v>
      </c>
      <c r="C905" s="5">
        <v>90.9</v>
      </c>
      <c r="E905" s="86">
        <v>42696</v>
      </c>
      <c r="F905" s="5">
        <v>2.1335000000000002</v>
      </c>
      <c r="G905" s="5">
        <v>0.94031735777520042</v>
      </c>
      <c r="I905" s="86">
        <v>42649</v>
      </c>
      <c r="J905" s="5">
        <v>12.84</v>
      </c>
      <c r="L905" s="86">
        <v>42696</v>
      </c>
      <c r="M905" s="5">
        <v>0.85299999999999998</v>
      </c>
      <c r="O905" s="86">
        <f t="shared" ca="1" si="100"/>
        <v>42696</v>
      </c>
      <c r="P905" s="5">
        <v>2153.7399999999998</v>
      </c>
      <c r="Q905" s="5">
        <v>6.6434100565825096</v>
      </c>
      <c r="R905" s="1"/>
      <c r="S905" s="1">
        <v>42499</v>
      </c>
      <c r="T905">
        <v>458.98399999999998</v>
      </c>
      <c r="V905" s="86">
        <v>42670</v>
      </c>
      <c r="W905" s="5">
        <v>-14.75</v>
      </c>
      <c r="Z905" s="86">
        <v>42650</v>
      </c>
      <c r="AA905" s="5">
        <v>87.15</v>
      </c>
      <c r="AC905" s="1">
        <v>42550</v>
      </c>
      <c r="AD905">
        <v>1.4017999999999999</v>
      </c>
      <c r="AE905" s="87">
        <f t="shared" ca="1" si="101"/>
        <v>5.3299999999999903E-2</v>
      </c>
      <c r="AF905" s="87">
        <f t="shared" ca="1" si="102"/>
        <v>0.11880478385429885</v>
      </c>
      <c r="AG905" s="87">
        <f t="shared" ca="1" si="103"/>
        <v>1.9156695783285105</v>
      </c>
      <c r="AI905" s="1">
        <v>42507</v>
      </c>
      <c r="AJ905">
        <v>2047.21</v>
      </c>
      <c r="AK905" s="85">
        <f t="shared" ca="1" si="106"/>
        <v>-9.4558869991757388E-3</v>
      </c>
      <c r="AL905" s="87">
        <f t="shared" ca="1" si="104"/>
        <v>8.9326922879097298E-3</v>
      </c>
      <c r="AM905" s="87">
        <f t="shared" ca="1" si="105"/>
        <v>14.403533522273381</v>
      </c>
    </row>
    <row r="906" spans="2:39" x14ac:dyDescent="0.45">
      <c r="B906" s="86">
        <v>42685</v>
      </c>
      <c r="C906" s="5">
        <v>82</v>
      </c>
      <c r="E906" s="86">
        <v>42695</v>
      </c>
      <c r="F906" s="5">
        <v>2.1486000000000001</v>
      </c>
      <c r="G906" s="5">
        <v>0.91319249522394541</v>
      </c>
      <c r="I906" s="86">
        <v>42648</v>
      </c>
      <c r="J906" s="5">
        <v>12.99</v>
      </c>
      <c r="L906" s="86">
        <v>42695</v>
      </c>
      <c r="M906" s="5">
        <v>0.86460000000000004</v>
      </c>
      <c r="O906" s="86">
        <f t="shared" ca="1" si="100"/>
        <v>42695</v>
      </c>
      <c r="P906" s="5">
        <v>2160.77</v>
      </c>
      <c r="Q906" s="5">
        <v>6.6456726468599898</v>
      </c>
      <c r="R906" s="1"/>
      <c r="S906" s="1">
        <v>42496</v>
      </c>
      <c r="T906">
        <v>462.99599999999998</v>
      </c>
      <c r="V906" s="86">
        <v>42669</v>
      </c>
      <c r="W906" s="5">
        <v>-14.88</v>
      </c>
      <c r="Z906" s="86">
        <v>42649</v>
      </c>
      <c r="AA906" s="5">
        <v>86.95</v>
      </c>
      <c r="AC906" s="1">
        <v>42549</v>
      </c>
      <c r="AD906">
        <v>1.3485</v>
      </c>
      <c r="AE906" s="87">
        <f t="shared" ca="1" si="101"/>
        <v>3.5000000000000142E-2</v>
      </c>
      <c r="AF906" s="87">
        <f t="shared" ca="1" si="102"/>
        <v>0.12123698555583881</v>
      </c>
      <c r="AG906" s="87">
        <f t="shared" ca="1" si="103"/>
        <v>1.9548876523558414</v>
      </c>
      <c r="AI906" s="1">
        <v>42506</v>
      </c>
      <c r="AJ906">
        <v>2066.66</v>
      </c>
      <c r="AK906" s="85">
        <f t="shared" ca="1" si="106"/>
        <v>9.7490117600573523E-3</v>
      </c>
      <c r="AL906" s="87">
        <f t="shared" ca="1" si="104"/>
        <v>8.9745610342752691E-3</v>
      </c>
      <c r="AM906" s="87">
        <f t="shared" ca="1" si="105"/>
        <v>14.471044847232806</v>
      </c>
    </row>
    <row r="907" spans="2:39" x14ac:dyDescent="0.45">
      <c r="B907" s="86">
        <v>42684</v>
      </c>
      <c r="C907" s="5">
        <v>84.9</v>
      </c>
      <c r="E907" s="86">
        <v>42692</v>
      </c>
      <c r="F907" s="5">
        <v>2.2035</v>
      </c>
      <c r="G907" s="5">
        <v>0.90644591675400243</v>
      </c>
      <c r="I907" s="86">
        <v>42647</v>
      </c>
      <c r="J907" s="5">
        <v>13.63</v>
      </c>
      <c r="L907" s="86">
        <v>42692</v>
      </c>
      <c r="M907" s="5">
        <v>0.90380000000000005</v>
      </c>
      <c r="O907" s="86">
        <f t="shared" ca="1" si="100"/>
        <v>42692</v>
      </c>
      <c r="P907" s="5">
        <v>2159.73</v>
      </c>
      <c r="Q907" s="5">
        <v>9.8845455663004493</v>
      </c>
      <c r="R907" s="1"/>
      <c r="S907" s="1">
        <v>42495</v>
      </c>
      <c r="T907">
        <v>460.13400000000001</v>
      </c>
      <c r="V907" s="86">
        <v>42668</v>
      </c>
      <c r="W907" s="5">
        <v>-16</v>
      </c>
      <c r="Z907" s="86">
        <v>42648</v>
      </c>
      <c r="AA907" s="5">
        <v>86.9</v>
      </c>
      <c r="AC907" s="1">
        <v>42548</v>
      </c>
      <c r="AD907">
        <v>1.3134999999999999</v>
      </c>
      <c r="AE907" s="87">
        <f t="shared" ca="1" si="101"/>
        <v>-0.12450000000000006</v>
      </c>
      <c r="AF907" s="87">
        <f t="shared" ca="1" si="102"/>
        <v>0.11007092789045915</v>
      </c>
      <c r="AG907" s="87">
        <f t="shared" ca="1" si="103"/>
        <v>1.7748403824945302</v>
      </c>
      <c r="AI907" s="1">
        <v>42503</v>
      </c>
      <c r="AJ907">
        <v>2046.61</v>
      </c>
      <c r="AK907" s="85">
        <f t="shared" ca="1" si="106"/>
        <v>-8.5143749616302909E-3</v>
      </c>
      <c r="AL907" s="87">
        <f t="shared" ca="1" si="104"/>
        <v>1.0166748802915205E-2</v>
      </c>
      <c r="AM907" s="87">
        <f t="shared" ca="1" si="105"/>
        <v>16.393389862261621</v>
      </c>
    </row>
    <row r="908" spans="2:39" x14ac:dyDescent="0.45">
      <c r="B908" s="86">
        <v>42683</v>
      </c>
      <c r="C908" s="5">
        <v>77.7</v>
      </c>
      <c r="E908" s="86">
        <v>42691</v>
      </c>
      <c r="F908" s="5">
        <v>2.149</v>
      </c>
      <c r="G908" s="5">
        <v>1.2301835025718757</v>
      </c>
      <c r="I908" s="86">
        <v>42646</v>
      </c>
      <c r="J908" s="5">
        <v>13.57</v>
      </c>
      <c r="L908" s="86">
        <v>42691</v>
      </c>
      <c r="M908" s="5">
        <v>0.86899999999999999</v>
      </c>
      <c r="O908" s="86">
        <f t="shared" ca="1" si="100"/>
        <v>42691</v>
      </c>
      <c r="P908" s="5">
        <v>2150.4899999999998</v>
      </c>
      <c r="Q908" s="5">
        <v>11.874515137687</v>
      </c>
      <c r="R908" s="1"/>
      <c r="S908" s="1">
        <v>42494</v>
      </c>
      <c r="T908">
        <v>453.24099999999999</v>
      </c>
      <c r="V908" s="86">
        <v>42667</v>
      </c>
      <c r="W908" s="5">
        <v>-16.38</v>
      </c>
      <c r="Z908" s="86">
        <v>42647</v>
      </c>
      <c r="AA908" s="5">
        <v>86.67</v>
      </c>
      <c r="AC908" s="1">
        <v>42545</v>
      </c>
      <c r="AD908">
        <v>1.4379999999999999</v>
      </c>
      <c r="AE908" s="87">
        <f t="shared" ca="1" si="101"/>
        <v>-0.18799999999999994</v>
      </c>
      <c r="AF908" s="87">
        <f t="shared" ca="1" si="102"/>
        <v>0.10911483247783801</v>
      </c>
      <c r="AG908" s="87">
        <f t="shared" ca="1" si="103"/>
        <v>1.7594238071974955</v>
      </c>
      <c r="AI908" s="1">
        <v>42502</v>
      </c>
      <c r="AJ908">
        <v>2064.11</v>
      </c>
      <c r="AK908" s="85">
        <f t="shared" ca="1" si="106"/>
        <v>-1.6955023208444766E-4</v>
      </c>
      <c r="AL908" s="87">
        <f t="shared" ca="1" si="104"/>
        <v>9.0177483480484918E-3</v>
      </c>
      <c r="AM908" s="87">
        <f t="shared" ca="1" si="105"/>
        <v>14.540682298252078</v>
      </c>
    </row>
    <row r="909" spans="2:39" x14ac:dyDescent="0.45">
      <c r="B909" s="86">
        <v>42682</v>
      </c>
      <c r="C909" s="5">
        <v>71.099999999999994</v>
      </c>
      <c r="E909" s="86">
        <v>42690</v>
      </c>
      <c r="F909" s="5">
        <v>2.0804999999999998</v>
      </c>
      <c r="G909" s="5">
        <v>1.1817648313715687</v>
      </c>
      <c r="I909" s="86">
        <v>42643</v>
      </c>
      <c r="J909" s="5">
        <v>13.29</v>
      </c>
      <c r="L909" s="86">
        <v>42690</v>
      </c>
      <c r="M909" s="5">
        <v>0.8407</v>
      </c>
      <c r="O909" s="86">
        <f t="shared" ca="1" si="100"/>
        <v>42690</v>
      </c>
      <c r="P909" s="5">
        <v>2161.1999999999998</v>
      </c>
      <c r="Q909" s="5">
        <v>12.804465187800799</v>
      </c>
      <c r="R909" s="1"/>
      <c r="S909" s="1">
        <v>42493</v>
      </c>
      <c r="T909">
        <v>445.84800000000001</v>
      </c>
      <c r="V909" s="86">
        <v>42664</v>
      </c>
      <c r="W909" s="5">
        <v>-16.13</v>
      </c>
      <c r="Z909" s="86">
        <v>42646</v>
      </c>
      <c r="AA909" s="5">
        <v>86.82</v>
      </c>
      <c r="AC909" s="1">
        <v>42544</v>
      </c>
      <c r="AD909">
        <v>1.6259999999999999</v>
      </c>
      <c r="AE909" s="87">
        <f t="shared" ca="1" si="101"/>
        <v>6.1099999999999932E-2</v>
      </c>
      <c r="AF909" s="87">
        <f t="shared" ca="1" si="102"/>
        <v>4.5766900339291788E-2</v>
      </c>
      <c r="AG909" s="87">
        <f t="shared" ca="1" si="103"/>
        <v>0.73796909375212538</v>
      </c>
      <c r="AI909" s="1">
        <v>42501</v>
      </c>
      <c r="AJ909">
        <v>2064.46</v>
      </c>
      <c r="AK909" s="85">
        <f t="shared" ca="1" si="106"/>
        <v>-9.6075554928176481E-3</v>
      </c>
      <c r="AL909" s="87">
        <f t="shared" ca="1" si="104"/>
        <v>9.0469556032736521E-3</v>
      </c>
      <c r="AM909" s="87">
        <f t="shared" ca="1" si="105"/>
        <v>14.587777582201195</v>
      </c>
    </row>
    <row r="910" spans="2:39" x14ac:dyDescent="0.45">
      <c r="B910" s="86">
        <v>42681</v>
      </c>
      <c r="C910" s="5">
        <v>73.745999999999995</v>
      </c>
      <c r="E910" s="86">
        <v>42689</v>
      </c>
      <c r="F910" s="5">
        <v>2.0834000000000001</v>
      </c>
      <c r="G910" s="5">
        <v>1.3018207249848206</v>
      </c>
      <c r="I910" s="86">
        <v>42642</v>
      </c>
      <c r="J910" s="5">
        <v>14.02</v>
      </c>
      <c r="L910" s="86">
        <v>42689</v>
      </c>
      <c r="M910" s="5">
        <v>0.84689999999999999</v>
      </c>
      <c r="O910" s="86">
        <f t="shared" ca="1" si="100"/>
        <v>42689</v>
      </c>
      <c r="P910" s="5">
        <v>2168.27</v>
      </c>
      <c r="Q910" s="5">
        <v>12.9483282493622</v>
      </c>
      <c r="R910" s="1"/>
      <c r="S910" s="1">
        <v>42492</v>
      </c>
      <c r="T910">
        <v>431.51799999999997</v>
      </c>
      <c r="V910" s="86">
        <v>42663</v>
      </c>
      <c r="W910" s="5">
        <v>-16.13</v>
      </c>
      <c r="Z910" s="86">
        <v>42643</v>
      </c>
      <c r="AA910" s="5">
        <v>87.26</v>
      </c>
      <c r="AC910" s="1">
        <v>42543</v>
      </c>
      <c r="AD910">
        <v>1.5649</v>
      </c>
      <c r="AE910" s="87">
        <f t="shared" ca="1" si="101"/>
        <v>-2.2299999999999986E-2</v>
      </c>
      <c r="AF910" s="87">
        <f t="shared" ca="1" si="102"/>
        <v>4.2739287156744535E-2</v>
      </c>
      <c r="AG910" s="87">
        <f t="shared" ca="1" si="103"/>
        <v>0.68915029807244055</v>
      </c>
      <c r="AI910" s="1">
        <v>42500</v>
      </c>
      <c r="AJ910">
        <v>2084.39</v>
      </c>
      <c r="AK910" s="85">
        <f t="shared" ca="1" si="106"/>
        <v>1.2406388310731433E-2</v>
      </c>
      <c r="AL910" s="87">
        <f t="shared" ca="1" si="104"/>
        <v>5.7696078375340442E-3</v>
      </c>
      <c r="AM910" s="87">
        <f t="shared" ca="1" si="105"/>
        <v>9.3032130985605761</v>
      </c>
    </row>
    <row r="911" spans="2:39" x14ac:dyDescent="0.45">
      <c r="B911" s="86">
        <v>42678</v>
      </c>
      <c r="C911" s="5">
        <v>72.8</v>
      </c>
      <c r="E911" s="86">
        <v>42688</v>
      </c>
      <c r="F911" s="5">
        <v>2.1373000000000002</v>
      </c>
      <c r="G911" s="5">
        <v>1.3800795629238207</v>
      </c>
      <c r="I911" s="86">
        <v>42641</v>
      </c>
      <c r="J911" s="5">
        <v>12.39</v>
      </c>
      <c r="L911" s="86">
        <v>42688</v>
      </c>
      <c r="M911" s="5">
        <v>0.89329999999999998</v>
      </c>
      <c r="O911" s="86">
        <f t="shared" ca="1" si="100"/>
        <v>42688</v>
      </c>
      <c r="P911" s="5">
        <v>2151.13</v>
      </c>
      <c r="Q911" s="5">
        <v>13.8517212920492</v>
      </c>
      <c r="R911" s="1"/>
      <c r="S911" s="1">
        <v>42489</v>
      </c>
      <c r="T911">
        <v>432.87400000000002</v>
      </c>
      <c r="V911" s="86">
        <v>42662</v>
      </c>
      <c r="W911" s="5">
        <v>-16.88</v>
      </c>
      <c r="Z911" s="86">
        <v>42642</v>
      </c>
      <c r="AA911" s="5">
        <v>86.88</v>
      </c>
      <c r="AC911" s="1">
        <v>42542</v>
      </c>
      <c r="AD911">
        <v>1.5871999999999999</v>
      </c>
      <c r="AE911" s="87">
        <f t="shared" ca="1" si="101"/>
        <v>1.9199999999999884E-2</v>
      </c>
      <c r="AF911" s="87">
        <f t="shared" ca="1" si="102"/>
        <v>3.3301301275876181E-2</v>
      </c>
      <c r="AG911" s="87">
        <f t="shared" ca="1" si="103"/>
        <v>0.53696734847971417</v>
      </c>
      <c r="AI911" s="1">
        <v>42499</v>
      </c>
      <c r="AJ911">
        <v>2058.69</v>
      </c>
      <c r="AK911" s="85">
        <f t="shared" ca="1" si="106"/>
        <v>7.5318955023680417E-4</v>
      </c>
      <c r="AL911" s="87">
        <f t="shared" ca="1" si="104"/>
        <v>3.8660404455355723E-3</v>
      </c>
      <c r="AM911" s="87">
        <f t="shared" ca="1" si="105"/>
        <v>6.2338029074509489</v>
      </c>
    </row>
    <row r="912" spans="2:39" x14ac:dyDescent="0.45">
      <c r="B912" s="86">
        <v>42677</v>
      </c>
      <c r="C912" s="5">
        <v>72.900000000000006</v>
      </c>
      <c r="E912" s="86">
        <v>42685</v>
      </c>
      <c r="F912" s="5">
        <v>2.0185</v>
      </c>
      <c r="G912" s="5">
        <v>1.4791753051390959</v>
      </c>
      <c r="I912" s="86">
        <v>42640</v>
      </c>
      <c r="J912" s="5">
        <v>13.1</v>
      </c>
      <c r="L912" s="86">
        <v>42685</v>
      </c>
      <c r="M912" s="5">
        <v>0.85040000000000004</v>
      </c>
      <c r="O912" s="86">
        <f t="shared" ref="O912:O975" ca="1" si="107">VALUE(L912)</f>
        <v>42685</v>
      </c>
      <c r="P912" s="5">
        <v>2171.37</v>
      </c>
      <c r="Q912" s="5">
        <v>12.310738438128499</v>
      </c>
      <c r="R912" s="1"/>
      <c r="S912" s="1">
        <v>42488</v>
      </c>
      <c r="T912">
        <v>428.154</v>
      </c>
      <c r="V912" s="86">
        <v>42661</v>
      </c>
      <c r="W912" s="5">
        <v>-16.75</v>
      </c>
      <c r="Z912" s="86">
        <v>42641</v>
      </c>
      <c r="AA912" s="5">
        <v>87.21</v>
      </c>
      <c r="AC912" s="1">
        <v>42541</v>
      </c>
      <c r="AD912">
        <v>1.5680000000000001</v>
      </c>
      <c r="AE912" s="87">
        <f t="shared" ca="1" si="101"/>
        <v>8.0500000000000016E-2</v>
      </c>
      <c r="AF912" s="87">
        <f t="shared" ca="1" si="102"/>
        <v>5.1011657164482187E-2</v>
      </c>
      <c r="AG912" s="87">
        <f t="shared" ca="1" si="103"/>
        <v>0.82253825645579137</v>
      </c>
      <c r="AI912" s="1">
        <v>42496</v>
      </c>
      <c r="AJ912">
        <v>2057.14</v>
      </c>
      <c r="AK912" s="85">
        <f t="shared" ca="1" si="106"/>
        <v>3.1696056255198523E-3</v>
      </c>
      <c r="AL912" s="87">
        <f t="shared" ca="1" si="104"/>
        <v>5.3869154654003935E-3</v>
      </c>
      <c r="AM912" s="87">
        <f t="shared" ca="1" si="105"/>
        <v>8.68614019007072</v>
      </c>
    </row>
    <row r="913" spans="2:39" x14ac:dyDescent="0.45">
      <c r="B913" s="86">
        <v>42676</v>
      </c>
      <c r="C913" s="5">
        <v>73.3</v>
      </c>
      <c r="E913" s="86">
        <v>42684</v>
      </c>
      <c r="F913" s="5">
        <v>2.02</v>
      </c>
      <c r="G913" s="5">
        <v>1.2667268582189835</v>
      </c>
      <c r="I913" s="86">
        <v>42639</v>
      </c>
      <c r="J913" s="5">
        <v>14.5</v>
      </c>
      <c r="L913" s="86">
        <v>42684</v>
      </c>
      <c r="M913" s="5">
        <v>0.84830000000000005</v>
      </c>
      <c r="O913" s="86">
        <f t="shared" ca="1" si="107"/>
        <v>42684</v>
      </c>
      <c r="P913" s="5">
        <v>2159.9299999999998</v>
      </c>
      <c r="Q913" s="5">
        <v>12.838307330821699</v>
      </c>
      <c r="R913" s="1"/>
      <c r="S913" s="1">
        <v>42487</v>
      </c>
      <c r="T913">
        <v>419.99200000000002</v>
      </c>
      <c r="V913" s="86">
        <v>42660</v>
      </c>
      <c r="W913" s="5">
        <v>-16.87</v>
      </c>
      <c r="Z913" s="86">
        <v>42640</v>
      </c>
      <c r="AA913" s="5">
        <v>86.63</v>
      </c>
      <c r="AC913" s="1">
        <v>42538</v>
      </c>
      <c r="AD913">
        <v>1.4875</v>
      </c>
      <c r="AE913" s="87">
        <f t="shared" ca="1" si="101"/>
        <v>3.9000000000000146E-2</v>
      </c>
      <c r="AF913" s="87">
        <f t="shared" ca="1" si="102"/>
        <v>3.2031585973847754E-2</v>
      </c>
      <c r="AG913" s="87">
        <f t="shared" ca="1" si="103"/>
        <v>0.51649380441589032</v>
      </c>
      <c r="AI913" s="1">
        <v>42495</v>
      </c>
      <c r="AJ913">
        <v>2050.63</v>
      </c>
      <c r="AK913" s="85">
        <f t="shared" ca="1" si="106"/>
        <v>-2.3892241230235656E-4</v>
      </c>
      <c r="AL913" s="87">
        <f t="shared" ca="1" si="104"/>
        <v>7.2864653308970032E-3</v>
      </c>
      <c r="AM913" s="87">
        <f t="shared" ca="1" si="105"/>
        <v>11.749072314346623</v>
      </c>
    </row>
    <row r="914" spans="2:39" x14ac:dyDescent="0.45">
      <c r="B914" s="86">
        <v>42675</v>
      </c>
      <c r="C914" s="5">
        <v>72.599999999999994</v>
      </c>
      <c r="E914" s="86">
        <v>42683</v>
      </c>
      <c r="F914" s="5">
        <v>1.927</v>
      </c>
      <c r="G914" s="5">
        <v>1.6335210589398608</v>
      </c>
      <c r="I914" s="86">
        <v>42636</v>
      </c>
      <c r="J914" s="5">
        <v>12.29</v>
      </c>
      <c r="L914" s="86">
        <v>42683</v>
      </c>
      <c r="M914" s="5">
        <v>0.78320000000000001</v>
      </c>
      <c r="O914" s="86">
        <f t="shared" ca="1" si="107"/>
        <v>42683</v>
      </c>
      <c r="P914" s="5">
        <v>2146.1</v>
      </c>
      <c r="Q914" s="5">
        <v>15.1596308162292</v>
      </c>
      <c r="R914" s="1"/>
      <c r="S914" s="1">
        <v>42486</v>
      </c>
      <c r="T914">
        <v>426.58800000000002</v>
      </c>
      <c r="V914" s="86">
        <v>42657</v>
      </c>
      <c r="W914" s="5">
        <v>-17</v>
      </c>
      <c r="Z914" s="86">
        <v>42639</v>
      </c>
      <c r="AA914" s="5">
        <v>86.38</v>
      </c>
      <c r="AC914" s="1">
        <v>42537</v>
      </c>
      <c r="AD914">
        <v>1.4484999999999999</v>
      </c>
      <c r="AE914" s="87">
        <f t="shared" ca="1" si="101"/>
        <v>3.4999999999998366E-3</v>
      </c>
      <c r="AF914" s="87">
        <f t="shared" ca="1" si="102"/>
        <v>2.3607061090557754E-2</v>
      </c>
      <c r="AG914" s="87">
        <f t="shared" ca="1" si="103"/>
        <v>0.38065242238381292</v>
      </c>
      <c r="AI914" s="1">
        <v>42494</v>
      </c>
      <c r="AJ914">
        <v>2051.12</v>
      </c>
      <c r="AK914" s="85">
        <f t="shared" ca="1" si="106"/>
        <v>-5.9545830446672615E-3</v>
      </c>
      <c r="AL914" s="87">
        <f t="shared" ca="1" si="104"/>
        <v>7.3461208542728159E-3</v>
      </c>
      <c r="AM914" s="87">
        <f t="shared" ca="1" si="105"/>
        <v>11.845263955459712</v>
      </c>
    </row>
    <row r="915" spans="2:39" x14ac:dyDescent="0.45">
      <c r="B915" s="86">
        <v>42674</v>
      </c>
      <c r="C915" s="5">
        <v>71.392399999999995</v>
      </c>
      <c r="E915" s="86">
        <v>42682</v>
      </c>
      <c r="F915" s="5">
        <v>1.7204999999999999</v>
      </c>
      <c r="G915" s="5">
        <v>0.57402878847667527</v>
      </c>
      <c r="I915" s="86">
        <v>42635</v>
      </c>
      <c r="J915" s="5">
        <v>12.02</v>
      </c>
      <c r="L915" s="86">
        <v>42682</v>
      </c>
      <c r="M915" s="5">
        <v>0.62150000000000005</v>
      </c>
      <c r="O915" s="86">
        <f t="shared" ca="1" si="107"/>
        <v>42682</v>
      </c>
      <c r="P915" s="5">
        <v>2164.69</v>
      </c>
      <c r="Q915" s="5">
        <v>11.6930154520778</v>
      </c>
      <c r="R915" s="1"/>
      <c r="S915" s="1">
        <v>42485</v>
      </c>
      <c r="T915">
        <v>427.82799999999997</v>
      </c>
      <c r="V915" s="86">
        <v>42656</v>
      </c>
      <c r="W915" s="5">
        <v>-16.5</v>
      </c>
      <c r="Z915" s="86">
        <v>42636</v>
      </c>
      <c r="AA915" s="5">
        <v>86.76</v>
      </c>
      <c r="AC915" s="1">
        <v>42536</v>
      </c>
      <c r="AD915">
        <v>1.4450000000000001</v>
      </c>
      <c r="AE915" s="87">
        <f t="shared" ca="1" si="101"/>
        <v>-3.9299999999999891E-2</v>
      </c>
      <c r="AF915" s="87">
        <f t="shared" ca="1" si="102"/>
        <v>2.1220744567521575E-2</v>
      </c>
      <c r="AG915" s="87">
        <f t="shared" ca="1" si="103"/>
        <v>0.3421742246283303</v>
      </c>
      <c r="AI915" s="1">
        <v>42493</v>
      </c>
      <c r="AJ915">
        <v>2063.37</v>
      </c>
      <c r="AK915" s="85">
        <f t="shared" ca="1" si="106"/>
        <v>-8.7145890251247322E-3</v>
      </c>
      <c r="AL915" s="87">
        <f t="shared" ca="1" si="104"/>
        <v>7.9546536051847555E-3</v>
      </c>
      <c r="AM915" s="87">
        <f t="shared" ca="1" si="105"/>
        <v>12.826493532686357</v>
      </c>
    </row>
    <row r="916" spans="2:39" x14ac:dyDescent="0.45">
      <c r="B916" s="86">
        <v>42671</v>
      </c>
      <c r="C916" s="5">
        <v>67.900000000000006</v>
      </c>
      <c r="E916" s="86">
        <v>42681</v>
      </c>
      <c r="F916" s="5">
        <v>1.69</v>
      </c>
      <c r="G916" s="5">
        <v>0.60847990928213846</v>
      </c>
      <c r="I916" s="86">
        <v>42634</v>
      </c>
      <c r="J916" s="5">
        <v>13.3</v>
      </c>
      <c r="L916" s="86">
        <v>42681</v>
      </c>
      <c r="M916" s="5">
        <v>0.61670000000000003</v>
      </c>
      <c r="O916" s="86">
        <f t="shared" ca="1" si="107"/>
        <v>42681</v>
      </c>
      <c r="P916" s="5">
        <v>2177.1799999999998</v>
      </c>
      <c r="Q916" s="5">
        <v>8.4490198177210907</v>
      </c>
      <c r="R916" s="1"/>
      <c r="S916" s="1">
        <v>42482</v>
      </c>
      <c r="T916">
        <v>419.78899999999999</v>
      </c>
      <c r="V916" s="86">
        <v>42655</v>
      </c>
      <c r="W916" s="5">
        <v>-16.5</v>
      </c>
      <c r="Z916" s="86">
        <v>42635</v>
      </c>
      <c r="AA916" s="5">
        <v>86.86</v>
      </c>
      <c r="AC916" s="1">
        <v>42535</v>
      </c>
      <c r="AD916">
        <v>1.4843</v>
      </c>
      <c r="AE916" s="87">
        <f t="shared" ca="1" si="101"/>
        <v>3.2999999999998586E-3</v>
      </c>
      <c r="AF916" s="87">
        <f t="shared" ca="1" si="102"/>
        <v>2.0572716560208183E-2</v>
      </c>
      <c r="AG916" s="87">
        <f t="shared" ca="1" si="103"/>
        <v>0.33172508698217662</v>
      </c>
      <c r="AI916" s="1">
        <v>42492</v>
      </c>
      <c r="AJ916">
        <v>2081.4299999999998</v>
      </c>
      <c r="AK916" s="85">
        <f t="shared" ca="1" si="106"/>
        <v>7.779663181895582E-3</v>
      </c>
      <c r="AL916" s="87">
        <f t="shared" ca="1" si="104"/>
        <v>7.504433999413522E-3</v>
      </c>
      <c r="AM916" s="87">
        <f t="shared" ca="1" si="105"/>
        <v>12.100536231673347</v>
      </c>
    </row>
    <row r="917" spans="2:39" x14ac:dyDescent="0.45">
      <c r="B917" s="86">
        <v>42670</v>
      </c>
      <c r="C917" s="5">
        <v>69.599999999999994</v>
      </c>
      <c r="E917" s="86">
        <v>42678</v>
      </c>
      <c r="F917" s="5">
        <v>1.6388</v>
      </c>
      <c r="G917" s="5">
        <v>0.31585671857135994</v>
      </c>
      <c r="I917" s="86">
        <v>42633</v>
      </c>
      <c r="J917" s="5">
        <v>15.92</v>
      </c>
      <c r="L917" s="86">
        <v>42678</v>
      </c>
      <c r="M917" s="5">
        <v>0.60529999999999995</v>
      </c>
      <c r="O917" s="86">
        <f t="shared" ca="1" si="107"/>
        <v>42678</v>
      </c>
      <c r="P917" s="5">
        <v>2163.12</v>
      </c>
      <c r="Q917" s="5">
        <v>10.143978242633199</v>
      </c>
      <c r="R917" s="1"/>
      <c r="S917" s="1">
        <v>42481</v>
      </c>
      <c r="T917">
        <v>423.95</v>
      </c>
      <c r="V917" s="86">
        <v>42654</v>
      </c>
      <c r="W917" s="5">
        <v>-16</v>
      </c>
      <c r="Z917" s="86">
        <v>42634</v>
      </c>
      <c r="AA917" s="5">
        <v>86.57</v>
      </c>
      <c r="AC917" s="1">
        <v>42534</v>
      </c>
      <c r="AD917">
        <v>1.4810000000000001</v>
      </c>
      <c r="AE917" s="87">
        <f t="shared" ca="1" si="101"/>
        <v>-3.5499999999999865E-2</v>
      </c>
      <c r="AF917" s="87">
        <f t="shared" ca="1" si="102"/>
        <v>1.3790908841213721E-2</v>
      </c>
      <c r="AG917" s="87">
        <f t="shared" ca="1" si="103"/>
        <v>0.22237172332230859</v>
      </c>
      <c r="AI917" s="1">
        <v>42489</v>
      </c>
      <c r="AJ917">
        <v>2065.3000000000002</v>
      </c>
      <c r="AK917" s="85">
        <f t="shared" ca="1" si="106"/>
        <v>-5.0759446457705557E-3</v>
      </c>
      <c r="AL917" s="87">
        <f t="shared" ca="1" si="104"/>
        <v>5.4362436814321784E-3</v>
      </c>
      <c r="AM917" s="87">
        <f t="shared" ca="1" si="105"/>
        <v>8.7656795484531216</v>
      </c>
    </row>
    <row r="918" spans="2:39" x14ac:dyDescent="0.45">
      <c r="B918" s="86">
        <v>42669</v>
      </c>
      <c r="C918" s="5">
        <v>67.599999999999994</v>
      </c>
      <c r="E918" s="86">
        <v>42677</v>
      </c>
      <c r="F918" s="5">
        <v>1.6707000000000001</v>
      </c>
      <c r="G918" s="5">
        <v>0.26605735597172858</v>
      </c>
      <c r="I918" s="86">
        <v>42632</v>
      </c>
      <c r="J918" s="5">
        <v>15.53</v>
      </c>
      <c r="L918" s="86">
        <v>42677</v>
      </c>
      <c r="M918" s="5">
        <v>0.62039999999999995</v>
      </c>
      <c r="O918" s="86">
        <f t="shared" ca="1" si="107"/>
        <v>42677</v>
      </c>
      <c r="P918" s="5">
        <v>2139.7600000000002</v>
      </c>
      <c r="Q918" s="5">
        <v>9.5298754568620598</v>
      </c>
      <c r="R918" s="1"/>
      <c r="S918" s="1">
        <v>42480</v>
      </c>
      <c r="T918">
        <v>416.17099999999999</v>
      </c>
      <c r="V918" s="86">
        <v>42650</v>
      </c>
      <c r="W918" s="5">
        <v>-16.25</v>
      </c>
      <c r="Z918" s="86">
        <v>42633</v>
      </c>
      <c r="AA918" s="5">
        <v>85.86</v>
      </c>
      <c r="AC918" s="1">
        <v>42531</v>
      </c>
      <c r="AD918">
        <v>1.5165</v>
      </c>
      <c r="AE918" s="87">
        <f t="shared" ca="1" si="101"/>
        <v>-4.170000000000007E-2</v>
      </c>
      <c r="AF918" s="87">
        <f t="shared" ca="1" si="102"/>
        <v>1.2709707575969932E-2</v>
      </c>
      <c r="AG918" s="87">
        <f t="shared" ca="1" si="103"/>
        <v>0.20493787676594472</v>
      </c>
      <c r="AI918" s="1">
        <v>42488</v>
      </c>
      <c r="AJ918">
        <v>2075.81</v>
      </c>
      <c r="AK918" s="85">
        <f t="shared" ca="1" si="106"/>
        <v>-9.2737108991200311E-3</v>
      </c>
      <c r="AL918" s="87">
        <f t="shared" ca="1" si="104"/>
        <v>5.2021790645265485E-3</v>
      </c>
      <c r="AM918" s="87">
        <f t="shared" ca="1" si="105"/>
        <v>8.3882616942031323</v>
      </c>
    </row>
    <row r="919" spans="2:39" x14ac:dyDescent="0.45">
      <c r="B919" s="86">
        <v>42668</v>
      </c>
      <c r="C919" s="5">
        <v>66.099999999999994</v>
      </c>
      <c r="E919" s="86">
        <v>42676</v>
      </c>
      <c r="F919" s="5">
        <v>1.663</v>
      </c>
      <c r="G919" s="5">
        <v>0.22730944400383762</v>
      </c>
      <c r="I919" s="86">
        <v>42629</v>
      </c>
      <c r="J919" s="5">
        <v>15.37</v>
      </c>
      <c r="L919" s="86">
        <v>42676</v>
      </c>
      <c r="M919" s="5">
        <v>0.61450000000000005</v>
      </c>
      <c r="O919" s="86">
        <f t="shared" ca="1" si="107"/>
        <v>42676</v>
      </c>
      <c r="P919" s="5">
        <v>2139.12</v>
      </c>
      <c r="Q919" s="5">
        <v>9.6639109293555006</v>
      </c>
      <c r="R919" s="1"/>
      <c r="S919" s="1">
        <v>42479</v>
      </c>
      <c r="T919">
        <v>422.61799999999999</v>
      </c>
      <c r="V919" s="86">
        <v>42649</v>
      </c>
      <c r="W919" s="5">
        <v>-15.5</v>
      </c>
      <c r="Z919" s="86">
        <v>42632</v>
      </c>
      <c r="AA919" s="5">
        <v>85.96</v>
      </c>
      <c r="AC919" s="1">
        <v>42530</v>
      </c>
      <c r="AD919">
        <v>1.5582</v>
      </c>
      <c r="AE919" s="87">
        <f t="shared" ca="1" si="101"/>
        <v>-1.4299999999999979E-2</v>
      </c>
      <c r="AF919" s="87">
        <f t="shared" ca="1" si="102"/>
        <v>3.367397610420643E-2</v>
      </c>
      <c r="AG919" s="87">
        <f t="shared" ca="1" si="103"/>
        <v>0.54297654952431695</v>
      </c>
      <c r="AI919" s="1">
        <v>42487</v>
      </c>
      <c r="AJ919">
        <v>2095.15</v>
      </c>
      <c r="AK919" s="85">
        <f t="shared" ca="1" si="106"/>
        <v>1.6480173786207935E-3</v>
      </c>
      <c r="AL919" s="87">
        <f t="shared" ca="1" si="104"/>
        <v>1.7068509680361178E-3</v>
      </c>
      <c r="AM919" s="87">
        <f t="shared" ca="1" si="105"/>
        <v>2.752214488448014</v>
      </c>
    </row>
    <row r="920" spans="2:39" x14ac:dyDescent="0.45">
      <c r="B920" s="86">
        <v>42667</v>
      </c>
      <c r="C920" s="5">
        <v>66.548599999999993</v>
      </c>
      <c r="E920" s="86">
        <v>42675</v>
      </c>
      <c r="F920" s="5">
        <v>1.6870000000000001</v>
      </c>
      <c r="G920" s="5">
        <v>0.57800859278503114</v>
      </c>
      <c r="I920" s="86">
        <v>42628</v>
      </c>
      <c r="J920" s="5">
        <v>16.3</v>
      </c>
      <c r="L920" s="86">
        <v>42675</v>
      </c>
      <c r="M920" s="5">
        <v>0.61699999999999999</v>
      </c>
      <c r="O920" s="86">
        <f t="shared" ca="1" si="107"/>
        <v>42675</v>
      </c>
      <c r="P920" s="5">
        <v>2139.16</v>
      </c>
      <c r="Q920" s="5">
        <v>16.592491701159101</v>
      </c>
      <c r="R920" s="1"/>
      <c r="S920" s="1">
        <v>42478</v>
      </c>
      <c r="T920">
        <v>431.32900000000001</v>
      </c>
      <c r="V920" s="86">
        <v>42648</v>
      </c>
      <c r="W920" s="5">
        <v>-15.25</v>
      </c>
      <c r="Z920" s="86">
        <v>42629</v>
      </c>
      <c r="AA920" s="5">
        <v>85.91</v>
      </c>
      <c r="AC920" s="1">
        <v>42529</v>
      </c>
      <c r="AD920">
        <v>1.5725</v>
      </c>
      <c r="AE920" s="87">
        <f t="shared" ca="1" si="101"/>
        <v>-1.6000000000000014E-2</v>
      </c>
      <c r="AF920" s="87">
        <f t="shared" ca="1" si="102"/>
        <v>6.1543643051090134E-2</v>
      </c>
      <c r="AG920" s="87">
        <f t="shared" ca="1" si="103"/>
        <v>0.99236142609434319</v>
      </c>
      <c r="AI920" s="1">
        <v>42486</v>
      </c>
      <c r="AJ920">
        <v>2091.6999999999998</v>
      </c>
      <c r="AK920" s="85">
        <f t="shared" ca="1" si="106"/>
        <v>1.8710422279640288E-3</v>
      </c>
      <c r="AL920" s="87">
        <f t="shared" ca="1" si="104"/>
        <v>3.0223015771825967E-3</v>
      </c>
      <c r="AM920" s="87">
        <f t="shared" ca="1" si="105"/>
        <v>4.8733148616670627</v>
      </c>
    </row>
    <row r="921" spans="2:39" x14ac:dyDescent="0.45">
      <c r="B921" s="86">
        <v>42664</v>
      </c>
      <c r="C921" s="5">
        <v>67.412400000000005</v>
      </c>
      <c r="E921" s="86">
        <v>42674</v>
      </c>
      <c r="F921" s="5">
        <v>1.6839999999999999</v>
      </c>
      <c r="G921" s="5">
        <v>0.63500981619709329</v>
      </c>
      <c r="I921" s="86">
        <v>42627</v>
      </c>
      <c r="J921" s="5">
        <v>18.14</v>
      </c>
      <c r="L921" s="86">
        <v>42674</v>
      </c>
      <c r="M921" s="5">
        <v>0.60399999999999998</v>
      </c>
      <c r="O921" s="86">
        <f t="shared" ca="1" si="107"/>
        <v>42674</v>
      </c>
      <c r="P921" s="5">
        <v>2147.2600000000002</v>
      </c>
      <c r="Q921" s="5">
        <v>21.154726163734601</v>
      </c>
      <c r="R921" s="1"/>
      <c r="S921" s="1">
        <v>42475</v>
      </c>
      <c r="T921">
        <v>439.43</v>
      </c>
      <c r="V921" s="86">
        <v>42647</v>
      </c>
      <c r="W921" s="5">
        <v>-15</v>
      </c>
      <c r="Z921" s="86">
        <v>42628</v>
      </c>
      <c r="AA921" s="5">
        <v>85.89</v>
      </c>
      <c r="AC921" s="1">
        <v>42528</v>
      </c>
      <c r="AD921">
        <v>1.5885</v>
      </c>
      <c r="AE921" s="87">
        <f t="shared" ca="1" si="101"/>
        <v>-2.8200000000000003E-2</v>
      </c>
      <c r="AF921" s="87">
        <f t="shared" ca="1" si="102"/>
        <v>6.1242271621269315E-2</v>
      </c>
      <c r="AG921" s="87">
        <f t="shared" ca="1" si="103"/>
        <v>0.98750195780396577</v>
      </c>
      <c r="AI921" s="1">
        <v>42485</v>
      </c>
      <c r="AJ921">
        <v>2087.79</v>
      </c>
      <c r="AK921" s="85">
        <f t="shared" ca="1" si="106"/>
        <v>-1.8136709785938731E-3</v>
      </c>
      <c r="AL921" s="87">
        <f t="shared" ca="1" si="104"/>
        <v>2.6672550184166266E-3</v>
      </c>
      <c r="AM921" s="87">
        <f t="shared" ca="1" si="105"/>
        <v>4.300819487783528</v>
      </c>
    </row>
    <row r="922" spans="2:39" x14ac:dyDescent="0.45">
      <c r="B922" s="86">
        <v>42663</v>
      </c>
      <c r="C922" s="5">
        <v>67.3</v>
      </c>
      <c r="E922" s="86">
        <v>42671</v>
      </c>
      <c r="F922" s="5">
        <v>1.706</v>
      </c>
      <c r="G922" s="5">
        <v>0.54229436963086131</v>
      </c>
      <c r="I922" s="86">
        <v>42626</v>
      </c>
      <c r="J922" s="5">
        <v>17.850000000000001</v>
      </c>
      <c r="L922" s="86">
        <v>42671</v>
      </c>
      <c r="M922" s="5">
        <v>0.61899999999999999</v>
      </c>
      <c r="O922" s="86">
        <f t="shared" ca="1" si="107"/>
        <v>42671</v>
      </c>
      <c r="P922" s="5">
        <v>2125.77</v>
      </c>
      <c r="Q922" s="5">
        <v>27.7115432354714</v>
      </c>
      <c r="R922" s="1"/>
      <c r="S922" s="1">
        <v>42474</v>
      </c>
      <c r="T922">
        <v>436.05399999999997</v>
      </c>
      <c r="V922" s="86">
        <v>42646</v>
      </c>
      <c r="W922" s="5">
        <v>-14.5</v>
      </c>
      <c r="Z922" s="86">
        <v>42627</v>
      </c>
      <c r="AA922" s="5">
        <v>85.39</v>
      </c>
      <c r="AC922" s="1">
        <v>42527</v>
      </c>
      <c r="AD922">
        <v>1.6167</v>
      </c>
      <c r="AE922" s="87">
        <f t="shared" ca="1" si="101"/>
        <v>4.6699999999999964E-2</v>
      </c>
      <c r="AF922" s="87">
        <f t="shared" ca="1" si="102"/>
        <v>6.2481323876285841E-2</v>
      </c>
      <c r="AG922" s="87">
        <f t="shared" ca="1" si="103"/>
        <v>1.0074810750910732</v>
      </c>
      <c r="AI922" s="1">
        <v>42482</v>
      </c>
      <c r="AJ922">
        <v>2091.58</v>
      </c>
      <c r="AK922" s="85">
        <f t="shared" ca="1" si="106"/>
        <v>4.7811888913341718E-5</v>
      </c>
      <c r="AL922" s="87">
        <f t="shared" ca="1" si="104"/>
        <v>3.5000548948351763E-3</v>
      </c>
      <c r="AM922" s="87">
        <f t="shared" ca="1" si="105"/>
        <v>5.6436689390710333</v>
      </c>
    </row>
    <row r="923" spans="2:39" x14ac:dyDescent="0.45">
      <c r="B923" s="86">
        <v>42662</v>
      </c>
      <c r="C923" s="5">
        <v>69.8</v>
      </c>
      <c r="E923" s="86">
        <v>42670</v>
      </c>
      <c r="F923" s="5">
        <v>1.7064999999999999</v>
      </c>
      <c r="G923" s="5">
        <v>0.46574712380575528</v>
      </c>
      <c r="I923" s="86">
        <v>42625</v>
      </c>
      <c r="J923" s="5">
        <v>15.16</v>
      </c>
      <c r="L923" s="86">
        <v>42670</v>
      </c>
      <c r="M923" s="5">
        <v>0.59899999999999998</v>
      </c>
      <c r="O923" s="86">
        <f t="shared" ca="1" si="107"/>
        <v>42670</v>
      </c>
      <c r="P923" s="5">
        <v>2127.02</v>
      </c>
      <c r="Q923" s="5">
        <v>27.4416112383045</v>
      </c>
      <c r="R923" s="1"/>
      <c r="S923" s="1">
        <v>42473</v>
      </c>
      <c r="T923">
        <v>438.83800000000002</v>
      </c>
      <c r="V923" s="86">
        <v>42643</v>
      </c>
      <c r="W923" s="5">
        <v>-14</v>
      </c>
      <c r="Z923" s="86">
        <v>42626</v>
      </c>
      <c r="AA923" s="5">
        <v>85.41</v>
      </c>
      <c r="AC923" s="1">
        <v>42524</v>
      </c>
      <c r="AD923">
        <v>1.57</v>
      </c>
      <c r="AE923" s="87">
        <f t="shared" ca="1" si="101"/>
        <v>-0.10329999999999995</v>
      </c>
      <c r="AF923" s="87">
        <f t="shared" ca="1" si="102"/>
        <v>4.6696823589333469E-2</v>
      </c>
      <c r="AG923" s="87">
        <f t="shared" ca="1" si="103"/>
        <v>0.75296365560806844</v>
      </c>
      <c r="AI923" s="1">
        <v>42481</v>
      </c>
      <c r="AJ923">
        <v>2091.48</v>
      </c>
      <c r="AK923" s="85">
        <f t="shared" ca="1" si="106"/>
        <v>-5.207599968700849E-3</v>
      </c>
      <c r="AL923" s="87">
        <f t="shared" ca="1" si="104"/>
        <v>4.9346061251192381E-3</v>
      </c>
      <c r="AM923" s="87">
        <f t="shared" ca="1" si="105"/>
        <v>7.9568132934088114</v>
      </c>
    </row>
    <row r="924" spans="2:39" x14ac:dyDescent="0.45">
      <c r="B924" s="86">
        <v>42661</v>
      </c>
      <c r="C924" s="5">
        <v>69.877600000000001</v>
      </c>
      <c r="E924" s="86">
        <v>42669</v>
      </c>
      <c r="F924" s="5">
        <v>1.6448</v>
      </c>
      <c r="G924" s="5">
        <v>0.4966882993051755</v>
      </c>
      <c r="I924" s="86">
        <v>42622</v>
      </c>
      <c r="J924" s="5">
        <v>17.5</v>
      </c>
      <c r="L924" s="86">
        <v>42669</v>
      </c>
      <c r="M924" s="5">
        <v>0.54979999999999996</v>
      </c>
      <c r="O924" s="86">
        <f t="shared" ca="1" si="107"/>
        <v>42669</v>
      </c>
      <c r="P924" s="5">
        <v>2159.04</v>
      </c>
      <c r="Q924" s="5">
        <v>26.229202058135499</v>
      </c>
      <c r="R924" s="1"/>
      <c r="S924" s="1">
        <v>42472</v>
      </c>
      <c r="T924">
        <v>440.74599999999998</v>
      </c>
      <c r="V924" s="86">
        <v>42642</v>
      </c>
      <c r="W924" s="5">
        <v>-14</v>
      </c>
      <c r="Z924" s="86">
        <v>42625</v>
      </c>
      <c r="AA924" s="5">
        <v>86.07</v>
      </c>
      <c r="AC924" s="1">
        <v>42523</v>
      </c>
      <c r="AD924">
        <v>1.6733</v>
      </c>
      <c r="AE924" s="87">
        <f t="shared" ca="1" si="101"/>
        <v>-2.6699999999999946E-2</v>
      </c>
      <c r="AF924" s="87">
        <f t="shared" ca="1" si="102"/>
        <v>1.1954497061775508E-2</v>
      </c>
      <c r="AG924" s="87">
        <f t="shared" ca="1" si="103"/>
        <v>0.19276047312662367</v>
      </c>
      <c r="AI924" s="1">
        <v>42480</v>
      </c>
      <c r="AJ924">
        <v>2102.4</v>
      </c>
      <c r="AK924" s="85">
        <f t="shared" ca="1" si="106"/>
        <v>7.6132474175960086E-4</v>
      </c>
      <c r="AL924" s="87">
        <f t="shared" ca="1" si="104"/>
        <v>3.2436093617390616E-3</v>
      </c>
      <c r="AM924" s="87">
        <f t="shared" ca="1" si="105"/>
        <v>5.230162941826892</v>
      </c>
    </row>
    <row r="925" spans="2:39" x14ac:dyDescent="0.45">
      <c r="B925" s="86">
        <v>42660</v>
      </c>
      <c r="C925" s="5">
        <v>70.8</v>
      </c>
      <c r="E925" s="86">
        <v>42668</v>
      </c>
      <c r="F925" s="5">
        <v>1.5975999999999999</v>
      </c>
      <c r="G925" s="5">
        <v>0.36087798030174523</v>
      </c>
      <c r="I925" s="86">
        <v>42621</v>
      </c>
      <c r="J925" s="5">
        <v>12.51</v>
      </c>
      <c r="L925" s="86">
        <v>42668</v>
      </c>
      <c r="M925" s="5">
        <v>0.51380000000000003</v>
      </c>
      <c r="O925" s="86">
        <f t="shared" ca="1" si="107"/>
        <v>42668</v>
      </c>
      <c r="P925" s="5">
        <v>2127.81</v>
      </c>
      <c r="Q925" s="5">
        <v>20.471869260134699</v>
      </c>
      <c r="R925" s="1"/>
      <c r="S925" s="1">
        <v>42471</v>
      </c>
      <c r="T925">
        <v>448.91300000000001</v>
      </c>
      <c r="V925" s="86">
        <v>42641</v>
      </c>
      <c r="W925" s="5">
        <v>-15</v>
      </c>
      <c r="Z925" s="86">
        <v>42622</v>
      </c>
      <c r="AA925" s="5">
        <v>85.77</v>
      </c>
      <c r="AC925" s="1">
        <v>42522</v>
      </c>
      <c r="AD925">
        <v>1.7</v>
      </c>
      <c r="AE925" s="87">
        <f t="shared" ref="AE925:AE988" ca="1" si="108">(AD925-AD926)</f>
        <v>-3.0000000000001137E-3</v>
      </c>
      <c r="AF925" s="87">
        <f t="shared" ref="AF925:AF988" ca="1" si="109">STDEV(AE925:AE928)</f>
        <v>1.2669254121691542E-2</v>
      </c>
      <c r="AG925" s="87">
        <f t="shared" ref="AG925:AG988" ca="1" si="110">AF925*SQRT(260)</f>
        <v>0.20428558441554193</v>
      </c>
      <c r="AI925" s="1">
        <v>42479</v>
      </c>
      <c r="AJ925">
        <v>2100.8000000000002</v>
      </c>
      <c r="AK925" s="85">
        <f t="shared" ca="1" si="106"/>
        <v>3.0797566260183499E-3</v>
      </c>
      <c r="AL925" s="87">
        <f t="shared" ref="AL925:AL988" ca="1" si="111">STDEV(AK925:AK928)</f>
        <v>3.3508914077493824E-3</v>
      </c>
      <c r="AM925" s="87">
        <f t="shared" ref="AM925:AM988" ca="1" si="112">AL925*SQRT(260)*100</f>
        <v>5.4031500431668977</v>
      </c>
    </row>
    <row r="926" spans="2:39" x14ac:dyDescent="0.45">
      <c r="B926" s="86">
        <v>42657</v>
      </c>
      <c r="C926" s="5">
        <v>69.1708</v>
      </c>
      <c r="E926" s="86">
        <v>42667</v>
      </c>
      <c r="F926" s="5">
        <v>1.6027</v>
      </c>
      <c r="G926" s="5">
        <v>0.34475556558234116</v>
      </c>
      <c r="I926" s="86">
        <v>42620</v>
      </c>
      <c r="J926" s="5">
        <v>11.94</v>
      </c>
      <c r="L926" s="86">
        <v>42667</v>
      </c>
      <c r="M926" s="5">
        <v>0.52190000000000003</v>
      </c>
      <c r="O926" s="86">
        <f t="shared" ca="1" si="107"/>
        <v>42667</v>
      </c>
      <c r="P926" s="5">
        <v>2181.3000000000002</v>
      </c>
      <c r="Q926" s="5">
        <v>4.7156832744809902</v>
      </c>
      <c r="R926" s="1"/>
      <c r="S926" s="1">
        <v>42468</v>
      </c>
      <c r="T926">
        <v>453.637</v>
      </c>
      <c r="V926" s="86">
        <v>42640</v>
      </c>
      <c r="W926" s="5">
        <v>-15</v>
      </c>
      <c r="Z926" s="86">
        <v>42621</v>
      </c>
      <c r="AA926" s="5">
        <v>86.6</v>
      </c>
      <c r="AC926" s="1">
        <v>42521</v>
      </c>
      <c r="AD926">
        <v>1.7030000000000001</v>
      </c>
      <c r="AE926" s="87">
        <f t="shared" ca="1" si="108"/>
        <v>-6.9999999999998952E-3</v>
      </c>
      <c r="AF926" s="87">
        <f t="shared" ca="1" si="109"/>
        <v>2.2582939725967074E-2</v>
      </c>
      <c r="AG926" s="87">
        <f t="shared" ca="1" si="110"/>
        <v>0.3641389615700743</v>
      </c>
      <c r="AI926" s="1">
        <v>42478</v>
      </c>
      <c r="AJ926">
        <v>2094.34</v>
      </c>
      <c r="AK926" s="85">
        <f t="shared" ref="AK926:AK989" ca="1" si="113">LN(AJ926/AJ927)</f>
        <v>6.5196742612829879E-3</v>
      </c>
      <c r="AL926" s="87">
        <f t="shared" ca="1" si="111"/>
        <v>5.2186154812811992E-3</v>
      </c>
      <c r="AM926" s="87">
        <f t="shared" ca="1" si="112"/>
        <v>8.4147646198700219</v>
      </c>
    </row>
    <row r="927" spans="2:39" x14ac:dyDescent="0.45">
      <c r="B927" s="86">
        <v>42656</v>
      </c>
      <c r="C927" s="5">
        <v>68.8</v>
      </c>
      <c r="E927" s="86">
        <v>42664</v>
      </c>
      <c r="F927" s="5">
        <v>1.5748</v>
      </c>
      <c r="G927" s="5">
        <v>0.35403135454363405</v>
      </c>
      <c r="I927" s="86">
        <v>42619</v>
      </c>
      <c r="J927" s="5">
        <v>12.02</v>
      </c>
      <c r="L927" s="86">
        <v>42664</v>
      </c>
      <c r="M927" s="5">
        <v>0.51380000000000003</v>
      </c>
      <c r="O927" s="86">
        <f t="shared" ca="1" si="107"/>
        <v>42664</v>
      </c>
      <c r="P927" s="5">
        <v>2186.16</v>
      </c>
      <c r="Q927" s="5">
        <v>3.5174568688601702</v>
      </c>
      <c r="R927" s="1"/>
      <c r="S927" s="1">
        <v>42467</v>
      </c>
      <c r="T927">
        <v>457.70100000000002</v>
      </c>
      <c r="V927" s="86">
        <v>42639</v>
      </c>
      <c r="W927" s="5">
        <v>-15.75</v>
      </c>
      <c r="Z927" s="86">
        <v>42620</v>
      </c>
      <c r="AA927" s="5">
        <v>86.76</v>
      </c>
      <c r="AC927" s="1">
        <v>42520</v>
      </c>
      <c r="AD927">
        <v>1.71</v>
      </c>
      <c r="AE927" s="87">
        <f t="shared" ca="1" si="108"/>
        <v>-2.9999999999996696E-4</v>
      </c>
      <c r="AF927" s="87">
        <f t="shared" ca="1" si="109"/>
        <v>2.266943610532314E-2</v>
      </c>
      <c r="AG927" s="87">
        <f t="shared" ca="1" si="110"/>
        <v>0.36553367377940077</v>
      </c>
      <c r="AI927" s="1">
        <v>42475</v>
      </c>
      <c r="AJ927">
        <v>2080.73</v>
      </c>
      <c r="AK927" s="85">
        <f t="shared" ca="1" si="113"/>
        <v>-9.8474612318046658E-4</v>
      </c>
      <c r="AL927" s="87">
        <f t="shared" ca="1" si="111"/>
        <v>5.9149846986822135E-3</v>
      </c>
      <c r="AM927" s="87">
        <f t="shared" ca="1" si="112"/>
        <v>9.5376262436036079</v>
      </c>
    </row>
    <row r="928" spans="2:39" x14ac:dyDescent="0.45">
      <c r="B928" s="86">
        <v>42655</v>
      </c>
      <c r="C928" s="5">
        <v>70.325199999999995</v>
      </c>
      <c r="E928" s="86">
        <v>42663</v>
      </c>
      <c r="F928" s="5">
        <v>1.5953999999999999</v>
      </c>
      <c r="G928" s="5">
        <v>0.39390792071244324</v>
      </c>
      <c r="I928" s="86">
        <v>42615</v>
      </c>
      <c r="J928" s="5">
        <v>11.98</v>
      </c>
      <c r="L928" s="86">
        <v>42663</v>
      </c>
      <c r="M928" s="5">
        <v>0.5343</v>
      </c>
      <c r="O928" s="86">
        <f t="shared" ca="1" si="107"/>
        <v>42663</v>
      </c>
      <c r="P928" s="5">
        <v>2186.48</v>
      </c>
      <c r="Q928" s="5">
        <v>4.7886939984349004</v>
      </c>
      <c r="R928" s="1"/>
      <c r="S928" s="1">
        <v>42466</v>
      </c>
      <c r="T928">
        <v>441.85</v>
      </c>
      <c r="V928" s="86">
        <v>42636</v>
      </c>
      <c r="W928" s="5">
        <v>-15.63</v>
      </c>
      <c r="Z928" s="86">
        <v>42619</v>
      </c>
      <c r="AA928" s="5">
        <v>87</v>
      </c>
      <c r="AC928" s="1">
        <v>42517</v>
      </c>
      <c r="AD928">
        <v>1.7102999999999999</v>
      </c>
      <c r="AE928" s="87">
        <f t="shared" ca="1" si="108"/>
        <v>2.1299999999999875E-2</v>
      </c>
      <c r="AF928" s="87">
        <f t="shared" ca="1" si="109"/>
        <v>2.713452597706463E-2</v>
      </c>
      <c r="AG928" s="87">
        <f t="shared" ca="1" si="110"/>
        <v>0.43753108460999512</v>
      </c>
      <c r="AI928" s="1">
        <v>42474</v>
      </c>
      <c r="AJ928">
        <v>2082.7800000000002</v>
      </c>
      <c r="AK928" s="85">
        <f t="shared" ca="1" si="113"/>
        <v>1.7286084744860797E-4</v>
      </c>
      <c r="AL928" s="87">
        <f t="shared" ca="1" si="111"/>
        <v>6.5133868027480533E-3</v>
      </c>
      <c r="AM928" s="87">
        <f t="shared" ca="1" si="112"/>
        <v>10.502520643624202</v>
      </c>
    </row>
    <row r="929" spans="2:39" x14ac:dyDescent="0.45">
      <c r="B929" s="86">
        <v>42654</v>
      </c>
      <c r="C929" s="5">
        <v>70.3</v>
      </c>
      <c r="E929" s="86">
        <v>42662</v>
      </c>
      <c r="F929" s="5">
        <v>1.5754999999999999</v>
      </c>
      <c r="G929" s="5">
        <v>0.61402072440594468</v>
      </c>
      <c r="I929" s="86">
        <v>42614</v>
      </c>
      <c r="J929" s="5">
        <v>13.48</v>
      </c>
      <c r="L929" s="86">
        <v>42662</v>
      </c>
      <c r="M929" s="5">
        <v>0.54349999999999998</v>
      </c>
      <c r="O929" s="86">
        <f t="shared" ca="1" si="107"/>
        <v>42662</v>
      </c>
      <c r="P929" s="5">
        <v>2179.98</v>
      </c>
      <c r="Q929" s="5">
        <v>4.8418943634621003</v>
      </c>
      <c r="R929" s="1"/>
      <c r="S929" s="1">
        <v>42465</v>
      </c>
      <c r="T929">
        <v>457.4</v>
      </c>
      <c r="V929" s="86">
        <v>42635</v>
      </c>
      <c r="W929" s="5">
        <v>-16</v>
      </c>
      <c r="Z929" s="86">
        <v>42615</v>
      </c>
      <c r="AA929" s="5">
        <v>86.9</v>
      </c>
      <c r="AC929" s="1">
        <v>42516</v>
      </c>
      <c r="AD929">
        <v>1.6890000000000001</v>
      </c>
      <c r="AE929" s="87">
        <f t="shared" ca="1" si="108"/>
        <v>-3.3499999999999863E-2</v>
      </c>
      <c r="AF929" s="87">
        <f t="shared" ca="1" si="109"/>
        <v>2.4458740768894812E-2</v>
      </c>
      <c r="AG929" s="87">
        <f t="shared" ca="1" si="110"/>
        <v>0.39438534455529561</v>
      </c>
      <c r="AI929" s="1">
        <v>42473</v>
      </c>
      <c r="AJ929">
        <v>2082.42</v>
      </c>
      <c r="AK929" s="85">
        <f t="shared" ca="1" si="113"/>
        <v>9.9900930750864061E-3</v>
      </c>
      <c r="AL929" s="87">
        <f t="shared" ca="1" si="111"/>
        <v>6.0842335558590069E-3</v>
      </c>
      <c r="AM929" s="87">
        <f t="shared" ca="1" si="112"/>
        <v>9.8105318256364615</v>
      </c>
    </row>
    <row r="930" spans="2:39" x14ac:dyDescent="0.45">
      <c r="B930" s="86">
        <v>42653</v>
      </c>
      <c r="C930" s="5">
        <v>70</v>
      </c>
      <c r="E930" s="86">
        <v>42661</v>
      </c>
      <c r="F930" s="5">
        <v>1.5714999999999999</v>
      </c>
      <c r="G930" s="5">
        <v>0.647378714509522</v>
      </c>
      <c r="I930" s="86">
        <v>42613</v>
      </c>
      <c r="J930" s="5">
        <v>13.42</v>
      </c>
      <c r="L930" s="86">
        <v>42661</v>
      </c>
      <c r="M930" s="5">
        <v>0.54569999999999996</v>
      </c>
      <c r="O930" s="86">
        <f t="shared" ca="1" si="107"/>
        <v>42661</v>
      </c>
      <c r="P930" s="5">
        <v>2170.86</v>
      </c>
      <c r="Q930" s="5">
        <v>5.6242445514610102</v>
      </c>
      <c r="R930" s="1"/>
      <c r="S930" s="1">
        <v>42464</v>
      </c>
      <c r="T930">
        <v>446.60899999999998</v>
      </c>
      <c r="V930" s="86">
        <v>42634</v>
      </c>
      <c r="W930" s="5">
        <v>-14.88</v>
      </c>
      <c r="Z930" s="86">
        <v>42614</v>
      </c>
      <c r="AA930" s="5">
        <v>86.5</v>
      </c>
      <c r="AC930" s="1">
        <v>42515</v>
      </c>
      <c r="AD930">
        <v>1.7224999999999999</v>
      </c>
      <c r="AE930" s="87">
        <f t="shared" ca="1" si="108"/>
        <v>6.9999999999992291E-4</v>
      </c>
      <c r="AF930" s="87">
        <f t="shared" ca="1" si="109"/>
        <v>1.6305699412577597E-2</v>
      </c>
      <c r="AG930" s="87">
        <f t="shared" ca="1" si="110"/>
        <v>0.26292150286096166</v>
      </c>
      <c r="AI930" s="1">
        <v>42472</v>
      </c>
      <c r="AJ930">
        <v>2061.7199999999998</v>
      </c>
      <c r="AK930" s="85">
        <f t="shared" ca="1" si="113"/>
        <v>9.6157633089034942E-3</v>
      </c>
      <c r="AL930" s="87">
        <f t="shared" ca="1" si="111"/>
        <v>9.1553127276790131E-3</v>
      </c>
      <c r="AM930" s="87">
        <f t="shared" ca="1" si="112"/>
        <v>14.762498195365289</v>
      </c>
    </row>
    <row r="931" spans="2:39" x14ac:dyDescent="0.45">
      <c r="B931" s="86">
        <v>42650</v>
      </c>
      <c r="C931" s="5">
        <v>71.106999999999999</v>
      </c>
      <c r="E931" s="86">
        <v>42660</v>
      </c>
      <c r="F931" s="5">
        <v>1.599</v>
      </c>
      <c r="G931" s="5">
        <v>0.61484587499632848</v>
      </c>
      <c r="I931" s="86">
        <v>42612</v>
      </c>
      <c r="J931" s="5">
        <v>13.12</v>
      </c>
      <c r="L931" s="86">
        <v>42660</v>
      </c>
      <c r="M931" s="5">
        <v>0.55800000000000005</v>
      </c>
      <c r="O931" s="86">
        <f t="shared" ca="1" si="107"/>
        <v>42660</v>
      </c>
      <c r="P931" s="5">
        <v>2170.9499999999998</v>
      </c>
      <c r="Q931" s="5">
        <v>5.8172717968342704</v>
      </c>
      <c r="R931" s="1"/>
      <c r="S931" s="1">
        <v>42461</v>
      </c>
      <c r="T931">
        <v>438.16199999999998</v>
      </c>
      <c r="V931" s="86">
        <v>42633</v>
      </c>
      <c r="W931" s="5">
        <v>-15.63</v>
      </c>
      <c r="Z931" s="86">
        <v>42613</v>
      </c>
      <c r="AA931" s="5">
        <v>86.7</v>
      </c>
      <c r="AC931" s="1">
        <v>42514</v>
      </c>
      <c r="AD931">
        <v>1.7218</v>
      </c>
      <c r="AE931" s="87">
        <f t="shared" ca="1" si="108"/>
        <v>2.6200000000000001E-2</v>
      </c>
      <c r="AF931" s="87">
        <f t="shared" ca="1" si="109"/>
        <v>1.6234120446352078E-2</v>
      </c>
      <c r="AG931" s="87">
        <f t="shared" ca="1" si="110"/>
        <v>0.26176732671082786</v>
      </c>
      <c r="AI931" s="1">
        <v>42471</v>
      </c>
      <c r="AJ931">
        <v>2041.99</v>
      </c>
      <c r="AK931" s="85">
        <f t="shared" ca="1" si="113"/>
        <v>-2.7435530304558238E-3</v>
      </c>
      <c r="AL931" s="87">
        <f t="shared" ca="1" si="111"/>
        <v>9.4707471989717799E-3</v>
      </c>
      <c r="AM931" s="87">
        <f t="shared" ca="1" si="112"/>
        <v>15.271120997417404</v>
      </c>
    </row>
    <row r="932" spans="2:39" x14ac:dyDescent="0.45">
      <c r="B932" s="86">
        <v>42649</v>
      </c>
      <c r="C932" s="5">
        <v>70.3</v>
      </c>
      <c r="E932" s="86">
        <v>42657</v>
      </c>
      <c r="F932" s="5">
        <v>1.6291</v>
      </c>
      <c r="G932" s="5">
        <v>0.61044016905836174</v>
      </c>
      <c r="I932" s="86">
        <v>42611</v>
      </c>
      <c r="J932" s="5">
        <v>12.94</v>
      </c>
      <c r="L932" s="86">
        <v>42657</v>
      </c>
      <c r="M932" s="5">
        <v>0.56510000000000005</v>
      </c>
      <c r="O932" s="86">
        <f t="shared" ca="1" si="107"/>
        <v>42657</v>
      </c>
      <c r="P932" s="5">
        <v>2176.12</v>
      </c>
      <c r="Q932" s="5">
        <v>5.5352878349643904</v>
      </c>
      <c r="R932" s="1"/>
      <c r="S932" s="1">
        <v>42460</v>
      </c>
      <c r="T932">
        <v>437.78500000000003</v>
      </c>
      <c r="V932" s="86">
        <v>42632</v>
      </c>
      <c r="W932" s="5">
        <v>-16.63</v>
      </c>
      <c r="Z932" s="86">
        <v>42612</v>
      </c>
      <c r="AA932" s="5">
        <v>87.04</v>
      </c>
      <c r="AC932" s="1">
        <v>42513</v>
      </c>
      <c r="AD932">
        <v>1.6956</v>
      </c>
      <c r="AE932" s="87">
        <f t="shared" ca="1" si="108"/>
        <v>-2.3999999999999577E-3</v>
      </c>
      <c r="AF932" s="87">
        <f t="shared" ca="1" si="109"/>
        <v>3.3057563431081904E-2</v>
      </c>
      <c r="AG932" s="87">
        <f t="shared" ca="1" si="110"/>
        <v>0.53303719382422166</v>
      </c>
      <c r="AI932" s="1">
        <v>42468</v>
      </c>
      <c r="AJ932">
        <v>2047.6</v>
      </c>
      <c r="AK932" s="85">
        <f t="shared" ca="1" si="113"/>
        <v>2.782731266950438E-3</v>
      </c>
      <c r="AL932" s="87">
        <f t="shared" ca="1" si="111"/>
        <v>1.073684283290567E-2</v>
      </c>
      <c r="AM932" s="87">
        <f t="shared" ca="1" si="112"/>
        <v>17.312638864371497</v>
      </c>
    </row>
    <row r="933" spans="2:39" x14ac:dyDescent="0.45">
      <c r="B933" s="86">
        <v>42648</v>
      </c>
      <c r="C933" s="5">
        <v>71.099999999999994</v>
      </c>
      <c r="E933" s="86">
        <v>42656</v>
      </c>
      <c r="F933" s="5">
        <v>1.5773999999999999</v>
      </c>
      <c r="G933" s="5">
        <v>0.48791782094938996</v>
      </c>
      <c r="I933" s="86">
        <v>42608</v>
      </c>
      <c r="J933" s="5">
        <v>13.65</v>
      </c>
      <c r="L933" s="86">
        <v>42656</v>
      </c>
      <c r="M933" s="5">
        <v>0.51290000000000002</v>
      </c>
      <c r="O933" s="86">
        <f t="shared" ca="1" si="107"/>
        <v>42656</v>
      </c>
      <c r="P933" s="5">
        <v>2180.38</v>
      </c>
      <c r="Q933" s="5">
        <v>7.02416738784743</v>
      </c>
      <c r="R933" s="1"/>
      <c r="S933" s="1">
        <v>42459</v>
      </c>
      <c r="T933">
        <v>443.505</v>
      </c>
      <c r="V933" s="86">
        <v>42629</v>
      </c>
      <c r="W933" s="5">
        <v>-16.88</v>
      </c>
      <c r="Z933" s="86">
        <v>42611</v>
      </c>
      <c r="AA933" s="5">
        <v>86.99</v>
      </c>
      <c r="AC933" s="1">
        <v>42510</v>
      </c>
      <c r="AD933">
        <v>1.698</v>
      </c>
      <c r="AE933" s="87">
        <f t="shared" ca="1" si="108"/>
        <v>-1.2000000000000011E-2</v>
      </c>
      <c r="AF933" s="87">
        <f t="shared" ca="1" si="109"/>
        <v>3.1534676680336174E-2</v>
      </c>
      <c r="AG933" s="87">
        <f t="shared" ca="1" si="110"/>
        <v>0.50848138281225974</v>
      </c>
      <c r="AI933" s="1">
        <v>42467</v>
      </c>
      <c r="AJ933">
        <v>2041.91</v>
      </c>
      <c r="AK933" s="85">
        <f t="shared" ca="1" si="113"/>
        <v>-1.2048133236940891E-2</v>
      </c>
      <c r="AL933" s="87">
        <f t="shared" ca="1" si="111"/>
        <v>1.0204966070584288E-2</v>
      </c>
      <c r="AM933" s="87">
        <f t="shared" ca="1" si="112"/>
        <v>16.455013354738394</v>
      </c>
    </row>
    <row r="934" spans="2:39" x14ac:dyDescent="0.45">
      <c r="B934" s="86">
        <v>42647</v>
      </c>
      <c r="C934" s="5">
        <v>70.7</v>
      </c>
      <c r="E934" s="86">
        <v>42655</v>
      </c>
      <c r="F934" s="5">
        <v>1.6054999999999999</v>
      </c>
      <c r="G934" s="5">
        <v>0.47907520286485361</v>
      </c>
      <c r="I934" s="86">
        <v>42607</v>
      </c>
      <c r="J934" s="5">
        <v>13.63</v>
      </c>
      <c r="L934" s="86">
        <v>42655</v>
      </c>
      <c r="M934" s="5">
        <v>0.51919999999999999</v>
      </c>
      <c r="O934" s="86">
        <f t="shared" ca="1" si="107"/>
        <v>42655</v>
      </c>
      <c r="P934" s="5">
        <v>2169.04</v>
      </c>
      <c r="Q934" s="5">
        <v>4.7472172357125002</v>
      </c>
      <c r="R934" s="1"/>
      <c r="S934" s="1">
        <v>42458</v>
      </c>
      <c r="T934">
        <v>452.67200000000003</v>
      </c>
      <c r="V934" s="86">
        <v>42628</v>
      </c>
      <c r="W934" s="5">
        <v>-17</v>
      </c>
      <c r="Z934" s="86">
        <v>42608</v>
      </c>
      <c r="AA934" s="5">
        <v>86.56</v>
      </c>
      <c r="AC934" s="1">
        <v>42509</v>
      </c>
      <c r="AD934">
        <v>1.71</v>
      </c>
      <c r="AE934" s="87">
        <f t="shared" ca="1" si="108"/>
        <v>4.9999999999998934E-3</v>
      </c>
      <c r="AF934" s="87">
        <f t="shared" ca="1" si="109"/>
        <v>2.5369666927257895E-2</v>
      </c>
      <c r="AG934" s="87">
        <f t="shared" ca="1" si="110"/>
        <v>0.40907358751207679</v>
      </c>
      <c r="AI934" s="1">
        <v>42466</v>
      </c>
      <c r="AJ934">
        <v>2066.66</v>
      </c>
      <c r="AK934" s="85">
        <f t="shared" ca="1" si="113"/>
        <v>1.0452861947236771E-2</v>
      </c>
      <c r="AL934" s="87">
        <f t="shared" ca="1" si="111"/>
        <v>9.3196929022231045E-3</v>
      </c>
      <c r="AM934" s="87">
        <f t="shared" ca="1" si="112"/>
        <v>15.027553262542243</v>
      </c>
    </row>
    <row r="935" spans="2:39" x14ac:dyDescent="0.45">
      <c r="B935" s="86">
        <v>42646</v>
      </c>
      <c r="C935" s="5">
        <v>70.5</v>
      </c>
      <c r="E935" s="86">
        <v>42654</v>
      </c>
      <c r="F935" s="5">
        <v>1.6045</v>
      </c>
      <c r="G935" s="5">
        <v>0.51207523861245274</v>
      </c>
      <c r="I935" s="86">
        <v>42606</v>
      </c>
      <c r="J935" s="5">
        <v>13.45</v>
      </c>
      <c r="L935" s="86">
        <v>42654</v>
      </c>
      <c r="M935" s="5">
        <v>0.50380000000000003</v>
      </c>
      <c r="O935" s="86">
        <f t="shared" ca="1" si="107"/>
        <v>42654</v>
      </c>
      <c r="P935" s="5">
        <v>2172.4699999999998</v>
      </c>
      <c r="Q935" s="5">
        <v>4.8142541066600097</v>
      </c>
      <c r="R935" s="1"/>
      <c r="S935" s="1">
        <v>42457</v>
      </c>
      <c r="T935">
        <v>460.87299999999999</v>
      </c>
      <c r="V935" s="86">
        <v>42627</v>
      </c>
      <c r="W935" s="5">
        <v>-17</v>
      </c>
      <c r="Z935" s="86">
        <v>42607</v>
      </c>
      <c r="AA935" s="5">
        <v>86.66</v>
      </c>
      <c r="AC935" s="1">
        <v>42508</v>
      </c>
      <c r="AD935">
        <v>1.7050000000000001</v>
      </c>
      <c r="AE935" s="87">
        <f t="shared" ca="1" si="108"/>
        <v>6.150000000000011E-2</v>
      </c>
      <c r="AF935" s="87">
        <f t="shared" ca="1" si="109"/>
        <v>4.6382638634155642E-2</v>
      </c>
      <c r="AG935" s="87">
        <f t="shared" ca="1" si="110"/>
        <v>0.74789757542950586</v>
      </c>
      <c r="AI935" s="1">
        <v>42465</v>
      </c>
      <c r="AJ935">
        <v>2045.17</v>
      </c>
      <c r="AK935" s="85">
        <f t="shared" ca="1" si="113"/>
        <v>-1.0196376617517549E-2</v>
      </c>
      <c r="AL935" s="87">
        <f t="shared" ca="1" si="111"/>
        <v>6.7675974984066382E-3</v>
      </c>
      <c r="AM935" s="87">
        <f t="shared" ca="1" si="112"/>
        <v>10.91242307377896</v>
      </c>
    </row>
    <row r="936" spans="2:39" x14ac:dyDescent="0.45">
      <c r="B936" s="86">
        <v>42643</v>
      </c>
      <c r="C936" s="5">
        <v>70.3</v>
      </c>
      <c r="E936" s="86">
        <v>42653</v>
      </c>
      <c r="F936" s="5">
        <v>1.5590999999999999</v>
      </c>
      <c r="G936" s="5">
        <v>0.38912568663607849</v>
      </c>
      <c r="I936" s="86">
        <v>42605</v>
      </c>
      <c r="J936" s="5">
        <v>12.38</v>
      </c>
      <c r="L936" s="86">
        <v>42653</v>
      </c>
      <c r="M936" s="5">
        <v>0.45710000000000001</v>
      </c>
      <c r="O936" s="86">
        <f t="shared" ca="1" si="107"/>
        <v>42653</v>
      </c>
      <c r="P936" s="5">
        <v>2175.44</v>
      </c>
      <c r="Q936" s="5">
        <v>4.8154156401720796</v>
      </c>
      <c r="R936" s="1"/>
      <c r="S936" s="1">
        <v>42453</v>
      </c>
      <c r="T936">
        <v>452.721</v>
      </c>
      <c r="V936" s="86">
        <v>42626</v>
      </c>
      <c r="W936" s="5">
        <v>-16.37</v>
      </c>
      <c r="Z936" s="86">
        <v>42606</v>
      </c>
      <c r="AA936" s="5">
        <v>86.5</v>
      </c>
      <c r="AC936" s="1">
        <v>42507</v>
      </c>
      <c r="AD936">
        <v>1.6435</v>
      </c>
      <c r="AE936" s="87">
        <f t="shared" ca="1" si="108"/>
        <v>2.3600000000000065E-2</v>
      </c>
      <c r="AF936" s="87">
        <f t="shared" ca="1" si="109"/>
        <v>4.0239325706742782E-2</v>
      </c>
      <c r="AG936" s="87">
        <f t="shared" ca="1" si="110"/>
        <v>0.64883963093099195</v>
      </c>
      <c r="AI936" s="1">
        <v>42464</v>
      </c>
      <c r="AJ936">
        <v>2066.13</v>
      </c>
      <c r="AK936" s="85">
        <f t="shared" ca="1" si="113"/>
        <v>-3.2134091933979764E-3</v>
      </c>
      <c r="AL936" s="87">
        <f t="shared" ca="1" si="111"/>
        <v>4.6863590740767449E-3</v>
      </c>
      <c r="AM936" s="87">
        <f t="shared" ca="1" si="112"/>
        <v>7.5565269512568909</v>
      </c>
    </row>
    <row r="937" spans="2:39" x14ac:dyDescent="0.45">
      <c r="B937" s="86">
        <v>42642</v>
      </c>
      <c r="C937" s="5">
        <v>70.092500000000001</v>
      </c>
      <c r="E937" s="86">
        <v>42650</v>
      </c>
      <c r="F937" s="5">
        <v>1.556</v>
      </c>
      <c r="G937" s="5">
        <v>0.58179045483174896</v>
      </c>
      <c r="I937" s="86">
        <v>42604</v>
      </c>
      <c r="J937" s="5">
        <v>12.27</v>
      </c>
      <c r="L937" s="86">
        <v>42650</v>
      </c>
      <c r="M937" s="5">
        <v>0.48799999999999999</v>
      </c>
      <c r="O937" s="86">
        <f t="shared" ca="1" si="107"/>
        <v>42650</v>
      </c>
      <c r="P937" s="5">
        <v>2186.9</v>
      </c>
      <c r="Q937" s="5">
        <v>2.9257922304441402</v>
      </c>
      <c r="R937" s="1"/>
      <c r="S937" s="1">
        <v>42452</v>
      </c>
      <c r="T937">
        <v>444.69400000000002</v>
      </c>
      <c r="V937" s="86">
        <v>42625</v>
      </c>
      <c r="W937" s="5">
        <v>-15.63</v>
      </c>
      <c r="Z937" s="86">
        <v>42605</v>
      </c>
      <c r="AA937" s="5">
        <v>86.74</v>
      </c>
      <c r="AC937" s="1">
        <v>42506</v>
      </c>
      <c r="AD937">
        <v>1.6198999999999999</v>
      </c>
      <c r="AE937" s="87">
        <f t="shared" ca="1" si="108"/>
        <v>4.9099999999999921E-2</v>
      </c>
      <c r="AF937" s="87">
        <f t="shared" ca="1" si="109"/>
        <v>4.3859577061344239E-2</v>
      </c>
      <c r="AG937" s="87">
        <f t="shared" ca="1" si="110"/>
        <v>0.70721442999983986</v>
      </c>
      <c r="AI937" s="1">
        <v>42461</v>
      </c>
      <c r="AJ937">
        <v>2072.7800000000002</v>
      </c>
      <c r="AK937" s="85">
        <f t="shared" ca="1" si="113"/>
        <v>6.3109401913092533E-3</v>
      </c>
      <c r="AL937" s="87">
        <f t="shared" ca="1" si="111"/>
        <v>4.6299274552175397E-3</v>
      </c>
      <c r="AM937" s="87">
        <f t="shared" ca="1" si="112"/>
        <v>7.4655336999775583</v>
      </c>
    </row>
    <row r="938" spans="2:39" x14ac:dyDescent="0.45">
      <c r="B938" s="86">
        <v>42641</v>
      </c>
      <c r="C938" s="5">
        <v>68.659599999999998</v>
      </c>
      <c r="E938" s="86">
        <v>42649</v>
      </c>
      <c r="F938" s="5">
        <v>1.5826</v>
      </c>
      <c r="G938" s="5">
        <v>0.3211842669455241</v>
      </c>
      <c r="I938" s="86">
        <v>42601</v>
      </c>
      <c r="J938" s="5">
        <v>11.34</v>
      </c>
      <c r="L938" s="86">
        <v>42649</v>
      </c>
      <c r="M938" s="5">
        <v>0.49659999999999999</v>
      </c>
      <c r="O938" s="86">
        <f t="shared" ca="1" si="107"/>
        <v>42649</v>
      </c>
      <c r="P938" s="5">
        <v>2182.64</v>
      </c>
      <c r="Q938" s="5">
        <v>2.8915771643096599</v>
      </c>
      <c r="R938" s="1"/>
      <c r="S938" s="1">
        <v>42451</v>
      </c>
      <c r="T938">
        <v>434.58</v>
      </c>
      <c r="V938" s="86">
        <v>42622</v>
      </c>
      <c r="W938" s="5">
        <v>-15.25</v>
      </c>
      <c r="Z938" s="86">
        <v>42604</v>
      </c>
      <c r="AA938" s="5">
        <v>86.45</v>
      </c>
      <c r="AC938" s="1">
        <v>42503</v>
      </c>
      <c r="AD938">
        <v>1.5708</v>
      </c>
      <c r="AE938" s="87">
        <f t="shared" ca="1" si="108"/>
        <v>-4.2499999999999982E-2</v>
      </c>
      <c r="AF938" s="87">
        <f t="shared" ca="1" si="109"/>
        <v>3.4040013219738853E-2</v>
      </c>
      <c r="AG938" s="87">
        <f t="shared" ca="1" si="110"/>
        <v>0.54887872066604926</v>
      </c>
      <c r="AI938" s="1">
        <v>42460</v>
      </c>
      <c r="AJ938">
        <v>2059.7399999999998</v>
      </c>
      <c r="AK938" s="85">
        <f t="shared" ca="1" si="113"/>
        <v>-2.041861276038347E-3</v>
      </c>
      <c r="AL938" s="87">
        <f t="shared" ca="1" si="111"/>
        <v>4.7115145860475291E-3</v>
      </c>
      <c r="AM938" s="87">
        <f t="shared" ca="1" si="112"/>
        <v>7.5970889955166641</v>
      </c>
    </row>
    <row r="939" spans="2:39" x14ac:dyDescent="0.45">
      <c r="B939" s="86">
        <v>42640</v>
      </c>
      <c r="C939" s="5">
        <v>68.900000000000006</v>
      </c>
      <c r="E939" s="86">
        <v>42648</v>
      </c>
      <c r="F939" s="5">
        <v>1.552</v>
      </c>
      <c r="G939" s="5">
        <v>0.32237473019246882</v>
      </c>
      <c r="I939" s="86">
        <v>42600</v>
      </c>
      <c r="J939" s="5">
        <v>11.43</v>
      </c>
      <c r="L939" s="86">
        <v>42648</v>
      </c>
      <c r="M939" s="5">
        <v>0.48599999999999999</v>
      </c>
      <c r="O939" s="86">
        <f t="shared" ca="1" si="107"/>
        <v>42648</v>
      </c>
      <c r="P939" s="5">
        <v>2183.87</v>
      </c>
      <c r="Q939" s="5">
        <v>5.7774794935305502</v>
      </c>
      <c r="R939" s="1"/>
      <c r="S939" s="1">
        <v>42450</v>
      </c>
      <c r="T939">
        <v>424.71499999999997</v>
      </c>
      <c r="V939" s="86">
        <v>42621</v>
      </c>
      <c r="W939" s="5">
        <v>-15.25</v>
      </c>
      <c r="Z939" s="86">
        <v>42601</v>
      </c>
      <c r="AA939" s="5">
        <v>86.59</v>
      </c>
      <c r="AC939" s="1">
        <v>42502</v>
      </c>
      <c r="AD939">
        <v>1.6133</v>
      </c>
      <c r="AE939" s="87">
        <f t="shared" ca="1" si="108"/>
        <v>3.279999999999994E-2</v>
      </c>
      <c r="AF939" s="87">
        <f t="shared" ca="1" si="109"/>
        <v>3.249928204335182E-2</v>
      </c>
      <c r="AG939" s="87">
        <f t="shared" ca="1" si="110"/>
        <v>0.52403517693630619</v>
      </c>
      <c r="AI939" s="1">
        <v>42459</v>
      </c>
      <c r="AJ939">
        <v>2063.9499999999998</v>
      </c>
      <c r="AK939" s="85">
        <f t="shared" ca="1" si="113"/>
        <v>4.3409084032825307E-3</v>
      </c>
      <c r="AL939" s="87">
        <f t="shared" ca="1" si="111"/>
        <v>4.1716845875328186E-3</v>
      </c>
      <c r="AM939" s="87">
        <f t="shared" ca="1" si="112"/>
        <v>6.72663927785882</v>
      </c>
    </row>
    <row r="940" spans="2:39" x14ac:dyDescent="0.45">
      <c r="B940" s="86">
        <v>42639</v>
      </c>
      <c r="C940" s="5">
        <v>68.681600000000003</v>
      </c>
      <c r="E940" s="86">
        <v>42647</v>
      </c>
      <c r="F940" s="5">
        <v>1.5375000000000001</v>
      </c>
      <c r="G940" s="5">
        <v>0.42097957195094549</v>
      </c>
      <c r="I940" s="86">
        <v>42599</v>
      </c>
      <c r="J940" s="5">
        <v>12.19</v>
      </c>
      <c r="L940" s="86">
        <v>42647</v>
      </c>
      <c r="M940" s="5">
        <v>0.48799999999999999</v>
      </c>
      <c r="O940" s="86">
        <f t="shared" ca="1" si="107"/>
        <v>42647</v>
      </c>
      <c r="P940" s="5">
        <v>2187.02</v>
      </c>
      <c r="Q940" s="5">
        <v>6.3013204922069397</v>
      </c>
      <c r="R940" s="1"/>
      <c r="S940" s="1">
        <v>42447</v>
      </c>
      <c r="T940">
        <v>431.31099999999998</v>
      </c>
      <c r="V940" s="86">
        <v>42620</v>
      </c>
      <c r="W940" s="5">
        <v>-15</v>
      </c>
      <c r="Z940" s="86">
        <v>42600</v>
      </c>
      <c r="AA940" s="5">
        <v>86.85</v>
      </c>
      <c r="AC940" s="1">
        <v>42501</v>
      </c>
      <c r="AD940">
        <v>1.5805</v>
      </c>
      <c r="AE940" s="87">
        <f t="shared" ca="1" si="108"/>
        <v>-2.3299999999999876E-2</v>
      </c>
      <c r="AF940" s="87">
        <f t="shared" ca="1" si="109"/>
        <v>3.0617247318028656E-2</v>
      </c>
      <c r="AG940" s="87">
        <f t="shared" ca="1" si="110"/>
        <v>0.493688278842699</v>
      </c>
      <c r="AI940" s="1">
        <v>42458</v>
      </c>
      <c r="AJ940">
        <v>2055.0100000000002</v>
      </c>
      <c r="AK940" s="85">
        <f t="shared" ca="1" si="113"/>
        <v>8.7780312721493121E-3</v>
      </c>
      <c r="AL940" s="87">
        <f t="shared" ca="1" si="111"/>
        <v>6.243015716173991E-3</v>
      </c>
      <c r="AM940" s="87">
        <f t="shared" ca="1" si="112"/>
        <v>10.066560366094675</v>
      </c>
    </row>
    <row r="941" spans="2:39" x14ac:dyDescent="0.45">
      <c r="B941" s="86">
        <v>42636</v>
      </c>
      <c r="C941" s="5">
        <v>68.5</v>
      </c>
      <c r="E941" s="86">
        <v>42646</v>
      </c>
      <c r="F941" s="5">
        <v>1.4776</v>
      </c>
      <c r="G941" s="5">
        <v>0.256943281679052</v>
      </c>
      <c r="I941" s="86">
        <v>42598</v>
      </c>
      <c r="J941" s="5">
        <v>12.64</v>
      </c>
      <c r="L941" s="86">
        <v>42646</v>
      </c>
      <c r="M941" s="5">
        <v>0.4521</v>
      </c>
      <c r="O941" s="86">
        <f t="shared" ca="1" si="107"/>
        <v>42646</v>
      </c>
      <c r="P941" s="5">
        <v>2182.2199999999998</v>
      </c>
      <c r="Q941" s="5">
        <v>5.9911134007729103</v>
      </c>
      <c r="R941" s="1"/>
      <c r="S941" s="1">
        <v>42446</v>
      </c>
      <c r="T941">
        <v>428.37099999999998</v>
      </c>
      <c r="V941" s="86">
        <v>42619</v>
      </c>
      <c r="W941" s="5">
        <v>-14.5</v>
      </c>
      <c r="Z941" s="86">
        <v>42599</v>
      </c>
      <c r="AA941" s="5">
        <v>86.51</v>
      </c>
      <c r="AC941" s="1">
        <v>42500</v>
      </c>
      <c r="AD941">
        <v>1.6037999999999999</v>
      </c>
      <c r="AE941" s="87">
        <f t="shared" ca="1" si="108"/>
        <v>1.2499999999999956E-2</v>
      </c>
      <c r="AF941" s="87">
        <f t="shared" ca="1" si="109"/>
        <v>3.6014858044979177E-2</v>
      </c>
      <c r="AG941" s="87">
        <f t="shared" ca="1" si="110"/>
        <v>0.5807221366540114</v>
      </c>
      <c r="AI941" s="1">
        <v>42457</v>
      </c>
      <c r="AJ941">
        <v>2037.05</v>
      </c>
      <c r="AK941" s="85">
        <f t="shared" ca="1" si="113"/>
        <v>5.4505413835056777E-4</v>
      </c>
      <c r="AL941" s="87">
        <f t="shared" ca="1" si="111"/>
        <v>3.1405603277077287E-3</v>
      </c>
      <c r="AM941" s="87">
        <f t="shared" ca="1" si="112"/>
        <v>5.0640013672121338</v>
      </c>
    </row>
    <row r="942" spans="2:39" x14ac:dyDescent="0.45">
      <c r="B942" s="86">
        <v>42635</v>
      </c>
      <c r="C942" s="5">
        <v>69.599999999999994</v>
      </c>
      <c r="E942" s="86">
        <v>42643</v>
      </c>
      <c r="F942" s="5">
        <v>1.4558</v>
      </c>
      <c r="G942" s="5">
        <v>0.37612974268639654</v>
      </c>
      <c r="I942" s="86">
        <v>42597</v>
      </c>
      <c r="J942" s="5">
        <v>11.81</v>
      </c>
      <c r="L942" s="86">
        <v>42643</v>
      </c>
      <c r="M942" s="5">
        <v>0.44280000000000003</v>
      </c>
      <c r="O942" s="86">
        <f t="shared" ca="1" si="107"/>
        <v>42643</v>
      </c>
      <c r="P942" s="5">
        <v>2178.15</v>
      </c>
      <c r="Q942" s="5">
        <v>7.2432277517718999</v>
      </c>
      <c r="R942" s="1"/>
      <c r="S942" s="1">
        <v>42445</v>
      </c>
      <c r="T942">
        <v>439.43</v>
      </c>
      <c r="V942" s="86">
        <v>42615</v>
      </c>
      <c r="W942" s="5">
        <v>-14</v>
      </c>
      <c r="Z942" s="86">
        <v>42598</v>
      </c>
      <c r="AA942" s="5">
        <v>86.39</v>
      </c>
      <c r="AC942" s="1">
        <v>42499</v>
      </c>
      <c r="AD942">
        <v>1.5912999999999999</v>
      </c>
      <c r="AE942" s="87">
        <f t="shared" ca="1" si="108"/>
        <v>-3.8200000000000012E-2</v>
      </c>
      <c r="AF942" s="87">
        <f t="shared" ca="1" si="109"/>
        <v>3.3431821168860509E-2</v>
      </c>
      <c r="AG942" s="87">
        <f t="shared" ca="1" si="110"/>
        <v>0.53907191851675418</v>
      </c>
      <c r="AI942" s="1">
        <v>42453</v>
      </c>
      <c r="AJ942">
        <v>2035.94</v>
      </c>
      <c r="AK942" s="85">
        <f t="shared" ca="1" si="113"/>
        <v>-3.7813217888834326E-4</v>
      </c>
      <c r="AL942" s="87">
        <f t="shared" ca="1" si="111"/>
        <v>3.2547483220552891E-3</v>
      </c>
      <c r="AM942" s="87">
        <f t="shared" ca="1" si="112"/>
        <v>5.2481239756503912</v>
      </c>
    </row>
    <row r="943" spans="2:39" x14ac:dyDescent="0.45">
      <c r="B943" s="86">
        <v>42634</v>
      </c>
      <c r="C943" s="5">
        <v>70.3</v>
      </c>
      <c r="E943" s="86">
        <v>42642</v>
      </c>
      <c r="F943" s="5">
        <v>1.42</v>
      </c>
      <c r="G943" s="5">
        <v>0.35270204611447031</v>
      </c>
      <c r="I943" s="86">
        <v>42594</v>
      </c>
      <c r="J943" s="5">
        <v>11.55</v>
      </c>
      <c r="L943" s="86">
        <v>42642</v>
      </c>
      <c r="M943" s="5">
        <v>0.42720000000000002</v>
      </c>
      <c r="O943" s="86">
        <f t="shared" ca="1" si="107"/>
        <v>42642</v>
      </c>
      <c r="P943" s="5">
        <v>2190.15</v>
      </c>
      <c r="Q943" s="5">
        <v>5.5274470019721997</v>
      </c>
      <c r="R943" s="1"/>
      <c r="S943" s="1">
        <v>42444</v>
      </c>
      <c r="T943">
        <v>458.8</v>
      </c>
      <c r="V943" s="86">
        <v>42614</v>
      </c>
      <c r="W943" s="5">
        <v>-13</v>
      </c>
      <c r="Z943" s="86">
        <v>42597</v>
      </c>
      <c r="AA943" s="5">
        <v>86.564999999999998</v>
      </c>
      <c r="AC943" s="1">
        <v>42496</v>
      </c>
      <c r="AD943">
        <v>1.6294999999999999</v>
      </c>
      <c r="AE943" s="87">
        <f t="shared" ca="1" si="108"/>
        <v>2.7700000000000058E-2</v>
      </c>
      <c r="AF943" s="87">
        <f t="shared" ca="1" si="109"/>
        <v>4.3877177058998074E-2</v>
      </c>
      <c r="AG943" s="87">
        <f t="shared" ca="1" si="110"/>
        <v>0.70749822143474916</v>
      </c>
      <c r="AI943" s="1">
        <v>42452</v>
      </c>
      <c r="AJ943">
        <v>2036.71</v>
      </c>
      <c r="AK943" s="85">
        <f t="shared" ca="1" si="113"/>
        <v>-6.4064665305301419E-3</v>
      </c>
      <c r="AL943" s="87">
        <f t="shared" ca="1" si="111"/>
        <v>4.5167144248848884E-3</v>
      </c>
      <c r="AM943" s="87">
        <f t="shared" ca="1" si="112"/>
        <v>7.2829831737760031</v>
      </c>
    </row>
    <row r="944" spans="2:39" x14ac:dyDescent="0.45">
      <c r="B944" s="86">
        <v>42633</v>
      </c>
      <c r="C944" s="5">
        <v>75.099999999999994</v>
      </c>
      <c r="E944" s="86">
        <v>42641</v>
      </c>
      <c r="F944" s="5">
        <v>1.4225000000000001</v>
      </c>
      <c r="G944" s="5">
        <v>0.36968653388152262</v>
      </c>
      <c r="I944" s="86">
        <v>42593</v>
      </c>
      <c r="J944" s="5">
        <v>11.68</v>
      </c>
      <c r="L944" s="86">
        <v>42641</v>
      </c>
      <c r="M944" s="5">
        <v>0.42649999999999999</v>
      </c>
      <c r="O944" s="86">
        <f t="shared" ca="1" si="107"/>
        <v>42641</v>
      </c>
      <c r="P944" s="5">
        <v>2184.0500000000002</v>
      </c>
      <c r="Q944" s="5">
        <v>5.16677446146356</v>
      </c>
      <c r="R944" s="1"/>
      <c r="S944" s="1">
        <v>42443</v>
      </c>
      <c r="T944">
        <v>444.05700000000002</v>
      </c>
      <c r="V944" s="86">
        <v>42613</v>
      </c>
      <c r="W944" s="5">
        <v>-13.38</v>
      </c>
      <c r="Z944" s="86">
        <v>42594</v>
      </c>
      <c r="AA944" s="5">
        <v>86.31</v>
      </c>
      <c r="AC944" s="1">
        <v>42495</v>
      </c>
      <c r="AD944">
        <v>1.6017999999999999</v>
      </c>
      <c r="AE944" s="87">
        <f t="shared" ca="1" si="108"/>
        <v>-4.4200000000000017E-2</v>
      </c>
      <c r="AF944" s="87">
        <f t="shared" ca="1" si="109"/>
        <v>4.9830947546011292E-2</v>
      </c>
      <c r="AG944" s="87">
        <f t="shared" ca="1" si="110"/>
        <v>0.80349988591577626</v>
      </c>
      <c r="AI944" s="1">
        <v>42451</v>
      </c>
      <c r="AJ944">
        <v>2049.8000000000002</v>
      </c>
      <c r="AK944" s="85">
        <f t="shared" ca="1" si="113"/>
        <v>-8.7774911765066258E-4</v>
      </c>
      <c r="AL944" s="87">
        <f t="shared" ca="1" si="111"/>
        <v>3.3467822654430477E-3</v>
      </c>
      <c r="AM944" s="87">
        <f t="shared" ca="1" si="112"/>
        <v>5.3965242502872766</v>
      </c>
    </row>
    <row r="945" spans="2:39" x14ac:dyDescent="0.45">
      <c r="B945" s="86">
        <v>42632</v>
      </c>
      <c r="C945" s="5">
        <v>76.099999999999994</v>
      </c>
      <c r="E945" s="86">
        <v>42640</v>
      </c>
      <c r="F945" s="5">
        <v>1.4078999999999999</v>
      </c>
      <c r="G945" s="5">
        <v>0.34927973507395604</v>
      </c>
      <c r="I945" s="86">
        <v>42592</v>
      </c>
      <c r="J945" s="5">
        <v>12.05</v>
      </c>
      <c r="L945" s="86">
        <v>42640</v>
      </c>
      <c r="M945" s="5">
        <v>0.40889999999999999</v>
      </c>
      <c r="O945" s="86">
        <f t="shared" ca="1" si="107"/>
        <v>42640</v>
      </c>
      <c r="P945" s="5">
        <v>2185.79</v>
      </c>
      <c r="Q945" s="5">
        <v>5.18911304622993</v>
      </c>
      <c r="R945" s="1"/>
      <c r="S945" s="1">
        <v>42440</v>
      </c>
      <c r="T945">
        <v>436.53800000000001</v>
      </c>
      <c r="V945" s="86">
        <v>42612</v>
      </c>
      <c r="W945" s="5">
        <v>-14</v>
      </c>
      <c r="Z945" s="86">
        <v>42593</v>
      </c>
      <c r="AA945" s="5">
        <v>86.24</v>
      </c>
      <c r="AC945" s="1">
        <v>42494</v>
      </c>
      <c r="AD945">
        <v>1.6459999999999999</v>
      </c>
      <c r="AE945" s="87">
        <f t="shared" ca="1" si="108"/>
        <v>-3.3300000000000107E-2</v>
      </c>
      <c r="AF945" s="87">
        <f t="shared" ca="1" si="109"/>
        <v>5.2179625653441877E-2</v>
      </c>
      <c r="AG945" s="87">
        <f t="shared" ca="1" si="110"/>
        <v>0.84137118245555909</v>
      </c>
      <c r="AI945" s="1">
        <v>42450</v>
      </c>
      <c r="AJ945">
        <v>2051.6</v>
      </c>
      <c r="AK945" s="85">
        <f t="shared" ca="1" si="113"/>
        <v>9.8508242181442169E-4</v>
      </c>
      <c r="AL945" s="87">
        <f t="shared" ca="1" si="111"/>
        <v>2.4350845308996269E-3</v>
      </c>
      <c r="AM945" s="87">
        <f t="shared" ca="1" si="112"/>
        <v>3.926455825401491</v>
      </c>
    </row>
    <row r="946" spans="2:39" x14ac:dyDescent="0.45">
      <c r="B946" s="86">
        <v>42629</v>
      </c>
      <c r="C946" s="5">
        <v>75.599999999999994</v>
      </c>
      <c r="E946" s="86">
        <v>42639</v>
      </c>
      <c r="F946" s="5">
        <v>1.4265000000000001</v>
      </c>
      <c r="G946" s="5">
        <v>0.34742344480475079</v>
      </c>
      <c r="I946" s="86">
        <v>42591</v>
      </c>
      <c r="J946" s="5">
        <v>11.66</v>
      </c>
      <c r="L946" s="86">
        <v>42639</v>
      </c>
      <c r="M946" s="5">
        <v>0.433</v>
      </c>
      <c r="O946" s="86">
        <f t="shared" ca="1" si="107"/>
        <v>42639</v>
      </c>
      <c r="P946" s="5">
        <v>2175.4899999999998</v>
      </c>
      <c r="Q946" s="5">
        <v>8.1097212517232098</v>
      </c>
      <c r="R946" s="1"/>
      <c r="S946" s="1">
        <v>42439</v>
      </c>
      <c r="T946">
        <v>463.03399999999999</v>
      </c>
      <c r="V946" s="86">
        <v>42611</v>
      </c>
      <c r="W946" s="5">
        <v>-14.5</v>
      </c>
      <c r="Z946" s="86">
        <v>42592</v>
      </c>
      <c r="AA946" s="5">
        <v>86.03</v>
      </c>
      <c r="AC946" s="1">
        <v>42493</v>
      </c>
      <c r="AD946">
        <v>1.6793</v>
      </c>
      <c r="AE946" s="87">
        <f t="shared" ca="1" si="108"/>
        <v>-7.7399999999999913E-2</v>
      </c>
      <c r="AF946" s="87">
        <f t="shared" ca="1" si="109"/>
        <v>5.1080744904513628E-2</v>
      </c>
      <c r="AG946" s="87">
        <f t="shared" ca="1" si="110"/>
        <v>0.82365226279055326</v>
      </c>
      <c r="AI946" s="1">
        <v>42447</v>
      </c>
      <c r="AJ946">
        <v>2049.58</v>
      </c>
      <c r="AK946" s="85">
        <f t="shared" ca="1" si="113"/>
        <v>4.3959123835568669E-3</v>
      </c>
      <c r="AL946" s="87">
        <f t="shared" ca="1" si="111"/>
        <v>3.7845743165079528E-3</v>
      </c>
      <c r="AM946" s="87">
        <f t="shared" ca="1" si="112"/>
        <v>6.1024427214555859</v>
      </c>
    </row>
    <row r="947" spans="2:39" x14ac:dyDescent="0.45">
      <c r="B947" s="86">
        <v>42628</v>
      </c>
      <c r="C947" s="5">
        <v>75.7</v>
      </c>
      <c r="E947" s="86">
        <v>42636</v>
      </c>
      <c r="F947" s="5">
        <v>1.4630000000000001</v>
      </c>
      <c r="G947" s="5">
        <v>0.34861411331155157</v>
      </c>
      <c r="I947" s="86">
        <v>42590</v>
      </c>
      <c r="J947" s="5">
        <v>11.5</v>
      </c>
      <c r="L947" s="86">
        <v>42636</v>
      </c>
      <c r="M947" s="5">
        <v>0.44700000000000001</v>
      </c>
      <c r="O947" s="86">
        <f t="shared" ca="1" si="107"/>
        <v>42636</v>
      </c>
      <c r="P947" s="5">
        <v>2181.7399999999998</v>
      </c>
      <c r="Q947" s="5">
        <v>7.0498389647359003</v>
      </c>
      <c r="R947" s="1"/>
      <c r="S947" s="1">
        <v>42438</v>
      </c>
      <c r="T947">
        <v>478.29300000000001</v>
      </c>
      <c r="V947" s="86">
        <v>42608</v>
      </c>
      <c r="W947" s="5">
        <v>-14.25</v>
      </c>
      <c r="Z947" s="86">
        <v>42591</v>
      </c>
      <c r="AA947" s="5">
        <v>86.19</v>
      </c>
      <c r="AC947" s="1">
        <v>42492</v>
      </c>
      <c r="AD947">
        <v>1.7566999999999999</v>
      </c>
      <c r="AE947" s="87">
        <f t="shared" ca="1" si="108"/>
        <v>4.0699999999999958E-2</v>
      </c>
      <c r="AF947" s="87">
        <f t="shared" ca="1" si="109"/>
        <v>4.545624269558584E-2</v>
      </c>
      <c r="AG947" s="87">
        <f t="shared" ca="1" si="110"/>
        <v>0.73295988976205251</v>
      </c>
      <c r="AI947" s="1">
        <v>42446</v>
      </c>
      <c r="AJ947">
        <v>2040.59</v>
      </c>
      <c r="AK947" s="85">
        <f t="shared" ca="1" si="113"/>
        <v>6.5735853667514303E-3</v>
      </c>
      <c r="AL947" s="87">
        <f t="shared" ca="1" si="111"/>
        <v>4.4295624772490681E-3</v>
      </c>
      <c r="AM947" s="87">
        <f t="shared" ca="1" si="112"/>
        <v>7.1424548807547632</v>
      </c>
    </row>
    <row r="948" spans="2:39" x14ac:dyDescent="0.45">
      <c r="B948" s="86">
        <v>42627</v>
      </c>
      <c r="C948" s="5">
        <v>73.8</v>
      </c>
      <c r="E948" s="86">
        <v>42635</v>
      </c>
      <c r="F948" s="5">
        <v>1.4589000000000001</v>
      </c>
      <c r="G948" s="5">
        <v>0.46140045874850782</v>
      </c>
      <c r="I948" s="86">
        <v>42587</v>
      </c>
      <c r="J948" s="5">
        <v>11.39</v>
      </c>
      <c r="L948" s="86">
        <v>42635</v>
      </c>
      <c r="M948" s="5">
        <v>0.43340000000000001</v>
      </c>
      <c r="O948" s="86">
        <f t="shared" ca="1" si="107"/>
        <v>42635</v>
      </c>
      <c r="P948" s="5">
        <v>2180.89</v>
      </c>
      <c r="Q948" s="5">
        <v>6.8280013883955002</v>
      </c>
      <c r="R948" s="1"/>
      <c r="S948" s="1">
        <v>42437</v>
      </c>
      <c r="T948">
        <v>488.10500000000002</v>
      </c>
      <c r="V948" s="86">
        <v>42607</v>
      </c>
      <c r="W948" s="5">
        <v>-14</v>
      </c>
      <c r="Z948" s="86">
        <v>42590</v>
      </c>
      <c r="AA948" s="5">
        <v>85.89</v>
      </c>
      <c r="AC948" s="1">
        <v>42489</v>
      </c>
      <c r="AD948">
        <v>1.716</v>
      </c>
      <c r="AE948" s="87">
        <f t="shared" ca="1" si="108"/>
        <v>1.4000000000000012E-2</v>
      </c>
      <c r="AF948" s="87">
        <f t="shared" ca="1" si="109"/>
        <v>3.6675241421609418E-2</v>
      </c>
      <c r="AG948" s="87">
        <f t="shared" ca="1" si="110"/>
        <v>0.5913704986441809</v>
      </c>
      <c r="AI948" s="1">
        <v>42445</v>
      </c>
      <c r="AJ948">
        <v>2027.22</v>
      </c>
      <c r="AK948" s="85">
        <f t="shared" ca="1" si="113"/>
        <v>5.5847689767839007E-3</v>
      </c>
      <c r="AL948" s="87">
        <f t="shared" ca="1" si="111"/>
        <v>8.4216324932269038E-3</v>
      </c>
      <c r="AM948" s="87">
        <f t="shared" ca="1" si="112"/>
        <v>13.579474364368288</v>
      </c>
    </row>
    <row r="949" spans="2:39" x14ac:dyDescent="0.45">
      <c r="B949" s="86">
        <v>42626</v>
      </c>
      <c r="C949" s="5">
        <v>74.8</v>
      </c>
      <c r="E949" s="86">
        <v>42634</v>
      </c>
      <c r="F949" s="5">
        <v>1.5037</v>
      </c>
      <c r="G949" s="5">
        <v>0.35849014398353196</v>
      </c>
      <c r="I949" s="86">
        <v>42586</v>
      </c>
      <c r="J949" s="5">
        <v>12.42</v>
      </c>
      <c r="L949" s="86">
        <v>42634</v>
      </c>
      <c r="M949" s="5">
        <v>0.46739999999999998</v>
      </c>
      <c r="O949" s="86">
        <f t="shared" ca="1" si="107"/>
        <v>42634</v>
      </c>
      <c r="P949" s="5">
        <v>2182.87</v>
      </c>
      <c r="Q949" s="5">
        <v>10.040383381909001</v>
      </c>
      <c r="R949" s="1"/>
      <c r="S949" s="1">
        <v>42436</v>
      </c>
      <c r="T949">
        <v>470.262</v>
      </c>
      <c r="V949" s="86">
        <v>42606</v>
      </c>
      <c r="W949" s="5">
        <v>-15</v>
      </c>
      <c r="Z949" s="86">
        <v>42587</v>
      </c>
      <c r="AA949" s="5">
        <v>85.54</v>
      </c>
      <c r="AC949" s="1">
        <v>42488</v>
      </c>
      <c r="AD949">
        <v>1.702</v>
      </c>
      <c r="AE949" s="87">
        <f t="shared" ca="1" si="108"/>
        <v>-2.200000000000002E-2</v>
      </c>
      <c r="AF949" s="87">
        <f t="shared" ca="1" si="109"/>
        <v>3.9880770219910974E-2</v>
      </c>
      <c r="AG949" s="87">
        <f t="shared" ca="1" si="110"/>
        <v>0.64305809742718256</v>
      </c>
      <c r="AI949" s="1">
        <v>42444</v>
      </c>
      <c r="AJ949">
        <v>2015.93</v>
      </c>
      <c r="AK949" s="85">
        <f t="shared" ca="1" si="113"/>
        <v>-1.8386503245784805E-3</v>
      </c>
      <c r="AL949" s="87">
        <f t="shared" ca="1" si="111"/>
        <v>8.6626745724587562E-3</v>
      </c>
      <c r="AM949" s="87">
        <f t="shared" ca="1" si="112"/>
        <v>13.968143038558885</v>
      </c>
    </row>
    <row r="950" spans="2:39" x14ac:dyDescent="0.45">
      <c r="B950" s="86">
        <v>42625</v>
      </c>
      <c r="C950" s="5">
        <v>73.5</v>
      </c>
      <c r="E950" s="86">
        <v>42633</v>
      </c>
      <c r="F950" s="5">
        <v>1.5349999999999999</v>
      </c>
      <c r="G950" s="5">
        <v>0.2324928314307077</v>
      </c>
      <c r="I950" s="86">
        <v>42585</v>
      </c>
      <c r="J950" s="5">
        <v>12.86</v>
      </c>
      <c r="L950" s="86">
        <v>42633</v>
      </c>
      <c r="M950" s="5">
        <v>0.49769999999999998</v>
      </c>
      <c r="O950" s="86">
        <f t="shared" ca="1" si="107"/>
        <v>42633</v>
      </c>
      <c r="P950" s="5">
        <v>2164.25</v>
      </c>
      <c r="Q950" s="5">
        <v>6.4183948262807196</v>
      </c>
      <c r="R950" s="1"/>
      <c r="S950" s="1">
        <v>42433</v>
      </c>
      <c r="T950">
        <v>472.435</v>
      </c>
      <c r="V950" s="86">
        <v>42605</v>
      </c>
      <c r="W950" s="5">
        <v>-14.5</v>
      </c>
      <c r="Z950" s="86">
        <v>42586</v>
      </c>
      <c r="AA950" s="5">
        <v>85.35</v>
      </c>
      <c r="AC950" s="1">
        <v>42487</v>
      </c>
      <c r="AD950">
        <v>1.724</v>
      </c>
      <c r="AE950" s="87">
        <f t="shared" ca="1" si="108"/>
        <v>-6.4100000000000046E-2</v>
      </c>
      <c r="AF950" s="87">
        <f t="shared" ca="1" si="109"/>
        <v>4.3663256864324755E-2</v>
      </c>
      <c r="AG950" s="87">
        <f t="shared" ca="1" si="110"/>
        <v>0.70404886194070415</v>
      </c>
      <c r="AI950" s="1">
        <v>42443</v>
      </c>
      <c r="AJ950">
        <v>2019.64</v>
      </c>
      <c r="AK950" s="85">
        <f t="shared" ca="1" si="113"/>
        <v>-1.2618048449994732E-3</v>
      </c>
      <c r="AL950" s="87">
        <f t="shared" ca="1" si="111"/>
        <v>7.9480219410218971E-3</v>
      </c>
      <c r="AM950" s="87">
        <f t="shared" ca="1" si="112"/>
        <v>12.815800295530133</v>
      </c>
    </row>
    <row r="951" spans="2:39" x14ac:dyDescent="0.45">
      <c r="B951" s="86">
        <v>42622</v>
      </c>
      <c r="C951" s="5">
        <v>73.7</v>
      </c>
      <c r="E951" s="86">
        <v>42632</v>
      </c>
      <c r="F951" s="5">
        <v>1.546</v>
      </c>
      <c r="G951" s="5">
        <v>0.39002777678861167</v>
      </c>
      <c r="I951" s="86">
        <v>42584</v>
      </c>
      <c r="J951" s="5">
        <v>13.37</v>
      </c>
      <c r="L951" s="86">
        <v>42632</v>
      </c>
      <c r="M951" s="5">
        <v>0.50800000000000001</v>
      </c>
      <c r="O951" s="86">
        <f t="shared" ca="1" si="107"/>
        <v>42632</v>
      </c>
      <c r="P951" s="5">
        <v>2163.79</v>
      </c>
      <c r="Q951" s="5">
        <v>6.7580906309102202</v>
      </c>
      <c r="R951" s="1"/>
      <c r="S951" s="1">
        <v>42432</v>
      </c>
      <c r="T951">
        <v>481.65899999999999</v>
      </c>
      <c r="V951" s="86">
        <v>42604</v>
      </c>
      <c r="W951" s="5">
        <v>-14.25</v>
      </c>
      <c r="Z951" s="86">
        <v>42585</v>
      </c>
      <c r="AA951" s="5">
        <v>84.81</v>
      </c>
      <c r="AC951" s="1">
        <v>42486</v>
      </c>
      <c r="AD951">
        <v>1.7881</v>
      </c>
      <c r="AE951" s="87">
        <f t="shared" ca="1" si="108"/>
        <v>1.21E-2</v>
      </c>
      <c r="AF951" s="87">
        <f t="shared" ca="1" si="109"/>
        <v>9.4422366700550962E-3</v>
      </c>
      <c r="AG951" s="87">
        <f t="shared" ca="1" si="110"/>
        <v>0.15225149150884079</v>
      </c>
      <c r="AI951" s="1">
        <v>42440</v>
      </c>
      <c r="AJ951">
        <v>2022.19</v>
      </c>
      <c r="AK951" s="85">
        <f t="shared" ca="1" si="113"/>
        <v>1.6262547567990299E-2</v>
      </c>
      <c r="AL951" s="87">
        <f t="shared" ca="1" si="111"/>
        <v>1.1429356104196476E-2</v>
      </c>
      <c r="AM951" s="87">
        <f t="shared" ca="1" si="112"/>
        <v>18.429282961824274</v>
      </c>
    </row>
    <row r="952" spans="2:39" x14ac:dyDescent="0.45">
      <c r="B952" s="86">
        <v>42621</v>
      </c>
      <c r="C952" s="5">
        <v>71.3</v>
      </c>
      <c r="E952" s="86">
        <v>42629</v>
      </c>
      <c r="F952" s="5">
        <v>1.5249999999999999</v>
      </c>
      <c r="G952" s="5">
        <v>0.63737743919909839</v>
      </c>
      <c r="I952" s="86">
        <v>42583</v>
      </c>
      <c r="J952" s="5">
        <v>12.44</v>
      </c>
      <c r="L952" s="86">
        <v>42629</v>
      </c>
      <c r="M952" s="5">
        <v>0.50960000000000005</v>
      </c>
      <c r="O952" s="86">
        <f t="shared" ca="1" si="107"/>
        <v>42629</v>
      </c>
      <c r="P952" s="5">
        <v>2157.0300000000002</v>
      </c>
      <c r="Q952" s="5">
        <v>6.08311888078482</v>
      </c>
      <c r="R952" s="1"/>
      <c r="S952" s="1">
        <v>42431</v>
      </c>
      <c r="T952">
        <v>493.512</v>
      </c>
      <c r="V952" s="86">
        <v>42601</v>
      </c>
      <c r="W952" s="5">
        <v>-13.75</v>
      </c>
      <c r="Z952" s="86">
        <v>42584</v>
      </c>
      <c r="AA952" s="5">
        <v>84.43</v>
      </c>
      <c r="AC952" s="1">
        <v>42485</v>
      </c>
      <c r="AD952">
        <v>1.776</v>
      </c>
      <c r="AE952" s="87">
        <f t="shared" ca="1" si="108"/>
        <v>2.5100000000000122E-2</v>
      </c>
      <c r="AF952" s="87">
        <f t="shared" ca="1" si="109"/>
        <v>2.3279533214106019E-2</v>
      </c>
      <c r="AG952" s="87">
        <f t="shared" ca="1" si="110"/>
        <v>0.37537119406439934</v>
      </c>
      <c r="AI952" s="1">
        <v>42439</v>
      </c>
      <c r="AJ952">
        <v>1989.57</v>
      </c>
      <c r="AK952" s="85">
        <f t="shared" ca="1" si="113"/>
        <v>1.5582470255186083E-4</v>
      </c>
      <c r="AL952" s="87">
        <f t="shared" ca="1" si="111"/>
        <v>7.0037705931425926E-3</v>
      </c>
      <c r="AM952" s="87">
        <f t="shared" ca="1" si="112"/>
        <v>11.293240746373879</v>
      </c>
    </row>
    <row r="953" spans="2:39" x14ac:dyDescent="0.45">
      <c r="B953" s="86">
        <v>42620</v>
      </c>
      <c r="C953" s="5">
        <v>69.900000000000006</v>
      </c>
      <c r="E953" s="86">
        <v>42628</v>
      </c>
      <c r="F953" s="5">
        <v>1.5209999999999999</v>
      </c>
      <c r="G953" s="5">
        <v>0.66193623811764057</v>
      </c>
      <c r="I953" s="86">
        <v>42580</v>
      </c>
      <c r="J953" s="5">
        <v>11.87</v>
      </c>
      <c r="L953" s="86">
        <v>42628</v>
      </c>
      <c r="M953" s="5">
        <v>0.53180000000000005</v>
      </c>
      <c r="O953" s="86">
        <f t="shared" ca="1" si="107"/>
        <v>42628</v>
      </c>
      <c r="P953" s="5">
        <v>2170.84</v>
      </c>
      <c r="Q953" s="5">
        <v>2.6558856021695898</v>
      </c>
      <c r="R953" s="1"/>
      <c r="S953" s="1">
        <v>42430</v>
      </c>
      <c r="T953">
        <v>494.738</v>
      </c>
      <c r="V953" s="86">
        <v>42600</v>
      </c>
      <c r="W953" s="5">
        <v>-12.38</v>
      </c>
      <c r="Z953" s="86">
        <v>42583</v>
      </c>
      <c r="AA953" s="5">
        <v>84.55</v>
      </c>
      <c r="AC953" s="1">
        <v>42482</v>
      </c>
      <c r="AD953">
        <v>1.7508999999999999</v>
      </c>
      <c r="AE953" s="87">
        <f t="shared" ca="1" si="108"/>
        <v>2.8899999999999926E-2</v>
      </c>
      <c r="AF953" s="87">
        <f t="shared" ca="1" si="109"/>
        <v>2.3736188966779533E-2</v>
      </c>
      <c r="AG953" s="87">
        <f t="shared" ca="1" si="110"/>
        <v>0.38273454682499364</v>
      </c>
      <c r="AI953" s="1">
        <v>42438</v>
      </c>
      <c r="AJ953">
        <v>1989.26</v>
      </c>
      <c r="AK953" s="85">
        <f t="shared" ca="1" si="113"/>
        <v>5.0396728076172173E-3</v>
      </c>
      <c r="AL953" s="87">
        <f t="shared" ca="1" si="111"/>
        <v>7.3884636834881477E-3</v>
      </c>
      <c r="AM953" s="87">
        <f t="shared" ca="1" si="112"/>
        <v>11.913539716044951</v>
      </c>
    </row>
    <row r="954" spans="2:39" x14ac:dyDescent="0.45">
      <c r="B954" s="86">
        <v>42619</v>
      </c>
      <c r="C954" s="5">
        <v>70.732699999999994</v>
      </c>
      <c r="E954" s="86">
        <v>42627</v>
      </c>
      <c r="F954" s="5">
        <v>1.5285</v>
      </c>
      <c r="G954" s="5">
        <v>0.89954807171897877</v>
      </c>
      <c r="I954" s="86">
        <v>42579</v>
      </c>
      <c r="J954" s="5">
        <v>12.72</v>
      </c>
      <c r="L954" s="86">
        <v>42627</v>
      </c>
      <c r="M954" s="5">
        <v>0.51929999999999998</v>
      </c>
      <c r="O954" s="86">
        <f t="shared" ca="1" si="107"/>
        <v>42627</v>
      </c>
      <c r="P954" s="5">
        <v>2173.6</v>
      </c>
      <c r="Q954" s="5">
        <v>2.1602253722820701</v>
      </c>
      <c r="R954" s="1"/>
      <c r="S954" s="1">
        <v>42429</v>
      </c>
      <c r="T954">
        <v>521.27099999999996</v>
      </c>
      <c r="V954" s="86">
        <v>42599</v>
      </c>
      <c r="W954" s="5">
        <v>-12.75</v>
      </c>
      <c r="Z954" s="86">
        <v>42580</v>
      </c>
      <c r="AA954" s="5">
        <v>85.41</v>
      </c>
      <c r="AC954" s="1">
        <v>42481</v>
      </c>
      <c r="AD954">
        <v>1.722</v>
      </c>
      <c r="AE954" s="87">
        <f t="shared" ca="1" si="108"/>
        <v>9.8000000000000309E-3</v>
      </c>
      <c r="AF954" s="87">
        <f t="shared" ca="1" si="109"/>
        <v>2.4638773643723921E-2</v>
      </c>
      <c r="AG954" s="87">
        <f t="shared" ca="1" si="110"/>
        <v>0.39728828743537453</v>
      </c>
      <c r="AI954" s="1">
        <v>42437</v>
      </c>
      <c r="AJ954">
        <v>1979.26</v>
      </c>
      <c r="AK954" s="85">
        <f t="shared" ca="1" si="113"/>
        <v>-1.1303756111464681E-2</v>
      </c>
      <c r="AL954" s="87">
        <f t="shared" ca="1" si="111"/>
        <v>7.0323435278324712E-3</v>
      </c>
      <c r="AM954" s="87">
        <f t="shared" ca="1" si="112"/>
        <v>11.339313219192899</v>
      </c>
    </row>
    <row r="955" spans="2:39" x14ac:dyDescent="0.45">
      <c r="B955" s="86">
        <v>42618</v>
      </c>
      <c r="C955" s="5">
        <v>72</v>
      </c>
      <c r="E955" s="86">
        <v>42626</v>
      </c>
      <c r="F955" s="5">
        <v>1.5649999999999999</v>
      </c>
      <c r="G955" s="5">
        <v>0.67585511267825293</v>
      </c>
      <c r="I955" s="86">
        <v>42578</v>
      </c>
      <c r="J955" s="5">
        <v>12.83</v>
      </c>
      <c r="L955" s="86">
        <v>42626</v>
      </c>
      <c r="M955" s="5">
        <v>0.52400000000000002</v>
      </c>
      <c r="O955" s="86">
        <f t="shared" ca="1" si="107"/>
        <v>42626</v>
      </c>
      <c r="P955" s="5">
        <v>2170.06</v>
      </c>
      <c r="Q955" s="5">
        <v>3.2122760912567001</v>
      </c>
      <c r="R955" s="1"/>
      <c r="S955" s="1">
        <v>42426</v>
      </c>
      <c r="T955">
        <v>532.60500000000002</v>
      </c>
      <c r="V955" s="86">
        <v>42598</v>
      </c>
      <c r="W955" s="5">
        <v>-13.75</v>
      </c>
      <c r="Z955" s="86">
        <v>42579</v>
      </c>
      <c r="AA955" s="5">
        <v>85.33</v>
      </c>
      <c r="AC955" s="1">
        <v>42480</v>
      </c>
      <c r="AD955">
        <v>1.7121999999999999</v>
      </c>
      <c r="AE955" s="87">
        <f t="shared" ca="1" si="108"/>
        <v>6.4799999999999969E-2</v>
      </c>
      <c r="AF955" s="87">
        <f t="shared" ca="1" si="109"/>
        <v>4.4107973579992674E-2</v>
      </c>
      <c r="AG955" s="87">
        <f t="shared" ca="1" si="110"/>
        <v>0.71121970351408725</v>
      </c>
      <c r="AI955" s="1">
        <v>42436</v>
      </c>
      <c r="AJ955">
        <v>2001.76</v>
      </c>
      <c r="AK955" s="85">
        <f t="shared" ca="1" si="113"/>
        <v>8.8461303950758267E-4</v>
      </c>
      <c r="AL955" s="87">
        <f t="shared" ca="1" si="111"/>
        <v>1.4110438967322712E-3</v>
      </c>
      <c r="AM955" s="87">
        <f t="shared" ca="1" si="112"/>
        <v>2.2752399179238263</v>
      </c>
    </row>
    <row r="956" spans="2:39" x14ac:dyDescent="0.45">
      <c r="B956" s="86">
        <v>42615</v>
      </c>
      <c r="C956" s="5">
        <v>72.292599999999993</v>
      </c>
      <c r="E956" s="86">
        <v>42625</v>
      </c>
      <c r="F956" s="5">
        <v>1.5069999999999999</v>
      </c>
      <c r="G956" s="5">
        <v>0.72812067452220275</v>
      </c>
      <c r="I956" s="86">
        <v>42577</v>
      </c>
      <c r="J956" s="5">
        <v>13.05</v>
      </c>
      <c r="L956" s="86">
        <v>42625</v>
      </c>
      <c r="M956" s="5">
        <v>0.48149999999999998</v>
      </c>
      <c r="O956" s="86">
        <f t="shared" ca="1" si="107"/>
        <v>42625</v>
      </c>
      <c r="P956" s="5">
        <v>2166.58</v>
      </c>
      <c r="Q956" s="5">
        <v>5.1981100190649601</v>
      </c>
      <c r="R956" s="1"/>
      <c r="S956" s="1">
        <v>42425</v>
      </c>
      <c r="T956">
        <v>538.98900000000003</v>
      </c>
      <c r="V956" s="86">
        <v>42597</v>
      </c>
      <c r="W956" s="5">
        <v>-12.25</v>
      </c>
      <c r="Z956" s="86">
        <v>42578</v>
      </c>
      <c r="AA956" s="5">
        <v>85.69</v>
      </c>
      <c r="AC956" s="1">
        <v>42479</v>
      </c>
      <c r="AD956">
        <v>1.6474</v>
      </c>
      <c r="AE956" s="87">
        <f t="shared" ca="1" si="108"/>
        <v>2.1299999999999875E-2</v>
      </c>
      <c r="AF956" s="87">
        <f t="shared" ca="1" si="109"/>
        <v>3.2372763758031692E-2</v>
      </c>
      <c r="AG956" s="87">
        <f t="shared" ca="1" si="110"/>
        <v>0.52199513088405891</v>
      </c>
      <c r="AI956" s="1">
        <v>42433</v>
      </c>
      <c r="AJ956">
        <v>1999.99</v>
      </c>
      <c r="AK956" s="85">
        <f t="shared" ca="1" si="113"/>
        <v>3.3004569962263434E-3</v>
      </c>
      <c r="AL956" s="87">
        <f t="shared" ca="1" si="111"/>
        <v>9.9866224289514756E-3</v>
      </c>
      <c r="AM956" s="87">
        <f t="shared" ca="1" si="112"/>
        <v>16.102944811429225</v>
      </c>
    </row>
    <row r="957" spans="2:39" x14ac:dyDescent="0.45">
      <c r="B957" s="86">
        <v>42614</v>
      </c>
      <c r="C957" s="5">
        <v>72.7</v>
      </c>
      <c r="E957" s="86">
        <v>42622</v>
      </c>
      <c r="F957" s="5">
        <v>1.5245</v>
      </c>
      <c r="G957" s="5">
        <v>1.0429178858695765</v>
      </c>
      <c r="I957" s="86">
        <v>42576</v>
      </c>
      <c r="J957" s="5">
        <v>12.87</v>
      </c>
      <c r="L957" s="86">
        <v>42622</v>
      </c>
      <c r="M957" s="5">
        <v>0.47349999999999998</v>
      </c>
      <c r="O957" s="86">
        <f t="shared" ca="1" si="107"/>
        <v>42622</v>
      </c>
      <c r="P957" s="5">
        <v>2169.1799999999998</v>
      </c>
      <c r="Q957" s="5">
        <v>6.0447678908423903</v>
      </c>
      <c r="R957" s="1"/>
      <c r="S957" s="1">
        <v>42424</v>
      </c>
      <c r="T957">
        <v>545.21600000000001</v>
      </c>
      <c r="V957" s="86">
        <v>42594</v>
      </c>
      <c r="W957" s="5">
        <v>-11.5</v>
      </c>
      <c r="Z957" s="86">
        <v>42577</v>
      </c>
      <c r="AA957" s="5">
        <v>85.43</v>
      </c>
      <c r="AC957" s="1">
        <v>42478</v>
      </c>
      <c r="AD957">
        <v>1.6261000000000001</v>
      </c>
      <c r="AE957" s="87">
        <f t="shared" ca="1" si="108"/>
        <v>1.8400000000000194E-2</v>
      </c>
      <c r="AF957" s="87">
        <f t="shared" ca="1" si="109"/>
        <v>3.1822685828404418E-2</v>
      </c>
      <c r="AG957" s="87">
        <f t="shared" ca="1" si="110"/>
        <v>0.51312539078344788</v>
      </c>
      <c r="AI957" s="1">
        <v>42432</v>
      </c>
      <c r="AJ957">
        <v>1993.4</v>
      </c>
      <c r="AK957" s="85">
        <f t="shared" ca="1" si="113"/>
        <v>3.4925974922729325E-3</v>
      </c>
      <c r="AL957" s="87">
        <f t="shared" ca="1" si="111"/>
        <v>1.3157973547265561E-2</v>
      </c>
      <c r="AM957" s="87">
        <f t="shared" ca="1" si="112"/>
        <v>21.21659483666982</v>
      </c>
    </row>
    <row r="958" spans="2:39" x14ac:dyDescent="0.45">
      <c r="B958" s="86">
        <v>42613</v>
      </c>
      <c r="C958" s="5">
        <v>73.009</v>
      </c>
      <c r="E958" s="86">
        <v>42621</v>
      </c>
      <c r="F958" s="5">
        <v>1.4471000000000001</v>
      </c>
      <c r="G958" s="5">
        <v>0.81754354624081105</v>
      </c>
      <c r="I958" s="86">
        <v>42573</v>
      </c>
      <c r="J958" s="5">
        <v>12.02</v>
      </c>
      <c r="L958" s="86">
        <v>42621</v>
      </c>
      <c r="M958" s="5">
        <v>0.4178</v>
      </c>
      <c r="O958" s="86">
        <f t="shared" ca="1" si="107"/>
        <v>42621</v>
      </c>
      <c r="P958" s="5">
        <v>2168.48</v>
      </c>
      <c r="Q958" s="5">
        <v>7.2002495670900304</v>
      </c>
      <c r="R958" s="1"/>
      <c r="S958" s="1">
        <v>42423</v>
      </c>
      <c r="T958">
        <v>547.56600000000003</v>
      </c>
      <c r="V958" s="86">
        <v>42593</v>
      </c>
      <c r="W958" s="5">
        <v>-11.75</v>
      </c>
      <c r="Z958" s="86">
        <v>42576</v>
      </c>
      <c r="AA958" s="5">
        <v>85.76</v>
      </c>
      <c r="AC958" s="1">
        <v>42475</v>
      </c>
      <c r="AD958">
        <v>1.6076999999999999</v>
      </c>
      <c r="AE958" s="87">
        <f t="shared" ca="1" si="108"/>
        <v>-4.2499999999999982E-2</v>
      </c>
      <c r="AF958" s="87">
        <f t="shared" ca="1" si="109"/>
        <v>3.752087196925645E-2</v>
      </c>
      <c r="AG958" s="87">
        <f t="shared" ca="1" si="110"/>
        <v>0.60500588151411128</v>
      </c>
      <c r="AI958" s="1">
        <v>42431</v>
      </c>
      <c r="AJ958">
        <v>1986.45</v>
      </c>
      <c r="AK958" s="85">
        <f t="shared" ca="1" si="113"/>
        <v>4.0859621010796536E-3</v>
      </c>
      <c r="AL958" s="87">
        <f t="shared" ca="1" si="111"/>
        <v>1.3726306894927067E-2</v>
      </c>
      <c r="AM958" s="87">
        <f t="shared" ca="1" si="112"/>
        <v>22.133004823829911</v>
      </c>
    </row>
    <row r="959" spans="2:39" x14ac:dyDescent="0.45">
      <c r="B959" s="86">
        <v>42612</v>
      </c>
      <c r="C959" s="5">
        <v>72.5869</v>
      </c>
      <c r="E959" s="86">
        <v>42620</v>
      </c>
      <c r="F959" s="5">
        <v>1.3897999999999999</v>
      </c>
      <c r="G959" s="5">
        <v>0.61734366442039335</v>
      </c>
      <c r="I959" s="86">
        <v>42572</v>
      </c>
      <c r="J959" s="5">
        <v>12.74</v>
      </c>
      <c r="L959" s="86">
        <v>42620</v>
      </c>
      <c r="M959" s="5">
        <v>0.40050000000000002</v>
      </c>
      <c r="O959" s="86">
        <f t="shared" ca="1" si="107"/>
        <v>42620</v>
      </c>
      <c r="P959" s="5">
        <v>2175.0300000000002</v>
      </c>
      <c r="Q959" s="5">
        <v>6.6122299970972698</v>
      </c>
      <c r="R959" s="1"/>
      <c r="S959" s="1">
        <v>42422</v>
      </c>
      <c r="T959">
        <v>539.81100000000004</v>
      </c>
      <c r="V959" s="86">
        <v>42592</v>
      </c>
      <c r="W959" s="5">
        <v>-11.13</v>
      </c>
      <c r="Z959" s="86">
        <v>42573</v>
      </c>
      <c r="AA959" s="5">
        <v>86.17</v>
      </c>
      <c r="AC959" s="1">
        <v>42474</v>
      </c>
      <c r="AD959">
        <v>1.6501999999999999</v>
      </c>
      <c r="AE959" s="87">
        <f t="shared" ca="1" si="108"/>
        <v>2.609999999999979E-2</v>
      </c>
      <c r="AF959" s="87">
        <f t="shared" ca="1" si="109"/>
        <v>2.4883511943989526E-2</v>
      </c>
      <c r="AG959" s="87">
        <f t="shared" ca="1" si="110"/>
        <v>0.40123457395061812</v>
      </c>
      <c r="AI959" s="1">
        <v>42430</v>
      </c>
      <c r="AJ959">
        <v>1978.35</v>
      </c>
      <c r="AK959" s="85">
        <f t="shared" ca="1" si="113"/>
        <v>2.3588387634097943E-2</v>
      </c>
      <c r="AL959" s="87">
        <f t="shared" ca="1" si="111"/>
        <v>1.4135094173981774E-2</v>
      </c>
      <c r="AM959" s="87">
        <f t="shared" ca="1" si="112"/>
        <v>22.79215450542285</v>
      </c>
    </row>
    <row r="960" spans="2:39" x14ac:dyDescent="0.45">
      <c r="B960" s="86">
        <v>42611</v>
      </c>
      <c r="C960" s="5">
        <v>71.599999999999994</v>
      </c>
      <c r="E960" s="86">
        <v>42619</v>
      </c>
      <c r="F960" s="5">
        <v>1.3893</v>
      </c>
      <c r="G960" s="5">
        <v>0.60558290101356016</v>
      </c>
      <c r="I960" s="86">
        <v>42571</v>
      </c>
      <c r="J960" s="5">
        <v>11.77</v>
      </c>
      <c r="L960" s="86">
        <v>42619</v>
      </c>
      <c r="M960" s="5">
        <v>0.40600000000000003</v>
      </c>
      <c r="O960" s="86">
        <f t="shared" ca="1" si="107"/>
        <v>42619</v>
      </c>
      <c r="P960" s="5">
        <v>2165.17</v>
      </c>
      <c r="Q960" s="5">
        <v>5.7652537363976801</v>
      </c>
      <c r="R960" s="1"/>
      <c r="S960" s="1">
        <v>42419</v>
      </c>
      <c r="T960">
        <v>551.79600000000005</v>
      </c>
      <c r="V960" s="86">
        <v>42591</v>
      </c>
      <c r="W960" s="5">
        <v>-11</v>
      </c>
      <c r="Z960" s="86">
        <v>42572</v>
      </c>
      <c r="AA960" s="5">
        <v>85.79</v>
      </c>
      <c r="AC960" s="1">
        <v>42473</v>
      </c>
      <c r="AD960">
        <v>1.6241000000000001</v>
      </c>
      <c r="AE960" s="87">
        <f t="shared" ca="1" si="108"/>
        <v>-1.6199999999999992E-2</v>
      </c>
      <c r="AF960" s="87">
        <f t="shared" ca="1" si="109"/>
        <v>2.8645927575602664E-2</v>
      </c>
      <c r="AG960" s="87">
        <f t="shared" ca="1" si="110"/>
        <v>0.4619017031072033</v>
      </c>
      <c r="AI960" s="1">
        <v>42429</v>
      </c>
      <c r="AJ960">
        <v>1932.23</v>
      </c>
      <c r="AK960" s="85">
        <f t="shared" ca="1" si="113"/>
        <v>-8.1540959183034733E-3</v>
      </c>
      <c r="AL960" s="87">
        <f t="shared" ca="1" si="111"/>
        <v>8.3439897401226225E-3</v>
      </c>
      <c r="AM960" s="87">
        <f t="shared" ca="1" si="112"/>
        <v>13.454279186805444</v>
      </c>
    </row>
    <row r="961" spans="2:39" x14ac:dyDescent="0.45">
      <c r="B961" s="86">
        <v>42608</v>
      </c>
      <c r="C961" s="5">
        <v>71.599400000000003</v>
      </c>
      <c r="E961" s="86">
        <v>42618</v>
      </c>
      <c r="F961" s="5">
        <v>1.456</v>
      </c>
      <c r="G961" s="5">
        <v>0.26221721275817633</v>
      </c>
      <c r="I961" s="86">
        <v>42570</v>
      </c>
      <c r="J961" s="5">
        <v>11.97</v>
      </c>
      <c r="L961" s="86">
        <v>42618</v>
      </c>
      <c r="M961" s="5">
        <v>0.41299999999999998</v>
      </c>
      <c r="O961" s="86">
        <f t="shared" ca="1" si="107"/>
        <v>42618</v>
      </c>
      <c r="P961" s="5">
        <v>2173.02</v>
      </c>
      <c r="Q961" s="5">
        <v>4.3840770085128202</v>
      </c>
      <c r="R961" s="1"/>
      <c r="S961" s="1">
        <v>42418</v>
      </c>
      <c r="T961">
        <v>552.14800000000002</v>
      </c>
      <c r="V961" s="86">
        <v>42590</v>
      </c>
      <c r="W961" s="5">
        <v>-10.5</v>
      </c>
      <c r="Z961" s="86">
        <v>42571</v>
      </c>
      <c r="AA961" s="5">
        <v>85.91</v>
      </c>
      <c r="AC961" s="1">
        <v>42472</v>
      </c>
      <c r="AD961">
        <v>1.6403000000000001</v>
      </c>
      <c r="AE961" s="87">
        <f t="shared" ca="1" si="108"/>
        <v>3.8500000000000201E-2</v>
      </c>
      <c r="AF961" s="87">
        <f t="shared" ca="1" si="109"/>
        <v>5.0652303336900163E-2</v>
      </c>
      <c r="AG961" s="87">
        <f t="shared" ca="1" si="110"/>
        <v>0.8167438500941836</v>
      </c>
      <c r="AI961" s="1">
        <v>42426</v>
      </c>
      <c r="AJ961">
        <v>1948.05</v>
      </c>
      <c r="AK961" s="85">
        <f t="shared" ca="1" si="113"/>
        <v>-1.8719154129472615E-3</v>
      </c>
      <c r="AL961" s="87">
        <f t="shared" ca="1" si="111"/>
        <v>1.0117696874775671E-2</v>
      </c>
      <c r="AM961" s="87">
        <f t="shared" ca="1" si="112"/>
        <v>16.314296004719235</v>
      </c>
    </row>
    <row r="962" spans="2:39" x14ac:dyDescent="0.45">
      <c r="B962" s="86">
        <v>42607</v>
      </c>
      <c r="C962" s="5">
        <v>71.7</v>
      </c>
      <c r="E962" s="86">
        <v>42615</v>
      </c>
      <c r="F962" s="5">
        <v>1.4618</v>
      </c>
      <c r="G962" s="5">
        <v>0.22375924561903565</v>
      </c>
      <c r="I962" s="86">
        <v>42569</v>
      </c>
      <c r="J962" s="5">
        <v>12.44</v>
      </c>
      <c r="L962" s="86">
        <v>42615</v>
      </c>
      <c r="M962" s="5">
        <v>0.42230000000000001</v>
      </c>
      <c r="O962" s="86">
        <f t="shared" ca="1" si="107"/>
        <v>42615</v>
      </c>
      <c r="P962" s="5">
        <v>2163.7800000000002</v>
      </c>
      <c r="Q962" s="5">
        <v>5.0295105212859097</v>
      </c>
      <c r="R962" s="1"/>
      <c r="S962" s="1">
        <v>42417</v>
      </c>
      <c r="T962">
        <v>546.971</v>
      </c>
      <c r="V962" s="86">
        <v>42587</v>
      </c>
      <c r="W962" s="5">
        <v>-11</v>
      </c>
      <c r="Z962" s="86">
        <v>42570</v>
      </c>
      <c r="AA962" s="5">
        <v>85.69</v>
      </c>
      <c r="AC962" s="1">
        <v>42471</v>
      </c>
      <c r="AD962">
        <v>1.6017999999999999</v>
      </c>
      <c r="AE962" s="87">
        <f t="shared" ca="1" si="108"/>
        <v>-7.0000000000014495E-4</v>
      </c>
      <c r="AF962" s="87">
        <f t="shared" ca="1" si="109"/>
        <v>5.044316934267061E-2</v>
      </c>
      <c r="AG962" s="87">
        <f t="shared" ca="1" si="110"/>
        <v>0.81337166576336395</v>
      </c>
      <c r="AI962" s="1">
        <v>42425</v>
      </c>
      <c r="AJ962">
        <v>1951.7</v>
      </c>
      <c r="AK962" s="85">
        <f t="shared" ca="1" si="113"/>
        <v>1.1284417050872818E-2</v>
      </c>
      <c r="AL962" s="87">
        <f t="shared" ca="1" si="111"/>
        <v>1.2015612584563245E-2</v>
      </c>
      <c r="AM962" s="87">
        <f t="shared" ca="1" si="112"/>
        <v>19.374593132089714</v>
      </c>
    </row>
    <row r="963" spans="2:39" x14ac:dyDescent="0.45">
      <c r="B963" s="86">
        <v>42606</v>
      </c>
      <c r="C963" s="5">
        <v>70.900000000000006</v>
      </c>
      <c r="E963" s="86">
        <v>42614</v>
      </c>
      <c r="F963" s="5">
        <v>1.4390000000000001</v>
      </c>
      <c r="G963" s="5">
        <v>0.6836312846361936</v>
      </c>
      <c r="I963" s="86">
        <v>42566</v>
      </c>
      <c r="J963" s="5">
        <v>12.67</v>
      </c>
      <c r="L963" s="86">
        <v>42614</v>
      </c>
      <c r="M963" s="5">
        <v>0.4042</v>
      </c>
      <c r="O963" s="86">
        <f t="shared" ca="1" si="107"/>
        <v>42614</v>
      </c>
      <c r="P963" s="5">
        <v>2166.89</v>
      </c>
      <c r="Q963" s="5">
        <v>4.4055721874662899</v>
      </c>
      <c r="R963" s="1"/>
      <c r="S963" s="1">
        <v>42416</v>
      </c>
      <c r="T963">
        <v>564.43899999999996</v>
      </c>
      <c r="V963" s="86">
        <v>42586</v>
      </c>
      <c r="W963" s="5">
        <v>-10.63</v>
      </c>
      <c r="Z963" s="86">
        <v>42569</v>
      </c>
      <c r="AA963" s="5">
        <v>85.92</v>
      </c>
      <c r="AC963" s="1">
        <v>42468</v>
      </c>
      <c r="AD963">
        <v>1.6025</v>
      </c>
      <c r="AE963" s="87">
        <f t="shared" ca="1" si="108"/>
        <v>4.1300000000000114E-2</v>
      </c>
      <c r="AF963" s="87">
        <f t="shared" ca="1" si="109"/>
        <v>5.5673033568027171E-2</v>
      </c>
      <c r="AG963" s="87">
        <f t="shared" ca="1" si="110"/>
        <v>0.89770069251022455</v>
      </c>
      <c r="AI963" s="1">
        <v>42424</v>
      </c>
      <c r="AJ963">
        <v>1929.8</v>
      </c>
      <c r="AK963" s="85">
        <f t="shared" ca="1" si="113"/>
        <v>4.429944898265448E-3</v>
      </c>
      <c r="AL963" s="87">
        <f t="shared" ca="1" si="111"/>
        <v>1.1149833297398895E-2</v>
      </c>
      <c r="AM963" s="87">
        <f t="shared" ca="1" si="112"/>
        <v>17.978565978838283</v>
      </c>
    </row>
    <row r="964" spans="2:39" x14ac:dyDescent="0.45">
      <c r="B964" s="86">
        <v>42605</v>
      </c>
      <c r="C964" s="5">
        <v>70.703800000000001</v>
      </c>
      <c r="E964" s="86">
        <v>42613</v>
      </c>
      <c r="F964" s="5">
        <v>1.4472</v>
      </c>
      <c r="G964" s="5">
        <v>0.86800467548663873</v>
      </c>
      <c r="I964" s="86">
        <v>42565</v>
      </c>
      <c r="J964" s="5">
        <v>12.82</v>
      </c>
      <c r="L964" s="86">
        <v>42613</v>
      </c>
      <c r="M964" s="5">
        <v>0.39489999999999997</v>
      </c>
      <c r="O964" s="86">
        <f t="shared" ca="1" si="107"/>
        <v>42613</v>
      </c>
      <c r="P964" s="5">
        <v>2161.7399999999998</v>
      </c>
      <c r="Q964" s="5">
        <v>6.2095714737310299</v>
      </c>
      <c r="R964" s="1"/>
      <c r="S964" s="1">
        <v>42412</v>
      </c>
      <c r="T964">
        <v>572.26400000000001</v>
      </c>
      <c r="V964" s="86">
        <v>42585</v>
      </c>
      <c r="W964" s="5">
        <v>-10.75</v>
      </c>
      <c r="Z964" s="86">
        <v>42566</v>
      </c>
      <c r="AA964" s="5">
        <v>85.63</v>
      </c>
      <c r="AC964" s="1">
        <v>42467</v>
      </c>
      <c r="AD964">
        <v>1.5611999999999999</v>
      </c>
      <c r="AE964" s="87">
        <f t="shared" ca="1" si="108"/>
        <v>-6.7400000000000126E-2</v>
      </c>
      <c r="AF964" s="87">
        <f t="shared" ca="1" si="109"/>
        <v>4.5183136603530995E-2</v>
      </c>
      <c r="AG964" s="87">
        <f t="shared" ca="1" si="110"/>
        <v>0.72855618634849906</v>
      </c>
      <c r="AI964" s="1">
        <v>42423</v>
      </c>
      <c r="AJ964">
        <v>1921.27</v>
      </c>
      <c r="AK964" s="85">
        <f t="shared" ca="1" si="113"/>
        <v>-1.2532587736590248E-2</v>
      </c>
      <c r="AL964" s="87">
        <f t="shared" ca="1" si="111"/>
        <v>1.1296033728715921E-2</v>
      </c>
      <c r="AM964" s="87">
        <f t="shared" ca="1" si="112"/>
        <v>18.214307090876339</v>
      </c>
    </row>
    <row r="965" spans="2:39" x14ac:dyDescent="0.45">
      <c r="B965" s="86">
        <v>42604</v>
      </c>
      <c r="C965" s="5">
        <v>71.896000000000001</v>
      </c>
      <c r="E965" s="86">
        <v>42612</v>
      </c>
      <c r="F965" s="5">
        <v>1.4279999999999999</v>
      </c>
      <c r="G965" s="5">
        <v>0.8746757018080078</v>
      </c>
      <c r="I965" s="86">
        <v>42564</v>
      </c>
      <c r="J965" s="5">
        <v>13.04</v>
      </c>
      <c r="L965" s="86">
        <v>42612</v>
      </c>
      <c r="M965" s="5">
        <v>0.39150000000000001</v>
      </c>
      <c r="O965" s="86">
        <f t="shared" ca="1" si="107"/>
        <v>42612</v>
      </c>
      <c r="P965" s="5">
        <v>2163.75</v>
      </c>
      <c r="Q965" s="5">
        <v>4.7234645653446803</v>
      </c>
      <c r="R965" s="1"/>
      <c r="S965" s="1">
        <v>42411</v>
      </c>
      <c r="T965">
        <v>588.57000000000005</v>
      </c>
      <c r="V965" s="86">
        <v>42584</v>
      </c>
      <c r="W965" s="5">
        <v>-10.75</v>
      </c>
      <c r="Z965" s="86">
        <v>42565</v>
      </c>
      <c r="AA965" s="5">
        <v>85.8</v>
      </c>
      <c r="AC965" s="1">
        <v>42466</v>
      </c>
      <c r="AD965">
        <v>1.6286</v>
      </c>
      <c r="AE965" s="87">
        <f t="shared" ca="1" si="108"/>
        <v>3.7600000000000078E-2</v>
      </c>
      <c r="AF965" s="87">
        <f t="shared" ca="1" si="109"/>
        <v>3.4838532307394032E-2</v>
      </c>
      <c r="AG965" s="87">
        <f t="shared" ca="1" si="110"/>
        <v>0.56175445406927371</v>
      </c>
      <c r="AI965" s="1">
        <v>42422</v>
      </c>
      <c r="AJ965">
        <v>1945.5</v>
      </c>
      <c r="AK965" s="85">
        <f t="shared" ca="1" si="113"/>
        <v>1.4350746375528583E-2</v>
      </c>
      <c r="AL965" s="87">
        <f t="shared" ca="1" si="111"/>
        <v>1.0425721755359642E-2</v>
      </c>
      <c r="AM965" s="87">
        <f t="shared" ca="1" si="112"/>
        <v>16.810971200750604</v>
      </c>
    </row>
    <row r="966" spans="2:39" x14ac:dyDescent="0.45">
      <c r="B966" s="86">
        <v>42601</v>
      </c>
      <c r="C966" s="5">
        <v>72.400000000000006</v>
      </c>
      <c r="E966" s="86">
        <v>42611</v>
      </c>
      <c r="F966" s="5">
        <v>1.4148000000000001</v>
      </c>
      <c r="G966" s="5">
        <v>0.87346107526322991</v>
      </c>
      <c r="I966" s="86">
        <v>42563</v>
      </c>
      <c r="J966" s="5">
        <v>13.55</v>
      </c>
      <c r="L966" s="86">
        <v>42611</v>
      </c>
      <c r="M966" s="5">
        <v>0.3826</v>
      </c>
      <c r="O966" s="86">
        <f t="shared" ca="1" si="107"/>
        <v>42611</v>
      </c>
      <c r="P966" s="5">
        <v>2152.4299999999998</v>
      </c>
      <c r="Q966" s="5">
        <v>10.405554407372801</v>
      </c>
      <c r="R966" s="1"/>
      <c r="S966" s="1">
        <v>42410</v>
      </c>
      <c r="T966">
        <v>575.98599999999999</v>
      </c>
      <c r="V966" s="86">
        <v>42583</v>
      </c>
      <c r="W966" s="5">
        <v>-10.5</v>
      </c>
      <c r="Z966" s="86">
        <v>42564</v>
      </c>
      <c r="AA966" s="5">
        <v>85.63</v>
      </c>
      <c r="AC966" s="1">
        <v>42465</v>
      </c>
      <c r="AD966">
        <v>1.591</v>
      </c>
      <c r="AE966" s="87">
        <f t="shared" ca="1" si="108"/>
        <v>-4.3500000000000094E-2</v>
      </c>
      <c r="AF966" s="87">
        <f t="shared" ca="1" si="109"/>
        <v>2.6290048814459663E-2</v>
      </c>
      <c r="AG966" s="87">
        <f t="shared" ca="1" si="110"/>
        <v>0.423914299515049</v>
      </c>
      <c r="AI966" s="1">
        <v>42419</v>
      </c>
      <c r="AJ966">
        <v>1917.78</v>
      </c>
      <c r="AK966" s="85">
        <f t="shared" ca="1" si="113"/>
        <v>-2.607147233575974E-5</v>
      </c>
      <c r="AL966" s="87">
        <f t="shared" ca="1" si="111"/>
        <v>1.0970824638993877E-2</v>
      </c>
      <c r="AM966" s="87">
        <f t="shared" ca="1" si="112"/>
        <v>17.689923190190605</v>
      </c>
    </row>
    <row r="967" spans="2:39" x14ac:dyDescent="0.45">
      <c r="B967" s="86">
        <v>42600</v>
      </c>
      <c r="C967" s="5">
        <v>72.2</v>
      </c>
      <c r="E967" s="86">
        <v>42608</v>
      </c>
      <c r="F967" s="5">
        <v>1.4882</v>
      </c>
      <c r="G967" s="5">
        <v>0.36578461330861484</v>
      </c>
      <c r="I967" s="86">
        <v>42562</v>
      </c>
      <c r="J967" s="5">
        <v>13.54</v>
      </c>
      <c r="L967" s="86">
        <v>42608</v>
      </c>
      <c r="M967" s="5">
        <v>0.42199999999999999</v>
      </c>
      <c r="O967" s="86">
        <f t="shared" ca="1" si="107"/>
        <v>42608</v>
      </c>
      <c r="P967" s="5">
        <v>2152.14</v>
      </c>
      <c r="Q967" s="5">
        <v>10.9495875289333</v>
      </c>
      <c r="R967" s="1"/>
      <c r="S967" s="1">
        <v>42409</v>
      </c>
      <c r="T967">
        <v>571.18399999999997</v>
      </c>
      <c r="V967" s="86">
        <v>42580</v>
      </c>
      <c r="W967" s="5">
        <v>-10.25</v>
      </c>
      <c r="Z967" s="86">
        <v>42563</v>
      </c>
      <c r="AA967" s="5">
        <v>85.88</v>
      </c>
      <c r="AC967" s="1">
        <v>42464</v>
      </c>
      <c r="AD967">
        <v>1.6345000000000001</v>
      </c>
      <c r="AE967" s="87">
        <f t="shared" ca="1" si="108"/>
        <v>-1.4999999999999902E-2</v>
      </c>
      <c r="AF967" s="87">
        <f t="shared" ca="1" si="109"/>
        <v>2.447869822246828E-2</v>
      </c>
      <c r="AG967" s="87">
        <f t="shared" ca="1" si="110"/>
        <v>0.39470714882471364</v>
      </c>
      <c r="AI967" s="1">
        <v>42418</v>
      </c>
      <c r="AJ967">
        <v>1917.83</v>
      </c>
      <c r="AK967" s="85">
        <f t="shared" ca="1" si="113"/>
        <v>-4.6766370852842467E-3</v>
      </c>
      <c r="AL967" s="87">
        <f t="shared" ca="1" si="111"/>
        <v>1.1103028576906078E-2</v>
      </c>
      <c r="AM967" s="87">
        <f t="shared" ca="1" si="112"/>
        <v>17.903095634748247</v>
      </c>
    </row>
    <row r="968" spans="2:39" x14ac:dyDescent="0.45">
      <c r="B968" s="86">
        <v>42599</v>
      </c>
      <c r="C968" s="5">
        <v>72.2</v>
      </c>
      <c r="E968" s="86">
        <v>42607</v>
      </c>
      <c r="F968" s="5">
        <v>1.4353</v>
      </c>
      <c r="G968" s="5">
        <v>0.45561648711754488</v>
      </c>
      <c r="I968" s="86">
        <v>42559</v>
      </c>
      <c r="J968" s="5">
        <v>13.2</v>
      </c>
      <c r="L968" s="86">
        <v>42607</v>
      </c>
      <c r="M968" s="5">
        <v>0.42030000000000001</v>
      </c>
      <c r="O968" s="86">
        <f t="shared" ca="1" si="107"/>
        <v>42607</v>
      </c>
      <c r="P968" s="5">
        <v>2137.16</v>
      </c>
      <c r="Q968" s="5">
        <v>10.922967247655199</v>
      </c>
      <c r="R968" s="1"/>
      <c r="S968" s="1">
        <v>42408</v>
      </c>
      <c r="T968">
        <v>571.21600000000001</v>
      </c>
      <c r="V968" s="86">
        <v>42579</v>
      </c>
      <c r="W968" s="5">
        <v>-10.5</v>
      </c>
      <c r="Z968" s="86">
        <v>42562</v>
      </c>
      <c r="AA968" s="5">
        <v>85.64</v>
      </c>
      <c r="AC968" s="1">
        <v>42461</v>
      </c>
      <c r="AD968">
        <v>1.6495</v>
      </c>
      <c r="AE968" s="87">
        <f t="shared" ca="1" si="108"/>
        <v>1.1500000000000066E-2</v>
      </c>
      <c r="AF968" s="87">
        <f t="shared" ca="1" si="109"/>
        <v>4.4481531748206224E-2</v>
      </c>
      <c r="AG968" s="87">
        <f t="shared" ca="1" si="110"/>
        <v>0.71724314798632705</v>
      </c>
      <c r="AI968" s="1">
        <v>42417</v>
      </c>
      <c r="AJ968">
        <v>1926.82</v>
      </c>
      <c r="AK968" s="85">
        <f t="shared" ca="1" si="113"/>
        <v>1.634611531802933E-2</v>
      </c>
      <c r="AL968" s="87">
        <f t="shared" ca="1" si="111"/>
        <v>1.4930646250727308E-2</v>
      </c>
      <c r="AM968" s="87">
        <f t="shared" ca="1" si="112"/>
        <v>24.074943684406183</v>
      </c>
    </row>
    <row r="969" spans="2:39" x14ac:dyDescent="0.45">
      <c r="B969" s="86">
        <v>42598</v>
      </c>
      <c r="C969" s="5">
        <v>72.7</v>
      </c>
      <c r="E969" s="86">
        <v>42606</v>
      </c>
      <c r="F969" s="5">
        <v>1.4123000000000001</v>
      </c>
      <c r="G969" s="5">
        <v>0.48647314074537046</v>
      </c>
      <c r="I969" s="86">
        <v>42558</v>
      </c>
      <c r="J969" s="5">
        <v>14.76</v>
      </c>
      <c r="L969" s="86">
        <v>42606</v>
      </c>
      <c r="M969" s="5">
        <v>0.42380000000000001</v>
      </c>
      <c r="O969" s="86">
        <f t="shared" ca="1" si="107"/>
        <v>42606</v>
      </c>
      <c r="P969" s="5">
        <v>2129.9</v>
      </c>
      <c r="Q969" s="5">
        <v>15.157606418122199</v>
      </c>
      <c r="R969" s="1"/>
      <c r="S969" s="1">
        <v>42405</v>
      </c>
      <c r="T969">
        <v>550.10400000000004</v>
      </c>
      <c r="V969" s="86">
        <v>42578</v>
      </c>
      <c r="W969" s="5">
        <v>-9.5</v>
      </c>
      <c r="Z969" s="86">
        <v>42559</v>
      </c>
      <c r="AA969" s="5">
        <v>85.59</v>
      </c>
      <c r="AC969" s="1">
        <v>42460</v>
      </c>
      <c r="AD969">
        <v>1.6379999999999999</v>
      </c>
      <c r="AE969" s="87">
        <f t="shared" ca="1" si="108"/>
        <v>-4.3000000000000149E-2</v>
      </c>
      <c r="AF969" s="87">
        <f t="shared" ca="1" si="109"/>
        <v>3.9789058378738716E-2</v>
      </c>
      <c r="AG969" s="87">
        <f t="shared" ca="1" si="110"/>
        <v>0.64157928842297907</v>
      </c>
      <c r="AI969" s="1">
        <v>42416</v>
      </c>
      <c r="AJ969">
        <v>1895.58</v>
      </c>
      <c r="AK969" s="85">
        <f t="shared" ca="1" si="113"/>
        <v>1.6381776635361386E-2</v>
      </c>
      <c r="AL969" s="87">
        <f t="shared" ca="1" si="111"/>
        <v>1.4847226325796894E-2</v>
      </c>
      <c r="AM969" s="87">
        <f t="shared" ca="1" si="112"/>
        <v>23.940433097179643</v>
      </c>
    </row>
    <row r="970" spans="2:39" x14ac:dyDescent="0.45">
      <c r="B970" s="86">
        <v>42597</v>
      </c>
      <c r="C970" s="5">
        <v>72.945800000000006</v>
      </c>
      <c r="E970" s="86">
        <v>42605</v>
      </c>
      <c r="F970" s="5">
        <v>1.4005000000000001</v>
      </c>
      <c r="G970" s="5">
        <v>0.47109899879607586</v>
      </c>
      <c r="I970" s="86">
        <v>42557</v>
      </c>
      <c r="J970" s="5">
        <v>14.96</v>
      </c>
      <c r="L970" s="86">
        <v>42605</v>
      </c>
      <c r="M970" s="5">
        <v>0.40079999999999999</v>
      </c>
      <c r="O970" s="86">
        <f t="shared" ca="1" si="107"/>
        <v>42605</v>
      </c>
      <c r="P970" s="5">
        <v>2097.9</v>
      </c>
      <c r="Q970" s="5">
        <v>8.3375981030025699</v>
      </c>
      <c r="R970" s="1"/>
      <c r="S970" s="1">
        <v>42404</v>
      </c>
      <c r="T970">
        <v>529.10199999999998</v>
      </c>
      <c r="V970" s="86">
        <v>42577</v>
      </c>
      <c r="W970" s="5">
        <v>-9.75</v>
      </c>
      <c r="Z970" s="86">
        <v>42558</v>
      </c>
      <c r="AA970" s="5">
        <v>84.47</v>
      </c>
      <c r="AC970" s="1">
        <v>42459</v>
      </c>
      <c r="AD970">
        <v>1.681</v>
      </c>
      <c r="AE970" s="87">
        <f t="shared" ca="1" si="108"/>
        <v>4.9000000000001265E-3</v>
      </c>
      <c r="AF970" s="87">
        <f t="shared" ca="1" si="109"/>
        <v>4.0921958245747188E-2</v>
      </c>
      <c r="AG970" s="87">
        <f t="shared" ca="1" si="110"/>
        <v>0.65984674988464997</v>
      </c>
      <c r="AI970" s="1">
        <v>42412</v>
      </c>
      <c r="AJ970">
        <v>1864.78</v>
      </c>
      <c r="AK970" s="85">
        <f t="shared" ca="1" si="113"/>
        <v>1.9329975470501772E-2</v>
      </c>
      <c r="AL970" s="87">
        <f t="shared" ca="1" si="111"/>
        <v>1.3140567548736503E-2</v>
      </c>
      <c r="AM970" s="87">
        <f t="shared" ca="1" si="112"/>
        <v>21.188528507368268</v>
      </c>
    </row>
    <row r="971" spans="2:39" x14ac:dyDescent="0.45">
      <c r="B971" s="86">
        <v>42594</v>
      </c>
      <c r="C971" s="5">
        <v>72.179199999999994</v>
      </c>
      <c r="E971" s="86">
        <v>42604</v>
      </c>
      <c r="F971" s="5">
        <v>1.4005000000000001</v>
      </c>
      <c r="G971" s="5">
        <v>0.47256844301469336</v>
      </c>
      <c r="I971" s="86">
        <v>42556</v>
      </c>
      <c r="J971" s="5">
        <v>15.58</v>
      </c>
      <c r="L971" s="86">
        <v>42604</v>
      </c>
      <c r="M971" s="5">
        <v>0.40649999999999997</v>
      </c>
      <c r="O971" s="86">
        <f t="shared" ca="1" si="107"/>
        <v>42604</v>
      </c>
      <c r="P971" s="5">
        <v>2099.73</v>
      </c>
      <c r="Q971" s="5">
        <v>13.581225418748</v>
      </c>
      <c r="R971" s="1"/>
      <c r="S971" s="1">
        <v>42403</v>
      </c>
      <c r="T971">
        <v>522.30799999999999</v>
      </c>
      <c r="V971" s="86">
        <v>42576</v>
      </c>
      <c r="W971" s="5">
        <v>-8.75</v>
      </c>
      <c r="Z971" s="86">
        <v>42557</v>
      </c>
      <c r="AA971" s="5">
        <v>84.36</v>
      </c>
      <c r="AC971" s="1">
        <v>42458</v>
      </c>
      <c r="AD971">
        <v>1.6760999999999999</v>
      </c>
      <c r="AE971" s="87">
        <f t="shared" ca="1" si="108"/>
        <v>-8.3400000000000141E-2</v>
      </c>
      <c r="AF971" s="87">
        <f t="shared" ca="1" si="109"/>
        <v>4.9339031202487213E-2</v>
      </c>
      <c r="AG971" s="87">
        <f t="shared" ca="1" si="110"/>
        <v>0.79556797321159278</v>
      </c>
      <c r="AI971" s="1">
        <v>42411</v>
      </c>
      <c r="AJ971">
        <v>1829.08</v>
      </c>
      <c r="AK971" s="85">
        <f t="shared" ca="1" si="113"/>
        <v>-1.2377431213466798E-2</v>
      </c>
      <c r="AL971" s="87">
        <f t="shared" ca="1" si="111"/>
        <v>7.4838117662476616E-3</v>
      </c>
      <c r="AM971" s="87">
        <f t="shared" ca="1" si="112"/>
        <v>12.067283879847611</v>
      </c>
    </row>
    <row r="972" spans="2:39" x14ac:dyDescent="0.45">
      <c r="B972" s="86">
        <v>42593</v>
      </c>
      <c r="C972" s="5">
        <v>72.5</v>
      </c>
      <c r="E972" s="86">
        <v>42601</v>
      </c>
      <c r="F972" s="5">
        <v>1.4421999999999999</v>
      </c>
      <c r="G972" s="5">
        <v>0.32204220737867928</v>
      </c>
      <c r="I972" s="86">
        <v>42552</v>
      </c>
      <c r="J972" s="5">
        <v>14.77</v>
      </c>
      <c r="L972" s="86">
        <v>42601</v>
      </c>
      <c r="M972" s="5">
        <v>0.44119999999999998</v>
      </c>
      <c r="O972" s="86">
        <f t="shared" ca="1" si="107"/>
        <v>42601</v>
      </c>
      <c r="P972" s="5">
        <v>2088.5500000000002</v>
      </c>
      <c r="Q972" s="5">
        <v>17.565345887391299</v>
      </c>
      <c r="R972" s="1"/>
      <c r="S972" s="1">
        <v>42402</v>
      </c>
      <c r="T972">
        <v>536.43600000000004</v>
      </c>
      <c r="V972" s="86">
        <v>42573</v>
      </c>
      <c r="W972" s="5">
        <v>-8.75</v>
      </c>
      <c r="Z972" s="86">
        <v>42556</v>
      </c>
      <c r="AA972" s="5">
        <v>83.99</v>
      </c>
      <c r="AC972" s="1">
        <v>42457</v>
      </c>
      <c r="AD972">
        <v>1.7595000000000001</v>
      </c>
      <c r="AE972" s="87">
        <f t="shared" ca="1" si="108"/>
        <v>-6.9999999999998952E-3</v>
      </c>
      <c r="AF972" s="87">
        <f t="shared" ca="1" si="109"/>
        <v>3.5160050720479188E-2</v>
      </c>
      <c r="AG972" s="87">
        <f t="shared" ca="1" si="110"/>
        <v>0.56693878270350662</v>
      </c>
      <c r="AI972" s="1">
        <v>42410</v>
      </c>
      <c r="AJ972">
        <v>1851.86</v>
      </c>
      <c r="AK972" s="85">
        <f t="shared" ca="1" si="113"/>
        <v>-1.8898131031094855E-4</v>
      </c>
      <c r="AL972" s="87">
        <f t="shared" ca="1" si="111"/>
        <v>9.4285401579274099E-3</v>
      </c>
      <c r="AM972" s="87">
        <f t="shared" ca="1" si="112"/>
        <v>15.203064188678859</v>
      </c>
    </row>
    <row r="973" spans="2:39" x14ac:dyDescent="0.45">
      <c r="B973" s="86">
        <v>42592</v>
      </c>
      <c r="C973" s="5">
        <v>71.3</v>
      </c>
      <c r="E973" s="86">
        <v>42600</v>
      </c>
      <c r="F973" s="5">
        <v>1.413</v>
      </c>
      <c r="G973" s="5">
        <v>0.38443248215172099</v>
      </c>
      <c r="I973" s="86">
        <v>42551</v>
      </c>
      <c r="J973" s="5">
        <v>15.63</v>
      </c>
      <c r="L973" s="86">
        <v>42600</v>
      </c>
      <c r="M973" s="5">
        <v>0.45150000000000001</v>
      </c>
      <c r="O973" s="86">
        <f t="shared" ca="1" si="107"/>
        <v>42600</v>
      </c>
      <c r="P973" s="5">
        <v>2102.9499999999998</v>
      </c>
      <c r="Q973" s="5">
        <v>11.6921691639242</v>
      </c>
      <c r="R973" s="1"/>
      <c r="S973" s="1">
        <v>42401</v>
      </c>
      <c r="T973">
        <v>510.06200000000001</v>
      </c>
      <c r="V973" s="86">
        <v>42572</v>
      </c>
      <c r="W973" s="5">
        <v>-8.6300000000000008</v>
      </c>
      <c r="Z973" s="86">
        <v>42552</v>
      </c>
      <c r="AA973" s="5">
        <v>84.47</v>
      </c>
      <c r="AC973" s="1">
        <v>42454</v>
      </c>
      <c r="AD973">
        <v>1.7665</v>
      </c>
      <c r="AE973" s="87">
        <f t="shared" ca="1" si="108"/>
        <v>-4.4999999999999485E-3</v>
      </c>
      <c r="AF973" s="87">
        <f t="shared" ca="1" si="109"/>
        <v>4.0491511456106521E-2</v>
      </c>
      <c r="AG973" s="87">
        <f t="shared" ca="1" si="110"/>
        <v>0.6529060039546285</v>
      </c>
      <c r="AI973" s="1">
        <v>42409</v>
      </c>
      <c r="AJ973">
        <v>1852.21</v>
      </c>
      <c r="AK973" s="85">
        <f t="shared" ca="1" si="113"/>
        <v>-6.638511706025009E-4</v>
      </c>
      <c r="AL973" s="87">
        <f t="shared" ca="1" si="111"/>
        <v>9.9531060462298166E-3</v>
      </c>
      <c r="AM973" s="87">
        <f t="shared" ca="1" si="112"/>
        <v>16.048901268170695</v>
      </c>
    </row>
    <row r="974" spans="2:39" x14ac:dyDescent="0.45">
      <c r="B974" s="86">
        <v>42591</v>
      </c>
      <c r="C974" s="5">
        <v>72.289299999999997</v>
      </c>
      <c r="E974" s="86">
        <v>42599</v>
      </c>
      <c r="F974" s="5">
        <v>1.4225000000000001</v>
      </c>
      <c r="G974" s="5">
        <v>0.55726630378422715</v>
      </c>
      <c r="I974" s="86">
        <v>42550</v>
      </c>
      <c r="J974" s="5">
        <v>16.64</v>
      </c>
      <c r="L974" s="86">
        <v>42599</v>
      </c>
      <c r="M974" s="5">
        <v>0.44650000000000001</v>
      </c>
      <c r="O974" s="86">
        <f t="shared" ca="1" si="107"/>
        <v>42599</v>
      </c>
      <c r="P974" s="5">
        <v>2098.86</v>
      </c>
      <c r="Q974" s="5">
        <v>27.769975245230899</v>
      </c>
      <c r="R974" s="1"/>
      <c r="S974" s="1">
        <v>42398</v>
      </c>
      <c r="T974">
        <v>507.66300000000001</v>
      </c>
      <c r="V974" s="86">
        <v>42571</v>
      </c>
      <c r="W974" s="5">
        <v>-12.25</v>
      </c>
      <c r="Z974" s="86">
        <v>42551</v>
      </c>
      <c r="AA974" s="5">
        <v>84.7</v>
      </c>
      <c r="AC974" s="1">
        <v>42453</v>
      </c>
      <c r="AD974">
        <v>1.7709999999999999</v>
      </c>
      <c r="AE974" s="87">
        <f t="shared" ca="1" si="108"/>
        <v>3.4499999999999975E-2</v>
      </c>
      <c r="AF974" s="87">
        <f t="shared" ca="1" si="109"/>
        <v>4.5739297473106622E-2</v>
      </c>
      <c r="AG974" s="87">
        <f t="shared" ca="1" si="110"/>
        <v>0.73752401090857223</v>
      </c>
      <c r="AI974" s="1">
        <v>42408</v>
      </c>
      <c r="AJ974">
        <v>1853.44</v>
      </c>
      <c r="AK974" s="85">
        <f t="shared" ca="1" si="113"/>
        <v>-1.4255000337827674E-2</v>
      </c>
      <c r="AL974" s="87">
        <f t="shared" ca="1" si="111"/>
        <v>1.1604828356695469E-2</v>
      </c>
      <c r="AM974" s="87">
        <f t="shared" ca="1" si="112"/>
        <v>18.712223467288553</v>
      </c>
    </row>
    <row r="975" spans="2:39" x14ac:dyDescent="0.45">
      <c r="B975" s="86">
        <v>42590</v>
      </c>
      <c r="C975" s="5">
        <v>73.3</v>
      </c>
      <c r="E975" s="86">
        <v>42598</v>
      </c>
      <c r="F975" s="5">
        <v>1.4384999999999999</v>
      </c>
      <c r="G975" s="5">
        <v>0.66671118184713407</v>
      </c>
      <c r="I975" s="86">
        <v>42549</v>
      </c>
      <c r="J975" s="5">
        <v>18.75</v>
      </c>
      <c r="L975" s="86">
        <v>42598</v>
      </c>
      <c r="M975" s="5">
        <v>0.4602</v>
      </c>
      <c r="O975" s="86">
        <f t="shared" ca="1" si="107"/>
        <v>42598</v>
      </c>
      <c r="P975" s="5">
        <v>2070.77</v>
      </c>
      <c r="Q975" s="5">
        <v>43.304078179204801</v>
      </c>
      <c r="R975" s="1"/>
      <c r="S975" s="1">
        <v>42397</v>
      </c>
      <c r="T975">
        <v>516.95500000000004</v>
      </c>
      <c r="V975" s="86">
        <v>42570</v>
      </c>
      <c r="W975" s="5">
        <v>-13</v>
      </c>
      <c r="Z975" s="86">
        <v>42550</v>
      </c>
      <c r="AA975" s="5">
        <v>84.13</v>
      </c>
      <c r="AC975" s="1">
        <v>42452</v>
      </c>
      <c r="AD975">
        <v>1.7364999999999999</v>
      </c>
      <c r="AE975" s="87">
        <f t="shared" ca="1" si="108"/>
        <v>-5.1500000000000101E-2</v>
      </c>
      <c r="AF975" s="87">
        <f t="shared" ca="1" si="109"/>
        <v>4.8143881577344144E-2</v>
      </c>
      <c r="AG975" s="87">
        <f t="shared" ca="1" si="110"/>
        <v>0.77629676456022123</v>
      </c>
      <c r="AI975" s="1">
        <v>42405</v>
      </c>
      <c r="AJ975">
        <v>1880.05</v>
      </c>
      <c r="AK975" s="85">
        <f t="shared" ca="1" si="113"/>
        <v>-1.8654209739793221E-2</v>
      </c>
      <c r="AL975" s="87">
        <f t="shared" ca="1" si="111"/>
        <v>1.2803274948802063E-2</v>
      </c>
      <c r="AM975" s="87">
        <f t="shared" ca="1" si="112"/>
        <v>20.644660531915228</v>
      </c>
    </row>
    <row r="976" spans="2:39" x14ac:dyDescent="0.45">
      <c r="B976" s="86">
        <v>42587</v>
      </c>
      <c r="C976" s="5">
        <v>72.8</v>
      </c>
      <c r="E976" s="86">
        <v>42597</v>
      </c>
      <c r="F976" s="5">
        <v>1.4355</v>
      </c>
      <c r="G976" s="5">
        <v>0.7954955269096956</v>
      </c>
      <c r="I976" s="86">
        <v>42548</v>
      </c>
      <c r="J976" s="5">
        <v>23.85</v>
      </c>
      <c r="L976" s="86">
        <v>42597</v>
      </c>
      <c r="M976" s="5">
        <v>0.47599999999999998</v>
      </c>
      <c r="O976" s="86">
        <f t="shared" ref="O976:O1039" ca="1" si="114">VALUE(L976)</f>
        <v>42597</v>
      </c>
      <c r="P976" s="5">
        <v>2036.09</v>
      </c>
      <c r="Q976" s="5">
        <v>41.786265586469703</v>
      </c>
      <c r="R976" s="1"/>
      <c r="S976" s="1">
        <v>42396</v>
      </c>
      <c r="T976">
        <v>527.52099999999996</v>
      </c>
      <c r="V976" s="86">
        <v>42569</v>
      </c>
      <c r="W976" s="5">
        <v>-14.5</v>
      </c>
      <c r="Z976" s="86">
        <v>42549</v>
      </c>
      <c r="AA976" s="5">
        <v>83.08</v>
      </c>
      <c r="AC976" s="1">
        <v>42451</v>
      </c>
      <c r="AD976">
        <v>1.788</v>
      </c>
      <c r="AE976" s="87">
        <f t="shared" ca="1" si="108"/>
        <v>3.300000000000014E-2</v>
      </c>
      <c r="AF976" s="87">
        <f t="shared" ca="1" si="109"/>
        <v>3.664778301616619E-2</v>
      </c>
      <c r="AG976" s="87">
        <f t="shared" ca="1" si="110"/>
        <v>0.59092774516009972</v>
      </c>
      <c r="AI976" s="1">
        <v>42404</v>
      </c>
      <c r="AJ976">
        <v>1915.45</v>
      </c>
      <c r="AK976" s="85">
        <f t="shared" ca="1" si="113"/>
        <v>1.525609102635925E-3</v>
      </c>
      <c r="AL976" s="87">
        <f t="shared" ca="1" si="111"/>
        <v>1.0708020619388617E-2</v>
      </c>
      <c r="AM976" s="87">
        <f t="shared" ca="1" si="112"/>
        <v>17.266164441521301</v>
      </c>
    </row>
    <row r="977" spans="2:39" x14ac:dyDescent="0.45">
      <c r="B977" s="86">
        <v>42586</v>
      </c>
      <c r="C977" s="5">
        <v>73.099999999999994</v>
      </c>
      <c r="E977" s="86">
        <v>42594</v>
      </c>
      <c r="F977" s="5">
        <v>1.3979999999999999</v>
      </c>
      <c r="G977" s="5">
        <v>0.74089589912033782</v>
      </c>
      <c r="I977" s="86">
        <v>42545</v>
      </c>
      <c r="J977" s="5">
        <v>25.76</v>
      </c>
      <c r="L977" s="86">
        <v>42594</v>
      </c>
      <c r="M977" s="5">
        <v>0.4385</v>
      </c>
      <c r="O977" s="86">
        <f t="shared" ca="1" si="114"/>
        <v>42594</v>
      </c>
      <c r="P977" s="5">
        <v>2000.54</v>
      </c>
      <c r="Q977" s="5">
        <v>34.628763731067799</v>
      </c>
      <c r="R977" s="1"/>
      <c r="S977" s="1">
        <v>42395</v>
      </c>
      <c r="T977">
        <v>526.77</v>
      </c>
      <c r="V977" s="86">
        <v>42566</v>
      </c>
      <c r="W977" s="5">
        <v>-14.25</v>
      </c>
      <c r="Z977" s="86">
        <v>42548</v>
      </c>
      <c r="AA977" s="5">
        <v>82.05</v>
      </c>
      <c r="AC977" s="1">
        <v>42450</v>
      </c>
      <c r="AD977">
        <v>1.7549999999999999</v>
      </c>
      <c r="AE977" s="87">
        <f t="shared" ca="1" si="108"/>
        <v>4.8999999999999932E-2</v>
      </c>
      <c r="AF977" s="87">
        <f t="shared" ca="1" si="109"/>
        <v>5.0966418682631909E-2</v>
      </c>
      <c r="AG977" s="87">
        <f t="shared" ca="1" si="110"/>
        <v>0.82180880785415411</v>
      </c>
      <c r="AI977" s="1">
        <v>42403</v>
      </c>
      <c r="AJ977">
        <v>1912.53</v>
      </c>
      <c r="AK977" s="85">
        <f t="shared" ca="1" si="113"/>
        <v>4.9796200980441394E-3</v>
      </c>
      <c r="AL977" s="87">
        <f t="shared" ca="1" si="111"/>
        <v>1.7849846877287762E-2</v>
      </c>
      <c r="AM977" s="87">
        <f t="shared" ca="1" si="112"/>
        <v>28.782013258471185</v>
      </c>
    </row>
    <row r="978" spans="2:39" x14ac:dyDescent="0.45">
      <c r="B978" s="86">
        <v>42585</v>
      </c>
      <c r="C978" s="5">
        <v>72.900000000000006</v>
      </c>
      <c r="E978" s="86">
        <v>42593</v>
      </c>
      <c r="F978" s="5">
        <v>1.4429000000000001</v>
      </c>
      <c r="G978" s="5">
        <v>0.72665172767518615</v>
      </c>
      <c r="I978" s="86">
        <v>42544</v>
      </c>
      <c r="J978" s="5">
        <v>17.25</v>
      </c>
      <c r="L978" s="86">
        <v>42593</v>
      </c>
      <c r="M978" s="5">
        <v>0.44440000000000002</v>
      </c>
      <c r="O978" s="86">
        <f t="shared" ca="1" si="114"/>
        <v>42593</v>
      </c>
      <c r="P978" s="5">
        <v>2037.41</v>
      </c>
      <c r="Q978" s="5">
        <v>34.8416376115063</v>
      </c>
      <c r="R978" s="1"/>
      <c r="S978" s="1">
        <v>42394</v>
      </c>
      <c r="T978">
        <v>537.27700000000004</v>
      </c>
      <c r="V978" s="86">
        <v>42565</v>
      </c>
      <c r="W978" s="5">
        <v>-14.63</v>
      </c>
      <c r="Z978" s="86">
        <v>42545</v>
      </c>
      <c r="AA978" s="5">
        <v>83.25</v>
      </c>
      <c r="AC978" s="1">
        <v>42447</v>
      </c>
      <c r="AD978">
        <v>1.706</v>
      </c>
      <c r="AE978" s="87">
        <f t="shared" ca="1" si="108"/>
        <v>-2.849999999999997E-2</v>
      </c>
      <c r="AF978" s="87">
        <f t="shared" ca="1" si="109"/>
        <v>3.8738127213379839E-2</v>
      </c>
      <c r="AG978" s="87">
        <f t="shared" ca="1" si="110"/>
        <v>0.62463353256129295</v>
      </c>
      <c r="AI978" s="1">
        <v>42402</v>
      </c>
      <c r="AJ978">
        <v>1903.03</v>
      </c>
      <c r="AK978" s="85">
        <f t="shared" ca="1" si="113"/>
        <v>-1.8920981595370201E-2</v>
      </c>
      <c r="AL978" s="87">
        <f t="shared" ca="1" si="111"/>
        <v>1.7876351351522993E-2</v>
      </c>
      <c r="AM978" s="87">
        <f t="shared" ca="1" si="112"/>
        <v>28.824750439024697</v>
      </c>
    </row>
    <row r="979" spans="2:39" x14ac:dyDescent="0.45">
      <c r="B979" s="86">
        <v>42584</v>
      </c>
      <c r="C979" s="5">
        <v>72.584999999999994</v>
      </c>
      <c r="E979" s="86">
        <v>42592</v>
      </c>
      <c r="F979" s="5">
        <v>1.3967000000000001</v>
      </c>
      <c r="G979" s="5">
        <v>0.98370238554825717</v>
      </c>
      <c r="I979" s="86">
        <v>42543</v>
      </c>
      <c r="J979" s="5">
        <v>21.17</v>
      </c>
      <c r="L979" s="86">
        <v>42592</v>
      </c>
      <c r="M979" s="5">
        <v>0.43519999999999998</v>
      </c>
      <c r="O979" s="86">
        <f t="shared" ca="1" si="114"/>
        <v>42592</v>
      </c>
      <c r="P979" s="5">
        <v>2113.3200000000002</v>
      </c>
      <c r="Q979" s="5">
        <v>10.1392516608074</v>
      </c>
      <c r="R979" s="1"/>
      <c r="S979" s="1">
        <v>42391</v>
      </c>
      <c r="T979">
        <v>524.53399999999999</v>
      </c>
      <c r="V979" s="86">
        <v>42564</v>
      </c>
      <c r="W979" s="5">
        <v>-14.25</v>
      </c>
      <c r="Z979" s="86">
        <v>42544</v>
      </c>
      <c r="AA979" s="5">
        <v>84.64</v>
      </c>
      <c r="AC979" s="1">
        <v>42446</v>
      </c>
      <c r="AD979">
        <v>1.7344999999999999</v>
      </c>
      <c r="AE979" s="87">
        <f t="shared" ca="1" si="108"/>
        <v>-1.2299999999999978E-2</v>
      </c>
      <c r="AF979" s="87">
        <f t="shared" ca="1" si="109"/>
        <v>3.8650603703780186E-2</v>
      </c>
      <c r="AG979" s="87">
        <f t="shared" ca="1" si="110"/>
        <v>0.62322225837443679</v>
      </c>
      <c r="AI979" s="1">
        <v>42401</v>
      </c>
      <c r="AJ979">
        <v>1939.38</v>
      </c>
      <c r="AK979" s="85">
        <f t="shared" ca="1" si="113"/>
        <v>-4.4334239646468779E-4</v>
      </c>
      <c r="AL979" s="87">
        <f t="shared" ca="1" si="111"/>
        <v>1.4850196857327835E-2</v>
      </c>
      <c r="AM979" s="87">
        <f t="shared" ca="1" si="112"/>
        <v>23.945222935350017</v>
      </c>
    </row>
    <row r="980" spans="2:39" x14ac:dyDescent="0.45">
      <c r="B980" s="86">
        <v>42583</v>
      </c>
      <c r="C980" s="5">
        <v>71.400000000000006</v>
      </c>
      <c r="E980" s="86">
        <v>42591</v>
      </c>
      <c r="F980" s="5">
        <v>1.4384999999999999</v>
      </c>
      <c r="G980" s="5">
        <v>0.98186648786889519</v>
      </c>
      <c r="I980" s="86">
        <v>42542</v>
      </c>
      <c r="J980" s="5">
        <v>18.48</v>
      </c>
      <c r="L980" s="86">
        <v>42591</v>
      </c>
      <c r="M980" s="5">
        <v>0.44369999999999998</v>
      </c>
      <c r="O980" s="86">
        <f t="shared" ca="1" si="114"/>
        <v>42591</v>
      </c>
      <c r="P980" s="5">
        <v>2085.4499999999998</v>
      </c>
      <c r="Q980" s="5">
        <v>6.6513196293518604</v>
      </c>
      <c r="R980" s="1"/>
      <c r="S980" s="1">
        <v>42390</v>
      </c>
      <c r="T980">
        <v>550.976</v>
      </c>
      <c r="V980" s="86">
        <v>42563</v>
      </c>
      <c r="W980" s="5">
        <v>-12.13</v>
      </c>
      <c r="Z980" s="86">
        <v>42543</v>
      </c>
      <c r="AA980" s="5">
        <v>84.02</v>
      </c>
      <c r="AC980" s="1">
        <v>42445</v>
      </c>
      <c r="AD980">
        <v>1.7467999999999999</v>
      </c>
      <c r="AE980" s="87">
        <f t="shared" ca="1" si="108"/>
        <v>-7.4300000000000033E-2</v>
      </c>
      <c r="AF980" s="87">
        <f t="shared" ca="1" si="109"/>
        <v>5.7648995365632109E-2</v>
      </c>
      <c r="AG980" s="87">
        <f t="shared" ca="1" si="110"/>
        <v>0.9295621191363892</v>
      </c>
      <c r="AI980" s="1">
        <v>42398</v>
      </c>
      <c r="AJ980">
        <v>1940.24</v>
      </c>
      <c r="AK980" s="85">
        <f t="shared" ca="1" si="113"/>
        <v>2.4458648291019413E-2</v>
      </c>
      <c r="AL980" s="87">
        <f t="shared" ca="1" si="111"/>
        <v>1.4959854527789748E-2</v>
      </c>
      <c r="AM980" s="87">
        <f t="shared" ca="1" si="112"/>
        <v>24.122040616018406</v>
      </c>
    </row>
    <row r="981" spans="2:39" x14ac:dyDescent="0.45">
      <c r="B981" s="86">
        <v>42580</v>
      </c>
      <c r="C981" s="5">
        <v>71.784899999999993</v>
      </c>
      <c r="E981" s="86">
        <v>42590</v>
      </c>
      <c r="F981" s="5">
        <v>1.4882</v>
      </c>
      <c r="G981" s="5">
        <v>0.85286544464333047</v>
      </c>
      <c r="I981" s="86">
        <v>42541</v>
      </c>
      <c r="J981" s="5">
        <v>18.37</v>
      </c>
      <c r="L981" s="86">
        <v>42590</v>
      </c>
      <c r="M981" s="5">
        <v>0.47970000000000002</v>
      </c>
      <c r="O981" s="86">
        <f t="shared" ca="1" si="114"/>
        <v>42590</v>
      </c>
      <c r="P981" s="5">
        <v>2088.9</v>
      </c>
      <c r="Q981" s="5">
        <v>6.1624294823568704</v>
      </c>
      <c r="R981" s="1"/>
      <c r="S981" s="1">
        <v>42389</v>
      </c>
      <c r="T981">
        <v>558.98400000000004</v>
      </c>
      <c r="V981" s="86">
        <v>42562</v>
      </c>
      <c r="W981" s="5">
        <v>-11.13</v>
      </c>
      <c r="Z981" s="86">
        <v>42542</v>
      </c>
      <c r="AA981" s="5">
        <v>83.94</v>
      </c>
      <c r="AC981" s="1">
        <v>42444</v>
      </c>
      <c r="AD981">
        <v>1.8210999999999999</v>
      </c>
      <c r="AE981" s="87">
        <f t="shared" ca="1" si="108"/>
        <v>1.859999999999995E-2</v>
      </c>
      <c r="AF981" s="87">
        <f t="shared" ca="1" si="109"/>
        <v>3.8973441811914318E-2</v>
      </c>
      <c r="AG981" s="87">
        <f t="shared" ca="1" si="110"/>
        <v>0.62842786645193771</v>
      </c>
      <c r="AI981" s="1">
        <v>42397</v>
      </c>
      <c r="AJ981">
        <v>1893.36</v>
      </c>
      <c r="AK981" s="85">
        <f t="shared" ca="1" si="113"/>
        <v>5.5133325226166194E-3</v>
      </c>
      <c r="AL981" s="87">
        <f t="shared" ca="1" si="111"/>
        <v>1.3936823176778933E-2</v>
      </c>
      <c r="AM981" s="87">
        <f t="shared" ca="1" si="112"/>
        <v>22.472452128730549</v>
      </c>
    </row>
    <row r="982" spans="2:39" x14ac:dyDescent="0.45">
      <c r="B982" s="86">
        <v>42579</v>
      </c>
      <c r="C982" s="5">
        <v>73.900000000000006</v>
      </c>
      <c r="E982" s="86">
        <v>42587</v>
      </c>
      <c r="F982" s="5">
        <v>1.4795</v>
      </c>
      <c r="G982" s="5">
        <v>0.8691671013102138</v>
      </c>
      <c r="I982" s="86">
        <v>42538</v>
      </c>
      <c r="J982" s="5">
        <v>19.41</v>
      </c>
      <c r="L982" s="86">
        <v>42587</v>
      </c>
      <c r="M982" s="5">
        <v>0.48849999999999999</v>
      </c>
      <c r="O982" s="86">
        <f t="shared" ca="1" si="114"/>
        <v>42587</v>
      </c>
      <c r="P982" s="5">
        <v>2083.25</v>
      </c>
      <c r="Q982" s="5">
        <v>6.82407712652972</v>
      </c>
      <c r="R982" s="1"/>
      <c r="S982" s="1">
        <v>42388</v>
      </c>
      <c r="T982">
        <v>558.16200000000003</v>
      </c>
      <c r="V982" s="86">
        <v>42559</v>
      </c>
      <c r="W982" s="5">
        <v>-11.25</v>
      </c>
      <c r="Z982" s="86">
        <v>42541</v>
      </c>
      <c r="AA982" s="5">
        <v>83.62</v>
      </c>
      <c r="AC982" s="1">
        <v>42443</v>
      </c>
      <c r="AD982">
        <v>1.8025</v>
      </c>
      <c r="AE982" s="87">
        <f t="shared" ca="1" si="108"/>
        <v>-2.53000000000001E-2</v>
      </c>
      <c r="AF982" s="87">
        <f t="shared" ca="1" si="109"/>
        <v>3.8882772534890107E-2</v>
      </c>
      <c r="AG982" s="87">
        <f t="shared" ca="1" si="110"/>
        <v>0.62696586828949552</v>
      </c>
      <c r="AI982" s="1">
        <v>42396</v>
      </c>
      <c r="AJ982">
        <v>1882.95</v>
      </c>
      <c r="AK982" s="85">
        <f t="shared" ca="1" si="113"/>
        <v>-1.0922893803811026E-2</v>
      </c>
      <c r="AL982" s="87">
        <f t="shared" ca="1" si="111"/>
        <v>1.783623251006973E-2</v>
      </c>
      <c r="AM982" s="87">
        <f t="shared" ca="1" si="112"/>
        <v>28.760060750952832</v>
      </c>
    </row>
    <row r="983" spans="2:39" x14ac:dyDescent="0.45">
      <c r="B983" s="86">
        <v>42578</v>
      </c>
      <c r="C983" s="5">
        <v>73.5</v>
      </c>
      <c r="E983" s="86">
        <v>42586</v>
      </c>
      <c r="F983" s="5">
        <v>1.3966000000000001</v>
      </c>
      <c r="G983" s="5">
        <v>0.75908686371631084</v>
      </c>
      <c r="I983" s="86">
        <v>42537</v>
      </c>
      <c r="J983" s="5">
        <v>19.37</v>
      </c>
      <c r="L983" s="86">
        <v>42586</v>
      </c>
      <c r="M983" s="5">
        <v>0.48359999999999997</v>
      </c>
      <c r="O983" s="86">
        <f t="shared" ca="1" si="114"/>
        <v>42586</v>
      </c>
      <c r="P983" s="5">
        <v>2071.2199999999998</v>
      </c>
      <c r="Q983" s="5">
        <v>4.5131136339793603</v>
      </c>
      <c r="R983" s="1"/>
      <c r="S983" s="1">
        <v>42384</v>
      </c>
      <c r="T983">
        <v>555.44500000000005</v>
      </c>
      <c r="V983" s="86">
        <v>42558</v>
      </c>
      <c r="W983" s="5">
        <v>-10</v>
      </c>
      <c r="Z983" s="86">
        <v>42538</v>
      </c>
      <c r="AA983" s="5">
        <v>83.13</v>
      </c>
      <c r="AC983" s="1">
        <v>42440</v>
      </c>
      <c r="AD983">
        <v>1.8278000000000001</v>
      </c>
      <c r="AE983" s="87">
        <f t="shared" ca="1" si="108"/>
        <v>5.9800000000000075E-2</v>
      </c>
      <c r="AF983" s="87">
        <f t="shared" ca="1" si="109"/>
        <v>6.4708442262196297E-2</v>
      </c>
      <c r="AG983" s="87">
        <f t="shared" ca="1" si="110"/>
        <v>1.0433922800174429</v>
      </c>
      <c r="AI983" s="1">
        <v>42395</v>
      </c>
      <c r="AJ983">
        <v>1903.63</v>
      </c>
      <c r="AK983" s="85">
        <f t="shared" ca="1" si="113"/>
        <v>1.4045211853838186E-2</v>
      </c>
      <c r="AL983" s="87">
        <f t="shared" ca="1" si="111"/>
        <v>1.5675594599378034E-2</v>
      </c>
      <c r="AM983" s="87">
        <f t="shared" ca="1" si="112"/>
        <v>25.276136803604487</v>
      </c>
    </row>
    <row r="984" spans="2:39" x14ac:dyDescent="0.45">
      <c r="B984" s="86">
        <v>42577</v>
      </c>
      <c r="C984" s="5">
        <v>74.923900000000003</v>
      </c>
      <c r="E984" s="86">
        <v>42585</v>
      </c>
      <c r="F984" s="5">
        <v>1.4379</v>
      </c>
      <c r="G984" s="5">
        <v>0.80314386424019069</v>
      </c>
      <c r="I984" s="86">
        <v>42536</v>
      </c>
      <c r="J984" s="5">
        <v>20.14</v>
      </c>
      <c r="L984" s="86">
        <v>42585</v>
      </c>
      <c r="M984" s="5">
        <v>0.50860000000000005</v>
      </c>
      <c r="O984" s="86">
        <f t="shared" ca="1" si="114"/>
        <v>42585</v>
      </c>
      <c r="P984" s="5">
        <v>2077.9899999999998</v>
      </c>
      <c r="Q984" s="5">
        <v>7.4507137347723598</v>
      </c>
      <c r="R984" s="1"/>
      <c r="S984" s="1">
        <v>42383</v>
      </c>
      <c r="T984">
        <v>526.87599999999998</v>
      </c>
      <c r="V984" s="86">
        <v>42557</v>
      </c>
      <c r="W984" s="5">
        <v>-9.25</v>
      </c>
      <c r="Z984" s="86">
        <v>42537</v>
      </c>
      <c r="AA984" s="5">
        <v>83.075000000000003</v>
      </c>
      <c r="AC984" s="1">
        <v>42439</v>
      </c>
      <c r="AD984">
        <v>1.768</v>
      </c>
      <c r="AE984" s="87">
        <f t="shared" ca="1" si="108"/>
        <v>5.2999999999999936E-2</v>
      </c>
      <c r="AF984" s="87">
        <f t="shared" ca="1" si="109"/>
        <v>5.977225526948092E-2</v>
      </c>
      <c r="AG984" s="87">
        <f t="shared" ca="1" si="110"/>
        <v>0.96379865635930262</v>
      </c>
      <c r="AI984" s="1">
        <v>42394</v>
      </c>
      <c r="AJ984">
        <v>1877.08</v>
      </c>
      <c r="AK984" s="85">
        <f t="shared" ca="1" si="113"/>
        <v>-1.5761508958281073E-2</v>
      </c>
      <c r="AL984" s="87">
        <f t="shared" ca="1" si="111"/>
        <v>1.6488347426099545E-2</v>
      </c>
      <c r="AM984" s="87">
        <f t="shared" ca="1" si="112"/>
        <v>26.586661358541896</v>
      </c>
    </row>
    <row r="985" spans="2:39" x14ac:dyDescent="0.45">
      <c r="B985" s="86">
        <v>42576</v>
      </c>
      <c r="C985" s="5">
        <v>74.991500000000002</v>
      </c>
      <c r="E985" s="86">
        <v>42584</v>
      </c>
      <c r="F985" s="5">
        <v>1.4490000000000001</v>
      </c>
      <c r="G985" s="5">
        <v>0.78841612320736543</v>
      </c>
      <c r="I985" s="86">
        <v>42535</v>
      </c>
      <c r="J985" s="5">
        <v>20.5</v>
      </c>
      <c r="L985" s="86">
        <v>42584</v>
      </c>
      <c r="M985" s="5">
        <v>0.5262</v>
      </c>
      <c r="O985" s="86">
        <f t="shared" ca="1" si="114"/>
        <v>42584</v>
      </c>
      <c r="P985" s="5">
        <v>2071.5</v>
      </c>
      <c r="Q985" s="5">
        <v>6.4263907755096596</v>
      </c>
      <c r="R985" s="1"/>
      <c r="S985" s="1">
        <v>42382</v>
      </c>
      <c r="T985">
        <v>536.40700000000004</v>
      </c>
      <c r="V985" s="86">
        <v>42556</v>
      </c>
      <c r="W985" s="5">
        <v>-8.1300000000000008</v>
      </c>
      <c r="Z985" s="86">
        <v>42536</v>
      </c>
      <c r="AA985" s="5">
        <v>83.03</v>
      </c>
      <c r="AC985" s="1">
        <v>42438</v>
      </c>
      <c r="AD985">
        <v>1.7150000000000001</v>
      </c>
      <c r="AE985" s="87">
        <f t="shared" ca="1" si="108"/>
        <v>3.8300000000000001E-2</v>
      </c>
      <c r="AF985" s="87">
        <f t="shared" ca="1" si="109"/>
        <v>5.7577968876993124E-2</v>
      </c>
      <c r="AG985" s="87">
        <f t="shared" ca="1" si="110"/>
        <v>0.92841685141966102</v>
      </c>
      <c r="AI985" s="1">
        <v>42391</v>
      </c>
      <c r="AJ985">
        <v>1906.9</v>
      </c>
      <c r="AK985" s="85">
        <f t="shared" ca="1" si="113"/>
        <v>2.0080708854120791E-2</v>
      </c>
      <c r="AL985" s="87">
        <f t="shared" ca="1" si="111"/>
        <v>1.3159427815788797E-2</v>
      </c>
      <c r="AM985" s="87">
        <f t="shared" ca="1" si="112"/>
        <v>21.218939774203736</v>
      </c>
    </row>
    <row r="986" spans="2:39" x14ac:dyDescent="0.45">
      <c r="B986" s="86">
        <v>42573</v>
      </c>
      <c r="C986" s="5">
        <v>75.599999999999994</v>
      </c>
      <c r="E986" s="86">
        <v>42583</v>
      </c>
      <c r="F986" s="5">
        <v>1.4179999999999999</v>
      </c>
      <c r="G986" s="5">
        <v>0.92770619451059633</v>
      </c>
      <c r="I986" s="86">
        <v>42534</v>
      </c>
      <c r="J986" s="5">
        <v>20.97</v>
      </c>
      <c r="L986" s="86">
        <v>42583</v>
      </c>
      <c r="M986" s="5">
        <v>0.50919999999999999</v>
      </c>
      <c r="O986" s="86">
        <f t="shared" ca="1" si="114"/>
        <v>42583</v>
      </c>
      <c r="P986" s="5">
        <v>2075.3200000000002</v>
      </c>
      <c r="Q986" s="5">
        <v>6.4835447618670301</v>
      </c>
      <c r="R986" s="1"/>
      <c r="S986" s="1">
        <v>42381</v>
      </c>
      <c r="T986">
        <v>516.41099999999994</v>
      </c>
      <c r="V986" s="86">
        <v>42552</v>
      </c>
      <c r="W986" s="5">
        <v>-9.75</v>
      </c>
      <c r="Z986" s="86">
        <v>42535</v>
      </c>
      <c r="AA986" s="5">
        <v>82.99</v>
      </c>
      <c r="AC986" s="1">
        <v>42437</v>
      </c>
      <c r="AD986">
        <v>1.6767000000000001</v>
      </c>
      <c r="AE986" s="87">
        <f t="shared" ca="1" si="108"/>
        <v>-7.7799999999999869E-2</v>
      </c>
      <c r="AF986" s="87">
        <f t="shared" ca="1" si="109"/>
        <v>5.3972184193959175E-2</v>
      </c>
      <c r="AG986" s="87">
        <f t="shared" ca="1" si="110"/>
        <v>0.87027532042068767</v>
      </c>
      <c r="AI986" s="1">
        <v>42390</v>
      </c>
      <c r="AJ986">
        <v>1868.99</v>
      </c>
      <c r="AK986" s="85">
        <f t="shared" ca="1" si="113"/>
        <v>5.181970226003676E-3</v>
      </c>
      <c r="AL986" s="87">
        <f t="shared" ca="1" si="111"/>
        <v>1.2218936331494521E-2</v>
      </c>
      <c r="AM986" s="87">
        <f t="shared" ca="1" si="112"/>
        <v>19.702442822911671</v>
      </c>
    </row>
    <row r="987" spans="2:39" x14ac:dyDescent="0.45">
      <c r="B987" s="86">
        <v>42572</v>
      </c>
      <c r="C987" s="5">
        <v>76.653700000000001</v>
      </c>
      <c r="E987" s="86">
        <v>42580</v>
      </c>
      <c r="F987" s="5">
        <v>1.3520000000000001</v>
      </c>
      <c r="G987" s="5">
        <v>0.41893340759600617</v>
      </c>
      <c r="I987" s="86">
        <v>42531</v>
      </c>
      <c r="J987" s="5">
        <v>17.03</v>
      </c>
      <c r="L987" s="86">
        <v>42580</v>
      </c>
      <c r="M987" s="5">
        <v>0.47149999999999997</v>
      </c>
      <c r="O987" s="86">
        <f t="shared" ca="1" si="114"/>
        <v>42580</v>
      </c>
      <c r="P987" s="5">
        <v>2079.06</v>
      </c>
      <c r="Q987" s="5">
        <v>9.4467649857553706</v>
      </c>
      <c r="R987" s="1"/>
      <c r="S987" s="1">
        <v>42380</v>
      </c>
      <c r="T987">
        <v>520.39099999999996</v>
      </c>
      <c r="V987" s="86">
        <v>42551</v>
      </c>
      <c r="W987" s="5">
        <v>-10.63</v>
      </c>
      <c r="Z987" s="86">
        <v>42534</v>
      </c>
      <c r="AA987" s="5">
        <v>83.27</v>
      </c>
      <c r="AC987" s="1">
        <v>42436</v>
      </c>
      <c r="AD987">
        <v>1.7544999999999999</v>
      </c>
      <c r="AE987" s="87">
        <f t="shared" ca="1" si="108"/>
        <v>2.8999999999999915E-2</v>
      </c>
      <c r="AF987" s="87">
        <f t="shared" ca="1" si="109"/>
        <v>1.7390418818034947E-2</v>
      </c>
      <c r="AG987" s="87">
        <f t="shared" ca="1" si="110"/>
        <v>0.28041207772371829</v>
      </c>
      <c r="AI987" s="1">
        <v>42389</v>
      </c>
      <c r="AJ987">
        <v>1859.33</v>
      </c>
      <c r="AK987" s="85">
        <f t="shared" ca="1" si="113"/>
        <v>-1.1762765749513873E-2</v>
      </c>
      <c r="AL987" s="87">
        <f t="shared" ca="1" si="111"/>
        <v>1.6547726680146896E-2</v>
      </c>
      <c r="AM987" s="87">
        <f t="shared" ca="1" si="112"/>
        <v>26.682407528748186</v>
      </c>
    </row>
    <row r="988" spans="2:39" x14ac:dyDescent="0.45">
      <c r="B988" s="86">
        <v>42571</v>
      </c>
      <c r="C988" s="5">
        <v>76</v>
      </c>
      <c r="E988" s="86">
        <v>42579</v>
      </c>
      <c r="F988" s="5">
        <v>1.4005000000000001</v>
      </c>
      <c r="G988" s="5">
        <v>0.49939943932687936</v>
      </c>
      <c r="I988" s="86">
        <v>42530</v>
      </c>
      <c r="J988" s="5">
        <v>14.64</v>
      </c>
      <c r="L988" s="86">
        <v>42579</v>
      </c>
      <c r="M988" s="5">
        <v>0.47470000000000001</v>
      </c>
      <c r="O988" s="86">
        <f t="shared" ca="1" si="114"/>
        <v>42579</v>
      </c>
      <c r="P988" s="5">
        <v>2096.0700000000002</v>
      </c>
      <c r="Q988" s="5">
        <v>8.8530568404356202</v>
      </c>
      <c r="R988" s="1"/>
      <c r="S988" s="1">
        <v>42377</v>
      </c>
      <c r="T988">
        <v>522.26599999999996</v>
      </c>
      <c r="V988" s="86">
        <v>42550</v>
      </c>
      <c r="W988" s="5">
        <v>-11.5</v>
      </c>
      <c r="Z988" s="86">
        <v>42531</v>
      </c>
      <c r="AA988" s="5">
        <v>83.83</v>
      </c>
      <c r="AC988" s="1">
        <v>42433</v>
      </c>
      <c r="AD988">
        <v>1.7255</v>
      </c>
      <c r="AE988" s="87">
        <f t="shared" ca="1" si="108"/>
        <v>4.2999999999999927E-2</v>
      </c>
      <c r="AF988" s="87">
        <f t="shared" ca="1" si="109"/>
        <v>3.5154705706823011E-2</v>
      </c>
      <c r="AG988" s="87">
        <f t="shared" ca="1" si="110"/>
        <v>0.56685259694797807</v>
      </c>
      <c r="AI988" s="1">
        <v>42388</v>
      </c>
      <c r="AJ988">
        <v>1881.33</v>
      </c>
      <c r="AK988" s="85">
        <f t="shared" ca="1" si="113"/>
        <v>5.316801750062664E-4</v>
      </c>
      <c r="AL988" s="87">
        <f t="shared" ca="1" si="111"/>
        <v>1.9706396853251613E-2</v>
      </c>
      <c r="AM988" s="87">
        <f t="shared" ca="1" si="112"/>
        <v>31.775610144234793</v>
      </c>
    </row>
    <row r="989" spans="2:39" x14ac:dyDescent="0.45">
      <c r="B989" s="86">
        <v>42570</v>
      </c>
      <c r="C989" s="5">
        <v>76.081100000000006</v>
      </c>
      <c r="E989" s="86">
        <v>42578</v>
      </c>
      <c r="F989" s="5">
        <v>1.4038999999999999</v>
      </c>
      <c r="G989" s="5">
        <v>0.53970176949867488</v>
      </c>
      <c r="I989" s="86">
        <v>42529</v>
      </c>
      <c r="J989" s="5">
        <v>14.08</v>
      </c>
      <c r="L989" s="86">
        <v>42578</v>
      </c>
      <c r="M989" s="5">
        <v>0.45619999999999999</v>
      </c>
      <c r="O989" s="86">
        <f t="shared" ca="1" si="114"/>
        <v>42578</v>
      </c>
      <c r="P989" s="5">
        <v>2115.48</v>
      </c>
      <c r="Q989" s="5">
        <v>4.5938403402904298</v>
      </c>
      <c r="R989" s="1"/>
      <c r="S989" s="1">
        <v>42376</v>
      </c>
      <c r="T989">
        <v>513.41800000000001</v>
      </c>
      <c r="V989" s="86">
        <v>42549</v>
      </c>
      <c r="W989" s="5">
        <v>-11.88</v>
      </c>
      <c r="Z989" s="86">
        <v>42530</v>
      </c>
      <c r="AA989" s="5">
        <v>84.24</v>
      </c>
      <c r="AC989" s="1">
        <v>42432</v>
      </c>
      <c r="AD989">
        <v>1.6825000000000001</v>
      </c>
      <c r="AE989" s="87">
        <f t="shared" ref="AE989:AE1052" ca="1" si="115">(AD989-AD990)</f>
        <v>1.2000000000000899E-3</v>
      </c>
      <c r="AF989" s="87">
        <f t="shared" ref="AF989:AF1052" ca="1" si="116">STDEV(AE989:AE992)</f>
        <v>4.4195804853703807E-2</v>
      </c>
      <c r="AG989" s="87">
        <f t="shared" ref="AG989:AG1052" ca="1" si="117">AF989*SQRT(260)</f>
        <v>0.71263594024812826</v>
      </c>
      <c r="AI989" s="1">
        <v>42384</v>
      </c>
      <c r="AJ989">
        <v>1880.33</v>
      </c>
      <c r="AK989" s="85">
        <f t="shared" ca="1" si="113"/>
        <v>-2.1835767111975091E-2</v>
      </c>
      <c r="AL989" s="87">
        <f t="shared" ref="AL989:AL1052" ca="1" si="118">STDEV(AK989:AK992)</f>
        <v>2.0982239640069601E-2</v>
      </c>
      <c r="AM989" s="87">
        <f t="shared" ref="AM989:AM1052" ca="1" si="119">AL989*SQRT(260)*100</f>
        <v>33.832844822961619</v>
      </c>
    </row>
    <row r="990" spans="2:39" x14ac:dyDescent="0.45">
      <c r="B990" s="86">
        <v>42569</v>
      </c>
      <c r="C990" s="5">
        <v>77.599999999999994</v>
      </c>
      <c r="E990" s="86">
        <v>42577</v>
      </c>
      <c r="F990" s="5">
        <v>1.4653</v>
      </c>
      <c r="G990" s="5">
        <v>0.26433387978085554</v>
      </c>
      <c r="I990" s="86">
        <v>42528</v>
      </c>
      <c r="J990" s="5">
        <v>14.05</v>
      </c>
      <c r="L990" s="86">
        <v>42577</v>
      </c>
      <c r="M990" s="5">
        <v>0.49430000000000002</v>
      </c>
      <c r="O990" s="86">
        <f t="shared" ca="1" si="114"/>
        <v>42577</v>
      </c>
      <c r="P990" s="5">
        <v>2119.12</v>
      </c>
      <c r="Q990" s="5">
        <v>5.4428750802389398</v>
      </c>
      <c r="R990" s="1"/>
      <c r="S990" s="1">
        <v>42375</v>
      </c>
      <c r="T990">
        <v>495.54899999999998</v>
      </c>
      <c r="V990" s="86">
        <v>42548</v>
      </c>
      <c r="W990" s="5">
        <v>-12.5</v>
      </c>
      <c r="Z990" s="86">
        <v>42529</v>
      </c>
      <c r="AA990" s="5">
        <v>84.57</v>
      </c>
      <c r="AC990" s="1">
        <v>42431</v>
      </c>
      <c r="AD990">
        <v>1.6813</v>
      </c>
      <c r="AE990" s="87">
        <f t="shared" ca="1" si="115"/>
        <v>2.2799999999999931E-2</v>
      </c>
      <c r="AF990" s="87">
        <f t="shared" ca="1" si="116"/>
        <v>4.2410012575648567E-2</v>
      </c>
      <c r="AG990" s="87">
        <f t="shared" ca="1" si="117"/>
        <v>0.68384090498692318</v>
      </c>
      <c r="AI990" s="1">
        <v>42383</v>
      </c>
      <c r="AJ990">
        <v>1921.84</v>
      </c>
      <c r="AK990" s="85">
        <f t="shared" ref="AK990:AK1053" ca="1" si="120">LN(AJ990/AJ991)</f>
        <v>1.6558094217956527E-2</v>
      </c>
      <c r="AL990" s="87">
        <f t="shared" ca="1" si="118"/>
        <v>1.802318185926596E-2</v>
      </c>
      <c r="AM990" s="87">
        <f t="shared" ca="1" si="119"/>
        <v>29.061507518772167</v>
      </c>
    </row>
    <row r="991" spans="2:39" x14ac:dyDescent="0.45">
      <c r="B991" s="86">
        <v>42566</v>
      </c>
      <c r="C991" s="5">
        <v>77.900000000000006</v>
      </c>
      <c r="E991" s="86">
        <v>42576</v>
      </c>
      <c r="F991" s="5">
        <v>1.488</v>
      </c>
      <c r="G991" s="5">
        <v>0.21190092024340065</v>
      </c>
      <c r="I991" s="86">
        <v>42527</v>
      </c>
      <c r="J991" s="5">
        <v>13.65</v>
      </c>
      <c r="L991" s="86">
        <v>42576</v>
      </c>
      <c r="M991" s="5">
        <v>0.497</v>
      </c>
      <c r="O991" s="86">
        <f t="shared" ca="1" si="114"/>
        <v>42576</v>
      </c>
      <c r="P991" s="5">
        <v>2112.13</v>
      </c>
      <c r="Q991" s="5">
        <v>5.3275545771366204</v>
      </c>
      <c r="R991" s="1"/>
      <c r="S991" s="1">
        <v>42374</v>
      </c>
      <c r="T991">
        <v>481.62200000000001</v>
      </c>
      <c r="V991" s="86">
        <v>42545</v>
      </c>
      <c r="W991" s="5">
        <v>-12.25</v>
      </c>
      <c r="Z991" s="86">
        <v>42528</v>
      </c>
      <c r="AA991" s="5">
        <v>84.25</v>
      </c>
      <c r="AC991" s="1">
        <v>42430</v>
      </c>
      <c r="AD991">
        <v>1.6585000000000001</v>
      </c>
      <c r="AE991" s="87">
        <f t="shared" ca="1" si="115"/>
        <v>8.3800000000000097E-2</v>
      </c>
      <c r="AF991" s="87">
        <f t="shared" ca="1" si="116"/>
        <v>5.720049533585058E-2</v>
      </c>
      <c r="AG991" s="87">
        <f t="shared" ca="1" si="117"/>
        <v>0.92233027345595275</v>
      </c>
      <c r="AI991" s="1">
        <v>42382</v>
      </c>
      <c r="AJ991">
        <v>1890.28</v>
      </c>
      <c r="AK991" s="85">
        <f t="shared" ca="1" si="120"/>
        <v>-2.5282362871704309E-2</v>
      </c>
      <c r="AL991" s="87">
        <f t="shared" ca="1" si="118"/>
        <v>1.448310870089504E-2</v>
      </c>
      <c r="AM991" s="87">
        <f t="shared" ca="1" si="119"/>
        <v>23.353311068648232</v>
      </c>
    </row>
    <row r="992" spans="2:39" x14ac:dyDescent="0.45">
      <c r="B992" s="86">
        <v>42565</v>
      </c>
      <c r="C992" s="5">
        <v>77.590500000000006</v>
      </c>
      <c r="E992" s="86">
        <v>42573</v>
      </c>
      <c r="F992" s="5">
        <v>1.4782999999999999</v>
      </c>
      <c r="G992" s="5">
        <v>0.34041445327717862</v>
      </c>
      <c r="I992" s="86">
        <v>42524</v>
      </c>
      <c r="J992" s="5">
        <v>13.47</v>
      </c>
      <c r="L992" s="86">
        <v>42573</v>
      </c>
      <c r="M992" s="5">
        <v>0.51119999999999999</v>
      </c>
      <c r="O992" s="86">
        <f t="shared" ca="1" si="114"/>
        <v>42573</v>
      </c>
      <c r="P992" s="5">
        <v>2109.41</v>
      </c>
      <c r="Q992" s="5">
        <v>5.3350670873956298</v>
      </c>
      <c r="R992" s="1"/>
      <c r="S992" s="1">
        <v>42373</v>
      </c>
      <c r="T992">
        <v>483.99400000000003</v>
      </c>
      <c r="V992" s="86">
        <v>42544</v>
      </c>
      <c r="W992" s="5">
        <v>-12</v>
      </c>
      <c r="Z992" s="86">
        <v>42527</v>
      </c>
      <c r="AA992" s="5">
        <v>83.88</v>
      </c>
      <c r="AC992" s="1">
        <v>42429</v>
      </c>
      <c r="AD992">
        <v>1.5747</v>
      </c>
      <c r="AE992" s="87">
        <f t="shared" ca="1" si="115"/>
        <v>-1.8100000000000005E-2</v>
      </c>
      <c r="AF992" s="87">
        <f t="shared" ca="1" si="116"/>
        <v>3.8485928164286989E-2</v>
      </c>
      <c r="AG992" s="87">
        <f t="shared" ca="1" si="117"/>
        <v>0.62056694508596832</v>
      </c>
      <c r="AI992" s="1">
        <v>42381</v>
      </c>
      <c r="AJ992">
        <v>1938.68</v>
      </c>
      <c r="AK992" s="85">
        <f t="shared" ca="1" si="120"/>
        <v>7.7725092573912389E-3</v>
      </c>
      <c r="AL992" s="87">
        <f t="shared" ca="1" si="118"/>
        <v>1.3938491680150754E-2</v>
      </c>
      <c r="AM992" s="87">
        <f t="shared" ca="1" si="119"/>
        <v>22.475142509578056</v>
      </c>
    </row>
    <row r="993" spans="2:39" x14ac:dyDescent="0.45">
      <c r="B993" s="86">
        <v>42564</v>
      </c>
      <c r="C993" s="5">
        <v>76.620099999999994</v>
      </c>
      <c r="E993" s="86">
        <v>42572</v>
      </c>
      <c r="F993" s="5">
        <v>1.4699</v>
      </c>
      <c r="G993" s="5">
        <v>0.36556182787594299</v>
      </c>
      <c r="I993" s="86">
        <v>42523</v>
      </c>
      <c r="J993" s="5">
        <v>13.63</v>
      </c>
      <c r="L993" s="86">
        <v>42572</v>
      </c>
      <c r="M993" s="5">
        <v>0.51490000000000002</v>
      </c>
      <c r="O993" s="86">
        <f t="shared" ca="1" si="114"/>
        <v>42572</v>
      </c>
      <c r="P993" s="5">
        <v>2099.13</v>
      </c>
      <c r="Q993" s="5">
        <v>4.0297863922246702</v>
      </c>
      <c r="R993" s="1"/>
      <c r="S993" s="1">
        <v>42369</v>
      </c>
      <c r="T993">
        <v>469.90199999999999</v>
      </c>
      <c r="V993" s="86">
        <v>42543</v>
      </c>
      <c r="W993" s="5">
        <v>-12.13</v>
      </c>
      <c r="Z993" s="86">
        <v>42524</v>
      </c>
      <c r="AA993" s="5">
        <v>83.51</v>
      </c>
      <c r="AC993" s="1">
        <v>42426</v>
      </c>
      <c r="AD993">
        <v>1.5928</v>
      </c>
      <c r="AE993" s="87">
        <f t="shared" ca="1" si="115"/>
        <v>4.2999999999999927E-2</v>
      </c>
      <c r="AF993" s="87">
        <f t="shared" ca="1" si="116"/>
        <v>4.3238669035945004E-2</v>
      </c>
      <c r="AG993" s="87">
        <f t="shared" ca="1" si="117"/>
        <v>0.69720258892232834</v>
      </c>
      <c r="AI993" s="1">
        <v>42380</v>
      </c>
      <c r="AJ993">
        <v>1923.67</v>
      </c>
      <c r="AK993" s="85">
        <f t="shared" ca="1" si="120"/>
        <v>8.5290069397867538E-4</v>
      </c>
      <c r="AL993" s="87">
        <f t="shared" ca="1" si="118"/>
        <v>1.0187733047980341E-2</v>
      </c>
      <c r="AM993" s="87">
        <f t="shared" ca="1" si="119"/>
        <v>16.42722594073534</v>
      </c>
    </row>
    <row r="994" spans="2:39" x14ac:dyDescent="0.45">
      <c r="B994" s="86">
        <v>42563</v>
      </c>
      <c r="C994" s="5">
        <v>77.400000000000006</v>
      </c>
      <c r="E994" s="86">
        <v>42571</v>
      </c>
      <c r="F994" s="5">
        <v>1.4581</v>
      </c>
      <c r="G994" s="5">
        <v>0.36529768682541724</v>
      </c>
      <c r="I994" s="86">
        <v>42522</v>
      </c>
      <c r="J994" s="5">
        <v>14.2</v>
      </c>
      <c r="L994" s="86">
        <v>42571</v>
      </c>
      <c r="M994" s="5">
        <v>0.52280000000000004</v>
      </c>
      <c r="O994" s="86">
        <f t="shared" ca="1" si="114"/>
        <v>42571</v>
      </c>
      <c r="P994" s="5">
        <v>2105.2600000000002</v>
      </c>
      <c r="Q994" s="5">
        <v>3.6622638669805099</v>
      </c>
      <c r="R994" s="1"/>
      <c r="S994" s="1">
        <v>42368</v>
      </c>
      <c r="T994">
        <v>473.53399999999999</v>
      </c>
      <c r="V994" s="86">
        <v>42542</v>
      </c>
      <c r="W994" s="5">
        <v>-12</v>
      </c>
      <c r="Z994" s="86">
        <v>42523</v>
      </c>
      <c r="AA994" s="5">
        <v>83.36</v>
      </c>
      <c r="AC994" s="1">
        <v>42425</v>
      </c>
      <c r="AD994">
        <v>1.5498000000000001</v>
      </c>
      <c r="AE994" s="87">
        <f t="shared" ca="1" si="115"/>
        <v>-4.1699999999999848E-2</v>
      </c>
      <c r="AF994" s="87">
        <f t="shared" ca="1" si="116"/>
        <v>3.1761664523971729E-2</v>
      </c>
      <c r="AG994" s="87">
        <f t="shared" ca="1" si="117"/>
        <v>0.51214145181450044</v>
      </c>
      <c r="AI994" s="1">
        <v>42377</v>
      </c>
      <c r="AJ994">
        <v>1922.03</v>
      </c>
      <c r="AK994" s="85">
        <f t="shared" ca="1" si="120"/>
        <v>-1.0897570278899054E-2</v>
      </c>
      <c r="AL994" s="87">
        <f t="shared" ca="1" si="118"/>
        <v>1.0672091261089402E-2</v>
      </c>
      <c r="AM994" s="87">
        <f t="shared" ca="1" si="119"/>
        <v>17.208230092053451</v>
      </c>
    </row>
    <row r="995" spans="2:39" x14ac:dyDescent="0.45">
      <c r="B995" s="86">
        <v>42562</v>
      </c>
      <c r="C995" s="5">
        <v>75.642600000000002</v>
      </c>
      <c r="E995" s="86">
        <v>42570</v>
      </c>
      <c r="F995" s="5">
        <v>1.4219999999999999</v>
      </c>
      <c r="G995" s="5">
        <v>0.47503234977560493</v>
      </c>
      <c r="I995" s="86">
        <v>42521</v>
      </c>
      <c r="J995" s="5">
        <v>14.19</v>
      </c>
      <c r="L995" s="86">
        <v>42570</v>
      </c>
      <c r="M995" s="5">
        <v>0.51700000000000002</v>
      </c>
      <c r="O995" s="86">
        <f t="shared" ca="1" si="114"/>
        <v>42570</v>
      </c>
      <c r="P995" s="5">
        <v>2099.33</v>
      </c>
      <c r="Q995" s="5">
        <v>3.7492771432979</v>
      </c>
      <c r="R995" s="1"/>
      <c r="S995" s="1">
        <v>42367</v>
      </c>
      <c r="T995">
        <v>473.935</v>
      </c>
      <c r="V995" s="86">
        <v>42541</v>
      </c>
      <c r="W995" s="5">
        <v>-12.25</v>
      </c>
      <c r="Z995" s="86">
        <v>42522</v>
      </c>
      <c r="AA995" s="5">
        <v>83.34</v>
      </c>
      <c r="AC995" s="1">
        <v>42424</v>
      </c>
      <c r="AD995">
        <v>1.5914999999999999</v>
      </c>
      <c r="AE995" s="87">
        <f t="shared" ca="1" si="115"/>
        <v>2.3199999999999887E-2</v>
      </c>
      <c r="AF995" s="87">
        <f t="shared" ca="1" si="116"/>
        <v>2.6673629299365981E-2</v>
      </c>
      <c r="AG995" s="87">
        <f t="shared" ca="1" si="117"/>
        <v>0.43009934898811314</v>
      </c>
      <c r="AI995" s="1">
        <v>42376</v>
      </c>
      <c r="AJ995">
        <v>1943.09</v>
      </c>
      <c r="AK995" s="85">
        <f t="shared" ca="1" si="120"/>
        <v>-2.3985794022258523E-2</v>
      </c>
      <c r="AL995" s="87">
        <f t="shared" ca="1" si="118"/>
        <v>1.0823004157366103E-2</v>
      </c>
      <c r="AM995" s="87">
        <f t="shared" ca="1" si="119"/>
        <v>17.451569825518458</v>
      </c>
    </row>
    <row r="996" spans="2:39" x14ac:dyDescent="0.45">
      <c r="B996" s="86">
        <v>42559</v>
      </c>
      <c r="C996" s="5">
        <v>76.7</v>
      </c>
      <c r="E996" s="86">
        <v>42569</v>
      </c>
      <c r="F996" s="5">
        <v>1.4375</v>
      </c>
      <c r="G996" s="5">
        <v>0.76789044357468772</v>
      </c>
      <c r="I996" s="86">
        <v>42517</v>
      </c>
      <c r="J996" s="5">
        <v>13.12</v>
      </c>
      <c r="L996" s="86">
        <v>42569</v>
      </c>
      <c r="M996" s="5">
        <v>0.53900000000000003</v>
      </c>
      <c r="O996" s="86">
        <f t="shared" ca="1" si="114"/>
        <v>42569</v>
      </c>
      <c r="P996" s="5">
        <v>2096.96</v>
      </c>
      <c r="Q996" s="5">
        <v>6.0741099580914701</v>
      </c>
      <c r="R996" s="1"/>
      <c r="S996" s="1">
        <v>42366</v>
      </c>
      <c r="T996">
        <v>482.608</v>
      </c>
      <c r="V996" s="86">
        <v>42538</v>
      </c>
      <c r="W996" s="5">
        <v>-12.13</v>
      </c>
      <c r="Z996" s="86">
        <v>42521</v>
      </c>
      <c r="AA996" s="5">
        <v>83.61</v>
      </c>
      <c r="AC996" s="1">
        <v>42423</v>
      </c>
      <c r="AD996">
        <v>1.5683</v>
      </c>
      <c r="AE996" s="87">
        <f t="shared" ca="1" si="115"/>
        <v>-3.9199999999999902E-2</v>
      </c>
      <c r="AF996" s="87">
        <f t="shared" ca="1" si="116"/>
        <v>3.8608332433987987E-2</v>
      </c>
      <c r="AG996" s="87">
        <f t="shared" ca="1" si="117"/>
        <v>0.62254065462961161</v>
      </c>
      <c r="AI996" s="1">
        <v>42375</v>
      </c>
      <c r="AJ996">
        <v>1990.26</v>
      </c>
      <c r="AK996" s="85">
        <f t="shared" ca="1" si="120"/>
        <v>-1.3202187278752919E-2</v>
      </c>
      <c r="AL996" s="87">
        <f t="shared" ca="1" si="118"/>
        <v>7.7531508708225238E-3</v>
      </c>
      <c r="AM996" s="87">
        <f t="shared" ca="1" si="119"/>
        <v>12.501580136403307</v>
      </c>
    </row>
    <row r="997" spans="2:39" x14ac:dyDescent="0.45">
      <c r="B997" s="86">
        <v>42558</v>
      </c>
      <c r="C997" s="5">
        <v>78.400000000000006</v>
      </c>
      <c r="E997" s="86">
        <v>42566</v>
      </c>
      <c r="F997" s="5">
        <v>1.41</v>
      </c>
      <c r="G997" s="5">
        <v>0.90713298363580497</v>
      </c>
      <c r="I997" s="86">
        <v>42516</v>
      </c>
      <c r="J997" s="5">
        <v>13.43</v>
      </c>
      <c r="L997" s="86">
        <v>42566</v>
      </c>
      <c r="M997" s="5">
        <v>0.53100000000000003</v>
      </c>
      <c r="O997" s="86">
        <f t="shared" ca="1" si="114"/>
        <v>42566</v>
      </c>
      <c r="P997" s="5">
        <v>2099.06</v>
      </c>
      <c r="Q997" s="5">
        <v>9.3064774281782405</v>
      </c>
      <c r="R997" s="1"/>
      <c r="S997" s="1">
        <v>42362</v>
      </c>
      <c r="T997">
        <v>475.55500000000001</v>
      </c>
      <c r="V997" s="86">
        <v>42537</v>
      </c>
      <c r="W997" s="5">
        <v>-13.13</v>
      </c>
      <c r="Z997" s="86">
        <v>42517</v>
      </c>
      <c r="AA997" s="5">
        <v>83.69</v>
      </c>
      <c r="AC997" s="1">
        <v>42422</v>
      </c>
      <c r="AD997">
        <v>1.6074999999999999</v>
      </c>
      <c r="AE997" s="87">
        <f t="shared" ca="1" si="115"/>
        <v>1.4999999999998348E-3</v>
      </c>
      <c r="AF997" s="87">
        <f t="shared" ca="1" si="116"/>
        <v>5.3874135723926034E-2</v>
      </c>
      <c r="AG997" s="87">
        <f t="shared" ca="1" si="117"/>
        <v>0.86869433634622062</v>
      </c>
      <c r="AI997" s="1">
        <v>42374</v>
      </c>
      <c r="AJ997">
        <v>2016.71</v>
      </c>
      <c r="AK997" s="85">
        <f t="shared" ca="1" si="120"/>
        <v>2.0102404911239561E-3</v>
      </c>
      <c r="AL997" s="87">
        <f t="shared" ca="1" si="118"/>
        <v>7.2363524212168502E-3</v>
      </c>
      <c r="AM997" s="87">
        <f t="shared" ca="1" si="119"/>
        <v>11.668267675474905</v>
      </c>
    </row>
    <row r="998" spans="2:39" x14ac:dyDescent="0.45">
      <c r="B998" s="86">
        <v>42557</v>
      </c>
      <c r="C998" s="5">
        <v>77.3</v>
      </c>
      <c r="E998" s="86">
        <v>42565</v>
      </c>
      <c r="F998" s="5">
        <v>1.3900999999999999</v>
      </c>
      <c r="G998" s="5">
        <v>0.9886501150558763</v>
      </c>
      <c r="I998" s="86">
        <v>42515</v>
      </c>
      <c r="J998" s="5">
        <v>13.9</v>
      </c>
      <c r="L998" s="86">
        <v>42565</v>
      </c>
      <c r="M998" s="5">
        <v>0.5333</v>
      </c>
      <c r="O998" s="86">
        <f t="shared" ca="1" si="114"/>
        <v>42565</v>
      </c>
      <c r="P998" s="5">
        <v>2090.1</v>
      </c>
      <c r="Q998" s="5">
        <v>11.5595014814535</v>
      </c>
      <c r="R998" s="1"/>
      <c r="S998" s="1">
        <v>42361</v>
      </c>
      <c r="T998">
        <v>479.28800000000001</v>
      </c>
      <c r="V998" s="86">
        <v>42536</v>
      </c>
      <c r="W998" s="5">
        <v>-12.63</v>
      </c>
      <c r="Z998" s="86">
        <v>42516</v>
      </c>
      <c r="AA998" s="5">
        <v>83.55</v>
      </c>
      <c r="AC998" s="1">
        <v>42419</v>
      </c>
      <c r="AD998">
        <v>1.6060000000000001</v>
      </c>
      <c r="AE998" s="87">
        <f t="shared" ca="1" si="115"/>
        <v>8.1999999999999851E-3</v>
      </c>
      <c r="AF998" s="87">
        <f t="shared" ca="1" si="116"/>
        <v>5.4532345141820829E-2</v>
      </c>
      <c r="AG998" s="87">
        <f t="shared" ca="1" si="117"/>
        <v>0.87930764430507147</v>
      </c>
      <c r="AI998" s="1">
        <v>42373</v>
      </c>
      <c r="AJ998">
        <v>2012.66</v>
      </c>
      <c r="AK998" s="85">
        <f t="shared" ca="1" si="120"/>
        <v>-1.5422087447211375E-2</v>
      </c>
      <c r="AL998" s="87">
        <f t="shared" ca="1" si="118"/>
        <v>1.1187052044198457E-2</v>
      </c>
      <c r="AM998" s="87">
        <f t="shared" ca="1" si="119"/>
        <v>18.038579404791626</v>
      </c>
    </row>
    <row r="999" spans="2:39" x14ac:dyDescent="0.45">
      <c r="B999" s="86">
        <v>42556</v>
      </c>
      <c r="C999" s="5">
        <v>78.7</v>
      </c>
      <c r="E999" s="86">
        <v>42564</v>
      </c>
      <c r="F999" s="5">
        <v>1.3340000000000001</v>
      </c>
      <c r="G999" s="5">
        <v>1.1123410073653972</v>
      </c>
      <c r="I999" s="86">
        <v>42514</v>
      </c>
      <c r="J999" s="5">
        <v>14.42</v>
      </c>
      <c r="L999" s="86">
        <v>42564</v>
      </c>
      <c r="M999" s="5">
        <v>0.50349999999999995</v>
      </c>
      <c r="O999" s="86">
        <f t="shared" ca="1" si="114"/>
        <v>42564</v>
      </c>
      <c r="P999" s="5">
        <v>2090.54</v>
      </c>
      <c r="Q999" s="5">
        <v>10.3603186551554</v>
      </c>
      <c r="R999" s="1"/>
      <c r="S999" s="1">
        <v>42360</v>
      </c>
      <c r="T999">
        <v>496.697</v>
      </c>
      <c r="V999" s="86">
        <v>42535</v>
      </c>
      <c r="W999" s="5">
        <v>-12.88</v>
      </c>
      <c r="Z999" s="86">
        <v>42515</v>
      </c>
      <c r="AA999" s="5">
        <v>83.79</v>
      </c>
      <c r="AC999" s="1">
        <v>42418</v>
      </c>
      <c r="AD999">
        <v>1.5978000000000001</v>
      </c>
      <c r="AE999" s="87">
        <f t="shared" ca="1" si="115"/>
        <v>-7.4699999999999989E-2</v>
      </c>
      <c r="AF999" s="87">
        <f t="shared" ca="1" si="116"/>
        <v>5.4322892657393249E-2</v>
      </c>
      <c r="AG999" s="87">
        <f t="shared" ca="1" si="117"/>
        <v>0.87593032447411812</v>
      </c>
      <c r="AI999" s="1">
        <v>42369</v>
      </c>
      <c r="AJ999">
        <v>2043.94</v>
      </c>
      <c r="AK999" s="85">
        <f t="shared" ca="1" si="120"/>
        <v>-9.4564043127839722E-3</v>
      </c>
      <c r="AL999" s="87">
        <f t="shared" ca="1" si="118"/>
        <v>8.9665319972004522E-3</v>
      </c>
      <c r="AM999" s="87">
        <f t="shared" ca="1" si="119"/>
        <v>14.458098413959242</v>
      </c>
    </row>
    <row r="1000" spans="2:39" x14ac:dyDescent="0.45">
      <c r="B1000" s="86">
        <v>42555</v>
      </c>
      <c r="C1000" s="5">
        <v>77</v>
      </c>
      <c r="E1000" s="86">
        <v>42563</v>
      </c>
      <c r="F1000" s="5">
        <v>1.3895</v>
      </c>
      <c r="G1000" s="5">
        <v>0.86619558030120114</v>
      </c>
      <c r="I1000" s="86">
        <v>42513</v>
      </c>
      <c r="J1000" s="5">
        <v>15.82</v>
      </c>
      <c r="L1000" s="86">
        <v>42563</v>
      </c>
      <c r="M1000" s="5">
        <v>0.53300000000000003</v>
      </c>
      <c r="O1000" s="86">
        <f t="shared" ca="1" si="114"/>
        <v>42563</v>
      </c>
      <c r="P1000" s="5">
        <v>2076.06</v>
      </c>
      <c r="Q1000" s="5">
        <v>12.8755502988282</v>
      </c>
      <c r="R1000" s="1"/>
      <c r="S1000" s="1">
        <v>42359</v>
      </c>
      <c r="T1000">
        <v>512.71500000000003</v>
      </c>
      <c r="V1000" s="86">
        <v>42534</v>
      </c>
      <c r="W1000" s="5">
        <v>-12.88</v>
      </c>
      <c r="Z1000" s="86">
        <v>42514</v>
      </c>
      <c r="AA1000" s="5">
        <v>83.66</v>
      </c>
      <c r="AC1000" s="1">
        <v>42417</v>
      </c>
      <c r="AD1000">
        <v>1.6725000000000001</v>
      </c>
      <c r="AE1000" s="87">
        <f t="shared" ca="1" si="115"/>
        <v>5.5500000000000105E-2</v>
      </c>
      <c r="AF1000" s="87">
        <f t="shared" ca="1" si="116"/>
        <v>5.1404174603495764E-2</v>
      </c>
      <c r="AG1000" s="87">
        <f t="shared" ca="1" si="117"/>
        <v>0.82886740998385044</v>
      </c>
      <c r="AI1000" s="1">
        <v>42368</v>
      </c>
      <c r="AJ1000">
        <v>2063.36</v>
      </c>
      <c r="AK1000" s="85">
        <f t="shared" ca="1" si="120"/>
        <v>-7.2433991595191854E-3</v>
      </c>
      <c r="AL1000" s="87">
        <f t="shared" ca="1" si="118"/>
        <v>7.5616026957816456E-3</v>
      </c>
      <c r="AM1000" s="87">
        <f t="shared" ca="1" si="119"/>
        <v>12.192717984724153</v>
      </c>
    </row>
    <row r="1001" spans="2:39" x14ac:dyDescent="0.45">
      <c r="B1001" s="86">
        <v>42552</v>
      </c>
      <c r="C1001" s="5">
        <v>77.542400000000001</v>
      </c>
      <c r="E1001" s="86">
        <v>42562</v>
      </c>
      <c r="F1001" s="5">
        <v>1.3192999999999999</v>
      </c>
      <c r="G1001" s="5">
        <v>0.78284536574387897</v>
      </c>
      <c r="I1001" s="86">
        <v>42510</v>
      </c>
      <c r="J1001" s="5">
        <v>15.2</v>
      </c>
      <c r="L1001" s="86">
        <v>42562</v>
      </c>
      <c r="M1001" s="5">
        <v>0.49730000000000002</v>
      </c>
      <c r="O1001" s="86">
        <f t="shared" ca="1" si="114"/>
        <v>42562</v>
      </c>
      <c r="P1001" s="5">
        <v>2048.04</v>
      </c>
      <c r="Q1001" s="5">
        <v>6.8516564161590798</v>
      </c>
      <c r="R1001" s="1"/>
      <c r="S1001" s="1">
        <v>42356</v>
      </c>
      <c r="T1001">
        <v>514</v>
      </c>
      <c r="V1001" s="86">
        <v>42531</v>
      </c>
      <c r="W1001" s="5">
        <v>-12.5</v>
      </c>
      <c r="Z1001" s="86">
        <v>42513</v>
      </c>
      <c r="AA1001" s="5">
        <v>83.16</v>
      </c>
      <c r="AC1001" s="1">
        <v>42416</v>
      </c>
      <c r="AD1001">
        <v>1.617</v>
      </c>
      <c r="AE1001" s="87">
        <f t="shared" ca="1" si="115"/>
        <v>1.4000000000000012E-2</v>
      </c>
      <c r="AF1001" s="87">
        <f t="shared" ca="1" si="116"/>
        <v>7.0275718898255943E-2</v>
      </c>
      <c r="AG1001" s="87">
        <f t="shared" ca="1" si="117"/>
        <v>1.1331619184094295</v>
      </c>
      <c r="AI1001" s="1">
        <v>42367</v>
      </c>
      <c r="AJ1001">
        <v>2078.36</v>
      </c>
      <c r="AK1001" s="85">
        <f t="shared" ca="1" si="120"/>
        <v>1.0573612487139963E-2</v>
      </c>
      <c r="AL1001" s="87">
        <f t="shared" ca="1" si="118"/>
        <v>7.7438331111066077E-3</v>
      </c>
      <c r="AM1001" s="87">
        <f t="shared" ca="1" si="119"/>
        <v>12.486555700310022</v>
      </c>
    </row>
    <row r="1002" spans="2:39" x14ac:dyDescent="0.45">
      <c r="B1002" s="86">
        <v>42551</v>
      </c>
      <c r="C1002" s="5">
        <v>75.8</v>
      </c>
      <c r="E1002" s="86">
        <v>42559</v>
      </c>
      <c r="F1002" s="5">
        <v>1.2467999999999999</v>
      </c>
      <c r="G1002" s="5">
        <v>0.45247848935980622</v>
      </c>
      <c r="I1002" s="86">
        <v>42509</v>
      </c>
      <c r="J1002" s="5">
        <v>16.329999999999998</v>
      </c>
      <c r="L1002" s="86">
        <v>42559</v>
      </c>
      <c r="M1002" s="5">
        <v>0.4793</v>
      </c>
      <c r="O1002" s="86">
        <f t="shared" ca="1" si="114"/>
        <v>42559</v>
      </c>
      <c r="P1002" s="5">
        <v>2052.3200000000002</v>
      </c>
      <c r="Q1002" s="5">
        <v>10.497189863842401</v>
      </c>
      <c r="R1002" s="1"/>
      <c r="S1002" s="1">
        <v>42355</v>
      </c>
      <c r="T1002">
        <v>508.36900000000003</v>
      </c>
      <c r="V1002" s="86">
        <v>42530</v>
      </c>
      <c r="W1002" s="5">
        <v>-13</v>
      </c>
      <c r="Z1002" s="86">
        <v>42510</v>
      </c>
      <c r="AA1002" s="5">
        <v>83.14</v>
      </c>
      <c r="AC1002" s="1">
        <v>42415</v>
      </c>
      <c r="AD1002">
        <v>1.603</v>
      </c>
      <c r="AE1002" s="87">
        <f t="shared" ca="1" si="115"/>
        <v>9.9999999999988987E-4</v>
      </c>
      <c r="AF1002" s="87">
        <f t="shared" ca="1" si="116"/>
        <v>8.8557476627705939E-2</v>
      </c>
      <c r="AG1002" s="87">
        <f t="shared" ca="1" si="117"/>
        <v>1.4279464042229797</v>
      </c>
      <c r="AI1002" s="1">
        <v>42366</v>
      </c>
      <c r="AJ1002">
        <v>2056.5</v>
      </c>
      <c r="AK1002" s="85">
        <f t="shared" ca="1" si="120"/>
        <v>-2.1809411946235105E-3</v>
      </c>
      <c r="AL1002" s="87">
        <f t="shared" ca="1" si="118"/>
        <v>7.3377293860538888E-3</v>
      </c>
      <c r="AM1002" s="87">
        <f t="shared" ca="1" si="119"/>
        <v>11.831733119526184</v>
      </c>
    </row>
    <row r="1003" spans="2:39" x14ac:dyDescent="0.45">
      <c r="B1003" s="86">
        <v>42550</v>
      </c>
      <c r="C1003" s="5">
        <v>76.7</v>
      </c>
      <c r="E1003" s="86">
        <v>42558</v>
      </c>
      <c r="F1003" s="5">
        <v>1.2865</v>
      </c>
      <c r="G1003" s="5">
        <v>0.45669375223811842</v>
      </c>
      <c r="I1003" s="86">
        <v>42508</v>
      </c>
      <c r="J1003" s="5">
        <v>15.95</v>
      </c>
      <c r="L1003" s="86">
        <v>42558</v>
      </c>
      <c r="M1003" s="5">
        <v>0.52700000000000002</v>
      </c>
      <c r="O1003" s="86">
        <f t="shared" ca="1" si="114"/>
        <v>42558</v>
      </c>
      <c r="P1003" s="5">
        <v>2040.04</v>
      </c>
      <c r="Q1003" s="5">
        <v>13.0234521775372</v>
      </c>
      <c r="R1003" s="1"/>
      <c r="S1003" s="1">
        <v>42354</v>
      </c>
      <c r="T1003">
        <v>480.04700000000003</v>
      </c>
      <c r="V1003" s="86">
        <v>42529</v>
      </c>
      <c r="W1003" s="5">
        <v>-13.1</v>
      </c>
      <c r="Z1003" s="86">
        <v>42509</v>
      </c>
      <c r="AA1003" s="5">
        <v>82.85</v>
      </c>
      <c r="AC1003" s="1">
        <v>42412</v>
      </c>
      <c r="AD1003">
        <v>1.6020000000000001</v>
      </c>
      <c r="AE1003" s="87">
        <f t="shared" ca="1" si="115"/>
        <v>0.11520000000000019</v>
      </c>
      <c r="AF1003" s="87">
        <f t="shared" ca="1" si="116"/>
        <v>9.0523072565322715E-2</v>
      </c>
      <c r="AG1003" s="87">
        <f t="shared" ca="1" si="117"/>
        <v>1.4596406863791298</v>
      </c>
      <c r="AI1003" s="1">
        <v>42362</v>
      </c>
      <c r="AJ1003">
        <v>2060.9899999999998</v>
      </c>
      <c r="AK1003" s="85">
        <f t="shared" ca="1" si="120"/>
        <v>-1.599891742574954E-3</v>
      </c>
      <c r="AL1003" s="87">
        <f t="shared" ca="1" si="118"/>
        <v>5.9463776165354365E-3</v>
      </c>
      <c r="AM1003" s="87">
        <f t="shared" ca="1" si="119"/>
        <v>9.5882458026443764</v>
      </c>
    </row>
    <row r="1004" spans="2:39" x14ac:dyDescent="0.45">
      <c r="B1004" s="86">
        <v>42549</v>
      </c>
      <c r="C1004" s="5">
        <v>79.3</v>
      </c>
      <c r="E1004" s="86">
        <v>42557</v>
      </c>
      <c r="F1004" s="5">
        <v>1.2762</v>
      </c>
      <c r="G1004" s="5">
        <v>0.36865828803016493</v>
      </c>
      <c r="I1004" s="86">
        <v>42507</v>
      </c>
      <c r="J1004" s="5">
        <v>15.57</v>
      </c>
      <c r="L1004" s="86">
        <v>42557</v>
      </c>
      <c r="M1004" s="5">
        <v>0.53369999999999995</v>
      </c>
      <c r="O1004" s="86">
        <f t="shared" ca="1" si="114"/>
        <v>42557</v>
      </c>
      <c r="P1004" s="5">
        <v>2047.63</v>
      </c>
      <c r="Q1004" s="5">
        <v>14.4500864546493</v>
      </c>
      <c r="R1004" s="1"/>
      <c r="S1004" s="1">
        <v>42353</v>
      </c>
      <c r="T1004">
        <v>490.87900000000002</v>
      </c>
      <c r="V1004" s="86">
        <v>42528</v>
      </c>
      <c r="W1004" s="5">
        <v>-13</v>
      </c>
      <c r="Z1004" s="86">
        <v>42508</v>
      </c>
      <c r="AA1004" s="5">
        <v>83.08</v>
      </c>
      <c r="AC1004" s="1">
        <v>42411</v>
      </c>
      <c r="AD1004">
        <v>1.4867999999999999</v>
      </c>
      <c r="AE1004" s="87">
        <f t="shared" ca="1" si="115"/>
        <v>-5.3200000000000136E-2</v>
      </c>
      <c r="AF1004" s="87">
        <f t="shared" ca="1" si="116"/>
        <v>1.9130843333911528E-2</v>
      </c>
      <c r="AG1004" s="87">
        <f t="shared" ca="1" si="117"/>
        <v>0.30847557980062773</v>
      </c>
      <c r="AI1004" s="1">
        <v>42361</v>
      </c>
      <c r="AJ1004">
        <v>2064.29</v>
      </c>
      <c r="AK1004" s="85">
        <f t="shared" ca="1" si="120"/>
        <v>1.2341563236114893E-2</v>
      </c>
      <c r="AL1004" s="87">
        <f t="shared" ca="1" si="118"/>
        <v>1.3929807263043706E-2</v>
      </c>
      <c r="AM1004" s="87">
        <f t="shared" ca="1" si="119"/>
        <v>22.461139307755904</v>
      </c>
    </row>
    <row r="1005" spans="2:39" x14ac:dyDescent="0.45">
      <c r="B1005" s="86">
        <v>42548</v>
      </c>
      <c r="C1005" s="5">
        <v>81.400000000000006</v>
      </c>
      <c r="E1005" s="86">
        <v>42556</v>
      </c>
      <c r="F1005" s="5">
        <v>1.2935000000000001</v>
      </c>
      <c r="G1005" s="5">
        <v>0.37955656144154859</v>
      </c>
      <c r="I1005" s="86">
        <v>42506</v>
      </c>
      <c r="J1005" s="5">
        <v>14.68</v>
      </c>
      <c r="L1005" s="86">
        <v>42556</v>
      </c>
      <c r="M1005" s="5">
        <v>0.56499999999999995</v>
      </c>
      <c r="O1005" s="86">
        <f t="shared" ca="1" si="114"/>
        <v>42556</v>
      </c>
      <c r="P1005" s="5">
        <v>2047.21</v>
      </c>
      <c r="Q1005" s="5">
        <v>14.4035293891884</v>
      </c>
      <c r="R1005" s="1"/>
      <c r="S1005" s="1">
        <v>42352</v>
      </c>
      <c r="T1005">
        <v>513.79399999999998</v>
      </c>
      <c r="V1005" s="86">
        <v>42527</v>
      </c>
      <c r="W1005" s="5">
        <v>-12</v>
      </c>
      <c r="Z1005" s="86">
        <v>42507</v>
      </c>
      <c r="AA1005" s="5">
        <v>83.07</v>
      </c>
      <c r="AC1005" s="1">
        <v>42410</v>
      </c>
      <c r="AD1005">
        <v>1.54</v>
      </c>
      <c r="AE1005" s="87">
        <f t="shared" ca="1" si="115"/>
        <v>-8.6999999999999966E-2</v>
      </c>
      <c r="AF1005" s="87">
        <f t="shared" ca="1" si="116"/>
        <v>4.505615015363245E-2</v>
      </c>
      <c r="AG1005" s="87">
        <f t="shared" ca="1" si="117"/>
        <v>0.72650859136925217</v>
      </c>
      <c r="AI1005" s="1">
        <v>42360</v>
      </c>
      <c r="AJ1005">
        <v>2038.97</v>
      </c>
      <c r="AK1005" s="85">
        <f t="shared" ca="1" si="120"/>
        <v>8.7781220393295094E-3</v>
      </c>
      <c r="AL1005" s="87">
        <f t="shared" ca="1" si="118"/>
        <v>1.4381217120843249E-2</v>
      </c>
      <c r="AM1005" s="87">
        <f t="shared" ca="1" si="119"/>
        <v>23.189015832496445</v>
      </c>
    </row>
    <row r="1006" spans="2:39" x14ac:dyDescent="0.45">
      <c r="B1006" s="86">
        <v>42545</v>
      </c>
      <c r="C1006" s="5">
        <v>80.8</v>
      </c>
      <c r="E1006" s="86">
        <v>42555</v>
      </c>
      <c r="F1006" s="5">
        <v>1.3474999999999999</v>
      </c>
      <c r="G1006" s="5">
        <v>0.62582580110868868</v>
      </c>
      <c r="I1006" s="86">
        <v>42503</v>
      </c>
      <c r="J1006" s="5">
        <v>15.04</v>
      </c>
      <c r="L1006" s="86">
        <v>42555</v>
      </c>
      <c r="M1006" s="5">
        <v>0.57750000000000001</v>
      </c>
      <c r="O1006" s="86">
        <f t="shared" ca="1" si="114"/>
        <v>42555</v>
      </c>
      <c r="P1006" s="5">
        <v>2066.66</v>
      </c>
      <c r="Q1006" s="5">
        <v>14.4710371782358</v>
      </c>
      <c r="R1006" s="1"/>
      <c r="S1006" s="1">
        <v>42349</v>
      </c>
      <c r="T1006">
        <v>522.75599999999997</v>
      </c>
      <c r="V1006" s="86">
        <v>42524</v>
      </c>
      <c r="W1006" s="5">
        <v>-13.38</v>
      </c>
      <c r="Z1006" s="86">
        <v>42506</v>
      </c>
      <c r="AA1006" s="5">
        <v>83.24</v>
      </c>
      <c r="AC1006" s="1">
        <v>42409</v>
      </c>
      <c r="AD1006">
        <v>1.627</v>
      </c>
      <c r="AE1006" s="87">
        <f t="shared" ca="1" si="115"/>
        <v>-4.6999999999999931E-2</v>
      </c>
      <c r="AF1006" s="87">
        <f t="shared" ca="1" si="116"/>
        <v>4.052911504914302E-2</v>
      </c>
      <c r="AG1006" s="87">
        <f t="shared" ca="1" si="117"/>
        <v>0.65351234367327327</v>
      </c>
      <c r="AI1006" s="1">
        <v>42359</v>
      </c>
      <c r="AJ1006">
        <v>2021.15</v>
      </c>
      <c r="AK1006" s="85">
        <f t="shared" ca="1" si="120"/>
        <v>7.748318994364429E-3</v>
      </c>
      <c r="AL1006" s="87">
        <f t="shared" ca="1" si="118"/>
        <v>1.6225980045498543E-2</v>
      </c>
      <c r="AM1006" s="87">
        <f t="shared" ca="1" si="119"/>
        <v>26.163606669111655</v>
      </c>
    </row>
    <row r="1007" spans="2:39" x14ac:dyDescent="0.45">
      <c r="B1007" s="86">
        <v>42544</v>
      </c>
      <c r="C1007" s="5">
        <v>76</v>
      </c>
      <c r="E1007" s="86">
        <v>42552</v>
      </c>
      <c r="F1007" s="5">
        <v>1.347</v>
      </c>
      <c r="G1007" s="5">
        <v>0.68812003555581258</v>
      </c>
      <c r="I1007" s="86">
        <v>42502</v>
      </c>
      <c r="J1007" s="5">
        <v>14.41</v>
      </c>
      <c r="L1007" s="86">
        <v>42552</v>
      </c>
      <c r="M1007" s="5">
        <v>0.59150000000000003</v>
      </c>
      <c r="O1007" s="86">
        <f t="shared" ca="1" si="114"/>
        <v>42552</v>
      </c>
      <c r="P1007" s="5">
        <v>2046.61</v>
      </c>
      <c r="Q1007" s="5">
        <v>16.393386248218999</v>
      </c>
      <c r="R1007" s="1"/>
      <c r="S1007" s="1">
        <v>42348</v>
      </c>
      <c r="T1007">
        <v>476.59199999999998</v>
      </c>
      <c r="V1007" s="86">
        <v>42523</v>
      </c>
      <c r="W1007" s="5">
        <v>-12.75</v>
      </c>
      <c r="Z1007" s="86">
        <v>42503</v>
      </c>
      <c r="AA1007" s="5">
        <v>82.78</v>
      </c>
      <c r="AC1007" s="1">
        <v>42408</v>
      </c>
      <c r="AD1007">
        <v>1.6739999999999999</v>
      </c>
      <c r="AE1007" s="87">
        <f t="shared" ca="1" si="115"/>
        <v>-7.7500000000000124E-2</v>
      </c>
      <c r="AF1007" s="87">
        <f t="shared" ca="1" si="116"/>
        <v>4.5983294067882333E-2</v>
      </c>
      <c r="AG1007" s="87">
        <f t="shared" ca="1" si="117"/>
        <v>0.74145833778215009</v>
      </c>
      <c r="AI1007" s="1">
        <v>42356</v>
      </c>
      <c r="AJ1007">
        <v>2005.55</v>
      </c>
      <c r="AK1007" s="85">
        <f t="shared" ca="1" si="120"/>
        <v>-1.7957512179647538E-2</v>
      </c>
      <c r="AL1007" s="87">
        <f t="shared" ca="1" si="118"/>
        <v>1.6880072337727876E-2</v>
      </c>
      <c r="AM1007" s="87">
        <f t="shared" ca="1" si="119"/>
        <v>27.218298799337315</v>
      </c>
    </row>
    <row r="1008" spans="2:39" x14ac:dyDescent="0.45">
      <c r="B1008" s="86">
        <v>42543</v>
      </c>
      <c r="C1008" s="5">
        <v>79.649500000000003</v>
      </c>
      <c r="E1008" s="86">
        <v>42551</v>
      </c>
      <c r="F1008" s="5">
        <v>1.365</v>
      </c>
      <c r="G1008" s="5">
        <v>1.3029343549593486</v>
      </c>
      <c r="I1008" s="86">
        <v>42501</v>
      </c>
      <c r="J1008" s="5">
        <v>14.69</v>
      </c>
      <c r="L1008" s="86">
        <v>42551</v>
      </c>
      <c r="M1008" s="5">
        <v>0.63149999999999995</v>
      </c>
      <c r="O1008" s="86">
        <f t="shared" ca="1" si="114"/>
        <v>42551</v>
      </c>
      <c r="P1008" s="5">
        <v>2064.11</v>
      </c>
      <c r="Q1008" s="5">
        <v>14.5406412469694</v>
      </c>
      <c r="R1008" s="1"/>
      <c r="S1008" s="1">
        <v>42347</v>
      </c>
      <c r="T1008">
        <v>465.50400000000002</v>
      </c>
      <c r="V1008" s="86">
        <v>42522</v>
      </c>
      <c r="W1008" s="5">
        <v>-13.75</v>
      </c>
      <c r="Z1008" s="86">
        <v>42502</v>
      </c>
      <c r="AA1008" s="5">
        <v>83.15</v>
      </c>
      <c r="AC1008" s="1">
        <v>42405</v>
      </c>
      <c r="AD1008">
        <v>1.7515000000000001</v>
      </c>
      <c r="AE1008" s="87">
        <f t="shared" ca="1" si="115"/>
        <v>1.2900000000000134E-2</v>
      </c>
      <c r="AF1008" s="87">
        <f t="shared" ca="1" si="116"/>
        <v>5.9526436703927321E-2</v>
      </c>
      <c r="AG1008" s="87">
        <f t="shared" ca="1" si="117"/>
        <v>0.95983495108968242</v>
      </c>
      <c r="AI1008" s="1">
        <v>42355</v>
      </c>
      <c r="AJ1008">
        <v>2041.89</v>
      </c>
      <c r="AK1008" s="85">
        <f t="shared" ca="1" si="120"/>
        <v>-1.515475083488926E-2</v>
      </c>
      <c r="AL1008" s="87">
        <f t="shared" ca="1" si="118"/>
        <v>1.3145213231552993E-2</v>
      </c>
      <c r="AM1008" s="87">
        <f t="shared" ca="1" si="119"/>
        <v>21.196019445824945</v>
      </c>
    </row>
    <row r="1009" spans="2:39" x14ac:dyDescent="0.45">
      <c r="B1009" s="86">
        <v>42542</v>
      </c>
      <c r="C1009" s="5">
        <v>78.226200000000006</v>
      </c>
      <c r="E1009" s="86">
        <v>42550</v>
      </c>
      <c r="F1009" s="5">
        <v>1.4017999999999999</v>
      </c>
      <c r="G1009" s="5">
        <v>1.9156695783285105</v>
      </c>
      <c r="I1009" s="86">
        <v>42500</v>
      </c>
      <c r="J1009" s="5">
        <v>13.63</v>
      </c>
      <c r="L1009" s="86">
        <v>42550</v>
      </c>
      <c r="M1009" s="5">
        <v>0.62980000000000003</v>
      </c>
      <c r="O1009" s="86">
        <f t="shared" ca="1" si="114"/>
        <v>42550</v>
      </c>
      <c r="P1009" s="5">
        <v>2064.46</v>
      </c>
      <c r="Q1009" s="5">
        <v>14.5877400762175</v>
      </c>
      <c r="R1009" s="1"/>
      <c r="S1009" s="1">
        <v>42346</v>
      </c>
      <c r="T1009">
        <v>462.57499999999999</v>
      </c>
      <c r="V1009" s="86">
        <v>42521</v>
      </c>
      <c r="W1009" s="5">
        <v>-14.35</v>
      </c>
      <c r="Z1009" s="86">
        <v>42501</v>
      </c>
      <c r="AA1009" s="5">
        <v>83.02</v>
      </c>
      <c r="AC1009" s="1">
        <v>42404</v>
      </c>
      <c r="AD1009">
        <v>1.7385999999999999</v>
      </c>
      <c r="AE1009" s="87">
        <f t="shared" ca="1" si="115"/>
        <v>-6.7000000000001503E-3</v>
      </c>
      <c r="AF1009" s="87">
        <f t="shared" ca="1" si="116"/>
        <v>6.2992135752541825E-2</v>
      </c>
      <c r="AG1009" s="87">
        <f t="shared" ca="1" si="117"/>
        <v>1.0157176691056087</v>
      </c>
      <c r="AI1009" s="1">
        <v>42354</v>
      </c>
      <c r="AJ1009">
        <v>2073.0700000000002</v>
      </c>
      <c r="AK1009" s="85">
        <f t="shared" ca="1" si="120"/>
        <v>1.4410619402612932E-2</v>
      </c>
      <c r="AL1009" s="87">
        <f t="shared" ca="1" si="118"/>
        <v>1.5285342013681867E-2</v>
      </c>
      <c r="AM1009" s="87">
        <f t="shared" ca="1" si="119"/>
        <v>24.646873417039998</v>
      </c>
    </row>
    <row r="1010" spans="2:39" x14ac:dyDescent="0.45">
      <c r="B1010" s="86">
        <v>42541</v>
      </c>
      <c r="C1010" s="5">
        <v>78.8</v>
      </c>
      <c r="E1010" s="86">
        <v>42549</v>
      </c>
      <c r="F1010" s="5">
        <v>1.3485</v>
      </c>
      <c r="G1010" s="5">
        <v>1.9548876523558414</v>
      </c>
      <c r="I1010" s="86">
        <v>42499</v>
      </c>
      <c r="J1010" s="5">
        <v>14.57</v>
      </c>
      <c r="L1010" s="86">
        <v>42549</v>
      </c>
      <c r="M1010" s="5">
        <v>0.61419999999999997</v>
      </c>
      <c r="O1010" s="86">
        <f t="shared" ca="1" si="114"/>
        <v>42549</v>
      </c>
      <c r="P1010" s="5">
        <v>2084.39</v>
      </c>
      <c r="Q1010" s="5">
        <v>9.3032335127043009</v>
      </c>
      <c r="R1010" s="1"/>
      <c r="S1010" s="1">
        <v>42345</v>
      </c>
      <c r="T1010">
        <v>449.02100000000002</v>
      </c>
      <c r="V1010" s="86">
        <v>42517</v>
      </c>
      <c r="W1010" s="5">
        <v>-14</v>
      </c>
      <c r="Z1010" s="86">
        <v>42500</v>
      </c>
      <c r="AA1010" s="5">
        <v>83.08</v>
      </c>
      <c r="AC1010" s="1">
        <v>42403</v>
      </c>
      <c r="AD1010">
        <v>1.7453000000000001</v>
      </c>
      <c r="AE1010" s="87">
        <f t="shared" ca="1" si="115"/>
        <v>2.5500000000000078E-2</v>
      </c>
      <c r="AF1010" s="87">
        <f t="shared" ca="1" si="116"/>
        <v>6.7505968871895472E-2</v>
      </c>
      <c r="AG1010" s="87">
        <f t="shared" ca="1" si="117"/>
        <v>1.0885010411876799</v>
      </c>
      <c r="AI1010" s="1">
        <v>42353</v>
      </c>
      <c r="AJ1010">
        <v>2043.41</v>
      </c>
      <c r="AK1010" s="85">
        <f t="shared" ca="1" si="120"/>
        <v>1.0562534400149612E-2</v>
      </c>
      <c r="AL1010" s="87">
        <f t="shared" ca="1" si="118"/>
        <v>1.320073382801824E-2</v>
      </c>
      <c r="AM1010" s="87">
        <f t="shared" ca="1" si="119"/>
        <v>21.285543717633367</v>
      </c>
    </row>
    <row r="1011" spans="2:39" x14ac:dyDescent="0.45">
      <c r="B1011" s="86">
        <v>42538</v>
      </c>
      <c r="C1011" s="5">
        <v>80.687700000000007</v>
      </c>
      <c r="E1011" s="86">
        <v>42548</v>
      </c>
      <c r="F1011" s="5">
        <v>1.3134999999999999</v>
      </c>
      <c r="G1011" s="5">
        <v>1.7748403824945302</v>
      </c>
      <c r="I1011" s="86">
        <v>42496</v>
      </c>
      <c r="J1011" s="5">
        <v>14.72</v>
      </c>
      <c r="L1011" s="86">
        <v>42548</v>
      </c>
      <c r="M1011" s="5">
        <v>0.60029999999999994</v>
      </c>
      <c r="O1011" s="86">
        <f t="shared" ca="1" si="114"/>
        <v>42548</v>
      </c>
      <c r="P1011" s="5">
        <v>2058.69</v>
      </c>
      <c r="Q1011" s="5">
        <v>6.2338043644286998</v>
      </c>
      <c r="R1011" s="1"/>
      <c r="S1011" s="1">
        <v>42342</v>
      </c>
      <c r="T1011">
        <v>441.75900000000001</v>
      </c>
      <c r="V1011" s="86">
        <v>42516</v>
      </c>
      <c r="W1011" s="5">
        <v>-14</v>
      </c>
      <c r="Z1011" s="86">
        <v>42499</v>
      </c>
      <c r="AA1011" s="5">
        <v>82.38</v>
      </c>
      <c r="AC1011" s="1">
        <v>42402</v>
      </c>
      <c r="AD1011">
        <v>1.7198</v>
      </c>
      <c r="AE1011" s="87">
        <f t="shared" ca="1" si="115"/>
        <v>-0.10549999999999993</v>
      </c>
      <c r="AF1011" s="87">
        <f t="shared" ca="1" si="116"/>
        <v>5.8677678890699012E-2</v>
      </c>
      <c r="AG1011" s="87">
        <f t="shared" ca="1" si="117"/>
        <v>0.94614914257742466</v>
      </c>
      <c r="AI1011" s="1">
        <v>42352</v>
      </c>
      <c r="AJ1011">
        <v>2021.94</v>
      </c>
      <c r="AK1011" s="85">
        <f t="shared" ca="1" si="120"/>
        <v>4.7443146166453133E-3</v>
      </c>
      <c r="AL1011" s="87">
        <f t="shared" ca="1" si="118"/>
        <v>1.1085916693244069E-2</v>
      </c>
      <c r="AM1011" s="87">
        <f t="shared" ca="1" si="119"/>
        <v>17.875503551419847</v>
      </c>
    </row>
    <row r="1012" spans="2:39" x14ac:dyDescent="0.45">
      <c r="B1012" s="86">
        <v>42537</v>
      </c>
      <c r="C1012" s="5">
        <v>81.7</v>
      </c>
      <c r="E1012" s="86">
        <v>42545</v>
      </c>
      <c r="F1012" s="5">
        <v>1.4379999999999999</v>
      </c>
      <c r="G1012" s="5">
        <v>1.7594238071974955</v>
      </c>
      <c r="I1012" s="86">
        <v>42495</v>
      </c>
      <c r="J1012" s="5">
        <v>15.91</v>
      </c>
      <c r="L1012" s="86">
        <v>42545</v>
      </c>
      <c r="M1012" s="5">
        <v>0.68630000000000002</v>
      </c>
      <c r="O1012" s="86">
        <f t="shared" ca="1" si="114"/>
        <v>42545</v>
      </c>
      <c r="P1012" s="5">
        <v>2057.14</v>
      </c>
      <c r="Q1012" s="5">
        <v>8.6860608154068792</v>
      </c>
      <c r="R1012" s="1"/>
      <c r="S1012" s="1">
        <v>42341</v>
      </c>
      <c r="T1012">
        <v>445.55599999999998</v>
      </c>
      <c r="V1012" s="86">
        <v>42515</v>
      </c>
      <c r="W1012" s="5">
        <v>-14.5</v>
      </c>
      <c r="Z1012" s="86">
        <v>42496</v>
      </c>
      <c r="AA1012" s="5">
        <v>82.53</v>
      </c>
      <c r="AC1012" s="1">
        <v>42401</v>
      </c>
      <c r="AD1012">
        <v>1.8252999999999999</v>
      </c>
      <c r="AE1012" s="87">
        <f t="shared" ca="1" si="115"/>
        <v>2.9799999999999827E-2</v>
      </c>
      <c r="AF1012" s="87">
        <f t="shared" ca="1" si="116"/>
        <v>4.3361503663964275E-2</v>
      </c>
      <c r="AG1012" s="87">
        <f t="shared" ca="1" si="117"/>
        <v>0.69918323778534386</v>
      </c>
      <c r="AI1012" s="1">
        <v>42349</v>
      </c>
      <c r="AJ1012">
        <v>2012.37</v>
      </c>
      <c r="AK1012" s="85">
        <f t="shared" ca="1" si="120"/>
        <v>-1.9613874846502764E-2</v>
      </c>
      <c r="AL1012" s="87">
        <f t="shared" ca="1" si="118"/>
        <v>8.9844326065596971E-3</v>
      </c>
      <c r="AM1012" s="87">
        <f t="shared" ca="1" si="119"/>
        <v>14.48696227926041</v>
      </c>
    </row>
    <row r="1013" spans="2:39" x14ac:dyDescent="0.45">
      <c r="B1013" s="86">
        <v>42536</v>
      </c>
      <c r="C1013" s="5">
        <v>78.781099999999995</v>
      </c>
      <c r="E1013" s="86">
        <v>42544</v>
      </c>
      <c r="F1013" s="5">
        <v>1.6259999999999999</v>
      </c>
      <c r="G1013" s="5">
        <v>0.73796909375212538</v>
      </c>
      <c r="I1013" s="86">
        <v>42494</v>
      </c>
      <c r="J1013" s="5">
        <v>16.05</v>
      </c>
      <c r="L1013" s="86">
        <v>42544</v>
      </c>
      <c r="M1013" s="5">
        <v>0.71150000000000002</v>
      </c>
      <c r="O1013" s="86">
        <f t="shared" ca="1" si="114"/>
        <v>42544</v>
      </c>
      <c r="P1013" s="5">
        <v>2050.63</v>
      </c>
      <c r="Q1013" s="5">
        <v>11.7489727032802</v>
      </c>
      <c r="R1013" s="1"/>
      <c r="S1013" s="1">
        <v>42340</v>
      </c>
      <c r="T1013">
        <v>437.01100000000002</v>
      </c>
      <c r="V1013" s="86">
        <v>42514</v>
      </c>
      <c r="W1013" s="5">
        <v>-14.25</v>
      </c>
      <c r="Z1013" s="86">
        <v>42495</v>
      </c>
      <c r="AA1013" s="5">
        <v>82.58</v>
      </c>
      <c r="AC1013" s="1">
        <v>42398</v>
      </c>
      <c r="AD1013">
        <v>1.7955000000000001</v>
      </c>
      <c r="AE1013" s="87">
        <f t="shared" ca="1" si="115"/>
        <v>-6.6299999999999804E-2</v>
      </c>
      <c r="AF1013" s="87">
        <f t="shared" ca="1" si="116"/>
        <v>3.5259703156247067E-2</v>
      </c>
      <c r="AG1013" s="87">
        <f t="shared" ca="1" si="117"/>
        <v>0.56854562994831948</v>
      </c>
      <c r="AI1013" s="1">
        <v>42348</v>
      </c>
      <c r="AJ1013">
        <v>2052.23</v>
      </c>
      <c r="AK1013" s="85">
        <f t="shared" ca="1" si="120"/>
        <v>2.2488637110527291E-3</v>
      </c>
      <c r="AL1013" s="87">
        <f t="shared" ca="1" si="118"/>
        <v>4.7019748153216134E-3</v>
      </c>
      <c r="AM1013" s="87">
        <f t="shared" ca="1" si="119"/>
        <v>7.5817065774262629</v>
      </c>
    </row>
    <row r="1014" spans="2:39" x14ac:dyDescent="0.45">
      <c r="B1014" s="86">
        <v>42535</v>
      </c>
      <c r="C1014" s="5">
        <v>78.5</v>
      </c>
      <c r="E1014" s="86">
        <v>42543</v>
      </c>
      <c r="F1014" s="5">
        <v>1.5649</v>
      </c>
      <c r="G1014" s="5">
        <v>0.68915029807244055</v>
      </c>
      <c r="I1014" s="86">
        <v>42493</v>
      </c>
      <c r="J1014" s="5">
        <v>15.6</v>
      </c>
      <c r="L1014" s="86">
        <v>42543</v>
      </c>
      <c r="M1014" s="5">
        <v>0.68889999999999996</v>
      </c>
      <c r="O1014" s="86">
        <f t="shared" ca="1" si="114"/>
        <v>42543</v>
      </c>
      <c r="P1014" s="5">
        <v>2051.12</v>
      </c>
      <c r="Q1014" s="5">
        <v>11.8451828146537</v>
      </c>
      <c r="R1014" s="1"/>
      <c r="S1014" s="1">
        <v>42339</v>
      </c>
      <c r="T1014">
        <v>434.15499999999997</v>
      </c>
      <c r="V1014" s="86">
        <v>42513</v>
      </c>
      <c r="W1014" s="5">
        <v>-14</v>
      </c>
      <c r="Z1014" s="86">
        <v>42494</v>
      </c>
      <c r="AA1014" s="5">
        <v>82.65</v>
      </c>
      <c r="AC1014" s="1">
        <v>42397</v>
      </c>
      <c r="AD1014">
        <v>1.8617999999999999</v>
      </c>
      <c r="AE1014" s="87">
        <f t="shared" ca="1" si="115"/>
        <v>-1.8199999999999994E-2</v>
      </c>
      <c r="AF1014" s="87">
        <f t="shared" ca="1" si="116"/>
        <v>2.5843696845975154E-2</v>
      </c>
      <c r="AG1014" s="87">
        <f t="shared" ca="1" si="117"/>
        <v>0.41671709028228393</v>
      </c>
      <c r="AI1014" s="1">
        <v>42347</v>
      </c>
      <c r="AJ1014">
        <v>2047.62</v>
      </c>
      <c r="AK1014" s="85">
        <f t="shared" ca="1" si="120"/>
        <v>-7.7690413899379369E-3</v>
      </c>
      <c r="AL1014" s="87">
        <f t="shared" ca="1" si="118"/>
        <v>1.3717751010567656E-2</v>
      </c>
      <c r="AM1014" s="87">
        <f t="shared" ca="1" si="119"/>
        <v>22.11920887483587</v>
      </c>
    </row>
    <row r="1015" spans="2:39" x14ac:dyDescent="0.45">
      <c r="B1015" s="86">
        <v>42534</v>
      </c>
      <c r="C1015" s="5">
        <v>78.7</v>
      </c>
      <c r="E1015" s="86">
        <v>42542</v>
      </c>
      <c r="F1015" s="5">
        <v>1.5871999999999999</v>
      </c>
      <c r="G1015" s="5">
        <v>0.53696734847971417</v>
      </c>
      <c r="I1015" s="86">
        <v>42492</v>
      </c>
      <c r="J1015" s="5">
        <v>14.68</v>
      </c>
      <c r="L1015" s="86">
        <v>42542</v>
      </c>
      <c r="M1015" s="5">
        <v>0.68920000000000003</v>
      </c>
      <c r="O1015" s="86">
        <f t="shared" ca="1" si="114"/>
        <v>42542</v>
      </c>
      <c r="P1015" s="5">
        <v>2063.37</v>
      </c>
      <c r="Q1015" s="5">
        <v>12.8263917778941</v>
      </c>
      <c r="R1015" s="1"/>
      <c r="S1015" s="1">
        <v>42338</v>
      </c>
      <c r="T1015">
        <v>451.01299999999998</v>
      </c>
      <c r="V1015" s="86">
        <v>42510</v>
      </c>
      <c r="W1015" s="5">
        <v>-14.1</v>
      </c>
      <c r="Z1015" s="86">
        <v>42493</v>
      </c>
      <c r="AA1015" s="5">
        <v>82.96</v>
      </c>
      <c r="AC1015" s="1">
        <v>42396</v>
      </c>
      <c r="AD1015">
        <v>1.88</v>
      </c>
      <c r="AE1015" s="87">
        <f t="shared" ca="1" si="115"/>
        <v>1.8699999999999939E-2</v>
      </c>
      <c r="AF1015" s="87">
        <f t="shared" ca="1" si="116"/>
        <v>2.8762591445602854E-2</v>
      </c>
      <c r="AG1015" s="87">
        <f t="shared" ca="1" si="117"/>
        <v>0.46378285148691434</v>
      </c>
      <c r="AI1015" s="1">
        <v>42346</v>
      </c>
      <c r="AJ1015">
        <v>2063.59</v>
      </c>
      <c r="AK1015" s="85">
        <f t="shared" ca="1" si="120"/>
        <v>-6.5110623052767533E-3</v>
      </c>
      <c r="AL1015" s="87">
        <f t="shared" ca="1" si="118"/>
        <v>1.526711191482997E-2</v>
      </c>
      <c r="AM1015" s="87">
        <f t="shared" ca="1" si="119"/>
        <v>24.617478265895805</v>
      </c>
    </row>
    <row r="1016" spans="2:39" x14ac:dyDescent="0.45">
      <c r="B1016" s="86">
        <v>42531</v>
      </c>
      <c r="C1016" s="5">
        <v>75.599999999999994</v>
      </c>
      <c r="E1016" s="86">
        <v>42541</v>
      </c>
      <c r="F1016" s="5">
        <v>1.5680000000000001</v>
      </c>
      <c r="G1016" s="5">
        <v>0.82253825645579137</v>
      </c>
      <c r="I1016" s="86">
        <v>42489</v>
      </c>
      <c r="J1016" s="5">
        <v>15.7</v>
      </c>
      <c r="L1016" s="86">
        <v>42541</v>
      </c>
      <c r="M1016" s="5">
        <v>0.67620000000000002</v>
      </c>
      <c r="O1016" s="86">
        <f t="shared" ca="1" si="114"/>
        <v>42541</v>
      </c>
      <c r="P1016" s="5">
        <v>2081.4299999999998</v>
      </c>
      <c r="Q1016" s="5">
        <v>12.1004533203976</v>
      </c>
      <c r="R1016" s="1"/>
      <c r="S1016" s="1">
        <v>42335</v>
      </c>
      <c r="T1016">
        <v>451.25099999999998</v>
      </c>
      <c r="V1016" s="86">
        <v>42509</v>
      </c>
      <c r="W1016" s="5">
        <v>-14.13</v>
      </c>
      <c r="Z1016" s="86">
        <v>42492</v>
      </c>
      <c r="AA1016" s="5">
        <v>83.5</v>
      </c>
      <c r="AC1016" s="1">
        <v>42395</v>
      </c>
      <c r="AD1016">
        <v>1.8613</v>
      </c>
      <c r="AE1016" s="87">
        <f t="shared" ca="1" si="115"/>
        <v>-1.0599999999999943E-2</v>
      </c>
      <c r="AF1016" s="87">
        <f t="shared" ca="1" si="116"/>
        <v>4.2442353060749741E-2</v>
      </c>
      <c r="AG1016" s="87">
        <f t="shared" ca="1" si="117"/>
        <v>0.68436237964010449</v>
      </c>
      <c r="AI1016" s="1">
        <v>42345</v>
      </c>
      <c r="AJ1016">
        <v>2077.0700000000002</v>
      </c>
      <c r="AK1016" s="85">
        <f t="shared" ca="1" si="120"/>
        <v>-7.014104884478266E-3</v>
      </c>
      <c r="AL1016" s="87">
        <f t="shared" ca="1" si="118"/>
        <v>1.5879520295089173E-2</v>
      </c>
      <c r="AM1016" s="87">
        <f t="shared" ca="1" si="119"/>
        <v>25.604957107669353</v>
      </c>
    </row>
    <row r="1017" spans="2:39" x14ac:dyDescent="0.45">
      <c r="B1017" s="86">
        <v>42530</v>
      </c>
      <c r="C1017" s="5">
        <v>74.099999999999994</v>
      </c>
      <c r="E1017" s="86">
        <v>42538</v>
      </c>
      <c r="F1017" s="5">
        <v>1.4875</v>
      </c>
      <c r="G1017" s="5">
        <v>0.51649380441589032</v>
      </c>
      <c r="I1017" s="86">
        <v>42488</v>
      </c>
      <c r="J1017" s="5">
        <v>15.22</v>
      </c>
      <c r="L1017" s="86">
        <v>42538</v>
      </c>
      <c r="M1017" s="5">
        <v>0.64059999999999995</v>
      </c>
      <c r="O1017" s="86">
        <f t="shared" ca="1" si="114"/>
        <v>42538</v>
      </c>
      <c r="P1017" s="5">
        <v>2065.3000000000002</v>
      </c>
      <c r="Q1017" s="5">
        <v>8.7656033880303905</v>
      </c>
      <c r="R1017" s="1"/>
      <c r="S1017" s="1">
        <v>42333</v>
      </c>
      <c r="T1017">
        <v>453.56700000000001</v>
      </c>
      <c r="V1017" s="86">
        <v>42508</v>
      </c>
      <c r="W1017" s="5">
        <v>-14.9</v>
      </c>
      <c r="Z1017" s="86">
        <v>42489</v>
      </c>
      <c r="AA1017" s="5">
        <v>83.85</v>
      </c>
      <c r="AC1017" s="1">
        <v>42394</v>
      </c>
      <c r="AD1017">
        <v>1.8718999999999999</v>
      </c>
      <c r="AE1017" s="87">
        <f t="shared" ca="1" si="115"/>
        <v>-4.4100000000000028E-2</v>
      </c>
      <c r="AF1017" s="87">
        <f t="shared" ca="1" si="116"/>
        <v>5.4004590854235091E-2</v>
      </c>
      <c r="AG1017" s="87">
        <f t="shared" ca="1" si="117"/>
        <v>0.87079786211649968</v>
      </c>
      <c r="AI1017" s="1">
        <v>42342</v>
      </c>
      <c r="AJ1017">
        <v>2091.69</v>
      </c>
      <c r="AK1017" s="85">
        <f t="shared" ca="1" si="120"/>
        <v>2.0317941551718299E-2</v>
      </c>
      <c r="AL1017" s="87">
        <f t="shared" ca="1" si="118"/>
        <v>1.6834842623709566E-2</v>
      </c>
      <c r="AM1017" s="87">
        <f t="shared" ca="1" si="119"/>
        <v>27.145368076877823</v>
      </c>
    </row>
    <row r="1018" spans="2:39" x14ac:dyDescent="0.45">
      <c r="B1018" s="86">
        <v>42529</v>
      </c>
      <c r="C1018" s="5">
        <v>72.5</v>
      </c>
      <c r="E1018" s="86">
        <v>42537</v>
      </c>
      <c r="F1018" s="5">
        <v>1.4484999999999999</v>
      </c>
      <c r="G1018" s="5">
        <v>0.38065242238381292</v>
      </c>
      <c r="I1018" s="86">
        <v>42487</v>
      </c>
      <c r="J1018" s="5">
        <v>13.77</v>
      </c>
      <c r="L1018" s="86">
        <v>42537</v>
      </c>
      <c r="M1018" s="5">
        <v>0.61550000000000005</v>
      </c>
      <c r="O1018" s="86">
        <f t="shared" ca="1" si="114"/>
        <v>42537</v>
      </c>
      <c r="P1018" s="5">
        <v>2075.81</v>
      </c>
      <c r="Q1018" s="5">
        <v>8.3881792361250707</v>
      </c>
      <c r="R1018" s="1"/>
      <c r="S1018" s="1">
        <v>42332</v>
      </c>
      <c r="T1018">
        <v>459.46899999999999</v>
      </c>
      <c r="V1018" s="86">
        <v>42507</v>
      </c>
      <c r="W1018" s="5">
        <v>-13.13</v>
      </c>
      <c r="Z1018" s="86">
        <v>42488</v>
      </c>
      <c r="AA1018" s="5">
        <v>83.71</v>
      </c>
      <c r="AC1018" s="1">
        <v>42391</v>
      </c>
      <c r="AD1018">
        <v>1.9159999999999999</v>
      </c>
      <c r="AE1018" s="87">
        <f t="shared" ca="1" si="115"/>
        <v>1.4000000000000012E-2</v>
      </c>
      <c r="AF1018" s="87">
        <f t="shared" ca="1" si="116"/>
        <v>4.906927076423015E-2</v>
      </c>
      <c r="AG1018" s="87">
        <f t="shared" ca="1" si="117"/>
        <v>0.79121821684454796</v>
      </c>
      <c r="AI1018" s="1">
        <v>42341</v>
      </c>
      <c r="AJ1018">
        <v>2049.62</v>
      </c>
      <c r="AK1018" s="85">
        <f t="shared" ca="1" si="120"/>
        <v>-1.4477878923262813E-2</v>
      </c>
      <c r="AL1018" s="87">
        <f t="shared" ca="1" si="118"/>
        <v>1.1115972515973366E-2</v>
      </c>
      <c r="AM1018" s="87">
        <f t="shared" ca="1" si="119"/>
        <v>17.923967109355999</v>
      </c>
    </row>
    <row r="1019" spans="2:39" x14ac:dyDescent="0.45">
      <c r="B1019" s="86">
        <v>42528</v>
      </c>
      <c r="C1019" s="5">
        <v>72.338099999999997</v>
      </c>
      <c r="E1019" s="86">
        <v>42536</v>
      </c>
      <c r="F1019" s="5">
        <v>1.4450000000000001</v>
      </c>
      <c r="G1019" s="5">
        <v>0.3421742246283303</v>
      </c>
      <c r="I1019" s="86">
        <v>42486</v>
      </c>
      <c r="J1019" s="5">
        <v>13.96</v>
      </c>
      <c r="L1019" s="86">
        <v>42536</v>
      </c>
      <c r="M1019" s="5">
        <v>0.62170000000000003</v>
      </c>
      <c r="O1019" s="86">
        <f t="shared" ca="1" si="114"/>
        <v>42536</v>
      </c>
      <c r="P1019" s="5">
        <v>2095.15</v>
      </c>
      <c r="Q1019" s="5">
        <v>2.75219407525982</v>
      </c>
      <c r="R1019" s="1"/>
      <c r="S1019" s="1">
        <v>42331</v>
      </c>
      <c r="T1019">
        <v>458.858</v>
      </c>
      <c r="V1019" s="86">
        <v>42506</v>
      </c>
      <c r="W1019" s="5">
        <v>-13.5</v>
      </c>
      <c r="Z1019" s="86">
        <v>42487</v>
      </c>
      <c r="AA1019" s="5">
        <v>83.85</v>
      </c>
      <c r="AC1019" s="1">
        <v>42390</v>
      </c>
      <c r="AD1019">
        <v>1.9019999999999999</v>
      </c>
      <c r="AE1019" s="87">
        <f t="shared" ca="1" si="115"/>
        <v>5.6699999999999973E-2</v>
      </c>
      <c r="AF1019" s="87">
        <f t="shared" ca="1" si="116"/>
        <v>4.8907429565114804E-2</v>
      </c>
      <c r="AG1019" s="87">
        <f t="shared" ca="1" si="117"/>
        <v>0.78860860592142479</v>
      </c>
      <c r="AI1019" s="1">
        <v>42340</v>
      </c>
      <c r="AJ1019">
        <v>2079.5100000000002</v>
      </c>
      <c r="AK1019" s="85">
        <f t="shared" ca="1" si="120"/>
        <v>-1.1056653069340215E-2</v>
      </c>
      <c r="AL1019" s="87">
        <f t="shared" ca="1" si="118"/>
        <v>9.1663571797247628E-3</v>
      </c>
      <c r="AM1019" s="87">
        <f t="shared" ca="1" si="119"/>
        <v>14.7803068391816</v>
      </c>
    </row>
    <row r="1020" spans="2:39" x14ac:dyDescent="0.45">
      <c r="B1020" s="86">
        <v>42527</v>
      </c>
      <c r="C1020" s="5">
        <v>73.465900000000005</v>
      </c>
      <c r="E1020" s="86">
        <v>42535</v>
      </c>
      <c r="F1020" s="5">
        <v>1.4843</v>
      </c>
      <c r="G1020" s="5">
        <v>0.33172508698217662</v>
      </c>
      <c r="I1020" s="86">
        <v>42485</v>
      </c>
      <c r="J1020" s="5">
        <v>14.08</v>
      </c>
      <c r="L1020" s="86">
        <v>42535</v>
      </c>
      <c r="M1020" s="5">
        <v>0.61029999999999995</v>
      </c>
      <c r="O1020" s="86">
        <f t="shared" ca="1" si="114"/>
        <v>42535</v>
      </c>
      <c r="P1020" s="5">
        <v>2091.6999999999998</v>
      </c>
      <c r="Q1020" s="5">
        <v>4.8732781307565496</v>
      </c>
      <c r="R1020" s="1"/>
      <c r="S1020" s="1">
        <v>42328</v>
      </c>
      <c r="T1020">
        <v>458.64299999999997</v>
      </c>
      <c r="V1020" s="86">
        <v>42503</v>
      </c>
      <c r="W1020" s="5">
        <v>-13</v>
      </c>
      <c r="Z1020" s="86">
        <v>42486</v>
      </c>
      <c r="AA1020" s="5">
        <v>83.36</v>
      </c>
      <c r="AC1020" s="1">
        <v>42389</v>
      </c>
      <c r="AD1020">
        <v>1.8452999999999999</v>
      </c>
      <c r="AE1020" s="87">
        <f t="shared" ca="1" si="115"/>
        <v>-6.0699999999999976E-2</v>
      </c>
      <c r="AF1020" s="87">
        <f t="shared" ca="1" si="116"/>
        <v>3.6534219119431895E-2</v>
      </c>
      <c r="AG1020" s="87">
        <f t="shared" ca="1" si="117"/>
        <v>0.58909658234735363</v>
      </c>
      <c r="AI1020" s="1">
        <v>42339</v>
      </c>
      <c r="AJ1020">
        <v>2102.63</v>
      </c>
      <c r="AK1020" s="85">
        <f t="shared" ca="1" si="120"/>
        <v>1.0623952433730842E-2</v>
      </c>
      <c r="AL1020" s="87">
        <f t="shared" ca="1" si="118"/>
        <v>6.4425323475776446E-3</v>
      </c>
      <c r="AM1020" s="87">
        <f t="shared" ca="1" si="119"/>
        <v>10.388271267584381</v>
      </c>
    </row>
    <row r="1021" spans="2:39" x14ac:dyDescent="0.45">
      <c r="B1021" s="86">
        <v>42524</v>
      </c>
      <c r="C1021" s="5">
        <v>73.400000000000006</v>
      </c>
      <c r="E1021" s="86">
        <v>42534</v>
      </c>
      <c r="F1021" s="5">
        <v>1.4810000000000001</v>
      </c>
      <c r="G1021" s="5">
        <v>0.22237172332230859</v>
      </c>
      <c r="I1021" s="86">
        <v>42482</v>
      </c>
      <c r="J1021" s="5">
        <v>13.22</v>
      </c>
      <c r="L1021" s="86">
        <v>42534</v>
      </c>
      <c r="M1021" s="5">
        <v>0.62649999999999995</v>
      </c>
      <c r="O1021" s="86">
        <f t="shared" ca="1" si="114"/>
        <v>42534</v>
      </c>
      <c r="P1021" s="5">
        <v>2087.79</v>
      </c>
      <c r="Q1021" s="5">
        <v>4.3007758434601202</v>
      </c>
      <c r="R1021" s="1"/>
      <c r="S1021" s="1">
        <v>42327</v>
      </c>
      <c r="T1021">
        <v>458.798</v>
      </c>
      <c r="V1021" s="86">
        <v>42502</v>
      </c>
      <c r="W1021" s="5">
        <v>-13.88</v>
      </c>
      <c r="Z1021" s="86">
        <v>42485</v>
      </c>
      <c r="AA1021" s="5">
        <v>83.08</v>
      </c>
      <c r="AC1021" s="1">
        <v>42388</v>
      </c>
      <c r="AD1021">
        <v>1.9059999999999999</v>
      </c>
      <c r="AE1021" s="87">
        <f t="shared" ca="1" si="115"/>
        <v>1.8000000000000016E-2</v>
      </c>
      <c r="AF1021" s="87">
        <f t="shared" ca="1" si="116"/>
        <v>2.566494041813977E-2</v>
      </c>
      <c r="AG1021" s="87">
        <f t="shared" ca="1" si="117"/>
        <v>0.41383472949153594</v>
      </c>
      <c r="AI1021" s="1">
        <v>42338</v>
      </c>
      <c r="AJ1021">
        <v>2080.41</v>
      </c>
      <c r="AK1021" s="85">
        <f t="shared" ca="1" si="120"/>
        <v>-4.651706497517027E-3</v>
      </c>
      <c r="AL1021" s="87">
        <f t="shared" ca="1" si="118"/>
        <v>2.6645451940194823E-3</v>
      </c>
      <c r="AM1021" s="87">
        <f t="shared" ca="1" si="119"/>
        <v>4.2964500272350463</v>
      </c>
    </row>
    <row r="1022" spans="2:39" x14ac:dyDescent="0.45">
      <c r="B1022" s="86">
        <v>42523</v>
      </c>
      <c r="C1022" s="5">
        <v>74.400000000000006</v>
      </c>
      <c r="E1022" s="86">
        <v>42531</v>
      </c>
      <c r="F1022" s="5">
        <v>1.5165</v>
      </c>
      <c r="G1022" s="5">
        <v>0.20493787676594472</v>
      </c>
      <c r="I1022" s="86">
        <v>42481</v>
      </c>
      <c r="J1022" s="5">
        <v>13.95</v>
      </c>
      <c r="L1022" s="86">
        <v>42531</v>
      </c>
      <c r="M1022" s="5">
        <v>0.64470000000000005</v>
      </c>
      <c r="O1022" s="86">
        <f t="shared" ca="1" si="114"/>
        <v>42531</v>
      </c>
      <c r="P1022" s="5">
        <v>2091.58</v>
      </c>
      <c r="Q1022" s="5">
        <v>5.6436225380740597</v>
      </c>
      <c r="R1022" s="1"/>
      <c r="S1022" s="1">
        <v>42326</v>
      </c>
      <c r="T1022">
        <v>447.23</v>
      </c>
      <c r="V1022" s="86">
        <v>42501</v>
      </c>
      <c r="W1022" s="5">
        <v>-15.63</v>
      </c>
      <c r="Z1022" s="86">
        <v>42482</v>
      </c>
      <c r="AA1022" s="5">
        <v>83.4</v>
      </c>
      <c r="AC1022" s="1">
        <v>42387</v>
      </c>
      <c r="AD1022">
        <v>1.8879999999999999</v>
      </c>
      <c r="AE1022" s="87">
        <f t="shared" ca="1" si="115"/>
        <v>-2.0000000000020002E-4</v>
      </c>
      <c r="AF1022" s="87">
        <f t="shared" ca="1" si="116"/>
        <v>1.8376252791759889E-2</v>
      </c>
      <c r="AG1022" s="87">
        <f t="shared" ca="1" si="117"/>
        <v>0.29630817291011802</v>
      </c>
      <c r="AI1022" s="1">
        <v>42335</v>
      </c>
      <c r="AJ1022">
        <v>2090.11</v>
      </c>
      <c r="AK1022" s="85">
        <f t="shared" ca="1" si="120"/>
        <v>5.9344626506564215E-4</v>
      </c>
      <c r="AL1022" s="87">
        <f t="shared" ca="1" si="118"/>
        <v>1.0546622897424269E-3</v>
      </c>
      <c r="AM1022" s="87">
        <f t="shared" ca="1" si="119"/>
        <v>1.7005918434628342</v>
      </c>
    </row>
    <row r="1023" spans="2:39" x14ac:dyDescent="0.45">
      <c r="B1023" s="86">
        <v>42522</v>
      </c>
      <c r="C1023" s="5">
        <v>73.400000000000006</v>
      </c>
      <c r="E1023" s="86">
        <v>42530</v>
      </c>
      <c r="F1023" s="5">
        <v>1.5582</v>
      </c>
      <c r="G1023" s="5">
        <v>0.54297654952431695</v>
      </c>
      <c r="I1023" s="86">
        <v>42480</v>
      </c>
      <c r="J1023" s="5">
        <v>13.28</v>
      </c>
      <c r="L1023" s="86">
        <v>42530</v>
      </c>
      <c r="M1023" s="5">
        <v>0.65</v>
      </c>
      <c r="O1023" s="86">
        <f t="shared" ca="1" si="114"/>
        <v>42530</v>
      </c>
      <c r="P1023" s="5">
        <v>2091.48</v>
      </c>
      <c r="Q1023" s="5">
        <v>7.9568166647672296</v>
      </c>
      <c r="R1023" s="1"/>
      <c r="S1023" s="1">
        <v>42325</v>
      </c>
      <c r="T1023">
        <v>457.125</v>
      </c>
      <c r="V1023" s="86">
        <v>42500</v>
      </c>
      <c r="W1023" s="5">
        <v>-16</v>
      </c>
      <c r="Z1023" s="86">
        <v>42481</v>
      </c>
      <c r="AA1023" s="5">
        <v>83.21</v>
      </c>
      <c r="AC1023" s="1">
        <v>42384</v>
      </c>
      <c r="AD1023">
        <v>1.8882000000000001</v>
      </c>
      <c r="AE1023" s="87">
        <f t="shared" ca="1" si="115"/>
        <v>-4.2799999999999949E-2</v>
      </c>
      <c r="AF1023" s="87">
        <f t="shared" ca="1" si="116"/>
        <v>2.7223090689094561E-2</v>
      </c>
      <c r="AG1023" s="87">
        <f t="shared" ca="1" si="117"/>
        <v>0.4389591476815734</v>
      </c>
      <c r="AI1023" s="1">
        <v>42333</v>
      </c>
      <c r="AJ1023">
        <v>2088.87</v>
      </c>
      <c r="AK1023" s="85">
        <f t="shared" ca="1" si="120"/>
        <v>-1.2924813505752467E-4</v>
      </c>
      <c r="AL1023" s="87">
        <f t="shared" ca="1" si="118"/>
        <v>2.1718118342573841E-3</v>
      </c>
      <c r="AM1023" s="87">
        <f t="shared" ca="1" si="119"/>
        <v>3.5019413577176159</v>
      </c>
    </row>
    <row r="1024" spans="2:39" x14ac:dyDescent="0.45">
      <c r="B1024" s="86">
        <v>42521</v>
      </c>
      <c r="C1024" s="5">
        <v>73.099999999999994</v>
      </c>
      <c r="E1024" s="86">
        <v>42529</v>
      </c>
      <c r="F1024" s="5">
        <v>1.5725</v>
      </c>
      <c r="G1024" s="5">
        <v>0.99236142609434319</v>
      </c>
      <c r="I1024" s="86">
        <v>42479</v>
      </c>
      <c r="J1024" s="5">
        <v>13.24</v>
      </c>
      <c r="L1024" s="86">
        <v>42529</v>
      </c>
      <c r="M1024" s="5">
        <v>0.65200000000000002</v>
      </c>
      <c r="O1024" s="86">
        <f t="shared" ca="1" si="114"/>
        <v>42529</v>
      </c>
      <c r="P1024" s="5">
        <v>2102.4</v>
      </c>
      <c r="Q1024" s="5">
        <v>5.23022701717617</v>
      </c>
      <c r="R1024" s="1"/>
      <c r="S1024" s="1">
        <v>42324</v>
      </c>
      <c r="T1024">
        <v>458.36500000000001</v>
      </c>
      <c r="V1024" s="86">
        <v>42499</v>
      </c>
      <c r="W1024" s="5">
        <v>-16</v>
      </c>
      <c r="Z1024" s="86">
        <v>42480</v>
      </c>
      <c r="AA1024" s="5">
        <v>83.47</v>
      </c>
      <c r="AC1024" s="1">
        <v>42383</v>
      </c>
      <c r="AD1024">
        <v>1.931</v>
      </c>
      <c r="AE1024" s="87">
        <f t="shared" ca="1" si="115"/>
        <v>-1.4499999999999957E-2</v>
      </c>
      <c r="AF1024" s="87">
        <f t="shared" ca="1" si="116"/>
        <v>4.395894865288149E-2</v>
      </c>
      <c r="AG1024" s="87">
        <f t="shared" ca="1" si="117"/>
        <v>0.70881674876750367</v>
      </c>
      <c r="AI1024" s="1">
        <v>42332</v>
      </c>
      <c r="AJ1024">
        <v>2089.14</v>
      </c>
      <c r="AK1024" s="85">
        <f t="shared" ca="1" si="120"/>
        <v>1.2213434858008502E-3</v>
      </c>
      <c r="AL1024" s="87">
        <f t="shared" ca="1" si="118"/>
        <v>2.3782763280855795E-3</v>
      </c>
      <c r="AM1024" s="87">
        <f t="shared" ca="1" si="119"/>
        <v>3.8348553507405971</v>
      </c>
    </row>
    <row r="1025" spans="2:39" x14ac:dyDescent="0.45">
      <c r="B1025" s="86">
        <v>42520</v>
      </c>
      <c r="C1025" s="5">
        <v>72</v>
      </c>
      <c r="E1025" s="86">
        <v>42528</v>
      </c>
      <c r="F1025" s="5">
        <v>1.5885</v>
      </c>
      <c r="G1025" s="5">
        <v>0.98750195780396577</v>
      </c>
      <c r="I1025" s="86">
        <v>42478</v>
      </c>
      <c r="J1025" s="5">
        <v>13.35</v>
      </c>
      <c r="L1025" s="86">
        <v>42528</v>
      </c>
      <c r="M1025" s="5">
        <v>0.66500000000000004</v>
      </c>
      <c r="O1025" s="86">
        <f t="shared" ca="1" si="114"/>
        <v>42528</v>
      </c>
      <c r="P1025" s="5">
        <v>2100.8000000000002</v>
      </c>
      <c r="Q1025" s="5">
        <v>5.4031777131254497</v>
      </c>
      <c r="R1025" s="1"/>
      <c r="S1025" s="1">
        <v>42321</v>
      </c>
      <c r="T1025">
        <v>470.17200000000003</v>
      </c>
      <c r="V1025" s="86">
        <v>42496</v>
      </c>
      <c r="W1025" s="5">
        <v>-15</v>
      </c>
      <c r="Z1025" s="86">
        <v>42479</v>
      </c>
      <c r="AA1025" s="5">
        <v>83.31</v>
      </c>
      <c r="AC1025" s="1">
        <v>42382</v>
      </c>
      <c r="AD1025">
        <v>1.9455</v>
      </c>
      <c r="AE1025" s="87">
        <f t="shared" ca="1" si="115"/>
        <v>-9.300000000000086E-3</v>
      </c>
      <c r="AF1025" s="87">
        <f t="shared" ca="1" si="116"/>
        <v>5.005086579337735E-2</v>
      </c>
      <c r="AG1025" s="87">
        <f t="shared" ca="1" si="117"/>
        <v>0.80704596110341464</v>
      </c>
      <c r="AI1025" s="1">
        <v>42331</v>
      </c>
      <c r="AJ1025">
        <v>2086.59</v>
      </c>
      <c r="AK1025" s="85">
        <f t="shared" ca="1" si="120"/>
        <v>-1.2357033585728208E-3</v>
      </c>
      <c r="AL1025" s="87">
        <f t="shared" ca="1" si="118"/>
        <v>8.1231258217987767E-3</v>
      </c>
      <c r="AM1025" s="87">
        <f t="shared" ca="1" si="119"/>
        <v>13.09814681944024</v>
      </c>
    </row>
    <row r="1026" spans="2:39" x14ac:dyDescent="0.45">
      <c r="B1026" s="86">
        <v>42517</v>
      </c>
      <c r="C1026" s="5">
        <v>72.478899999999996</v>
      </c>
      <c r="E1026" s="86">
        <v>42527</v>
      </c>
      <c r="F1026" s="5">
        <v>1.6167</v>
      </c>
      <c r="G1026" s="5">
        <v>1.0074810750910732</v>
      </c>
      <c r="I1026" s="86">
        <v>42475</v>
      </c>
      <c r="J1026" s="5">
        <v>13.62</v>
      </c>
      <c r="L1026" s="86">
        <v>42527</v>
      </c>
      <c r="M1026" s="5">
        <v>0.6764</v>
      </c>
      <c r="O1026" s="86">
        <f t="shared" ca="1" si="114"/>
        <v>42527</v>
      </c>
      <c r="P1026" s="5">
        <v>2094.34</v>
      </c>
      <c r="Q1026" s="5">
        <v>8.4147552609716101</v>
      </c>
      <c r="R1026" s="1"/>
      <c r="S1026" s="1">
        <v>42320</v>
      </c>
      <c r="T1026">
        <v>460.96100000000001</v>
      </c>
      <c r="V1026" s="86">
        <v>42495</v>
      </c>
      <c r="W1026" s="5">
        <v>-14.38</v>
      </c>
      <c r="Z1026" s="86">
        <v>42478</v>
      </c>
      <c r="AA1026" s="5">
        <v>82.96</v>
      </c>
      <c r="AC1026" s="1">
        <v>42381</v>
      </c>
      <c r="AD1026">
        <v>1.9548000000000001</v>
      </c>
      <c r="AE1026" s="87">
        <f t="shared" ca="1" si="115"/>
        <v>-6.800000000000006E-2</v>
      </c>
      <c r="AF1026" s="87">
        <f t="shared" ca="1" si="116"/>
        <v>4.9076470940767593E-2</v>
      </c>
      <c r="AG1026" s="87">
        <f t="shared" ca="1" si="117"/>
        <v>0.79133431620270422</v>
      </c>
      <c r="AI1026" s="1">
        <v>42328</v>
      </c>
      <c r="AJ1026">
        <v>2089.17</v>
      </c>
      <c r="AK1026" s="85">
        <f t="shared" ca="1" si="120"/>
        <v>3.8029879831690382E-3</v>
      </c>
      <c r="AL1026" s="87">
        <f t="shared" ca="1" si="118"/>
        <v>8.1473097516174368E-3</v>
      </c>
      <c r="AM1026" s="87">
        <f t="shared" ca="1" si="119"/>
        <v>13.137142234553201</v>
      </c>
    </row>
    <row r="1027" spans="2:39" x14ac:dyDescent="0.45">
      <c r="B1027" s="86">
        <v>42516</v>
      </c>
      <c r="C1027" s="5">
        <v>72.8</v>
      </c>
      <c r="E1027" s="86">
        <v>42524</v>
      </c>
      <c r="F1027" s="5">
        <v>1.57</v>
      </c>
      <c r="G1027" s="5">
        <v>0.75296365560806844</v>
      </c>
      <c r="I1027" s="86">
        <v>42474</v>
      </c>
      <c r="J1027" s="5">
        <v>13.72</v>
      </c>
      <c r="L1027" s="86">
        <v>42524</v>
      </c>
      <c r="M1027" s="5">
        <v>0.64470000000000005</v>
      </c>
      <c r="O1027" s="86">
        <f t="shared" ca="1" si="114"/>
        <v>42524</v>
      </c>
      <c r="P1027" s="5">
        <v>2080.73</v>
      </c>
      <c r="Q1027" s="5">
        <v>9.5376025003459901</v>
      </c>
      <c r="R1027" s="1"/>
      <c r="S1027" s="1">
        <v>42318</v>
      </c>
      <c r="T1027">
        <v>444.05099999999999</v>
      </c>
      <c r="V1027" s="86">
        <v>42494</v>
      </c>
      <c r="W1027" s="5">
        <v>-13</v>
      </c>
      <c r="Z1027" s="86">
        <v>42475</v>
      </c>
      <c r="AA1027" s="5">
        <v>82.49</v>
      </c>
      <c r="AC1027" s="1">
        <v>42380</v>
      </c>
      <c r="AD1027">
        <v>2.0228000000000002</v>
      </c>
      <c r="AE1027" s="87">
        <f t="shared" ca="1" si="115"/>
        <v>3.9500000000000091E-2</v>
      </c>
      <c r="AF1027" s="87">
        <f t="shared" ca="1" si="116"/>
        <v>4.8173185833338163E-2</v>
      </c>
      <c r="AG1027" s="87">
        <f t="shared" ca="1" si="117"/>
        <v>0.77676928149011304</v>
      </c>
      <c r="AI1027" s="1">
        <v>42327</v>
      </c>
      <c r="AJ1027">
        <v>2081.2399999999998</v>
      </c>
      <c r="AK1027" s="85">
        <f t="shared" ca="1" si="120"/>
        <v>-1.1236981412047731E-3</v>
      </c>
      <c r="AL1027" s="87">
        <f t="shared" ca="1" si="118"/>
        <v>9.623862624575168E-3</v>
      </c>
      <c r="AM1027" s="87">
        <f t="shared" ca="1" si="119"/>
        <v>15.518012202708393</v>
      </c>
    </row>
    <row r="1028" spans="2:39" x14ac:dyDescent="0.45">
      <c r="B1028" s="86">
        <v>42515</v>
      </c>
      <c r="C1028" s="5">
        <v>73.3</v>
      </c>
      <c r="E1028" s="86">
        <v>42523</v>
      </c>
      <c r="F1028" s="5">
        <v>1.6733</v>
      </c>
      <c r="G1028" s="5">
        <v>0.19276047312662367</v>
      </c>
      <c r="I1028" s="86">
        <v>42473</v>
      </c>
      <c r="J1028" s="5">
        <v>13.84</v>
      </c>
      <c r="L1028" s="86">
        <v>42523</v>
      </c>
      <c r="M1028" s="5">
        <v>0.63680000000000003</v>
      </c>
      <c r="O1028" s="86">
        <f t="shared" ca="1" si="114"/>
        <v>42523</v>
      </c>
      <c r="P1028" s="5">
        <v>2082.7800000000002</v>
      </c>
      <c r="Q1028" s="5">
        <v>10.5024847364678</v>
      </c>
      <c r="R1028" s="1"/>
      <c r="S1028" s="1">
        <v>42317</v>
      </c>
      <c r="T1028">
        <v>442.55200000000002</v>
      </c>
      <c r="V1028" s="86">
        <v>42493</v>
      </c>
      <c r="W1028" s="5">
        <v>-11.9</v>
      </c>
      <c r="Z1028" s="86">
        <v>42474</v>
      </c>
      <c r="AA1028" s="5">
        <v>82.62</v>
      </c>
      <c r="AC1028" s="1">
        <v>42377</v>
      </c>
      <c r="AD1028">
        <v>1.9833000000000001</v>
      </c>
      <c r="AE1028" s="87">
        <f t="shared" ca="1" si="115"/>
        <v>-6.0499999999999998E-2</v>
      </c>
      <c r="AF1028" s="87">
        <f t="shared" ca="1" si="116"/>
        <v>1.8168906589739124E-2</v>
      </c>
      <c r="AG1028" s="87">
        <f t="shared" ca="1" si="117"/>
        <v>0.29296481586247364</v>
      </c>
      <c r="AI1028" s="1">
        <v>42326</v>
      </c>
      <c r="AJ1028">
        <v>2083.58</v>
      </c>
      <c r="AK1028" s="85">
        <f t="shared" ca="1" si="120"/>
        <v>1.6033163805428428E-2</v>
      </c>
      <c r="AL1028" s="87">
        <f t="shared" ca="1" si="118"/>
        <v>1.3188104657901184E-2</v>
      </c>
      <c r="AM1028" s="87">
        <f t="shared" ca="1" si="119"/>
        <v>21.265179792707201</v>
      </c>
    </row>
    <row r="1029" spans="2:39" x14ac:dyDescent="0.45">
      <c r="B1029" s="86">
        <v>42514</v>
      </c>
      <c r="C1029" s="5">
        <v>74.295599999999993</v>
      </c>
      <c r="E1029" s="86">
        <v>42522</v>
      </c>
      <c r="F1029" s="5">
        <v>1.7</v>
      </c>
      <c r="G1029" s="5">
        <v>0.20428558441554193</v>
      </c>
      <c r="I1029" s="86">
        <v>42472</v>
      </c>
      <c r="J1029" s="5">
        <v>14.85</v>
      </c>
      <c r="L1029" s="86">
        <v>42522</v>
      </c>
      <c r="M1029" s="5">
        <v>0.65449999999999997</v>
      </c>
      <c r="O1029" s="86">
        <f t="shared" ca="1" si="114"/>
        <v>42522</v>
      </c>
      <c r="P1029" s="5">
        <v>2082.42</v>
      </c>
      <c r="Q1029" s="5">
        <v>9.8105194976928907</v>
      </c>
      <c r="R1029" s="1"/>
      <c r="S1029" s="1">
        <v>42314</v>
      </c>
      <c r="T1029">
        <v>433.66800000000001</v>
      </c>
      <c r="V1029" s="86">
        <v>42492</v>
      </c>
      <c r="W1029" s="5">
        <v>-11.63</v>
      </c>
      <c r="Z1029" s="86">
        <v>42473</v>
      </c>
      <c r="AA1029" s="5">
        <v>82.65</v>
      </c>
      <c r="AC1029" s="1">
        <v>42376</v>
      </c>
      <c r="AD1029">
        <v>2.0438000000000001</v>
      </c>
      <c r="AE1029" s="87">
        <f t="shared" ca="1" si="115"/>
        <v>-3.5000000000000142E-2</v>
      </c>
      <c r="AF1029" s="87">
        <f t="shared" ca="1" si="116"/>
        <v>2.0714950317745388E-2</v>
      </c>
      <c r="AG1029" s="87">
        <f t="shared" ca="1" si="117"/>
        <v>0.33401853740972448</v>
      </c>
      <c r="AI1029" s="1">
        <v>42325</v>
      </c>
      <c r="AJ1029">
        <v>2050.44</v>
      </c>
      <c r="AK1029" s="85">
        <f t="shared" ca="1" si="120"/>
        <v>-1.3402769799722193E-3</v>
      </c>
      <c r="AL1029" s="87">
        <f t="shared" ca="1" si="118"/>
        <v>1.3047721499137402E-2</v>
      </c>
      <c r="AM1029" s="87">
        <f t="shared" ca="1" si="119"/>
        <v>21.038818750812418</v>
      </c>
    </row>
    <row r="1030" spans="2:39" x14ac:dyDescent="0.45">
      <c r="B1030" s="86">
        <v>42513</v>
      </c>
      <c r="C1030" s="5">
        <v>75.7</v>
      </c>
      <c r="E1030" s="86">
        <v>42521</v>
      </c>
      <c r="F1030" s="5">
        <v>1.7030000000000001</v>
      </c>
      <c r="G1030" s="5">
        <v>0.3641389615700743</v>
      </c>
      <c r="I1030" s="86">
        <v>42471</v>
      </c>
      <c r="J1030" s="5">
        <v>16.260000000000002</v>
      </c>
      <c r="L1030" s="86">
        <v>42521</v>
      </c>
      <c r="M1030" s="5">
        <v>0.67359999999999998</v>
      </c>
      <c r="O1030" s="86">
        <f t="shared" ca="1" si="114"/>
        <v>42521</v>
      </c>
      <c r="P1030" s="5">
        <v>2061.7199999999998</v>
      </c>
      <c r="Q1030" s="5">
        <v>14.762445566697201</v>
      </c>
      <c r="R1030" s="1"/>
      <c r="S1030" s="1">
        <v>42313</v>
      </c>
      <c r="T1030">
        <v>427.048</v>
      </c>
      <c r="V1030" s="86">
        <v>42489</v>
      </c>
      <c r="W1030" s="5">
        <v>-11.88</v>
      </c>
      <c r="Z1030" s="86">
        <v>42472</v>
      </c>
      <c r="AA1030" s="5">
        <v>82.11</v>
      </c>
      <c r="AC1030" s="1">
        <v>42375</v>
      </c>
      <c r="AD1030">
        <v>2.0788000000000002</v>
      </c>
      <c r="AE1030" s="87">
        <f t="shared" ca="1" si="115"/>
        <v>-6.4299999999999802E-2</v>
      </c>
      <c r="AF1030" s="87">
        <f t="shared" ca="1" si="116"/>
        <v>2.7903345080234742E-2</v>
      </c>
      <c r="AG1030" s="87">
        <f t="shared" ca="1" si="117"/>
        <v>0.44992792015314148</v>
      </c>
      <c r="AI1030" s="1">
        <v>42324</v>
      </c>
      <c r="AJ1030">
        <v>2053.19</v>
      </c>
      <c r="AK1030" s="85">
        <f t="shared" ca="1" si="120"/>
        <v>1.4793350640956328E-2</v>
      </c>
      <c r="AL1030" s="87">
        <f t="shared" ca="1" si="118"/>
        <v>1.3002835931519517E-2</v>
      </c>
      <c r="AM1030" s="87">
        <f t="shared" ca="1" si="119"/>
        <v>20.966442947749602</v>
      </c>
    </row>
    <row r="1031" spans="2:39" x14ac:dyDescent="0.45">
      <c r="B1031" s="86">
        <v>42510</v>
      </c>
      <c r="C1031" s="5">
        <v>76.400000000000006</v>
      </c>
      <c r="E1031" s="86">
        <v>42520</v>
      </c>
      <c r="F1031" s="5">
        <v>1.71</v>
      </c>
      <c r="G1031" s="5">
        <v>0.36553367377940077</v>
      </c>
      <c r="I1031" s="86">
        <v>42468</v>
      </c>
      <c r="J1031" s="5">
        <v>15.36</v>
      </c>
      <c r="L1031" s="86">
        <v>42520</v>
      </c>
      <c r="M1031" s="5">
        <v>0.629</v>
      </c>
      <c r="O1031" s="86">
        <f t="shared" ca="1" si="114"/>
        <v>42520</v>
      </c>
      <c r="P1031" s="5">
        <v>2041.99</v>
      </c>
      <c r="Q1031" s="5">
        <v>15.2710351249751</v>
      </c>
      <c r="R1031" s="1"/>
      <c r="S1031" s="1">
        <v>42312</v>
      </c>
      <c r="T1031">
        <v>423.94400000000002</v>
      </c>
      <c r="V1031" s="86">
        <v>42488</v>
      </c>
      <c r="W1031" s="5">
        <v>-12.25</v>
      </c>
      <c r="Z1031" s="86">
        <v>42471</v>
      </c>
      <c r="AA1031" s="5">
        <v>81.63</v>
      </c>
      <c r="AC1031" s="1">
        <v>42374</v>
      </c>
      <c r="AD1031">
        <v>2.1431</v>
      </c>
      <c r="AE1031" s="87">
        <f t="shared" ca="1" si="115"/>
        <v>-2.7899999999999814E-2</v>
      </c>
      <c r="AF1031" s="87">
        <f t="shared" ca="1" si="116"/>
        <v>1.4203374012301859E-2</v>
      </c>
      <c r="AG1031" s="87">
        <f t="shared" ca="1" si="117"/>
        <v>0.22902252436532583</v>
      </c>
      <c r="AI1031" s="1">
        <v>42321</v>
      </c>
      <c r="AJ1031">
        <v>2023.04</v>
      </c>
      <c r="AK1031" s="85">
        <f t="shared" ca="1" si="120"/>
        <v>-1.1270674060276152E-2</v>
      </c>
      <c r="AL1031" s="87">
        <f t="shared" ca="1" si="118"/>
        <v>7.1852704574876802E-3</v>
      </c>
      <c r="AM1031" s="87">
        <f t="shared" ca="1" si="119"/>
        <v>11.585900483900142</v>
      </c>
    </row>
    <row r="1032" spans="2:39" x14ac:dyDescent="0.45">
      <c r="B1032" s="86">
        <v>42509</v>
      </c>
      <c r="C1032" s="5">
        <v>78.400000000000006</v>
      </c>
      <c r="E1032" s="86">
        <v>42517</v>
      </c>
      <c r="F1032" s="5">
        <v>1.7102999999999999</v>
      </c>
      <c r="G1032" s="5">
        <v>0.43753108460999512</v>
      </c>
      <c r="I1032" s="86">
        <v>42467</v>
      </c>
      <c r="J1032" s="5">
        <v>16.16</v>
      </c>
      <c r="L1032" s="86">
        <v>42517</v>
      </c>
      <c r="M1032" s="5">
        <v>0.64629999999999999</v>
      </c>
      <c r="O1032" s="86">
        <f t="shared" ca="1" si="114"/>
        <v>42517</v>
      </c>
      <c r="P1032" s="5">
        <v>2047.6</v>
      </c>
      <c r="Q1032" s="5">
        <v>17.3125308885196</v>
      </c>
      <c r="R1032" s="1"/>
      <c r="S1032" s="1">
        <v>42311</v>
      </c>
      <c r="T1032">
        <v>416.57799999999997</v>
      </c>
      <c r="V1032" s="86">
        <v>42487</v>
      </c>
      <c r="W1032" s="5">
        <v>-12.81</v>
      </c>
      <c r="Z1032" s="86">
        <v>42468</v>
      </c>
      <c r="AA1032" s="5">
        <v>81.52</v>
      </c>
      <c r="AC1032" s="1">
        <v>42373</v>
      </c>
      <c r="AD1032">
        <v>2.1709999999999998</v>
      </c>
      <c r="AE1032" s="87">
        <f t="shared" ca="1" si="115"/>
        <v>-1.5500000000000291E-2</v>
      </c>
      <c r="AF1032" s="87">
        <f t="shared" ca="1" si="116"/>
        <v>1.2572721794954864E-2</v>
      </c>
      <c r="AG1032" s="87">
        <f t="shared" ca="1" si="117"/>
        <v>0.20272904741715381</v>
      </c>
      <c r="AI1032" s="1">
        <v>42320</v>
      </c>
      <c r="AJ1032">
        <v>2045.97</v>
      </c>
      <c r="AK1032" s="85">
        <f t="shared" ca="1" si="120"/>
        <v>-1.4089149017324396E-2</v>
      </c>
      <c r="AL1032" s="87">
        <f t="shared" ca="1" si="118"/>
        <v>6.9224193269005136E-3</v>
      </c>
      <c r="AM1032" s="87">
        <f t="shared" ca="1" si="119"/>
        <v>11.162065771055058</v>
      </c>
    </row>
    <row r="1033" spans="2:39" x14ac:dyDescent="0.45">
      <c r="B1033" s="86">
        <v>42508</v>
      </c>
      <c r="C1033" s="5">
        <v>78.099999999999994</v>
      </c>
      <c r="E1033" s="86">
        <v>42516</v>
      </c>
      <c r="F1033" s="5">
        <v>1.6890000000000001</v>
      </c>
      <c r="G1033" s="5">
        <v>0.39438534455529561</v>
      </c>
      <c r="I1033" s="86">
        <v>42466</v>
      </c>
      <c r="J1033" s="5">
        <v>14.09</v>
      </c>
      <c r="L1033" s="86">
        <v>42516</v>
      </c>
      <c r="M1033" s="5">
        <v>0.68079999999999996</v>
      </c>
      <c r="O1033" s="86">
        <f t="shared" ca="1" si="114"/>
        <v>42516</v>
      </c>
      <c r="P1033" s="5">
        <v>2041.91</v>
      </c>
      <c r="Q1033" s="5">
        <v>16.454910594415601</v>
      </c>
      <c r="R1033" s="1"/>
      <c r="S1033" s="1">
        <v>42310</v>
      </c>
      <c r="T1033">
        <v>418.43599999999998</v>
      </c>
      <c r="V1033" s="86">
        <v>42486</v>
      </c>
      <c r="W1033" s="5">
        <v>-14</v>
      </c>
      <c r="Z1033" s="86">
        <v>42467</v>
      </c>
      <c r="AA1033" s="5">
        <v>81.150000000000006</v>
      </c>
      <c r="AC1033" s="1">
        <v>42370</v>
      </c>
      <c r="AD1033">
        <v>2.1865000000000001</v>
      </c>
      <c r="AE1033" s="87">
        <f t="shared" ca="1" si="115"/>
        <v>1.5000000000000568E-3</v>
      </c>
      <c r="AF1033" s="87">
        <f t="shared" ca="1" si="116"/>
        <v>4.1960338416175628E-2</v>
      </c>
      <c r="AG1033" s="87">
        <f t="shared" ca="1" si="117"/>
        <v>0.6765901270340825</v>
      </c>
      <c r="AI1033" s="1">
        <v>42319</v>
      </c>
      <c r="AJ1033">
        <v>2075</v>
      </c>
      <c r="AK1033" s="85">
        <f t="shared" ca="1" si="120"/>
        <v>-3.2333213949674142E-3</v>
      </c>
      <c r="AL1033" s="87">
        <f t="shared" ca="1" si="118"/>
        <v>4.987968469481084E-3</v>
      </c>
      <c r="AM1033" s="87">
        <f t="shared" ca="1" si="119"/>
        <v>8.0428574882685453</v>
      </c>
    </row>
    <row r="1034" spans="2:39" x14ac:dyDescent="0.45">
      <c r="B1034" s="86">
        <v>42507</v>
      </c>
      <c r="C1034" s="5">
        <v>77.5</v>
      </c>
      <c r="E1034" s="86">
        <v>42515</v>
      </c>
      <c r="F1034" s="5">
        <v>1.7224999999999999</v>
      </c>
      <c r="G1034" s="5">
        <v>0.26292150286096166</v>
      </c>
      <c r="I1034" s="86">
        <v>42465</v>
      </c>
      <c r="J1034" s="5">
        <v>15.42</v>
      </c>
      <c r="L1034" s="86">
        <v>42515</v>
      </c>
      <c r="M1034" s="5">
        <v>0.67469999999999997</v>
      </c>
      <c r="O1034" s="86">
        <f t="shared" ca="1" si="114"/>
        <v>42515</v>
      </c>
      <c r="P1034" s="5">
        <v>2066.66</v>
      </c>
      <c r="Q1034" s="5">
        <v>15.027490101977399</v>
      </c>
      <c r="R1034" s="1"/>
      <c r="S1034" s="1">
        <v>42307</v>
      </c>
      <c r="T1034">
        <v>426.88400000000001</v>
      </c>
      <c r="V1034" s="86">
        <v>42485</v>
      </c>
      <c r="W1034" s="5">
        <v>-13.75</v>
      </c>
      <c r="Z1034" s="86">
        <v>42466</v>
      </c>
      <c r="AA1034" s="5">
        <v>81.55</v>
      </c>
      <c r="AC1034" s="1">
        <v>42369</v>
      </c>
      <c r="AD1034">
        <v>2.1850000000000001</v>
      </c>
      <c r="AE1034" s="87">
        <f t="shared" ca="1" si="115"/>
        <v>-2.8999999999999915E-2</v>
      </c>
      <c r="AF1034" s="87">
        <f t="shared" ca="1" si="116"/>
        <v>4.2248708067032258E-2</v>
      </c>
      <c r="AG1034" s="87">
        <f t="shared" ca="1" si="117"/>
        <v>0.68123994793806852</v>
      </c>
      <c r="AI1034" s="1">
        <v>42318</v>
      </c>
      <c r="AJ1034">
        <v>2081.7199999999998</v>
      </c>
      <c r="AK1034" s="85">
        <f t="shared" ca="1" si="120"/>
        <v>1.5095068126030056E-3</v>
      </c>
      <c r="AL1034" s="87">
        <f t="shared" ca="1" si="118"/>
        <v>5.0632206672951204E-3</v>
      </c>
      <c r="AM1034" s="87">
        <f t="shared" ca="1" si="119"/>
        <v>8.164198011249086</v>
      </c>
    </row>
    <row r="1035" spans="2:39" x14ac:dyDescent="0.45">
      <c r="B1035" s="86">
        <v>42506</v>
      </c>
      <c r="C1035" s="5">
        <v>77</v>
      </c>
      <c r="E1035" s="86">
        <v>42514</v>
      </c>
      <c r="F1035" s="5">
        <v>1.7218</v>
      </c>
      <c r="G1035" s="5">
        <v>0.26176732671082786</v>
      </c>
      <c r="I1035" s="86">
        <v>42464</v>
      </c>
      <c r="J1035" s="5">
        <v>14.12</v>
      </c>
      <c r="L1035" s="86">
        <v>42514</v>
      </c>
      <c r="M1035" s="5">
        <v>0.66600000000000004</v>
      </c>
      <c r="O1035" s="86">
        <f t="shared" ca="1" si="114"/>
        <v>42514</v>
      </c>
      <c r="P1035" s="5">
        <v>2045.17</v>
      </c>
      <c r="Q1035" s="5">
        <v>10.9123929548311</v>
      </c>
      <c r="R1035" s="1"/>
      <c r="S1035" s="1">
        <v>42306</v>
      </c>
      <c r="T1035">
        <v>428.80099999999999</v>
      </c>
      <c r="V1035" s="86">
        <v>42482</v>
      </c>
      <c r="W1035" s="5">
        <v>-13.75</v>
      </c>
      <c r="Z1035" s="86">
        <v>42465</v>
      </c>
      <c r="AA1035" s="5">
        <v>80.87</v>
      </c>
      <c r="AC1035" s="1">
        <v>42368</v>
      </c>
      <c r="AD1035">
        <v>2.214</v>
      </c>
      <c r="AE1035" s="87">
        <f t="shared" ca="1" si="115"/>
        <v>-1.739999999999986E-2</v>
      </c>
      <c r="AF1035" s="87">
        <f t="shared" ca="1" si="116"/>
        <v>3.7061064474728532E-2</v>
      </c>
      <c r="AG1035" s="87">
        <f t="shared" ca="1" si="117"/>
        <v>0.59759170844314446</v>
      </c>
      <c r="AI1035" s="1">
        <v>42317</v>
      </c>
      <c r="AJ1035">
        <v>2078.58</v>
      </c>
      <c r="AK1035" s="85">
        <f t="shared" ca="1" si="120"/>
        <v>-9.8713515026068524E-3</v>
      </c>
      <c r="AL1035" s="87">
        <f t="shared" ca="1" si="118"/>
        <v>4.3179376918482662E-3</v>
      </c>
      <c r="AM1035" s="87">
        <f t="shared" ca="1" si="119"/>
        <v>6.9624653225548077</v>
      </c>
    </row>
    <row r="1036" spans="2:39" x14ac:dyDescent="0.45">
      <c r="B1036" s="86">
        <v>42503</v>
      </c>
      <c r="C1036" s="5">
        <v>76.5</v>
      </c>
      <c r="E1036" s="86">
        <v>42513</v>
      </c>
      <c r="F1036" s="5">
        <v>1.6956</v>
      </c>
      <c r="G1036" s="5">
        <v>0.53303719382422166</v>
      </c>
      <c r="I1036" s="86">
        <v>42461</v>
      </c>
      <c r="J1036" s="5">
        <v>13.1</v>
      </c>
      <c r="L1036" s="86">
        <v>42513</v>
      </c>
      <c r="M1036" s="5">
        <v>0.66510000000000002</v>
      </c>
      <c r="O1036" s="86">
        <f t="shared" ca="1" si="114"/>
        <v>42513</v>
      </c>
      <c r="P1036" s="5">
        <v>2066.13</v>
      </c>
      <c r="Q1036" s="5">
        <v>7.5565575289206102</v>
      </c>
      <c r="R1036" s="1"/>
      <c r="S1036" s="1">
        <v>42305</v>
      </c>
      <c r="T1036">
        <v>425.46499999999997</v>
      </c>
      <c r="V1036" s="86">
        <v>42481</v>
      </c>
      <c r="W1036" s="5">
        <v>-14.13</v>
      </c>
      <c r="Z1036" s="86">
        <v>42464</v>
      </c>
      <c r="AA1036" s="5">
        <v>81.17</v>
      </c>
      <c r="AC1036" s="1">
        <v>42367</v>
      </c>
      <c r="AD1036">
        <v>2.2313999999999998</v>
      </c>
      <c r="AE1036" s="87">
        <f t="shared" ca="1" si="115"/>
        <v>6.5099999999999714E-2</v>
      </c>
      <c r="AF1036" s="87">
        <f t="shared" ca="1" si="116"/>
        <v>3.6568964528226056E-2</v>
      </c>
      <c r="AG1036" s="87">
        <f t="shared" ca="1" si="117"/>
        <v>0.58965683522989065</v>
      </c>
      <c r="AI1036" s="1">
        <v>42314</v>
      </c>
      <c r="AJ1036">
        <v>2099.1999999999998</v>
      </c>
      <c r="AK1036" s="85">
        <f t="shared" ca="1" si="120"/>
        <v>-3.4769107284318419E-4</v>
      </c>
      <c r="AL1036" s="87">
        <f t="shared" ca="1" si="118"/>
        <v>2.5890203319611444E-3</v>
      </c>
      <c r="AM1036" s="87">
        <f t="shared" ca="1" si="119"/>
        <v>4.1746698463712439</v>
      </c>
    </row>
    <row r="1037" spans="2:39" x14ac:dyDescent="0.45">
      <c r="B1037" s="86">
        <v>42502</v>
      </c>
      <c r="C1037" s="5">
        <v>76.434700000000007</v>
      </c>
      <c r="E1037" s="86">
        <v>42510</v>
      </c>
      <c r="F1037" s="5">
        <v>1.698</v>
      </c>
      <c r="G1037" s="5">
        <v>0.50848138281225974</v>
      </c>
      <c r="I1037" s="86">
        <v>42460</v>
      </c>
      <c r="J1037" s="5">
        <v>13.95</v>
      </c>
      <c r="L1037" s="86">
        <v>42510</v>
      </c>
      <c r="M1037" s="5">
        <v>0.6825</v>
      </c>
      <c r="O1037" s="86">
        <f t="shared" ca="1" si="114"/>
        <v>42510</v>
      </c>
      <c r="P1037" s="5">
        <v>2072.7800000000002</v>
      </c>
      <c r="Q1037" s="5">
        <v>7.4655143944565596</v>
      </c>
      <c r="R1037" s="1"/>
      <c r="S1037" s="1">
        <v>42304</v>
      </c>
      <c r="T1037">
        <v>432.88600000000002</v>
      </c>
      <c r="V1037" s="86">
        <v>42480</v>
      </c>
      <c r="W1037" s="5">
        <v>-13.38</v>
      </c>
      <c r="Z1037" s="86">
        <v>42461</v>
      </c>
      <c r="AA1037" s="5">
        <v>81.37</v>
      </c>
      <c r="AC1037" s="1">
        <v>42366</v>
      </c>
      <c r="AD1037">
        <v>2.1663000000000001</v>
      </c>
      <c r="AE1037" s="87">
        <f t="shared" ca="1" si="115"/>
        <v>-4.6999999999997044E-3</v>
      </c>
      <c r="AF1037" s="87">
        <f t="shared" ca="1" si="116"/>
        <v>1.0894341038661673E-2</v>
      </c>
      <c r="AG1037" s="87">
        <f t="shared" ca="1" si="117"/>
        <v>0.17566597090311387</v>
      </c>
      <c r="AI1037" s="1">
        <v>42313</v>
      </c>
      <c r="AJ1037">
        <v>2099.9299999999998</v>
      </c>
      <c r="AK1037" s="85">
        <f t="shared" ca="1" si="120"/>
        <v>-1.1327293322022361E-3</v>
      </c>
      <c r="AL1037" s="87">
        <f t="shared" ca="1" si="118"/>
        <v>6.7435498553496797E-3</v>
      </c>
      <c r="AM1037" s="87">
        <f t="shared" ca="1" si="119"/>
        <v>10.873647414466102</v>
      </c>
    </row>
    <row r="1038" spans="2:39" x14ac:dyDescent="0.45">
      <c r="B1038" s="86">
        <v>42501</v>
      </c>
      <c r="C1038" s="5">
        <v>76.5</v>
      </c>
      <c r="E1038" s="86">
        <v>42509</v>
      </c>
      <c r="F1038" s="5">
        <v>1.71</v>
      </c>
      <c r="G1038" s="5">
        <v>0.40907358751207679</v>
      </c>
      <c r="I1038" s="86">
        <v>42459</v>
      </c>
      <c r="J1038" s="5">
        <v>13.56</v>
      </c>
      <c r="L1038" s="86">
        <v>42509</v>
      </c>
      <c r="M1038" s="5">
        <v>0.6925</v>
      </c>
      <c r="O1038" s="86">
        <f t="shared" ca="1" si="114"/>
        <v>42509</v>
      </c>
      <c r="P1038" s="5">
        <v>2059.7399999999998</v>
      </c>
      <c r="Q1038" s="5">
        <v>7.5970472101514002</v>
      </c>
      <c r="R1038" s="1"/>
      <c r="S1038" s="1">
        <v>42303</v>
      </c>
      <c r="T1038">
        <v>430.74299999999999</v>
      </c>
      <c r="V1038" s="86">
        <v>42479</v>
      </c>
      <c r="W1038" s="5">
        <v>-14</v>
      </c>
      <c r="Z1038" s="86">
        <v>42460</v>
      </c>
      <c r="AA1038" s="5">
        <v>81.69</v>
      </c>
      <c r="AC1038" s="1">
        <v>42363</v>
      </c>
      <c r="AD1038">
        <v>2.1709999999999998</v>
      </c>
      <c r="AE1038" s="87">
        <f t="shared" ca="1" si="115"/>
        <v>-9.0000000000012292E-4</v>
      </c>
      <c r="AF1038" s="87">
        <f t="shared" ca="1" si="116"/>
        <v>2.2844838950333363E-2</v>
      </c>
      <c r="AG1038" s="87">
        <f t="shared" ca="1" si="117"/>
        <v>0.36836195967191532</v>
      </c>
      <c r="AI1038" s="1">
        <v>42312</v>
      </c>
      <c r="AJ1038">
        <v>2102.31</v>
      </c>
      <c r="AK1038" s="85">
        <f t="shared" ca="1" si="120"/>
        <v>-3.5516762958985523E-3</v>
      </c>
      <c r="AL1038" s="87">
        <f t="shared" ca="1" si="118"/>
        <v>7.5970443287067726E-3</v>
      </c>
      <c r="AM1038" s="87">
        <f t="shared" ca="1" si="119"/>
        <v>12.249865900656745</v>
      </c>
    </row>
    <row r="1039" spans="2:39" x14ac:dyDescent="0.45">
      <c r="B1039" s="86">
        <v>42500</v>
      </c>
      <c r="C1039" s="5">
        <v>76.099999999999994</v>
      </c>
      <c r="E1039" s="86">
        <v>42508</v>
      </c>
      <c r="F1039" s="5">
        <v>1.7050000000000001</v>
      </c>
      <c r="G1039" s="5">
        <v>0.74789757542950586</v>
      </c>
      <c r="I1039" s="86">
        <v>42458</v>
      </c>
      <c r="J1039" s="5">
        <v>13.82</v>
      </c>
      <c r="L1039" s="86">
        <v>42508</v>
      </c>
      <c r="M1039" s="5">
        <v>0.69730000000000003</v>
      </c>
      <c r="O1039" s="86">
        <f t="shared" ca="1" si="114"/>
        <v>42508</v>
      </c>
      <c r="P1039" s="5">
        <v>2063.9499999999998</v>
      </c>
      <c r="Q1039" s="5">
        <v>6.7266083243932497</v>
      </c>
      <c r="R1039" s="1"/>
      <c r="S1039" s="1">
        <v>42300</v>
      </c>
      <c r="T1039">
        <v>428.31900000000002</v>
      </c>
      <c r="V1039" s="86">
        <v>42478</v>
      </c>
      <c r="W1039" s="5">
        <v>-14.6</v>
      </c>
      <c r="Z1039" s="86">
        <v>42459</v>
      </c>
      <c r="AA1039" s="5">
        <v>81.58</v>
      </c>
      <c r="AC1039" s="1">
        <v>42362</v>
      </c>
      <c r="AD1039">
        <v>2.1718999999999999</v>
      </c>
      <c r="AE1039" s="87">
        <f t="shared" ca="1" si="115"/>
        <v>-1.540000000000008E-2</v>
      </c>
      <c r="AF1039" s="87">
        <f t="shared" ca="1" si="116"/>
        <v>2.4082825830869618E-2</v>
      </c>
      <c r="AG1039" s="87">
        <f t="shared" ca="1" si="117"/>
        <v>0.38832389831170605</v>
      </c>
      <c r="AI1039" s="1">
        <v>42311</v>
      </c>
      <c r="AJ1039">
        <v>2109.79</v>
      </c>
      <c r="AK1039" s="85">
        <f t="shared" ca="1" si="120"/>
        <v>2.7243576169235862E-3</v>
      </c>
      <c r="AL1039" s="87">
        <f t="shared" ca="1" si="118"/>
        <v>7.0422922169401147E-3</v>
      </c>
      <c r="AM1039" s="87">
        <f t="shared" ca="1" si="119"/>
        <v>11.355354998361602</v>
      </c>
    </row>
    <row r="1040" spans="2:39" x14ac:dyDescent="0.45">
      <c r="B1040" s="86">
        <v>42499</v>
      </c>
      <c r="C1040" s="5">
        <v>76.099999999999994</v>
      </c>
      <c r="E1040" s="86">
        <v>42507</v>
      </c>
      <c r="F1040" s="5">
        <v>1.6435</v>
      </c>
      <c r="G1040" s="5">
        <v>0.64883963093099195</v>
      </c>
      <c r="I1040" s="86">
        <v>42457</v>
      </c>
      <c r="J1040" s="5">
        <v>15.24</v>
      </c>
      <c r="L1040" s="86">
        <v>42507</v>
      </c>
      <c r="M1040" s="5">
        <v>0.69099999999999995</v>
      </c>
      <c r="O1040" s="86">
        <f t="shared" ref="O1040:O1103" ca="1" si="121">VALUE(L1040)</f>
        <v>42507</v>
      </c>
      <c r="P1040" s="5">
        <v>2055.0100000000002</v>
      </c>
      <c r="Q1040" s="5">
        <v>10.066574134507301</v>
      </c>
      <c r="R1040" s="1"/>
      <c r="S1040" s="1">
        <v>42299</v>
      </c>
      <c r="T1040">
        <v>437.589</v>
      </c>
      <c r="V1040" s="86">
        <v>42475</v>
      </c>
      <c r="W1040" s="5">
        <v>-14.5</v>
      </c>
      <c r="Z1040" s="86">
        <v>42458</v>
      </c>
      <c r="AA1040" s="5">
        <v>81.290000000000006</v>
      </c>
      <c r="AC1040" s="1">
        <v>42361</v>
      </c>
      <c r="AD1040">
        <v>2.1873</v>
      </c>
      <c r="AE1040" s="87">
        <f t="shared" ca="1" si="115"/>
        <v>1.1000000000000121E-2</v>
      </c>
      <c r="AF1040" s="87">
        <f t="shared" ca="1" si="116"/>
        <v>2.0723316176069279E-2</v>
      </c>
      <c r="AG1040" s="87">
        <f t="shared" ca="1" si="117"/>
        <v>0.3341534328219104</v>
      </c>
      <c r="AI1040" s="1">
        <v>42310</v>
      </c>
      <c r="AJ1040">
        <v>2104.0500000000002</v>
      </c>
      <c r="AK1040" s="85">
        <f t="shared" ca="1" si="120"/>
        <v>1.1803904793109323E-2</v>
      </c>
      <c r="AL1040" s="87">
        <f t="shared" ca="1" si="118"/>
        <v>8.516157314405394E-3</v>
      </c>
      <c r="AM1040" s="87">
        <f t="shared" ca="1" si="119"/>
        <v>13.731891058758849</v>
      </c>
    </row>
    <row r="1041" spans="2:39" x14ac:dyDescent="0.45">
      <c r="B1041" s="86">
        <v>42496</v>
      </c>
      <c r="C1041" s="5">
        <v>75.599999999999994</v>
      </c>
      <c r="E1041" s="86">
        <v>42506</v>
      </c>
      <c r="F1041" s="5">
        <v>1.6198999999999999</v>
      </c>
      <c r="G1041" s="5">
        <v>0.70721442999983986</v>
      </c>
      <c r="I1041" s="86">
        <v>42453</v>
      </c>
      <c r="J1041" s="5">
        <v>14.74</v>
      </c>
      <c r="L1041" s="86">
        <v>42506</v>
      </c>
      <c r="M1041" s="5">
        <v>0.70489999999999997</v>
      </c>
      <c r="O1041" s="86">
        <f t="shared" ca="1" si="121"/>
        <v>42506</v>
      </c>
      <c r="P1041" s="5">
        <v>2037.05</v>
      </c>
      <c r="Q1041" s="5">
        <v>5.0640500313182502</v>
      </c>
      <c r="R1041" s="1"/>
      <c r="S1041" s="1">
        <v>42298</v>
      </c>
      <c r="T1041">
        <v>446.10199999999998</v>
      </c>
      <c r="V1041" s="86">
        <v>42474</v>
      </c>
      <c r="W1041" s="5">
        <v>-14.25</v>
      </c>
      <c r="Z1041" s="86">
        <v>42457</v>
      </c>
      <c r="AA1041" s="5">
        <v>80.98</v>
      </c>
      <c r="AC1041" s="1">
        <v>42360</v>
      </c>
      <c r="AD1041">
        <v>2.1762999999999999</v>
      </c>
      <c r="AE1041" s="87">
        <f t="shared" ca="1" si="115"/>
        <v>3.8499999999999979E-2</v>
      </c>
      <c r="AF1041" s="87">
        <f t="shared" ca="1" si="116"/>
        <v>4.0338019700195182E-2</v>
      </c>
      <c r="AG1041" s="87">
        <f t="shared" ca="1" si="117"/>
        <v>0.65043102375783624</v>
      </c>
      <c r="AI1041" s="1">
        <v>42307</v>
      </c>
      <c r="AJ1041">
        <v>2079.36</v>
      </c>
      <c r="AK1041" s="85">
        <f t="shared" ca="1" si="120"/>
        <v>-4.8215754142581276E-3</v>
      </c>
      <c r="AL1041" s="87">
        <f t="shared" ca="1" si="118"/>
        <v>7.4082819767073609E-3</v>
      </c>
      <c r="AM1041" s="87">
        <f t="shared" ca="1" si="119"/>
        <v>11.945495753657882</v>
      </c>
    </row>
    <row r="1042" spans="2:39" x14ac:dyDescent="0.45">
      <c r="B1042" s="86">
        <v>42495</v>
      </c>
      <c r="C1042" s="5">
        <v>77.099999999999994</v>
      </c>
      <c r="E1042" s="86">
        <v>42503</v>
      </c>
      <c r="F1042" s="5">
        <v>1.5708</v>
      </c>
      <c r="G1042" s="5">
        <v>0.54887872066604926</v>
      </c>
      <c r="I1042" s="86">
        <v>42452</v>
      </c>
      <c r="J1042" s="5">
        <v>14.94</v>
      </c>
      <c r="L1042" s="86">
        <v>42503</v>
      </c>
      <c r="M1042" s="5">
        <v>0.68879999999999997</v>
      </c>
      <c r="O1042" s="86">
        <f t="shared" ca="1" si="121"/>
        <v>42503</v>
      </c>
      <c r="P1042" s="5">
        <v>2035.94</v>
      </c>
      <c r="Q1042" s="5">
        <v>5.2481559657608301</v>
      </c>
      <c r="R1042" s="1"/>
      <c r="S1042" s="1">
        <v>42297</v>
      </c>
      <c r="T1042">
        <v>437.976</v>
      </c>
      <c r="V1042" s="86">
        <v>42473</v>
      </c>
      <c r="W1042" s="5">
        <v>-14</v>
      </c>
      <c r="Z1042" s="86">
        <v>42453</v>
      </c>
      <c r="AA1042" s="5">
        <v>81.349999999999994</v>
      </c>
      <c r="AC1042" s="1">
        <v>42359</v>
      </c>
      <c r="AD1042">
        <v>2.1377999999999999</v>
      </c>
      <c r="AE1042" s="87">
        <f t="shared" ca="1" si="115"/>
        <v>-8.1999999999999851E-3</v>
      </c>
      <c r="AF1042" s="87">
        <f t="shared" ca="1" si="116"/>
        <v>4.0184937061872684E-2</v>
      </c>
      <c r="AG1042" s="87">
        <f t="shared" ca="1" si="117"/>
        <v>0.64796264038394513</v>
      </c>
      <c r="AI1042" s="1">
        <v>42306</v>
      </c>
      <c r="AJ1042">
        <v>2089.41</v>
      </c>
      <c r="AK1042" s="85">
        <f t="shared" ca="1" si="120"/>
        <v>-4.4978659820061288E-4</v>
      </c>
      <c r="AL1042" s="87">
        <f t="shared" ca="1" si="118"/>
        <v>6.7633020665335943E-3</v>
      </c>
      <c r="AM1042" s="87">
        <f t="shared" ca="1" si="119"/>
        <v>10.905496897998812</v>
      </c>
    </row>
    <row r="1043" spans="2:39" x14ac:dyDescent="0.45">
      <c r="B1043" s="86">
        <v>42494</v>
      </c>
      <c r="C1043" s="5">
        <v>76.7</v>
      </c>
      <c r="E1043" s="86">
        <v>42502</v>
      </c>
      <c r="F1043" s="5">
        <v>1.6133</v>
      </c>
      <c r="G1043" s="5">
        <v>0.52403517693630619</v>
      </c>
      <c r="I1043" s="86">
        <v>42451</v>
      </c>
      <c r="J1043" s="5">
        <v>14.17</v>
      </c>
      <c r="L1043" s="86">
        <v>42502</v>
      </c>
      <c r="M1043" s="5">
        <v>0.7238</v>
      </c>
      <c r="O1043" s="86">
        <f t="shared" ca="1" si="121"/>
        <v>42502</v>
      </c>
      <c r="P1043" s="5">
        <v>2036.71</v>
      </c>
      <c r="Q1043" s="5">
        <v>7.2830479923256997</v>
      </c>
      <c r="R1043" s="1"/>
      <c r="S1043" s="1">
        <v>42296</v>
      </c>
      <c r="T1043">
        <v>434.15300000000002</v>
      </c>
      <c r="V1043" s="86">
        <v>42472</v>
      </c>
      <c r="W1043" s="5">
        <v>-13.75</v>
      </c>
      <c r="Z1043" s="86">
        <v>42452</v>
      </c>
      <c r="AA1043" s="5">
        <v>81.709999999999994</v>
      </c>
      <c r="AC1043" s="1">
        <v>42356</v>
      </c>
      <c r="AD1043">
        <v>2.1459999999999999</v>
      </c>
      <c r="AE1043" s="87">
        <f t="shared" ca="1" si="115"/>
        <v>-2.0000000000002238E-3</v>
      </c>
      <c r="AF1043" s="87">
        <f t="shared" ca="1" si="116"/>
        <v>4.8025999902830512E-2</v>
      </c>
      <c r="AG1043" s="87">
        <f t="shared" ca="1" si="117"/>
        <v>0.7743959796727613</v>
      </c>
      <c r="AI1043" s="1">
        <v>42305</v>
      </c>
      <c r="AJ1043">
        <v>2090.35</v>
      </c>
      <c r="AK1043" s="85">
        <f t="shared" ca="1" si="120"/>
        <v>1.177038977262058E-2</v>
      </c>
      <c r="AL1043" s="87">
        <f t="shared" ca="1" si="118"/>
        <v>7.8667983383006474E-3</v>
      </c>
      <c r="AM1043" s="87">
        <f t="shared" ca="1" si="119"/>
        <v>12.684831171453309</v>
      </c>
    </row>
    <row r="1044" spans="2:39" x14ac:dyDescent="0.45">
      <c r="B1044" s="86">
        <v>42493</v>
      </c>
      <c r="C1044" s="5">
        <v>77.509900000000002</v>
      </c>
      <c r="E1044" s="86">
        <v>42501</v>
      </c>
      <c r="F1044" s="5">
        <v>1.5805</v>
      </c>
      <c r="G1044" s="5">
        <v>0.493688278842699</v>
      </c>
      <c r="I1044" s="86">
        <v>42450</v>
      </c>
      <c r="J1044" s="5">
        <v>13.79</v>
      </c>
      <c r="L1044" s="86">
        <v>42501</v>
      </c>
      <c r="M1044" s="5">
        <v>0.71499999999999997</v>
      </c>
      <c r="O1044" s="86">
        <f t="shared" ca="1" si="121"/>
        <v>42501</v>
      </c>
      <c r="P1044" s="5">
        <v>2049.8000000000002</v>
      </c>
      <c r="Q1044" s="5">
        <v>5.3965479076979497</v>
      </c>
      <c r="R1044" s="1"/>
      <c r="S1044" s="1">
        <v>42293</v>
      </c>
      <c r="T1044">
        <v>443.03</v>
      </c>
      <c r="V1044" s="86">
        <v>42471</v>
      </c>
      <c r="W1044" s="5">
        <v>-12.35</v>
      </c>
      <c r="Z1044" s="86">
        <v>42451</v>
      </c>
      <c r="AA1044" s="5">
        <v>82.09</v>
      </c>
      <c r="AC1044" s="1">
        <v>42355</v>
      </c>
      <c r="AD1044">
        <v>2.1480000000000001</v>
      </c>
      <c r="AE1044" s="87">
        <f t="shared" ca="1" si="115"/>
        <v>-5.9800000000000075E-2</v>
      </c>
      <c r="AF1044" s="87">
        <f t="shared" ca="1" si="116"/>
        <v>5.2000665059849752E-2</v>
      </c>
      <c r="AG1044" s="87">
        <f t="shared" ca="1" si="117"/>
        <v>0.83848552959090261</v>
      </c>
      <c r="AI1044" s="1">
        <v>42304</v>
      </c>
      <c r="AJ1044">
        <v>2065.89</v>
      </c>
      <c r="AK1044" s="85">
        <f t="shared" ca="1" si="120"/>
        <v>-2.5573668722574231E-3</v>
      </c>
      <c r="AL1044" s="87">
        <f t="shared" ca="1" si="118"/>
        <v>9.4934583442156783E-3</v>
      </c>
      <c r="AM1044" s="87">
        <f t="shared" ca="1" si="119"/>
        <v>15.307741618760474</v>
      </c>
    </row>
    <row r="1045" spans="2:39" x14ac:dyDescent="0.45">
      <c r="B1045" s="86">
        <v>42492</v>
      </c>
      <c r="C1045" s="5">
        <v>77.099999999999994</v>
      </c>
      <c r="E1045" s="86">
        <v>42500</v>
      </c>
      <c r="F1045" s="5">
        <v>1.6037999999999999</v>
      </c>
      <c r="G1045" s="5">
        <v>0.5807221366540114</v>
      </c>
      <c r="I1045" s="86">
        <v>42447</v>
      </c>
      <c r="J1045" s="5">
        <v>14.02</v>
      </c>
      <c r="L1045" s="86">
        <v>42500</v>
      </c>
      <c r="M1045" s="5">
        <v>0.74180000000000001</v>
      </c>
      <c r="O1045" s="86">
        <f t="shared" ca="1" si="121"/>
        <v>42500</v>
      </c>
      <c r="P1045" s="5">
        <v>2051.6</v>
      </c>
      <c r="Q1045" s="5">
        <v>3.9264364490530199</v>
      </c>
      <c r="R1045" s="1"/>
      <c r="S1045" s="1">
        <v>42292</v>
      </c>
      <c r="T1045">
        <v>449.88499999999999</v>
      </c>
      <c r="V1045" s="86">
        <v>42468</v>
      </c>
      <c r="W1045" s="5">
        <v>-11.5</v>
      </c>
      <c r="Z1045" s="86">
        <v>42450</v>
      </c>
      <c r="AA1045" s="5">
        <v>82.31</v>
      </c>
      <c r="AC1045" s="1">
        <v>42354</v>
      </c>
      <c r="AD1045">
        <v>2.2078000000000002</v>
      </c>
      <c r="AE1045" s="87">
        <f t="shared" ca="1" si="115"/>
        <v>3.8100000000000023E-2</v>
      </c>
      <c r="AF1045" s="87">
        <f t="shared" ca="1" si="116"/>
        <v>6.4913968707307909E-2</v>
      </c>
      <c r="AG1045" s="87">
        <f t="shared" ca="1" si="117"/>
        <v>1.0467062943666054</v>
      </c>
      <c r="AI1045" s="1">
        <v>42303</v>
      </c>
      <c r="AJ1045">
        <v>2071.1799999999998</v>
      </c>
      <c r="AK1045" s="85">
        <f t="shared" ca="1" si="120"/>
        <v>-1.9149470559137484E-3</v>
      </c>
      <c r="AL1045" s="87">
        <f t="shared" ca="1" si="118"/>
        <v>1.0536161973263814E-2</v>
      </c>
      <c r="AM1045" s="87">
        <f t="shared" ca="1" si="119"/>
        <v>16.989050701254943</v>
      </c>
    </row>
    <row r="1046" spans="2:39" x14ac:dyDescent="0.45">
      <c r="B1046" s="86">
        <v>42489</v>
      </c>
      <c r="C1046" s="5">
        <v>77</v>
      </c>
      <c r="E1046" s="86">
        <v>42499</v>
      </c>
      <c r="F1046" s="5">
        <v>1.5912999999999999</v>
      </c>
      <c r="G1046" s="5">
        <v>0.53907191851675418</v>
      </c>
      <c r="I1046" s="86">
        <v>42446</v>
      </c>
      <c r="J1046" s="5">
        <v>14.44</v>
      </c>
      <c r="L1046" s="86">
        <v>42499</v>
      </c>
      <c r="M1046" s="5">
        <v>0.74550000000000005</v>
      </c>
      <c r="O1046" s="86">
        <f t="shared" ca="1" si="121"/>
        <v>42499</v>
      </c>
      <c r="P1046" s="5">
        <v>2049.58</v>
      </c>
      <c r="Q1046" s="5">
        <v>6.1024212809828802</v>
      </c>
      <c r="R1046" s="1"/>
      <c r="S1046" s="1">
        <v>42291</v>
      </c>
      <c r="T1046">
        <v>462.98899999999998</v>
      </c>
      <c r="V1046" s="86">
        <v>42467</v>
      </c>
      <c r="W1046" s="5">
        <v>-13</v>
      </c>
      <c r="Z1046" s="86">
        <v>42447</v>
      </c>
      <c r="AA1046" s="5">
        <v>82.4</v>
      </c>
      <c r="AC1046" s="1">
        <v>42353</v>
      </c>
      <c r="AD1046">
        <v>2.1697000000000002</v>
      </c>
      <c r="AE1046" s="87">
        <f t="shared" ca="1" si="115"/>
        <v>4.4700000000000184E-2</v>
      </c>
      <c r="AF1046" s="87">
        <f t="shared" ca="1" si="116"/>
        <v>6.5782590148660794E-2</v>
      </c>
      <c r="AG1046" s="87">
        <f t="shared" ca="1" si="117"/>
        <v>1.0607123942583765</v>
      </c>
      <c r="AI1046" s="1">
        <v>42300</v>
      </c>
      <c r="AJ1046">
        <v>2075.15</v>
      </c>
      <c r="AK1046" s="85">
        <f t="shared" ca="1" si="120"/>
        <v>1.0970005786788946E-2</v>
      </c>
      <c r="AL1046" s="87">
        <f t="shared" ca="1" si="118"/>
        <v>1.0431862618668648E-2</v>
      </c>
      <c r="AM1046" s="87">
        <f t="shared" ca="1" si="119"/>
        <v>16.820873045309458</v>
      </c>
    </row>
    <row r="1047" spans="2:39" x14ac:dyDescent="0.45">
      <c r="B1047" s="86">
        <v>42488</v>
      </c>
      <c r="C1047" s="5">
        <v>76.900000000000006</v>
      </c>
      <c r="E1047" s="86">
        <v>42496</v>
      </c>
      <c r="F1047" s="5">
        <v>1.6294999999999999</v>
      </c>
      <c r="G1047" s="5">
        <v>0.70749822143474916</v>
      </c>
      <c r="I1047" s="86">
        <v>42445</v>
      </c>
      <c r="J1047" s="5">
        <v>14.99</v>
      </c>
      <c r="L1047" s="86">
        <v>42496</v>
      </c>
      <c r="M1047" s="5">
        <v>0.75480000000000003</v>
      </c>
      <c r="O1047" s="86">
        <f t="shared" ca="1" si="121"/>
        <v>42496</v>
      </c>
      <c r="P1047" s="5">
        <v>2040.59</v>
      </c>
      <c r="Q1047" s="5">
        <v>7.1424117904751601</v>
      </c>
      <c r="R1047" s="1"/>
      <c r="S1047" s="1">
        <v>42290</v>
      </c>
      <c r="T1047">
        <v>458.733</v>
      </c>
      <c r="V1047" s="86">
        <v>42466</v>
      </c>
      <c r="W1047" s="5">
        <v>-12.75</v>
      </c>
      <c r="Z1047" s="86">
        <v>42446</v>
      </c>
      <c r="AA1047" s="5">
        <v>82.21</v>
      </c>
      <c r="AC1047" s="1">
        <v>42352</v>
      </c>
      <c r="AD1047">
        <v>2.125</v>
      </c>
      <c r="AE1047" s="87">
        <f t="shared" ca="1" si="115"/>
        <v>4.8700000000000188E-2</v>
      </c>
      <c r="AF1047" s="87">
        <f t="shared" ca="1" si="116"/>
        <v>6.2284107122122359E-2</v>
      </c>
      <c r="AG1047" s="87">
        <f t="shared" ca="1" si="117"/>
        <v>1.0043010504823757</v>
      </c>
      <c r="AI1047" s="1">
        <v>42299</v>
      </c>
      <c r="AJ1047">
        <v>2052.5100000000002</v>
      </c>
      <c r="AK1047" s="85">
        <f t="shared" ca="1" si="120"/>
        <v>1.6490813232663316E-2</v>
      </c>
      <c r="AL1047" s="87">
        <f t="shared" ca="1" si="118"/>
        <v>9.7575426845461725E-3</v>
      </c>
      <c r="AM1047" s="87">
        <f t="shared" ca="1" si="119"/>
        <v>15.733564822567242</v>
      </c>
    </row>
    <row r="1048" spans="2:39" x14ac:dyDescent="0.45">
      <c r="B1048" s="86">
        <v>42487</v>
      </c>
      <c r="C1048" s="5">
        <v>76.3</v>
      </c>
      <c r="E1048" s="86">
        <v>42495</v>
      </c>
      <c r="F1048" s="5">
        <v>1.6017999999999999</v>
      </c>
      <c r="G1048" s="5">
        <v>0.80349988591577626</v>
      </c>
      <c r="I1048" s="86">
        <v>42444</v>
      </c>
      <c r="J1048" s="5">
        <v>16.84</v>
      </c>
      <c r="L1048" s="86">
        <v>42495</v>
      </c>
      <c r="M1048" s="5">
        <v>0.74229999999999996</v>
      </c>
      <c r="O1048" s="86">
        <f t="shared" ca="1" si="121"/>
        <v>42495</v>
      </c>
      <c r="P1048" s="5">
        <v>2027.22</v>
      </c>
      <c r="Q1048" s="5">
        <v>13.579448543259399</v>
      </c>
      <c r="R1048" s="1"/>
      <c r="S1048" s="1">
        <v>42286</v>
      </c>
      <c r="T1048">
        <v>447.15199999999999</v>
      </c>
      <c r="V1048" s="86">
        <v>42465</v>
      </c>
      <c r="W1048" s="5">
        <v>-12.9</v>
      </c>
      <c r="Z1048" s="86">
        <v>42445</v>
      </c>
      <c r="AA1048" s="5">
        <v>81.69</v>
      </c>
      <c r="AC1048" s="1">
        <v>42349</v>
      </c>
      <c r="AD1048">
        <v>2.0762999999999998</v>
      </c>
      <c r="AE1048" s="87">
        <f t="shared" ca="1" si="115"/>
        <v>-8.5700000000000109E-2</v>
      </c>
      <c r="AF1048" s="87">
        <f t="shared" ca="1" si="116"/>
        <v>5.4245330060138264E-2</v>
      </c>
      <c r="AG1048" s="87">
        <f t="shared" ca="1" si="117"/>
        <v>0.87467966517272389</v>
      </c>
      <c r="AI1048" s="1">
        <v>42298</v>
      </c>
      <c r="AJ1048">
        <v>2018.94</v>
      </c>
      <c r="AK1048" s="85">
        <f t="shared" ca="1" si="120"/>
        <v>-5.8424102714401318E-3</v>
      </c>
      <c r="AL1048" s="87">
        <f t="shared" ca="1" si="118"/>
        <v>4.3028049980071746E-3</v>
      </c>
      <c r="AM1048" s="87">
        <f t="shared" ca="1" si="119"/>
        <v>6.9380645869202136</v>
      </c>
    </row>
    <row r="1049" spans="2:39" x14ac:dyDescent="0.45">
      <c r="B1049" s="86">
        <v>42486</v>
      </c>
      <c r="C1049" s="5">
        <v>77.3</v>
      </c>
      <c r="E1049" s="86">
        <v>42494</v>
      </c>
      <c r="F1049" s="5">
        <v>1.6459999999999999</v>
      </c>
      <c r="G1049" s="5">
        <v>0.84137118245555909</v>
      </c>
      <c r="I1049" s="86">
        <v>42443</v>
      </c>
      <c r="J1049" s="5">
        <v>16.920000000000002</v>
      </c>
      <c r="L1049" s="86">
        <v>42494</v>
      </c>
      <c r="M1049" s="5">
        <v>0.76449999999999996</v>
      </c>
      <c r="O1049" s="86">
        <f t="shared" ca="1" si="121"/>
        <v>42494</v>
      </c>
      <c r="P1049" s="5">
        <v>2015.93</v>
      </c>
      <c r="Q1049" s="5">
        <v>13.9681318720229</v>
      </c>
      <c r="R1049" s="1"/>
      <c r="S1049" s="1">
        <v>42285</v>
      </c>
      <c r="T1049">
        <v>446.06900000000002</v>
      </c>
      <c r="V1049" s="86">
        <v>42464</v>
      </c>
      <c r="W1049" s="5">
        <v>-12.75</v>
      </c>
      <c r="Z1049" s="86">
        <v>42444</v>
      </c>
      <c r="AA1049" s="5">
        <v>81.150000000000006</v>
      </c>
      <c r="AC1049" s="1">
        <v>42348</v>
      </c>
      <c r="AD1049">
        <v>2.1619999999999999</v>
      </c>
      <c r="AE1049" s="87">
        <f t="shared" ca="1" si="115"/>
        <v>4.4000000000000039E-2</v>
      </c>
      <c r="AF1049" s="87">
        <f t="shared" ca="1" si="116"/>
        <v>3.4136978971978926E-2</v>
      </c>
      <c r="AG1049" s="87">
        <f t="shared" ca="1" si="117"/>
        <v>0.55044224644068351</v>
      </c>
      <c r="AI1049" s="1">
        <v>42297</v>
      </c>
      <c r="AJ1049">
        <v>2030.77</v>
      </c>
      <c r="AK1049" s="85">
        <f t="shared" ca="1" si="120"/>
        <v>-1.4220938665690213E-3</v>
      </c>
      <c r="AL1049" s="87">
        <f t="shared" ca="1" si="118"/>
        <v>7.2546127078736058E-3</v>
      </c>
      <c r="AM1049" s="87">
        <f t="shared" ca="1" si="119"/>
        <v>11.697711502991821</v>
      </c>
    </row>
    <row r="1050" spans="2:39" x14ac:dyDescent="0.45">
      <c r="B1050" s="86">
        <v>42485</v>
      </c>
      <c r="C1050" s="5">
        <v>77.691500000000005</v>
      </c>
      <c r="E1050" s="86">
        <v>42493</v>
      </c>
      <c r="F1050" s="5">
        <v>1.6793</v>
      </c>
      <c r="G1050" s="5">
        <v>0.82365226279055326</v>
      </c>
      <c r="I1050" s="86">
        <v>42440</v>
      </c>
      <c r="J1050" s="5">
        <v>16.5</v>
      </c>
      <c r="L1050" s="86">
        <v>42493</v>
      </c>
      <c r="M1050" s="5">
        <v>0.78149999999999997</v>
      </c>
      <c r="O1050" s="86">
        <f t="shared" ca="1" si="121"/>
        <v>42493</v>
      </c>
      <c r="P1050" s="5">
        <v>2019.64</v>
      </c>
      <c r="Q1050" s="5">
        <v>12.8157950734888</v>
      </c>
      <c r="R1050" s="1"/>
      <c r="S1050" s="1">
        <v>42284</v>
      </c>
      <c r="T1050">
        <v>455.94600000000003</v>
      </c>
      <c r="V1050" s="86">
        <v>42461</v>
      </c>
      <c r="W1050" s="5">
        <v>-12.13</v>
      </c>
      <c r="Z1050" s="86">
        <v>42443</v>
      </c>
      <c r="AA1050" s="5">
        <v>81.91</v>
      </c>
      <c r="AC1050" s="1">
        <v>42347</v>
      </c>
      <c r="AD1050">
        <v>2.1179999999999999</v>
      </c>
      <c r="AE1050" s="87">
        <f t="shared" ca="1" si="115"/>
        <v>4.0000000000000036E-3</v>
      </c>
      <c r="AF1050" s="87">
        <f t="shared" ca="1" si="116"/>
        <v>1.9651696279625951E-2</v>
      </c>
      <c r="AG1050" s="87">
        <f t="shared" ca="1" si="117"/>
        <v>0.31687408119524818</v>
      </c>
      <c r="AI1050" s="1">
        <v>42296</v>
      </c>
      <c r="AJ1050">
        <v>2033.66</v>
      </c>
      <c r="AK1050" s="85">
        <f t="shared" ca="1" si="120"/>
        <v>2.7048493195005823E-4</v>
      </c>
      <c r="AL1050" s="87">
        <f t="shared" ca="1" si="118"/>
        <v>8.2761266193654703E-3</v>
      </c>
      <c r="AM1050" s="87">
        <f t="shared" ca="1" si="119"/>
        <v>13.344853192575828</v>
      </c>
    </row>
    <row r="1051" spans="2:39" x14ac:dyDescent="0.45">
      <c r="B1051" s="86">
        <v>42482</v>
      </c>
      <c r="C1051" s="5">
        <v>77.7</v>
      </c>
      <c r="E1051" s="86">
        <v>42492</v>
      </c>
      <c r="F1051" s="5">
        <v>1.7566999999999999</v>
      </c>
      <c r="G1051" s="5">
        <v>0.73295988976205251</v>
      </c>
      <c r="I1051" s="86">
        <v>42439</v>
      </c>
      <c r="J1051" s="5">
        <v>18.05</v>
      </c>
      <c r="L1051" s="86">
        <v>42492</v>
      </c>
      <c r="M1051" s="5">
        <v>0.82320000000000004</v>
      </c>
      <c r="O1051" s="86">
        <f t="shared" ca="1" si="121"/>
        <v>42492</v>
      </c>
      <c r="P1051" s="5">
        <v>2022.19</v>
      </c>
      <c r="Q1051" s="5">
        <v>18.429286226348601</v>
      </c>
      <c r="R1051" s="1"/>
      <c r="S1051" s="1">
        <v>42283</v>
      </c>
      <c r="T1051">
        <v>476.80799999999999</v>
      </c>
      <c r="V1051" s="86">
        <v>42460</v>
      </c>
      <c r="W1051" s="5">
        <v>-13.13</v>
      </c>
      <c r="Z1051" s="86">
        <v>42440</v>
      </c>
      <c r="AA1051" s="5">
        <v>82.14</v>
      </c>
      <c r="AC1051" s="1">
        <v>42346</v>
      </c>
      <c r="AD1051">
        <v>2.1139999999999999</v>
      </c>
      <c r="AE1051" s="87">
        <f t="shared" ca="1" si="115"/>
        <v>-1.0000000000000231E-2</v>
      </c>
      <c r="AF1051" s="87">
        <f t="shared" ca="1" si="116"/>
        <v>7.8149386860465297E-2</v>
      </c>
      <c r="AG1051" s="87">
        <f t="shared" ca="1" si="117"/>
        <v>1.2601209994811344</v>
      </c>
      <c r="AI1051" s="1">
        <v>42293</v>
      </c>
      <c r="AJ1051">
        <v>2033.11</v>
      </c>
      <c r="AK1051" s="85">
        <f t="shared" ca="1" si="120"/>
        <v>4.5600613407668789E-3</v>
      </c>
      <c r="AL1051" s="87">
        <f t="shared" ca="1" si="118"/>
        <v>9.874101643578841E-3</v>
      </c>
      <c r="AM1051" s="87">
        <f t="shared" ca="1" si="119"/>
        <v>15.921510496686189</v>
      </c>
    </row>
    <row r="1052" spans="2:39" x14ac:dyDescent="0.45">
      <c r="B1052" s="86">
        <v>42481</v>
      </c>
      <c r="C1052" s="5">
        <v>78.5</v>
      </c>
      <c r="E1052" s="86">
        <v>42489</v>
      </c>
      <c r="F1052" s="5">
        <v>1.716</v>
      </c>
      <c r="G1052" s="5">
        <v>0.5913704986441809</v>
      </c>
      <c r="I1052" s="86">
        <v>42438</v>
      </c>
      <c r="J1052" s="5">
        <v>18.34</v>
      </c>
      <c r="L1052" s="86">
        <v>42489</v>
      </c>
      <c r="M1052" s="5">
        <v>0.79700000000000004</v>
      </c>
      <c r="O1052" s="86">
        <f t="shared" ca="1" si="121"/>
        <v>42489</v>
      </c>
      <c r="P1052" s="5">
        <v>1989.57</v>
      </c>
      <c r="Q1052" s="5">
        <v>11.2932391508725</v>
      </c>
      <c r="R1052" s="1"/>
      <c r="S1052" s="1">
        <v>42282</v>
      </c>
      <c r="T1052">
        <v>473.476</v>
      </c>
      <c r="V1052" s="86">
        <v>42459</v>
      </c>
      <c r="W1052" s="5">
        <v>-14.25</v>
      </c>
      <c r="Z1052" s="86">
        <v>42439</v>
      </c>
      <c r="AA1052" s="5">
        <v>81.16</v>
      </c>
      <c r="AC1052" s="1">
        <v>42345</v>
      </c>
      <c r="AD1052">
        <v>2.1240000000000001</v>
      </c>
      <c r="AE1052" s="87">
        <f t="shared" ca="1" si="115"/>
        <v>-3.7999999999999812E-2</v>
      </c>
      <c r="AF1052" s="87">
        <f t="shared" ca="1" si="116"/>
        <v>7.820862590959303E-2</v>
      </c>
      <c r="AG1052" s="87">
        <f t="shared" ca="1" si="117"/>
        <v>1.2610762004467981</v>
      </c>
      <c r="AI1052" s="1">
        <v>42292</v>
      </c>
      <c r="AJ1052">
        <v>2023.86</v>
      </c>
      <c r="AK1052" s="85">
        <f t="shared" ca="1" si="120"/>
        <v>1.4743553692310356E-2</v>
      </c>
      <c r="AL1052" s="87">
        <f t="shared" ca="1" si="118"/>
        <v>9.7180160802570487E-3</v>
      </c>
      <c r="AM1052" s="87">
        <f t="shared" ca="1" si="119"/>
        <v>15.669830088228457</v>
      </c>
    </row>
    <row r="1053" spans="2:39" x14ac:dyDescent="0.45">
      <c r="B1053" s="86">
        <v>42480</v>
      </c>
      <c r="C1053" s="5">
        <v>78.283600000000007</v>
      </c>
      <c r="E1053" s="86">
        <v>42488</v>
      </c>
      <c r="F1053" s="5">
        <v>1.702</v>
      </c>
      <c r="G1053" s="5">
        <v>0.64305809742718256</v>
      </c>
      <c r="I1053" s="86">
        <v>42437</v>
      </c>
      <c r="J1053" s="5">
        <v>18.670000000000002</v>
      </c>
      <c r="L1053" s="86">
        <v>42488</v>
      </c>
      <c r="M1053" s="5">
        <v>0.78449999999999998</v>
      </c>
      <c r="O1053" s="86">
        <f t="shared" ca="1" si="121"/>
        <v>42488</v>
      </c>
      <c r="P1053" s="5">
        <v>1989.26</v>
      </c>
      <c r="Q1053" s="5">
        <v>11.913536794977301</v>
      </c>
      <c r="R1053" s="1"/>
      <c r="S1053" s="1">
        <v>42279</v>
      </c>
      <c r="T1053">
        <v>495.80700000000002</v>
      </c>
      <c r="V1053" s="86">
        <v>42458</v>
      </c>
      <c r="W1053" s="5">
        <v>-12.75</v>
      </c>
      <c r="Z1053" s="86">
        <v>42438</v>
      </c>
      <c r="AA1053" s="5">
        <v>80.599999999999994</v>
      </c>
      <c r="AC1053" s="1">
        <v>42342</v>
      </c>
      <c r="AD1053">
        <v>2.1619999999999999</v>
      </c>
      <c r="AE1053" s="87">
        <f t="shared" ref="AE1053:AE1116" ca="1" si="122">(AD1053-AD1054)</f>
        <v>-3.2700000000000173E-2</v>
      </c>
      <c r="AF1053" s="87">
        <f t="shared" ref="AF1053:AF1116" ca="1" si="123">STDEV(AE1053:AE1056)</f>
        <v>8.1146842205966449E-2</v>
      </c>
      <c r="AG1053" s="87">
        <f t="shared" ref="AG1053:AG1116" ca="1" si="124">AF1053*SQRT(260)</f>
        <v>1.3084535146500256</v>
      </c>
      <c r="AI1053" s="1">
        <v>42291</v>
      </c>
      <c r="AJ1053">
        <v>1994.24</v>
      </c>
      <c r="AK1053" s="85">
        <f t="shared" ca="1" si="120"/>
        <v>-4.7274552579458298E-3</v>
      </c>
      <c r="AL1053" s="87">
        <f t="shared" ref="AL1053:AL1116" ca="1" si="125">STDEV(AK1053:AK1056)</f>
        <v>4.0198263330436731E-3</v>
      </c>
      <c r="AM1053" s="87">
        <f t="shared" ref="AM1053:AM1116" ca="1" si="126">AL1053*SQRT(260)*100</f>
        <v>6.4817752000791788</v>
      </c>
    </row>
    <row r="1054" spans="2:39" x14ac:dyDescent="0.45">
      <c r="B1054" s="86">
        <v>42479</v>
      </c>
      <c r="C1054" s="5">
        <v>78.2</v>
      </c>
      <c r="E1054" s="86">
        <v>42487</v>
      </c>
      <c r="F1054" s="5">
        <v>1.724</v>
      </c>
      <c r="G1054" s="5">
        <v>0.70404886194070415</v>
      </c>
      <c r="I1054" s="86">
        <v>42436</v>
      </c>
      <c r="J1054" s="5">
        <v>17.350000000000001</v>
      </c>
      <c r="L1054" s="86">
        <v>42487</v>
      </c>
      <c r="M1054" s="5">
        <v>0.78749999999999998</v>
      </c>
      <c r="O1054" s="86">
        <f t="shared" ca="1" si="121"/>
        <v>42487</v>
      </c>
      <c r="P1054" s="5">
        <v>1979.26</v>
      </c>
      <c r="Q1054" s="5">
        <v>11.3393218511364</v>
      </c>
      <c r="R1054" s="1"/>
      <c r="S1054" s="1">
        <v>42278</v>
      </c>
      <c r="T1054">
        <v>500.51299999999998</v>
      </c>
      <c r="V1054" s="86">
        <v>42457</v>
      </c>
      <c r="W1054" s="5">
        <v>-12.75</v>
      </c>
      <c r="Z1054" s="86">
        <v>42437</v>
      </c>
      <c r="AA1054" s="5">
        <v>80.400000000000006</v>
      </c>
      <c r="AC1054" s="1">
        <v>42341</v>
      </c>
      <c r="AD1054">
        <v>2.1947000000000001</v>
      </c>
      <c r="AE1054" s="87">
        <f t="shared" ca="1" si="122"/>
        <v>0.12749999999999995</v>
      </c>
      <c r="AF1054" s="87">
        <f t="shared" ca="1" si="123"/>
        <v>7.7913691565304061E-2</v>
      </c>
      <c r="AG1054" s="87">
        <f t="shared" ca="1" si="124"/>
        <v>1.2563205270418321</v>
      </c>
      <c r="AI1054" s="1">
        <v>42290</v>
      </c>
      <c r="AJ1054">
        <v>2003.69</v>
      </c>
      <c r="AK1054" s="85">
        <f t="shared" ref="AK1054:AK1117" ca="1" si="127">LN(AJ1054/AJ1055)</f>
        <v>-6.8488138094229302E-3</v>
      </c>
      <c r="AL1054" s="87">
        <f t="shared" ca="1" si="125"/>
        <v>6.3843048202464094E-3</v>
      </c>
      <c r="AM1054" s="87">
        <f t="shared" ca="1" si="126"/>
        <v>10.294382200906279</v>
      </c>
    </row>
    <row r="1055" spans="2:39" x14ac:dyDescent="0.45">
      <c r="B1055" s="86">
        <v>42478</v>
      </c>
      <c r="C1055" s="5">
        <v>78.19</v>
      </c>
      <c r="E1055" s="86">
        <v>42486</v>
      </c>
      <c r="F1055" s="5">
        <v>1.7881</v>
      </c>
      <c r="G1055" s="5">
        <v>0.15225149150884079</v>
      </c>
      <c r="I1055" s="86">
        <v>42433</v>
      </c>
      <c r="J1055" s="5">
        <v>16.86</v>
      </c>
      <c r="L1055" s="86">
        <v>42486</v>
      </c>
      <c r="M1055" s="5">
        <v>0.81720000000000004</v>
      </c>
      <c r="O1055" s="86">
        <f t="shared" ca="1" si="121"/>
        <v>42486</v>
      </c>
      <c r="P1055" s="5">
        <v>2001.76</v>
      </c>
      <c r="Q1055" s="5">
        <v>2.2752317897057699</v>
      </c>
      <c r="R1055" s="1"/>
      <c r="S1055" s="1">
        <v>42277</v>
      </c>
      <c r="T1055">
        <v>505.25200000000001</v>
      </c>
      <c r="V1055" s="86">
        <v>42454</v>
      </c>
      <c r="W1055" s="5">
        <v>-13.5</v>
      </c>
      <c r="Z1055" s="86">
        <v>42436</v>
      </c>
      <c r="AA1055" s="5">
        <v>80.97</v>
      </c>
      <c r="AC1055" s="1">
        <v>42340</v>
      </c>
      <c r="AD1055">
        <v>2.0672000000000001</v>
      </c>
      <c r="AE1055" s="87">
        <f t="shared" ca="1" si="122"/>
        <v>4.850000000000021E-2</v>
      </c>
      <c r="AF1055" s="87">
        <f t="shared" ca="1" si="123"/>
        <v>4.0589274034733357E-2</v>
      </c>
      <c r="AG1055" s="87">
        <f t="shared" ca="1" si="124"/>
        <v>0.65448237816868426</v>
      </c>
      <c r="AI1055" s="1">
        <v>42289</v>
      </c>
      <c r="AJ1055">
        <v>2017.46</v>
      </c>
      <c r="AK1055" s="85">
        <f t="shared" ca="1" si="127"/>
        <v>1.2746911096436508E-3</v>
      </c>
      <c r="AL1055" s="87">
        <f t="shared" ca="1" si="125"/>
        <v>4.2853271544282595E-3</v>
      </c>
      <c r="AM1055" s="87">
        <f t="shared" ca="1" si="126"/>
        <v>6.9098824109566817</v>
      </c>
    </row>
    <row r="1056" spans="2:39" x14ac:dyDescent="0.45">
      <c r="B1056" s="86">
        <v>42475</v>
      </c>
      <c r="C1056" s="5">
        <v>77.869799999999998</v>
      </c>
      <c r="E1056" s="86">
        <v>42485</v>
      </c>
      <c r="F1056" s="5">
        <v>1.776</v>
      </c>
      <c r="G1056" s="5">
        <v>0.37537119406439934</v>
      </c>
      <c r="I1056" s="86">
        <v>42432</v>
      </c>
      <c r="J1056" s="5">
        <v>16.7</v>
      </c>
      <c r="L1056" s="86">
        <v>42485</v>
      </c>
      <c r="M1056" s="5">
        <v>0.8115</v>
      </c>
      <c r="O1056" s="86">
        <f t="shared" ca="1" si="121"/>
        <v>42485</v>
      </c>
      <c r="P1056" s="5">
        <v>1999.99</v>
      </c>
      <c r="Q1056" s="5">
        <v>16.102940680405599</v>
      </c>
      <c r="R1056" s="1"/>
      <c r="S1056" s="1">
        <v>42276</v>
      </c>
      <c r="T1056">
        <v>509.19</v>
      </c>
      <c r="V1056" s="86">
        <v>42453</v>
      </c>
      <c r="W1056" s="5">
        <v>-13.5</v>
      </c>
      <c r="Z1056" s="86">
        <v>42433</v>
      </c>
      <c r="AA1056" s="5">
        <v>80.87</v>
      </c>
      <c r="AC1056" s="1">
        <v>42339</v>
      </c>
      <c r="AD1056">
        <v>2.0186999999999999</v>
      </c>
      <c r="AE1056" s="87">
        <f t="shared" ca="1" si="122"/>
        <v>-4.8300000000000232E-2</v>
      </c>
      <c r="AF1056" s="87">
        <f t="shared" ca="1" si="123"/>
        <v>2.0487475849080828E-2</v>
      </c>
      <c r="AG1056" s="87">
        <f t="shared" ca="1" si="124"/>
        <v>0.33035062181466263</v>
      </c>
      <c r="AI1056" s="1">
        <v>42286</v>
      </c>
      <c r="AJ1056">
        <v>2014.89</v>
      </c>
      <c r="AK1056" s="85">
        <f t="shared" ca="1" si="127"/>
        <v>7.2486796675928192E-4</v>
      </c>
      <c r="AL1056" s="87">
        <f t="shared" ca="1" si="125"/>
        <v>5.949558048114964E-3</v>
      </c>
      <c r="AM1056" s="87">
        <f t="shared" ca="1" si="126"/>
        <v>9.5933740944733721</v>
      </c>
    </row>
    <row r="1057" spans="2:39" x14ac:dyDescent="0.45">
      <c r="B1057" s="86">
        <v>42474</v>
      </c>
      <c r="C1057" s="5">
        <v>78.3</v>
      </c>
      <c r="E1057" s="86">
        <v>42482</v>
      </c>
      <c r="F1057" s="5">
        <v>1.7508999999999999</v>
      </c>
      <c r="G1057" s="5">
        <v>0.38273454682499364</v>
      </c>
      <c r="I1057" s="86">
        <v>42431</v>
      </c>
      <c r="J1057" s="5">
        <v>17.09</v>
      </c>
      <c r="L1057" s="86">
        <v>42482</v>
      </c>
      <c r="M1057" s="5">
        <v>0.79890000000000005</v>
      </c>
      <c r="O1057" s="86">
        <f t="shared" ca="1" si="121"/>
        <v>42482</v>
      </c>
      <c r="P1057" s="5">
        <v>1993.4</v>
      </c>
      <c r="Q1057" s="5">
        <v>21.2166104537217</v>
      </c>
      <c r="R1057" s="1"/>
      <c r="S1057" s="1">
        <v>42275</v>
      </c>
      <c r="T1057">
        <v>504.20499999999998</v>
      </c>
      <c r="V1057" s="86">
        <v>42452</v>
      </c>
      <c r="W1057" s="5">
        <v>-14.31</v>
      </c>
      <c r="Z1057" s="86">
        <v>42432</v>
      </c>
      <c r="AA1057" s="5">
        <v>80.64</v>
      </c>
      <c r="AC1057" s="1">
        <v>42338</v>
      </c>
      <c r="AD1057">
        <v>2.0670000000000002</v>
      </c>
      <c r="AE1057" s="87">
        <f t="shared" ca="1" si="122"/>
        <v>-1.7499999999999627E-2</v>
      </c>
      <c r="AF1057" s="87">
        <f t="shared" ca="1" si="123"/>
        <v>7.835974731965286E-3</v>
      </c>
      <c r="AG1057" s="87">
        <f t="shared" ca="1" si="124"/>
        <v>0.12635129599651754</v>
      </c>
      <c r="AI1057" s="1">
        <v>42285</v>
      </c>
      <c r="AJ1057">
        <v>2013.43</v>
      </c>
      <c r="AK1057" s="85">
        <f t="shared" ca="1" si="127"/>
        <v>8.7797314496566338E-3</v>
      </c>
      <c r="AL1057" s="87">
        <f t="shared" ca="1" si="125"/>
        <v>8.8963207778074878E-3</v>
      </c>
      <c r="AM1057" s="87">
        <f t="shared" ca="1" si="126"/>
        <v>14.344886224445558</v>
      </c>
    </row>
    <row r="1058" spans="2:39" x14ac:dyDescent="0.45">
      <c r="B1058" s="86">
        <v>42473</v>
      </c>
      <c r="C1058" s="5">
        <v>78.099999999999994</v>
      </c>
      <c r="E1058" s="86">
        <v>42481</v>
      </c>
      <c r="F1058" s="5">
        <v>1.722</v>
      </c>
      <c r="G1058" s="5">
        <v>0.39728828743537453</v>
      </c>
      <c r="I1058" s="86">
        <v>42430</v>
      </c>
      <c r="J1058" s="5">
        <v>17.7</v>
      </c>
      <c r="L1058" s="86">
        <v>42481</v>
      </c>
      <c r="M1058" s="5">
        <v>0.7802</v>
      </c>
      <c r="O1058" s="86">
        <f t="shared" ca="1" si="121"/>
        <v>42481</v>
      </c>
      <c r="P1058" s="5">
        <v>1986.45</v>
      </c>
      <c r="Q1058" s="5">
        <v>22.133008133992799</v>
      </c>
      <c r="R1058" s="1"/>
      <c r="S1058" s="1">
        <v>42272</v>
      </c>
      <c r="T1058">
        <v>413.43299999999999</v>
      </c>
      <c r="V1058" s="86">
        <v>42451</v>
      </c>
      <c r="W1058" s="5">
        <v>-15.5</v>
      </c>
      <c r="Z1058" s="86">
        <v>42431</v>
      </c>
      <c r="AA1058" s="5">
        <v>80.37</v>
      </c>
      <c r="AC1058" s="1">
        <v>42335</v>
      </c>
      <c r="AD1058">
        <v>2.0844999999999998</v>
      </c>
      <c r="AE1058" s="87">
        <f t="shared" ca="1" si="122"/>
        <v>-1.4000000000000234E-2</v>
      </c>
      <c r="AF1058" s="87">
        <f t="shared" ca="1" si="123"/>
        <v>9.3510694575540693E-3</v>
      </c>
      <c r="AG1058" s="87">
        <f t="shared" ca="1" si="124"/>
        <v>0.1507814643780864</v>
      </c>
      <c r="AI1058" s="1">
        <v>42284</v>
      </c>
      <c r="AJ1058">
        <v>1995.83</v>
      </c>
      <c r="AK1058" s="85">
        <f t="shared" ca="1" si="127"/>
        <v>8.0035640716168491E-3</v>
      </c>
      <c r="AL1058" s="87">
        <f t="shared" ca="1" si="125"/>
        <v>9.485436019372127E-3</v>
      </c>
      <c r="AM1058" s="87">
        <f t="shared" ca="1" si="126"/>
        <v>15.294806008634614</v>
      </c>
    </row>
    <row r="1059" spans="2:39" x14ac:dyDescent="0.45">
      <c r="B1059" s="86">
        <v>42472</v>
      </c>
      <c r="C1059" s="5">
        <v>78.400000000000006</v>
      </c>
      <c r="E1059" s="86">
        <v>42480</v>
      </c>
      <c r="F1059" s="5">
        <v>1.7121999999999999</v>
      </c>
      <c r="G1059" s="5">
        <v>0.71121970351408725</v>
      </c>
      <c r="I1059" s="86">
        <v>42429</v>
      </c>
      <c r="J1059" s="5">
        <v>20.55</v>
      </c>
      <c r="L1059" s="86">
        <v>42480</v>
      </c>
      <c r="M1059" s="5">
        <v>0.77669999999999995</v>
      </c>
      <c r="O1059" s="86">
        <f t="shared" ca="1" si="121"/>
        <v>42480</v>
      </c>
      <c r="P1059" s="5">
        <v>1978.35</v>
      </c>
      <c r="Q1059" s="5">
        <v>22.792147970580501</v>
      </c>
      <c r="R1059" s="1"/>
      <c r="S1059" s="1">
        <v>42271</v>
      </c>
      <c r="T1059">
        <v>409.38799999999998</v>
      </c>
      <c r="V1059" s="86">
        <v>42450</v>
      </c>
      <c r="W1059" s="5">
        <v>-16.12</v>
      </c>
      <c r="Z1059" s="86">
        <v>42430</v>
      </c>
      <c r="AA1059" s="5">
        <v>80.92</v>
      </c>
      <c r="AC1059" s="1">
        <v>42334</v>
      </c>
      <c r="AD1059">
        <v>2.0985</v>
      </c>
      <c r="AE1059" s="87">
        <f t="shared" ca="1" si="122"/>
        <v>3.9999999999995595E-4</v>
      </c>
      <c r="AF1059" s="87">
        <f t="shared" ca="1" si="123"/>
        <v>6.916827307371514E-3</v>
      </c>
      <c r="AG1059" s="87">
        <f t="shared" ca="1" si="124"/>
        <v>0.11153048910499797</v>
      </c>
      <c r="AI1059" s="1">
        <v>42283</v>
      </c>
      <c r="AJ1059">
        <v>1979.92</v>
      </c>
      <c r="AK1059" s="85">
        <f t="shared" ca="1" si="127"/>
        <v>-3.5946869664685399E-3</v>
      </c>
      <c r="AL1059" s="87">
        <f t="shared" ca="1" si="125"/>
        <v>1.0189522079699554E-2</v>
      </c>
      <c r="AM1059" s="87">
        <f t="shared" ca="1" si="126"/>
        <v>16.430110667703374</v>
      </c>
    </row>
    <row r="1060" spans="2:39" x14ac:dyDescent="0.45">
      <c r="B1060" s="86">
        <v>42471</v>
      </c>
      <c r="C1060" s="5">
        <v>77.977999999999994</v>
      </c>
      <c r="E1060" s="86">
        <v>42479</v>
      </c>
      <c r="F1060" s="5">
        <v>1.6474</v>
      </c>
      <c r="G1060" s="5">
        <v>0.52199513088405891</v>
      </c>
      <c r="I1060" s="86">
        <v>42426</v>
      </c>
      <c r="J1060" s="5">
        <v>19.809999999999999</v>
      </c>
      <c r="L1060" s="86">
        <v>42479</v>
      </c>
      <c r="M1060" s="5">
        <v>0.75209999999999999</v>
      </c>
      <c r="O1060" s="86">
        <f t="shared" ca="1" si="121"/>
        <v>42479</v>
      </c>
      <c r="P1060" s="5">
        <v>1932.23</v>
      </c>
      <c r="Q1060" s="5">
        <v>13.454261932225799</v>
      </c>
      <c r="R1060" s="1"/>
      <c r="S1060" s="1">
        <v>42270</v>
      </c>
      <c r="T1060">
        <v>403.05500000000001</v>
      </c>
      <c r="V1060" s="86">
        <v>42447</v>
      </c>
      <c r="W1060" s="5">
        <v>-16.690000000000001</v>
      </c>
      <c r="Z1060" s="86">
        <v>42429</v>
      </c>
      <c r="AA1060" s="5">
        <v>80.08</v>
      </c>
      <c r="AC1060" s="1">
        <v>42333</v>
      </c>
      <c r="AD1060">
        <v>2.0981000000000001</v>
      </c>
      <c r="AE1060" s="87">
        <f t="shared" ca="1" si="122"/>
        <v>-8.0000000000000071E-3</v>
      </c>
      <c r="AF1060" s="87">
        <f t="shared" ca="1" si="123"/>
        <v>8.3091816684918267E-3</v>
      </c>
      <c r="AG1060" s="87">
        <f t="shared" ca="1" si="124"/>
        <v>0.13398152857763698</v>
      </c>
      <c r="AI1060" s="1">
        <v>42282</v>
      </c>
      <c r="AJ1060">
        <v>1987.05</v>
      </c>
      <c r="AK1060" s="85">
        <f t="shared" ca="1" si="127"/>
        <v>1.8124561438544923E-2</v>
      </c>
      <c r="AL1060" s="87">
        <f t="shared" ca="1" si="125"/>
        <v>7.826218038316235E-3</v>
      </c>
      <c r="AM1060" s="87">
        <f t="shared" ca="1" si="126"/>
        <v>12.619397403857787</v>
      </c>
    </row>
    <row r="1061" spans="2:39" x14ac:dyDescent="0.45">
      <c r="B1061" s="86">
        <v>42468</v>
      </c>
      <c r="C1061" s="5">
        <v>77.900000000000006</v>
      </c>
      <c r="E1061" s="86">
        <v>42478</v>
      </c>
      <c r="F1061" s="5">
        <v>1.6261000000000001</v>
      </c>
      <c r="G1061" s="5">
        <v>0.51312539078344788</v>
      </c>
      <c r="I1061" s="86">
        <v>42425</v>
      </c>
      <c r="J1061" s="5">
        <v>19.11</v>
      </c>
      <c r="L1061" s="86">
        <v>42478</v>
      </c>
      <c r="M1061" s="5">
        <v>0.75760000000000005</v>
      </c>
      <c r="O1061" s="86">
        <f t="shared" ca="1" si="121"/>
        <v>42478</v>
      </c>
      <c r="P1061" s="5">
        <v>1948.05</v>
      </c>
      <c r="Q1061" s="5">
        <v>16.314257135245001</v>
      </c>
      <c r="R1061" s="1"/>
      <c r="S1061" s="1">
        <v>42269</v>
      </c>
      <c r="T1061">
        <v>399.899</v>
      </c>
      <c r="V1061" s="86">
        <v>42446</v>
      </c>
      <c r="W1061" s="5">
        <v>-16.190000000000001</v>
      </c>
      <c r="Z1061" s="86">
        <v>42426</v>
      </c>
      <c r="AA1061" s="5">
        <v>79.23</v>
      </c>
      <c r="AC1061" s="1">
        <v>42332</v>
      </c>
      <c r="AD1061">
        <v>2.1061000000000001</v>
      </c>
      <c r="AE1061" s="87">
        <f t="shared" ca="1" si="122"/>
        <v>7.2999999999998622E-3</v>
      </c>
      <c r="AF1061" s="87">
        <f t="shared" ca="1" si="123"/>
        <v>2.8500570169735215E-2</v>
      </c>
      <c r="AG1061" s="87">
        <f t="shared" ca="1" si="124"/>
        <v>0.45955788536374848</v>
      </c>
      <c r="AI1061" s="1">
        <v>42279</v>
      </c>
      <c r="AJ1061">
        <v>1951.36</v>
      </c>
      <c r="AK1061" s="85">
        <f t="shared" ca="1" si="127"/>
        <v>1.421377260428928E-2</v>
      </c>
      <c r="AL1061" s="87">
        <f t="shared" ca="1" si="125"/>
        <v>8.8472203789336581E-3</v>
      </c>
      <c r="AM1061" s="87">
        <f t="shared" ca="1" si="126"/>
        <v>14.265714210192543</v>
      </c>
    </row>
    <row r="1062" spans="2:39" x14ac:dyDescent="0.45">
      <c r="B1062" s="86">
        <v>42467</v>
      </c>
      <c r="C1062" s="5">
        <v>77.1434</v>
      </c>
      <c r="E1062" s="86">
        <v>42475</v>
      </c>
      <c r="F1062" s="5">
        <v>1.6076999999999999</v>
      </c>
      <c r="G1062" s="5">
        <v>0.60500588151411128</v>
      </c>
      <c r="I1062" s="86">
        <v>42424</v>
      </c>
      <c r="J1062" s="5">
        <v>20.72</v>
      </c>
      <c r="L1062" s="86">
        <v>42475</v>
      </c>
      <c r="M1062" s="5">
        <v>0.75070000000000003</v>
      </c>
      <c r="O1062" s="86">
        <f t="shared" ca="1" si="121"/>
        <v>42475</v>
      </c>
      <c r="P1062" s="5">
        <v>1951.7</v>
      </c>
      <c r="Q1062" s="5">
        <v>19.374563189166398</v>
      </c>
      <c r="R1062" s="1"/>
      <c r="S1062" s="1">
        <v>42268</v>
      </c>
      <c r="T1062">
        <v>385.786</v>
      </c>
      <c r="V1062" s="86">
        <v>42445</v>
      </c>
      <c r="W1062" s="5">
        <v>-16.309999999999999</v>
      </c>
      <c r="Z1062" s="86">
        <v>42425</v>
      </c>
      <c r="AA1062" s="5">
        <v>78.7</v>
      </c>
      <c r="AC1062" s="1">
        <v>42331</v>
      </c>
      <c r="AD1062">
        <v>2.0988000000000002</v>
      </c>
      <c r="AE1062" s="87">
        <f t="shared" ca="1" si="122"/>
        <v>5.8000000000002494E-3</v>
      </c>
      <c r="AF1062" s="87">
        <f t="shared" ca="1" si="123"/>
        <v>2.7284107095523608E-2</v>
      </c>
      <c r="AG1062" s="87">
        <f t="shared" ca="1" si="124"/>
        <v>0.43994300767258526</v>
      </c>
      <c r="AI1062" s="1">
        <v>42278</v>
      </c>
      <c r="AJ1062">
        <v>1923.82</v>
      </c>
      <c r="AK1062" s="85">
        <f t="shared" ca="1" si="127"/>
        <v>1.9719818557877231E-3</v>
      </c>
      <c r="AL1062" s="87">
        <f t="shared" ca="1" si="125"/>
        <v>1.8571663231081819E-2</v>
      </c>
      <c r="AM1062" s="87">
        <f t="shared" ca="1" si="126"/>
        <v>29.945907156716135</v>
      </c>
    </row>
    <row r="1063" spans="2:39" x14ac:dyDescent="0.45">
      <c r="B1063" s="86">
        <v>42466</v>
      </c>
      <c r="C1063" s="5">
        <v>76.2</v>
      </c>
      <c r="E1063" s="86">
        <v>42474</v>
      </c>
      <c r="F1063" s="5">
        <v>1.6501999999999999</v>
      </c>
      <c r="G1063" s="5">
        <v>0.40123457395061812</v>
      </c>
      <c r="I1063" s="86">
        <v>42423</v>
      </c>
      <c r="J1063" s="5">
        <v>20.98</v>
      </c>
      <c r="L1063" s="86">
        <v>42474</v>
      </c>
      <c r="M1063" s="5">
        <v>0.76739999999999997</v>
      </c>
      <c r="O1063" s="86">
        <f t="shared" ca="1" si="121"/>
        <v>42474</v>
      </c>
      <c r="P1063" s="5">
        <v>1929.8</v>
      </c>
      <c r="Q1063" s="5">
        <v>17.978548405258401</v>
      </c>
      <c r="R1063" s="1"/>
      <c r="S1063" s="1">
        <v>42265</v>
      </c>
      <c r="T1063">
        <v>389.22699999999998</v>
      </c>
      <c r="V1063" s="86">
        <v>42444</v>
      </c>
      <c r="W1063" s="5">
        <v>-15</v>
      </c>
      <c r="Z1063" s="86">
        <v>42424</v>
      </c>
      <c r="AA1063" s="5">
        <v>78.28</v>
      </c>
      <c r="AC1063" s="1">
        <v>42328</v>
      </c>
      <c r="AD1063">
        <v>2.093</v>
      </c>
      <c r="AE1063" s="87">
        <f t="shared" ca="1" si="122"/>
        <v>1.1000000000000121E-2</v>
      </c>
      <c r="AF1063" s="87">
        <f t="shared" ca="1" si="123"/>
        <v>2.5511957980523536E-2</v>
      </c>
      <c r="AG1063" s="87">
        <f t="shared" ca="1" si="124"/>
        <v>0.41136796180548574</v>
      </c>
      <c r="AI1063" s="1">
        <v>42277</v>
      </c>
      <c r="AJ1063">
        <v>1920.03</v>
      </c>
      <c r="AK1063" s="85">
        <f t="shared" ca="1" si="127"/>
        <v>1.8895865203796398E-2</v>
      </c>
      <c r="AL1063" s="87">
        <f t="shared" ca="1" si="125"/>
        <v>1.8482488701367934E-2</v>
      </c>
      <c r="AM1063" s="87">
        <f t="shared" ca="1" si="126"/>
        <v>29.802117548088802</v>
      </c>
    </row>
    <row r="1064" spans="2:39" x14ac:dyDescent="0.45">
      <c r="B1064" s="86">
        <v>42465</v>
      </c>
      <c r="C1064" s="5">
        <v>76.721400000000003</v>
      </c>
      <c r="E1064" s="86">
        <v>42473</v>
      </c>
      <c r="F1064" s="5">
        <v>1.6241000000000001</v>
      </c>
      <c r="G1064" s="5">
        <v>0.4619017031072033</v>
      </c>
      <c r="I1064" s="86">
        <v>42422</v>
      </c>
      <c r="J1064" s="5">
        <v>19.38</v>
      </c>
      <c r="L1064" s="86">
        <v>42473</v>
      </c>
      <c r="M1064" s="5">
        <v>0.75660000000000005</v>
      </c>
      <c r="O1064" s="86">
        <f t="shared" ca="1" si="121"/>
        <v>42473</v>
      </c>
      <c r="P1064" s="5">
        <v>1921.27</v>
      </c>
      <c r="Q1064" s="5">
        <v>18.214290657129599</v>
      </c>
      <c r="R1064" s="1"/>
      <c r="S1064" s="1">
        <v>42264</v>
      </c>
      <c r="T1064">
        <v>379.50099999999998</v>
      </c>
      <c r="V1064" s="86">
        <v>42443</v>
      </c>
      <c r="W1064" s="5">
        <v>-15.75</v>
      </c>
      <c r="Z1064" s="86">
        <v>42423</v>
      </c>
      <c r="AA1064" s="5">
        <v>78.150000000000006</v>
      </c>
      <c r="AC1064" s="1">
        <v>42327</v>
      </c>
      <c r="AD1064">
        <v>2.0819999999999999</v>
      </c>
      <c r="AE1064" s="87">
        <f t="shared" ca="1" si="122"/>
        <v>-4.8799999999999955E-2</v>
      </c>
      <c r="AF1064" s="87">
        <f t="shared" ca="1" si="123"/>
        <v>2.2680002204585239E-2</v>
      </c>
      <c r="AG1064" s="87">
        <f t="shared" ca="1" si="124"/>
        <v>0.36570404701069104</v>
      </c>
      <c r="AI1064" s="1">
        <v>42276</v>
      </c>
      <c r="AJ1064">
        <v>1884.09</v>
      </c>
      <c r="AK1064" s="85">
        <f t="shared" ca="1" si="127"/>
        <v>1.2321224333906237E-3</v>
      </c>
      <c r="AL1064" s="87">
        <f t="shared" ca="1" si="125"/>
        <v>1.270964465486721E-2</v>
      </c>
      <c r="AM1064" s="87">
        <f t="shared" ca="1" si="126"/>
        <v>20.493686219364882</v>
      </c>
    </row>
    <row r="1065" spans="2:39" x14ac:dyDescent="0.45">
      <c r="B1065" s="86">
        <v>42464</v>
      </c>
      <c r="C1065" s="5">
        <v>74.3</v>
      </c>
      <c r="E1065" s="86">
        <v>42472</v>
      </c>
      <c r="F1065" s="5">
        <v>1.6403000000000001</v>
      </c>
      <c r="G1065" s="5">
        <v>0.8167438500941836</v>
      </c>
      <c r="I1065" s="86">
        <v>42419</v>
      </c>
      <c r="J1065" s="5">
        <v>20.53</v>
      </c>
      <c r="L1065" s="86">
        <v>42472</v>
      </c>
      <c r="M1065" s="5">
        <v>0.77249999999999996</v>
      </c>
      <c r="O1065" s="86">
        <f t="shared" ca="1" si="121"/>
        <v>42472</v>
      </c>
      <c r="P1065" s="5">
        <v>1945.5</v>
      </c>
      <c r="Q1065" s="5">
        <v>16.810946336912799</v>
      </c>
      <c r="R1065" s="1"/>
      <c r="S1065" s="1">
        <v>42263</v>
      </c>
      <c r="T1065">
        <v>380.642</v>
      </c>
      <c r="V1065" s="86">
        <v>42440</v>
      </c>
      <c r="W1065" s="5">
        <v>-15.69</v>
      </c>
      <c r="Z1065" s="86">
        <v>42422</v>
      </c>
      <c r="AA1065" s="5">
        <v>78.31</v>
      </c>
      <c r="AC1065" s="1">
        <v>42326</v>
      </c>
      <c r="AD1065">
        <v>2.1307999999999998</v>
      </c>
      <c r="AE1065" s="87">
        <f t="shared" ca="1" si="122"/>
        <v>-3.5000000000002807E-3</v>
      </c>
      <c r="AF1065" s="87">
        <f t="shared" ca="1" si="123"/>
        <v>2.4996733119882888E-2</v>
      </c>
      <c r="AG1065" s="87">
        <f t="shared" ca="1" si="124"/>
        <v>0.40306021055585356</v>
      </c>
      <c r="AI1065" s="1">
        <v>42275</v>
      </c>
      <c r="AJ1065">
        <v>1881.77</v>
      </c>
      <c r="AK1065" s="85">
        <f t="shared" ca="1" si="127"/>
        <v>-2.6001239239395291E-2</v>
      </c>
      <c r="AL1065" s="87">
        <f t="shared" ca="1" si="125"/>
        <v>1.2078179010090485E-2</v>
      </c>
      <c r="AM1065" s="87">
        <f t="shared" ca="1" si="126"/>
        <v>19.475478461887782</v>
      </c>
    </row>
    <row r="1066" spans="2:39" x14ac:dyDescent="0.45">
      <c r="B1066" s="86">
        <v>42461</v>
      </c>
      <c r="C1066" s="5">
        <v>74.3</v>
      </c>
      <c r="E1066" s="86">
        <v>42471</v>
      </c>
      <c r="F1066" s="5">
        <v>1.6017999999999999</v>
      </c>
      <c r="G1066" s="5">
        <v>0.81337166576336395</v>
      </c>
      <c r="I1066" s="86">
        <v>42418</v>
      </c>
      <c r="J1066" s="5">
        <v>21.64</v>
      </c>
      <c r="L1066" s="86">
        <v>42471</v>
      </c>
      <c r="M1066" s="5">
        <v>0.75829999999999997</v>
      </c>
      <c r="O1066" s="86">
        <f t="shared" ca="1" si="121"/>
        <v>42471</v>
      </c>
      <c r="P1066" s="5">
        <v>1917.78</v>
      </c>
      <c r="Q1066" s="5">
        <v>17.689885787331001</v>
      </c>
      <c r="R1066" s="1"/>
      <c r="S1066" s="1">
        <v>42262</v>
      </c>
      <c r="T1066">
        <v>385.35899999999998</v>
      </c>
      <c r="V1066" s="86">
        <v>42439</v>
      </c>
      <c r="W1066" s="5">
        <v>-16.559999999999999</v>
      </c>
      <c r="Z1066" s="86">
        <v>42419</v>
      </c>
      <c r="AA1066" s="5">
        <v>77.64</v>
      </c>
      <c r="AC1066" s="1">
        <v>42325</v>
      </c>
      <c r="AD1066">
        <v>2.1343000000000001</v>
      </c>
      <c r="AE1066" s="87">
        <f t="shared" ca="1" si="122"/>
        <v>-1.6699999999999715E-2</v>
      </c>
      <c r="AF1066" s="87">
        <f t="shared" ca="1" si="123"/>
        <v>2.3532672323105488E-2</v>
      </c>
      <c r="AG1066" s="87">
        <f t="shared" ca="1" si="124"/>
        <v>0.37945293955025605</v>
      </c>
      <c r="AI1066" s="1">
        <v>42272</v>
      </c>
      <c r="AJ1066">
        <v>1931.34</v>
      </c>
      <c r="AK1066" s="85">
        <f t="shared" ca="1" si="127"/>
        <v>-4.6588915786858695E-4</v>
      </c>
      <c r="AL1066" s="87">
        <f t="shared" ca="1" si="125"/>
        <v>5.3498682392094411E-3</v>
      </c>
      <c r="AM1066" s="87">
        <f t="shared" ca="1" si="126"/>
        <v>8.6264033327885272</v>
      </c>
    </row>
    <row r="1067" spans="2:39" x14ac:dyDescent="0.45">
      <c r="B1067" s="86">
        <v>42460</v>
      </c>
      <c r="C1067" s="5">
        <v>74.900000000000006</v>
      </c>
      <c r="E1067" s="86">
        <v>42468</v>
      </c>
      <c r="F1067" s="5">
        <v>1.6025</v>
      </c>
      <c r="G1067" s="5">
        <v>0.89770069251022455</v>
      </c>
      <c r="I1067" s="86">
        <v>42417</v>
      </c>
      <c r="J1067" s="5">
        <v>22.31</v>
      </c>
      <c r="L1067" s="86">
        <v>42468</v>
      </c>
      <c r="M1067" s="5">
        <v>0.75749999999999995</v>
      </c>
      <c r="O1067" s="86">
        <f t="shared" ca="1" si="121"/>
        <v>42468</v>
      </c>
      <c r="P1067" s="5">
        <v>1917.83</v>
      </c>
      <c r="Q1067" s="5">
        <v>17.903097086502001</v>
      </c>
      <c r="R1067" s="1"/>
      <c r="S1067" s="1">
        <v>42261</v>
      </c>
      <c r="T1067">
        <v>385.79899999999998</v>
      </c>
      <c r="V1067" s="86">
        <v>42438</v>
      </c>
      <c r="W1067" s="5">
        <v>-16.25</v>
      </c>
      <c r="Z1067" s="86">
        <v>42418</v>
      </c>
      <c r="AA1067" s="5">
        <v>77.489999999999995</v>
      </c>
      <c r="AC1067" s="1">
        <v>42324</v>
      </c>
      <c r="AD1067">
        <v>2.1509999999999998</v>
      </c>
      <c r="AE1067" s="87">
        <f t="shared" ca="1" si="122"/>
        <v>1.6999999999995907E-3</v>
      </c>
      <c r="AF1067" s="87">
        <f t="shared" ca="1" si="123"/>
        <v>2.6951066769239203E-2</v>
      </c>
      <c r="AG1067" s="87">
        <f t="shared" ca="1" si="124"/>
        <v>0.43457289377042063</v>
      </c>
      <c r="AI1067" s="1">
        <v>42271</v>
      </c>
      <c r="AJ1067">
        <v>1932.24</v>
      </c>
      <c r="AK1067" s="85">
        <f t="shared" ca="1" si="127"/>
        <v>-3.3686417802160917E-3</v>
      </c>
      <c r="AL1067" s="87">
        <f t="shared" ca="1" si="125"/>
        <v>6.9759119700106495E-3</v>
      </c>
      <c r="AM1067" s="87">
        <f t="shared" ca="1" si="126"/>
        <v>11.24832006633339</v>
      </c>
    </row>
    <row r="1068" spans="2:39" x14ac:dyDescent="0.45">
      <c r="B1068" s="86">
        <v>42459</v>
      </c>
      <c r="C1068" s="5">
        <v>75.989099999999993</v>
      </c>
      <c r="E1068" s="86">
        <v>42467</v>
      </c>
      <c r="F1068" s="5">
        <v>1.5611999999999999</v>
      </c>
      <c r="G1068" s="5">
        <v>0.72855618634849906</v>
      </c>
      <c r="I1068" s="86">
        <v>42416</v>
      </c>
      <c r="J1068" s="5">
        <v>24.11</v>
      </c>
      <c r="L1068" s="86">
        <v>42467</v>
      </c>
      <c r="M1068" s="5">
        <v>0.73629999999999995</v>
      </c>
      <c r="O1068" s="86">
        <f t="shared" ca="1" si="121"/>
        <v>42467</v>
      </c>
      <c r="P1068" s="5">
        <v>1926.82</v>
      </c>
      <c r="Q1068" s="5">
        <v>24.074958201893999</v>
      </c>
      <c r="R1068" s="1"/>
      <c r="S1068" s="1">
        <v>42258</v>
      </c>
      <c r="T1068">
        <v>386.01799999999997</v>
      </c>
      <c r="V1068" s="86">
        <v>42437</v>
      </c>
      <c r="W1068" s="5">
        <v>-15.25</v>
      </c>
      <c r="Z1068" s="86">
        <v>42417</v>
      </c>
      <c r="AA1068" s="5">
        <v>77.42</v>
      </c>
      <c r="AC1068" s="1">
        <v>42321</v>
      </c>
      <c r="AD1068">
        <v>2.1493000000000002</v>
      </c>
      <c r="AE1068" s="87">
        <f t="shared" ca="1" si="122"/>
        <v>-5.3699999999999637E-2</v>
      </c>
      <c r="AF1068" s="87">
        <f t="shared" ca="1" si="123"/>
        <v>2.5222790620124867E-2</v>
      </c>
      <c r="AG1068" s="87">
        <f t="shared" ca="1" si="124"/>
        <v>0.40670527822162733</v>
      </c>
      <c r="AI1068" s="1">
        <v>42270</v>
      </c>
      <c r="AJ1068">
        <v>1938.76</v>
      </c>
      <c r="AK1068" s="85">
        <f t="shared" ca="1" si="127"/>
        <v>-2.0507542933684945E-3</v>
      </c>
      <c r="AL1068" s="87">
        <f t="shared" ca="1" si="125"/>
        <v>9.5346153918191168E-3</v>
      </c>
      <c r="AM1068" s="87">
        <f t="shared" ca="1" si="126"/>
        <v>15.374105363948058</v>
      </c>
    </row>
    <row r="1069" spans="2:39" x14ac:dyDescent="0.45">
      <c r="B1069" s="86">
        <v>42458</v>
      </c>
      <c r="C1069" s="5">
        <v>77.900000000000006</v>
      </c>
      <c r="E1069" s="86">
        <v>42466</v>
      </c>
      <c r="F1069" s="5">
        <v>1.6286</v>
      </c>
      <c r="G1069" s="5">
        <v>0.56175445406927371</v>
      </c>
      <c r="I1069" s="86">
        <v>42412</v>
      </c>
      <c r="J1069" s="5">
        <v>25.4</v>
      </c>
      <c r="L1069" s="86">
        <v>42466</v>
      </c>
      <c r="M1069" s="5">
        <v>0.77310000000000001</v>
      </c>
      <c r="O1069" s="86">
        <f t="shared" ca="1" si="121"/>
        <v>42466</v>
      </c>
      <c r="P1069" s="5">
        <v>1895.58</v>
      </c>
      <c r="Q1069" s="5">
        <v>23.9404462129216</v>
      </c>
      <c r="R1069" s="1"/>
      <c r="S1069" s="1">
        <v>42257</v>
      </c>
      <c r="T1069">
        <v>387.03899999999999</v>
      </c>
      <c r="V1069" s="86">
        <v>42436</v>
      </c>
      <c r="W1069" s="5">
        <v>-15.25</v>
      </c>
      <c r="Z1069" s="86">
        <v>42416</v>
      </c>
      <c r="AA1069" s="5">
        <v>76.790000000000006</v>
      </c>
      <c r="AC1069" s="1">
        <v>42320</v>
      </c>
      <c r="AD1069">
        <v>2.2029999999999998</v>
      </c>
      <c r="AE1069" s="87">
        <f t="shared" ca="1" si="122"/>
        <v>-3.2500000000000195E-2</v>
      </c>
      <c r="AF1069" s="87">
        <f t="shared" ca="1" si="123"/>
        <v>2.0225808595290762E-2</v>
      </c>
      <c r="AG1069" s="87">
        <f t="shared" ca="1" si="124"/>
        <v>0.32613136412597271</v>
      </c>
      <c r="AI1069" s="1">
        <v>42269</v>
      </c>
      <c r="AJ1069">
        <v>1942.74</v>
      </c>
      <c r="AK1069" s="85">
        <f t="shared" ca="1" si="127"/>
        <v>-1.2394939887069493E-2</v>
      </c>
      <c r="AL1069" s="87">
        <f t="shared" ca="1" si="125"/>
        <v>9.4570408600456578E-3</v>
      </c>
      <c r="AM1069" s="87">
        <f t="shared" ca="1" si="126"/>
        <v>15.249020189975814</v>
      </c>
    </row>
    <row r="1070" spans="2:39" x14ac:dyDescent="0.45">
      <c r="B1070" s="86">
        <v>42457</v>
      </c>
      <c r="C1070" s="5">
        <v>79.7</v>
      </c>
      <c r="E1070" s="86">
        <v>42465</v>
      </c>
      <c r="F1070" s="5">
        <v>1.591</v>
      </c>
      <c r="G1070" s="5">
        <v>0.423914299515049</v>
      </c>
      <c r="I1070" s="86">
        <v>42411</v>
      </c>
      <c r="J1070" s="5">
        <v>28.14</v>
      </c>
      <c r="L1070" s="86">
        <v>42465</v>
      </c>
      <c r="M1070" s="5">
        <v>0.75449999999999995</v>
      </c>
      <c r="O1070" s="86">
        <f t="shared" ca="1" si="121"/>
        <v>42465</v>
      </c>
      <c r="P1070" s="5">
        <v>1864.78</v>
      </c>
      <c r="Q1070" s="5">
        <v>21.1885643736708</v>
      </c>
      <c r="R1070" s="1"/>
      <c r="S1070" s="1">
        <v>42256</v>
      </c>
      <c r="T1070">
        <v>392.87700000000001</v>
      </c>
      <c r="V1070" s="86">
        <v>42433</v>
      </c>
      <c r="W1070" s="5">
        <v>-15</v>
      </c>
      <c r="Z1070" s="86">
        <v>42412</v>
      </c>
      <c r="AA1070" s="5">
        <v>76.72</v>
      </c>
      <c r="AC1070" s="1">
        <v>42319</v>
      </c>
      <c r="AD1070">
        <v>2.2355</v>
      </c>
      <c r="AE1070" s="87">
        <f t="shared" ca="1" si="122"/>
        <v>5.0000000000016698E-4</v>
      </c>
      <c r="AF1070" s="87">
        <f t="shared" ca="1" si="123"/>
        <v>5.3231154724778774E-2</v>
      </c>
      <c r="AG1070" s="87">
        <f t="shared" ca="1" si="124"/>
        <v>0.85832657926145317</v>
      </c>
      <c r="AI1070" s="1">
        <v>42268</v>
      </c>
      <c r="AJ1070">
        <v>1966.97</v>
      </c>
      <c r="AK1070" s="85">
        <f t="shared" ca="1" si="127"/>
        <v>4.5554218905156504E-3</v>
      </c>
      <c r="AL1070" s="87">
        <f t="shared" ca="1" si="125"/>
        <v>1.0955662296700697E-2</v>
      </c>
      <c r="AM1070" s="87">
        <f t="shared" ca="1" si="126"/>
        <v>17.665474647863494</v>
      </c>
    </row>
    <row r="1071" spans="2:39" x14ac:dyDescent="0.45">
      <c r="B1071" s="86">
        <v>42454</v>
      </c>
      <c r="C1071" s="5">
        <v>79</v>
      </c>
      <c r="E1071" s="86">
        <v>42464</v>
      </c>
      <c r="F1071" s="5">
        <v>1.6345000000000001</v>
      </c>
      <c r="G1071" s="5">
        <v>0.39470714882471364</v>
      </c>
      <c r="I1071" s="86">
        <v>42410</v>
      </c>
      <c r="J1071" s="5">
        <v>26.29</v>
      </c>
      <c r="L1071" s="86">
        <v>42464</v>
      </c>
      <c r="M1071" s="5">
        <v>0.77480000000000004</v>
      </c>
      <c r="O1071" s="86">
        <f t="shared" ca="1" si="121"/>
        <v>42464</v>
      </c>
      <c r="P1071" s="5">
        <v>1829.08</v>
      </c>
      <c r="Q1071" s="5">
        <v>12.067332270202201</v>
      </c>
      <c r="R1071" s="1"/>
      <c r="S1071" s="1">
        <v>42255</v>
      </c>
      <c r="T1071">
        <v>387.85899999999998</v>
      </c>
      <c r="V1071" s="86">
        <v>42432</v>
      </c>
      <c r="W1071" s="5">
        <v>-15.25</v>
      </c>
      <c r="Z1071" s="86">
        <v>42411</v>
      </c>
      <c r="AA1071" s="5">
        <v>75.59</v>
      </c>
      <c r="AC1071" s="1">
        <v>42318</v>
      </c>
      <c r="AD1071">
        <v>2.2349999999999999</v>
      </c>
      <c r="AE1071" s="87">
        <f t="shared" ca="1" si="122"/>
        <v>-5.0000000000003375E-3</v>
      </c>
      <c r="AF1071" s="87">
        <f t="shared" ca="1" si="123"/>
        <v>5.1393344251306886E-2</v>
      </c>
      <c r="AG1071" s="87">
        <f t="shared" ca="1" si="124"/>
        <v>0.82869277580214729</v>
      </c>
      <c r="AI1071" s="1">
        <v>42265</v>
      </c>
      <c r="AJ1071">
        <v>1958.03</v>
      </c>
      <c r="AK1071" s="85">
        <f t="shared" ca="1" si="127"/>
        <v>-1.6296270451088189E-2</v>
      </c>
      <c r="AL1071" s="87">
        <f t="shared" ca="1" si="125"/>
        <v>1.3015297673855168E-2</v>
      </c>
      <c r="AM1071" s="87">
        <f t="shared" ca="1" si="126"/>
        <v>20.986536903490183</v>
      </c>
    </row>
    <row r="1072" spans="2:39" x14ac:dyDescent="0.45">
      <c r="B1072" s="86">
        <v>42453</v>
      </c>
      <c r="C1072" s="5">
        <v>79.737300000000005</v>
      </c>
      <c r="E1072" s="86">
        <v>42461</v>
      </c>
      <c r="F1072" s="5">
        <v>1.6495</v>
      </c>
      <c r="G1072" s="5">
        <v>0.71724314798632705</v>
      </c>
      <c r="I1072" s="86">
        <v>42409</v>
      </c>
      <c r="J1072" s="5">
        <v>26.54</v>
      </c>
      <c r="L1072" s="86">
        <v>42461</v>
      </c>
      <c r="M1072" s="5">
        <v>0.7792</v>
      </c>
      <c r="O1072" s="86">
        <f t="shared" ca="1" si="121"/>
        <v>42461</v>
      </c>
      <c r="P1072" s="5">
        <v>1851.86</v>
      </c>
      <c r="Q1072" s="5">
        <v>15.2030641401666</v>
      </c>
      <c r="R1072" s="1"/>
      <c r="S1072" s="1">
        <v>42251</v>
      </c>
      <c r="T1072">
        <v>409.49700000000001</v>
      </c>
      <c r="V1072" s="86">
        <v>42431</v>
      </c>
      <c r="W1072" s="5">
        <v>-16</v>
      </c>
      <c r="Z1072" s="86">
        <v>42410</v>
      </c>
      <c r="AA1072" s="5">
        <v>76.099999999999994</v>
      </c>
      <c r="AC1072" s="1">
        <v>42317</v>
      </c>
      <c r="AD1072">
        <v>2.2400000000000002</v>
      </c>
      <c r="AE1072" s="87">
        <f t="shared" ca="1" si="122"/>
        <v>1.6000000000000014E-2</v>
      </c>
      <c r="AF1072" s="87">
        <f t="shared" ca="1" si="123"/>
        <v>5.3392696129714229E-2</v>
      </c>
      <c r="AG1072" s="87">
        <f t="shared" ca="1" si="124"/>
        <v>0.860931356148677</v>
      </c>
      <c r="AI1072" s="1">
        <v>42264</v>
      </c>
      <c r="AJ1072">
        <v>1990.2</v>
      </c>
      <c r="AK1072" s="85">
        <f t="shared" ca="1" si="127"/>
        <v>-2.5642905425419791E-3</v>
      </c>
      <c r="AL1072" s="87">
        <f t="shared" ca="1" si="125"/>
        <v>8.2991071651414804E-3</v>
      </c>
      <c r="AM1072" s="87">
        <f t="shared" ca="1" si="126"/>
        <v>13.381908209224381</v>
      </c>
    </row>
    <row r="1073" spans="2:39" x14ac:dyDescent="0.45">
      <c r="B1073" s="86">
        <v>42452</v>
      </c>
      <c r="C1073" s="5">
        <v>78.501900000000006</v>
      </c>
      <c r="E1073" s="86">
        <v>42460</v>
      </c>
      <c r="F1073" s="5">
        <v>1.6379999999999999</v>
      </c>
      <c r="G1073" s="5">
        <v>0.64157928842297907</v>
      </c>
      <c r="I1073" s="86">
        <v>42408</v>
      </c>
      <c r="J1073" s="5">
        <v>26</v>
      </c>
      <c r="L1073" s="86">
        <v>42460</v>
      </c>
      <c r="M1073" s="5">
        <v>0.79600000000000004</v>
      </c>
      <c r="O1073" s="86">
        <f t="shared" ca="1" si="121"/>
        <v>42460</v>
      </c>
      <c r="P1073" s="5">
        <v>1852.21</v>
      </c>
      <c r="Q1073" s="5">
        <v>16.048875462087501</v>
      </c>
      <c r="R1073" s="1"/>
      <c r="S1073" s="1">
        <v>42250</v>
      </c>
      <c r="T1073">
        <v>400.93099999999998</v>
      </c>
      <c r="V1073" s="86">
        <v>42430</v>
      </c>
      <c r="W1073" s="5">
        <v>-16.75</v>
      </c>
      <c r="Z1073" s="86">
        <v>42409</v>
      </c>
      <c r="AA1073" s="5">
        <v>76.209999999999994</v>
      </c>
      <c r="AC1073" s="1">
        <v>42314</v>
      </c>
      <c r="AD1073">
        <v>2.2240000000000002</v>
      </c>
      <c r="AE1073" s="87">
        <f t="shared" ca="1" si="122"/>
        <v>0.10880000000000001</v>
      </c>
      <c r="AF1073" s="87">
        <f t="shared" ca="1" si="123"/>
        <v>5.2685671676462473E-2</v>
      </c>
      <c r="AG1073" s="87">
        <f t="shared" ca="1" si="124"/>
        <v>0.84953092939574593</v>
      </c>
      <c r="AI1073" s="1">
        <v>42263</v>
      </c>
      <c r="AJ1073">
        <v>1995.31</v>
      </c>
      <c r="AK1073" s="85">
        <f t="shared" ca="1" si="127"/>
        <v>8.6676940705017226E-3</v>
      </c>
      <c r="AL1073" s="87">
        <f t="shared" ca="1" si="125"/>
        <v>7.2053473383895212E-3</v>
      </c>
      <c r="AM1073" s="87">
        <f t="shared" ca="1" si="126"/>
        <v>11.618273481622648</v>
      </c>
    </row>
    <row r="1074" spans="2:39" x14ac:dyDescent="0.45">
      <c r="B1074" s="86">
        <v>42451</v>
      </c>
      <c r="C1074" s="5">
        <v>79</v>
      </c>
      <c r="E1074" s="86">
        <v>42459</v>
      </c>
      <c r="F1074" s="5">
        <v>1.681</v>
      </c>
      <c r="G1074" s="5">
        <v>0.65984674988464997</v>
      </c>
      <c r="I1074" s="86">
        <v>42405</v>
      </c>
      <c r="J1074" s="5">
        <v>23.38</v>
      </c>
      <c r="L1074" s="86">
        <v>42459</v>
      </c>
      <c r="M1074" s="5">
        <v>0.81850000000000001</v>
      </c>
      <c r="O1074" s="86">
        <f t="shared" ca="1" si="121"/>
        <v>42459</v>
      </c>
      <c r="P1074" s="5">
        <v>1853.44</v>
      </c>
      <c r="Q1074" s="5">
        <v>18.712201364474801</v>
      </c>
      <c r="R1074" s="1"/>
      <c r="S1074" s="1">
        <v>42249</v>
      </c>
      <c r="T1074">
        <v>401.80399999999997</v>
      </c>
      <c r="V1074" s="86">
        <v>42429</v>
      </c>
      <c r="W1074" s="5">
        <v>-16.190000000000001</v>
      </c>
      <c r="Z1074" s="86">
        <v>42408</v>
      </c>
      <c r="AA1074" s="5">
        <v>76.5</v>
      </c>
      <c r="AC1074" s="1">
        <v>42313</v>
      </c>
      <c r="AD1074">
        <v>2.1152000000000002</v>
      </c>
      <c r="AE1074" s="87">
        <f t="shared" ca="1" si="122"/>
        <v>1.1900000000000244E-2</v>
      </c>
      <c r="AF1074" s="87">
        <f t="shared" ca="1" si="123"/>
        <v>1.8887628225904968E-2</v>
      </c>
      <c r="AG1074" s="87">
        <f t="shared" ca="1" si="124"/>
        <v>0.3045538540225694</v>
      </c>
      <c r="AI1074" s="1">
        <v>42262</v>
      </c>
      <c r="AJ1074">
        <v>1978.09</v>
      </c>
      <c r="AK1074" s="85">
        <f t="shared" ca="1" si="127"/>
        <v>1.2749719911298718E-2</v>
      </c>
      <c r="AL1074" s="87">
        <f t="shared" ca="1" si="125"/>
        <v>6.8927448676242833E-3</v>
      </c>
      <c r="AM1074" s="87">
        <f t="shared" ca="1" si="126"/>
        <v>11.114217143209787</v>
      </c>
    </row>
    <row r="1075" spans="2:39" x14ac:dyDescent="0.45">
      <c r="B1075" s="86">
        <v>42450</v>
      </c>
      <c r="C1075" s="5">
        <v>77.963800000000006</v>
      </c>
      <c r="E1075" s="86">
        <v>42458</v>
      </c>
      <c r="F1075" s="5">
        <v>1.6760999999999999</v>
      </c>
      <c r="G1075" s="5">
        <v>0.79556797321159278</v>
      </c>
      <c r="I1075" s="86">
        <v>42404</v>
      </c>
      <c r="J1075" s="5">
        <v>21.84</v>
      </c>
      <c r="L1075" s="86">
        <v>42458</v>
      </c>
      <c r="M1075" s="5">
        <v>0.78280000000000005</v>
      </c>
      <c r="O1075" s="86">
        <f t="shared" ca="1" si="121"/>
        <v>42458</v>
      </c>
      <c r="P1075" s="5">
        <v>1880.05</v>
      </c>
      <c r="Q1075" s="5">
        <v>20.644613570786301</v>
      </c>
      <c r="R1075" s="1"/>
      <c r="S1075" s="1">
        <v>42248</v>
      </c>
      <c r="T1075">
        <v>406.78100000000001</v>
      </c>
      <c r="V1075" s="86">
        <v>42426</v>
      </c>
      <c r="W1075" s="5">
        <v>-17.059999999999999</v>
      </c>
      <c r="Z1075" s="86">
        <v>42405</v>
      </c>
      <c r="AA1075" s="5">
        <v>77.41</v>
      </c>
      <c r="AC1075" s="1">
        <v>42312</v>
      </c>
      <c r="AD1075">
        <v>2.1032999999999999</v>
      </c>
      <c r="AE1075" s="87">
        <f t="shared" ca="1" si="122"/>
        <v>-1.2700000000000156E-2</v>
      </c>
      <c r="AF1075" s="87">
        <f t="shared" ca="1" si="123"/>
        <v>3.0694557063644587E-2</v>
      </c>
      <c r="AG1075" s="87">
        <f t="shared" ca="1" si="124"/>
        <v>0.49493486103392109</v>
      </c>
      <c r="AI1075" s="1">
        <v>42261</v>
      </c>
      <c r="AJ1075">
        <v>1953.03</v>
      </c>
      <c r="AK1075" s="85">
        <f t="shared" ca="1" si="127"/>
        <v>-4.0980313248036339E-3</v>
      </c>
      <c r="AL1075" s="87">
        <f t="shared" ca="1" si="125"/>
        <v>8.9994454041185286E-3</v>
      </c>
      <c r="AM1075" s="87">
        <f t="shared" ca="1" si="126"/>
        <v>14.511169687948874</v>
      </c>
    </row>
    <row r="1076" spans="2:39" x14ac:dyDescent="0.45">
      <c r="B1076" s="86">
        <v>42447</v>
      </c>
      <c r="C1076" s="5">
        <v>77.947599999999994</v>
      </c>
      <c r="E1076" s="86">
        <v>42457</v>
      </c>
      <c r="F1076" s="5">
        <v>1.7595000000000001</v>
      </c>
      <c r="G1076" s="5">
        <v>0.56693878270350662</v>
      </c>
      <c r="I1076" s="86">
        <v>42403</v>
      </c>
      <c r="J1076" s="5">
        <v>21.65</v>
      </c>
      <c r="L1076" s="86">
        <v>42457</v>
      </c>
      <c r="M1076" s="5">
        <v>0.79</v>
      </c>
      <c r="O1076" s="86">
        <f t="shared" ca="1" si="121"/>
        <v>42457</v>
      </c>
      <c r="P1076" s="5">
        <v>1915.45</v>
      </c>
      <c r="Q1076" s="5">
        <v>17.2661461255238</v>
      </c>
      <c r="R1076" s="1"/>
      <c r="S1076" s="1">
        <v>42247</v>
      </c>
      <c r="T1076">
        <v>392.58600000000001</v>
      </c>
      <c r="V1076" s="86">
        <v>42425</v>
      </c>
      <c r="W1076" s="5">
        <v>-16.75</v>
      </c>
      <c r="Z1076" s="86">
        <v>42404</v>
      </c>
      <c r="AA1076" s="5">
        <v>78</v>
      </c>
      <c r="AC1076" s="1">
        <v>42311</v>
      </c>
      <c r="AD1076">
        <v>2.1160000000000001</v>
      </c>
      <c r="AE1076" s="87">
        <f t="shared" ca="1" si="122"/>
        <v>2.6000000000000245E-2</v>
      </c>
      <c r="AF1076" s="87">
        <f t="shared" ca="1" si="123"/>
        <v>4.0069387733447266E-2</v>
      </c>
      <c r="AG1076" s="87">
        <f t="shared" ca="1" si="124"/>
        <v>0.6460994634471281</v>
      </c>
      <c r="AI1076" s="1">
        <v>42258</v>
      </c>
      <c r="AJ1076">
        <v>1961.05</v>
      </c>
      <c r="AK1076" s="85">
        <f t="shared" ca="1" si="127"/>
        <v>4.4770015545705895E-3</v>
      </c>
      <c r="AL1076" s="87">
        <f t="shared" ca="1" si="125"/>
        <v>1.5833326490654186E-2</v>
      </c>
      <c r="AM1076" s="87">
        <f t="shared" ca="1" si="126"/>
        <v>25.530471836123475</v>
      </c>
    </row>
    <row r="1077" spans="2:39" x14ac:dyDescent="0.45">
      <c r="B1077" s="86">
        <v>42446</v>
      </c>
      <c r="C1077" s="5">
        <v>78.5</v>
      </c>
      <c r="E1077" s="86">
        <v>42454</v>
      </c>
      <c r="F1077" s="5">
        <v>1.7665</v>
      </c>
      <c r="G1077" s="5">
        <v>0.6529060039546285</v>
      </c>
      <c r="I1077" s="86">
        <v>42402</v>
      </c>
      <c r="J1077" s="5">
        <v>21.98</v>
      </c>
      <c r="L1077" s="86">
        <v>42454</v>
      </c>
      <c r="M1077" s="5">
        <v>0.79400000000000004</v>
      </c>
      <c r="O1077" s="86">
        <f t="shared" ca="1" si="121"/>
        <v>42454</v>
      </c>
      <c r="P1077" s="5">
        <v>1912.53</v>
      </c>
      <c r="Q1077" s="5">
        <v>28.782005324998799</v>
      </c>
      <c r="R1077" s="1"/>
      <c r="S1077" s="1">
        <v>42244</v>
      </c>
      <c r="T1077">
        <v>384.45699999999999</v>
      </c>
      <c r="V1077" s="86">
        <v>42424</v>
      </c>
      <c r="W1077" s="5">
        <v>-15.75</v>
      </c>
      <c r="Z1077" s="86">
        <v>42403</v>
      </c>
      <c r="AA1077" s="5">
        <v>78.25</v>
      </c>
      <c r="AC1077" s="1">
        <v>42310</v>
      </c>
      <c r="AD1077">
        <v>2.09</v>
      </c>
      <c r="AE1077" s="87">
        <f t="shared" ca="1" si="122"/>
        <v>2.8499999999999748E-2</v>
      </c>
      <c r="AF1077" s="87">
        <f t="shared" ca="1" si="123"/>
        <v>4.45693467157268E-2</v>
      </c>
      <c r="AG1077" s="87">
        <f t="shared" ca="1" si="124"/>
        <v>0.71865912179094582</v>
      </c>
      <c r="AI1077" s="1">
        <v>42257</v>
      </c>
      <c r="AJ1077">
        <v>1952.29</v>
      </c>
      <c r="AK1077" s="85">
        <f t="shared" ca="1" si="127"/>
        <v>5.2640755505400285E-3</v>
      </c>
      <c r="AL1077" s="87">
        <f t="shared" ca="1" si="125"/>
        <v>1.8937304111658712E-2</v>
      </c>
      <c r="AM1077" s="87">
        <f t="shared" ca="1" si="126"/>
        <v>30.535485361221287</v>
      </c>
    </row>
    <row r="1078" spans="2:39" x14ac:dyDescent="0.45">
      <c r="B1078" s="86">
        <v>42445</v>
      </c>
      <c r="C1078" s="5">
        <v>79.3</v>
      </c>
      <c r="E1078" s="86">
        <v>42453</v>
      </c>
      <c r="F1078" s="5">
        <v>1.7709999999999999</v>
      </c>
      <c r="G1078" s="5">
        <v>0.73752401090857223</v>
      </c>
      <c r="I1078" s="86">
        <v>42401</v>
      </c>
      <c r="J1078" s="5">
        <v>19.98</v>
      </c>
      <c r="L1078" s="86">
        <v>42453</v>
      </c>
      <c r="M1078" s="5">
        <v>0.79849999999999999</v>
      </c>
      <c r="O1078" s="86">
        <f t="shared" ca="1" si="121"/>
        <v>42453</v>
      </c>
      <c r="P1078" s="5">
        <v>1903.03</v>
      </c>
      <c r="Q1078" s="5">
        <v>28.824745434995901</v>
      </c>
      <c r="R1078" s="1"/>
      <c r="S1078" s="1">
        <v>42243</v>
      </c>
      <c r="T1078">
        <v>376.35599999999999</v>
      </c>
      <c r="V1078" s="86">
        <v>42423</v>
      </c>
      <c r="W1078" s="5">
        <v>-15.5</v>
      </c>
      <c r="Z1078" s="86">
        <v>42402</v>
      </c>
      <c r="AA1078" s="5">
        <v>77.87</v>
      </c>
      <c r="AC1078" s="1">
        <v>42307</v>
      </c>
      <c r="AD1078">
        <v>2.0615000000000001</v>
      </c>
      <c r="AE1078" s="87">
        <f t="shared" ca="1" si="122"/>
        <v>-3.4499999999999975E-2</v>
      </c>
      <c r="AF1078" s="87">
        <f t="shared" ca="1" si="123"/>
        <v>4.9881726781123653E-2</v>
      </c>
      <c r="AG1078" s="87">
        <f t="shared" ca="1" si="124"/>
        <v>0.80431867647925082</v>
      </c>
      <c r="AI1078" s="1">
        <v>42256</v>
      </c>
      <c r="AJ1078">
        <v>1942.04</v>
      </c>
      <c r="AK1078" s="85">
        <f t="shared" ca="1" si="127"/>
        <v>-1.3995038527950136E-2</v>
      </c>
      <c r="AL1078" s="87">
        <f t="shared" ca="1" si="125"/>
        <v>1.8677304259928973E-2</v>
      </c>
      <c r="AM1078" s="87">
        <f t="shared" ca="1" si="126"/>
        <v>30.116248197388373</v>
      </c>
    </row>
    <row r="1079" spans="2:39" x14ac:dyDescent="0.45">
      <c r="B1079" s="86">
        <v>42444</v>
      </c>
      <c r="C1079" s="5">
        <v>80.900000000000006</v>
      </c>
      <c r="E1079" s="86">
        <v>42452</v>
      </c>
      <c r="F1079" s="5">
        <v>1.7364999999999999</v>
      </c>
      <c r="G1079" s="5">
        <v>0.77629676456022123</v>
      </c>
      <c r="I1079" s="86">
        <v>42398</v>
      </c>
      <c r="J1079" s="5">
        <v>20.2</v>
      </c>
      <c r="L1079" s="86">
        <v>42452</v>
      </c>
      <c r="M1079" s="5">
        <v>0.77700000000000002</v>
      </c>
      <c r="O1079" s="86">
        <f t="shared" ca="1" si="121"/>
        <v>42452</v>
      </c>
      <c r="P1079" s="5">
        <v>1939.38</v>
      </c>
      <c r="Q1079" s="5">
        <v>23.945239192981099</v>
      </c>
      <c r="R1079" s="1"/>
      <c r="S1079" s="1">
        <v>42242</v>
      </c>
      <c r="T1079">
        <v>395.42599999999999</v>
      </c>
      <c r="V1079" s="86">
        <v>42422</v>
      </c>
      <c r="W1079" s="5">
        <v>-14.56</v>
      </c>
      <c r="Z1079" s="86">
        <v>42401</v>
      </c>
      <c r="AA1079" s="5">
        <v>78.430000000000007</v>
      </c>
      <c r="AC1079" s="1">
        <v>42306</v>
      </c>
      <c r="AD1079">
        <v>2.0960000000000001</v>
      </c>
      <c r="AE1079" s="87">
        <f t="shared" ca="1" si="122"/>
        <v>6.1700000000000088E-2</v>
      </c>
      <c r="AF1079" s="87">
        <f t="shared" ca="1" si="123"/>
        <v>5.3984781806233714E-2</v>
      </c>
      <c r="AG1079" s="87">
        <f t="shared" ca="1" si="124"/>
        <v>0.87047845081502861</v>
      </c>
      <c r="AI1079" s="1">
        <v>42255</v>
      </c>
      <c r="AJ1079">
        <v>1969.41</v>
      </c>
      <c r="AK1079" s="85">
        <f t="shared" ca="1" si="127"/>
        <v>2.4773604592646017E-2</v>
      </c>
      <c r="AL1079" s="87">
        <f t="shared" ca="1" si="125"/>
        <v>1.8051908557744283E-2</v>
      </c>
      <c r="AM1079" s="87">
        <f t="shared" ca="1" si="126"/>
        <v>29.107827928250146</v>
      </c>
    </row>
    <row r="1080" spans="2:39" x14ac:dyDescent="0.45">
      <c r="B1080" s="86">
        <v>42443</v>
      </c>
      <c r="C1080" s="5">
        <v>81.900000000000006</v>
      </c>
      <c r="E1080" s="86">
        <v>42451</v>
      </c>
      <c r="F1080" s="5">
        <v>1.788</v>
      </c>
      <c r="G1080" s="5">
        <v>0.59092774516009972</v>
      </c>
      <c r="I1080" s="86">
        <v>42397</v>
      </c>
      <c r="J1080" s="5">
        <v>22.42</v>
      </c>
      <c r="L1080" s="86">
        <v>42451</v>
      </c>
      <c r="M1080" s="5">
        <v>0.80600000000000005</v>
      </c>
      <c r="O1080" s="86">
        <f t="shared" ca="1" si="121"/>
        <v>42451</v>
      </c>
      <c r="P1080" s="5">
        <v>1940.24</v>
      </c>
      <c r="Q1080" s="5">
        <v>24.122063621142299</v>
      </c>
      <c r="R1080" s="1"/>
      <c r="S1080" s="1">
        <v>42241</v>
      </c>
      <c r="T1080">
        <v>424.04399999999998</v>
      </c>
      <c r="V1080" s="86">
        <v>42419</v>
      </c>
      <c r="W1080" s="5">
        <v>-14.03</v>
      </c>
      <c r="Z1080" s="86">
        <v>42398</v>
      </c>
      <c r="AA1080" s="5">
        <v>79.290000000000006</v>
      </c>
      <c r="AC1080" s="1">
        <v>42305</v>
      </c>
      <c r="AD1080">
        <v>2.0343</v>
      </c>
      <c r="AE1080" s="87">
        <f t="shared" ca="1" si="122"/>
        <v>5.8300000000000018E-2</v>
      </c>
      <c r="AF1080" s="87">
        <f t="shared" ca="1" si="123"/>
        <v>4.9142106860274655E-2</v>
      </c>
      <c r="AG1080" s="87">
        <f t="shared" ca="1" si="124"/>
        <v>0.79239266360392924</v>
      </c>
      <c r="AI1080" s="1">
        <v>42251</v>
      </c>
      <c r="AJ1080">
        <v>1921.22</v>
      </c>
      <c r="AK1080" s="85">
        <f t="shared" ca="1" si="127"/>
        <v>-1.5448291002620419E-2</v>
      </c>
      <c r="AL1080" s="87">
        <f t="shared" ca="1" si="125"/>
        <v>2.080574857908021E-2</v>
      </c>
      <c r="AM1080" s="87">
        <f t="shared" ca="1" si="126"/>
        <v>33.548261538168191</v>
      </c>
    </row>
    <row r="1081" spans="2:39" x14ac:dyDescent="0.45">
      <c r="B1081" s="86">
        <v>42440</v>
      </c>
      <c r="C1081" s="5">
        <v>83.2</v>
      </c>
      <c r="E1081" s="86">
        <v>42450</v>
      </c>
      <c r="F1081" s="5">
        <v>1.7549999999999999</v>
      </c>
      <c r="G1081" s="5">
        <v>0.82180880785415411</v>
      </c>
      <c r="I1081" s="86">
        <v>42396</v>
      </c>
      <c r="J1081" s="5">
        <v>23.11</v>
      </c>
      <c r="L1081" s="86">
        <v>42450</v>
      </c>
      <c r="M1081" s="5">
        <v>0.79949999999999999</v>
      </c>
      <c r="O1081" s="86">
        <f t="shared" ca="1" si="121"/>
        <v>42450</v>
      </c>
      <c r="P1081" s="5">
        <v>1893.36</v>
      </c>
      <c r="Q1081" s="5">
        <v>22.472503835319401</v>
      </c>
      <c r="R1081" s="1"/>
      <c r="S1081" s="1">
        <v>42240</v>
      </c>
      <c r="T1081">
        <v>425.93299999999999</v>
      </c>
      <c r="V1081" s="86">
        <v>42418</v>
      </c>
      <c r="W1081" s="5">
        <v>-14.25</v>
      </c>
      <c r="Z1081" s="86">
        <v>42397</v>
      </c>
      <c r="AA1081" s="5">
        <v>79.03</v>
      </c>
      <c r="AC1081" s="1">
        <v>42304</v>
      </c>
      <c r="AD1081">
        <v>1.976</v>
      </c>
      <c r="AE1081" s="87">
        <f t="shared" ca="1" si="122"/>
        <v>-1.6299999999999981E-2</v>
      </c>
      <c r="AF1081" s="87">
        <f t="shared" ca="1" si="123"/>
        <v>3.7448275438707712E-2</v>
      </c>
      <c r="AG1081" s="87">
        <f t="shared" ca="1" si="124"/>
        <v>0.60383529763227906</v>
      </c>
      <c r="AI1081" s="1">
        <v>42250</v>
      </c>
      <c r="AJ1081">
        <v>1951.13</v>
      </c>
      <c r="AK1081" s="85">
        <f t="shared" ca="1" si="127"/>
        <v>1.164105680449443E-3</v>
      </c>
      <c r="AL1081" s="87">
        <f t="shared" ca="1" si="125"/>
        <v>2.0088005988464146E-2</v>
      </c>
      <c r="AM1081" s="87">
        <f t="shared" ca="1" si="126"/>
        <v>32.390936385672539</v>
      </c>
    </row>
    <row r="1082" spans="2:39" x14ac:dyDescent="0.45">
      <c r="B1082" s="86">
        <v>42439</v>
      </c>
      <c r="C1082" s="5">
        <v>83.6</v>
      </c>
      <c r="E1082" s="86">
        <v>42447</v>
      </c>
      <c r="F1082" s="5">
        <v>1.706</v>
      </c>
      <c r="G1082" s="5">
        <v>0.62463353256129295</v>
      </c>
      <c r="I1082" s="86">
        <v>42395</v>
      </c>
      <c r="J1082" s="5">
        <v>22.5</v>
      </c>
      <c r="L1082" s="86">
        <v>42447</v>
      </c>
      <c r="M1082" s="5">
        <v>0.78900000000000003</v>
      </c>
      <c r="O1082" s="86">
        <f t="shared" ca="1" si="121"/>
        <v>42447</v>
      </c>
      <c r="P1082" s="5">
        <v>1882.95</v>
      </c>
      <c r="Q1082" s="5">
        <v>28.7601088809398</v>
      </c>
      <c r="R1082" s="1"/>
      <c r="S1082" s="1">
        <v>42237</v>
      </c>
      <c r="T1082">
        <v>413.38900000000001</v>
      </c>
      <c r="V1082" s="86">
        <v>42417</v>
      </c>
      <c r="W1082" s="5">
        <v>-14.75</v>
      </c>
      <c r="Z1082" s="86">
        <v>42396</v>
      </c>
      <c r="AA1082" s="5">
        <v>78.63</v>
      </c>
      <c r="AC1082" s="1">
        <v>42303</v>
      </c>
      <c r="AD1082">
        <v>1.9923</v>
      </c>
      <c r="AE1082" s="87">
        <f t="shared" ca="1" si="122"/>
        <v>-4.589999999999983E-2</v>
      </c>
      <c r="AF1082" s="87">
        <f t="shared" ca="1" si="123"/>
        <v>4.2144671470226422E-2</v>
      </c>
      <c r="AG1082" s="87">
        <f t="shared" ca="1" si="124"/>
        <v>0.6795624082206595</v>
      </c>
      <c r="AI1082" s="1">
        <v>42249</v>
      </c>
      <c r="AJ1082">
        <v>1948.86</v>
      </c>
      <c r="AK1082" s="85">
        <f t="shared" ca="1" si="127"/>
        <v>1.8127666183109615E-2</v>
      </c>
      <c r="AL1082" s="87">
        <f t="shared" ca="1" si="125"/>
        <v>2.0034974101824653E-2</v>
      </c>
      <c r="AM1082" s="87">
        <f t="shared" ca="1" si="126"/>
        <v>32.305425037879317</v>
      </c>
    </row>
    <row r="1083" spans="2:39" x14ac:dyDescent="0.45">
      <c r="B1083" s="86">
        <v>42438</v>
      </c>
      <c r="C1083" s="5">
        <v>83.7</v>
      </c>
      <c r="E1083" s="86">
        <v>42446</v>
      </c>
      <c r="F1083" s="5">
        <v>1.7344999999999999</v>
      </c>
      <c r="G1083" s="5">
        <v>0.62322225837443679</v>
      </c>
      <c r="I1083" s="86">
        <v>42394</v>
      </c>
      <c r="J1083" s="5">
        <v>24.15</v>
      </c>
      <c r="L1083" s="86">
        <v>42446</v>
      </c>
      <c r="M1083" s="5">
        <v>0.8</v>
      </c>
      <c r="O1083" s="86">
        <f t="shared" ca="1" si="121"/>
        <v>42446</v>
      </c>
      <c r="P1083" s="5">
        <v>1903.63</v>
      </c>
      <c r="Q1083" s="5">
        <v>25.276178509095299</v>
      </c>
      <c r="R1083" s="1"/>
      <c r="S1083" s="1">
        <v>42236</v>
      </c>
      <c r="T1083">
        <v>401.69200000000001</v>
      </c>
      <c r="V1083" s="86">
        <v>42416</v>
      </c>
      <c r="W1083" s="5">
        <v>-15.75</v>
      </c>
      <c r="Z1083" s="86">
        <v>42395</v>
      </c>
      <c r="AA1083" s="5">
        <v>78.75</v>
      </c>
      <c r="AC1083" s="1">
        <v>42300</v>
      </c>
      <c r="AD1083">
        <v>2.0381999999999998</v>
      </c>
      <c r="AE1083" s="87">
        <f t="shared" ca="1" si="122"/>
        <v>4.3099999999999694E-2</v>
      </c>
      <c r="AF1083" s="87">
        <f t="shared" ca="1" si="123"/>
        <v>3.9583961398525887E-2</v>
      </c>
      <c r="AG1083" s="87">
        <f t="shared" ca="1" si="124"/>
        <v>0.63827219898723198</v>
      </c>
      <c r="AI1083" s="1">
        <v>42248</v>
      </c>
      <c r="AJ1083">
        <v>1913.85</v>
      </c>
      <c r="AK1083" s="85">
        <f t="shared" ca="1" si="127"/>
        <v>-3.00226098516122E-2</v>
      </c>
      <c r="AL1083" s="87">
        <f t="shared" ca="1" si="125"/>
        <v>2.2369972937427231E-2</v>
      </c>
      <c r="AM1083" s="87">
        <f t="shared" ca="1" si="126"/>
        <v>36.07049752880031</v>
      </c>
    </row>
    <row r="1084" spans="2:39" x14ac:dyDescent="0.45">
      <c r="B1084" s="86">
        <v>42437</v>
      </c>
      <c r="C1084" s="5">
        <v>85.3</v>
      </c>
      <c r="E1084" s="86">
        <v>42445</v>
      </c>
      <c r="F1084" s="5">
        <v>1.7467999999999999</v>
      </c>
      <c r="G1084" s="5">
        <v>0.9295621191363892</v>
      </c>
      <c r="I1084" s="86">
        <v>42391</v>
      </c>
      <c r="J1084" s="5">
        <v>22.34</v>
      </c>
      <c r="L1084" s="86">
        <v>42445</v>
      </c>
      <c r="M1084" s="5">
        <v>0.8175</v>
      </c>
      <c r="O1084" s="86">
        <f t="shared" ca="1" si="121"/>
        <v>42445</v>
      </c>
      <c r="P1084" s="5">
        <v>1877.08</v>
      </c>
      <c r="Q1084" s="5">
        <v>26.586695478397299</v>
      </c>
      <c r="R1084" s="1"/>
      <c r="S1084" s="1">
        <v>42235</v>
      </c>
      <c r="T1084">
        <v>393.68099999999998</v>
      </c>
      <c r="V1084" s="86">
        <v>42415</v>
      </c>
      <c r="W1084" s="5">
        <v>-14.75</v>
      </c>
      <c r="Z1084" s="86">
        <v>42394</v>
      </c>
      <c r="AA1084" s="5">
        <v>78.05</v>
      </c>
      <c r="AC1084" s="1">
        <v>42299</v>
      </c>
      <c r="AD1084">
        <v>1.9951000000000001</v>
      </c>
      <c r="AE1084" s="87">
        <f t="shared" ca="1" si="122"/>
        <v>5.1000000000001044E-3</v>
      </c>
      <c r="AF1084" s="87">
        <f t="shared" ca="1" si="123"/>
        <v>3.3873723838200358E-2</v>
      </c>
      <c r="AG1084" s="87">
        <f t="shared" ca="1" si="124"/>
        <v>0.54619738495651216</v>
      </c>
      <c r="AI1084" s="1">
        <v>42247</v>
      </c>
      <c r="AJ1084">
        <v>1972.18</v>
      </c>
      <c r="AK1084" s="85">
        <f t="shared" ca="1" si="127"/>
        <v>-8.4271083533501261E-3</v>
      </c>
      <c r="AL1084" s="87">
        <f t="shared" ca="1" si="125"/>
        <v>2.1384881419414255E-2</v>
      </c>
      <c r="AM1084" s="87">
        <f t="shared" ca="1" si="126"/>
        <v>34.482085184023646</v>
      </c>
    </row>
    <row r="1085" spans="2:39" x14ac:dyDescent="0.45">
      <c r="B1085" s="86">
        <v>42436</v>
      </c>
      <c r="C1085" s="5">
        <v>82.8</v>
      </c>
      <c r="E1085" s="86">
        <v>42444</v>
      </c>
      <c r="F1085" s="5">
        <v>1.8210999999999999</v>
      </c>
      <c r="G1085" s="5">
        <v>0.62842786645193771</v>
      </c>
      <c r="I1085" s="86">
        <v>42390</v>
      </c>
      <c r="J1085" s="5">
        <v>26.69</v>
      </c>
      <c r="L1085" s="86">
        <v>42444</v>
      </c>
      <c r="M1085" s="5">
        <v>0.79</v>
      </c>
      <c r="O1085" s="86">
        <f t="shared" ca="1" si="121"/>
        <v>42444</v>
      </c>
      <c r="P1085" s="5">
        <v>1906.9</v>
      </c>
      <c r="Q1085" s="5">
        <v>21.218952610582299</v>
      </c>
      <c r="R1085" s="1"/>
      <c r="S1085" s="1">
        <v>42234</v>
      </c>
      <c r="T1085">
        <v>387.35899999999998</v>
      </c>
      <c r="V1085" s="86">
        <v>42412</v>
      </c>
      <c r="W1085" s="5">
        <v>-14.75</v>
      </c>
      <c r="Z1085" s="86">
        <v>42391</v>
      </c>
      <c r="AA1085" s="5">
        <v>78.83</v>
      </c>
      <c r="AC1085" s="1">
        <v>42298</v>
      </c>
      <c r="AD1085">
        <v>1.99</v>
      </c>
      <c r="AE1085" s="87">
        <f t="shared" ca="1" si="122"/>
        <v>-4.149999999999987E-2</v>
      </c>
      <c r="AF1085" s="87">
        <f t="shared" ca="1" si="123"/>
        <v>3.6725014181980452E-2</v>
      </c>
      <c r="AG1085" s="87">
        <f t="shared" ca="1" si="124"/>
        <v>0.59217306029009198</v>
      </c>
      <c r="AI1085" s="1">
        <v>42244</v>
      </c>
      <c r="AJ1085">
        <v>1988.87</v>
      </c>
      <c r="AK1085" s="85">
        <f t="shared" ca="1" si="127"/>
        <v>6.0857080788743101E-4</v>
      </c>
      <c r="AL1085" s="87">
        <f t="shared" ca="1" si="125"/>
        <v>2.3243944475313461E-2</v>
      </c>
      <c r="AM1085" s="87">
        <f t="shared" ca="1" si="126"/>
        <v>37.47973428942344</v>
      </c>
    </row>
    <row r="1086" spans="2:39" x14ac:dyDescent="0.45">
      <c r="B1086" s="86">
        <v>42433</v>
      </c>
      <c r="C1086" s="5">
        <v>82.9</v>
      </c>
      <c r="E1086" s="86">
        <v>42443</v>
      </c>
      <c r="F1086" s="5">
        <v>1.8025</v>
      </c>
      <c r="G1086" s="5">
        <v>0.62696586828949552</v>
      </c>
      <c r="I1086" s="86">
        <v>42389</v>
      </c>
      <c r="J1086" s="5">
        <v>27.59</v>
      </c>
      <c r="L1086" s="86">
        <v>42443</v>
      </c>
      <c r="M1086" s="5">
        <v>0.79279999999999995</v>
      </c>
      <c r="O1086" s="86">
        <f t="shared" ca="1" si="121"/>
        <v>42443</v>
      </c>
      <c r="P1086" s="5">
        <v>1868.99</v>
      </c>
      <c r="Q1086" s="5">
        <v>19.702455690770002</v>
      </c>
      <c r="R1086" s="1"/>
      <c r="S1086" s="1">
        <v>42233</v>
      </c>
      <c r="T1086">
        <v>382.154</v>
      </c>
      <c r="V1086" s="86">
        <v>42411</v>
      </c>
      <c r="W1086" s="5">
        <v>-17.25</v>
      </c>
      <c r="Z1086" s="86">
        <v>42390</v>
      </c>
      <c r="AA1086" s="5">
        <v>77.64</v>
      </c>
      <c r="AC1086" s="1">
        <v>42297</v>
      </c>
      <c r="AD1086">
        <v>2.0314999999999999</v>
      </c>
      <c r="AE1086" s="87">
        <f t="shared" ca="1" si="122"/>
        <v>4.0699999999999958E-2</v>
      </c>
      <c r="AF1086" s="87">
        <f t="shared" ca="1" si="123"/>
        <v>2.8245161827588634E-2</v>
      </c>
      <c r="AG1086" s="87">
        <f t="shared" ca="1" si="124"/>
        <v>0.45543954959284577</v>
      </c>
      <c r="AI1086" s="1">
        <v>42243</v>
      </c>
      <c r="AJ1086">
        <v>1987.66</v>
      </c>
      <c r="AK1086" s="85">
        <f t="shared" ca="1" si="127"/>
        <v>2.400724232625184E-2</v>
      </c>
      <c r="AL1086" s="87">
        <f t="shared" ca="1" si="125"/>
        <v>3.5716145541267896E-2</v>
      </c>
      <c r="AM1086" s="87">
        <f t="shared" ca="1" si="126"/>
        <v>57.590554225889157</v>
      </c>
    </row>
    <row r="1087" spans="2:39" x14ac:dyDescent="0.45">
      <c r="B1087" s="86">
        <v>42432</v>
      </c>
      <c r="C1087" s="5">
        <v>84.5</v>
      </c>
      <c r="E1087" s="86">
        <v>42440</v>
      </c>
      <c r="F1087" s="5">
        <v>1.8278000000000001</v>
      </c>
      <c r="G1087" s="5">
        <v>1.0433922800174429</v>
      </c>
      <c r="I1087" s="86">
        <v>42388</v>
      </c>
      <c r="J1087" s="5">
        <v>26.05</v>
      </c>
      <c r="L1087" s="86">
        <v>42440</v>
      </c>
      <c r="M1087" s="5">
        <v>0.81279999999999997</v>
      </c>
      <c r="O1087" s="86">
        <f t="shared" ca="1" si="121"/>
        <v>42440</v>
      </c>
      <c r="P1087" s="5">
        <v>1859.33</v>
      </c>
      <c r="Q1087" s="5">
        <v>26.682388202483398</v>
      </c>
      <c r="R1087" s="1"/>
      <c r="S1087" s="1">
        <v>42230</v>
      </c>
      <c r="T1087">
        <v>380.31</v>
      </c>
      <c r="V1087" s="86">
        <v>42410</v>
      </c>
      <c r="W1087" s="5">
        <v>-13</v>
      </c>
      <c r="Z1087" s="86">
        <v>42389</v>
      </c>
      <c r="AA1087" s="5">
        <v>77.12</v>
      </c>
      <c r="AC1087" s="1">
        <v>42296</v>
      </c>
      <c r="AD1087">
        <v>1.9907999999999999</v>
      </c>
      <c r="AE1087" s="87">
        <f t="shared" ca="1" si="122"/>
        <v>-6.2000000000002053E-3</v>
      </c>
      <c r="AF1087" s="87">
        <f t="shared" ca="1" si="123"/>
        <v>7.0905964723239914E-2</v>
      </c>
      <c r="AG1087" s="87">
        <f t="shared" ca="1" si="124"/>
        <v>1.1433243269810491</v>
      </c>
      <c r="AI1087" s="1">
        <v>42242</v>
      </c>
      <c r="AJ1087">
        <v>1940.51</v>
      </c>
      <c r="AK1087" s="85">
        <f t="shared" ca="1" si="127"/>
        <v>3.8291286558614003E-2</v>
      </c>
      <c r="AL1087" s="87">
        <f t="shared" ca="1" si="125"/>
        <v>3.5320474561004171E-2</v>
      </c>
      <c r="AM1087" s="87">
        <f t="shared" ca="1" si="126"/>
        <v>56.95255394060753</v>
      </c>
    </row>
    <row r="1088" spans="2:39" x14ac:dyDescent="0.45">
      <c r="B1088" s="86">
        <v>42431</v>
      </c>
      <c r="C1088" s="5">
        <v>85</v>
      </c>
      <c r="E1088" s="86">
        <v>42439</v>
      </c>
      <c r="F1088" s="5">
        <v>1.768</v>
      </c>
      <c r="G1088" s="5">
        <v>0.96379865635930262</v>
      </c>
      <c r="I1088" s="86">
        <v>42384</v>
      </c>
      <c r="J1088" s="5">
        <v>27.02</v>
      </c>
      <c r="L1088" s="86">
        <v>42439</v>
      </c>
      <c r="M1088" s="5">
        <v>0.78849999999999998</v>
      </c>
      <c r="O1088" s="86">
        <f t="shared" ca="1" si="121"/>
        <v>42439</v>
      </c>
      <c r="P1088" s="5">
        <v>1881.33</v>
      </c>
      <c r="Q1088" s="5">
        <v>31.775597569483899</v>
      </c>
      <c r="R1088" s="1"/>
      <c r="S1088" s="1">
        <v>42229</v>
      </c>
      <c r="T1088">
        <v>381.73200000000003</v>
      </c>
      <c r="V1088" s="86">
        <v>42409</v>
      </c>
      <c r="W1088" s="5">
        <v>-10.06</v>
      </c>
      <c r="Z1088" s="86">
        <v>42388</v>
      </c>
      <c r="AA1088" s="5">
        <v>77.64</v>
      </c>
      <c r="AC1088" s="1">
        <v>42293</v>
      </c>
      <c r="AD1088">
        <v>1.9970000000000001</v>
      </c>
      <c r="AE1088" s="87">
        <f t="shared" ca="1" si="122"/>
        <v>2.7000000000000135E-2</v>
      </c>
      <c r="AF1088" s="87">
        <f t="shared" ca="1" si="123"/>
        <v>7.5930340883382533E-2</v>
      </c>
      <c r="AG1088" s="87">
        <f t="shared" ca="1" si="124"/>
        <v>1.2243399582360019</v>
      </c>
      <c r="AI1088" s="1">
        <v>42241</v>
      </c>
      <c r="AJ1088">
        <v>1867.61</v>
      </c>
      <c r="AK1088" s="85">
        <f t="shared" ca="1" si="127"/>
        <v>-1.3614262532188859E-2</v>
      </c>
      <c r="AL1088" s="87">
        <f t="shared" ca="1" si="125"/>
        <v>1.1757075266722598E-2</v>
      </c>
      <c r="AM1088" s="87">
        <f t="shared" ca="1" si="126"/>
        <v>18.957714233292698</v>
      </c>
    </row>
    <row r="1089" spans="2:39" x14ac:dyDescent="0.45">
      <c r="B1089" s="86">
        <v>42430</v>
      </c>
      <c r="C1089" s="5">
        <v>85</v>
      </c>
      <c r="E1089" s="86">
        <v>42438</v>
      </c>
      <c r="F1089" s="5">
        <v>1.7150000000000001</v>
      </c>
      <c r="G1089" s="5">
        <v>0.92841685141966102</v>
      </c>
      <c r="I1089" s="86">
        <v>42383</v>
      </c>
      <c r="J1089" s="5">
        <v>23.95</v>
      </c>
      <c r="L1089" s="86">
        <v>42438</v>
      </c>
      <c r="M1089" s="5">
        <v>0.77549999999999997</v>
      </c>
      <c r="O1089" s="86">
        <f t="shared" ca="1" si="121"/>
        <v>42438</v>
      </c>
      <c r="P1089" s="5">
        <v>1880.33</v>
      </c>
      <c r="Q1089" s="5">
        <v>33.832838113375402</v>
      </c>
      <c r="R1089" s="1"/>
      <c r="S1089" s="1">
        <v>42228</v>
      </c>
      <c r="T1089">
        <v>379.65600000000001</v>
      </c>
      <c r="V1089" s="86">
        <v>42408</v>
      </c>
      <c r="W1089" s="5">
        <v>-7.5</v>
      </c>
      <c r="Z1089" s="86">
        <v>42384</v>
      </c>
      <c r="AA1089" s="5">
        <v>77.91</v>
      </c>
      <c r="AC1089" s="1">
        <v>42292</v>
      </c>
      <c r="AD1089">
        <v>1.97</v>
      </c>
      <c r="AE1089" s="87">
        <f t="shared" ca="1" si="122"/>
        <v>6.0999999999999943E-2</v>
      </c>
      <c r="AF1089" s="87">
        <f t="shared" ca="1" si="123"/>
        <v>7.164306782003875E-2</v>
      </c>
      <c r="AG1089" s="87">
        <f t="shared" ca="1" si="124"/>
        <v>1.1552097572879718</v>
      </c>
      <c r="AI1089" s="1">
        <v>42240</v>
      </c>
      <c r="AJ1089">
        <v>1893.21</v>
      </c>
      <c r="AK1089" s="85">
        <f t="shared" ca="1" si="127"/>
        <v>-4.0211416281175603E-2</v>
      </c>
      <c r="AL1089" s="87">
        <f t="shared" ca="1" si="125"/>
        <v>1.3871274800584222E-2</v>
      </c>
      <c r="AM1089" s="87">
        <f t="shared" ca="1" si="126"/>
        <v>22.366758547957708</v>
      </c>
    </row>
    <row r="1090" spans="2:39" x14ac:dyDescent="0.45">
      <c r="B1090" s="86">
        <v>42429</v>
      </c>
      <c r="C1090" s="5">
        <v>86.3</v>
      </c>
      <c r="E1090" s="86">
        <v>42437</v>
      </c>
      <c r="F1090" s="5">
        <v>1.6767000000000001</v>
      </c>
      <c r="G1090" s="5">
        <v>0.87027532042068767</v>
      </c>
      <c r="I1090" s="86">
        <v>42382</v>
      </c>
      <c r="J1090" s="5">
        <v>25.22</v>
      </c>
      <c r="L1090" s="86">
        <v>42437</v>
      </c>
      <c r="M1090" s="5">
        <v>0.76329999999999998</v>
      </c>
      <c r="O1090" s="86">
        <f t="shared" ca="1" si="121"/>
        <v>42437</v>
      </c>
      <c r="P1090" s="5">
        <v>1921.84</v>
      </c>
      <c r="Q1090" s="5">
        <v>29.061502367760198</v>
      </c>
      <c r="R1090" s="1"/>
      <c r="S1090" s="1">
        <v>42227</v>
      </c>
      <c r="T1090">
        <v>377.50400000000002</v>
      </c>
      <c r="V1090" s="86">
        <v>42405</v>
      </c>
      <c r="W1090" s="5">
        <v>-8.5</v>
      </c>
      <c r="Z1090" s="86">
        <v>42383</v>
      </c>
      <c r="AA1090" s="5">
        <v>78.95</v>
      </c>
      <c r="AC1090" s="1">
        <v>42291</v>
      </c>
      <c r="AD1090">
        <v>1.909</v>
      </c>
      <c r="AE1090" s="87">
        <f t="shared" ca="1" si="122"/>
        <v>-0.10350000000000015</v>
      </c>
      <c r="AF1090" s="87">
        <f t="shared" ca="1" si="123"/>
        <v>4.6205158442176965E-2</v>
      </c>
      <c r="AG1090" s="87">
        <f t="shared" ca="1" si="124"/>
        <v>0.7450357933236067</v>
      </c>
      <c r="AI1090" s="1">
        <v>42237</v>
      </c>
      <c r="AJ1090">
        <v>1970.89</v>
      </c>
      <c r="AK1090" s="85">
        <f t="shared" ca="1" si="127"/>
        <v>-3.2369259548499681E-2</v>
      </c>
      <c r="AL1090" s="87">
        <f t="shared" ca="1" si="125"/>
        <v>1.3347461720478992E-2</v>
      </c>
      <c r="AM1090" s="87">
        <f t="shared" ca="1" si="126"/>
        <v>21.522135335210006</v>
      </c>
    </row>
    <row r="1091" spans="2:39" x14ac:dyDescent="0.45">
      <c r="B1091" s="86">
        <v>42426</v>
      </c>
      <c r="C1091" s="5">
        <v>85.9</v>
      </c>
      <c r="E1091" s="86">
        <v>42436</v>
      </c>
      <c r="F1091" s="5">
        <v>1.7544999999999999</v>
      </c>
      <c r="G1091" s="5">
        <v>0.28041207772371829</v>
      </c>
      <c r="I1091" s="86">
        <v>42381</v>
      </c>
      <c r="J1091" s="5">
        <v>22.47</v>
      </c>
      <c r="L1091" s="86">
        <v>42436</v>
      </c>
      <c r="M1091" s="5">
        <v>0.80149999999999999</v>
      </c>
      <c r="O1091" s="86">
        <f t="shared" ca="1" si="121"/>
        <v>42436</v>
      </c>
      <c r="P1091" s="5">
        <v>1890.28</v>
      </c>
      <c r="Q1091" s="5">
        <v>23.353321381861999</v>
      </c>
      <c r="R1091" s="1"/>
      <c r="S1091" s="1">
        <v>42226</v>
      </c>
      <c r="T1091">
        <v>368.79700000000003</v>
      </c>
      <c r="V1091" s="86">
        <v>42404</v>
      </c>
      <c r="W1091" s="5">
        <v>-10.25</v>
      </c>
      <c r="Z1091" s="86">
        <v>42382</v>
      </c>
      <c r="AA1091" s="5">
        <v>78.599999999999994</v>
      </c>
      <c r="AC1091" s="1">
        <v>42290</v>
      </c>
      <c r="AD1091">
        <v>2.0125000000000002</v>
      </c>
      <c r="AE1091" s="87">
        <f t="shared" ca="1" si="122"/>
        <v>-5.9499999999999886E-2</v>
      </c>
      <c r="AF1091" s="87">
        <f t="shared" ca="1" si="123"/>
        <v>4.1356932107366615E-2</v>
      </c>
      <c r="AG1091" s="87">
        <f t="shared" ca="1" si="124"/>
        <v>0.66686049265694702</v>
      </c>
      <c r="AI1091" s="1">
        <v>42236</v>
      </c>
      <c r="AJ1091">
        <v>2035.73</v>
      </c>
      <c r="AK1091" s="85">
        <f t="shared" ca="1" si="127"/>
        <v>-2.1325899205105869E-2</v>
      </c>
      <c r="AL1091" s="87">
        <f t="shared" ca="1" si="125"/>
        <v>1.1173802801109915E-2</v>
      </c>
      <c r="AM1091" s="87">
        <f t="shared" ca="1" si="126"/>
        <v>18.017215642241688</v>
      </c>
    </row>
    <row r="1092" spans="2:39" x14ac:dyDescent="0.45">
      <c r="B1092" s="86">
        <v>42425</v>
      </c>
      <c r="C1092" s="5">
        <v>88.1</v>
      </c>
      <c r="E1092" s="86">
        <v>42433</v>
      </c>
      <c r="F1092" s="5">
        <v>1.7255</v>
      </c>
      <c r="G1092" s="5">
        <v>0.56685259694797807</v>
      </c>
      <c r="I1092" s="86">
        <v>42380</v>
      </c>
      <c r="J1092" s="5">
        <v>24.3</v>
      </c>
      <c r="L1092" s="86">
        <v>42433</v>
      </c>
      <c r="M1092" s="5">
        <v>0.8095</v>
      </c>
      <c r="O1092" s="86">
        <f t="shared" ca="1" si="121"/>
        <v>42433</v>
      </c>
      <c r="P1092" s="5">
        <v>1938.68</v>
      </c>
      <c r="Q1092" s="5">
        <v>22.475156844189101</v>
      </c>
      <c r="R1092" s="1"/>
      <c r="S1092" s="1">
        <v>42223</v>
      </c>
      <c r="T1092">
        <v>371.017</v>
      </c>
      <c r="V1092" s="86">
        <v>42403</v>
      </c>
      <c r="W1092" s="5">
        <v>-14.19</v>
      </c>
      <c r="Z1092" s="86">
        <v>42381</v>
      </c>
      <c r="AA1092" s="5">
        <v>79.48</v>
      </c>
      <c r="AC1092" s="1">
        <v>42289</v>
      </c>
      <c r="AD1092">
        <v>2.0720000000000001</v>
      </c>
      <c r="AE1092" s="87">
        <f t="shared" ca="1" si="122"/>
        <v>5.0000000000016698E-4</v>
      </c>
      <c r="AF1092" s="87">
        <f t="shared" ca="1" si="123"/>
        <v>2.6565563548825059E-2</v>
      </c>
      <c r="AG1092" s="87">
        <f t="shared" ca="1" si="124"/>
        <v>0.42835684111886468</v>
      </c>
      <c r="AI1092" s="1">
        <v>42235</v>
      </c>
      <c r="AJ1092">
        <v>2079.61</v>
      </c>
      <c r="AK1092" s="85">
        <f t="shared" ca="1" si="127"/>
        <v>-8.2892253214384998E-3</v>
      </c>
      <c r="AL1092" s="87">
        <f t="shared" ca="1" si="125"/>
        <v>6.2466022709671606E-3</v>
      </c>
      <c r="AM1092" s="87">
        <f t="shared" ca="1" si="126"/>
        <v>10.07234351192886</v>
      </c>
    </row>
    <row r="1093" spans="2:39" x14ac:dyDescent="0.45">
      <c r="B1093" s="86">
        <v>42424</v>
      </c>
      <c r="C1093" s="5">
        <v>87.261700000000005</v>
      </c>
      <c r="E1093" s="86">
        <v>42432</v>
      </c>
      <c r="F1093" s="5">
        <v>1.6825000000000001</v>
      </c>
      <c r="G1093" s="5">
        <v>0.71263594024812826</v>
      </c>
      <c r="I1093" s="86">
        <v>42377</v>
      </c>
      <c r="J1093" s="5">
        <v>27.01</v>
      </c>
      <c r="L1093" s="86">
        <v>42432</v>
      </c>
      <c r="M1093" s="5">
        <v>0.79449999999999998</v>
      </c>
      <c r="O1093" s="86">
        <f t="shared" ca="1" si="121"/>
        <v>42432</v>
      </c>
      <c r="P1093" s="5">
        <v>1923.67</v>
      </c>
      <c r="Q1093" s="5">
        <v>16.427246350459399</v>
      </c>
      <c r="R1093" s="1"/>
      <c r="S1093" s="1">
        <v>42222</v>
      </c>
      <c r="T1093">
        <v>367.93700000000001</v>
      </c>
      <c r="V1093" s="86">
        <v>42402</v>
      </c>
      <c r="W1093" s="5">
        <v>-12.5</v>
      </c>
      <c r="Z1093" s="86">
        <v>42380</v>
      </c>
      <c r="AA1093" s="5">
        <v>79.400000000000006</v>
      </c>
      <c r="AC1093" s="1">
        <v>42286</v>
      </c>
      <c r="AD1093">
        <v>2.0714999999999999</v>
      </c>
      <c r="AE1093" s="87">
        <f t="shared" ca="1" si="122"/>
        <v>-1.8499999999999961E-2</v>
      </c>
      <c r="AF1093" s="87">
        <f t="shared" ca="1" si="123"/>
        <v>3.4523265102439679E-2</v>
      </c>
      <c r="AG1093" s="87">
        <f t="shared" ca="1" si="124"/>
        <v>0.55667092313741839</v>
      </c>
      <c r="AI1093" s="1">
        <v>42234</v>
      </c>
      <c r="AJ1093">
        <v>2096.92</v>
      </c>
      <c r="AK1093" s="85">
        <f t="shared" ca="1" si="127"/>
        <v>-2.6289735480122659E-3</v>
      </c>
      <c r="AL1093" s="87">
        <f t="shared" ca="1" si="125"/>
        <v>3.8318167024979431E-3</v>
      </c>
      <c r="AM1093" s="87">
        <f t="shared" ca="1" si="126"/>
        <v>6.1786187799547676</v>
      </c>
    </row>
    <row r="1094" spans="2:39" x14ac:dyDescent="0.45">
      <c r="B1094" s="86">
        <v>42423</v>
      </c>
      <c r="C1094" s="5">
        <v>86</v>
      </c>
      <c r="E1094" s="86">
        <v>42431</v>
      </c>
      <c r="F1094" s="5">
        <v>1.6813</v>
      </c>
      <c r="G1094" s="5">
        <v>0.68384090498692318</v>
      </c>
      <c r="I1094" s="86">
        <v>42376</v>
      </c>
      <c r="J1094" s="5">
        <v>24.99</v>
      </c>
      <c r="L1094" s="86">
        <v>42431</v>
      </c>
      <c r="M1094" s="5">
        <v>0.7863</v>
      </c>
      <c r="O1094" s="86">
        <f t="shared" ca="1" si="121"/>
        <v>42431</v>
      </c>
      <c r="P1094" s="5">
        <v>1922.03</v>
      </c>
      <c r="Q1094" s="5">
        <v>17.208216926174799</v>
      </c>
      <c r="R1094" s="1"/>
      <c r="S1094" s="1">
        <v>42221</v>
      </c>
      <c r="T1094">
        <v>355.50200000000001</v>
      </c>
      <c r="V1094" s="86">
        <v>42401</v>
      </c>
      <c r="W1094" s="5">
        <v>-12.44</v>
      </c>
      <c r="Z1094" s="86">
        <v>42377</v>
      </c>
      <c r="AA1094" s="5">
        <v>79.52</v>
      </c>
      <c r="AC1094" s="1">
        <v>42285</v>
      </c>
      <c r="AD1094">
        <v>2.09</v>
      </c>
      <c r="AE1094" s="87">
        <f t="shared" ca="1" si="122"/>
        <v>4.0000000000000036E-2</v>
      </c>
      <c r="AF1094" s="87">
        <f t="shared" ca="1" si="123"/>
        <v>4.2250601573626534E-2</v>
      </c>
      <c r="AG1094" s="87">
        <f t="shared" ca="1" si="124"/>
        <v>0.68127047981449074</v>
      </c>
      <c r="AI1094" s="1">
        <v>42233</v>
      </c>
      <c r="AJ1094">
        <v>2102.44</v>
      </c>
      <c r="AK1094" s="85">
        <f t="shared" ca="1" si="127"/>
        <v>5.1979382552371483E-3</v>
      </c>
      <c r="AL1094" s="87">
        <f t="shared" ca="1" si="125"/>
        <v>2.9176302854361756E-3</v>
      </c>
      <c r="AM1094" s="87">
        <f t="shared" ca="1" si="126"/>
        <v>4.7045374750856626</v>
      </c>
    </row>
    <row r="1095" spans="2:39" x14ac:dyDescent="0.45">
      <c r="B1095" s="86">
        <v>42422</v>
      </c>
      <c r="C1095" s="5">
        <v>86.3</v>
      </c>
      <c r="E1095" s="86">
        <v>42430</v>
      </c>
      <c r="F1095" s="5">
        <v>1.6585000000000001</v>
      </c>
      <c r="G1095" s="5">
        <v>0.92233027345595275</v>
      </c>
      <c r="I1095" s="86">
        <v>42375</v>
      </c>
      <c r="J1095" s="5">
        <v>20.59</v>
      </c>
      <c r="L1095" s="86">
        <v>42430</v>
      </c>
      <c r="M1095" s="5">
        <v>0.77270000000000005</v>
      </c>
      <c r="O1095" s="86">
        <f t="shared" ca="1" si="121"/>
        <v>42430</v>
      </c>
      <c r="P1095" s="5">
        <v>1943.09</v>
      </c>
      <c r="Q1095" s="5">
        <v>17.451550629555602</v>
      </c>
      <c r="R1095" s="1"/>
      <c r="S1095" s="1">
        <v>42220</v>
      </c>
      <c r="T1095">
        <v>357.46899999999999</v>
      </c>
      <c r="V1095" s="86">
        <v>42398</v>
      </c>
      <c r="W1095" s="5">
        <v>-12.75</v>
      </c>
      <c r="Z1095" s="86">
        <v>42376</v>
      </c>
      <c r="AA1095" s="5">
        <v>79.73</v>
      </c>
      <c r="AC1095" s="1">
        <v>42284</v>
      </c>
      <c r="AD1095">
        <v>2.0499999999999998</v>
      </c>
      <c r="AE1095" s="87">
        <f t="shared" ca="1" si="122"/>
        <v>2.8499999999999748E-2</v>
      </c>
      <c r="AF1095" s="87">
        <f t="shared" ca="1" si="123"/>
        <v>5.2751074238666658E-2</v>
      </c>
      <c r="AG1095" s="87">
        <f t="shared" ca="1" si="124"/>
        <v>0.85058551402352445</v>
      </c>
      <c r="AI1095" s="1">
        <v>42230</v>
      </c>
      <c r="AJ1095">
        <v>2091.54</v>
      </c>
      <c r="AK1095" s="85">
        <f t="shared" ca="1" si="127"/>
        <v>3.9042620368306804E-3</v>
      </c>
      <c r="AL1095" s="87">
        <f t="shared" ca="1" si="125"/>
        <v>5.7999254771755673E-3</v>
      </c>
      <c r="AM1095" s="87">
        <f t="shared" ca="1" si="126"/>
        <v>9.3520988235825762</v>
      </c>
    </row>
    <row r="1096" spans="2:39" x14ac:dyDescent="0.45">
      <c r="B1096" s="86">
        <v>42419</v>
      </c>
      <c r="C1096" s="5">
        <v>87.8</v>
      </c>
      <c r="E1096" s="86">
        <v>42429</v>
      </c>
      <c r="F1096" s="5">
        <v>1.5747</v>
      </c>
      <c r="G1096" s="5">
        <v>0.62056694508596832</v>
      </c>
      <c r="I1096" s="86">
        <v>42374</v>
      </c>
      <c r="J1096" s="5">
        <v>19.34</v>
      </c>
      <c r="L1096" s="86">
        <v>42429</v>
      </c>
      <c r="M1096" s="5">
        <v>0.74439999999999995</v>
      </c>
      <c r="O1096" s="86">
        <f t="shared" ca="1" si="121"/>
        <v>42429</v>
      </c>
      <c r="P1096" s="5">
        <v>1990.26</v>
      </c>
      <c r="Q1096" s="5">
        <v>12.5015280206865</v>
      </c>
      <c r="R1096" s="1"/>
      <c r="S1096" s="1">
        <v>42219</v>
      </c>
      <c r="T1096">
        <v>355.589</v>
      </c>
      <c r="V1096" s="86">
        <v>42397</v>
      </c>
      <c r="W1096" s="5">
        <v>-11.75</v>
      </c>
      <c r="Z1096" s="86">
        <v>42375</v>
      </c>
      <c r="AA1096" s="5">
        <v>80.25</v>
      </c>
      <c r="AC1096" s="1">
        <v>42283</v>
      </c>
      <c r="AD1096">
        <v>2.0215000000000001</v>
      </c>
      <c r="AE1096" s="87">
        <f t="shared" ca="1" si="122"/>
        <v>-3.0299999999999994E-2</v>
      </c>
      <c r="AF1096" s="87">
        <f t="shared" ca="1" si="123"/>
        <v>5.1837373904677353E-2</v>
      </c>
      <c r="AG1096" s="87">
        <f t="shared" ca="1" si="124"/>
        <v>0.83585253882886801</v>
      </c>
      <c r="AI1096" s="1">
        <v>42229</v>
      </c>
      <c r="AJ1096">
        <v>2083.39</v>
      </c>
      <c r="AK1096" s="85">
        <f t="shared" ca="1" si="127"/>
        <v>-1.275950900305485E-3</v>
      </c>
      <c r="AL1096" s="87">
        <f t="shared" ca="1" si="125"/>
        <v>9.2153408752865661E-3</v>
      </c>
      <c r="AM1096" s="87">
        <f t="shared" ca="1" si="126"/>
        <v>14.85929067499829</v>
      </c>
    </row>
    <row r="1097" spans="2:39" x14ac:dyDescent="0.45">
      <c r="B1097" s="86">
        <v>42418</v>
      </c>
      <c r="C1097" s="5">
        <v>85.3</v>
      </c>
      <c r="E1097" s="86">
        <v>42426</v>
      </c>
      <c r="F1097" s="5">
        <v>1.5928</v>
      </c>
      <c r="G1097" s="5">
        <v>0.69720258892232834</v>
      </c>
      <c r="I1097" s="86">
        <v>42373</v>
      </c>
      <c r="J1097" s="5">
        <v>20.7</v>
      </c>
      <c r="L1097" s="86">
        <v>42426</v>
      </c>
      <c r="M1097" s="5">
        <v>0.75829999999999997</v>
      </c>
      <c r="O1097" s="86">
        <f t="shared" ca="1" si="121"/>
        <v>42426</v>
      </c>
      <c r="P1097" s="5">
        <v>2016.71</v>
      </c>
      <c r="Q1097" s="5">
        <v>11.668225488306099</v>
      </c>
      <c r="R1097" s="1"/>
      <c r="S1097" s="1">
        <v>42216</v>
      </c>
      <c r="T1097">
        <v>353.46199999999999</v>
      </c>
      <c r="V1097" s="86">
        <v>42396</v>
      </c>
      <c r="W1097" s="5">
        <v>-11.98</v>
      </c>
      <c r="Z1097" s="86">
        <v>42374</v>
      </c>
      <c r="AA1097" s="5">
        <v>80.25</v>
      </c>
      <c r="AC1097" s="1">
        <v>42282</v>
      </c>
      <c r="AD1097">
        <v>2.0518000000000001</v>
      </c>
      <c r="AE1097" s="87">
        <f t="shared" ca="1" si="122"/>
        <v>7.0599999999999996E-2</v>
      </c>
      <c r="AF1097" s="87">
        <f t="shared" ca="1" si="123"/>
        <v>4.6589510622027257E-2</v>
      </c>
      <c r="AG1097" s="87">
        <f t="shared" ca="1" si="124"/>
        <v>0.75123328600375361</v>
      </c>
      <c r="AI1097" s="1">
        <v>42228</v>
      </c>
      <c r="AJ1097">
        <v>2086.0500000000002</v>
      </c>
      <c r="AK1097" s="85">
        <f t="shared" ca="1" si="127"/>
        <v>9.4961303213885308E-4</v>
      </c>
      <c r="AL1097" s="87">
        <f t="shared" ca="1" si="125"/>
        <v>9.3635473701553819E-3</v>
      </c>
      <c r="AM1097" s="87">
        <f t="shared" ca="1" si="126"/>
        <v>15.098266467319146</v>
      </c>
    </row>
    <row r="1098" spans="2:39" x14ac:dyDescent="0.45">
      <c r="B1098" s="86">
        <v>42417</v>
      </c>
      <c r="C1098" s="5">
        <v>85.2</v>
      </c>
      <c r="E1098" s="86">
        <v>42425</v>
      </c>
      <c r="F1098" s="5">
        <v>1.5498000000000001</v>
      </c>
      <c r="G1098" s="5">
        <v>0.51214145181450044</v>
      </c>
      <c r="I1098" s="86">
        <v>42369</v>
      </c>
      <c r="J1098" s="5">
        <v>18.21</v>
      </c>
      <c r="L1098" s="86">
        <v>42425</v>
      </c>
      <c r="M1098" s="5">
        <v>0.77129999999999999</v>
      </c>
      <c r="O1098" s="86">
        <f t="shared" ca="1" si="121"/>
        <v>42425</v>
      </c>
      <c r="P1098" s="5">
        <v>2012.66</v>
      </c>
      <c r="Q1098" s="5">
        <v>18.0386118115957</v>
      </c>
      <c r="R1098" s="1"/>
      <c r="S1098" s="1">
        <v>42215</v>
      </c>
      <c r="T1098">
        <v>355.84</v>
      </c>
      <c r="V1098" s="86">
        <v>42395</v>
      </c>
      <c r="W1098" s="5">
        <v>-13.44</v>
      </c>
      <c r="Z1098" s="86">
        <v>42373</v>
      </c>
      <c r="AA1098" s="5">
        <v>80.099999999999994</v>
      </c>
      <c r="AC1098" s="1">
        <v>42279</v>
      </c>
      <c r="AD1098">
        <v>1.9812000000000001</v>
      </c>
      <c r="AE1098" s="87">
        <f t="shared" ca="1" si="122"/>
        <v>-4.249999999999976E-2</v>
      </c>
      <c r="AF1098" s="87">
        <f t="shared" ca="1" si="123"/>
        <v>3.8011960836908436E-2</v>
      </c>
      <c r="AG1098" s="87">
        <f t="shared" ca="1" si="124"/>
        <v>0.61292445157077213</v>
      </c>
      <c r="AI1098" s="1">
        <v>42227</v>
      </c>
      <c r="AJ1098">
        <v>2084.0700000000002</v>
      </c>
      <c r="AK1098" s="85">
        <f t="shared" ca="1" si="127"/>
        <v>-9.6031299685016367E-3</v>
      </c>
      <c r="AL1098" s="87">
        <f t="shared" ca="1" si="125"/>
        <v>1.0146490775659014E-2</v>
      </c>
      <c r="AM1098" s="87">
        <f t="shared" ca="1" si="126"/>
        <v>16.360724774819328</v>
      </c>
    </row>
    <row r="1099" spans="2:39" x14ac:dyDescent="0.45">
      <c r="B1099" s="86">
        <v>42416</v>
      </c>
      <c r="C1099" s="5">
        <v>89.5</v>
      </c>
      <c r="E1099" s="86">
        <v>42424</v>
      </c>
      <c r="F1099" s="5">
        <v>1.5914999999999999</v>
      </c>
      <c r="G1099" s="5">
        <v>0.43009934898811314</v>
      </c>
      <c r="I1099" s="86">
        <v>42368</v>
      </c>
      <c r="J1099" s="5">
        <v>17.29</v>
      </c>
      <c r="L1099" s="86">
        <v>42424</v>
      </c>
      <c r="M1099" s="5">
        <v>0.78769999999999996</v>
      </c>
      <c r="O1099" s="86">
        <f t="shared" ca="1" si="121"/>
        <v>42424</v>
      </c>
      <c r="P1099" s="5">
        <v>2043.94</v>
      </c>
      <c r="Q1099" s="5">
        <v>14.4581727930284</v>
      </c>
      <c r="R1099" s="1"/>
      <c r="S1099" s="1">
        <v>42214</v>
      </c>
      <c r="T1099">
        <v>352.78899999999999</v>
      </c>
      <c r="V1099" s="86">
        <v>42394</v>
      </c>
      <c r="W1099" s="5">
        <v>-13</v>
      </c>
      <c r="Z1099" s="86">
        <v>42369</v>
      </c>
      <c r="AA1099" s="5">
        <v>80.58</v>
      </c>
      <c r="AC1099" s="1">
        <v>42278</v>
      </c>
      <c r="AD1099">
        <v>2.0236999999999998</v>
      </c>
      <c r="AE1099" s="87">
        <f t="shared" ca="1" si="122"/>
        <v>2.0999999999999908E-2</v>
      </c>
      <c r="AF1099" s="87">
        <f t="shared" ca="1" si="123"/>
        <v>5.1661486299434518E-2</v>
      </c>
      <c r="AG1099" s="87">
        <f t="shared" ca="1" si="124"/>
        <v>0.83301643641247058</v>
      </c>
      <c r="AI1099" s="1">
        <v>42226</v>
      </c>
      <c r="AJ1099">
        <v>2104.1799999999998</v>
      </c>
      <c r="AK1099" s="85">
        <f t="shared" ca="1" si="127"/>
        <v>1.2726901022967103E-2</v>
      </c>
      <c r="AL1099" s="87">
        <f t="shared" ca="1" si="125"/>
        <v>8.8283229119110514E-3</v>
      </c>
      <c r="AM1099" s="87">
        <f t="shared" ca="1" si="126"/>
        <v>14.235242960207298</v>
      </c>
    </row>
    <row r="1100" spans="2:39" x14ac:dyDescent="0.45">
      <c r="B1100" s="86">
        <v>42415</v>
      </c>
      <c r="C1100" s="5">
        <v>95</v>
      </c>
      <c r="E1100" s="86">
        <v>42423</v>
      </c>
      <c r="F1100" s="5">
        <v>1.5683</v>
      </c>
      <c r="G1100" s="5">
        <v>0.62254065462961161</v>
      </c>
      <c r="I1100" s="86">
        <v>42367</v>
      </c>
      <c r="J1100" s="5">
        <v>16.079999999999998</v>
      </c>
      <c r="L1100" s="86">
        <v>42423</v>
      </c>
      <c r="M1100" s="5">
        <v>0.78069999999999995</v>
      </c>
      <c r="O1100" s="86">
        <f t="shared" ca="1" si="121"/>
        <v>42423</v>
      </c>
      <c r="P1100" s="5">
        <v>2063.36</v>
      </c>
      <c r="Q1100" s="5">
        <v>12.192757844790499</v>
      </c>
      <c r="R1100" s="1"/>
      <c r="S1100" s="1">
        <v>42213</v>
      </c>
      <c r="T1100">
        <v>361.34199999999998</v>
      </c>
      <c r="V1100" s="86">
        <v>42391</v>
      </c>
      <c r="W1100" s="5">
        <v>-13.73</v>
      </c>
      <c r="Z1100" s="86">
        <v>42368</v>
      </c>
      <c r="AA1100" s="5">
        <v>80.53</v>
      </c>
      <c r="AC1100" s="1">
        <v>42277</v>
      </c>
      <c r="AD1100">
        <v>2.0026999999999999</v>
      </c>
      <c r="AE1100" s="87">
        <f t="shared" ca="1" si="122"/>
        <v>5.8000000000000274E-3</v>
      </c>
      <c r="AF1100" s="87">
        <f t="shared" ca="1" si="123"/>
        <v>5.0690326164532194E-2</v>
      </c>
      <c r="AG1100" s="87">
        <f t="shared" ca="1" si="124"/>
        <v>0.81735694976756068</v>
      </c>
      <c r="AI1100" s="1">
        <v>42223</v>
      </c>
      <c r="AJ1100">
        <v>2077.5700000000002</v>
      </c>
      <c r="AK1100" s="85">
        <f t="shared" ca="1" si="127"/>
        <v>-2.8790276379214528E-3</v>
      </c>
      <c r="AL1100" s="87">
        <f t="shared" ca="1" si="125"/>
        <v>4.4563697388054907E-3</v>
      </c>
      <c r="AM1100" s="87">
        <f t="shared" ca="1" si="126"/>
        <v>7.1856802911935498</v>
      </c>
    </row>
    <row r="1101" spans="2:39" x14ac:dyDescent="0.45">
      <c r="B1101" s="86">
        <v>42412</v>
      </c>
      <c r="C1101" s="5">
        <v>93.7</v>
      </c>
      <c r="E1101" s="86">
        <v>42422</v>
      </c>
      <c r="F1101" s="5">
        <v>1.6074999999999999</v>
      </c>
      <c r="G1101" s="5">
        <v>0.86869433634622062</v>
      </c>
      <c r="I1101" s="86">
        <v>42366</v>
      </c>
      <c r="J1101" s="5">
        <v>16.91</v>
      </c>
      <c r="L1101" s="86">
        <v>42422</v>
      </c>
      <c r="M1101" s="5">
        <v>0.79749999999999999</v>
      </c>
      <c r="O1101" s="86">
        <f t="shared" ca="1" si="121"/>
        <v>42422</v>
      </c>
      <c r="P1101" s="5">
        <v>2078.36</v>
      </c>
      <c r="Q1101" s="5">
        <v>12.486601518191501</v>
      </c>
      <c r="R1101" s="1"/>
      <c r="S1101" s="1">
        <v>42212</v>
      </c>
      <c r="T1101">
        <v>370.30900000000003</v>
      </c>
      <c r="V1101" s="86">
        <v>42390</v>
      </c>
      <c r="W1101" s="5">
        <v>-12.94</v>
      </c>
      <c r="Z1101" s="86">
        <v>42367</v>
      </c>
      <c r="AA1101" s="5">
        <v>80.47</v>
      </c>
      <c r="AC1101" s="1">
        <v>42276</v>
      </c>
      <c r="AD1101">
        <v>1.9968999999999999</v>
      </c>
      <c r="AE1101" s="87">
        <f t="shared" ca="1" si="122"/>
        <v>-5.8599999999999985E-2</v>
      </c>
      <c r="AF1101" s="87">
        <f t="shared" ca="1" si="123"/>
        <v>4.5336593020061121E-2</v>
      </c>
      <c r="AG1101" s="87">
        <f t="shared" ca="1" si="124"/>
        <v>0.73103059671489135</v>
      </c>
      <c r="AI1101" s="1">
        <v>42222</v>
      </c>
      <c r="AJ1101">
        <v>2083.56</v>
      </c>
      <c r="AK1101" s="85">
        <f t="shared" ca="1" si="127"/>
        <v>-7.7831821886354671E-3</v>
      </c>
      <c r="AL1101" s="87">
        <f t="shared" ca="1" si="125"/>
        <v>4.4529734455458258E-3</v>
      </c>
      <c r="AM1101" s="87">
        <f t="shared" ca="1" si="126"/>
        <v>7.180203932863904</v>
      </c>
    </row>
    <row r="1102" spans="2:39" x14ac:dyDescent="0.45">
      <c r="B1102" s="86">
        <v>42411</v>
      </c>
      <c r="C1102" s="5">
        <v>97.4</v>
      </c>
      <c r="E1102" s="86">
        <v>42419</v>
      </c>
      <c r="F1102" s="5">
        <v>1.6060000000000001</v>
      </c>
      <c r="G1102" s="5">
        <v>0.87930764430507147</v>
      </c>
      <c r="I1102" s="86">
        <v>42362</v>
      </c>
      <c r="J1102" s="5">
        <v>15.74</v>
      </c>
      <c r="L1102" s="86">
        <v>42419</v>
      </c>
      <c r="M1102" s="5">
        <v>0.80049999999999999</v>
      </c>
      <c r="O1102" s="86">
        <f t="shared" ca="1" si="121"/>
        <v>42419</v>
      </c>
      <c r="P1102" s="5">
        <v>2056.5</v>
      </c>
      <c r="Q1102" s="5">
        <v>11.831752411738901</v>
      </c>
      <c r="R1102" s="1"/>
      <c r="S1102" s="1">
        <v>42209</v>
      </c>
      <c r="T1102">
        <v>363.80500000000001</v>
      </c>
      <c r="V1102" s="86">
        <v>42389</v>
      </c>
      <c r="W1102" s="5">
        <v>-13.75</v>
      </c>
      <c r="Z1102" s="86">
        <v>42366</v>
      </c>
      <c r="AA1102" s="5">
        <v>80.010000000000005</v>
      </c>
      <c r="AC1102" s="1">
        <v>42275</v>
      </c>
      <c r="AD1102">
        <v>2.0554999999999999</v>
      </c>
      <c r="AE1102" s="87">
        <f t="shared" ca="1" si="122"/>
        <v>-8.7499999999999911E-2</v>
      </c>
      <c r="AF1102" s="87">
        <f t="shared" ca="1" si="123"/>
        <v>4.8484533616401745E-2</v>
      </c>
      <c r="AG1102" s="87">
        <f t="shared" ca="1" si="124"/>
        <v>0.78178961364295285</v>
      </c>
      <c r="AI1102" s="1">
        <v>42221</v>
      </c>
      <c r="AJ1102">
        <v>2099.84</v>
      </c>
      <c r="AK1102" s="85">
        <f t="shared" ca="1" si="127"/>
        <v>3.1098289855839203E-3</v>
      </c>
      <c r="AL1102" s="87">
        <f t="shared" ca="1" si="125"/>
        <v>2.7793598840068464E-3</v>
      </c>
      <c r="AM1102" s="87">
        <f t="shared" ca="1" si="126"/>
        <v>4.4815831520288709</v>
      </c>
    </row>
    <row r="1103" spans="2:39" x14ac:dyDescent="0.45">
      <c r="B1103" s="86">
        <v>42410</v>
      </c>
      <c r="C1103" s="5">
        <v>87.4</v>
      </c>
      <c r="E1103" s="86">
        <v>42418</v>
      </c>
      <c r="F1103" s="5">
        <v>1.5978000000000001</v>
      </c>
      <c r="G1103" s="5">
        <v>0.87593032447411812</v>
      </c>
      <c r="I1103" s="86">
        <v>42361</v>
      </c>
      <c r="J1103" s="5">
        <v>15.57</v>
      </c>
      <c r="L1103" s="86">
        <v>42418</v>
      </c>
      <c r="M1103" s="5">
        <v>0.83099999999999996</v>
      </c>
      <c r="O1103" s="86">
        <f t="shared" ca="1" si="121"/>
        <v>42418</v>
      </c>
      <c r="P1103" s="5">
        <v>2060.9899999999998</v>
      </c>
      <c r="Q1103" s="5">
        <v>9.5882748371228104</v>
      </c>
      <c r="R1103" s="1"/>
      <c r="S1103" s="1">
        <v>42208</v>
      </c>
      <c r="T1103">
        <v>355.63799999999998</v>
      </c>
      <c r="V1103" s="86">
        <v>42388</v>
      </c>
      <c r="W1103" s="5">
        <v>-15.06</v>
      </c>
      <c r="Z1103" s="86">
        <v>42362</v>
      </c>
      <c r="AA1103" s="5">
        <v>80.489999999999995</v>
      </c>
      <c r="AC1103" s="1">
        <v>42272</v>
      </c>
      <c r="AD1103">
        <v>2.1429999999999998</v>
      </c>
      <c r="AE1103" s="87">
        <f t="shared" ca="1" si="122"/>
        <v>1.7999999999999794E-2</v>
      </c>
      <c r="AF1103" s="87">
        <f t="shared" ca="1" si="123"/>
        <v>3.9506328606945904E-2</v>
      </c>
      <c r="AG1103" s="87">
        <f t="shared" ca="1" si="124"/>
        <v>0.63702040783635649</v>
      </c>
      <c r="AI1103" s="1">
        <v>42220</v>
      </c>
      <c r="AJ1103">
        <v>2093.3200000000002</v>
      </c>
      <c r="AK1103" s="85">
        <f t="shared" ca="1" si="127"/>
        <v>-2.2522532043250201E-3</v>
      </c>
      <c r="AL1103" s="87">
        <f t="shared" ca="1" si="125"/>
        <v>1.2509562773394547E-3</v>
      </c>
      <c r="AM1103" s="87">
        <f t="shared" ca="1" si="126"/>
        <v>2.0171063879525457</v>
      </c>
    </row>
    <row r="1104" spans="2:39" x14ac:dyDescent="0.45">
      <c r="B1104" s="86">
        <v>42409</v>
      </c>
      <c r="C1104" s="5">
        <v>90.2</v>
      </c>
      <c r="E1104" s="86">
        <v>42417</v>
      </c>
      <c r="F1104" s="5">
        <v>1.6725000000000001</v>
      </c>
      <c r="G1104" s="5">
        <v>0.82886740998385044</v>
      </c>
      <c r="I1104" s="86">
        <v>42360</v>
      </c>
      <c r="J1104" s="5">
        <v>16.600000000000001</v>
      </c>
      <c r="L1104" s="86">
        <v>42417</v>
      </c>
      <c r="M1104" s="5">
        <v>0.87549999999999994</v>
      </c>
      <c r="O1104" s="86">
        <f t="shared" ref="O1104:O1167" ca="1" si="128">VALUE(L1104)</f>
        <v>42417</v>
      </c>
      <c r="P1104" s="5">
        <v>2064.29</v>
      </c>
      <c r="Q1104" s="5">
        <v>22.461129892603299</v>
      </c>
      <c r="R1104" s="1"/>
      <c r="S1104" s="1">
        <v>42207</v>
      </c>
      <c r="T1104">
        <v>354.815</v>
      </c>
      <c r="V1104" s="86">
        <v>42387</v>
      </c>
      <c r="W1104" s="5">
        <v>-14.75</v>
      </c>
      <c r="Z1104" s="86">
        <v>42361</v>
      </c>
      <c r="AA1104" s="5">
        <v>80.75</v>
      </c>
      <c r="AC1104" s="1">
        <v>42271</v>
      </c>
      <c r="AD1104">
        <v>2.125</v>
      </c>
      <c r="AE1104" s="87">
        <f t="shared" ca="1" si="122"/>
        <v>-2.5500000000000078E-2</v>
      </c>
      <c r="AF1104" s="87">
        <f t="shared" ca="1" si="123"/>
        <v>4.6979809493015216E-2</v>
      </c>
      <c r="AG1104" s="87">
        <f t="shared" ca="1" si="124"/>
        <v>0.75752666619730336</v>
      </c>
      <c r="AI1104" s="1">
        <v>42219</v>
      </c>
      <c r="AJ1104">
        <v>2098.04</v>
      </c>
      <c r="AK1104" s="85">
        <f t="shared" ca="1" si="127"/>
        <v>-2.7606707871855756E-3</v>
      </c>
      <c r="AL1104" s="87">
        <f t="shared" ca="1" si="125"/>
        <v>4.642660184190967E-3</v>
      </c>
      <c r="AM1104" s="87">
        <f t="shared" ca="1" si="126"/>
        <v>7.4860646085421587</v>
      </c>
    </row>
    <row r="1105" spans="2:39" x14ac:dyDescent="0.45">
      <c r="B1105" s="86">
        <v>42408</v>
      </c>
      <c r="C1105" s="5">
        <v>89.1</v>
      </c>
      <c r="E1105" s="86">
        <v>42416</v>
      </c>
      <c r="F1105" s="5">
        <v>1.617</v>
      </c>
      <c r="G1105" s="5">
        <v>1.1331619184094295</v>
      </c>
      <c r="I1105" s="86">
        <v>42359</v>
      </c>
      <c r="J1105" s="5">
        <v>18.7</v>
      </c>
      <c r="L1105" s="86">
        <v>42416</v>
      </c>
      <c r="M1105" s="5">
        <v>0.84299999999999997</v>
      </c>
      <c r="O1105" s="86">
        <f t="shared" ca="1" si="128"/>
        <v>42416</v>
      </c>
      <c r="P1105" s="5">
        <v>2038.97</v>
      </c>
      <c r="Q1105" s="5">
        <v>23.1890005734056</v>
      </c>
      <c r="R1105" s="1"/>
      <c r="S1105" s="1">
        <v>42206</v>
      </c>
      <c r="T1105">
        <v>344.74400000000003</v>
      </c>
      <c r="V1105" s="86">
        <v>42384</v>
      </c>
      <c r="W1105" s="5">
        <v>-14.75</v>
      </c>
      <c r="Z1105" s="86">
        <v>42360</v>
      </c>
      <c r="AA1105" s="5">
        <v>80.239999999999995</v>
      </c>
      <c r="AC1105" s="1">
        <v>42270</v>
      </c>
      <c r="AD1105">
        <v>2.1505000000000001</v>
      </c>
      <c r="AE1105" s="87">
        <f t="shared" ca="1" si="122"/>
        <v>1.2000000000000011E-2</v>
      </c>
      <c r="AF1105" s="87">
        <f t="shared" ca="1" si="123"/>
        <v>5.0277032529774543E-2</v>
      </c>
      <c r="AG1105" s="87">
        <f t="shared" ca="1" si="124"/>
        <v>0.81069279014926598</v>
      </c>
      <c r="AI1105" s="1">
        <v>42216</v>
      </c>
      <c r="AJ1105">
        <v>2103.84</v>
      </c>
      <c r="AK1105" s="85">
        <f t="shared" ca="1" si="127"/>
        <v>-2.274201152523918E-3</v>
      </c>
      <c r="AL1105" s="87">
        <f t="shared" ca="1" si="125"/>
        <v>6.697593584918865E-3</v>
      </c>
      <c r="AM1105" s="87">
        <f t="shared" ca="1" si="126"/>
        <v>10.799545154993355</v>
      </c>
    </row>
    <row r="1106" spans="2:39" x14ac:dyDescent="0.45">
      <c r="B1106" s="86">
        <v>42405</v>
      </c>
      <c r="C1106" s="5">
        <v>82.4</v>
      </c>
      <c r="E1106" s="86">
        <v>42415</v>
      </c>
      <c r="F1106" s="5">
        <v>1.603</v>
      </c>
      <c r="G1106" s="5">
        <v>1.4279464042229797</v>
      </c>
      <c r="I1106" s="86">
        <v>42356</v>
      </c>
      <c r="J1106" s="5">
        <v>20.7</v>
      </c>
      <c r="L1106" s="86">
        <v>42415</v>
      </c>
      <c r="M1106" s="5">
        <v>0.83199999999999996</v>
      </c>
      <c r="O1106" s="86">
        <f t="shared" ca="1" si="128"/>
        <v>42415</v>
      </c>
      <c r="P1106" s="5">
        <v>2021.15</v>
      </c>
      <c r="Q1106" s="5">
        <v>26.1636137378533</v>
      </c>
      <c r="R1106" s="1"/>
      <c r="S1106" s="1">
        <v>42205</v>
      </c>
      <c r="T1106">
        <v>338.70299999999997</v>
      </c>
      <c r="V1106" s="86">
        <v>42383</v>
      </c>
      <c r="W1106" s="5">
        <v>-15.73</v>
      </c>
      <c r="Z1106" s="86">
        <v>42359</v>
      </c>
      <c r="AA1106" s="5">
        <v>79.28</v>
      </c>
      <c r="AC1106" s="1">
        <v>42269</v>
      </c>
      <c r="AD1106">
        <v>2.1385000000000001</v>
      </c>
      <c r="AE1106" s="87">
        <f t="shared" ca="1" si="122"/>
        <v>-6.7499999999999893E-2</v>
      </c>
      <c r="AF1106" s="87">
        <f t="shared" ca="1" si="123"/>
        <v>5.9250393810224303E-2</v>
      </c>
      <c r="AG1106" s="87">
        <f t="shared" ca="1" si="124"/>
        <v>0.95538389317244254</v>
      </c>
      <c r="AI1106" s="1">
        <v>42215</v>
      </c>
      <c r="AJ1106">
        <v>2108.63</v>
      </c>
      <c r="AK1106" s="85">
        <f t="shared" ca="1" si="127"/>
        <v>2.8454898986964683E-5</v>
      </c>
      <c r="AL1106" s="87">
        <f t="shared" ca="1" si="125"/>
        <v>7.9661437437614797E-3</v>
      </c>
      <c r="AM1106" s="87">
        <f t="shared" ca="1" si="126"/>
        <v>12.845020824440201</v>
      </c>
    </row>
    <row r="1107" spans="2:39" x14ac:dyDescent="0.45">
      <c r="B1107" s="86">
        <v>42404</v>
      </c>
      <c r="C1107" s="5">
        <v>82.5</v>
      </c>
      <c r="E1107" s="86">
        <v>42412</v>
      </c>
      <c r="F1107" s="5">
        <v>1.6020000000000001</v>
      </c>
      <c r="G1107" s="5">
        <v>1.4596406863791298</v>
      </c>
      <c r="I1107" s="86">
        <v>42355</v>
      </c>
      <c r="J1107" s="5">
        <v>18.940000000000001</v>
      </c>
      <c r="L1107" s="86">
        <v>42412</v>
      </c>
      <c r="M1107" s="5">
        <v>0.82850000000000001</v>
      </c>
      <c r="O1107" s="86">
        <f t="shared" ca="1" si="128"/>
        <v>42412</v>
      </c>
      <c r="P1107" s="5">
        <v>2005.55</v>
      </c>
      <c r="Q1107" s="5">
        <v>27.2183280215746</v>
      </c>
      <c r="R1107" s="1"/>
      <c r="S1107" s="1">
        <v>42202</v>
      </c>
      <c r="T1107">
        <v>338.38200000000001</v>
      </c>
      <c r="V1107" s="86">
        <v>42382</v>
      </c>
      <c r="W1107" s="5">
        <v>-14.75</v>
      </c>
      <c r="Z1107" s="86">
        <v>42356</v>
      </c>
      <c r="AA1107" s="5">
        <v>79.53</v>
      </c>
      <c r="AC1107" s="1">
        <v>42268</v>
      </c>
      <c r="AD1107">
        <v>2.206</v>
      </c>
      <c r="AE1107" s="87">
        <f t="shared" ca="1" si="122"/>
        <v>4.0900000000000158E-2</v>
      </c>
      <c r="AF1107" s="87">
        <f t="shared" ca="1" si="123"/>
        <v>5.9393679517829694E-2</v>
      </c>
      <c r="AG1107" s="87">
        <f t="shared" ca="1" si="124"/>
        <v>0.95769430578516657</v>
      </c>
      <c r="AI1107" s="1">
        <v>42214</v>
      </c>
      <c r="AJ1107">
        <v>2108.5700000000002</v>
      </c>
      <c r="AK1107" s="85">
        <f t="shared" ca="1" si="127"/>
        <v>7.2921105076044846E-3</v>
      </c>
      <c r="AL1107" s="87">
        <f t="shared" ca="1" si="125"/>
        <v>1.0827908165827241E-2</v>
      </c>
      <c r="AM1107" s="87">
        <f t="shared" ca="1" si="126"/>
        <v>17.459477301561162</v>
      </c>
    </row>
    <row r="1108" spans="2:39" x14ac:dyDescent="0.45">
      <c r="B1108" s="86">
        <v>42403</v>
      </c>
      <c r="C1108" s="5">
        <v>82.9</v>
      </c>
      <c r="E1108" s="86">
        <v>42411</v>
      </c>
      <c r="F1108" s="5">
        <v>1.4867999999999999</v>
      </c>
      <c r="G1108" s="5">
        <v>0.30847557980062773</v>
      </c>
      <c r="I1108" s="86">
        <v>42354</v>
      </c>
      <c r="J1108" s="5">
        <v>17.86</v>
      </c>
      <c r="L1108" s="86">
        <v>42411</v>
      </c>
      <c r="M1108" s="5">
        <v>0.7702</v>
      </c>
      <c r="O1108" s="86">
        <f t="shared" ca="1" si="128"/>
        <v>42411</v>
      </c>
      <c r="P1108" s="5">
        <v>2041.89</v>
      </c>
      <c r="Q1108" s="5">
        <v>21.1960580879568</v>
      </c>
      <c r="R1108" s="1"/>
      <c r="S1108" s="1">
        <v>42201</v>
      </c>
      <c r="T1108">
        <v>337.54700000000003</v>
      </c>
      <c r="V1108" s="86">
        <v>42381</v>
      </c>
      <c r="W1108" s="5">
        <v>-15</v>
      </c>
      <c r="Z1108" s="86">
        <v>42355</v>
      </c>
      <c r="AA1108" s="5">
        <v>79.83</v>
      </c>
      <c r="AC1108" s="1">
        <v>42265</v>
      </c>
      <c r="AD1108">
        <v>2.1650999999999998</v>
      </c>
      <c r="AE1108" s="87">
        <f t="shared" ca="1" si="122"/>
        <v>-4.6200000000000241E-2</v>
      </c>
      <c r="AF1108" s="87">
        <f t="shared" ca="1" si="123"/>
        <v>8.0673188441596405E-2</v>
      </c>
      <c r="AG1108" s="87">
        <f t="shared" ca="1" si="124"/>
        <v>1.3008160771864192</v>
      </c>
      <c r="AI1108" s="1">
        <v>42213</v>
      </c>
      <c r="AJ1108">
        <v>2093.25</v>
      </c>
      <c r="AK1108" s="85">
        <f t="shared" ca="1" si="127"/>
        <v>1.231002184803006E-2</v>
      </c>
      <c r="AL1108" s="87">
        <f t="shared" ca="1" si="125"/>
        <v>1.0142418630854194E-2</v>
      </c>
      <c r="AM1108" s="87">
        <f t="shared" ca="1" si="126"/>
        <v>16.354158638618358</v>
      </c>
    </row>
    <row r="1109" spans="2:39" x14ac:dyDescent="0.45">
      <c r="B1109" s="86">
        <v>42402</v>
      </c>
      <c r="C1109" s="5">
        <v>80.3</v>
      </c>
      <c r="E1109" s="86">
        <v>42410</v>
      </c>
      <c r="F1109" s="5">
        <v>1.54</v>
      </c>
      <c r="G1109" s="5">
        <v>0.72650859136925217</v>
      </c>
      <c r="I1109" s="86">
        <v>42353</v>
      </c>
      <c r="J1109" s="5">
        <v>20.95</v>
      </c>
      <c r="L1109" s="86">
        <v>42410</v>
      </c>
      <c r="M1109" s="5">
        <v>0.80349999999999999</v>
      </c>
      <c r="O1109" s="86">
        <f t="shared" ca="1" si="128"/>
        <v>42410</v>
      </c>
      <c r="P1109" s="5">
        <v>2073.0700000000002</v>
      </c>
      <c r="Q1109" s="5">
        <v>24.646884851174399</v>
      </c>
      <c r="R1109" s="1"/>
      <c r="S1109" s="1">
        <v>42200</v>
      </c>
      <c r="T1109">
        <v>344.90800000000002</v>
      </c>
      <c r="V1109" s="86">
        <v>42380</v>
      </c>
      <c r="W1109" s="5">
        <v>-15.19</v>
      </c>
      <c r="Z1109" s="86">
        <v>42354</v>
      </c>
      <c r="AA1109" s="5">
        <v>80.73</v>
      </c>
      <c r="AC1109" s="1">
        <v>42264</v>
      </c>
      <c r="AD1109">
        <v>2.2113</v>
      </c>
      <c r="AE1109" s="87">
        <f t="shared" ca="1" si="122"/>
        <v>-9.6699999999999786E-2</v>
      </c>
      <c r="AF1109" s="87">
        <f t="shared" ca="1" si="123"/>
        <v>7.7454459738179826E-2</v>
      </c>
      <c r="AG1109" s="87">
        <f t="shared" ca="1" si="124"/>
        <v>1.2489156363288367</v>
      </c>
      <c r="AI1109" s="1">
        <v>42212</v>
      </c>
      <c r="AJ1109">
        <v>2067.64</v>
      </c>
      <c r="AK1109" s="85">
        <f t="shared" ca="1" si="127"/>
        <v>-5.7917500692277806E-3</v>
      </c>
      <c r="AL1109" s="87">
        <f t="shared" ca="1" si="125"/>
        <v>3.4512155678751992E-3</v>
      </c>
      <c r="AM1109" s="87">
        <f t="shared" ca="1" si="126"/>
        <v>5.5649178906300802</v>
      </c>
    </row>
    <row r="1110" spans="2:39" x14ac:dyDescent="0.45">
      <c r="B1110" s="86">
        <v>42401</v>
      </c>
      <c r="C1110" s="5">
        <v>78.3</v>
      </c>
      <c r="E1110" s="86">
        <v>42409</v>
      </c>
      <c r="F1110" s="5">
        <v>1.627</v>
      </c>
      <c r="G1110" s="5">
        <v>0.65351234367327327</v>
      </c>
      <c r="I1110" s="86">
        <v>42352</v>
      </c>
      <c r="J1110" s="5">
        <v>22.73</v>
      </c>
      <c r="L1110" s="86">
        <v>42409</v>
      </c>
      <c r="M1110" s="5">
        <v>0.86429999999999996</v>
      </c>
      <c r="O1110" s="86">
        <f t="shared" ca="1" si="128"/>
        <v>42409</v>
      </c>
      <c r="P1110" s="5">
        <v>2043.41</v>
      </c>
      <c r="Q1110" s="5">
        <v>21.285552864208999</v>
      </c>
      <c r="R1110" s="1"/>
      <c r="S1110" s="1">
        <v>42199</v>
      </c>
      <c r="T1110">
        <v>343.52300000000002</v>
      </c>
      <c r="V1110" s="86">
        <v>42377</v>
      </c>
      <c r="W1110" s="5">
        <v>-13.19</v>
      </c>
      <c r="Z1110" s="86">
        <v>42353</v>
      </c>
      <c r="AA1110" s="5">
        <v>80.12</v>
      </c>
      <c r="AC1110" s="1">
        <v>42263</v>
      </c>
      <c r="AD1110">
        <v>2.3079999999999998</v>
      </c>
      <c r="AE1110" s="87">
        <f t="shared" ca="1" si="122"/>
        <v>4.9999999999972289E-4</v>
      </c>
      <c r="AF1110" s="87">
        <f t="shared" ca="1" si="123"/>
        <v>5.1040833326530539E-2</v>
      </c>
      <c r="AG1110" s="87">
        <f t="shared" ca="1" si="124"/>
        <v>0.82300870793287129</v>
      </c>
      <c r="AI1110" s="1">
        <v>42209</v>
      </c>
      <c r="AJ1110">
        <v>2079.65</v>
      </c>
      <c r="AK1110" s="85">
        <f t="shared" ca="1" si="127"/>
        <v>-1.0761020194054139E-2</v>
      </c>
      <c r="AL1110" s="87">
        <f t="shared" ca="1" si="125"/>
        <v>3.5862939374984967E-3</v>
      </c>
      <c r="AM1110" s="87">
        <f t="shared" ca="1" si="126"/>
        <v>5.7827252170546739</v>
      </c>
    </row>
    <row r="1111" spans="2:39" x14ac:dyDescent="0.45">
      <c r="B1111" s="86">
        <v>42398</v>
      </c>
      <c r="C1111" s="5">
        <v>78.099999999999994</v>
      </c>
      <c r="E1111" s="86">
        <v>42408</v>
      </c>
      <c r="F1111" s="5">
        <v>1.6739999999999999</v>
      </c>
      <c r="G1111" s="5">
        <v>0.74145833778215009</v>
      </c>
      <c r="I1111" s="86">
        <v>42349</v>
      </c>
      <c r="J1111" s="5">
        <v>24.39</v>
      </c>
      <c r="L1111" s="86">
        <v>42408</v>
      </c>
      <c r="M1111" s="5">
        <v>0.90549999999999997</v>
      </c>
      <c r="O1111" s="86">
        <f t="shared" ca="1" si="128"/>
        <v>42408</v>
      </c>
      <c r="P1111" s="5">
        <v>2021.94</v>
      </c>
      <c r="Q1111" s="5">
        <v>17.875488449638901</v>
      </c>
      <c r="R1111" s="1"/>
      <c r="S1111" s="1">
        <v>42198</v>
      </c>
      <c r="T1111">
        <v>343.46600000000001</v>
      </c>
      <c r="V1111" s="86">
        <v>42376</v>
      </c>
      <c r="W1111" s="5">
        <v>-10.31</v>
      </c>
      <c r="Z1111" s="86">
        <v>42352</v>
      </c>
      <c r="AA1111" s="5">
        <v>78.83</v>
      </c>
      <c r="AC1111" s="1">
        <v>42262</v>
      </c>
      <c r="AD1111">
        <v>2.3075000000000001</v>
      </c>
      <c r="AE1111" s="87">
        <f t="shared" ca="1" si="122"/>
        <v>9.2999999999999972E-2</v>
      </c>
      <c r="AF1111" s="87">
        <f t="shared" ca="1" si="123"/>
        <v>4.9696579359147057E-2</v>
      </c>
      <c r="AG1111" s="87">
        <f t="shared" ca="1" si="124"/>
        <v>0.80133326400443416</v>
      </c>
      <c r="AI1111" s="1">
        <v>42208</v>
      </c>
      <c r="AJ1111">
        <v>2102.15</v>
      </c>
      <c r="AK1111" s="85">
        <f t="shared" ca="1" si="127"/>
        <v>-5.6922099476966175E-3</v>
      </c>
      <c r="AL1111" s="87">
        <f t="shared" ca="1" si="125"/>
        <v>2.7934573064679574E-3</v>
      </c>
      <c r="AM1111" s="87">
        <f t="shared" ca="1" si="126"/>
        <v>4.504314562722497</v>
      </c>
    </row>
    <row r="1112" spans="2:39" x14ac:dyDescent="0.45">
      <c r="B1112" s="86">
        <v>42397</v>
      </c>
      <c r="C1112" s="5">
        <v>76.900000000000006</v>
      </c>
      <c r="E1112" s="86">
        <v>42405</v>
      </c>
      <c r="F1112" s="5">
        <v>1.7515000000000001</v>
      </c>
      <c r="G1112" s="5">
        <v>0.95983495108968242</v>
      </c>
      <c r="I1112" s="86">
        <v>42348</v>
      </c>
      <c r="J1112" s="5">
        <v>19.34</v>
      </c>
      <c r="L1112" s="86">
        <v>42405</v>
      </c>
      <c r="M1112" s="5">
        <v>0.93469999999999998</v>
      </c>
      <c r="O1112" s="86">
        <f t="shared" ca="1" si="128"/>
        <v>42405</v>
      </c>
      <c r="P1112" s="5">
        <v>2012.37</v>
      </c>
      <c r="Q1112" s="5">
        <v>14.4869537362435</v>
      </c>
      <c r="R1112" s="1"/>
      <c r="S1112" s="1">
        <v>42195</v>
      </c>
      <c r="T1112">
        <v>350.63400000000001</v>
      </c>
      <c r="V1112" s="86">
        <v>42375</v>
      </c>
      <c r="W1112" s="5">
        <v>-9.31</v>
      </c>
      <c r="Z1112" s="86">
        <v>42349</v>
      </c>
      <c r="AA1112" s="5">
        <v>79.52</v>
      </c>
      <c r="AC1112" s="1">
        <v>42261</v>
      </c>
      <c r="AD1112">
        <v>2.2145000000000001</v>
      </c>
      <c r="AE1112" s="87">
        <f t="shared" ca="1" si="122"/>
        <v>0</v>
      </c>
      <c r="AF1112" s="87">
        <f t="shared" ca="1" si="123"/>
        <v>1.9362226972467173E-2</v>
      </c>
      <c r="AG1112" s="87">
        <f t="shared" ca="1" si="124"/>
        <v>0.31220652886617722</v>
      </c>
      <c r="AI1112" s="1">
        <v>42207</v>
      </c>
      <c r="AJ1112">
        <v>2114.15</v>
      </c>
      <c r="AK1112" s="85">
        <f t="shared" ca="1" si="127"/>
        <v>-2.3905372610337479E-3</v>
      </c>
      <c r="AL1112" s="87">
        <f t="shared" ca="1" si="125"/>
        <v>2.5850357171297578E-3</v>
      </c>
      <c r="AM1112" s="87">
        <f t="shared" ca="1" si="126"/>
        <v>4.168244848011577</v>
      </c>
    </row>
    <row r="1113" spans="2:39" x14ac:dyDescent="0.45">
      <c r="B1113" s="86">
        <v>42396</v>
      </c>
      <c r="C1113" s="5">
        <v>77.2</v>
      </c>
      <c r="E1113" s="86">
        <v>42404</v>
      </c>
      <c r="F1113" s="5">
        <v>1.7385999999999999</v>
      </c>
      <c r="G1113" s="5">
        <v>1.0157176691056087</v>
      </c>
      <c r="I1113" s="86">
        <v>42347</v>
      </c>
      <c r="J1113" s="5">
        <v>19.61</v>
      </c>
      <c r="L1113" s="86">
        <v>42404</v>
      </c>
      <c r="M1113" s="5">
        <v>0.95809999999999995</v>
      </c>
      <c r="O1113" s="86">
        <f t="shared" ca="1" si="128"/>
        <v>42404</v>
      </c>
      <c r="P1113" s="5">
        <v>2052.23</v>
      </c>
      <c r="Q1113" s="5">
        <v>7.5816987523396797</v>
      </c>
      <c r="R1113" s="1"/>
      <c r="S1113" s="1">
        <v>42194</v>
      </c>
      <c r="T1113">
        <v>364.96100000000001</v>
      </c>
      <c r="V1113" s="86">
        <v>42374</v>
      </c>
      <c r="W1113" s="5">
        <v>-9.31</v>
      </c>
      <c r="Z1113" s="86">
        <v>42348</v>
      </c>
      <c r="AA1113" s="5">
        <v>81.14</v>
      </c>
      <c r="AC1113" s="1">
        <v>42258</v>
      </c>
      <c r="AD1113">
        <v>2.2145000000000001</v>
      </c>
      <c r="AE1113" s="87">
        <f t="shared" ca="1" si="122"/>
        <v>-2.1500000000000075E-2</v>
      </c>
      <c r="AF1113" s="87">
        <f t="shared" ca="1" si="123"/>
        <v>2.7992900885760306E-2</v>
      </c>
      <c r="AG1113" s="87">
        <f t="shared" ca="1" si="124"/>
        <v>0.45137196412714869</v>
      </c>
      <c r="AI1113" s="1">
        <v>42206</v>
      </c>
      <c r="AJ1113">
        <v>2119.21</v>
      </c>
      <c r="AK1113" s="85">
        <f t="shared" ca="1" si="127"/>
        <v>-4.2707640446294944E-3</v>
      </c>
      <c r="AL1113" s="87">
        <f t="shared" ca="1" si="125"/>
        <v>5.0322793988843732E-3</v>
      </c>
      <c r="AM1113" s="87">
        <f t="shared" ca="1" si="126"/>
        <v>8.1143067150517396</v>
      </c>
    </row>
    <row r="1114" spans="2:39" x14ac:dyDescent="0.45">
      <c r="B1114" s="86">
        <v>42395</v>
      </c>
      <c r="C1114" s="5">
        <v>78.599999999999994</v>
      </c>
      <c r="E1114" s="86">
        <v>42403</v>
      </c>
      <c r="F1114" s="5">
        <v>1.7453000000000001</v>
      </c>
      <c r="G1114" s="5">
        <v>1.0885010411876799</v>
      </c>
      <c r="I1114" s="86">
        <v>42346</v>
      </c>
      <c r="J1114" s="5">
        <v>17.600000000000001</v>
      </c>
      <c r="L1114" s="86">
        <v>42403</v>
      </c>
      <c r="M1114" s="5">
        <v>0.96030000000000004</v>
      </c>
      <c r="O1114" s="86">
        <f t="shared" ca="1" si="128"/>
        <v>42403</v>
      </c>
      <c r="P1114" s="5">
        <v>2047.62</v>
      </c>
      <c r="Q1114" s="5">
        <v>22.119134730323498</v>
      </c>
      <c r="R1114" s="1"/>
      <c r="S1114" s="1">
        <v>42193</v>
      </c>
      <c r="T1114">
        <v>366.57299999999998</v>
      </c>
      <c r="V1114" s="86">
        <v>42373</v>
      </c>
      <c r="W1114" s="5">
        <v>-7.19</v>
      </c>
      <c r="Z1114" s="86">
        <v>42347</v>
      </c>
      <c r="AA1114" s="5">
        <v>81.48</v>
      </c>
      <c r="AC1114" s="1">
        <v>42257</v>
      </c>
      <c r="AD1114">
        <v>2.2360000000000002</v>
      </c>
      <c r="AE1114" s="87">
        <f t="shared" ca="1" si="122"/>
        <v>2.5500000000000078E-2</v>
      </c>
      <c r="AF1114" s="87">
        <f t="shared" ca="1" si="123"/>
        <v>2.0845523100496425E-2</v>
      </c>
      <c r="AG1114" s="87">
        <f t="shared" ca="1" si="124"/>
        <v>0.3361239602686274</v>
      </c>
      <c r="AI1114" s="1">
        <v>42205</v>
      </c>
      <c r="AJ1114">
        <v>2128.2800000000002</v>
      </c>
      <c r="AK1114" s="85">
        <f t="shared" ca="1" si="127"/>
        <v>7.7087234599653289E-4</v>
      </c>
      <c r="AL1114" s="87">
        <f t="shared" ca="1" si="125"/>
        <v>3.8845267310494754E-3</v>
      </c>
      <c r="AM1114" s="87">
        <f t="shared" ca="1" si="126"/>
        <v>6.2636111471752933</v>
      </c>
    </row>
    <row r="1115" spans="2:39" x14ac:dyDescent="0.45">
      <c r="B1115" s="86">
        <v>42394</v>
      </c>
      <c r="C1115" s="5">
        <v>78.55</v>
      </c>
      <c r="E1115" s="86">
        <v>42402</v>
      </c>
      <c r="F1115" s="5">
        <v>1.7198</v>
      </c>
      <c r="G1115" s="5">
        <v>0.94614914257742466</v>
      </c>
      <c r="I1115" s="86">
        <v>42345</v>
      </c>
      <c r="J1115" s="5">
        <v>15.84</v>
      </c>
      <c r="L1115" s="86">
        <v>42402</v>
      </c>
      <c r="M1115" s="5">
        <v>0.92430000000000001</v>
      </c>
      <c r="O1115" s="86">
        <f t="shared" ca="1" si="128"/>
        <v>42402</v>
      </c>
      <c r="P1115" s="5">
        <v>2063.59</v>
      </c>
      <c r="Q1115" s="5">
        <v>24.617375481171401</v>
      </c>
      <c r="R1115" s="1"/>
      <c r="S1115" s="1">
        <v>42192</v>
      </c>
      <c r="T1115">
        <v>354.34899999999999</v>
      </c>
      <c r="V1115" s="86">
        <v>42370</v>
      </c>
      <c r="W1115" s="5">
        <v>-8.5</v>
      </c>
      <c r="Z1115" s="86">
        <v>42346</v>
      </c>
      <c r="AA1115" s="5">
        <v>81.06</v>
      </c>
      <c r="AC1115" s="1">
        <v>42256</v>
      </c>
      <c r="AD1115">
        <v>2.2105000000000001</v>
      </c>
      <c r="AE1115" s="87">
        <f t="shared" ca="1" si="122"/>
        <v>-3.4999999999998366E-3</v>
      </c>
      <c r="AF1115" s="87">
        <f t="shared" ca="1" si="123"/>
        <v>3.6451371716301785E-2</v>
      </c>
      <c r="AG1115" s="87">
        <f t="shared" ca="1" si="124"/>
        <v>0.58776070811172931</v>
      </c>
      <c r="AI1115" s="1">
        <v>42202</v>
      </c>
      <c r="AJ1115">
        <v>2126.64</v>
      </c>
      <c r="AK1115" s="85">
        <f t="shared" ca="1" si="127"/>
        <v>1.1056405254354067E-3</v>
      </c>
      <c r="AL1115" s="87">
        <f t="shared" ca="1" si="125"/>
        <v>3.8424046152973003E-3</v>
      </c>
      <c r="AM1115" s="87">
        <f t="shared" ca="1" si="126"/>
        <v>6.1956912763557535</v>
      </c>
    </row>
    <row r="1116" spans="2:39" x14ac:dyDescent="0.45">
      <c r="B1116" s="86">
        <v>42391</v>
      </c>
      <c r="C1116" s="5">
        <v>79.696600000000004</v>
      </c>
      <c r="E1116" s="86">
        <v>42401</v>
      </c>
      <c r="F1116" s="5">
        <v>1.8252999999999999</v>
      </c>
      <c r="G1116" s="5">
        <v>0.69918323778534386</v>
      </c>
      <c r="I1116" s="86">
        <v>42342</v>
      </c>
      <c r="J1116" s="5">
        <v>14.81</v>
      </c>
      <c r="L1116" s="86">
        <v>42401</v>
      </c>
      <c r="M1116" s="5">
        <v>0.96160000000000001</v>
      </c>
      <c r="O1116" s="86">
        <f t="shared" ca="1" si="128"/>
        <v>42401</v>
      </c>
      <c r="P1116" s="5">
        <v>2077.0700000000002</v>
      </c>
      <c r="Q1116" s="5">
        <v>25.6048452969209</v>
      </c>
      <c r="R1116" s="1"/>
      <c r="S1116" s="1">
        <v>42191</v>
      </c>
      <c r="T1116">
        <v>357.70400000000001</v>
      </c>
      <c r="V1116" s="86">
        <v>42369</v>
      </c>
      <c r="W1116" s="5">
        <v>-8.6300000000000008</v>
      </c>
      <c r="Z1116" s="86">
        <v>42345</v>
      </c>
      <c r="AA1116" s="5">
        <v>82.08</v>
      </c>
      <c r="AC1116" s="1">
        <v>42255</v>
      </c>
      <c r="AD1116">
        <v>2.214</v>
      </c>
      <c r="AE1116" s="87">
        <f t="shared" ca="1" si="122"/>
        <v>4.0599999999999969E-2</v>
      </c>
      <c r="AF1116" s="87">
        <f t="shared" ca="1" si="123"/>
        <v>3.681343731121383E-2</v>
      </c>
      <c r="AG1116" s="87">
        <f t="shared" ca="1" si="124"/>
        <v>0.59359884040767319</v>
      </c>
      <c r="AI1116" s="1">
        <v>42201</v>
      </c>
      <c r="AJ1116">
        <v>2124.29</v>
      </c>
      <c r="AK1116" s="85">
        <f t="shared" ca="1" si="127"/>
        <v>7.9826687162939235E-3</v>
      </c>
      <c r="AL1116" s="87">
        <f t="shared" ca="1" si="125"/>
        <v>5.0446429313247831E-3</v>
      </c>
      <c r="AM1116" s="87">
        <f t="shared" ca="1" si="126"/>
        <v>8.134242312094548</v>
      </c>
    </row>
    <row r="1117" spans="2:39" x14ac:dyDescent="0.45">
      <c r="B1117" s="86">
        <v>42390</v>
      </c>
      <c r="C1117" s="5">
        <v>82.1</v>
      </c>
      <c r="E1117" s="86">
        <v>42398</v>
      </c>
      <c r="F1117" s="5">
        <v>1.7955000000000001</v>
      </c>
      <c r="G1117" s="5">
        <v>0.56854562994831948</v>
      </c>
      <c r="I1117" s="86">
        <v>42341</v>
      </c>
      <c r="J1117" s="5">
        <v>18.11</v>
      </c>
      <c r="L1117" s="86">
        <v>42398</v>
      </c>
      <c r="M1117" s="5">
        <v>0.95540000000000003</v>
      </c>
      <c r="O1117" s="86">
        <f t="shared" ca="1" si="128"/>
        <v>42398</v>
      </c>
      <c r="P1117" s="5">
        <v>2091.69</v>
      </c>
      <c r="Q1117" s="5">
        <v>27.145262059084899</v>
      </c>
      <c r="R1117" s="1"/>
      <c r="S1117" s="1">
        <v>42187</v>
      </c>
      <c r="T1117">
        <v>346.601</v>
      </c>
      <c r="V1117" s="86">
        <v>42368</v>
      </c>
      <c r="W1117" s="5">
        <v>-8.06</v>
      </c>
      <c r="Z1117" s="86">
        <v>42342</v>
      </c>
      <c r="AA1117" s="5">
        <v>82.66</v>
      </c>
      <c r="AC1117" s="1">
        <v>42254</v>
      </c>
      <c r="AD1117">
        <v>2.1734</v>
      </c>
      <c r="AE1117" s="87">
        <f t="shared" ref="AE1117:AE1180" ca="1" si="129">(AD1117-AD1118)</f>
        <v>9.0000000000012292E-4</v>
      </c>
      <c r="AF1117" s="87">
        <f t="shared" ref="AF1117:AF1180" ca="1" si="130">STDEV(AE1117:AE1120)</f>
        <v>3.6238503924233161E-2</v>
      </c>
      <c r="AG1117" s="87">
        <f t="shared" ref="AG1117:AG1180" ca="1" si="131">AF1117*SQRT(260)</f>
        <v>0.58432831809979235</v>
      </c>
      <c r="AI1117" s="1">
        <v>42200</v>
      </c>
      <c r="AJ1117">
        <v>2107.4</v>
      </c>
      <c r="AK1117" s="85">
        <f t="shared" ca="1" si="127"/>
        <v>-7.3523311386536176E-4</v>
      </c>
      <c r="AL1117" s="87">
        <f t="shared" ref="AL1117:AL1180" ca="1" si="132">STDEV(AK1117:AK1120)</f>
        <v>6.0511527270535152E-3</v>
      </c>
      <c r="AM1117" s="87">
        <f t="shared" ref="AM1117:AM1180" ca="1" si="133">AL1117*SQRT(260)*100</f>
        <v>9.7571905919650206</v>
      </c>
    </row>
    <row r="1118" spans="2:39" x14ac:dyDescent="0.45">
      <c r="B1118" s="86">
        <v>42389</v>
      </c>
      <c r="C1118" s="5">
        <v>82.2</v>
      </c>
      <c r="E1118" s="86">
        <v>42397</v>
      </c>
      <c r="F1118" s="5">
        <v>1.8617999999999999</v>
      </c>
      <c r="G1118" s="5">
        <v>0.41671709028228393</v>
      </c>
      <c r="I1118" s="86">
        <v>42340</v>
      </c>
      <c r="J1118" s="5">
        <v>15.91</v>
      </c>
      <c r="L1118" s="86">
        <v>42397</v>
      </c>
      <c r="M1118" s="5">
        <v>0.97230000000000005</v>
      </c>
      <c r="O1118" s="86">
        <f t="shared" ca="1" si="128"/>
        <v>42397</v>
      </c>
      <c r="P1118" s="5">
        <v>2049.62</v>
      </c>
      <c r="Q1118" s="5">
        <v>17.9239138696454</v>
      </c>
      <c r="R1118" s="1"/>
      <c r="S1118" s="1">
        <v>42186</v>
      </c>
      <c r="T1118">
        <v>348.02199999999999</v>
      </c>
      <c r="V1118" s="86">
        <v>42367</v>
      </c>
      <c r="W1118" s="5">
        <v>-7.63</v>
      </c>
      <c r="Z1118" s="86">
        <v>42341</v>
      </c>
      <c r="AA1118" s="5">
        <v>82.850999999999999</v>
      </c>
      <c r="AC1118" s="1">
        <v>42251</v>
      </c>
      <c r="AD1118">
        <v>2.1724999999999999</v>
      </c>
      <c r="AE1118" s="87">
        <f t="shared" ca="1" si="129"/>
        <v>-4.850000000000021E-2</v>
      </c>
      <c r="AF1118" s="87">
        <f t="shared" ca="1" si="130"/>
        <v>5.0867343813753914E-2</v>
      </c>
      <c r="AG1118" s="87">
        <f t="shared" ca="1" si="131"/>
        <v>0.82021127359560753</v>
      </c>
      <c r="AI1118" s="1">
        <v>42199</v>
      </c>
      <c r="AJ1118">
        <v>2108.9499999999998</v>
      </c>
      <c r="AK1118" s="85">
        <f t="shared" ref="AK1118:AK1181" ca="1" si="134">LN(AJ1118/AJ1119)</f>
        <v>4.4433429011478572E-3</v>
      </c>
      <c r="AL1118" s="87">
        <f t="shared" ca="1" si="132"/>
        <v>4.8913874461714657E-3</v>
      </c>
      <c r="AM1118" s="87">
        <f t="shared" ca="1" si="133"/>
        <v>7.8871252675652297</v>
      </c>
    </row>
    <row r="1119" spans="2:39" x14ac:dyDescent="0.45">
      <c r="B1119" s="86">
        <v>42388</v>
      </c>
      <c r="C1119" s="5">
        <v>80.3</v>
      </c>
      <c r="E1119" s="86">
        <v>42396</v>
      </c>
      <c r="F1119" s="5">
        <v>1.88</v>
      </c>
      <c r="G1119" s="5">
        <v>0.46378285148691434</v>
      </c>
      <c r="I1119" s="86">
        <v>42339</v>
      </c>
      <c r="J1119" s="5">
        <v>14.67</v>
      </c>
      <c r="L1119" s="86">
        <v>42396</v>
      </c>
      <c r="M1119" s="5">
        <v>0.97899999999999998</v>
      </c>
      <c r="O1119" s="86">
        <f t="shared" ca="1" si="128"/>
        <v>42396</v>
      </c>
      <c r="P1119" s="5">
        <v>2079.5100000000002</v>
      </c>
      <c r="Q1119" s="5">
        <v>14.780282183450201</v>
      </c>
      <c r="R1119" s="1"/>
      <c r="S1119" s="1">
        <v>42185</v>
      </c>
      <c r="T1119">
        <v>354.98200000000003</v>
      </c>
      <c r="V1119" s="86">
        <v>42366</v>
      </c>
      <c r="W1119" s="5">
        <v>-6.5</v>
      </c>
      <c r="Z1119" s="86">
        <v>42340</v>
      </c>
      <c r="AA1119" s="5">
        <v>83.07</v>
      </c>
      <c r="AC1119" s="1">
        <v>42250</v>
      </c>
      <c r="AD1119">
        <v>2.2210000000000001</v>
      </c>
      <c r="AE1119" s="87">
        <f t="shared" ca="1" si="129"/>
        <v>-1.2699999999999712E-2</v>
      </c>
      <c r="AF1119" s="87">
        <f t="shared" ca="1" si="130"/>
        <v>5.4938291139544043E-2</v>
      </c>
      <c r="AG1119" s="87">
        <f t="shared" ca="1" si="131"/>
        <v>0.88585332683614093</v>
      </c>
      <c r="AI1119" s="1">
        <v>42198</v>
      </c>
      <c r="AJ1119">
        <v>2099.6</v>
      </c>
      <c r="AK1119" s="85">
        <f t="shared" ca="1" si="134"/>
        <v>1.1005278427365045E-2</v>
      </c>
      <c r="AL1119" s="87">
        <f t="shared" ca="1" si="132"/>
        <v>1.3410576303811624E-2</v>
      </c>
      <c r="AM1119" s="87">
        <f t="shared" ca="1" si="133"/>
        <v>21.623904542910839</v>
      </c>
    </row>
    <row r="1120" spans="2:39" x14ac:dyDescent="0.45">
      <c r="B1120" s="86">
        <v>42387</v>
      </c>
      <c r="C1120" s="5">
        <v>80</v>
      </c>
      <c r="E1120" s="86">
        <v>42395</v>
      </c>
      <c r="F1120" s="5">
        <v>1.8613</v>
      </c>
      <c r="G1120" s="5">
        <v>0.68436237964010449</v>
      </c>
      <c r="I1120" s="86">
        <v>42338</v>
      </c>
      <c r="J1120" s="5">
        <v>16.13</v>
      </c>
      <c r="L1120" s="86">
        <v>42395</v>
      </c>
      <c r="M1120" s="5">
        <v>0.95579999999999998</v>
      </c>
      <c r="O1120" s="86">
        <f t="shared" ca="1" si="128"/>
        <v>42395</v>
      </c>
      <c r="P1120" s="5">
        <v>2102.63</v>
      </c>
      <c r="Q1120" s="5">
        <v>10.3882961065383</v>
      </c>
      <c r="R1120" s="1"/>
      <c r="S1120" s="1">
        <v>42184</v>
      </c>
      <c r="T1120">
        <v>363.339</v>
      </c>
      <c r="V1120" s="86">
        <v>42362</v>
      </c>
      <c r="W1120" s="5">
        <v>-7</v>
      </c>
      <c r="Z1120" s="86">
        <v>42339</v>
      </c>
      <c r="AA1120" s="5">
        <v>83.24</v>
      </c>
      <c r="AC1120" s="1">
        <v>42249</v>
      </c>
      <c r="AD1120">
        <v>2.2336999999999998</v>
      </c>
      <c r="AE1120" s="87">
        <f t="shared" ca="1" si="129"/>
        <v>3.919999999999968E-2</v>
      </c>
      <c r="AF1120" s="87">
        <f t="shared" ca="1" si="130"/>
        <v>5.4978927781468886E-2</v>
      </c>
      <c r="AG1120" s="87">
        <f t="shared" ca="1" si="131"/>
        <v>0.88650857299858776</v>
      </c>
      <c r="AI1120" s="1">
        <v>42195</v>
      </c>
      <c r="AJ1120">
        <v>2076.62</v>
      </c>
      <c r="AK1120" s="85">
        <f t="shared" ca="1" si="134"/>
        <v>1.2262958517226932E-2</v>
      </c>
      <c r="AL1120" s="87">
        <f t="shared" ca="1" si="132"/>
        <v>1.2525285291940053E-2</v>
      </c>
      <c r="AM1120" s="87">
        <f t="shared" ca="1" si="133"/>
        <v>20.196415678918708</v>
      </c>
    </row>
    <row r="1121" spans="2:39" x14ac:dyDescent="0.45">
      <c r="B1121" s="86">
        <v>42384</v>
      </c>
      <c r="C1121" s="5">
        <v>81</v>
      </c>
      <c r="E1121" s="86">
        <v>42394</v>
      </c>
      <c r="F1121" s="5">
        <v>1.8718999999999999</v>
      </c>
      <c r="G1121" s="5">
        <v>0.87079786211649968</v>
      </c>
      <c r="I1121" s="86">
        <v>42335</v>
      </c>
      <c r="J1121" s="5">
        <v>15.12</v>
      </c>
      <c r="L1121" s="86">
        <v>42394</v>
      </c>
      <c r="M1121" s="5">
        <v>0.95289999999999997</v>
      </c>
      <c r="O1121" s="86">
        <f t="shared" ca="1" si="128"/>
        <v>42394</v>
      </c>
      <c r="P1121" s="5">
        <v>2080.41</v>
      </c>
      <c r="Q1121" s="5">
        <v>4.2964989324205698</v>
      </c>
      <c r="R1121" s="1"/>
      <c r="S1121" s="1">
        <v>42181</v>
      </c>
      <c r="T1121">
        <v>341.887</v>
      </c>
      <c r="V1121" s="86">
        <v>42361</v>
      </c>
      <c r="W1121" s="5">
        <v>-6.81</v>
      </c>
      <c r="Z1121" s="86">
        <v>42338</v>
      </c>
      <c r="AA1121" s="5">
        <v>83.05</v>
      </c>
      <c r="AC1121" s="1">
        <v>42248</v>
      </c>
      <c r="AD1121">
        <v>2.1945000000000001</v>
      </c>
      <c r="AE1121" s="87">
        <f t="shared" ca="1" si="129"/>
        <v>-7.9199999999999715E-2</v>
      </c>
      <c r="AF1121" s="87">
        <f t="shared" ca="1" si="130"/>
        <v>5.1262266824634146E-2</v>
      </c>
      <c r="AG1121" s="87">
        <f t="shared" ca="1" si="131"/>
        <v>0.82657921580450866</v>
      </c>
      <c r="AI1121" s="1">
        <v>42194</v>
      </c>
      <c r="AJ1121">
        <v>2051.31</v>
      </c>
      <c r="AK1121" s="85">
        <f t="shared" ca="1" si="134"/>
        <v>2.2596453237141356E-3</v>
      </c>
      <c r="AL1121" s="87">
        <f t="shared" ca="1" si="132"/>
        <v>1.001274658037898E-2</v>
      </c>
      <c r="AM1121" s="87">
        <f t="shared" ca="1" si="133"/>
        <v>16.145068739882049</v>
      </c>
    </row>
    <row r="1122" spans="2:39" x14ac:dyDescent="0.45">
      <c r="B1122" s="86">
        <v>42383</v>
      </c>
      <c r="C1122" s="5">
        <v>78.099999999999994</v>
      </c>
      <c r="E1122" s="86">
        <v>42391</v>
      </c>
      <c r="F1122" s="5">
        <v>1.9159999999999999</v>
      </c>
      <c r="G1122" s="5">
        <v>0.79121821684454796</v>
      </c>
      <c r="I1122" s="86">
        <v>42333</v>
      </c>
      <c r="J1122" s="5">
        <v>15.19</v>
      </c>
      <c r="L1122" s="86">
        <v>42391</v>
      </c>
      <c r="M1122" s="5">
        <v>0.98050000000000004</v>
      </c>
      <c r="O1122" s="86">
        <f t="shared" ca="1" si="128"/>
        <v>42391</v>
      </c>
      <c r="P1122" s="5">
        <v>2090.11</v>
      </c>
      <c r="Q1122" s="5">
        <v>1.7004699286682701</v>
      </c>
      <c r="R1122" s="1"/>
      <c r="S1122" s="1">
        <v>42180</v>
      </c>
      <c r="T1122">
        <v>339.86599999999999</v>
      </c>
      <c r="V1122" s="86">
        <v>42360</v>
      </c>
      <c r="W1122" s="5">
        <v>-6.18</v>
      </c>
      <c r="Z1122" s="86">
        <v>42335</v>
      </c>
      <c r="AA1122" s="5">
        <v>83.1</v>
      </c>
      <c r="AC1122" s="1">
        <v>42247</v>
      </c>
      <c r="AD1122">
        <v>2.2736999999999998</v>
      </c>
      <c r="AE1122" s="87">
        <f t="shared" ca="1" si="129"/>
        <v>3.4199999999999786E-2</v>
      </c>
      <c r="AF1122" s="87">
        <f t="shared" ca="1" si="130"/>
        <v>4.3822169047184244E-2</v>
      </c>
      <c r="AG1122" s="87">
        <f t="shared" ca="1" si="131"/>
        <v>0.70661124389582008</v>
      </c>
      <c r="AI1122" s="1">
        <v>42193</v>
      </c>
      <c r="AJ1122">
        <v>2046.68</v>
      </c>
      <c r="AK1122" s="85">
        <f t="shared" ca="1" si="134"/>
        <v>-1.6792948927196509E-2</v>
      </c>
      <c r="AL1122" s="87">
        <f t="shared" ca="1" si="132"/>
        <v>9.6309005900714617E-3</v>
      </c>
      <c r="AM1122" s="87">
        <f t="shared" ca="1" si="133"/>
        <v>15.529360581079343</v>
      </c>
    </row>
    <row r="1123" spans="2:39" x14ac:dyDescent="0.45">
      <c r="B1123" s="86">
        <v>42382</v>
      </c>
      <c r="C1123" s="5">
        <v>78.400000000000006</v>
      </c>
      <c r="E1123" s="86">
        <v>42390</v>
      </c>
      <c r="F1123" s="5">
        <v>1.9019999999999999</v>
      </c>
      <c r="G1123" s="5">
        <v>0.78860860592142479</v>
      </c>
      <c r="I1123" s="86">
        <v>42332</v>
      </c>
      <c r="J1123" s="5">
        <v>15.93</v>
      </c>
      <c r="L1123" s="86">
        <v>42390</v>
      </c>
      <c r="M1123" s="5">
        <v>1</v>
      </c>
      <c r="O1123" s="86">
        <f t="shared" ca="1" si="128"/>
        <v>42390</v>
      </c>
      <c r="P1123" s="5">
        <v>2088.87</v>
      </c>
      <c r="Q1123" s="5">
        <v>3.5018407281836499</v>
      </c>
      <c r="R1123" s="1"/>
      <c r="S1123" s="1">
        <v>42179</v>
      </c>
      <c r="T1123">
        <v>338.31200000000001</v>
      </c>
      <c r="V1123" s="86">
        <v>42359</v>
      </c>
      <c r="W1123" s="5">
        <v>-5.5</v>
      </c>
      <c r="Z1123" s="86">
        <v>42333</v>
      </c>
      <c r="AA1123" s="5">
        <v>82.97</v>
      </c>
      <c r="AC1123" s="1">
        <v>42244</v>
      </c>
      <c r="AD1123">
        <v>2.2395</v>
      </c>
      <c r="AE1123" s="87">
        <f t="shared" ca="1" si="129"/>
        <v>-1.3500000000000068E-2</v>
      </c>
      <c r="AF1123" s="87">
        <f t="shared" ca="1" si="130"/>
        <v>4.611706119575841E-2</v>
      </c>
      <c r="AG1123" s="87">
        <f t="shared" ca="1" si="131"/>
        <v>0.74361526790852317</v>
      </c>
      <c r="AI1123" s="1">
        <v>42192</v>
      </c>
      <c r="AJ1123">
        <v>2081.34</v>
      </c>
      <c r="AK1123" s="85">
        <f t="shared" ca="1" si="134"/>
        <v>6.0625230864869576E-3</v>
      </c>
      <c r="AL1123" s="87">
        <f t="shared" ca="1" si="132"/>
        <v>5.1720378924869073E-3</v>
      </c>
      <c r="AM1123" s="87">
        <f t="shared" ca="1" si="133"/>
        <v>8.3396605146392542</v>
      </c>
    </row>
    <row r="1124" spans="2:39" x14ac:dyDescent="0.45">
      <c r="B1124" s="86">
        <v>42381</v>
      </c>
      <c r="C1124" s="5">
        <v>76.599999999999994</v>
      </c>
      <c r="E1124" s="86">
        <v>42389</v>
      </c>
      <c r="F1124" s="5">
        <v>1.8452999999999999</v>
      </c>
      <c r="G1124" s="5">
        <v>0.58909658234735363</v>
      </c>
      <c r="I1124" s="86">
        <v>42331</v>
      </c>
      <c r="J1124" s="5">
        <v>15.62</v>
      </c>
      <c r="L1124" s="86">
        <v>42389</v>
      </c>
      <c r="M1124" s="5">
        <v>0.95399999999999996</v>
      </c>
      <c r="O1124" s="86">
        <f t="shared" ca="1" si="128"/>
        <v>42389</v>
      </c>
      <c r="P1124" s="5">
        <v>2089.14</v>
      </c>
      <c r="Q1124" s="5">
        <v>3.8348034279215</v>
      </c>
      <c r="R1124" s="1"/>
      <c r="S1124" s="1">
        <v>42178</v>
      </c>
      <c r="T1124">
        <v>330.17899999999997</v>
      </c>
      <c r="V1124" s="86">
        <v>42356</v>
      </c>
      <c r="W1124" s="5">
        <v>-5.88</v>
      </c>
      <c r="Z1124" s="86">
        <v>42332</v>
      </c>
      <c r="AA1124" s="5">
        <v>82.88</v>
      </c>
      <c r="AC1124" s="1">
        <v>42243</v>
      </c>
      <c r="AD1124">
        <v>2.2530000000000001</v>
      </c>
      <c r="AE1124" s="87">
        <f t="shared" ca="1" si="129"/>
        <v>2.3700000000000276E-2</v>
      </c>
      <c r="AF1124" s="87">
        <f t="shared" ca="1" si="130"/>
        <v>5.7152281960857122E-2</v>
      </c>
      <c r="AG1124" s="87">
        <f t="shared" ca="1" si="131"/>
        <v>0.92155285614372751</v>
      </c>
      <c r="AI1124" s="1">
        <v>42191</v>
      </c>
      <c r="AJ1124">
        <v>2068.7600000000002</v>
      </c>
      <c r="AK1124" s="85">
        <f t="shared" ca="1" si="134"/>
        <v>-3.8692233125439636E-3</v>
      </c>
      <c r="AL1124" s="87">
        <f t="shared" ca="1" si="132"/>
        <v>4.5691064999260483E-3</v>
      </c>
      <c r="AM1124" s="87">
        <f t="shared" ca="1" si="133"/>
        <v>7.3674628563660098</v>
      </c>
    </row>
    <row r="1125" spans="2:39" x14ac:dyDescent="0.45">
      <c r="B1125" s="86">
        <v>42380</v>
      </c>
      <c r="C1125" s="5">
        <v>76</v>
      </c>
      <c r="E1125" s="86">
        <v>42388</v>
      </c>
      <c r="F1125" s="5">
        <v>1.9059999999999999</v>
      </c>
      <c r="G1125" s="5">
        <v>0.41383472949153594</v>
      </c>
      <c r="I1125" s="86">
        <v>42328</v>
      </c>
      <c r="J1125" s="5">
        <v>15.47</v>
      </c>
      <c r="L1125" s="86">
        <v>42388</v>
      </c>
      <c r="M1125" s="5">
        <v>0.97270000000000001</v>
      </c>
      <c r="O1125" s="86">
        <f t="shared" ca="1" si="128"/>
        <v>42388</v>
      </c>
      <c r="P1125" s="5">
        <v>2086.59</v>
      </c>
      <c r="Q1125" s="5">
        <v>13.0981850601238</v>
      </c>
      <c r="R1125" s="1"/>
      <c r="S1125" s="1">
        <v>42177</v>
      </c>
      <c r="T1125">
        <v>349.435</v>
      </c>
      <c r="V1125" s="86">
        <v>42355</v>
      </c>
      <c r="W1125" s="5">
        <v>-7.75</v>
      </c>
      <c r="Z1125" s="86">
        <v>42331</v>
      </c>
      <c r="AA1125" s="5">
        <v>82.77</v>
      </c>
      <c r="AC1125" s="1">
        <v>42242</v>
      </c>
      <c r="AD1125">
        <v>2.2292999999999998</v>
      </c>
      <c r="AE1125" s="87">
        <f t="shared" ca="1" si="129"/>
        <v>9.2299999999999827E-2</v>
      </c>
      <c r="AF1125" s="87">
        <f t="shared" ca="1" si="130"/>
        <v>6.7830081822153152E-2</v>
      </c>
      <c r="AG1125" s="87">
        <f t="shared" ca="1" si="131"/>
        <v>1.0937272054767577</v>
      </c>
      <c r="AI1125" s="1">
        <v>42187</v>
      </c>
      <c r="AJ1125">
        <v>2076.7800000000002</v>
      </c>
      <c r="AK1125" s="85">
        <f t="shared" ca="1" si="134"/>
        <v>-3.0812190316463852E-4</v>
      </c>
      <c r="AL1125" s="87">
        <f t="shared" ca="1" si="132"/>
        <v>1.2444602720431229E-2</v>
      </c>
      <c r="AM1125" s="87">
        <f t="shared" ca="1" si="133"/>
        <v>20.066318941458778</v>
      </c>
    </row>
    <row r="1126" spans="2:39" x14ac:dyDescent="0.45">
      <c r="B1126" s="86">
        <v>42377</v>
      </c>
      <c r="C1126" s="5">
        <v>75.2</v>
      </c>
      <c r="E1126" s="86">
        <v>42387</v>
      </c>
      <c r="F1126" s="5">
        <v>1.8879999999999999</v>
      </c>
      <c r="G1126" s="5">
        <v>0.29630817291011802</v>
      </c>
      <c r="I1126" s="86">
        <v>42327</v>
      </c>
      <c r="J1126" s="5">
        <v>16.989999999999998</v>
      </c>
      <c r="L1126" s="86">
        <v>42387</v>
      </c>
      <c r="M1126" s="5">
        <v>0.96799999999999997</v>
      </c>
      <c r="O1126" s="86">
        <f t="shared" ca="1" si="128"/>
        <v>42387</v>
      </c>
      <c r="P1126" s="5">
        <v>2089.17</v>
      </c>
      <c r="Q1126" s="5">
        <v>13.137210207210201</v>
      </c>
      <c r="R1126" s="1"/>
      <c r="S1126" s="1">
        <v>42174</v>
      </c>
      <c r="T1126">
        <v>361.63299999999998</v>
      </c>
      <c r="V1126" s="86">
        <v>42354</v>
      </c>
      <c r="W1126" s="5">
        <v>-9</v>
      </c>
      <c r="Z1126" s="86">
        <v>42328</v>
      </c>
      <c r="AA1126" s="5">
        <v>82.84</v>
      </c>
      <c r="AC1126" s="1">
        <v>42241</v>
      </c>
      <c r="AD1126">
        <v>2.137</v>
      </c>
      <c r="AE1126" s="87">
        <f t="shared" ca="1" si="129"/>
        <v>6.2899999999999956E-2</v>
      </c>
      <c r="AF1126" s="87">
        <f t="shared" ca="1" si="130"/>
        <v>5.3602736248566013E-2</v>
      </c>
      <c r="AG1126" s="87">
        <f t="shared" ca="1" si="131"/>
        <v>0.86431815130000966</v>
      </c>
      <c r="AI1126" s="1">
        <v>42186</v>
      </c>
      <c r="AJ1126">
        <v>2077.42</v>
      </c>
      <c r="AK1126" s="85">
        <f t="shared" ca="1" si="134"/>
        <v>6.9121861093133178E-3</v>
      </c>
      <c r="AL1126" s="87">
        <f t="shared" ca="1" si="132"/>
        <v>1.2438850841409313E-2</v>
      </c>
      <c r="AM1126" s="87">
        <f t="shared" ca="1" si="133"/>
        <v>20.057044315216434</v>
      </c>
    </row>
    <row r="1127" spans="2:39" x14ac:dyDescent="0.45">
      <c r="B1127" s="86">
        <v>42376</v>
      </c>
      <c r="C1127" s="5">
        <v>76.254000000000005</v>
      </c>
      <c r="E1127" s="86">
        <v>42384</v>
      </c>
      <c r="F1127" s="5">
        <v>1.8882000000000001</v>
      </c>
      <c r="G1127" s="5">
        <v>0.4389591476815734</v>
      </c>
      <c r="I1127" s="86">
        <v>42326</v>
      </c>
      <c r="J1127" s="5">
        <v>16.850000000000001</v>
      </c>
      <c r="L1127" s="86">
        <v>42384</v>
      </c>
      <c r="M1127" s="5">
        <v>0.97789999999999999</v>
      </c>
      <c r="O1127" s="86">
        <f t="shared" ca="1" si="128"/>
        <v>42384</v>
      </c>
      <c r="P1127" s="5">
        <v>2081.2399999999998</v>
      </c>
      <c r="Q1127" s="5">
        <v>15.518044140049801</v>
      </c>
      <c r="R1127" s="1"/>
      <c r="S1127" s="1">
        <v>42173</v>
      </c>
      <c r="T1127">
        <v>361.66</v>
      </c>
      <c r="V1127" s="86">
        <v>42353</v>
      </c>
      <c r="W1127" s="5">
        <v>-9.75</v>
      </c>
      <c r="Z1127" s="86">
        <v>42327</v>
      </c>
      <c r="AA1127" s="5">
        <v>82.86</v>
      </c>
      <c r="AC1127" s="1">
        <v>42240</v>
      </c>
      <c r="AD1127">
        <v>2.0741000000000001</v>
      </c>
      <c r="AE1127" s="87">
        <f t="shared" ca="1" si="129"/>
        <v>-3.9899999999999824E-2</v>
      </c>
      <c r="AF1127" s="87">
        <f t="shared" ca="1" si="130"/>
        <v>1.2129131598483476E-2</v>
      </c>
      <c r="AG1127" s="87">
        <f t="shared" ca="1" si="131"/>
        <v>0.19557637042001233</v>
      </c>
      <c r="AI1127" s="1">
        <v>42185</v>
      </c>
      <c r="AJ1127">
        <v>2063.11</v>
      </c>
      <c r="AK1127" s="85">
        <f t="shared" ca="1" si="134"/>
        <v>2.654858078183291E-3</v>
      </c>
      <c r="AL1127" s="87">
        <f t="shared" ca="1" si="132"/>
        <v>1.0675754685291751E-2</v>
      </c>
      <c r="AM1127" s="87">
        <f t="shared" ca="1" si="133"/>
        <v>17.214137186085594</v>
      </c>
    </row>
    <row r="1128" spans="2:39" x14ac:dyDescent="0.45">
      <c r="B1128" s="86">
        <v>42375</v>
      </c>
      <c r="C1128" s="5">
        <v>75.400000000000006</v>
      </c>
      <c r="E1128" s="86">
        <v>42383</v>
      </c>
      <c r="F1128" s="5">
        <v>1.931</v>
      </c>
      <c r="G1128" s="5">
        <v>0.70881674876750367</v>
      </c>
      <c r="I1128" s="86">
        <v>42325</v>
      </c>
      <c r="J1128" s="5">
        <v>18.84</v>
      </c>
      <c r="L1128" s="86">
        <v>42383</v>
      </c>
      <c r="M1128" s="5">
        <v>0.96889999999999998</v>
      </c>
      <c r="O1128" s="86">
        <f t="shared" ca="1" si="128"/>
        <v>42383</v>
      </c>
      <c r="P1128" s="5">
        <v>2083.58</v>
      </c>
      <c r="Q1128" s="5">
        <v>21.2651704883984</v>
      </c>
      <c r="R1128" s="1"/>
      <c r="S1128" s="1">
        <v>42172</v>
      </c>
      <c r="T1128">
        <v>368.81900000000002</v>
      </c>
      <c r="V1128" s="86">
        <v>42352</v>
      </c>
      <c r="W1128" s="5">
        <v>-9.75</v>
      </c>
      <c r="Z1128" s="86">
        <v>42326</v>
      </c>
      <c r="AA1128" s="5">
        <v>83.61</v>
      </c>
      <c r="AC1128" s="1">
        <v>42237</v>
      </c>
      <c r="AD1128">
        <v>2.1139999999999999</v>
      </c>
      <c r="AE1128" s="87">
        <f t="shared" ca="1" si="129"/>
        <v>-3.6100000000000243E-2</v>
      </c>
      <c r="AF1128" s="87">
        <f t="shared" ca="1" si="130"/>
        <v>3.8163802658190783E-2</v>
      </c>
      <c r="AG1128" s="87">
        <f t="shared" ca="1" si="131"/>
        <v>0.6153728273710708</v>
      </c>
      <c r="AI1128" s="1">
        <v>42184</v>
      </c>
      <c r="AJ1128">
        <v>2057.64</v>
      </c>
      <c r="AK1128" s="85">
        <f t="shared" ca="1" si="134"/>
        <v>-2.1086921949260151E-2</v>
      </c>
      <c r="AL1128" s="87">
        <f t="shared" ca="1" si="132"/>
        <v>9.2154810646671859E-3</v>
      </c>
      <c r="AM1128" s="87">
        <f t="shared" ca="1" si="133"/>
        <v>14.859516723582317</v>
      </c>
    </row>
    <row r="1129" spans="2:39" x14ac:dyDescent="0.45">
      <c r="B1129" s="86">
        <v>42374</v>
      </c>
      <c r="C1129" s="5">
        <v>75.099999999999994</v>
      </c>
      <c r="E1129" s="86">
        <v>42382</v>
      </c>
      <c r="F1129" s="5">
        <v>1.9455</v>
      </c>
      <c r="G1129" s="5">
        <v>0.80704596110341464</v>
      </c>
      <c r="I1129" s="86">
        <v>42324</v>
      </c>
      <c r="J1129" s="5">
        <v>18.16</v>
      </c>
      <c r="L1129" s="86">
        <v>42382</v>
      </c>
      <c r="M1129" s="5">
        <v>0.95950000000000002</v>
      </c>
      <c r="O1129" s="86">
        <f t="shared" ca="1" si="128"/>
        <v>42382</v>
      </c>
      <c r="P1129" s="5">
        <v>2050.44</v>
      </c>
      <c r="Q1129" s="5">
        <v>21.038779404496001</v>
      </c>
      <c r="R1129" s="1"/>
      <c r="S1129" s="1">
        <v>42171</v>
      </c>
      <c r="T1129">
        <v>360.60700000000003</v>
      </c>
      <c r="V1129" s="86">
        <v>42349</v>
      </c>
      <c r="W1129" s="5">
        <v>-5</v>
      </c>
      <c r="Z1129" s="86">
        <v>42325</v>
      </c>
      <c r="AA1129" s="5">
        <v>83.45</v>
      </c>
      <c r="AC1129" s="1">
        <v>42236</v>
      </c>
      <c r="AD1129">
        <v>2.1501000000000001</v>
      </c>
      <c r="AE1129" s="87">
        <f t="shared" ca="1" si="129"/>
        <v>-5.3700000000000081E-2</v>
      </c>
      <c r="AF1129" s="87">
        <f t="shared" ca="1" si="130"/>
        <v>3.8084237771900634E-2</v>
      </c>
      <c r="AG1129" s="87">
        <f t="shared" ca="1" si="131"/>
        <v>0.61408988212910032</v>
      </c>
      <c r="AI1129" s="1">
        <v>42181</v>
      </c>
      <c r="AJ1129">
        <v>2101.4899999999998</v>
      </c>
      <c r="AK1129" s="85">
        <f t="shared" ca="1" si="134"/>
        <v>-3.9012322679491675E-4</v>
      </c>
      <c r="AL1129" s="87">
        <f t="shared" ca="1" si="132"/>
        <v>3.5744109236326349E-3</v>
      </c>
      <c r="AM1129" s="87">
        <f t="shared" ca="1" si="133"/>
        <v>5.7635644329320366</v>
      </c>
    </row>
    <row r="1130" spans="2:39" x14ac:dyDescent="0.45">
      <c r="B1130" s="86">
        <v>42373</v>
      </c>
      <c r="C1130" s="5">
        <v>76.149000000000001</v>
      </c>
      <c r="E1130" s="86">
        <v>42381</v>
      </c>
      <c r="F1130" s="5">
        <v>1.9548000000000001</v>
      </c>
      <c r="G1130" s="5">
        <v>0.79133431620270422</v>
      </c>
      <c r="I1130" s="86">
        <v>42321</v>
      </c>
      <c r="J1130" s="5">
        <v>20.079999999999998</v>
      </c>
      <c r="L1130" s="86">
        <v>42381</v>
      </c>
      <c r="M1130" s="5">
        <v>0.95730000000000004</v>
      </c>
      <c r="O1130" s="86">
        <f t="shared" ca="1" si="128"/>
        <v>42381</v>
      </c>
      <c r="P1130" s="5">
        <v>2053.19</v>
      </c>
      <c r="Q1130" s="5">
        <v>20.966403284096501</v>
      </c>
      <c r="R1130" s="1"/>
      <c r="S1130" s="1">
        <v>42170</v>
      </c>
      <c r="T1130">
        <v>368.18599999999998</v>
      </c>
      <c r="V1130" s="86">
        <v>42348</v>
      </c>
      <c r="W1130" s="5">
        <v>-7.03</v>
      </c>
      <c r="Z1130" s="86">
        <v>42324</v>
      </c>
      <c r="AA1130" s="5">
        <v>83.39</v>
      </c>
      <c r="AC1130" s="1">
        <v>42235</v>
      </c>
      <c r="AD1130">
        <v>2.2038000000000002</v>
      </c>
      <c r="AE1130" s="87">
        <f t="shared" ca="1" si="129"/>
        <v>-6.2199999999999811E-2</v>
      </c>
      <c r="AF1130" s="87">
        <f t="shared" ca="1" si="130"/>
        <v>3.8835411246266709E-2</v>
      </c>
      <c r="AG1130" s="87">
        <f t="shared" ca="1" si="131"/>
        <v>0.62620219045714876</v>
      </c>
      <c r="AI1130" s="1">
        <v>42180</v>
      </c>
      <c r="AJ1130">
        <v>2102.31</v>
      </c>
      <c r="AK1130" s="85">
        <f t="shared" ca="1" si="134"/>
        <v>-2.977994976722945E-3</v>
      </c>
      <c r="AL1130" s="87">
        <f t="shared" ca="1" si="132"/>
        <v>5.6962626466902921E-3</v>
      </c>
      <c r="AM1130" s="87">
        <f t="shared" ca="1" si="133"/>
        <v>9.1849475319244807</v>
      </c>
    </row>
    <row r="1131" spans="2:39" x14ac:dyDescent="0.45">
      <c r="B1131" s="86">
        <v>42370</v>
      </c>
      <c r="C1131" s="5">
        <v>73.5</v>
      </c>
      <c r="E1131" s="86">
        <v>42380</v>
      </c>
      <c r="F1131" s="5">
        <v>2.0228000000000002</v>
      </c>
      <c r="G1131" s="5">
        <v>0.77676928149011304</v>
      </c>
      <c r="I1131" s="86">
        <v>42320</v>
      </c>
      <c r="J1131" s="5">
        <v>18.37</v>
      </c>
      <c r="L1131" s="86">
        <v>42380</v>
      </c>
      <c r="M1131" s="5">
        <v>1.0013000000000001</v>
      </c>
      <c r="O1131" s="86">
        <f t="shared" ca="1" si="128"/>
        <v>42380</v>
      </c>
      <c r="P1131" s="5">
        <v>2023.04</v>
      </c>
      <c r="Q1131" s="5">
        <v>11.5858694185146</v>
      </c>
      <c r="R1131" s="1"/>
      <c r="S1131" s="1">
        <v>42167</v>
      </c>
      <c r="T1131">
        <v>358.02499999999998</v>
      </c>
      <c r="V1131" s="86">
        <v>42347</v>
      </c>
      <c r="W1131" s="5">
        <v>-10</v>
      </c>
      <c r="Z1131" s="86">
        <v>42321</v>
      </c>
      <c r="AA1131" s="5">
        <v>83</v>
      </c>
      <c r="AC1131" s="1">
        <v>42234</v>
      </c>
      <c r="AD1131">
        <v>2.266</v>
      </c>
      <c r="AE1131" s="87">
        <f t="shared" ca="1" si="129"/>
        <v>2.2499999999999964E-2</v>
      </c>
      <c r="AF1131" s="87">
        <f t="shared" ca="1" si="130"/>
        <v>2.7386127875258248E-2</v>
      </c>
      <c r="AG1131" s="87">
        <f t="shared" ca="1" si="131"/>
        <v>0.4415880433163914</v>
      </c>
      <c r="AI1131" s="1">
        <v>42179</v>
      </c>
      <c r="AJ1131">
        <v>2108.58</v>
      </c>
      <c r="AK1131" s="85">
        <f t="shared" ca="1" si="134"/>
        <v>-7.3805257559009111E-3</v>
      </c>
      <c r="AL1131" s="87">
        <f t="shared" ca="1" si="132"/>
        <v>6.0859584580417164E-3</v>
      </c>
      <c r="AM1131" s="87">
        <f t="shared" ca="1" si="133"/>
        <v>9.813313146833984</v>
      </c>
    </row>
    <row r="1132" spans="2:39" x14ac:dyDescent="0.45">
      <c r="B1132" s="86">
        <v>42369</v>
      </c>
      <c r="C1132" s="5">
        <v>73.805400000000006</v>
      </c>
      <c r="E1132" s="86">
        <v>42377</v>
      </c>
      <c r="F1132" s="5">
        <v>1.9833000000000001</v>
      </c>
      <c r="G1132" s="5">
        <v>0.29296481586247364</v>
      </c>
      <c r="I1132" s="86">
        <v>42319</v>
      </c>
      <c r="J1132" s="5">
        <v>16.059999999999999</v>
      </c>
      <c r="L1132" s="86">
        <v>42377</v>
      </c>
      <c r="M1132" s="5">
        <v>0.96379999999999999</v>
      </c>
      <c r="O1132" s="86">
        <f t="shared" ca="1" si="128"/>
        <v>42377</v>
      </c>
      <c r="P1132" s="5">
        <v>2045.97</v>
      </c>
      <c r="Q1132" s="5">
        <v>11.162030210573</v>
      </c>
      <c r="R1132" s="1"/>
      <c r="S1132" s="1">
        <v>42166</v>
      </c>
      <c r="T1132">
        <v>348.303</v>
      </c>
      <c r="V1132" s="86">
        <v>42346</v>
      </c>
      <c r="W1132" s="5">
        <v>-10.5</v>
      </c>
      <c r="Z1132" s="86">
        <v>42320</v>
      </c>
      <c r="AA1132" s="5">
        <v>83.24</v>
      </c>
      <c r="AC1132" s="1">
        <v>42233</v>
      </c>
      <c r="AD1132">
        <v>2.2435</v>
      </c>
      <c r="AE1132" s="87">
        <f t="shared" ca="1" si="129"/>
        <v>-3.0499999999999972E-2</v>
      </c>
      <c r="AF1132" s="87">
        <f t="shared" ca="1" si="130"/>
        <v>2.5781130050225955E-2</v>
      </c>
      <c r="AG1132" s="87">
        <f t="shared" ca="1" si="131"/>
        <v>0.41570823101465354</v>
      </c>
      <c r="AI1132" s="1">
        <v>42178</v>
      </c>
      <c r="AJ1132">
        <v>2124.1999999999998</v>
      </c>
      <c r="AK1132" s="85">
        <f t="shared" ca="1" si="134"/>
        <v>6.3573541421357567E-4</v>
      </c>
      <c r="AL1132" s="87">
        <f t="shared" ca="1" si="132"/>
        <v>6.609890959846083E-3</v>
      </c>
      <c r="AM1132" s="87">
        <f t="shared" ca="1" si="133"/>
        <v>10.658128921285522</v>
      </c>
    </row>
    <row r="1133" spans="2:39" x14ac:dyDescent="0.45">
      <c r="B1133" s="86">
        <v>42368</v>
      </c>
      <c r="C1133" s="5">
        <v>73.400000000000006</v>
      </c>
      <c r="E1133" s="86">
        <v>42376</v>
      </c>
      <c r="F1133" s="5">
        <v>2.0438000000000001</v>
      </c>
      <c r="G1133" s="5">
        <v>0.33401853740972448</v>
      </c>
      <c r="I1133" s="86">
        <v>42318</v>
      </c>
      <c r="J1133" s="5">
        <v>15.29</v>
      </c>
      <c r="L1133" s="86">
        <v>42376</v>
      </c>
      <c r="M1133" s="5">
        <v>1.0004999999999999</v>
      </c>
      <c r="O1133" s="86">
        <f t="shared" ca="1" si="128"/>
        <v>42376</v>
      </c>
      <c r="P1133" s="5">
        <v>2075</v>
      </c>
      <c r="Q1133" s="5">
        <v>8.0427903275525594</v>
      </c>
      <c r="R1133" s="1"/>
      <c r="S1133" s="1">
        <v>42165</v>
      </c>
      <c r="T1133">
        <v>350.64800000000002</v>
      </c>
      <c r="V1133" s="86">
        <v>42345</v>
      </c>
      <c r="W1133" s="5">
        <v>-10.53</v>
      </c>
      <c r="Z1133" s="86">
        <v>42319</v>
      </c>
      <c r="AA1133" s="5">
        <v>83.8</v>
      </c>
      <c r="AC1133" s="1">
        <v>42230</v>
      </c>
      <c r="AD1133">
        <v>2.274</v>
      </c>
      <c r="AE1133" s="87">
        <f t="shared" ca="1" si="129"/>
        <v>1.0499999999999954E-2</v>
      </c>
      <c r="AF1133" s="87">
        <f t="shared" ca="1" si="130"/>
        <v>5.1513752209159429E-2</v>
      </c>
      <c r="AG1133" s="87">
        <f t="shared" ca="1" si="131"/>
        <v>0.83063429578445425</v>
      </c>
      <c r="AI1133" s="1">
        <v>42177</v>
      </c>
      <c r="AJ1133">
        <v>2122.85</v>
      </c>
      <c r="AK1133" s="85">
        <f t="shared" ca="1" si="134"/>
        <v>6.0763173508369944E-3</v>
      </c>
      <c r="AL1133" s="87">
        <f t="shared" ca="1" si="132"/>
        <v>6.4956738642958809E-3</v>
      </c>
      <c r="AM1133" s="87">
        <f t="shared" ca="1" si="133"/>
        <v>10.47395938856797</v>
      </c>
    </row>
    <row r="1134" spans="2:39" x14ac:dyDescent="0.45">
      <c r="B1134" s="86">
        <v>42367</v>
      </c>
      <c r="C1134" s="5">
        <v>73.400000000000006</v>
      </c>
      <c r="E1134" s="86">
        <v>42375</v>
      </c>
      <c r="F1134" s="5">
        <v>2.0788000000000002</v>
      </c>
      <c r="G1134" s="5">
        <v>0.44992792015314148</v>
      </c>
      <c r="I1134" s="86">
        <v>42317</v>
      </c>
      <c r="J1134" s="5">
        <v>16.52</v>
      </c>
      <c r="L1134" s="86">
        <v>42375</v>
      </c>
      <c r="M1134" s="5">
        <v>0.99170000000000003</v>
      </c>
      <c r="O1134" s="86">
        <f t="shared" ca="1" si="128"/>
        <v>42375</v>
      </c>
      <c r="P1134" s="5">
        <v>2081.7199999999998</v>
      </c>
      <c r="Q1134" s="5">
        <v>8.1641220816121898</v>
      </c>
      <c r="R1134" s="1"/>
      <c r="S1134" s="1">
        <v>42164</v>
      </c>
      <c r="T1134">
        <v>355.40199999999999</v>
      </c>
      <c r="V1134" s="86">
        <v>42342</v>
      </c>
      <c r="W1134" s="5">
        <v>-11</v>
      </c>
      <c r="Z1134" s="86">
        <v>42318</v>
      </c>
      <c r="AA1134" s="5">
        <v>84</v>
      </c>
      <c r="AC1134" s="1">
        <v>42229</v>
      </c>
      <c r="AD1134">
        <v>2.2635000000000001</v>
      </c>
      <c r="AE1134" s="87">
        <f t="shared" ca="1" si="129"/>
        <v>3.1499999999999861E-2</v>
      </c>
      <c r="AF1134" s="87">
        <f t="shared" ca="1" si="130"/>
        <v>6.1195724251508571E-2</v>
      </c>
      <c r="AG1134" s="87">
        <f t="shared" ca="1" si="131"/>
        <v>0.9867514040189328</v>
      </c>
      <c r="AI1134" s="1">
        <v>42174</v>
      </c>
      <c r="AJ1134">
        <v>2109.9899999999998</v>
      </c>
      <c r="AK1134" s="85">
        <f t="shared" ca="1" si="134"/>
        <v>-5.3176152134035261E-3</v>
      </c>
      <c r="AL1134" s="87">
        <f t="shared" ca="1" si="132"/>
        <v>6.4380250509093965E-3</v>
      </c>
      <c r="AM1134" s="87">
        <f t="shared" ca="1" si="133"/>
        <v>10.381003470086888</v>
      </c>
    </row>
    <row r="1135" spans="2:39" x14ac:dyDescent="0.45">
      <c r="B1135" s="86">
        <v>42366</v>
      </c>
      <c r="C1135" s="5">
        <v>73.8</v>
      </c>
      <c r="E1135" s="86">
        <v>42374</v>
      </c>
      <c r="F1135" s="5">
        <v>2.1431</v>
      </c>
      <c r="G1135" s="5">
        <v>0.22902252436532583</v>
      </c>
      <c r="I1135" s="86">
        <v>42314</v>
      </c>
      <c r="J1135" s="5">
        <v>14.33</v>
      </c>
      <c r="L1135" s="86">
        <v>42374</v>
      </c>
      <c r="M1135" s="5">
        <v>1.0116000000000001</v>
      </c>
      <c r="O1135" s="86">
        <f t="shared" ca="1" si="128"/>
        <v>42374</v>
      </c>
      <c r="P1135" s="5">
        <v>2078.58</v>
      </c>
      <c r="Q1135" s="5">
        <v>6.9624036990522304</v>
      </c>
      <c r="R1135" s="1"/>
      <c r="S1135" s="1">
        <v>42163</v>
      </c>
      <c r="T1135">
        <v>353.76</v>
      </c>
      <c r="V1135" s="86">
        <v>42341</v>
      </c>
      <c r="W1135" s="5">
        <v>-12</v>
      </c>
      <c r="Z1135" s="86">
        <v>42317</v>
      </c>
      <c r="AA1135" s="5">
        <v>84.19</v>
      </c>
      <c r="AC1135" s="1">
        <v>42228</v>
      </c>
      <c r="AD1135">
        <v>2.2320000000000002</v>
      </c>
      <c r="AE1135" s="87">
        <f t="shared" ca="1" si="129"/>
        <v>6.5000000000003944E-3</v>
      </c>
      <c r="AF1135" s="87">
        <f t="shared" ca="1" si="130"/>
        <v>6.3363370070307012E-2</v>
      </c>
      <c r="AG1135" s="87">
        <f t="shared" ca="1" si="131"/>
        <v>1.0217036426152821</v>
      </c>
      <c r="AI1135" s="1">
        <v>42173</v>
      </c>
      <c r="AJ1135">
        <v>2121.2399999999998</v>
      </c>
      <c r="AK1135" s="85">
        <f t="shared" ca="1" si="134"/>
        <v>9.853976761801558E-3</v>
      </c>
      <c r="AL1135" s="87">
        <f t="shared" ca="1" si="132"/>
        <v>6.1440009492490155E-3</v>
      </c>
      <c r="AM1135" s="87">
        <f t="shared" ca="1" si="133"/>
        <v>9.9069038517273036</v>
      </c>
    </row>
    <row r="1136" spans="2:39" x14ac:dyDescent="0.45">
      <c r="B1136" s="86">
        <v>42363</v>
      </c>
      <c r="C1136" s="5">
        <v>73.5</v>
      </c>
      <c r="E1136" s="86">
        <v>42373</v>
      </c>
      <c r="F1136" s="5">
        <v>2.1709999999999998</v>
      </c>
      <c r="G1136" s="5">
        <v>0.20272904741715381</v>
      </c>
      <c r="I1136" s="86">
        <v>42313</v>
      </c>
      <c r="J1136" s="5">
        <v>15.05</v>
      </c>
      <c r="L1136" s="86">
        <v>42373</v>
      </c>
      <c r="M1136" s="5">
        <v>1.0181</v>
      </c>
      <c r="O1136" s="86">
        <f t="shared" ca="1" si="128"/>
        <v>42373</v>
      </c>
      <c r="P1136" s="5">
        <v>2099.1999999999998</v>
      </c>
      <c r="Q1136" s="5">
        <v>4.1746681871462901</v>
      </c>
      <c r="R1136" s="1"/>
      <c r="S1136" s="1">
        <v>42160</v>
      </c>
      <c r="T1136">
        <v>351.69</v>
      </c>
      <c r="V1136" s="86">
        <v>42340</v>
      </c>
      <c r="W1136" s="5">
        <v>-11.25</v>
      </c>
      <c r="Z1136" s="86">
        <v>42314</v>
      </c>
      <c r="AA1136" s="5">
        <v>84.54</v>
      </c>
      <c r="AC1136" s="1">
        <v>42227</v>
      </c>
      <c r="AD1136">
        <v>2.2254999999999998</v>
      </c>
      <c r="AE1136" s="87">
        <f t="shared" ca="1" si="129"/>
        <v>-8.4500000000000242E-2</v>
      </c>
      <c r="AF1136" s="87">
        <f t="shared" ca="1" si="130"/>
        <v>6.1452386717956956E-2</v>
      </c>
      <c r="AG1136" s="87">
        <f t="shared" ca="1" si="131"/>
        <v>0.99088996193657464</v>
      </c>
      <c r="AI1136" s="1">
        <v>42172</v>
      </c>
      <c r="AJ1136">
        <v>2100.44</v>
      </c>
      <c r="AK1136" s="85">
        <f t="shared" ca="1" si="134"/>
        <v>1.9777309251246271E-3</v>
      </c>
      <c r="AL1136" s="87">
        <f t="shared" ca="1" si="132"/>
        <v>5.8546822494448241E-3</v>
      </c>
      <c r="AM1136" s="87">
        <f t="shared" ca="1" si="133"/>
        <v>9.4403914658825023</v>
      </c>
    </row>
    <row r="1137" spans="2:39" x14ac:dyDescent="0.45">
      <c r="B1137" s="86">
        <v>42362</v>
      </c>
      <c r="C1137" s="5">
        <v>74.153400000000005</v>
      </c>
      <c r="E1137" s="86">
        <v>42370</v>
      </c>
      <c r="F1137" s="5">
        <v>2.1865000000000001</v>
      </c>
      <c r="G1137" s="5">
        <v>0.6765901270340825</v>
      </c>
      <c r="I1137" s="86">
        <v>42312</v>
      </c>
      <c r="J1137" s="5">
        <v>15.51</v>
      </c>
      <c r="L1137" s="86">
        <v>42370</v>
      </c>
      <c r="M1137" s="5">
        <v>1.0055000000000001</v>
      </c>
      <c r="O1137" s="86">
        <f t="shared" ca="1" si="128"/>
        <v>42370</v>
      </c>
      <c r="P1137" s="5">
        <v>2099.9299999999998</v>
      </c>
      <c r="Q1137" s="5">
        <v>10.8736387749182</v>
      </c>
      <c r="R1137" s="1"/>
      <c r="S1137" s="1">
        <v>42159</v>
      </c>
      <c r="T1137">
        <v>346.089</v>
      </c>
      <c r="V1137" s="86">
        <v>42339</v>
      </c>
      <c r="W1137" s="5">
        <v>-12.5</v>
      </c>
      <c r="Z1137" s="86">
        <v>42313</v>
      </c>
      <c r="AA1137" s="5">
        <v>84.95</v>
      </c>
      <c r="AC1137" s="1">
        <v>42226</v>
      </c>
      <c r="AD1137">
        <v>2.31</v>
      </c>
      <c r="AE1137" s="87">
        <f t="shared" ca="1" si="129"/>
        <v>5.5499999999999883E-2</v>
      </c>
      <c r="AF1137" s="87">
        <f t="shared" ca="1" si="130"/>
        <v>6.1296465368458598E-2</v>
      </c>
      <c r="AG1137" s="87">
        <f t="shared" ca="1" si="131"/>
        <v>0.98837580572033801</v>
      </c>
      <c r="AI1137" s="1">
        <v>42171</v>
      </c>
      <c r="AJ1137">
        <v>2096.29</v>
      </c>
      <c r="AK1137" s="85">
        <f t="shared" ca="1" si="134"/>
        <v>5.6736790864062693E-3</v>
      </c>
      <c r="AL1137" s="87">
        <f t="shared" ca="1" si="132"/>
        <v>5.8149769326214917E-3</v>
      </c>
      <c r="AM1137" s="87">
        <f t="shared" ca="1" si="133"/>
        <v>9.3763685662409912</v>
      </c>
    </row>
    <row r="1138" spans="2:39" x14ac:dyDescent="0.45">
      <c r="B1138" s="86">
        <v>42361</v>
      </c>
      <c r="C1138" s="5">
        <v>74.3</v>
      </c>
      <c r="E1138" s="86">
        <v>42369</v>
      </c>
      <c r="F1138" s="5">
        <v>2.1850000000000001</v>
      </c>
      <c r="G1138" s="5">
        <v>0.68123994793806852</v>
      </c>
      <c r="I1138" s="86">
        <v>42311</v>
      </c>
      <c r="J1138" s="5">
        <v>14.54</v>
      </c>
      <c r="L1138" s="86">
        <v>42369</v>
      </c>
      <c r="M1138" s="5">
        <v>1.0085</v>
      </c>
      <c r="O1138" s="86">
        <f t="shared" ca="1" si="128"/>
        <v>42369</v>
      </c>
      <c r="P1138" s="5">
        <v>2102.31</v>
      </c>
      <c r="Q1138" s="5">
        <v>12.249799575309501</v>
      </c>
      <c r="R1138" s="1"/>
      <c r="S1138" s="1">
        <v>42158</v>
      </c>
      <c r="T1138">
        <v>342.98</v>
      </c>
      <c r="V1138" s="86">
        <v>42338</v>
      </c>
      <c r="W1138" s="5">
        <v>-14</v>
      </c>
      <c r="Z1138" s="86">
        <v>42312</v>
      </c>
      <c r="AA1138" s="5">
        <v>85.28</v>
      </c>
      <c r="AC1138" s="1">
        <v>42223</v>
      </c>
      <c r="AD1138">
        <v>2.2545000000000002</v>
      </c>
      <c r="AE1138" s="87">
        <f t="shared" ca="1" si="129"/>
        <v>-5.8499999999999996E-2</v>
      </c>
      <c r="AF1138" s="87">
        <f t="shared" ca="1" si="130"/>
        <v>6.7581111759622961E-2</v>
      </c>
      <c r="AG1138" s="87">
        <f t="shared" ca="1" si="131"/>
        <v>1.0897126838453008</v>
      </c>
      <c r="AI1138" s="1">
        <v>42170</v>
      </c>
      <c r="AJ1138">
        <v>2084.4299999999998</v>
      </c>
      <c r="AK1138" s="85">
        <f t="shared" ca="1" si="134"/>
        <v>-4.6332055293856079E-3</v>
      </c>
      <c r="AL1138" s="87">
        <f t="shared" ca="1" si="132"/>
        <v>8.484975405914346E-3</v>
      </c>
      <c r="AM1138" s="87">
        <f t="shared" ca="1" si="133"/>
        <v>13.681611742091112</v>
      </c>
    </row>
    <row r="1139" spans="2:39" x14ac:dyDescent="0.45">
      <c r="B1139" s="86">
        <v>42360</v>
      </c>
      <c r="C1139" s="5">
        <v>75</v>
      </c>
      <c r="E1139" s="86">
        <v>42368</v>
      </c>
      <c r="F1139" s="5">
        <v>2.214</v>
      </c>
      <c r="G1139" s="5">
        <v>0.59759170844314446</v>
      </c>
      <c r="I1139" s="86">
        <v>42310</v>
      </c>
      <c r="J1139" s="5">
        <v>14.15</v>
      </c>
      <c r="L1139" s="86">
        <v>42368</v>
      </c>
      <c r="M1139" s="5">
        <v>1.0345</v>
      </c>
      <c r="O1139" s="86">
        <f t="shared" ca="1" si="128"/>
        <v>42368</v>
      </c>
      <c r="P1139" s="5">
        <v>2109.79</v>
      </c>
      <c r="Q1139" s="5">
        <v>11.355302125766601</v>
      </c>
      <c r="R1139" s="1"/>
      <c r="S1139" s="1">
        <v>42157</v>
      </c>
      <c r="T1139">
        <v>338.11099999999999</v>
      </c>
      <c r="V1139" s="86">
        <v>42335</v>
      </c>
      <c r="W1139" s="5">
        <v>-13.63</v>
      </c>
      <c r="Z1139" s="86">
        <v>42311</v>
      </c>
      <c r="AA1139" s="5">
        <v>85.53</v>
      </c>
      <c r="AC1139" s="1">
        <v>42222</v>
      </c>
      <c r="AD1139">
        <v>2.3130000000000002</v>
      </c>
      <c r="AE1139" s="87">
        <f t="shared" ca="1" si="129"/>
        <v>-4.6999999999999709E-2</v>
      </c>
      <c r="AF1139" s="87">
        <f t="shared" ca="1" si="130"/>
        <v>6.0174212361553313E-2</v>
      </c>
      <c r="AG1139" s="87">
        <f t="shared" ca="1" si="131"/>
        <v>0.97028001971939104</v>
      </c>
      <c r="AI1139" s="1">
        <v>42167</v>
      </c>
      <c r="AJ1139">
        <v>2094.11</v>
      </c>
      <c r="AK1139" s="85">
        <f t="shared" ca="1" si="134"/>
        <v>-7.018875011890289E-3</v>
      </c>
      <c r="AL1139" s="87">
        <f t="shared" ca="1" si="132"/>
        <v>7.8128483269425796E-3</v>
      </c>
      <c r="AM1139" s="87">
        <f t="shared" ca="1" si="133"/>
        <v>12.597839392034835</v>
      </c>
    </row>
    <row r="1140" spans="2:39" x14ac:dyDescent="0.45">
      <c r="B1140" s="86">
        <v>42359</v>
      </c>
      <c r="C1140" s="5">
        <v>74.400000000000006</v>
      </c>
      <c r="E1140" s="86">
        <v>42367</v>
      </c>
      <c r="F1140" s="5">
        <v>2.2313999999999998</v>
      </c>
      <c r="G1140" s="5">
        <v>0.58965683522989065</v>
      </c>
      <c r="I1140" s="86">
        <v>42307</v>
      </c>
      <c r="J1140" s="5">
        <v>15.07</v>
      </c>
      <c r="L1140" s="86">
        <v>42367</v>
      </c>
      <c r="M1140" s="5">
        <v>1.0544</v>
      </c>
      <c r="O1140" s="86">
        <f t="shared" ca="1" si="128"/>
        <v>42367</v>
      </c>
      <c r="P1140" s="5">
        <v>2104.0500000000002</v>
      </c>
      <c r="Q1140" s="5">
        <v>13.7318962570598</v>
      </c>
      <c r="R1140" s="1"/>
      <c r="S1140" s="1">
        <v>42156</v>
      </c>
      <c r="T1140">
        <v>337.03899999999999</v>
      </c>
      <c r="V1140" s="86">
        <v>42334</v>
      </c>
      <c r="W1140" s="5">
        <v>-13.25</v>
      </c>
      <c r="Z1140" s="86">
        <v>42310</v>
      </c>
      <c r="AA1140" s="5">
        <v>85.44</v>
      </c>
      <c r="AC1140" s="1">
        <v>42221</v>
      </c>
      <c r="AD1140">
        <v>2.36</v>
      </c>
      <c r="AE1140" s="87">
        <f t="shared" ca="1" si="129"/>
        <v>5.0599999999999756E-2</v>
      </c>
      <c r="AF1140" s="87">
        <f t="shared" ca="1" si="130"/>
        <v>7.1415147786259778E-2</v>
      </c>
      <c r="AG1140" s="87">
        <f t="shared" ca="1" si="131"/>
        <v>1.1515346571713176</v>
      </c>
      <c r="AI1140" s="1">
        <v>42166</v>
      </c>
      <c r="AJ1140">
        <v>2108.86</v>
      </c>
      <c r="AK1140" s="85">
        <f t="shared" ca="1" si="134"/>
        <v>1.7370426241117387E-3</v>
      </c>
      <c r="AL1140" s="87">
        <f t="shared" ca="1" si="132"/>
        <v>7.6184217675389059E-3</v>
      </c>
      <c r="AM1140" s="87">
        <f t="shared" ca="1" si="133"/>
        <v>12.284335985029376</v>
      </c>
    </row>
    <row r="1141" spans="2:39" x14ac:dyDescent="0.45">
      <c r="B1141" s="86">
        <v>42356</v>
      </c>
      <c r="C1141" s="5">
        <v>75</v>
      </c>
      <c r="E1141" s="86">
        <v>42366</v>
      </c>
      <c r="F1141" s="5">
        <v>2.1663000000000001</v>
      </c>
      <c r="G1141" s="5">
        <v>0.17566597090311387</v>
      </c>
      <c r="I1141" s="86">
        <v>42306</v>
      </c>
      <c r="J1141" s="5">
        <v>14.61</v>
      </c>
      <c r="L1141" s="86">
        <v>42366</v>
      </c>
      <c r="M1141" s="5">
        <v>1.0263</v>
      </c>
      <c r="O1141" s="86">
        <f t="shared" ca="1" si="128"/>
        <v>42366</v>
      </c>
      <c r="P1141" s="5">
        <v>2079.36</v>
      </c>
      <c r="Q1141" s="5">
        <v>11.945548040264599</v>
      </c>
      <c r="R1141" s="1"/>
      <c r="S1141" s="1">
        <v>42153</v>
      </c>
      <c r="T1141">
        <v>338.83800000000002</v>
      </c>
      <c r="V1141" s="86">
        <v>42333</v>
      </c>
      <c r="W1141" s="5">
        <v>-13.75</v>
      </c>
      <c r="Z1141" s="86">
        <v>42307</v>
      </c>
      <c r="AA1141" s="5">
        <v>85.57</v>
      </c>
      <c r="AC1141" s="1">
        <v>42220</v>
      </c>
      <c r="AD1141">
        <v>2.3094000000000001</v>
      </c>
      <c r="AE1141" s="87">
        <f t="shared" ca="1" si="129"/>
        <v>7.4899999999999967E-2</v>
      </c>
      <c r="AF1141" s="87">
        <f t="shared" ca="1" si="130"/>
        <v>6.4418701994581232E-2</v>
      </c>
      <c r="AG1141" s="87">
        <f t="shared" ca="1" si="131"/>
        <v>1.0387203585822955</v>
      </c>
      <c r="AI1141" s="1">
        <v>42165</v>
      </c>
      <c r="AJ1141">
        <v>2105.1999999999998</v>
      </c>
      <c r="AK1141" s="85">
        <f t="shared" ca="1" si="134"/>
        <v>1.1970467999834084E-2</v>
      </c>
      <c r="AL1141" s="87">
        <f t="shared" ca="1" si="132"/>
        <v>7.8051391080088345E-3</v>
      </c>
      <c r="AM1141" s="87">
        <f t="shared" ca="1" si="133"/>
        <v>12.585408650018451</v>
      </c>
    </row>
    <row r="1142" spans="2:39" x14ac:dyDescent="0.45">
      <c r="B1142" s="86">
        <v>42355</v>
      </c>
      <c r="C1142" s="5">
        <v>74.8</v>
      </c>
      <c r="E1142" s="86">
        <v>42363</v>
      </c>
      <c r="F1142" s="5">
        <v>2.1709999999999998</v>
      </c>
      <c r="G1142" s="5">
        <v>0.36836195967191532</v>
      </c>
      <c r="I1142" s="86">
        <v>42305</v>
      </c>
      <c r="J1142" s="5">
        <v>14.33</v>
      </c>
      <c r="L1142" s="86">
        <v>42363</v>
      </c>
      <c r="M1142" s="5">
        <v>1.0425</v>
      </c>
      <c r="O1142" s="86">
        <f t="shared" ca="1" si="128"/>
        <v>42363</v>
      </c>
      <c r="P1142" s="5">
        <v>2089.41</v>
      </c>
      <c r="Q1142" s="5">
        <v>10.905593928849701</v>
      </c>
      <c r="R1142" s="1"/>
      <c r="S1142" s="1">
        <v>42152</v>
      </c>
      <c r="T1142">
        <v>339.13900000000001</v>
      </c>
      <c r="V1142" s="86">
        <v>42332</v>
      </c>
      <c r="W1142" s="5">
        <v>-13.25</v>
      </c>
      <c r="Z1142" s="86">
        <v>42306</v>
      </c>
      <c r="AA1142" s="5">
        <v>85.47</v>
      </c>
      <c r="AC1142" s="1">
        <v>42219</v>
      </c>
      <c r="AD1142">
        <v>2.2345000000000002</v>
      </c>
      <c r="AE1142" s="87">
        <f t="shared" ca="1" si="129"/>
        <v>-3.2000000000000028E-2</v>
      </c>
      <c r="AF1142" s="87">
        <f t="shared" ca="1" si="130"/>
        <v>4.6573624510016377E-2</v>
      </c>
      <c r="AG1142" s="87">
        <f t="shared" ca="1" si="131"/>
        <v>0.75097713014445355</v>
      </c>
      <c r="AI1142" s="1">
        <v>42164</v>
      </c>
      <c r="AJ1142">
        <v>2080.15</v>
      </c>
      <c r="AK1142" s="85">
        <f t="shared" ca="1" si="134"/>
        <v>4.1832655565178788E-4</v>
      </c>
      <c r="AL1142" s="87">
        <f t="shared" ca="1" si="132"/>
        <v>4.2438378206343897E-3</v>
      </c>
      <c r="AM1142" s="87">
        <f t="shared" ca="1" si="133"/>
        <v>6.8429828703864075</v>
      </c>
    </row>
    <row r="1143" spans="2:39" x14ac:dyDescent="0.45">
      <c r="B1143" s="86">
        <v>42354</v>
      </c>
      <c r="C1143" s="5">
        <v>74.945899999999995</v>
      </c>
      <c r="E1143" s="86">
        <v>42362</v>
      </c>
      <c r="F1143" s="5">
        <v>2.1718999999999999</v>
      </c>
      <c r="G1143" s="5">
        <v>0.38832389831170605</v>
      </c>
      <c r="I1143" s="86">
        <v>42304</v>
      </c>
      <c r="J1143" s="5">
        <v>15.43</v>
      </c>
      <c r="L1143" s="86">
        <v>42362</v>
      </c>
      <c r="M1143" s="5">
        <v>1.0424</v>
      </c>
      <c r="O1143" s="86">
        <f t="shared" ca="1" si="128"/>
        <v>42362</v>
      </c>
      <c r="P1143" s="5">
        <v>2090.35</v>
      </c>
      <c r="Q1143" s="5">
        <v>12.6848603283798</v>
      </c>
      <c r="R1143" s="1"/>
      <c r="S1143" s="1">
        <v>42151</v>
      </c>
      <c r="T1143">
        <v>336.798</v>
      </c>
      <c r="V1143" s="86">
        <v>42331</v>
      </c>
      <c r="W1143" s="5">
        <v>-13.94</v>
      </c>
      <c r="Z1143" s="86">
        <v>42305</v>
      </c>
      <c r="AA1143" s="5">
        <v>85.69</v>
      </c>
      <c r="AC1143" s="1">
        <v>42216</v>
      </c>
      <c r="AD1143">
        <v>2.2665000000000002</v>
      </c>
      <c r="AE1143" s="87">
        <f t="shared" ca="1" si="129"/>
        <v>-7.8500000000000014E-2</v>
      </c>
      <c r="AF1143" s="87">
        <f t="shared" ca="1" si="130"/>
        <v>5.305596887564417E-2</v>
      </c>
      <c r="AG1143" s="87">
        <f t="shared" ca="1" si="131"/>
        <v>0.85550179232229773</v>
      </c>
      <c r="AI1143" s="1">
        <v>42163</v>
      </c>
      <c r="AJ1143">
        <v>2079.2800000000002</v>
      </c>
      <c r="AK1143" s="85">
        <f t="shared" ca="1" si="134"/>
        <v>-6.4955370983836944E-3</v>
      </c>
      <c r="AL1143" s="87">
        <f t="shared" ca="1" si="132"/>
        <v>4.87680641094665E-3</v>
      </c>
      <c r="AM1143" s="87">
        <f t="shared" ca="1" si="133"/>
        <v>7.8636140547213333</v>
      </c>
    </row>
    <row r="1144" spans="2:39" x14ac:dyDescent="0.45">
      <c r="B1144" s="86">
        <v>42353</v>
      </c>
      <c r="C1144" s="5">
        <v>80.204999999999998</v>
      </c>
      <c r="E1144" s="86">
        <v>42361</v>
      </c>
      <c r="F1144" s="5">
        <v>2.1873</v>
      </c>
      <c r="G1144" s="5">
        <v>0.3341534328219104</v>
      </c>
      <c r="I1144" s="86">
        <v>42303</v>
      </c>
      <c r="J1144" s="5">
        <v>15.29</v>
      </c>
      <c r="L1144" s="86">
        <v>42361</v>
      </c>
      <c r="M1144" s="5">
        <v>1.0671999999999999</v>
      </c>
      <c r="O1144" s="86">
        <f t="shared" ca="1" si="128"/>
        <v>42361</v>
      </c>
      <c r="P1144" s="5">
        <v>2065.89</v>
      </c>
      <c r="Q1144" s="5">
        <v>15.3077492107435</v>
      </c>
      <c r="R1144" s="1"/>
      <c r="S1144" s="1">
        <v>42150</v>
      </c>
      <c r="T1144">
        <v>340.45</v>
      </c>
      <c r="V1144" s="86">
        <v>42328</v>
      </c>
      <c r="W1144" s="5">
        <v>-17.14</v>
      </c>
      <c r="Z1144" s="86">
        <v>42304</v>
      </c>
      <c r="AA1144" s="5">
        <v>85.46</v>
      </c>
      <c r="AC1144" s="1">
        <v>42215</v>
      </c>
      <c r="AD1144">
        <v>2.3450000000000002</v>
      </c>
      <c r="AE1144" s="87">
        <f t="shared" ca="1" si="129"/>
        <v>-2.1899999999999586E-2</v>
      </c>
      <c r="AF1144" s="87">
        <f t="shared" ca="1" si="130"/>
        <v>3.8873169839020373E-2</v>
      </c>
      <c r="AG1144" s="87">
        <f t="shared" ca="1" si="131"/>
        <v>0.62681102947113498</v>
      </c>
      <c r="AI1144" s="1">
        <v>42160</v>
      </c>
      <c r="AJ1144">
        <v>2092.83</v>
      </c>
      <c r="AK1144" s="85">
        <f t="shared" ca="1" si="134"/>
        <v>-1.4372106268171129E-3</v>
      </c>
      <c r="AL1144" s="87">
        <f t="shared" ca="1" si="132"/>
        <v>4.559360006381288E-3</v>
      </c>
      <c r="AM1144" s="87">
        <f t="shared" ca="1" si="133"/>
        <v>7.3517471077460126</v>
      </c>
    </row>
    <row r="1145" spans="2:39" x14ac:dyDescent="0.45">
      <c r="B1145" s="86">
        <v>42352</v>
      </c>
      <c r="C1145" s="5">
        <v>78.599999999999994</v>
      </c>
      <c r="E1145" s="86">
        <v>42360</v>
      </c>
      <c r="F1145" s="5">
        <v>2.1762999999999999</v>
      </c>
      <c r="G1145" s="5">
        <v>0.65043102375783624</v>
      </c>
      <c r="I1145" s="86">
        <v>42300</v>
      </c>
      <c r="J1145" s="5">
        <v>14.46</v>
      </c>
      <c r="L1145" s="86">
        <v>42360</v>
      </c>
      <c r="M1145" s="5">
        <v>1.0632999999999999</v>
      </c>
      <c r="O1145" s="86">
        <f t="shared" ca="1" si="128"/>
        <v>42360</v>
      </c>
      <c r="P1145" s="5">
        <v>2071.1799999999998</v>
      </c>
      <c r="Q1145" s="5">
        <v>16.989071330076399</v>
      </c>
      <c r="R1145" s="1"/>
      <c r="S1145" s="1">
        <v>42146</v>
      </c>
      <c r="T1145">
        <v>340.40100000000001</v>
      </c>
      <c r="V1145" s="86">
        <v>42327</v>
      </c>
      <c r="W1145" s="5">
        <v>-16.75</v>
      </c>
      <c r="Z1145" s="86">
        <v>42303</v>
      </c>
      <c r="AA1145" s="5">
        <v>85.74</v>
      </c>
      <c r="AC1145" s="1">
        <v>42214</v>
      </c>
      <c r="AD1145">
        <v>2.3668999999999998</v>
      </c>
      <c r="AE1145" s="87">
        <f t="shared" ca="1" si="129"/>
        <v>3.4899999999999931E-2</v>
      </c>
      <c r="AF1145" s="87">
        <f t="shared" ca="1" si="130"/>
        <v>3.6841767510983101E-2</v>
      </c>
      <c r="AG1145" s="87">
        <f t="shared" ca="1" si="131"/>
        <v>0.59405565115287451</v>
      </c>
      <c r="AI1145" s="1">
        <v>42159</v>
      </c>
      <c r="AJ1145">
        <v>2095.84</v>
      </c>
      <c r="AK1145" s="85">
        <f t="shared" ca="1" si="134"/>
        <v>-8.6605718154161154E-3</v>
      </c>
      <c r="AL1145" s="87">
        <f t="shared" ca="1" si="132"/>
        <v>5.0723321365809667E-3</v>
      </c>
      <c r="AM1145" s="87">
        <f t="shared" ca="1" si="133"/>
        <v>8.1788898140187261</v>
      </c>
    </row>
    <row r="1146" spans="2:39" x14ac:dyDescent="0.45">
      <c r="B1146" s="86">
        <v>42349</v>
      </c>
      <c r="C1146" s="5">
        <v>76</v>
      </c>
      <c r="E1146" s="86">
        <v>42359</v>
      </c>
      <c r="F1146" s="5">
        <v>2.1377999999999999</v>
      </c>
      <c r="G1146" s="5">
        <v>0.64796264038394513</v>
      </c>
      <c r="I1146" s="86">
        <v>42299</v>
      </c>
      <c r="J1146" s="5">
        <v>14.45</v>
      </c>
      <c r="L1146" s="86">
        <v>42359</v>
      </c>
      <c r="M1146" s="5">
        <v>1.0373000000000001</v>
      </c>
      <c r="O1146" s="86">
        <f t="shared" ca="1" si="128"/>
        <v>42359</v>
      </c>
      <c r="P1146" s="5">
        <v>2075.15</v>
      </c>
      <c r="Q1146" s="5">
        <v>16.8209020517506</v>
      </c>
      <c r="R1146" s="1"/>
      <c r="S1146" s="1">
        <v>42145</v>
      </c>
      <c r="T1146">
        <v>338.26799999999997</v>
      </c>
      <c r="V1146" s="86">
        <v>42326</v>
      </c>
      <c r="W1146" s="5">
        <v>-14.25</v>
      </c>
      <c r="Z1146" s="86">
        <v>42300</v>
      </c>
      <c r="AA1146" s="5">
        <v>85.83</v>
      </c>
      <c r="AC1146" s="1">
        <v>42213</v>
      </c>
      <c r="AD1146">
        <v>2.3319999999999999</v>
      </c>
      <c r="AE1146" s="87">
        <f t="shared" ca="1" si="129"/>
        <v>2.9999999999999805E-2</v>
      </c>
      <c r="AF1146" s="87">
        <f t="shared" ca="1" si="130"/>
        <v>3.983813081291155E-2</v>
      </c>
      <c r="AG1146" s="87">
        <f t="shared" ca="1" si="131"/>
        <v>0.64237055764825468</v>
      </c>
      <c r="AI1146" s="1">
        <v>42158</v>
      </c>
      <c r="AJ1146">
        <v>2114.0700000000002</v>
      </c>
      <c r="AK1146" s="85">
        <f t="shared" ca="1" si="134"/>
        <v>2.1166434256780875E-3</v>
      </c>
      <c r="AL1146" s="87">
        <f t="shared" ca="1" si="132"/>
        <v>3.9744575669348305E-3</v>
      </c>
      <c r="AM1146" s="87">
        <f t="shared" ca="1" si="133"/>
        <v>6.4086202628608273</v>
      </c>
    </row>
    <row r="1147" spans="2:39" x14ac:dyDescent="0.45">
      <c r="B1147" s="86">
        <v>42348</v>
      </c>
      <c r="C1147" s="5">
        <v>75.599999999999994</v>
      </c>
      <c r="E1147" s="86">
        <v>42356</v>
      </c>
      <c r="F1147" s="5">
        <v>2.1459999999999999</v>
      </c>
      <c r="G1147" s="5">
        <v>0.7743959796727613</v>
      </c>
      <c r="I1147" s="86">
        <v>42298</v>
      </c>
      <c r="J1147" s="5">
        <v>16.7</v>
      </c>
      <c r="L1147" s="86">
        <v>42356</v>
      </c>
      <c r="M1147" s="5">
        <v>1.0539000000000001</v>
      </c>
      <c r="O1147" s="86">
        <f t="shared" ca="1" si="128"/>
        <v>42356</v>
      </c>
      <c r="P1147" s="5">
        <v>2052.5100000000002</v>
      </c>
      <c r="Q1147" s="5">
        <v>15.733607843594401</v>
      </c>
      <c r="R1147" s="1"/>
      <c r="S1147" s="1">
        <v>42144</v>
      </c>
      <c r="T1147">
        <v>342.88799999999998</v>
      </c>
      <c r="V1147" s="86">
        <v>42325</v>
      </c>
      <c r="W1147" s="5">
        <v>-13.13</v>
      </c>
      <c r="Z1147" s="86">
        <v>42299</v>
      </c>
      <c r="AA1147" s="5">
        <v>85.53</v>
      </c>
      <c r="AC1147" s="1">
        <v>42212</v>
      </c>
      <c r="AD1147">
        <v>2.302</v>
      </c>
      <c r="AE1147" s="87">
        <f t="shared" ca="1" si="129"/>
        <v>-4.4000000000000039E-2</v>
      </c>
      <c r="AF1147" s="87">
        <f t="shared" ca="1" si="130"/>
        <v>2.9407935436998184E-2</v>
      </c>
      <c r="AG1147" s="87">
        <f t="shared" ca="1" si="131"/>
        <v>0.47418871067680418</v>
      </c>
      <c r="AI1147" s="1">
        <v>42157</v>
      </c>
      <c r="AJ1147">
        <v>2109.6</v>
      </c>
      <c r="AK1147" s="85">
        <f t="shared" ca="1" si="134"/>
        <v>-1.0091607056388198E-3</v>
      </c>
      <c r="AL1147" s="87">
        <f t="shared" ca="1" si="132"/>
        <v>3.4776466390404994E-3</v>
      </c>
      <c r="AM1147" s="87">
        <f t="shared" ca="1" si="133"/>
        <v>5.6075367122897344</v>
      </c>
    </row>
    <row r="1148" spans="2:39" x14ac:dyDescent="0.45">
      <c r="B1148" s="86">
        <v>42347</v>
      </c>
      <c r="C1148" s="5">
        <v>76.2</v>
      </c>
      <c r="E1148" s="86">
        <v>42355</v>
      </c>
      <c r="F1148" s="5">
        <v>2.1480000000000001</v>
      </c>
      <c r="G1148" s="5">
        <v>0.83848552959090261</v>
      </c>
      <c r="I1148" s="86">
        <v>42297</v>
      </c>
      <c r="J1148" s="5">
        <v>15.75</v>
      </c>
      <c r="L1148" s="86">
        <v>42355</v>
      </c>
      <c r="M1148" s="5">
        <v>1.06</v>
      </c>
      <c r="O1148" s="86">
        <f t="shared" ca="1" si="128"/>
        <v>42355</v>
      </c>
      <c r="P1148" s="5">
        <v>2018.94</v>
      </c>
      <c r="Q1148" s="5">
        <v>6.9380933641015403</v>
      </c>
      <c r="R1148" s="1"/>
      <c r="S1148" s="1">
        <v>42143</v>
      </c>
      <c r="T1148">
        <v>341.41500000000002</v>
      </c>
      <c r="V1148" s="86">
        <v>42324</v>
      </c>
      <c r="W1148" s="5">
        <v>-11.81</v>
      </c>
      <c r="Z1148" s="86">
        <v>42298</v>
      </c>
      <c r="AA1148" s="5">
        <v>85.5</v>
      </c>
      <c r="AC1148" s="1">
        <v>42209</v>
      </c>
      <c r="AD1148">
        <v>2.3460000000000001</v>
      </c>
      <c r="AE1148" s="87">
        <f t="shared" ca="1" si="129"/>
        <v>-7.8000000000000291E-3</v>
      </c>
      <c r="AF1148" s="87">
        <f t="shared" ca="1" si="130"/>
        <v>3.0235078964672594E-2</v>
      </c>
      <c r="AG1148" s="87">
        <f t="shared" ca="1" si="131"/>
        <v>0.48752599930670021</v>
      </c>
      <c r="AI1148" s="1">
        <v>42156</v>
      </c>
      <c r="AJ1148">
        <v>2111.73</v>
      </c>
      <c r="AK1148" s="85">
        <f t="shared" ca="1" si="134"/>
        <v>2.0573017741854285E-3</v>
      </c>
      <c r="AL1148" s="87">
        <f t="shared" ca="1" si="132"/>
        <v>6.4811516987517588E-3</v>
      </c>
      <c r="AM1148" s="87">
        <f t="shared" ca="1" si="133"/>
        <v>10.450543100231934</v>
      </c>
    </row>
    <row r="1149" spans="2:39" x14ac:dyDescent="0.45">
      <c r="B1149" s="86">
        <v>42346</v>
      </c>
      <c r="C1149" s="5">
        <v>75.8</v>
      </c>
      <c r="E1149" s="86">
        <v>42354</v>
      </c>
      <c r="F1149" s="5">
        <v>2.2078000000000002</v>
      </c>
      <c r="G1149" s="5">
        <v>1.0467062943666054</v>
      </c>
      <c r="I1149" s="86">
        <v>42296</v>
      </c>
      <c r="J1149" s="5">
        <v>14.98</v>
      </c>
      <c r="L1149" s="86">
        <v>42354</v>
      </c>
      <c r="M1149" s="5">
        <v>1.1268</v>
      </c>
      <c r="O1149" s="86">
        <f t="shared" ca="1" si="128"/>
        <v>42354</v>
      </c>
      <c r="P1149" s="5">
        <v>2030.77</v>
      </c>
      <c r="Q1149" s="5">
        <v>11.6977057648848</v>
      </c>
      <c r="R1149" s="1"/>
      <c r="S1149" s="1">
        <v>42142</v>
      </c>
      <c r="T1149">
        <v>341.73099999999999</v>
      </c>
      <c r="V1149" s="86">
        <v>42321</v>
      </c>
      <c r="W1149" s="5">
        <v>-11.75</v>
      </c>
      <c r="Z1149" s="86">
        <v>42297</v>
      </c>
      <c r="AA1149" s="5">
        <v>85.59</v>
      </c>
      <c r="AC1149" s="1">
        <v>42208</v>
      </c>
      <c r="AD1149">
        <v>2.3538000000000001</v>
      </c>
      <c r="AE1149" s="87">
        <f t="shared" ca="1" si="129"/>
        <v>-5.9199999999999697E-2</v>
      </c>
      <c r="AF1149" s="87">
        <f t="shared" ca="1" si="130"/>
        <v>3.8351488454382784E-2</v>
      </c>
      <c r="AG1149" s="87">
        <f t="shared" ca="1" si="131"/>
        <v>0.61839916990025989</v>
      </c>
      <c r="AI1149" s="1">
        <v>42153</v>
      </c>
      <c r="AJ1149">
        <v>2107.39</v>
      </c>
      <c r="AK1149" s="85">
        <f t="shared" ca="1" si="134"/>
        <v>-6.3384457913584413E-3</v>
      </c>
      <c r="AL1149" s="87">
        <f t="shared" ca="1" si="132"/>
        <v>8.4130778633038552E-3</v>
      </c>
      <c r="AM1149" s="87">
        <f t="shared" ca="1" si="133"/>
        <v>13.565680438092102</v>
      </c>
    </row>
    <row r="1150" spans="2:39" x14ac:dyDescent="0.45">
      <c r="B1150" s="86">
        <v>42345</v>
      </c>
      <c r="C1150" s="5">
        <v>76.564599999999999</v>
      </c>
      <c r="E1150" s="86">
        <v>42353</v>
      </c>
      <c r="F1150" s="5">
        <v>2.1697000000000002</v>
      </c>
      <c r="G1150" s="5">
        <v>1.0607123942583765</v>
      </c>
      <c r="I1150" s="86">
        <v>42293</v>
      </c>
      <c r="J1150" s="5">
        <v>15.05</v>
      </c>
      <c r="L1150" s="86">
        <v>42353</v>
      </c>
      <c r="M1150" s="5">
        <v>1.1325000000000001</v>
      </c>
      <c r="O1150" s="86">
        <f t="shared" ca="1" si="128"/>
        <v>42353</v>
      </c>
      <c r="P1150" s="5">
        <v>2033.66</v>
      </c>
      <c r="Q1150" s="5">
        <v>13.344832698038401</v>
      </c>
      <c r="R1150" s="1"/>
      <c r="S1150" s="1">
        <v>42139</v>
      </c>
      <c r="T1150">
        <v>336.96300000000002</v>
      </c>
      <c r="V1150" s="86">
        <v>42320</v>
      </c>
      <c r="W1150" s="5">
        <v>-11</v>
      </c>
      <c r="Z1150" s="86">
        <v>42296</v>
      </c>
      <c r="AA1150" s="5">
        <v>85.51</v>
      </c>
      <c r="AC1150" s="1">
        <v>42207</v>
      </c>
      <c r="AD1150">
        <v>2.4129999999999998</v>
      </c>
      <c r="AE1150" s="87">
        <f t="shared" ca="1" si="129"/>
        <v>2.9999999999996696E-3</v>
      </c>
      <c r="AF1150" s="87">
        <f t="shared" ca="1" si="130"/>
        <v>2.9421123364005018E-2</v>
      </c>
      <c r="AG1150" s="87">
        <f t="shared" ca="1" si="131"/>
        <v>0.47440135961019386</v>
      </c>
      <c r="AI1150" s="1">
        <v>42152</v>
      </c>
      <c r="AJ1150">
        <v>2120.79</v>
      </c>
      <c r="AK1150" s="85">
        <f t="shared" ca="1" si="134"/>
        <v>-1.2675915340863882E-3</v>
      </c>
      <c r="AL1150" s="87">
        <f t="shared" ca="1" si="132"/>
        <v>7.9801650171006221E-3</v>
      </c>
      <c r="AM1150" s="87">
        <f t="shared" ca="1" si="133"/>
        <v>12.867629448364104</v>
      </c>
    </row>
    <row r="1151" spans="2:39" x14ac:dyDescent="0.45">
      <c r="B1151" s="86">
        <v>42342</v>
      </c>
      <c r="C1151" s="5">
        <v>76.400000000000006</v>
      </c>
      <c r="E1151" s="86">
        <v>42352</v>
      </c>
      <c r="F1151" s="5">
        <v>2.125</v>
      </c>
      <c r="G1151" s="5">
        <v>1.0043010504823757</v>
      </c>
      <c r="I1151" s="86">
        <v>42292</v>
      </c>
      <c r="J1151" s="5">
        <v>16.05</v>
      </c>
      <c r="L1151" s="86">
        <v>42352</v>
      </c>
      <c r="M1151" s="5">
        <v>1.1069</v>
      </c>
      <c r="O1151" s="86">
        <f t="shared" ca="1" si="128"/>
        <v>42352</v>
      </c>
      <c r="P1151" s="5">
        <v>2033.11</v>
      </c>
      <c r="Q1151" s="5">
        <v>15.9215045582632</v>
      </c>
      <c r="R1151" s="1"/>
      <c r="S1151" s="1">
        <v>42138</v>
      </c>
      <c r="T1151">
        <v>341.02600000000001</v>
      </c>
      <c r="V1151" s="86">
        <v>42319</v>
      </c>
      <c r="W1151" s="5">
        <v>-10.75</v>
      </c>
      <c r="Z1151" s="86">
        <v>42293</v>
      </c>
      <c r="AA1151" s="5">
        <v>85.28</v>
      </c>
      <c r="AC1151" s="1">
        <v>42206</v>
      </c>
      <c r="AD1151">
        <v>2.41</v>
      </c>
      <c r="AE1151" s="87">
        <f t="shared" ca="1" si="129"/>
        <v>-4.8000000000000043E-2</v>
      </c>
      <c r="AF1151" s="87">
        <f t="shared" ca="1" si="130"/>
        <v>2.9133185545010421E-2</v>
      </c>
      <c r="AG1151" s="87">
        <f t="shared" ca="1" si="131"/>
        <v>0.46975850178575912</v>
      </c>
      <c r="AI1151" s="1">
        <v>42151</v>
      </c>
      <c r="AJ1151">
        <v>2123.48</v>
      </c>
      <c r="AK1151" s="85">
        <f t="shared" ca="1" si="134"/>
        <v>9.1209049217876367E-3</v>
      </c>
      <c r="AL1151" s="87">
        <f t="shared" ca="1" si="132"/>
        <v>8.168019319453412E-3</v>
      </c>
      <c r="AM1151" s="87">
        <f t="shared" ca="1" si="133"/>
        <v>13.170535409303103</v>
      </c>
    </row>
    <row r="1152" spans="2:39" x14ac:dyDescent="0.45">
      <c r="B1152" s="86">
        <v>42341</v>
      </c>
      <c r="C1152" s="5">
        <v>76.599999999999994</v>
      </c>
      <c r="E1152" s="86">
        <v>42349</v>
      </c>
      <c r="F1152" s="5">
        <v>2.0762999999999998</v>
      </c>
      <c r="G1152" s="5">
        <v>0.87467966517272389</v>
      </c>
      <c r="I1152" s="86">
        <v>42291</v>
      </c>
      <c r="J1152" s="5">
        <v>18.03</v>
      </c>
      <c r="L1152" s="86">
        <v>42349</v>
      </c>
      <c r="M1152" s="5">
        <v>1.0885</v>
      </c>
      <c r="O1152" s="86">
        <f t="shared" ca="1" si="128"/>
        <v>42349</v>
      </c>
      <c r="P1152" s="5">
        <v>2023.86</v>
      </c>
      <c r="Q1152" s="5">
        <v>15.669825152655299</v>
      </c>
      <c r="R1152" s="1"/>
      <c r="S1152" s="1">
        <v>42137</v>
      </c>
      <c r="T1152">
        <v>349.71899999999999</v>
      </c>
      <c r="V1152" s="86">
        <v>42318</v>
      </c>
      <c r="W1152" s="5">
        <v>-10.75</v>
      </c>
      <c r="Z1152" s="86">
        <v>42292</v>
      </c>
      <c r="AA1152" s="5">
        <v>84.89</v>
      </c>
      <c r="AC1152" s="1">
        <v>42205</v>
      </c>
      <c r="AD1152">
        <v>2.4580000000000002</v>
      </c>
      <c r="AE1152" s="87">
        <f t="shared" ca="1" si="129"/>
        <v>1.9600000000000062E-2</v>
      </c>
      <c r="AF1152" s="87">
        <f t="shared" ca="1" si="130"/>
        <v>2.8656165712344354E-2</v>
      </c>
      <c r="AG1152" s="87">
        <f t="shared" ca="1" si="131"/>
        <v>0.46206678810175095</v>
      </c>
      <c r="AI1152" s="1">
        <v>42150</v>
      </c>
      <c r="AJ1152">
        <v>2104.1999999999998</v>
      </c>
      <c r="AK1152" s="85">
        <f t="shared" ca="1" si="134"/>
        <v>-1.0335154142642595E-2</v>
      </c>
      <c r="AL1152" s="87">
        <f t="shared" ca="1" si="132"/>
        <v>5.3838997413186923E-3</v>
      </c>
      <c r="AM1152" s="87">
        <f t="shared" ca="1" si="133"/>
        <v>8.6812774811018354</v>
      </c>
    </row>
    <row r="1153" spans="2:39" x14ac:dyDescent="0.45">
      <c r="B1153" s="86">
        <v>42340</v>
      </c>
      <c r="C1153" s="5">
        <v>75.099999999999994</v>
      </c>
      <c r="E1153" s="86">
        <v>42348</v>
      </c>
      <c r="F1153" s="5">
        <v>2.1619999999999999</v>
      </c>
      <c r="G1153" s="5">
        <v>0.55044224644068351</v>
      </c>
      <c r="I1153" s="86">
        <v>42290</v>
      </c>
      <c r="J1153" s="5">
        <v>17.670000000000002</v>
      </c>
      <c r="L1153" s="86">
        <v>42348</v>
      </c>
      <c r="M1153" s="5">
        <v>1.1065</v>
      </c>
      <c r="O1153" s="86">
        <f t="shared" ca="1" si="128"/>
        <v>42348</v>
      </c>
      <c r="P1153" s="5">
        <v>1994.24</v>
      </c>
      <c r="Q1153" s="5">
        <v>6.4817525547414103</v>
      </c>
      <c r="R1153" s="1"/>
      <c r="S1153" s="1">
        <v>42136</v>
      </c>
      <c r="T1153">
        <v>346.91</v>
      </c>
      <c r="V1153" s="86">
        <v>42317</v>
      </c>
      <c r="W1153" s="5">
        <v>-10.41</v>
      </c>
      <c r="Z1153" s="86">
        <v>42291</v>
      </c>
      <c r="AA1153" s="5">
        <v>84.69</v>
      </c>
      <c r="AC1153" s="1">
        <v>42202</v>
      </c>
      <c r="AD1153">
        <v>2.4384000000000001</v>
      </c>
      <c r="AE1153" s="87">
        <f t="shared" ca="1" si="129"/>
        <v>3.9000000000002366E-3</v>
      </c>
      <c r="AF1153" s="87">
        <f t="shared" ca="1" si="130"/>
        <v>3.2262194077072259E-2</v>
      </c>
      <c r="AG1153" s="87">
        <f t="shared" ca="1" si="131"/>
        <v>0.52021224834997482</v>
      </c>
      <c r="AI1153" s="1">
        <v>42146</v>
      </c>
      <c r="AJ1153">
        <v>2126.06</v>
      </c>
      <c r="AK1153" s="85">
        <f t="shared" ca="1" si="134"/>
        <v>-2.2363806280129898E-3</v>
      </c>
      <c r="AL1153" s="87">
        <f t="shared" ca="1" si="132"/>
        <v>1.9313911911907206E-3</v>
      </c>
      <c r="AM1153" s="87">
        <f t="shared" ca="1" si="133"/>
        <v>3.1142747192345901</v>
      </c>
    </row>
    <row r="1154" spans="2:39" x14ac:dyDescent="0.45">
      <c r="B1154" s="86">
        <v>42339</v>
      </c>
      <c r="C1154" s="5">
        <v>74.5</v>
      </c>
      <c r="E1154" s="86">
        <v>42347</v>
      </c>
      <c r="F1154" s="5">
        <v>2.1179999999999999</v>
      </c>
      <c r="G1154" s="5">
        <v>0.31687408119524818</v>
      </c>
      <c r="I1154" s="86">
        <v>42289</v>
      </c>
      <c r="J1154" s="5">
        <v>16.170000000000002</v>
      </c>
      <c r="L1154" s="86">
        <v>42347</v>
      </c>
      <c r="M1154" s="5">
        <v>1.0871999999999999</v>
      </c>
      <c r="O1154" s="86">
        <f t="shared" ca="1" si="128"/>
        <v>42347</v>
      </c>
      <c r="P1154" s="5">
        <v>2003.69</v>
      </c>
      <c r="Q1154" s="5">
        <v>10.2944200422747</v>
      </c>
      <c r="R1154" s="1"/>
      <c r="S1154" s="1">
        <v>42135</v>
      </c>
      <c r="T1154">
        <v>346.47899999999998</v>
      </c>
      <c r="V1154" s="86">
        <v>42314</v>
      </c>
      <c r="W1154" s="5">
        <v>-10.25</v>
      </c>
      <c r="Z1154" s="86">
        <v>42290</v>
      </c>
      <c r="AA1154" s="5">
        <v>84.75</v>
      </c>
      <c r="AC1154" s="1">
        <v>42201</v>
      </c>
      <c r="AD1154">
        <v>2.4344999999999999</v>
      </c>
      <c r="AE1154" s="87">
        <f t="shared" ca="1" si="129"/>
        <v>-5.9999999999993392E-4</v>
      </c>
      <c r="AF1154" s="87">
        <f t="shared" ca="1" si="130"/>
        <v>4.9829199940062005E-2</v>
      </c>
      <c r="AG1154" s="87">
        <f t="shared" ca="1" si="131"/>
        <v>0.80347170661656497</v>
      </c>
      <c r="AI1154" s="1">
        <v>42145</v>
      </c>
      <c r="AJ1154">
        <v>2130.8200000000002</v>
      </c>
      <c r="AK1154" s="85">
        <f t="shared" ca="1" si="134"/>
        <v>2.3351597649989828E-3</v>
      </c>
      <c r="AL1154" s="87">
        <f t="shared" ca="1" si="132"/>
        <v>2.0312866485521753E-3</v>
      </c>
      <c r="AM1154" s="87">
        <f t="shared" ca="1" si="133"/>
        <v>3.2753513042610338</v>
      </c>
    </row>
    <row r="1155" spans="2:39" x14ac:dyDescent="0.45">
      <c r="B1155" s="86">
        <v>42338</v>
      </c>
      <c r="C1155" s="5">
        <v>74.680499999999995</v>
      </c>
      <c r="E1155" s="86">
        <v>42346</v>
      </c>
      <c r="F1155" s="5">
        <v>2.1139999999999999</v>
      </c>
      <c r="G1155" s="5">
        <v>1.2601209994811344</v>
      </c>
      <c r="I1155" s="86">
        <v>42286</v>
      </c>
      <c r="J1155" s="5">
        <v>17.079999999999998</v>
      </c>
      <c r="L1155" s="86">
        <v>42346</v>
      </c>
      <c r="M1155" s="5">
        <v>1.0665</v>
      </c>
      <c r="O1155" s="86">
        <f t="shared" ca="1" si="128"/>
        <v>42346</v>
      </c>
      <c r="P1155" s="5">
        <v>2017.46</v>
      </c>
      <c r="Q1155" s="5">
        <v>6.90991057449257</v>
      </c>
      <c r="R1155" s="1"/>
      <c r="S1155" s="1">
        <v>42132</v>
      </c>
      <c r="T1155">
        <v>336.279</v>
      </c>
      <c r="V1155" s="86">
        <v>42313</v>
      </c>
      <c r="W1155" s="5">
        <v>-11.75</v>
      </c>
      <c r="Z1155" s="86">
        <v>42289</v>
      </c>
      <c r="AA1155" s="5">
        <v>84.95</v>
      </c>
      <c r="AC1155" s="1">
        <v>42200</v>
      </c>
      <c r="AD1155">
        <v>2.4350999999999998</v>
      </c>
      <c r="AE1155" s="87">
        <f t="shared" ca="1" si="129"/>
        <v>-4.7000000000000153E-2</v>
      </c>
      <c r="AF1155" s="87">
        <f t="shared" ca="1" si="130"/>
        <v>6.5294837723462867E-2</v>
      </c>
      <c r="AG1155" s="87">
        <f t="shared" ca="1" si="131"/>
        <v>1.0528476227197698</v>
      </c>
      <c r="AI1155" s="1">
        <v>42144</v>
      </c>
      <c r="AJ1155">
        <v>2125.85</v>
      </c>
      <c r="AK1155" s="85">
        <f t="shared" ca="1" si="134"/>
        <v>-9.3095867249196713E-4</v>
      </c>
      <c r="AL1155" s="87">
        <f t="shared" ca="1" si="132"/>
        <v>1.8149337077261458E-3</v>
      </c>
      <c r="AM1155" s="87">
        <f t="shared" ca="1" si="133"/>
        <v>2.9264926695526667</v>
      </c>
    </row>
    <row r="1156" spans="2:39" x14ac:dyDescent="0.45">
      <c r="B1156" s="86">
        <v>42335</v>
      </c>
      <c r="C1156" s="5">
        <v>74.929299999999998</v>
      </c>
      <c r="E1156" s="86">
        <v>42345</v>
      </c>
      <c r="F1156" s="5">
        <v>2.1240000000000001</v>
      </c>
      <c r="G1156" s="5">
        <v>1.2610762004467981</v>
      </c>
      <c r="I1156" s="86">
        <v>42285</v>
      </c>
      <c r="J1156" s="5">
        <v>17.420000000000002</v>
      </c>
      <c r="L1156" s="86">
        <v>42345</v>
      </c>
      <c r="M1156" s="5">
        <v>1.083</v>
      </c>
      <c r="O1156" s="86">
        <f t="shared" ca="1" si="128"/>
        <v>42345</v>
      </c>
      <c r="P1156" s="5">
        <v>2014.89</v>
      </c>
      <c r="Q1156" s="5">
        <v>9.5933855007711699</v>
      </c>
      <c r="R1156" s="1"/>
      <c r="S1156" s="1">
        <v>42131</v>
      </c>
      <c r="T1156">
        <v>350.26100000000002</v>
      </c>
      <c r="V1156" s="86">
        <v>42312</v>
      </c>
      <c r="W1156" s="5">
        <v>-12.25</v>
      </c>
      <c r="Z1156" s="86">
        <v>42286</v>
      </c>
      <c r="AA1156" s="5">
        <v>85.11</v>
      </c>
      <c r="AC1156" s="1">
        <v>42199</v>
      </c>
      <c r="AD1156">
        <v>2.4821</v>
      </c>
      <c r="AE1156" s="87">
        <f t="shared" ca="1" si="129"/>
        <v>-5.9800000000000075E-2</v>
      </c>
      <c r="AF1156" s="87">
        <f t="shared" ca="1" si="130"/>
        <v>7.3473277455140137E-2</v>
      </c>
      <c r="AG1156" s="87">
        <f t="shared" ca="1" si="131"/>
        <v>1.1847210009111853</v>
      </c>
      <c r="AI1156" s="1">
        <v>42143</v>
      </c>
      <c r="AJ1156">
        <v>2127.83</v>
      </c>
      <c r="AK1156" s="85">
        <f t="shared" ca="1" si="134"/>
        <v>-6.4364124626619236E-4</v>
      </c>
      <c r="AL1156" s="87">
        <f t="shared" ca="1" si="132"/>
        <v>5.0658627997146096E-3</v>
      </c>
      <c r="AM1156" s="87">
        <f t="shared" ca="1" si="133"/>
        <v>8.168458321763298</v>
      </c>
    </row>
    <row r="1157" spans="2:39" x14ac:dyDescent="0.45">
      <c r="B1157" s="86">
        <v>42334</v>
      </c>
      <c r="C1157" s="5">
        <v>74</v>
      </c>
      <c r="E1157" s="86">
        <v>42342</v>
      </c>
      <c r="F1157" s="5">
        <v>2.1619999999999999</v>
      </c>
      <c r="G1157" s="5">
        <v>1.3084535146500256</v>
      </c>
      <c r="I1157" s="86">
        <v>42284</v>
      </c>
      <c r="J1157" s="5">
        <v>18.399999999999999</v>
      </c>
      <c r="L1157" s="86">
        <v>42342</v>
      </c>
      <c r="M1157" s="5">
        <v>1.1263000000000001</v>
      </c>
      <c r="O1157" s="86">
        <f t="shared" ca="1" si="128"/>
        <v>42342</v>
      </c>
      <c r="P1157" s="5">
        <v>2013.43</v>
      </c>
      <c r="Q1157" s="5">
        <v>14.344911521016799</v>
      </c>
      <c r="R1157" s="1"/>
      <c r="S1157" s="1">
        <v>42130</v>
      </c>
      <c r="T1157">
        <v>349.42099999999999</v>
      </c>
      <c r="V1157" s="86">
        <v>42311</v>
      </c>
      <c r="W1157" s="5">
        <v>-9.44</v>
      </c>
      <c r="Z1157" s="86">
        <v>42285</v>
      </c>
      <c r="AA1157" s="5">
        <v>85.1</v>
      </c>
      <c r="AC1157" s="1">
        <v>42198</v>
      </c>
      <c r="AD1157">
        <v>2.5419</v>
      </c>
      <c r="AE1157" s="87">
        <f t="shared" ca="1" si="129"/>
        <v>4.9900000000000055E-2</v>
      </c>
      <c r="AF1157" s="87">
        <f t="shared" ca="1" si="130"/>
        <v>7.7772804801335679E-2</v>
      </c>
      <c r="AG1157" s="87">
        <f t="shared" ca="1" si="131"/>
        <v>1.2540487962329583</v>
      </c>
      <c r="AI1157" s="1">
        <v>42142</v>
      </c>
      <c r="AJ1157">
        <v>2129.1999999999998</v>
      </c>
      <c r="AK1157" s="85">
        <f t="shared" ca="1" si="134"/>
        <v>3.0433262041808752E-3</v>
      </c>
      <c r="AL1157" s="87">
        <f t="shared" ca="1" si="132"/>
        <v>4.9761672953825631E-3</v>
      </c>
      <c r="AM1157" s="87">
        <f t="shared" ca="1" si="133"/>
        <v>8.0238286668055814</v>
      </c>
    </row>
    <row r="1158" spans="2:39" x14ac:dyDescent="0.45">
      <c r="B1158" s="86">
        <v>42333</v>
      </c>
      <c r="C1158" s="5">
        <v>73.8</v>
      </c>
      <c r="E1158" s="86">
        <v>42341</v>
      </c>
      <c r="F1158" s="5">
        <v>2.1947000000000001</v>
      </c>
      <c r="G1158" s="5">
        <v>1.2563205270418321</v>
      </c>
      <c r="I1158" s="86">
        <v>42283</v>
      </c>
      <c r="J1158" s="5">
        <v>19.399999999999999</v>
      </c>
      <c r="L1158" s="86">
        <v>42341</v>
      </c>
      <c r="M1158" s="5">
        <v>1.1598999999999999</v>
      </c>
      <c r="O1158" s="86">
        <f t="shared" ca="1" si="128"/>
        <v>42341</v>
      </c>
      <c r="P1158" s="5">
        <v>1995.83</v>
      </c>
      <c r="Q1158" s="5">
        <v>15.2948323085103</v>
      </c>
      <c r="R1158" s="1"/>
      <c r="S1158" s="1">
        <v>42129</v>
      </c>
      <c r="T1158">
        <v>343.07100000000003</v>
      </c>
      <c r="V1158" s="86">
        <v>42310</v>
      </c>
      <c r="W1158" s="5">
        <v>-8.25</v>
      </c>
      <c r="Z1158" s="86">
        <v>42284</v>
      </c>
      <c r="AA1158" s="5">
        <v>84.75</v>
      </c>
      <c r="AC1158" s="1">
        <v>42195</v>
      </c>
      <c r="AD1158">
        <v>2.492</v>
      </c>
      <c r="AE1158" s="87">
        <f t="shared" ca="1" si="129"/>
        <v>6.7400000000000126E-2</v>
      </c>
      <c r="AF1158" s="87">
        <f t="shared" ca="1" si="130"/>
        <v>8.402362267045306E-2</v>
      </c>
      <c r="AG1158" s="87">
        <f t="shared" ca="1" si="131"/>
        <v>1.3548402058299476</v>
      </c>
      <c r="AI1158" s="1">
        <v>42139</v>
      </c>
      <c r="AJ1158">
        <v>2122.73</v>
      </c>
      <c r="AK1158" s="85">
        <f t="shared" ca="1" si="134"/>
        <v>7.6817406925065615E-4</v>
      </c>
      <c r="AL1158" s="87">
        <f t="shared" ca="1" si="132"/>
        <v>5.9839923564162295E-3</v>
      </c>
      <c r="AM1158" s="87">
        <f t="shared" ca="1" si="133"/>
        <v>9.6488977482552087</v>
      </c>
    </row>
    <row r="1159" spans="2:39" x14ac:dyDescent="0.45">
      <c r="B1159" s="86">
        <v>42332</v>
      </c>
      <c r="C1159" s="5">
        <v>75.132099999999994</v>
      </c>
      <c r="E1159" s="86">
        <v>42340</v>
      </c>
      <c r="F1159" s="5">
        <v>2.0672000000000001</v>
      </c>
      <c r="G1159" s="5">
        <v>0.65448237816868426</v>
      </c>
      <c r="I1159" s="86">
        <v>42282</v>
      </c>
      <c r="J1159" s="5">
        <v>19.54</v>
      </c>
      <c r="L1159" s="86">
        <v>42340</v>
      </c>
      <c r="M1159" s="5">
        <v>1.0656000000000001</v>
      </c>
      <c r="O1159" s="86">
        <f t="shared" ca="1" si="128"/>
        <v>42340</v>
      </c>
      <c r="P1159" s="5">
        <v>1979.92</v>
      </c>
      <c r="Q1159" s="5">
        <v>16.430149948896599</v>
      </c>
      <c r="R1159" s="1"/>
      <c r="S1159" s="1">
        <v>42128</v>
      </c>
      <c r="T1159">
        <v>336.43700000000001</v>
      </c>
      <c r="V1159" s="86">
        <v>42307</v>
      </c>
      <c r="W1159" s="5">
        <v>-8.25</v>
      </c>
      <c r="Z1159" s="86">
        <v>42283</v>
      </c>
      <c r="AA1159" s="5">
        <v>83.89</v>
      </c>
      <c r="AC1159" s="1">
        <v>42194</v>
      </c>
      <c r="AD1159">
        <v>2.4245999999999999</v>
      </c>
      <c r="AE1159" s="87">
        <f t="shared" ca="1" si="129"/>
        <v>0.11359999999999992</v>
      </c>
      <c r="AF1159" s="87">
        <f t="shared" ca="1" si="130"/>
        <v>9.0865665499497941E-2</v>
      </c>
      <c r="AG1159" s="87">
        <f t="shared" ca="1" si="131"/>
        <v>1.4651648314552628</v>
      </c>
      <c r="AI1159" s="1">
        <v>42138</v>
      </c>
      <c r="AJ1159">
        <v>2121.1</v>
      </c>
      <c r="AK1159" s="85">
        <f t="shared" ca="1" si="134"/>
        <v>1.0721548914049037E-2</v>
      </c>
      <c r="AL1159" s="87">
        <f t="shared" ca="1" si="132"/>
        <v>7.0335939991703943E-3</v>
      </c>
      <c r="AM1159" s="87">
        <f t="shared" ca="1" si="133"/>
        <v>11.341329543639537</v>
      </c>
    </row>
    <row r="1160" spans="2:39" x14ac:dyDescent="0.45">
      <c r="B1160" s="86">
        <v>42331</v>
      </c>
      <c r="C1160" s="5">
        <v>74.724100000000007</v>
      </c>
      <c r="E1160" s="86">
        <v>42339</v>
      </c>
      <c r="F1160" s="5">
        <v>2.0186999999999999</v>
      </c>
      <c r="G1160" s="5">
        <v>0.33035062181466263</v>
      </c>
      <c r="I1160" s="86">
        <v>42279</v>
      </c>
      <c r="J1160" s="5">
        <v>20.94</v>
      </c>
      <c r="L1160" s="86">
        <v>42339</v>
      </c>
      <c r="M1160" s="5">
        <v>1.0511999999999999</v>
      </c>
      <c r="O1160" s="86">
        <f t="shared" ca="1" si="128"/>
        <v>42339</v>
      </c>
      <c r="P1160" s="5">
        <v>1987.05</v>
      </c>
      <c r="Q1160" s="5">
        <v>12.619453616409199</v>
      </c>
      <c r="R1160" s="1"/>
      <c r="S1160" s="1">
        <v>42125</v>
      </c>
      <c r="T1160">
        <v>337.512</v>
      </c>
      <c r="V1160" s="86">
        <v>42306</v>
      </c>
      <c r="W1160" s="5">
        <v>-7.75</v>
      </c>
      <c r="Z1160" s="86">
        <v>42282</v>
      </c>
      <c r="AA1160" s="5">
        <v>83.43</v>
      </c>
      <c r="AC1160" s="1">
        <v>42193</v>
      </c>
      <c r="AD1160">
        <v>2.3109999999999999</v>
      </c>
      <c r="AE1160" s="87">
        <f t="shared" ca="1" si="129"/>
        <v>-6.899999999999995E-2</v>
      </c>
      <c r="AF1160" s="87">
        <f t="shared" ca="1" si="130"/>
        <v>3.9953014070697151E-2</v>
      </c>
      <c r="AG1160" s="87">
        <f t="shared" ca="1" si="131"/>
        <v>0.64422299451871812</v>
      </c>
      <c r="AI1160" s="1">
        <v>42137</v>
      </c>
      <c r="AJ1160">
        <v>2098.48</v>
      </c>
      <c r="AK1160" s="85">
        <f t="shared" ca="1" si="134"/>
        <v>-3.0493615635559612E-4</v>
      </c>
      <c r="AL1160" s="87">
        <f t="shared" ca="1" si="132"/>
        <v>8.3125369136437394E-3</v>
      </c>
      <c r="AM1160" s="87">
        <f t="shared" ca="1" si="133"/>
        <v>13.403563028008389</v>
      </c>
    </row>
    <row r="1161" spans="2:39" x14ac:dyDescent="0.45">
      <c r="B1161" s="86">
        <v>42328</v>
      </c>
      <c r="C1161" s="5">
        <v>74.599999999999994</v>
      </c>
      <c r="E1161" s="86">
        <v>42338</v>
      </c>
      <c r="F1161" s="5">
        <v>2.0670000000000002</v>
      </c>
      <c r="G1161" s="5">
        <v>0.12635129599651754</v>
      </c>
      <c r="I1161" s="86">
        <v>42278</v>
      </c>
      <c r="J1161" s="5">
        <v>22.55</v>
      </c>
      <c r="L1161" s="86">
        <v>42338</v>
      </c>
      <c r="M1161" s="5">
        <v>1.0745</v>
      </c>
      <c r="O1161" s="86">
        <f t="shared" ca="1" si="128"/>
        <v>42338</v>
      </c>
      <c r="P1161" s="5">
        <v>1951.36</v>
      </c>
      <c r="Q1161" s="5">
        <v>14.265772152337099</v>
      </c>
      <c r="R1161" s="1"/>
      <c r="S1161" s="1">
        <v>42124</v>
      </c>
      <c r="T1161">
        <v>339.95600000000002</v>
      </c>
      <c r="V1161" s="86">
        <v>42305</v>
      </c>
      <c r="W1161" s="5">
        <v>-6.88</v>
      </c>
      <c r="Z1161" s="86">
        <v>42279</v>
      </c>
      <c r="AA1161" s="5">
        <v>82.44</v>
      </c>
      <c r="AC1161" s="1">
        <v>42192</v>
      </c>
      <c r="AD1161">
        <v>2.38</v>
      </c>
      <c r="AE1161" s="87">
        <f t="shared" ca="1" si="129"/>
        <v>-2.7500000000000302E-2</v>
      </c>
      <c r="AF1161" s="87">
        <f t="shared" ca="1" si="130"/>
        <v>3.6980760763762777E-2</v>
      </c>
      <c r="AG1161" s="87">
        <f t="shared" ca="1" si="131"/>
        <v>0.59629685001124288</v>
      </c>
      <c r="AI1161" s="1">
        <v>42136</v>
      </c>
      <c r="AJ1161">
        <v>2099.12</v>
      </c>
      <c r="AK1161" s="85">
        <f t="shared" ca="1" si="134"/>
        <v>-2.9540151581351707E-3</v>
      </c>
      <c r="AL1161" s="87">
        <f t="shared" ca="1" si="132"/>
        <v>8.3076802832138634E-3</v>
      </c>
      <c r="AM1161" s="87">
        <f t="shared" ca="1" si="133"/>
        <v>13.395731946745611</v>
      </c>
    </row>
    <row r="1162" spans="2:39" x14ac:dyDescent="0.45">
      <c r="B1162" s="86">
        <v>42327</v>
      </c>
      <c r="C1162" s="5">
        <v>73.5</v>
      </c>
      <c r="E1162" s="86">
        <v>42335</v>
      </c>
      <c r="F1162" s="5">
        <v>2.0844999999999998</v>
      </c>
      <c r="G1162" s="5">
        <v>0.1507814643780864</v>
      </c>
      <c r="I1162" s="86">
        <v>42277</v>
      </c>
      <c r="J1162" s="5">
        <v>24.5</v>
      </c>
      <c r="L1162" s="86">
        <v>42335</v>
      </c>
      <c r="M1162" s="5">
        <v>1.1005</v>
      </c>
      <c r="O1162" s="86">
        <f t="shared" ca="1" si="128"/>
        <v>42335</v>
      </c>
      <c r="P1162" s="5">
        <v>1923.82</v>
      </c>
      <c r="Q1162" s="5">
        <v>29.945900337785101</v>
      </c>
      <c r="R1162" s="1"/>
      <c r="S1162" s="1">
        <v>42123</v>
      </c>
      <c r="T1162">
        <v>336.69799999999998</v>
      </c>
      <c r="V1162" s="86">
        <v>42304</v>
      </c>
      <c r="W1162" s="5">
        <v>-6.25</v>
      </c>
      <c r="Z1162" s="86">
        <v>42278</v>
      </c>
      <c r="AA1162" s="5">
        <v>82.36</v>
      </c>
      <c r="AC1162" s="1">
        <v>42191</v>
      </c>
      <c r="AD1162">
        <v>2.4075000000000002</v>
      </c>
      <c r="AE1162" s="87">
        <f t="shared" ca="1" si="129"/>
        <v>-8.6999999999999744E-2</v>
      </c>
      <c r="AF1162" s="87">
        <f t="shared" ca="1" si="130"/>
        <v>6.0941686608319806E-2</v>
      </c>
      <c r="AG1162" s="87">
        <f t="shared" ca="1" si="131"/>
        <v>0.98265517010461656</v>
      </c>
      <c r="AI1162" s="1">
        <v>42135</v>
      </c>
      <c r="AJ1162">
        <v>2105.33</v>
      </c>
      <c r="AK1162" s="85">
        <f t="shared" ca="1" si="134"/>
        <v>-5.102547415113407E-3</v>
      </c>
      <c r="AL1162" s="87">
        <f t="shared" ca="1" si="132"/>
        <v>8.6517574324801588E-3</v>
      </c>
      <c r="AM1162" s="87">
        <f t="shared" ca="1" si="133"/>
        <v>13.950539679282544</v>
      </c>
    </row>
    <row r="1163" spans="2:39" x14ac:dyDescent="0.45">
      <c r="B1163" s="86">
        <v>42326</v>
      </c>
      <c r="C1163" s="5">
        <v>75.5</v>
      </c>
      <c r="E1163" s="86">
        <v>42334</v>
      </c>
      <c r="F1163" s="5">
        <v>2.0985</v>
      </c>
      <c r="G1163" s="5">
        <v>0.11153048910499797</v>
      </c>
      <c r="I1163" s="86">
        <v>42276</v>
      </c>
      <c r="J1163" s="5">
        <v>26.83</v>
      </c>
      <c r="L1163" s="86">
        <v>42334</v>
      </c>
      <c r="M1163" s="5">
        <v>1.1045</v>
      </c>
      <c r="O1163" s="86">
        <f t="shared" ca="1" si="128"/>
        <v>42334</v>
      </c>
      <c r="P1163" s="5">
        <v>1920.03</v>
      </c>
      <c r="Q1163" s="5">
        <v>29.802116193134399</v>
      </c>
      <c r="R1163" s="1"/>
      <c r="S1163" s="1">
        <v>42122</v>
      </c>
      <c r="T1163">
        <v>333.22500000000002</v>
      </c>
      <c r="V1163" s="86">
        <v>42303</v>
      </c>
      <c r="W1163" s="5">
        <v>-6.44</v>
      </c>
      <c r="Z1163" s="86">
        <v>42277</v>
      </c>
      <c r="AA1163" s="5">
        <v>83.29</v>
      </c>
      <c r="AC1163" s="1">
        <v>42188</v>
      </c>
      <c r="AD1163">
        <v>2.4944999999999999</v>
      </c>
      <c r="AE1163" s="87">
        <f t="shared" ca="1" si="129"/>
        <v>1.3000000000000789E-3</v>
      </c>
      <c r="AF1163" s="87">
        <f t="shared" ca="1" si="130"/>
        <v>3.8305700185046573E-2</v>
      </c>
      <c r="AG1163" s="87">
        <f t="shared" ca="1" si="131"/>
        <v>0.61766085624178579</v>
      </c>
      <c r="AI1163" s="1">
        <v>42132</v>
      </c>
      <c r="AJ1163">
        <v>2116.1</v>
      </c>
      <c r="AK1163" s="85">
        <f t="shared" ca="1" si="134"/>
        <v>1.336810183819619E-2</v>
      </c>
      <c r="AL1163" s="87">
        <f t="shared" ca="1" si="132"/>
        <v>1.0870316434955044E-2</v>
      </c>
      <c r="AM1163" s="87">
        <f t="shared" ca="1" si="133"/>
        <v>17.527858580834675</v>
      </c>
    </row>
    <row r="1164" spans="2:39" x14ac:dyDescent="0.45">
      <c r="B1164" s="86">
        <v>42325</v>
      </c>
      <c r="C1164" s="5">
        <v>76.7</v>
      </c>
      <c r="E1164" s="86">
        <v>42333</v>
      </c>
      <c r="F1164" s="5">
        <v>2.0981000000000001</v>
      </c>
      <c r="G1164" s="5">
        <v>0.13398152857763698</v>
      </c>
      <c r="I1164" s="86">
        <v>42275</v>
      </c>
      <c r="J1164" s="5">
        <v>27.63</v>
      </c>
      <c r="L1164" s="86">
        <v>42333</v>
      </c>
      <c r="M1164" s="5">
        <v>1.1111</v>
      </c>
      <c r="O1164" s="86">
        <f t="shared" ca="1" si="128"/>
        <v>42333</v>
      </c>
      <c r="P1164" s="5">
        <v>1884.09</v>
      </c>
      <c r="Q1164" s="5">
        <v>20.493648724190798</v>
      </c>
      <c r="R1164" s="1"/>
      <c r="S1164" s="1">
        <v>42121</v>
      </c>
      <c r="T1164">
        <v>332.89699999999999</v>
      </c>
      <c r="V1164" s="86">
        <v>42300</v>
      </c>
      <c r="W1164" s="5">
        <v>-5</v>
      </c>
      <c r="Z1164" s="86">
        <v>42276</v>
      </c>
      <c r="AA1164" s="5">
        <v>82.77</v>
      </c>
      <c r="AC1164" s="1">
        <v>42187</v>
      </c>
      <c r="AD1164">
        <v>2.4931999999999999</v>
      </c>
      <c r="AE1164" s="87">
        <f t="shared" ca="1" si="129"/>
        <v>-2.9800000000000271E-2</v>
      </c>
      <c r="AF1164" s="87">
        <f t="shared" ca="1" si="130"/>
        <v>8.378676804842157E-2</v>
      </c>
      <c r="AG1164" s="87">
        <f t="shared" ca="1" si="131"/>
        <v>1.3510210398065603</v>
      </c>
      <c r="AI1164" s="1">
        <v>42131</v>
      </c>
      <c r="AJ1164">
        <v>2088</v>
      </c>
      <c r="AK1164" s="85">
        <f t="shared" ca="1" si="134"/>
        <v>3.7666635227395196E-3</v>
      </c>
      <c r="AL1164" s="87">
        <f t="shared" ca="1" si="132"/>
        <v>7.3296894767474492E-3</v>
      </c>
      <c r="AM1164" s="87">
        <f t="shared" ca="1" si="133"/>
        <v>11.818769155305892</v>
      </c>
    </row>
    <row r="1165" spans="2:39" x14ac:dyDescent="0.45">
      <c r="B1165" s="86">
        <v>42324</v>
      </c>
      <c r="C1165" s="5">
        <v>77.201499999999996</v>
      </c>
      <c r="E1165" s="86">
        <v>42332</v>
      </c>
      <c r="F1165" s="5">
        <v>2.1061000000000001</v>
      </c>
      <c r="G1165" s="5">
        <v>0.45955788536374848</v>
      </c>
      <c r="I1165" s="86">
        <v>42272</v>
      </c>
      <c r="J1165" s="5">
        <v>23.62</v>
      </c>
      <c r="L1165" s="86">
        <v>42332</v>
      </c>
      <c r="M1165" s="5">
        <v>1.1201000000000001</v>
      </c>
      <c r="O1165" s="86">
        <f t="shared" ca="1" si="128"/>
        <v>42332</v>
      </c>
      <c r="P1165" s="5">
        <v>1881.77</v>
      </c>
      <c r="Q1165" s="5">
        <v>19.475453787047702</v>
      </c>
      <c r="R1165" s="1"/>
      <c r="S1165" s="1">
        <v>42118</v>
      </c>
      <c r="T1165">
        <v>332.90499999999997</v>
      </c>
      <c r="V1165" s="86">
        <v>42299</v>
      </c>
      <c r="W1165" s="5">
        <v>-3.25</v>
      </c>
      <c r="Z1165" s="86">
        <v>42275</v>
      </c>
      <c r="AA1165" s="5">
        <v>82.78</v>
      </c>
      <c r="AC1165" s="1">
        <v>42186</v>
      </c>
      <c r="AD1165">
        <v>2.5230000000000001</v>
      </c>
      <c r="AE1165" s="87">
        <f t="shared" ca="1" si="129"/>
        <v>5.9000000000000163E-2</v>
      </c>
      <c r="AF1165" s="87">
        <f t="shared" ca="1" si="130"/>
        <v>9.0070689831191292E-2</v>
      </c>
      <c r="AG1165" s="87">
        <f t="shared" ca="1" si="131"/>
        <v>1.4523462339722346</v>
      </c>
      <c r="AI1165" s="1">
        <v>42130</v>
      </c>
      <c r="AJ1165">
        <v>2080.15</v>
      </c>
      <c r="AK1165" s="85">
        <f t="shared" ca="1" si="134"/>
        <v>-4.4656528892180703E-3</v>
      </c>
      <c r="AL1165" s="87">
        <f t="shared" ca="1" si="132"/>
        <v>9.7763448135172945E-3</v>
      </c>
      <c r="AM1165" s="87">
        <f t="shared" ca="1" si="133"/>
        <v>15.76388234456363</v>
      </c>
    </row>
    <row r="1166" spans="2:39" x14ac:dyDescent="0.45">
      <c r="B1166" s="86">
        <v>42321</v>
      </c>
      <c r="C1166" s="5">
        <v>77.099999999999994</v>
      </c>
      <c r="E1166" s="86">
        <v>42331</v>
      </c>
      <c r="F1166" s="5">
        <v>2.0988000000000002</v>
      </c>
      <c r="G1166" s="5">
        <v>0.43994300767258526</v>
      </c>
      <c r="I1166" s="86">
        <v>42271</v>
      </c>
      <c r="J1166" s="5">
        <v>23.47</v>
      </c>
      <c r="L1166" s="86">
        <v>42331</v>
      </c>
      <c r="M1166" s="5">
        <v>1.1127</v>
      </c>
      <c r="O1166" s="86">
        <f t="shared" ca="1" si="128"/>
        <v>42331</v>
      </c>
      <c r="P1166" s="5">
        <v>1931.34</v>
      </c>
      <c r="Q1166" s="5">
        <v>8.6263914523503598</v>
      </c>
      <c r="R1166" s="1"/>
      <c r="S1166" s="1">
        <v>42117</v>
      </c>
      <c r="T1166">
        <v>334.10500000000002</v>
      </c>
      <c r="V1166" s="86">
        <v>42298</v>
      </c>
      <c r="W1166" s="5">
        <v>-3.38</v>
      </c>
      <c r="Z1166" s="86">
        <v>42272</v>
      </c>
      <c r="AA1166" s="5">
        <v>84.07</v>
      </c>
      <c r="AC1166" s="1">
        <v>42185</v>
      </c>
      <c r="AD1166">
        <v>2.464</v>
      </c>
      <c r="AE1166" s="87">
        <f t="shared" ca="1" si="129"/>
        <v>3.1499999999999861E-2</v>
      </c>
      <c r="AF1166" s="87">
        <f t="shared" ca="1" si="130"/>
        <v>8.7706423177932979E-2</v>
      </c>
      <c r="AG1166" s="87">
        <f t="shared" ca="1" si="131"/>
        <v>1.4142235796836833</v>
      </c>
      <c r="AI1166" s="1">
        <v>42129</v>
      </c>
      <c r="AJ1166">
        <v>2089.46</v>
      </c>
      <c r="AK1166" s="85">
        <f t="shared" ca="1" si="134"/>
        <v>-1.1907989281938557E-2</v>
      </c>
      <c r="AL1166" s="87">
        <f t="shared" ca="1" si="132"/>
        <v>1.0876783121616114E-2</v>
      </c>
      <c r="AM1166" s="87">
        <f t="shared" ca="1" si="133"/>
        <v>17.53828579976248</v>
      </c>
    </row>
    <row r="1167" spans="2:39" x14ac:dyDescent="0.45">
      <c r="B1167" s="86">
        <v>42320</v>
      </c>
      <c r="C1167" s="5">
        <v>76.7</v>
      </c>
      <c r="E1167" s="86">
        <v>42328</v>
      </c>
      <c r="F1167" s="5">
        <v>2.093</v>
      </c>
      <c r="G1167" s="5">
        <v>0.41136796180548574</v>
      </c>
      <c r="I1167" s="86">
        <v>42270</v>
      </c>
      <c r="J1167" s="5">
        <v>22.13</v>
      </c>
      <c r="L1167" s="86">
        <v>42328</v>
      </c>
      <c r="M1167" s="5">
        <v>1.1339999999999999</v>
      </c>
      <c r="O1167" s="86">
        <f t="shared" ca="1" si="128"/>
        <v>42328</v>
      </c>
      <c r="P1167" s="5">
        <v>1932.24</v>
      </c>
      <c r="Q1167" s="5">
        <v>11.2482957741221</v>
      </c>
      <c r="R1167" s="1"/>
      <c r="S1167" s="1">
        <v>42116</v>
      </c>
      <c r="T1167">
        <v>333.363</v>
      </c>
      <c r="V1167" s="86">
        <v>42297</v>
      </c>
      <c r="W1167" s="5">
        <v>-3.63</v>
      </c>
      <c r="Z1167" s="86">
        <v>42271</v>
      </c>
      <c r="AA1167" s="5">
        <v>84.5</v>
      </c>
      <c r="AC1167" s="1">
        <v>42184</v>
      </c>
      <c r="AD1167">
        <v>2.4325000000000001</v>
      </c>
      <c r="AE1167" s="87">
        <f t="shared" ca="1" si="129"/>
        <v>-0.12999999999999989</v>
      </c>
      <c r="AF1167" s="87">
        <f t="shared" ca="1" si="130"/>
        <v>8.6117168245749151E-2</v>
      </c>
      <c r="AG1167" s="87">
        <f t="shared" ca="1" si="131"/>
        <v>1.3885976139016418</v>
      </c>
      <c r="AI1167" s="1">
        <v>42128</v>
      </c>
      <c r="AJ1167">
        <v>2114.4899999999998</v>
      </c>
      <c r="AK1167" s="85">
        <f t="shared" ca="1" si="134"/>
        <v>2.9364562942421689E-3</v>
      </c>
      <c r="AL1167" s="87">
        <f t="shared" ca="1" si="132"/>
        <v>9.0245181345533186E-3</v>
      </c>
      <c r="AM1167" s="87">
        <f t="shared" ca="1" si="133"/>
        <v>14.551598250992653</v>
      </c>
    </row>
    <row r="1168" spans="2:39" x14ac:dyDescent="0.45">
      <c r="B1168" s="86">
        <v>42319</v>
      </c>
      <c r="C1168" s="5">
        <v>79</v>
      </c>
      <c r="E1168" s="86">
        <v>42327</v>
      </c>
      <c r="F1168" s="5">
        <v>2.0819999999999999</v>
      </c>
      <c r="G1168" s="5">
        <v>0.36570404701069104</v>
      </c>
      <c r="I1168" s="86">
        <v>42269</v>
      </c>
      <c r="J1168" s="5">
        <v>22.44</v>
      </c>
      <c r="L1168" s="86">
        <v>42327</v>
      </c>
      <c r="M1168" s="5">
        <v>1.1319999999999999</v>
      </c>
      <c r="O1168" s="86">
        <f t="shared" ref="O1168:O1231" ca="1" si="135">VALUE(L1168)</f>
        <v>42327</v>
      </c>
      <c r="P1168" s="5">
        <v>1938.76</v>
      </c>
      <c r="Q1168" s="5">
        <v>15.3740634739593</v>
      </c>
      <c r="R1168" s="1"/>
      <c r="S1168" s="1">
        <v>42115</v>
      </c>
      <c r="T1168">
        <v>333.96199999999999</v>
      </c>
      <c r="V1168" s="86">
        <v>42296</v>
      </c>
      <c r="W1168" s="5">
        <v>-3.25</v>
      </c>
      <c r="Z1168" s="86">
        <v>42270</v>
      </c>
      <c r="AA1168" s="5">
        <v>84.92</v>
      </c>
      <c r="AC1168" s="1">
        <v>42181</v>
      </c>
      <c r="AD1168">
        <v>2.5625</v>
      </c>
      <c r="AE1168" s="87">
        <f t="shared" ca="1" si="129"/>
        <v>5.500000000000016E-2</v>
      </c>
      <c r="AF1168" s="87">
        <f t="shared" ca="1" si="130"/>
        <v>4.0952696288929967E-2</v>
      </c>
      <c r="AG1168" s="87">
        <f t="shared" ca="1" si="131"/>
        <v>0.66034238593828576</v>
      </c>
      <c r="AI1168" s="1">
        <v>42125</v>
      </c>
      <c r="AJ1168">
        <v>2108.29</v>
      </c>
      <c r="AK1168" s="85">
        <f t="shared" ca="1" si="134"/>
        <v>1.0863762718014008E-2</v>
      </c>
      <c r="AL1168" s="87">
        <f t="shared" ca="1" si="132"/>
        <v>9.0061460003959554E-3</v>
      </c>
      <c r="AM1168" s="87">
        <f t="shared" ca="1" si="133"/>
        <v>14.521974074800056</v>
      </c>
    </row>
    <row r="1169" spans="2:39" x14ac:dyDescent="0.45">
      <c r="B1169" s="86">
        <v>42318</v>
      </c>
      <c r="C1169" s="5">
        <v>78.2</v>
      </c>
      <c r="E1169" s="86">
        <v>42326</v>
      </c>
      <c r="F1169" s="5">
        <v>2.1307999999999998</v>
      </c>
      <c r="G1169" s="5">
        <v>0.40306021055585356</v>
      </c>
      <c r="I1169" s="86">
        <v>42268</v>
      </c>
      <c r="J1169" s="5">
        <v>20.14</v>
      </c>
      <c r="L1169" s="86">
        <v>42326</v>
      </c>
      <c r="M1169" s="5">
        <v>1.1748000000000001</v>
      </c>
      <c r="O1169" s="86">
        <f t="shared" ca="1" si="135"/>
        <v>42326</v>
      </c>
      <c r="P1169" s="5">
        <v>1942.74</v>
      </c>
      <c r="Q1169" s="5">
        <v>15.248962289844499</v>
      </c>
      <c r="R1169" s="1"/>
      <c r="S1169" s="1">
        <v>42114</v>
      </c>
      <c r="T1169">
        <v>335.44600000000003</v>
      </c>
      <c r="V1169" s="86">
        <v>42293</v>
      </c>
      <c r="W1169" s="5">
        <v>-3.63</v>
      </c>
      <c r="Z1169" s="86">
        <v>42269</v>
      </c>
      <c r="AA1169" s="5">
        <v>85.07</v>
      </c>
      <c r="AC1169" s="1">
        <v>42180</v>
      </c>
      <c r="AD1169">
        <v>2.5074999999999998</v>
      </c>
      <c r="AE1169" s="87">
        <f t="shared" ca="1" si="129"/>
        <v>4.6499999999999986E-2</v>
      </c>
      <c r="AF1169" s="87">
        <f t="shared" ca="1" si="130"/>
        <v>6.0131577949249483E-2</v>
      </c>
      <c r="AG1169" s="87">
        <f t="shared" ca="1" si="131"/>
        <v>0.96959256047750964</v>
      </c>
      <c r="AI1169" s="1">
        <v>42124</v>
      </c>
      <c r="AJ1169">
        <v>2085.5100000000002</v>
      </c>
      <c r="AK1169" s="85">
        <f t="shared" ca="1" si="134"/>
        <v>-1.0180511364075624E-2</v>
      </c>
      <c r="AL1169" s="87">
        <f t="shared" ca="1" si="132"/>
        <v>5.2895164665596175E-3</v>
      </c>
      <c r="AM1169" s="87">
        <f t="shared" ca="1" si="133"/>
        <v>8.529089023454608</v>
      </c>
    </row>
    <row r="1170" spans="2:39" x14ac:dyDescent="0.45">
      <c r="B1170" s="86">
        <v>42317</v>
      </c>
      <c r="C1170" s="5">
        <v>78.5</v>
      </c>
      <c r="E1170" s="86">
        <v>42325</v>
      </c>
      <c r="F1170" s="5">
        <v>2.1343000000000001</v>
      </c>
      <c r="G1170" s="5">
        <v>0.37945293955025605</v>
      </c>
      <c r="I1170" s="86">
        <v>42265</v>
      </c>
      <c r="J1170" s="5">
        <v>22.28</v>
      </c>
      <c r="L1170" s="86">
        <v>42325</v>
      </c>
      <c r="M1170" s="5">
        <v>1.1944999999999999</v>
      </c>
      <c r="O1170" s="86">
        <f t="shared" ca="1" si="135"/>
        <v>42325</v>
      </c>
      <c r="P1170" s="5">
        <v>1966.97</v>
      </c>
      <c r="Q1170" s="5">
        <v>17.665462221637</v>
      </c>
      <c r="R1170" s="1"/>
      <c r="S1170" s="1">
        <v>42111</v>
      </c>
      <c r="T1170">
        <v>340.72399999999999</v>
      </c>
      <c r="V1170" s="86">
        <v>42292</v>
      </c>
      <c r="W1170" s="5">
        <v>-4.8099999999999996</v>
      </c>
      <c r="Z1170" s="86">
        <v>42268</v>
      </c>
      <c r="AA1170" s="5">
        <v>85.69</v>
      </c>
      <c r="AC1170" s="1">
        <v>42179</v>
      </c>
      <c r="AD1170">
        <v>2.4609999999999999</v>
      </c>
      <c r="AE1170" s="87">
        <f t="shared" ca="1" si="129"/>
        <v>-3.3500000000000085E-2</v>
      </c>
      <c r="AF1170" s="87">
        <f t="shared" ca="1" si="130"/>
        <v>8.3665220771038815E-2</v>
      </c>
      <c r="AG1170" s="87">
        <f t="shared" ca="1" si="131"/>
        <v>1.3490611488488329</v>
      </c>
      <c r="AI1170" s="1">
        <v>42123</v>
      </c>
      <c r="AJ1170">
        <v>2106.85</v>
      </c>
      <c r="AK1170" s="85">
        <f t="shared" ca="1" si="134"/>
        <v>-3.7473898615125326E-3</v>
      </c>
      <c r="AL1170" s="87">
        <f t="shared" ca="1" si="132"/>
        <v>3.7371798658871916E-3</v>
      </c>
      <c r="AM1170" s="87">
        <f t="shared" ca="1" si="133"/>
        <v>6.0260214661068687</v>
      </c>
    </row>
    <row r="1171" spans="2:39" x14ac:dyDescent="0.45">
      <c r="B1171" s="86">
        <v>42314</v>
      </c>
      <c r="C1171" s="5">
        <v>78.982900000000001</v>
      </c>
      <c r="E1171" s="86">
        <v>42324</v>
      </c>
      <c r="F1171" s="5">
        <v>2.1509999999999998</v>
      </c>
      <c r="G1171" s="5">
        <v>0.43457289377042063</v>
      </c>
      <c r="I1171" s="86">
        <v>42264</v>
      </c>
      <c r="J1171" s="5">
        <v>21.14</v>
      </c>
      <c r="L1171" s="86">
        <v>42324</v>
      </c>
      <c r="M1171" s="5">
        <v>1.2130000000000001</v>
      </c>
      <c r="O1171" s="86">
        <f t="shared" ca="1" si="135"/>
        <v>42324</v>
      </c>
      <c r="P1171" s="5">
        <v>1958.03</v>
      </c>
      <c r="Q1171" s="5">
        <v>20.986516675639098</v>
      </c>
      <c r="R1171" s="1"/>
      <c r="S1171" s="1">
        <v>42110</v>
      </c>
      <c r="T1171">
        <v>334.86099999999999</v>
      </c>
      <c r="V1171" s="86">
        <v>42291</v>
      </c>
      <c r="W1171" s="5">
        <v>-6.25</v>
      </c>
      <c r="Z1171" s="86">
        <v>42265</v>
      </c>
      <c r="AA1171" s="5">
        <v>85.85</v>
      </c>
      <c r="AC1171" s="1">
        <v>42178</v>
      </c>
      <c r="AD1171">
        <v>2.4944999999999999</v>
      </c>
      <c r="AE1171" s="87">
        <f t="shared" ca="1" si="129"/>
        <v>4.1399999999999881E-2</v>
      </c>
      <c r="AF1171" s="87">
        <f t="shared" ca="1" si="130"/>
        <v>7.8229235796684934E-2</v>
      </c>
      <c r="AG1171" s="87">
        <f t="shared" ca="1" si="131"/>
        <v>1.2614085248905946</v>
      </c>
      <c r="AI1171" s="1">
        <v>42122</v>
      </c>
      <c r="AJ1171">
        <v>2114.7600000000002</v>
      </c>
      <c r="AK1171" s="85">
        <f t="shared" ca="1" si="134"/>
        <v>2.7653627744773542E-3</v>
      </c>
      <c r="AL1171" s="87">
        <f t="shared" ca="1" si="132"/>
        <v>3.310852685536575E-3</v>
      </c>
      <c r="AM1171" s="87">
        <f t="shared" ca="1" si="133"/>
        <v>5.338589543488462</v>
      </c>
    </row>
    <row r="1172" spans="2:39" x14ac:dyDescent="0.45">
      <c r="B1172" s="86">
        <v>42313</v>
      </c>
      <c r="C1172" s="5">
        <v>80</v>
      </c>
      <c r="E1172" s="86">
        <v>42321</v>
      </c>
      <c r="F1172" s="5">
        <v>2.1493000000000002</v>
      </c>
      <c r="G1172" s="5">
        <v>0.40670527822162733</v>
      </c>
      <c r="I1172" s="86">
        <v>42263</v>
      </c>
      <c r="J1172" s="5">
        <v>21.35</v>
      </c>
      <c r="L1172" s="86">
        <v>42321</v>
      </c>
      <c r="M1172" s="5">
        <v>1.214</v>
      </c>
      <c r="O1172" s="86">
        <f t="shared" ca="1" si="135"/>
        <v>42321</v>
      </c>
      <c r="P1172" s="5">
        <v>1990.2</v>
      </c>
      <c r="Q1172" s="5">
        <v>13.3819319095161</v>
      </c>
      <c r="R1172" s="1"/>
      <c r="S1172" s="1">
        <v>42109</v>
      </c>
      <c r="T1172">
        <v>330.471</v>
      </c>
      <c r="V1172" s="86">
        <v>42290</v>
      </c>
      <c r="W1172" s="5">
        <v>-3.25</v>
      </c>
      <c r="Z1172" s="86">
        <v>42264</v>
      </c>
      <c r="AA1172" s="5">
        <v>86.09</v>
      </c>
      <c r="AC1172" s="1">
        <v>42177</v>
      </c>
      <c r="AD1172">
        <v>2.4531000000000001</v>
      </c>
      <c r="AE1172" s="87">
        <f t="shared" ca="1" si="129"/>
        <v>0.11359999999999992</v>
      </c>
      <c r="AF1172" s="87">
        <f t="shared" ca="1" si="130"/>
        <v>7.8036588640628499E-2</v>
      </c>
      <c r="AG1172" s="87">
        <f t="shared" ca="1" si="131"/>
        <v>1.2583021828373873</v>
      </c>
      <c r="AI1172" s="1">
        <v>42121</v>
      </c>
      <c r="AJ1172">
        <v>2108.92</v>
      </c>
      <c r="AK1172" s="85">
        <f t="shared" ca="1" si="134"/>
        <v>-4.1499038644162989E-3</v>
      </c>
      <c r="AL1172" s="87">
        <f t="shared" ca="1" si="132"/>
        <v>3.9131369296253942E-3</v>
      </c>
      <c r="AM1172" s="87">
        <f t="shared" ca="1" si="133"/>
        <v>6.3097437062051061</v>
      </c>
    </row>
    <row r="1173" spans="2:39" x14ac:dyDescent="0.45">
      <c r="B1173" s="86">
        <v>42312</v>
      </c>
      <c r="C1173" s="5">
        <v>79.7</v>
      </c>
      <c r="E1173" s="86">
        <v>42320</v>
      </c>
      <c r="F1173" s="5">
        <v>2.2029999999999998</v>
      </c>
      <c r="G1173" s="5">
        <v>0.32613136412597271</v>
      </c>
      <c r="I1173" s="86">
        <v>42262</v>
      </c>
      <c r="J1173" s="5">
        <v>22.54</v>
      </c>
      <c r="L1173" s="86">
        <v>42320</v>
      </c>
      <c r="M1173" s="5">
        <v>1.2290000000000001</v>
      </c>
      <c r="O1173" s="86">
        <f t="shared" ca="1" si="135"/>
        <v>42320</v>
      </c>
      <c r="P1173" s="5">
        <v>1995.31</v>
      </c>
      <c r="Q1173" s="5">
        <v>11.6182736573345</v>
      </c>
      <c r="R1173" s="1"/>
      <c r="S1173" s="1">
        <v>42108</v>
      </c>
      <c r="T1173">
        <v>333.42</v>
      </c>
      <c r="V1173" s="86">
        <v>42289</v>
      </c>
      <c r="W1173" s="5">
        <v>-1.75</v>
      </c>
      <c r="Z1173" s="86">
        <v>42263</v>
      </c>
      <c r="AA1173" s="5">
        <v>86.02</v>
      </c>
      <c r="AC1173" s="1">
        <v>42174</v>
      </c>
      <c r="AD1173">
        <v>2.3395000000000001</v>
      </c>
      <c r="AE1173" s="87">
        <f t="shared" ca="1" si="129"/>
        <v>-7.6000000000000068E-2</v>
      </c>
      <c r="AF1173" s="87">
        <f t="shared" ca="1" si="130"/>
        <v>4.1789582035079875E-2</v>
      </c>
      <c r="AG1173" s="87">
        <f t="shared" ca="1" si="131"/>
        <v>0.67383676312096119</v>
      </c>
      <c r="AI1173" s="1">
        <v>42118</v>
      </c>
      <c r="AJ1173">
        <v>2117.69</v>
      </c>
      <c r="AK1173" s="85">
        <f t="shared" ca="1" si="134"/>
        <v>2.2502621405813723E-3</v>
      </c>
      <c r="AL1173" s="87">
        <f t="shared" ca="1" si="132"/>
        <v>2.6928801244096266E-3</v>
      </c>
      <c r="AM1173" s="87">
        <f t="shared" ca="1" si="133"/>
        <v>4.3421387296521345</v>
      </c>
    </row>
    <row r="1174" spans="2:39" x14ac:dyDescent="0.45">
      <c r="B1174" s="86">
        <v>42311</v>
      </c>
      <c r="C1174" s="5">
        <v>79.900000000000006</v>
      </c>
      <c r="E1174" s="86">
        <v>42319</v>
      </c>
      <c r="F1174" s="5">
        <v>2.2355</v>
      </c>
      <c r="G1174" s="5">
        <v>0.85832657926145317</v>
      </c>
      <c r="I1174" s="86">
        <v>42261</v>
      </c>
      <c r="J1174" s="5">
        <v>24.25</v>
      </c>
      <c r="L1174" s="86">
        <v>42319</v>
      </c>
      <c r="M1174" s="5">
        <v>1.2684</v>
      </c>
      <c r="O1174" s="86">
        <f t="shared" ca="1" si="135"/>
        <v>42319</v>
      </c>
      <c r="P1174" s="5">
        <v>1978.09</v>
      </c>
      <c r="Q1174" s="5">
        <v>11.1142040633828</v>
      </c>
      <c r="R1174" s="1"/>
      <c r="S1174" s="1">
        <v>42107</v>
      </c>
      <c r="T1174">
        <v>333.471</v>
      </c>
      <c r="V1174" s="86">
        <v>42286</v>
      </c>
      <c r="W1174" s="5">
        <v>-1.75</v>
      </c>
      <c r="Z1174" s="86">
        <v>42262</v>
      </c>
      <c r="AA1174" s="5">
        <v>86.33</v>
      </c>
      <c r="AC1174" s="1">
        <v>42173</v>
      </c>
      <c r="AD1174">
        <v>2.4155000000000002</v>
      </c>
      <c r="AE1174" s="87">
        <f t="shared" ca="1" si="129"/>
        <v>1.8600000000000172E-2</v>
      </c>
      <c r="AF1174" s="87">
        <f t="shared" ca="1" si="130"/>
        <v>2.7362428620281529E-2</v>
      </c>
      <c r="AG1174" s="87">
        <f t="shared" ca="1" si="131"/>
        <v>0.44120590431226148</v>
      </c>
      <c r="AI1174" s="1">
        <v>42117</v>
      </c>
      <c r="AJ1174">
        <v>2112.9299999999998</v>
      </c>
      <c r="AK1174" s="85">
        <f t="shared" ca="1" si="134"/>
        <v>2.3549546644853884E-3</v>
      </c>
      <c r="AL1174" s="87">
        <f t="shared" ca="1" si="132"/>
        <v>4.4978099462520908E-3</v>
      </c>
      <c r="AM1174" s="87">
        <f t="shared" ca="1" si="133"/>
        <v>7.2525006179090399</v>
      </c>
    </row>
    <row r="1175" spans="2:39" x14ac:dyDescent="0.45">
      <c r="B1175" s="86">
        <v>42310</v>
      </c>
      <c r="C1175" s="5">
        <v>79.599999999999994</v>
      </c>
      <c r="E1175" s="86">
        <v>42318</v>
      </c>
      <c r="F1175" s="5">
        <v>2.2349999999999999</v>
      </c>
      <c r="G1175" s="5">
        <v>0.82869277580214729</v>
      </c>
      <c r="I1175" s="86">
        <v>42258</v>
      </c>
      <c r="J1175" s="5">
        <v>23.2</v>
      </c>
      <c r="L1175" s="86">
        <v>42318</v>
      </c>
      <c r="M1175" s="5">
        <v>1.2662</v>
      </c>
      <c r="O1175" s="86">
        <f t="shared" ca="1" si="135"/>
        <v>42318</v>
      </c>
      <c r="P1175" s="5">
        <v>1953.03</v>
      </c>
      <c r="Q1175" s="5">
        <v>14.5111703319812</v>
      </c>
      <c r="R1175" s="1"/>
      <c r="S1175" s="1">
        <v>42104</v>
      </c>
      <c r="T1175">
        <v>329.82799999999997</v>
      </c>
      <c r="V1175" s="86">
        <v>42285</v>
      </c>
      <c r="W1175" s="5">
        <v>-1.63</v>
      </c>
      <c r="Z1175" s="86">
        <v>42261</v>
      </c>
      <c r="AA1175" s="5">
        <v>86.35</v>
      </c>
      <c r="AC1175" s="1">
        <v>42172</v>
      </c>
      <c r="AD1175">
        <v>2.3969</v>
      </c>
      <c r="AE1175" s="87">
        <f t="shared" ca="1" si="129"/>
        <v>-1.1000000000001009E-3</v>
      </c>
      <c r="AF1175" s="87">
        <f t="shared" ca="1" si="130"/>
        <v>2.5392715490864685E-2</v>
      </c>
      <c r="AG1175" s="87">
        <f t="shared" ca="1" si="131"/>
        <v>0.4094452344331288</v>
      </c>
      <c r="AI1175" s="1">
        <v>42116</v>
      </c>
      <c r="AJ1175">
        <v>2107.96</v>
      </c>
      <c r="AK1175" s="85">
        <f t="shared" ca="1" si="134"/>
        <v>5.0746200095614369E-3</v>
      </c>
      <c r="AL1175" s="87">
        <f t="shared" ca="1" si="132"/>
        <v>8.9696395938754035E-3</v>
      </c>
      <c r="AM1175" s="87">
        <f t="shared" ca="1" si="133"/>
        <v>14.463109263033486</v>
      </c>
    </row>
    <row r="1176" spans="2:39" x14ac:dyDescent="0.45">
      <c r="B1176" s="86">
        <v>42307</v>
      </c>
      <c r="C1176" s="5">
        <v>79.599999999999994</v>
      </c>
      <c r="E1176" s="86">
        <v>42317</v>
      </c>
      <c r="F1176" s="5">
        <v>2.2400000000000002</v>
      </c>
      <c r="G1176" s="5">
        <v>0.860931356148677</v>
      </c>
      <c r="I1176" s="86">
        <v>42257</v>
      </c>
      <c r="J1176" s="5">
        <v>24.37</v>
      </c>
      <c r="L1176" s="86">
        <v>42317</v>
      </c>
      <c r="M1176" s="5">
        <v>1.2565</v>
      </c>
      <c r="O1176" s="86">
        <f t="shared" ca="1" si="135"/>
        <v>42317</v>
      </c>
      <c r="P1176" s="5">
        <v>1961.05</v>
      </c>
      <c r="Q1176" s="5">
        <v>25.530491512989599</v>
      </c>
      <c r="R1176" s="1"/>
      <c r="S1176" s="1">
        <v>42103</v>
      </c>
      <c r="T1176">
        <v>328.57799999999997</v>
      </c>
      <c r="V1176" s="86">
        <v>42284</v>
      </c>
      <c r="W1176" s="5">
        <v>-1.81</v>
      </c>
      <c r="Z1176" s="86">
        <v>42258</v>
      </c>
      <c r="AA1176" s="5">
        <v>86.5</v>
      </c>
      <c r="AC1176" s="1">
        <v>42171</v>
      </c>
      <c r="AD1176">
        <v>2.3980000000000001</v>
      </c>
      <c r="AE1176" s="87">
        <f t="shared" ca="1" si="129"/>
        <v>-3.7999999999999812E-2</v>
      </c>
      <c r="AF1176" s="87">
        <f t="shared" ca="1" si="130"/>
        <v>4.8468202634992165E-2</v>
      </c>
      <c r="AG1176" s="87">
        <f t="shared" ca="1" si="131"/>
        <v>0.7815262844801395</v>
      </c>
      <c r="AI1176" s="1">
        <v>42115</v>
      </c>
      <c r="AJ1176">
        <v>2097.29</v>
      </c>
      <c r="AK1176" s="85">
        <f t="shared" ca="1" si="134"/>
        <v>-1.4817676241149391E-3</v>
      </c>
      <c r="AL1176" s="87">
        <f t="shared" ca="1" si="132"/>
        <v>8.4019623916554292E-3</v>
      </c>
      <c r="AM1176" s="87">
        <f t="shared" ca="1" si="133"/>
        <v>13.547757278607397</v>
      </c>
    </row>
    <row r="1177" spans="2:39" x14ac:dyDescent="0.45">
      <c r="B1177" s="86">
        <v>42306</v>
      </c>
      <c r="C1177" s="5">
        <v>80.099999999999994</v>
      </c>
      <c r="E1177" s="86">
        <v>42314</v>
      </c>
      <c r="F1177" s="5">
        <v>2.2240000000000002</v>
      </c>
      <c r="G1177" s="5">
        <v>0.84953092939574593</v>
      </c>
      <c r="I1177" s="86">
        <v>42256</v>
      </c>
      <c r="J1177" s="5">
        <v>26.23</v>
      </c>
      <c r="L1177" s="86">
        <v>42314</v>
      </c>
      <c r="M1177" s="5">
        <v>1.2455000000000001</v>
      </c>
      <c r="O1177" s="86">
        <f t="shared" ca="1" si="135"/>
        <v>42314</v>
      </c>
      <c r="P1177" s="5">
        <v>1952.29</v>
      </c>
      <c r="Q1177" s="5">
        <v>30.535512308458198</v>
      </c>
      <c r="R1177" s="1"/>
      <c r="S1177" s="1">
        <v>42102</v>
      </c>
      <c r="T1177">
        <v>330.15800000000002</v>
      </c>
      <c r="V1177" s="86">
        <v>42283</v>
      </c>
      <c r="W1177" s="5">
        <v>-1.1299999999999999</v>
      </c>
      <c r="Z1177" s="86">
        <v>42257</v>
      </c>
      <c r="AA1177" s="5">
        <v>86.53</v>
      </c>
      <c r="AC1177" s="1">
        <v>42170</v>
      </c>
      <c r="AD1177">
        <v>2.4359999999999999</v>
      </c>
      <c r="AE1177" s="87">
        <f t="shared" ca="1" si="129"/>
        <v>-3.5000000000000142E-2</v>
      </c>
      <c r="AF1177" s="87">
        <f t="shared" ca="1" si="130"/>
        <v>6.5329848971711568E-2</v>
      </c>
      <c r="AG1177" s="87">
        <f t="shared" ca="1" si="131"/>
        <v>1.0534121621347112</v>
      </c>
      <c r="AI1177" s="1">
        <v>42114</v>
      </c>
      <c r="AJ1177">
        <v>2100.4</v>
      </c>
      <c r="AK1177" s="85">
        <f t="shared" ca="1" si="134"/>
        <v>9.1927622342074314E-3</v>
      </c>
      <c r="AL1177" s="87">
        <f t="shared" ca="1" si="132"/>
        <v>8.9388222956822729E-3</v>
      </c>
      <c r="AM1177" s="87">
        <f t="shared" ca="1" si="133"/>
        <v>14.413417862805646</v>
      </c>
    </row>
    <row r="1178" spans="2:39" x14ac:dyDescent="0.45">
      <c r="B1178" s="86">
        <v>42305</v>
      </c>
      <c r="C1178" s="5">
        <v>78.7</v>
      </c>
      <c r="E1178" s="86">
        <v>42313</v>
      </c>
      <c r="F1178" s="5">
        <v>2.1152000000000002</v>
      </c>
      <c r="G1178" s="5">
        <v>0.3045538540225694</v>
      </c>
      <c r="I1178" s="86">
        <v>42255</v>
      </c>
      <c r="J1178" s="5">
        <v>24.9</v>
      </c>
      <c r="L1178" s="86">
        <v>42313</v>
      </c>
      <c r="M1178" s="5">
        <v>1.2112000000000001</v>
      </c>
      <c r="O1178" s="86">
        <f t="shared" ca="1" si="135"/>
        <v>42313</v>
      </c>
      <c r="P1178" s="5">
        <v>1942.04</v>
      </c>
      <c r="Q1178" s="5">
        <v>30.116277500362202</v>
      </c>
      <c r="R1178" s="1"/>
      <c r="S1178" s="1">
        <v>42101</v>
      </c>
      <c r="T1178">
        <v>330.38600000000002</v>
      </c>
      <c r="V1178" s="86">
        <v>42282</v>
      </c>
      <c r="W1178" s="5">
        <v>-0.5</v>
      </c>
      <c r="Z1178" s="86">
        <v>42256</v>
      </c>
      <c r="AA1178" s="5">
        <v>86.32</v>
      </c>
      <c r="AC1178" s="1">
        <v>42167</v>
      </c>
      <c r="AD1178">
        <v>2.4710000000000001</v>
      </c>
      <c r="AE1178" s="87">
        <f t="shared" ca="1" si="129"/>
        <v>1.3500000000000068E-2</v>
      </c>
      <c r="AF1178" s="87">
        <f t="shared" ca="1" si="130"/>
        <v>7.3683354067704154E-2</v>
      </c>
      <c r="AG1178" s="87">
        <f t="shared" ca="1" si="131"/>
        <v>1.1881083845059466</v>
      </c>
      <c r="AI1178" s="1">
        <v>42111</v>
      </c>
      <c r="AJ1178">
        <v>2081.1799999999998</v>
      </c>
      <c r="AK1178" s="85">
        <f t="shared" ca="1" si="134"/>
        <v>-1.1375675981876396E-2</v>
      </c>
      <c r="AL1178" s="87">
        <f t="shared" ca="1" si="132"/>
        <v>7.1126036822225895E-3</v>
      </c>
      <c r="AM1178" s="87">
        <f t="shared" ca="1" si="133"/>
        <v>11.468728829515172</v>
      </c>
    </row>
    <row r="1179" spans="2:39" x14ac:dyDescent="0.45">
      <c r="B1179" s="86">
        <v>42304</v>
      </c>
      <c r="C1179" s="5">
        <v>78.2</v>
      </c>
      <c r="E1179" s="86">
        <v>42312</v>
      </c>
      <c r="F1179" s="5">
        <v>2.1032999999999999</v>
      </c>
      <c r="G1179" s="5">
        <v>0.49493486103392109</v>
      </c>
      <c r="I1179" s="86">
        <v>42251</v>
      </c>
      <c r="J1179" s="5">
        <v>27.8</v>
      </c>
      <c r="L1179" s="86">
        <v>42312</v>
      </c>
      <c r="M1179" s="5">
        <v>1.1981999999999999</v>
      </c>
      <c r="O1179" s="86">
        <f t="shared" ca="1" si="135"/>
        <v>42312</v>
      </c>
      <c r="P1179" s="5">
        <v>1969.41</v>
      </c>
      <c r="Q1179" s="5">
        <v>29.1078547901344</v>
      </c>
      <c r="R1179" s="1"/>
      <c r="S1179" s="1">
        <v>42100</v>
      </c>
      <c r="T1179">
        <v>333.60399999999998</v>
      </c>
      <c r="V1179" s="86">
        <v>42279</v>
      </c>
      <c r="W1179" s="5">
        <v>-1.25</v>
      </c>
      <c r="Z1179" s="86">
        <v>42255</v>
      </c>
      <c r="AA1179" s="5">
        <v>86.43</v>
      </c>
      <c r="AC1179" s="1">
        <v>42166</v>
      </c>
      <c r="AD1179">
        <v>2.4575</v>
      </c>
      <c r="AE1179" s="87">
        <f t="shared" ca="1" si="129"/>
        <v>-0.10449999999999982</v>
      </c>
      <c r="AF1179" s="87">
        <f t="shared" ca="1" si="130"/>
        <v>7.4910051617478698E-2</v>
      </c>
      <c r="AG1179" s="87">
        <f t="shared" ca="1" si="131"/>
        <v>1.2078882881569237</v>
      </c>
      <c r="AI1179" s="1">
        <v>42110</v>
      </c>
      <c r="AJ1179">
        <v>2104.9899999999998</v>
      </c>
      <c r="AK1179" s="85">
        <f t="shared" ca="1" si="134"/>
        <v>-7.7879774665911791E-4</v>
      </c>
      <c r="AL1179" s="87">
        <f t="shared" ca="1" si="132"/>
        <v>4.0917103251832659E-3</v>
      </c>
      <c r="AM1179" s="87">
        <f t="shared" ca="1" si="133"/>
        <v>6.5976846546003927</v>
      </c>
    </row>
    <row r="1180" spans="2:39" x14ac:dyDescent="0.45">
      <c r="B1180" s="86">
        <v>42303</v>
      </c>
      <c r="C1180" s="5">
        <v>77.900000000000006</v>
      </c>
      <c r="E1180" s="86">
        <v>42311</v>
      </c>
      <c r="F1180" s="5">
        <v>2.1160000000000001</v>
      </c>
      <c r="G1180" s="5">
        <v>0.6460994634471281</v>
      </c>
      <c r="I1180" s="86">
        <v>42250</v>
      </c>
      <c r="J1180" s="5">
        <v>25.61</v>
      </c>
      <c r="L1180" s="86">
        <v>42311</v>
      </c>
      <c r="M1180" s="5">
        <v>1.2362</v>
      </c>
      <c r="O1180" s="86">
        <f t="shared" ca="1" si="135"/>
        <v>42311</v>
      </c>
      <c r="P1180" s="5">
        <v>1921.22</v>
      </c>
      <c r="Q1180" s="5">
        <v>33.548294408696599</v>
      </c>
      <c r="R1180" s="1"/>
      <c r="S1180" s="1">
        <v>42097</v>
      </c>
      <c r="T1180">
        <v>340.81400000000002</v>
      </c>
      <c r="V1180" s="86">
        <v>42278</v>
      </c>
      <c r="W1180" s="5">
        <v>-1.31</v>
      </c>
      <c r="Z1180" s="86">
        <v>42251</v>
      </c>
      <c r="AA1180" s="5">
        <v>85.96</v>
      </c>
      <c r="AC1180" s="1">
        <v>42165</v>
      </c>
      <c r="AD1180">
        <v>2.5619999999999998</v>
      </c>
      <c r="AE1180" s="87">
        <f t="shared" ca="1" si="129"/>
        <v>4.569999999999963E-2</v>
      </c>
      <c r="AF1180" s="87">
        <f t="shared" ca="1" si="130"/>
        <v>5.5083603125915238E-2</v>
      </c>
      <c r="AG1180" s="87">
        <f t="shared" ca="1" si="131"/>
        <v>0.88819641221222467</v>
      </c>
      <c r="AI1180" s="1">
        <v>42109</v>
      </c>
      <c r="AJ1180">
        <v>2106.63</v>
      </c>
      <c r="AK1180" s="85">
        <f t="shared" ca="1" si="134"/>
        <v>5.1350866086935787E-3</v>
      </c>
      <c r="AL1180" s="87">
        <f t="shared" ca="1" si="132"/>
        <v>4.6002778201702918E-3</v>
      </c>
      <c r="AM1180" s="87">
        <f t="shared" ca="1" si="133"/>
        <v>7.4177250999987789</v>
      </c>
    </row>
    <row r="1181" spans="2:39" x14ac:dyDescent="0.45">
      <c r="B1181" s="86">
        <v>42300</v>
      </c>
      <c r="C1181" s="5">
        <v>78</v>
      </c>
      <c r="E1181" s="86">
        <v>42310</v>
      </c>
      <c r="F1181" s="5">
        <v>2.09</v>
      </c>
      <c r="G1181" s="5">
        <v>0.71865912179094582</v>
      </c>
      <c r="I1181" s="86">
        <v>42249</v>
      </c>
      <c r="J1181" s="5">
        <v>26.09</v>
      </c>
      <c r="L1181" s="86">
        <v>42310</v>
      </c>
      <c r="M1181" s="5">
        <v>1.2237</v>
      </c>
      <c r="O1181" s="86">
        <f t="shared" ca="1" si="135"/>
        <v>42310</v>
      </c>
      <c r="P1181" s="5">
        <v>1951.13</v>
      </c>
      <c r="Q1181" s="5">
        <v>32.390964664531303</v>
      </c>
      <c r="R1181" s="1"/>
      <c r="S1181" s="1">
        <v>42096</v>
      </c>
      <c r="T1181">
        <v>340.52600000000001</v>
      </c>
      <c r="V1181" s="86">
        <v>42277</v>
      </c>
      <c r="W1181" s="5">
        <v>-3.5</v>
      </c>
      <c r="Z1181" s="86">
        <v>42250</v>
      </c>
      <c r="AA1181" s="5">
        <v>86.05</v>
      </c>
      <c r="AC1181" s="1">
        <v>42164</v>
      </c>
      <c r="AD1181">
        <v>2.5163000000000002</v>
      </c>
      <c r="AE1181" s="87">
        <f t="shared" ref="AE1181:AE1244" ca="1" si="136">(AD1181-AD1182)</f>
        <v>5.5900000000000283E-2</v>
      </c>
      <c r="AF1181" s="87">
        <f t="shared" ref="AF1181:AF1244" ca="1" si="137">STDEV(AE1181:AE1184)</f>
        <v>7.302558341658992E-2</v>
      </c>
      <c r="AG1181" s="87">
        <f t="shared" ref="AG1181:AG1244" ca="1" si="138">AF1181*SQRT(260)</f>
        <v>1.1775021514488482</v>
      </c>
      <c r="AI1181" s="1">
        <v>42108</v>
      </c>
      <c r="AJ1181">
        <v>2095.84</v>
      </c>
      <c r="AK1181" s="85">
        <f t="shared" ca="1" si="134"/>
        <v>1.6283576529126241E-3</v>
      </c>
      <c r="AL1181" s="87">
        <f t="shared" ref="AL1181:AL1244" ca="1" si="139">STDEV(AK1181:AK1184)</f>
        <v>4.4464077689380811E-3</v>
      </c>
      <c r="AM1181" s="87">
        <f t="shared" ref="AM1181:AM1244" ca="1" si="140">AL1181*SQRT(260)*100</f>
        <v>7.1696170974431812</v>
      </c>
    </row>
    <row r="1182" spans="2:39" x14ac:dyDescent="0.45">
      <c r="B1182" s="86">
        <v>42299</v>
      </c>
      <c r="C1182" s="5">
        <v>77.900000000000006</v>
      </c>
      <c r="E1182" s="86">
        <v>42307</v>
      </c>
      <c r="F1182" s="5">
        <v>2.0615000000000001</v>
      </c>
      <c r="G1182" s="5">
        <v>0.80431867647925082</v>
      </c>
      <c r="I1182" s="86">
        <v>42248</v>
      </c>
      <c r="J1182" s="5">
        <v>31.4</v>
      </c>
      <c r="L1182" s="86">
        <v>42307</v>
      </c>
      <c r="M1182" s="5">
        <v>1.2144999999999999</v>
      </c>
      <c r="O1182" s="86">
        <f t="shared" ca="1" si="135"/>
        <v>42307</v>
      </c>
      <c r="P1182" s="5">
        <v>1948.86</v>
      </c>
      <c r="Q1182" s="5">
        <v>32.305447524515998</v>
      </c>
      <c r="R1182" s="1"/>
      <c r="S1182" s="1">
        <v>42095</v>
      </c>
      <c r="T1182">
        <v>340.08</v>
      </c>
      <c r="V1182" s="86">
        <v>42276</v>
      </c>
      <c r="W1182" s="5">
        <v>-5.5</v>
      </c>
      <c r="Z1182" s="86">
        <v>42249</v>
      </c>
      <c r="AA1182" s="5">
        <v>85.93</v>
      </c>
      <c r="AC1182" s="1">
        <v>42163</v>
      </c>
      <c r="AD1182">
        <v>2.4603999999999999</v>
      </c>
      <c r="AE1182" s="87">
        <f t="shared" ca="1" si="136"/>
        <v>-3.1600000000000072E-2</v>
      </c>
      <c r="AF1182" s="87">
        <f t="shared" ca="1" si="137"/>
        <v>8.5110026828022142E-2</v>
      </c>
      <c r="AG1182" s="87">
        <f t="shared" ca="1" si="138"/>
        <v>1.3723579465042377</v>
      </c>
      <c r="AI1182" s="1">
        <v>42107</v>
      </c>
      <c r="AJ1182">
        <v>2092.4299999999998</v>
      </c>
      <c r="AK1182" s="85">
        <f t="shared" ref="AK1182:AK1245" ca="1" si="141">LN(AJ1182/AJ1183)</f>
        <v>-4.5917462766684588E-3</v>
      </c>
      <c r="AL1182" s="87">
        <f t="shared" ca="1" si="139"/>
        <v>4.4742027195433321E-3</v>
      </c>
      <c r="AM1182" s="87">
        <f t="shared" ca="1" si="140"/>
        <v>7.2144351086193339</v>
      </c>
    </row>
    <row r="1183" spans="2:39" x14ac:dyDescent="0.45">
      <c r="B1183" s="86">
        <v>42298</v>
      </c>
      <c r="C1183" s="5">
        <v>77.804199999999994</v>
      </c>
      <c r="E1183" s="86">
        <v>42306</v>
      </c>
      <c r="F1183" s="5">
        <v>2.0960000000000001</v>
      </c>
      <c r="G1183" s="5">
        <v>0.87047845081502861</v>
      </c>
      <c r="I1183" s="86">
        <v>42247</v>
      </c>
      <c r="J1183" s="5">
        <v>28.43</v>
      </c>
      <c r="L1183" s="86">
        <v>42306</v>
      </c>
      <c r="M1183" s="5">
        <v>1.2515000000000001</v>
      </c>
      <c r="O1183" s="86">
        <f t="shared" ca="1" si="135"/>
        <v>42306</v>
      </c>
      <c r="P1183" s="5">
        <v>1913.85</v>
      </c>
      <c r="Q1183" s="5">
        <v>36.070525636594802</v>
      </c>
      <c r="R1183" s="1"/>
      <c r="S1183" s="1">
        <v>42094</v>
      </c>
      <c r="T1183">
        <v>342.11099999999999</v>
      </c>
      <c r="V1183" s="86">
        <v>42275</v>
      </c>
      <c r="W1183" s="5">
        <v>-3.99</v>
      </c>
      <c r="Z1183" s="86">
        <v>42248</v>
      </c>
      <c r="AA1183" s="5">
        <v>85.58</v>
      </c>
      <c r="AC1183" s="1">
        <v>42160</v>
      </c>
      <c r="AD1183">
        <v>2.492</v>
      </c>
      <c r="AE1183" s="87">
        <f t="shared" ca="1" si="136"/>
        <v>0.10099999999999998</v>
      </c>
      <c r="AF1183" s="87">
        <f t="shared" ca="1" si="137"/>
        <v>7.5544865256790592E-2</v>
      </c>
      <c r="AG1183" s="87">
        <f t="shared" ca="1" si="138"/>
        <v>1.2181243505214596</v>
      </c>
      <c r="AI1183" s="1">
        <v>42104</v>
      </c>
      <c r="AJ1183">
        <v>2102.06</v>
      </c>
      <c r="AK1183" s="85">
        <f t="shared" ca="1" si="141"/>
        <v>5.1893163356351961E-3</v>
      </c>
      <c r="AL1183" s="87">
        <f t="shared" ca="1" si="139"/>
        <v>3.2594391564861771E-3</v>
      </c>
      <c r="AM1183" s="87">
        <f t="shared" ca="1" si="140"/>
        <v>5.2556877188976738</v>
      </c>
    </row>
    <row r="1184" spans="2:39" x14ac:dyDescent="0.45">
      <c r="B1184" s="86">
        <v>42297</v>
      </c>
      <c r="C1184" s="5">
        <v>78.691999999999993</v>
      </c>
      <c r="E1184" s="86">
        <v>42305</v>
      </c>
      <c r="F1184" s="5">
        <v>2.0343</v>
      </c>
      <c r="G1184" s="5">
        <v>0.79239266360392924</v>
      </c>
      <c r="I1184" s="86">
        <v>42244</v>
      </c>
      <c r="J1184" s="5">
        <v>26.05</v>
      </c>
      <c r="L1184" s="86">
        <v>42305</v>
      </c>
      <c r="M1184" s="5">
        <v>1.214</v>
      </c>
      <c r="O1184" s="86">
        <f t="shared" ca="1" si="135"/>
        <v>42305</v>
      </c>
      <c r="P1184" s="5">
        <v>1972.18</v>
      </c>
      <c r="Q1184" s="5">
        <v>34.482087960431997</v>
      </c>
      <c r="R1184" s="1"/>
      <c r="S1184" s="1">
        <v>42093</v>
      </c>
      <c r="T1184">
        <v>343.21699999999998</v>
      </c>
      <c r="V1184" s="86">
        <v>42272</v>
      </c>
      <c r="W1184" s="5">
        <v>-2</v>
      </c>
      <c r="Z1184" s="86">
        <v>42247</v>
      </c>
      <c r="AA1184" s="5">
        <v>86.24</v>
      </c>
      <c r="AC1184" s="1">
        <v>42159</v>
      </c>
      <c r="AD1184">
        <v>2.391</v>
      </c>
      <c r="AE1184" s="87">
        <f t="shared" ca="1" si="136"/>
        <v>-5.4199999999999804E-2</v>
      </c>
      <c r="AF1184" s="87">
        <f t="shared" ca="1" si="137"/>
        <v>6.9793188540620832E-2</v>
      </c>
      <c r="AG1184" s="87">
        <f t="shared" ca="1" si="138"/>
        <v>1.1253813501801637</v>
      </c>
      <c r="AI1184" s="1">
        <v>42103</v>
      </c>
      <c r="AJ1184">
        <v>2091.1799999999998</v>
      </c>
      <c r="AK1184" s="85">
        <f t="shared" ca="1" si="141"/>
        <v>4.4475616557317519E-3</v>
      </c>
      <c r="AL1184" s="87">
        <f t="shared" ca="1" si="139"/>
        <v>3.6823247794610416E-3</v>
      </c>
      <c r="AM1184" s="87">
        <f t="shared" ca="1" si="140"/>
        <v>5.9375702969923054</v>
      </c>
    </row>
    <row r="1185" spans="2:39" x14ac:dyDescent="0.45">
      <c r="B1185" s="86">
        <v>42296</v>
      </c>
      <c r="C1185" s="5">
        <v>78.8</v>
      </c>
      <c r="E1185" s="86">
        <v>42304</v>
      </c>
      <c r="F1185" s="5">
        <v>1.976</v>
      </c>
      <c r="G1185" s="5">
        <v>0.60383529763227906</v>
      </c>
      <c r="I1185" s="86">
        <v>42243</v>
      </c>
      <c r="J1185" s="5">
        <v>26.1</v>
      </c>
      <c r="L1185" s="86">
        <v>42304</v>
      </c>
      <c r="M1185" s="5">
        <v>1.2397</v>
      </c>
      <c r="O1185" s="86">
        <f t="shared" ca="1" si="135"/>
        <v>42304</v>
      </c>
      <c r="P1185" s="5">
        <v>1988.87</v>
      </c>
      <c r="Q1185" s="5">
        <v>37.479744845064303</v>
      </c>
      <c r="R1185" s="1"/>
      <c r="S1185" s="1">
        <v>42090</v>
      </c>
      <c r="T1185">
        <v>350.428</v>
      </c>
      <c r="V1185" s="86">
        <v>42271</v>
      </c>
      <c r="W1185" s="5">
        <v>-0.25</v>
      </c>
      <c r="Z1185" s="86">
        <v>42244</v>
      </c>
      <c r="AA1185" s="5">
        <v>86.36</v>
      </c>
      <c r="AC1185" s="1">
        <v>42158</v>
      </c>
      <c r="AD1185">
        <v>2.4451999999999998</v>
      </c>
      <c r="AE1185" s="87">
        <f t="shared" ca="1" si="136"/>
        <v>0.10619999999999985</v>
      </c>
      <c r="AF1185" s="87">
        <f t="shared" ca="1" si="137"/>
        <v>4.7446698164009864E-2</v>
      </c>
      <c r="AG1185" s="87">
        <f t="shared" ca="1" si="138"/>
        <v>0.7650550198079421</v>
      </c>
      <c r="AI1185" s="1">
        <v>42102</v>
      </c>
      <c r="AJ1185">
        <v>2081.9</v>
      </c>
      <c r="AK1185" s="85">
        <f t="shared" ca="1" si="141"/>
        <v>2.6790260911049436E-3</v>
      </c>
      <c r="AL1185" s="87">
        <f t="shared" ca="1" si="139"/>
        <v>3.5815121118136341E-3</v>
      </c>
      <c r="AM1185" s="87">
        <f t="shared" ca="1" si="140"/>
        <v>5.7750147548189146</v>
      </c>
    </row>
    <row r="1186" spans="2:39" x14ac:dyDescent="0.45">
      <c r="B1186" s="86">
        <v>42293</v>
      </c>
      <c r="C1186" s="5">
        <v>79</v>
      </c>
      <c r="E1186" s="86">
        <v>42303</v>
      </c>
      <c r="F1186" s="5">
        <v>1.9923</v>
      </c>
      <c r="G1186" s="5">
        <v>0.6795624082206595</v>
      </c>
      <c r="I1186" s="86">
        <v>42242</v>
      </c>
      <c r="J1186" s="5">
        <v>30.32</v>
      </c>
      <c r="L1186" s="86">
        <v>42303</v>
      </c>
      <c r="M1186" s="5">
        <v>1.2453000000000001</v>
      </c>
      <c r="O1186" s="86">
        <f t="shared" ca="1" si="135"/>
        <v>42303</v>
      </c>
      <c r="P1186" s="5">
        <v>1987.66</v>
      </c>
      <c r="Q1186" s="5">
        <v>57.590579338372301</v>
      </c>
      <c r="R1186" s="1"/>
      <c r="S1186" s="1">
        <v>42089</v>
      </c>
      <c r="T1186">
        <v>314.21600000000001</v>
      </c>
      <c r="V1186" s="86">
        <v>42270</v>
      </c>
      <c r="W1186" s="5">
        <v>-0.13</v>
      </c>
      <c r="Z1186" s="86">
        <v>42243</v>
      </c>
      <c r="AA1186" s="5">
        <v>86.28</v>
      </c>
      <c r="AC1186" s="1">
        <v>42157</v>
      </c>
      <c r="AD1186">
        <v>2.339</v>
      </c>
      <c r="AE1186" s="87">
        <f t="shared" ca="1" si="136"/>
        <v>7.6999999999999957E-2</v>
      </c>
      <c r="AF1186" s="87">
        <f t="shared" ca="1" si="137"/>
        <v>3.665691158112834E-2</v>
      </c>
      <c r="AG1186" s="87">
        <f t="shared" ca="1" si="138"/>
        <v>0.59107493884729356</v>
      </c>
      <c r="AI1186" s="1">
        <v>42101</v>
      </c>
      <c r="AJ1186">
        <v>2076.33</v>
      </c>
      <c r="AK1186" s="85">
        <f t="shared" ca="1" si="141"/>
        <v>-2.0640140117176337E-3</v>
      </c>
      <c r="AL1186" s="87">
        <f t="shared" ca="1" si="139"/>
        <v>4.8888525869673627E-3</v>
      </c>
      <c r="AM1186" s="87">
        <f t="shared" ca="1" si="140"/>
        <v>7.8830379299134057</v>
      </c>
    </row>
    <row r="1187" spans="2:39" x14ac:dyDescent="0.45">
      <c r="B1187" s="86">
        <v>42292</v>
      </c>
      <c r="C1187" s="5">
        <v>78.900000000000006</v>
      </c>
      <c r="E1187" s="86">
        <v>42300</v>
      </c>
      <c r="F1187" s="5">
        <v>2.0381999999999998</v>
      </c>
      <c r="G1187" s="5">
        <v>0.63827219898723198</v>
      </c>
      <c r="I1187" s="86">
        <v>42241</v>
      </c>
      <c r="J1187" s="5">
        <v>36.020000000000003</v>
      </c>
      <c r="L1187" s="86">
        <v>42300</v>
      </c>
      <c r="M1187" s="5">
        <v>1.2762</v>
      </c>
      <c r="O1187" s="86">
        <f t="shared" ca="1" si="135"/>
        <v>42300</v>
      </c>
      <c r="P1187" s="5">
        <v>1940.51</v>
      </c>
      <c r="Q1187" s="5">
        <v>56.952568543362197</v>
      </c>
      <c r="R1187" s="1"/>
      <c r="S1187" s="1">
        <v>42088</v>
      </c>
      <c r="T1187">
        <v>318.23899999999998</v>
      </c>
      <c r="V1187" s="86">
        <v>42269</v>
      </c>
      <c r="W1187" s="5">
        <v>0.4</v>
      </c>
      <c r="Z1187" s="86">
        <v>42242</v>
      </c>
      <c r="AA1187" s="5">
        <v>85.64</v>
      </c>
      <c r="AC1187" s="1">
        <v>42156</v>
      </c>
      <c r="AD1187">
        <v>2.262</v>
      </c>
      <c r="AE1187" s="87">
        <f t="shared" ca="1" si="136"/>
        <v>4.7499999999999876E-2</v>
      </c>
      <c r="AF1187" s="87">
        <f t="shared" ca="1" si="137"/>
        <v>2.6711420778386133E-2</v>
      </c>
      <c r="AG1187" s="87">
        <f t="shared" ca="1" si="138"/>
        <v>0.43070871827721291</v>
      </c>
      <c r="AI1187" s="1">
        <v>42100</v>
      </c>
      <c r="AJ1187">
        <v>2080.62</v>
      </c>
      <c r="AK1187" s="85">
        <f t="shared" ca="1" si="141"/>
        <v>6.586997425284128E-3</v>
      </c>
      <c r="AL1187" s="87">
        <f t="shared" ca="1" si="139"/>
        <v>7.0195410624153713E-3</v>
      </c>
      <c r="AM1187" s="87">
        <f t="shared" ca="1" si="140"/>
        <v>11.318669863991632</v>
      </c>
    </row>
    <row r="1188" spans="2:39" x14ac:dyDescent="0.45">
      <c r="B1188" s="86">
        <v>42291</v>
      </c>
      <c r="C1188" s="5">
        <v>79.099999999999994</v>
      </c>
      <c r="E1188" s="86">
        <v>42299</v>
      </c>
      <c r="F1188" s="5">
        <v>1.9951000000000001</v>
      </c>
      <c r="G1188" s="5">
        <v>0.54619738495651216</v>
      </c>
      <c r="I1188" s="86">
        <v>42240</v>
      </c>
      <c r="J1188" s="5">
        <v>40.74</v>
      </c>
      <c r="L1188" s="86">
        <v>42299</v>
      </c>
      <c r="M1188" s="5">
        <v>1.2656000000000001</v>
      </c>
      <c r="O1188" s="86">
        <f t="shared" ca="1" si="135"/>
        <v>42299</v>
      </c>
      <c r="P1188" s="5">
        <v>1867.61</v>
      </c>
      <c r="Q1188" s="5">
        <v>18.957715054969601</v>
      </c>
      <c r="R1188" s="1"/>
      <c r="S1188" s="1">
        <v>42087</v>
      </c>
      <c r="T1188">
        <v>312.392</v>
      </c>
      <c r="V1188" s="86">
        <v>42268</v>
      </c>
      <c r="W1188" s="5">
        <v>0.32</v>
      </c>
      <c r="Z1188" s="86">
        <v>42241</v>
      </c>
      <c r="AA1188" s="5">
        <v>84.93</v>
      </c>
      <c r="AC1188" s="1">
        <v>42153</v>
      </c>
      <c r="AD1188">
        <v>2.2145000000000001</v>
      </c>
      <c r="AE1188" s="87">
        <f t="shared" ca="1" si="136"/>
        <v>-4.9999999999998934E-3</v>
      </c>
      <c r="AF1188" s="87">
        <f t="shared" ca="1" si="137"/>
        <v>3.2255167544648182E-2</v>
      </c>
      <c r="AG1188" s="87">
        <f t="shared" ca="1" si="138"/>
        <v>0.52009894891901542</v>
      </c>
      <c r="AI1188" s="1">
        <v>42096</v>
      </c>
      <c r="AJ1188">
        <v>2066.96</v>
      </c>
      <c r="AK1188" s="85">
        <f t="shared" ca="1" si="141"/>
        <v>3.5234427543923289E-3</v>
      </c>
      <c r="AL1188" s="87">
        <f t="shared" ca="1" si="139"/>
        <v>9.1670736133808179E-3</v>
      </c>
      <c r="AM1188" s="87">
        <f t="shared" ca="1" si="140"/>
        <v>14.781462053740535</v>
      </c>
    </row>
    <row r="1189" spans="2:39" x14ac:dyDescent="0.45">
      <c r="B1189" s="86">
        <v>42290</v>
      </c>
      <c r="C1189" s="5">
        <v>79</v>
      </c>
      <c r="E1189" s="86">
        <v>42298</v>
      </c>
      <c r="F1189" s="5">
        <v>1.99</v>
      </c>
      <c r="G1189" s="5">
        <v>0.59217306029009198</v>
      </c>
      <c r="I1189" s="86">
        <v>42237</v>
      </c>
      <c r="J1189" s="5">
        <v>28.03</v>
      </c>
      <c r="L1189" s="86">
        <v>42298</v>
      </c>
      <c r="M1189" s="5">
        <v>1.258</v>
      </c>
      <c r="O1189" s="86">
        <f t="shared" ca="1" si="135"/>
        <v>42298</v>
      </c>
      <c r="P1189" s="5">
        <v>1893.21</v>
      </c>
      <c r="Q1189" s="5">
        <v>22.366821641824501</v>
      </c>
      <c r="R1189" s="1"/>
      <c r="S1189" s="1">
        <v>42086</v>
      </c>
      <c r="T1189">
        <v>311.30200000000002</v>
      </c>
      <c r="V1189" s="86">
        <v>42265</v>
      </c>
      <c r="W1189" s="5">
        <v>3.06</v>
      </c>
      <c r="Z1189" s="86">
        <v>42240</v>
      </c>
      <c r="AA1189" s="5">
        <v>84.76</v>
      </c>
      <c r="AC1189" s="1">
        <v>42152</v>
      </c>
      <c r="AD1189">
        <v>2.2195</v>
      </c>
      <c r="AE1189" s="87">
        <f t="shared" ca="1" si="136"/>
        <v>1.2000000000000011E-2</v>
      </c>
      <c r="AF1189" s="87">
        <f t="shared" ca="1" si="137"/>
        <v>4.1996775669885043E-2</v>
      </c>
      <c r="AG1189" s="87">
        <f t="shared" ca="1" si="138"/>
        <v>0.67717766009617342</v>
      </c>
      <c r="AI1189" s="1">
        <v>42095</v>
      </c>
      <c r="AJ1189">
        <v>2059.69</v>
      </c>
      <c r="AK1189" s="85">
        <f t="shared" ca="1" si="141"/>
        <v>-3.9732777015764314E-3</v>
      </c>
      <c r="AL1189" s="87">
        <f t="shared" ca="1" si="139"/>
        <v>9.0667611493943367E-3</v>
      </c>
      <c r="AM1189" s="87">
        <f t="shared" ca="1" si="140"/>
        <v>14.61971306573535</v>
      </c>
    </row>
    <row r="1190" spans="2:39" x14ac:dyDescent="0.45">
      <c r="B1190" s="86">
        <v>42289</v>
      </c>
      <c r="C1190" s="5">
        <v>78.5</v>
      </c>
      <c r="E1190" s="86">
        <v>42297</v>
      </c>
      <c r="F1190" s="5">
        <v>2.0314999999999999</v>
      </c>
      <c r="G1190" s="5">
        <v>0.45543954959284577</v>
      </c>
      <c r="I1190" s="86">
        <v>42236</v>
      </c>
      <c r="J1190" s="5">
        <v>19.14</v>
      </c>
      <c r="L1190" s="86">
        <v>42297</v>
      </c>
      <c r="M1190" s="5">
        <v>1.2909999999999999</v>
      </c>
      <c r="O1190" s="86">
        <f t="shared" ca="1" si="135"/>
        <v>42297</v>
      </c>
      <c r="P1190" s="5">
        <v>1970.89</v>
      </c>
      <c r="Q1190" s="5">
        <v>21.522159296148999</v>
      </c>
      <c r="R1190" s="1"/>
      <c r="S1190" s="1">
        <v>42083</v>
      </c>
      <c r="T1190">
        <v>311.42099999999999</v>
      </c>
      <c r="V1190" s="86">
        <v>42264</v>
      </c>
      <c r="W1190" s="5">
        <v>1.88</v>
      </c>
      <c r="Z1190" s="86">
        <v>42237</v>
      </c>
      <c r="AA1190" s="5">
        <v>85.46</v>
      </c>
      <c r="AC1190" s="1">
        <v>42151</v>
      </c>
      <c r="AD1190">
        <v>2.2075</v>
      </c>
      <c r="AE1190" s="87">
        <f t="shared" ca="1" si="136"/>
        <v>-1.2500000000000178E-2</v>
      </c>
      <c r="AF1190" s="87">
        <f t="shared" ca="1" si="137"/>
        <v>4.2911731107782673E-2</v>
      </c>
      <c r="AG1190" s="87">
        <f t="shared" ca="1" si="138"/>
        <v>0.69193087323324953</v>
      </c>
      <c r="AI1190" s="1">
        <v>42094</v>
      </c>
      <c r="AJ1190">
        <v>2067.89</v>
      </c>
      <c r="AK1190" s="85">
        <f t="shared" ca="1" si="141"/>
        <v>-8.8346389509214723E-3</v>
      </c>
      <c r="AL1190" s="87">
        <f t="shared" ca="1" si="139"/>
        <v>8.8410520539036769E-3</v>
      </c>
      <c r="AM1190" s="87">
        <f t="shared" ca="1" si="140"/>
        <v>14.255768084939143</v>
      </c>
    </row>
    <row r="1191" spans="2:39" x14ac:dyDescent="0.45">
      <c r="B1191" s="86">
        <v>42286</v>
      </c>
      <c r="C1191" s="5">
        <v>78.400000000000006</v>
      </c>
      <c r="E1191" s="86">
        <v>42296</v>
      </c>
      <c r="F1191" s="5">
        <v>1.9907999999999999</v>
      </c>
      <c r="G1191" s="5">
        <v>1.1433243269810491</v>
      </c>
      <c r="I1191" s="86">
        <v>42235</v>
      </c>
      <c r="J1191" s="5">
        <v>15.25</v>
      </c>
      <c r="L1191" s="86">
        <v>42296</v>
      </c>
      <c r="M1191" s="5">
        <v>1.2778</v>
      </c>
      <c r="O1191" s="86">
        <f t="shared" ca="1" si="135"/>
        <v>42296</v>
      </c>
      <c r="P1191" s="5">
        <v>2035.73</v>
      </c>
      <c r="Q1191" s="5">
        <v>18.0172245642235</v>
      </c>
      <c r="R1191" s="1"/>
      <c r="S1191" s="1">
        <v>42082</v>
      </c>
      <c r="T1191">
        <v>319.83</v>
      </c>
      <c r="V1191" s="86">
        <v>42263</v>
      </c>
      <c r="W1191" s="5">
        <v>1.25</v>
      </c>
      <c r="Z1191" s="86">
        <v>42236</v>
      </c>
      <c r="AA1191" s="5">
        <v>85.77</v>
      </c>
      <c r="AC1191" s="1">
        <v>42150</v>
      </c>
      <c r="AD1191">
        <v>2.2200000000000002</v>
      </c>
      <c r="AE1191" s="87">
        <f t="shared" ca="1" si="136"/>
        <v>-6.2999999999999723E-2</v>
      </c>
      <c r="AF1191" s="87">
        <f t="shared" ca="1" si="137"/>
        <v>4.3438414258963345E-2</v>
      </c>
      <c r="AG1191" s="87">
        <f t="shared" ca="1" si="138"/>
        <v>0.7004233838662588</v>
      </c>
      <c r="AI1191" s="1">
        <v>42093</v>
      </c>
      <c r="AJ1191">
        <v>2086.2399999999998</v>
      </c>
      <c r="AK1191" s="85">
        <f t="shared" ca="1" si="141"/>
        <v>1.2162396804615399E-2</v>
      </c>
      <c r="AL1191" s="87">
        <f t="shared" ca="1" si="139"/>
        <v>1.1145865648232002E-2</v>
      </c>
      <c r="AM1191" s="87">
        <f t="shared" ca="1" si="140"/>
        <v>17.972168336790617</v>
      </c>
    </row>
    <row r="1192" spans="2:39" x14ac:dyDescent="0.45">
      <c r="B1192" s="86">
        <v>42285</v>
      </c>
      <c r="C1192" s="5">
        <v>81.099999999999994</v>
      </c>
      <c r="E1192" s="86">
        <v>42293</v>
      </c>
      <c r="F1192" s="5">
        <v>1.9970000000000001</v>
      </c>
      <c r="G1192" s="5">
        <v>1.2243399582360019</v>
      </c>
      <c r="I1192" s="86">
        <v>42234</v>
      </c>
      <c r="J1192" s="5">
        <v>13.79</v>
      </c>
      <c r="L1192" s="86">
        <v>42293</v>
      </c>
      <c r="M1192" s="5">
        <v>1.268</v>
      </c>
      <c r="O1192" s="86">
        <f t="shared" ca="1" si="135"/>
        <v>42293</v>
      </c>
      <c r="P1192" s="5">
        <v>2079.61</v>
      </c>
      <c r="Q1192" s="5">
        <v>10.072288634470199</v>
      </c>
      <c r="R1192" s="1"/>
      <c r="S1192" s="1">
        <v>42081</v>
      </c>
      <c r="T1192">
        <v>311.91800000000001</v>
      </c>
      <c r="V1192" s="86">
        <v>42262</v>
      </c>
      <c r="W1192" s="5">
        <v>1.94</v>
      </c>
      <c r="Z1192" s="86">
        <v>42235</v>
      </c>
      <c r="AA1192" s="5">
        <v>86.19</v>
      </c>
      <c r="AC1192" s="1">
        <v>42146</v>
      </c>
      <c r="AD1192">
        <v>2.2829999999999999</v>
      </c>
      <c r="AE1192" s="87">
        <f t="shared" ca="1" si="136"/>
        <v>3.4999999999999698E-2</v>
      </c>
      <c r="AF1192" s="87">
        <f t="shared" ca="1" si="137"/>
        <v>4.7421189005197255E-2</v>
      </c>
      <c r="AG1192" s="87">
        <f t="shared" ca="1" si="138"/>
        <v>0.76464369698136303</v>
      </c>
      <c r="AI1192" s="1">
        <v>42090</v>
      </c>
      <c r="AJ1192">
        <v>2061.02</v>
      </c>
      <c r="AK1192" s="85">
        <f t="shared" ca="1" si="141"/>
        <v>2.3657037582941712E-3</v>
      </c>
      <c r="AL1192" s="87">
        <f t="shared" ca="1" si="139"/>
        <v>7.2044695072061935E-3</v>
      </c>
      <c r="AM1192" s="87">
        <f t="shared" ca="1" si="140"/>
        <v>11.616858021370753</v>
      </c>
    </row>
    <row r="1193" spans="2:39" x14ac:dyDescent="0.45">
      <c r="B1193" s="86">
        <v>42284</v>
      </c>
      <c r="C1193" s="5">
        <v>80</v>
      </c>
      <c r="E1193" s="86">
        <v>42292</v>
      </c>
      <c r="F1193" s="5">
        <v>1.97</v>
      </c>
      <c r="G1193" s="5">
        <v>1.1552097572879718</v>
      </c>
      <c r="I1193" s="86">
        <v>42233</v>
      </c>
      <c r="J1193" s="5">
        <v>13.02</v>
      </c>
      <c r="L1193" s="86">
        <v>42292</v>
      </c>
      <c r="M1193" s="5">
        <v>1.2565</v>
      </c>
      <c r="O1193" s="86">
        <f t="shared" ca="1" si="135"/>
        <v>42292</v>
      </c>
      <c r="P1193" s="5">
        <v>2096.92</v>
      </c>
      <c r="Q1193" s="5">
        <v>6.1786514892539897</v>
      </c>
      <c r="R1193" s="1"/>
      <c r="S1193" s="1">
        <v>42080</v>
      </c>
      <c r="T1193">
        <v>325.88900000000001</v>
      </c>
      <c r="V1193" s="86">
        <v>42261</v>
      </c>
      <c r="W1193" s="5">
        <v>3.1</v>
      </c>
      <c r="Z1193" s="86">
        <v>42234</v>
      </c>
      <c r="AA1193" s="5">
        <v>86.27</v>
      </c>
      <c r="AC1193" s="1">
        <v>42145</v>
      </c>
      <c r="AD1193">
        <v>2.2480000000000002</v>
      </c>
      <c r="AE1193" s="87">
        <f t="shared" ca="1" si="136"/>
        <v>-4.4499999999999762E-2</v>
      </c>
      <c r="AF1193" s="87">
        <f t="shared" ca="1" si="137"/>
        <v>6.6953765141824828E-2</v>
      </c>
      <c r="AG1193" s="87">
        <f t="shared" ca="1" si="138"/>
        <v>1.0795970235848771</v>
      </c>
      <c r="AI1193" s="1">
        <v>42089</v>
      </c>
      <c r="AJ1193">
        <v>2056.15</v>
      </c>
      <c r="AK1193" s="85">
        <f t="shared" ca="1" si="141"/>
        <v>-2.380259551864185E-3</v>
      </c>
      <c r="AL1193" s="87">
        <f t="shared" ca="1" si="139"/>
        <v>5.9466060586002237E-3</v>
      </c>
      <c r="AM1193" s="87">
        <f t="shared" ca="1" si="140"/>
        <v>9.5886141544057502</v>
      </c>
    </row>
    <row r="1194" spans="2:39" x14ac:dyDescent="0.45">
      <c r="B1194" s="86">
        <v>42283</v>
      </c>
      <c r="C1194" s="5">
        <v>80.099999999999994</v>
      </c>
      <c r="E1194" s="86">
        <v>42291</v>
      </c>
      <c r="F1194" s="5">
        <v>1.909</v>
      </c>
      <c r="G1194" s="5">
        <v>0.7450357933236067</v>
      </c>
      <c r="I1194" s="86">
        <v>42230</v>
      </c>
      <c r="J1194" s="5">
        <v>12.83</v>
      </c>
      <c r="L1194" s="86">
        <v>42291</v>
      </c>
      <c r="M1194" s="5">
        <v>1.2455000000000001</v>
      </c>
      <c r="O1194" s="86">
        <f t="shared" ca="1" si="135"/>
        <v>42291</v>
      </c>
      <c r="P1194" s="5">
        <v>2102.44</v>
      </c>
      <c r="Q1194" s="5">
        <v>4.7045835980946498</v>
      </c>
      <c r="R1194" s="1"/>
      <c r="S1194" s="1">
        <v>42079</v>
      </c>
      <c r="T1194">
        <v>325.93099999999998</v>
      </c>
      <c r="V1194" s="86">
        <v>42258</v>
      </c>
      <c r="W1194" s="5">
        <v>2.44</v>
      </c>
      <c r="Z1194" s="86">
        <v>42233</v>
      </c>
      <c r="AA1194" s="5">
        <v>86.38</v>
      </c>
      <c r="AC1194" s="1">
        <v>42144</v>
      </c>
      <c r="AD1194">
        <v>2.2925</v>
      </c>
      <c r="AE1194" s="87">
        <f t="shared" ca="1" si="136"/>
        <v>-4.1999999999999815E-2</v>
      </c>
      <c r="AF1194" s="87">
        <f t="shared" ca="1" si="137"/>
        <v>8.0840599329791984E-2</v>
      </c>
      <c r="AG1194" s="87">
        <f t="shared" ca="1" si="138"/>
        <v>1.3035154966474278</v>
      </c>
      <c r="AI1194" s="1">
        <v>42088</v>
      </c>
      <c r="AJ1194">
        <v>2061.0500000000002</v>
      </c>
      <c r="AK1194" s="85">
        <f t="shared" ca="1" si="141"/>
        <v>-1.4665950218136469E-2</v>
      </c>
      <c r="AL1194" s="87">
        <f t="shared" ca="1" si="139"/>
        <v>9.8376330605338107E-3</v>
      </c>
      <c r="AM1194" s="87">
        <f t="shared" ca="1" si="140"/>
        <v>15.862706673441338</v>
      </c>
    </row>
    <row r="1195" spans="2:39" x14ac:dyDescent="0.45">
      <c r="B1195" s="86">
        <v>42282</v>
      </c>
      <c r="C1195" s="5">
        <v>81.099999999999994</v>
      </c>
      <c r="E1195" s="86">
        <v>42290</v>
      </c>
      <c r="F1195" s="5">
        <v>2.0125000000000002</v>
      </c>
      <c r="G1195" s="5">
        <v>0.66686049265694702</v>
      </c>
      <c r="I1195" s="86">
        <v>42229</v>
      </c>
      <c r="J1195" s="5">
        <v>13.49</v>
      </c>
      <c r="L1195" s="86">
        <v>42290</v>
      </c>
      <c r="M1195" s="5">
        <v>1.2789999999999999</v>
      </c>
      <c r="O1195" s="86">
        <f t="shared" ca="1" si="135"/>
        <v>42290</v>
      </c>
      <c r="P1195" s="5">
        <v>2091.54</v>
      </c>
      <c r="Q1195" s="5">
        <v>9.3520813186952392</v>
      </c>
      <c r="R1195" s="1"/>
      <c r="S1195" s="1">
        <v>42076</v>
      </c>
      <c r="T1195">
        <v>327.80200000000002</v>
      </c>
      <c r="V1195" s="86">
        <v>42257</v>
      </c>
      <c r="W1195" s="5">
        <v>1.4</v>
      </c>
      <c r="Z1195" s="86">
        <v>42230</v>
      </c>
      <c r="AA1195" s="5">
        <v>86.38</v>
      </c>
      <c r="AC1195" s="1">
        <v>42143</v>
      </c>
      <c r="AD1195">
        <v>2.3344999999999998</v>
      </c>
      <c r="AE1195" s="87">
        <f t="shared" ca="1" si="136"/>
        <v>4.2399999999999771E-2</v>
      </c>
      <c r="AF1195" s="87">
        <f t="shared" ca="1" si="137"/>
        <v>8.5162799977454795E-2</v>
      </c>
      <c r="AG1195" s="87">
        <f t="shared" ca="1" si="138"/>
        <v>1.3732088879700688</v>
      </c>
      <c r="AI1195" s="1">
        <v>42087</v>
      </c>
      <c r="AJ1195">
        <v>2091.5</v>
      </c>
      <c r="AK1195" s="85">
        <f t="shared" ca="1" si="141"/>
        <v>-6.1583828258348948E-3</v>
      </c>
      <c r="AL1195" s="87">
        <f t="shared" ca="1" si="139"/>
        <v>6.8725509859693069E-3</v>
      </c>
      <c r="AM1195" s="87">
        <f t="shared" ca="1" si="140"/>
        <v>11.081655487441576</v>
      </c>
    </row>
    <row r="1196" spans="2:39" x14ac:dyDescent="0.45">
      <c r="B1196" s="86">
        <v>42279</v>
      </c>
      <c r="C1196" s="5">
        <v>82.1</v>
      </c>
      <c r="E1196" s="86">
        <v>42289</v>
      </c>
      <c r="F1196" s="5">
        <v>2.0720000000000001</v>
      </c>
      <c r="G1196" s="5">
        <v>0.42835684111886468</v>
      </c>
      <c r="I1196" s="86">
        <v>42228</v>
      </c>
      <c r="J1196" s="5">
        <v>13.61</v>
      </c>
      <c r="L1196" s="86">
        <v>42289</v>
      </c>
      <c r="M1196" s="5">
        <v>1.3069999999999999</v>
      </c>
      <c r="O1196" s="86">
        <f t="shared" ca="1" si="135"/>
        <v>42289</v>
      </c>
      <c r="P1196" s="5">
        <v>2083.39</v>
      </c>
      <c r="Q1196" s="5">
        <v>14.8592140558073</v>
      </c>
      <c r="R1196" s="1"/>
      <c r="S1196" s="1">
        <v>42075</v>
      </c>
      <c r="T1196">
        <v>319.24900000000002</v>
      </c>
      <c r="V1196" s="86">
        <v>42256</v>
      </c>
      <c r="W1196" s="5">
        <v>1</v>
      </c>
      <c r="Z1196" s="86">
        <v>42229</v>
      </c>
      <c r="AA1196" s="5">
        <v>86.33</v>
      </c>
      <c r="AC1196" s="1">
        <v>42142</v>
      </c>
      <c r="AD1196">
        <v>2.2921</v>
      </c>
      <c r="AE1196" s="87">
        <f t="shared" ca="1" si="136"/>
        <v>9.2099999999999849E-2</v>
      </c>
      <c r="AF1196" s="87">
        <f t="shared" ca="1" si="137"/>
        <v>8.3543895647737065E-2</v>
      </c>
      <c r="AG1196" s="87">
        <f t="shared" ca="1" si="138"/>
        <v>1.3471048400180272</v>
      </c>
      <c r="AI1196" s="1">
        <v>42086</v>
      </c>
      <c r="AJ1196">
        <v>2104.42</v>
      </c>
      <c r="AK1196" s="85">
        <f t="shared" ca="1" si="141"/>
        <v>-1.7471731581735757E-3</v>
      </c>
      <c r="AL1196" s="87">
        <f t="shared" ca="1" si="139"/>
        <v>8.1942681024100242E-3</v>
      </c>
      <c r="AM1196" s="87">
        <f t="shared" ca="1" si="140"/>
        <v>13.212860300058175</v>
      </c>
    </row>
    <row r="1197" spans="2:39" x14ac:dyDescent="0.45">
      <c r="B1197" s="86">
        <v>42278</v>
      </c>
      <c r="C1197" s="5">
        <v>81.900000000000006</v>
      </c>
      <c r="E1197" s="86">
        <v>42286</v>
      </c>
      <c r="F1197" s="5">
        <v>2.0714999999999999</v>
      </c>
      <c r="G1197" s="5">
        <v>0.55667092313741839</v>
      </c>
      <c r="I1197" s="86">
        <v>42227</v>
      </c>
      <c r="J1197" s="5">
        <v>13.71</v>
      </c>
      <c r="L1197" s="86">
        <v>42286</v>
      </c>
      <c r="M1197" s="5">
        <v>1.3055000000000001</v>
      </c>
      <c r="O1197" s="86">
        <f t="shared" ca="1" si="135"/>
        <v>42286</v>
      </c>
      <c r="P1197" s="5">
        <v>2086.0500000000002</v>
      </c>
      <c r="Q1197" s="5">
        <v>15.0981824765898</v>
      </c>
      <c r="R1197" s="1"/>
      <c r="S1197" s="1">
        <v>42074</v>
      </c>
      <c r="T1197">
        <v>326.00599999999997</v>
      </c>
      <c r="V1197" s="86">
        <v>42255</v>
      </c>
      <c r="W1197" s="5">
        <v>2.75</v>
      </c>
      <c r="Z1197" s="86">
        <v>42228</v>
      </c>
      <c r="AA1197" s="5">
        <v>86.44</v>
      </c>
      <c r="AC1197" s="1">
        <v>42139</v>
      </c>
      <c r="AD1197">
        <v>2.2000000000000002</v>
      </c>
      <c r="AE1197" s="87">
        <f t="shared" ca="1" si="136"/>
        <v>-8.6999999999999744E-2</v>
      </c>
      <c r="AF1197" s="87">
        <f t="shared" ca="1" si="137"/>
        <v>5.1918140696035391E-2</v>
      </c>
      <c r="AG1197" s="87">
        <f t="shared" ca="1" si="138"/>
        <v>0.83715486420773111</v>
      </c>
      <c r="AI1197" s="1">
        <v>42083</v>
      </c>
      <c r="AJ1197">
        <v>2108.1</v>
      </c>
      <c r="AK1197" s="85">
        <f t="shared" ca="1" si="141"/>
        <v>8.9723452173247273E-3</v>
      </c>
      <c r="AL1197" s="87">
        <f t="shared" ca="1" si="139"/>
        <v>8.5675568173489321E-3</v>
      </c>
      <c r="AM1197" s="87">
        <f t="shared" ca="1" si="140"/>
        <v>13.814770266931898</v>
      </c>
    </row>
    <row r="1198" spans="2:39" x14ac:dyDescent="0.45">
      <c r="B1198" s="86">
        <v>42277</v>
      </c>
      <c r="C1198" s="5">
        <v>82.8</v>
      </c>
      <c r="E1198" s="86">
        <v>42285</v>
      </c>
      <c r="F1198" s="5">
        <v>2.09</v>
      </c>
      <c r="G1198" s="5">
        <v>0.68127047981449074</v>
      </c>
      <c r="I1198" s="86">
        <v>42226</v>
      </c>
      <c r="J1198" s="5">
        <v>12.23</v>
      </c>
      <c r="L1198" s="86">
        <v>42285</v>
      </c>
      <c r="M1198" s="5">
        <v>1.3280000000000001</v>
      </c>
      <c r="O1198" s="86">
        <f t="shared" ca="1" si="135"/>
        <v>42285</v>
      </c>
      <c r="P1198" s="5">
        <v>2084.0700000000002</v>
      </c>
      <c r="Q1198" s="5">
        <v>16.360651522969501</v>
      </c>
      <c r="R1198" s="1"/>
      <c r="S1198" s="1">
        <v>42073</v>
      </c>
      <c r="T1198">
        <v>325.37200000000001</v>
      </c>
      <c r="V1198" s="86">
        <v>42254</v>
      </c>
      <c r="W1198" s="5">
        <v>4.75</v>
      </c>
      <c r="Z1198" s="86">
        <v>42227</v>
      </c>
      <c r="AA1198" s="5">
        <v>86.56</v>
      </c>
      <c r="AC1198" s="1">
        <v>42138</v>
      </c>
      <c r="AD1198">
        <v>2.2869999999999999</v>
      </c>
      <c r="AE1198" s="87">
        <f t="shared" ca="1" si="136"/>
        <v>-6.3000000000000167E-2</v>
      </c>
      <c r="AF1198" s="87">
        <f t="shared" ca="1" si="137"/>
        <v>8.2635076289269069E-2</v>
      </c>
      <c r="AG1198" s="87">
        <f t="shared" ca="1" si="138"/>
        <v>1.3324505681888026</v>
      </c>
      <c r="AI1198" s="1">
        <v>42082</v>
      </c>
      <c r="AJ1198">
        <v>2089.27</v>
      </c>
      <c r="AK1198" s="85">
        <f t="shared" ca="1" si="141"/>
        <v>-4.8844984753110381E-3</v>
      </c>
      <c r="AL1198" s="87">
        <f t="shared" ca="1" si="139"/>
        <v>9.7758871927199533E-3</v>
      </c>
      <c r="AM1198" s="87">
        <f t="shared" ca="1" si="140"/>
        <v>15.763144453199798</v>
      </c>
    </row>
    <row r="1199" spans="2:39" x14ac:dyDescent="0.45">
      <c r="B1199" s="86">
        <v>42276</v>
      </c>
      <c r="C1199" s="5">
        <v>83.5</v>
      </c>
      <c r="E1199" s="86">
        <v>42284</v>
      </c>
      <c r="F1199" s="5">
        <v>2.0499999999999998</v>
      </c>
      <c r="G1199" s="5">
        <v>0.85058551402352445</v>
      </c>
      <c r="I1199" s="86">
        <v>42223</v>
      </c>
      <c r="J1199" s="5">
        <v>13.39</v>
      </c>
      <c r="L1199" s="86">
        <v>42284</v>
      </c>
      <c r="M1199" s="5">
        <v>1.3009999999999999</v>
      </c>
      <c r="O1199" s="86">
        <f t="shared" ca="1" si="135"/>
        <v>42284</v>
      </c>
      <c r="P1199" s="5">
        <v>2104.1799999999998</v>
      </c>
      <c r="Q1199" s="5">
        <v>14.2352049059084</v>
      </c>
      <c r="R1199" s="1"/>
      <c r="S1199" s="1">
        <v>42072</v>
      </c>
      <c r="T1199">
        <v>317.99599999999998</v>
      </c>
      <c r="V1199" s="86">
        <v>42251</v>
      </c>
      <c r="W1199" s="5">
        <v>4.75</v>
      </c>
      <c r="Z1199" s="86">
        <v>42226</v>
      </c>
      <c r="AA1199" s="5">
        <v>86.96</v>
      </c>
      <c r="AC1199" s="1">
        <v>42137</v>
      </c>
      <c r="AD1199">
        <v>2.35</v>
      </c>
      <c r="AE1199" s="87">
        <f t="shared" ca="1" si="136"/>
        <v>3.279999999999994E-2</v>
      </c>
      <c r="AF1199" s="87">
        <f t="shared" ca="1" si="137"/>
        <v>7.4642994759499301E-2</v>
      </c>
      <c r="AG1199" s="87">
        <f t="shared" ca="1" si="138"/>
        <v>1.2035821257119625</v>
      </c>
      <c r="AI1199" s="1">
        <v>42081</v>
      </c>
      <c r="AJ1199">
        <v>2099.5</v>
      </c>
      <c r="AK1199" s="85">
        <f t="shared" ca="1" si="141"/>
        <v>1.2085115625505266E-2</v>
      </c>
      <c r="AL1199" s="87">
        <f t="shared" ca="1" si="139"/>
        <v>1.0166508812718746E-2</v>
      </c>
      <c r="AM1199" s="87">
        <f t="shared" ca="1" si="140"/>
        <v>16.393002889697438</v>
      </c>
    </row>
    <row r="1200" spans="2:39" x14ac:dyDescent="0.45">
      <c r="B1200" s="86">
        <v>42275</v>
      </c>
      <c r="C1200" s="5">
        <v>82</v>
      </c>
      <c r="E1200" s="86">
        <v>42283</v>
      </c>
      <c r="F1200" s="5">
        <v>2.0215000000000001</v>
      </c>
      <c r="G1200" s="5">
        <v>0.83585253882886801</v>
      </c>
      <c r="I1200" s="86">
        <v>42222</v>
      </c>
      <c r="J1200" s="5">
        <v>13.77</v>
      </c>
      <c r="L1200" s="86">
        <v>42283</v>
      </c>
      <c r="M1200" s="5">
        <v>1.2955000000000001</v>
      </c>
      <c r="O1200" s="86">
        <f t="shared" ca="1" si="135"/>
        <v>42283</v>
      </c>
      <c r="P1200" s="5">
        <v>2077.5700000000002</v>
      </c>
      <c r="Q1200" s="5">
        <v>7.1856950872657404</v>
      </c>
      <c r="R1200" s="1"/>
      <c r="S1200" s="1">
        <v>42069</v>
      </c>
      <c r="T1200">
        <v>309.47399999999999</v>
      </c>
      <c r="V1200" s="86">
        <v>42250</v>
      </c>
      <c r="W1200" s="5">
        <v>5.94</v>
      </c>
      <c r="Z1200" s="86">
        <v>42223</v>
      </c>
      <c r="AA1200" s="5">
        <v>86.71</v>
      </c>
      <c r="AC1200" s="1">
        <v>42136</v>
      </c>
      <c r="AD1200">
        <v>2.3172000000000001</v>
      </c>
      <c r="AE1200" s="87">
        <f t="shared" ca="1" si="136"/>
        <v>-3.0799999999999716E-2</v>
      </c>
      <c r="AF1200" s="87">
        <f t="shared" ca="1" si="137"/>
        <v>8.5856794528252942E-2</v>
      </c>
      <c r="AG1200" s="87">
        <f t="shared" ca="1" si="138"/>
        <v>1.3843992138589676</v>
      </c>
      <c r="AI1200" s="1">
        <v>42080</v>
      </c>
      <c r="AJ1200">
        <v>2074.2800000000002</v>
      </c>
      <c r="AK1200" s="85">
        <f t="shared" ca="1" si="141"/>
        <v>-3.3257399856237396E-3</v>
      </c>
      <c r="AL1200" s="87">
        <f t="shared" ca="1" si="139"/>
        <v>1.0283800339791501E-2</v>
      </c>
      <c r="AM1200" s="87">
        <f t="shared" ca="1" si="140"/>
        <v>16.582129794287855</v>
      </c>
    </row>
    <row r="1201" spans="2:39" x14ac:dyDescent="0.45">
      <c r="B1201" s="86">
        <v>42272</v>
      </c>
      <c r="C1201" s="5">
        <v>80.3</v>
      </c>
      <c r="E1201" s="86">
        <v>42282</v>
      </c>
      <c r="F1201" s="5">
        <v>2.0518000000000001</v>
      </c>
      <c r="G1201" s="5">
        <v>0.75123328600375361</v>
      </c>
      <c r="I1201" s="86">
        <v>42221</v>
      </c>
      <c r="J1201" s="5">
        <v>12.51</v>
      </c>
      <c r="L1201" s="86">
        <v>42282</v>
      </c>
      <c r="M1201" s="5">
        <v>1.3124</v>
      </c>
      <c r="O1201" s="86">
        <f t="shared" ca="1" si="135"/>
        <v>42282</v>
      </c>
      <c r="P1201" s="5">
        <v>2083.56</v>
      </c>
      <c r="Q1201" s="5">
        <v>7.1802199854263504</v>
      </c>
      <c r="R1201" s="1"/>
      <c r="S1201" s="1">
        <v>42068</v>
      </c>
      <c r="T1201">
        <v>299.12900000000002</v>
      </c>
      <c r="V1201" s="86">
        <v>42249</v>
      </c>
      <c r="W1201" s="5">
        <v>4.88</v>
      </c>
      <c r="Z1201" s="86">
        <v>42222</v>
      </c>
      <c r="AA1201" s="5">
        <v>86.98</v>
      </c>
      <c r="AC1201" s="1">
        <v>42135</v>
      </c>
      <c r="AD1201">
        <v>2.3479999999999999</v>
      </c>
      <c r="AE1201" s="87">
        <f t="shared" ca="1" si="136"/>
        <v>0.12449999999999983</v>
      </c>
      <c r="AF1201" s="87">
        <f t="shared" ca="1" si="137"/>
        <v>8.6998443472665901E-2</v>
      </c>
      <c r="AG1201" s="87">
        <f t="shared" ca="1" si="138"/>
        <v>1.4028077499548279</v>
      </c>
      <c r="AI1201" s="1">
        <v>42079</v>
      </c>
      <c r="AJ1201">
        <v>2081.19</v>
      </c>
      <c r="AK1201" s="85">
        <f t="shared" ca="1" si="141"/>
        <v>1.3442889619502027E-2</v>
      </c>
      <c r="AL1201" s="87">
        <f t="shared" ca="1" si="139"/>
        <v>9.9626788231002381E-3</v>
      </c>
      <c r="AM1201" s="87">
        <f t="shared" ca="1" si="140"/>
        <v>16.064336907069954</v>
      </c>
    </row>
    <row r="1202" spans="2:39" x14ac:dyDescent="0.45">
      <c r="B1202" s="86">
        <v>42271</v>
      </c>
      <c r="C1202" s="5">
        <v>82</v>
      </c>
      <c r="E1202" s="86">
        <v>42279</v>
      </c>
      <c r="F1202" s="5">
        <v>1.9812000000000001</v>
      </c>
      <c r="G1202" s="5">
        <v>0.61292445157077213</v>
      </c>
      <c r="I1202" s="86">
        <v>42220</v>
      </c>
      <c r="J1202" s="5">
        <v>13</v>
      </c>
      <c r="L1202" s="86">
        <v>42279</v>
      </c>
      <c r="M1202" s="5">
        <v>1.2748999999999999</v>
      </c>
      <c r="O1202" s="86">
        <f t="shared" ca="1" si="135"/>
        <v>42279</v>
      </c>
      <c r="P1202" s="5">
        <v>2099.84</v>
      </c>
      <c r="Q1202" s="5">
        <v>4.4815718087859802</v>
      </c>
      <c r="R1202" s="1"/>
      <c r="S1202" s="1">
        <v>42067</v>
      </c>
      <c r="T1202">
        <v>322.447</v>
      </c>
      <c r="V1202" s="86">
        <v>42248</v>
      </c>
      <c r="W1202" s="5">
        <v>4</v>
      </c>
      <c r="Z1202" s="86">
        <v>42221</v>
      </c>
      <c r="AA1202" s="5">
        <v>87.34</v>
      </c>
      <c r="AC1202" s="1">
        <v>42132</v>
      </c>
      <c r="AD1202">
        <v>2.2235</v>
      </c>
      <c r="AE1202" s="87">
        <f t="shared" ca="1" si="136"/>
        <v>-3.5499999999999865E-2</v>
      </c>
      <c r="AF1202" s="87">
        <f t="shared" ca="1" si="137"/>
        <v>5.7747640644445257E-2</v>
      </c>
      <c r="AG1202" s="87">
        <f t="shared" ca="1" si="138"/>
        <v>0.93115272646327796</v>
      </c>
      <c r="AI1202" s="1">
        <v>42076</v>
      </c>
      <c r="AJ1202">
        <v>2053.4</v>
      </c>
      <c r="AK1202" s="85">
        <f t="shared" ca="1" si="141"/>
        <v>-6.0932131665859804E-3</v>
      </c>
      <c r="AL1202" s="87">
        <f t="shared" ca="1" si="139"/>
        <v>1.2255679688263915E-2</v>
      </c>
      <c r="AM1202" s="87">
        <f t="shared" ca="1" si="140"/>
        <v>19.761689705474179</v>
      </c>
    </row>
    <row r="1203" spans="2:39" x14ac:dyDescent="0.45">
      <c r="B1203" s="86">
        <v>42270</v>
      </c>
      <c r="C1203" s="5">
        <v>79.969899999999996</v>
      </c>
      <c r="E1203" s="86">
        <v>42278</v>
      </c>
      <c r="F1203" s="5">
        <v>2.0236999999999998</v>
      </c>
      <c r="G1203" s="5">
        <v>0.83301643641247058</v>
      </c>
      <c r="I1203" s="86">
        <v>42219</v>
      </c>
      <c r="J1203" s="5">
        <v>12.56</v>
      </c>
      <c r="L1203" s="86">
        <v>42278</v>
      </c>
      <c r="M1203" s="5">
        <v>1.2477</v>
      </c>
      <c r="O1203" s="86">
        <f t="shared" ca="1" si="135"/>
        <v>42278</v>
      </c>
      <c r="P1203" s="5">
        <v>2093.3200000000002</v>
      </c>
      <c r="Q1203" s="5">
        <v>2.01702383956553</v>
      </c>
      <c r="R1203" s="1"/>
      <c r="S1203" s="1">
        <v>42066</v>
      </c>
      <c r="T1203">
        <v>321.91199999999998</v>
      </c>
      <c r="V1203" s="86">
        <v>42247</v>
      </c>
      <c r="W1203" s="5">
        <v>5.5</v>
      </c>
      <c r="Z1203" s="86">
        <v>42220</v>
      </c>
      <c r="AA1203" s="5">
        <v>87.46</v>
      </c>
      <c r="AC1203" s="1">
        <v>42131</v>
      </c>
      <c r="AD1203">
        <v>2.2589999999999999</v>
      </c>
      <c r="AE1203" s="87">
        <f t="shared" ca="1" si="136"/>
        <v>-6.6500000000000004E-2</v>
      </c>
      <c r="AF1203" s="87">
        <f t="shared" ca="1" si="137"/>
        <v>5.4689144260995644E-2</v>
      </c>
      <c r="AG1203" s="87">
        <f t="shared" ca="1" si="138"/>
        <v>0.88183595413205851</v>
      </c>
      <c r="AI1203" s="1">
        <v>42075</v>
      </c>
      <c r="AJ1203">
        <v>2065.9499999999998</v>
      </c>
      <c r="AK1203" s="85">
        <f t="shared" ca="1" si="141"/>
        <v>1.2522721054237218E-2</v>
      </c>
      <c r="AL1203" s="87">
        <f t="shared" ca="1" si="139"/>
        <v>1.2476622661637403E-2</v>
      </c>
      <c r="AM1203" s="87">
        <f t="shared" ca="1" si="140"/>
        <v>20.117949545276684</v>
      </c>
    </row>
    <row r="1204" spans="2:39" x14ac:dyDescent="0.45">
      <c r="B1204" s="86">
        <v>42269</v>
      </c>
      <c r="C1204" s="5">
        <v>80.3</v>
      </c>
      <c r="E1204" s="86">
        <v>42277</v>
      </c>
      <c r="F1204" s="5">
        <v>2.0026999999999999</v>
      </c>
      <c r="G1204" s="5">
        <v>0.81735694976756068</v>
      </c>
      <c r="I1204" s="86">
        <v>42216</v>
      </c>
      <c r="J1204" s="5">
        <v>12.12</v>
      </c>
      <c r="L1204" s="86">
        <v>42277</v>
      </c>
      <c r="M1204" s="5">
        <v>1.2543</v>
      </c>
      <c r="O1204" s="86">
        <f t="shared" ca="1" si="135"/>
        <v>42277</v>
      </c>
      <c r="P1204" s="5">
        <v>2098.04</v>
      </c>
      <c r="Q1204" s="5">
        <v>7.4860723264181903</v>
      </c>
      <c r="R1204" s="1"/>
      <c r="S1204" s="1">
        <v>42065</v>
      </c>
      <c r="T1204">
        <v>318.43099999999998</v>
      </c>
      <c r="V1204" s="86">
        <v>42244</v>
      </c>
      <c r="W1204" s="5">
        <v>5.75</v>
      </c>
      <c r="Z1204" s="86">
        <v>42219</v>
      </c>
      <c r="AA1204" s="5">
        <v>87.41</v>
      </c>
      <c r="AC1204" s="1">
        <v>42130</v>
      </c>
      <c r="AD1204">
        <v>2.3254999999999999</v>
      </c>
      <c r="AE1204" s="87">
        <f t="shared" ca="1" si="136"/>
        <v>5.4999999999999716E-2</v>
      </c>
      <c r="AF1204" s="87">
        <f t="shared" ca="1" si="137"/>
        <v>2.173482229050876E-2</v>
      </c>
      <c r="AG1204" s="87">
        <f t="shared" ca="1" si="138"/>
        <v>0.35046347883909257</v>
      </c>
      <c r="AI1204" s="1">
        <v>42074</v>
      </c>
      <c r="AJ1204">
        <v>2040.24</v>
      </c>
      <c r="AK1204" s="85">
        <f t="shared" ca="1" si="141"/>
        <v>-1.9194991693251124E-3</v>
      </c>
      <c r="AL1204" s="87">
        <f t="shared" ca="1" si="139"/>
        <v>1.0000608648845647E-2</v>
      </c>
      <c r="AM1204" s="87">
        <f t="shared" ca="1" si="140"/>
        <v>16.12549691337146</v>
      </c>
    </row>
    <row r="1205" spans="2:39" x14ac:dyDescent="0.45">
      <c r="B1205" s="86">
        <v>42268</v>
      </c>
      <c r="C1205" s="5">
        <v>79.5</v>
      </c>
      <c r="E1205" s="86">
        <v>42276</v>
      </c>
      <c r="F1205" s="5">
        <v>1.9968999999999999</v>
      </c>
      <c r="G1205" s="5">
        <v>0.73103059671489135</v>
      </c>
      <c r="I1205" s="86">
        <v>42215</v>
      </c>
      <c r="J1205" s="5">
        <v>12.13</v>
      </c>
      <c r="L1205" s="86">
        <v>42276</v>
      </c>
      <c r="M1205" s="5">
        <v>1.2476</v>
      </c>
      <c r="O1205" s="86">
        <f t="shared" ca="1" si="135"/>
        <v>42276</v>
      </c>
      <c r="P1205" s="5">
        <v>2103.84</v>
      </c>
      <c r="Q1205" s="5">
        <v>10.7995655313771</v>
      </c>
      <c r="R1205" s="1"/>
      <c r="S1205" s="1">
        <v>42062</v>
      </c>
      <c r="T1205">
        <v>320.67399999999998</v>
      </c>
      <c r="V1205" s="86">
        <v>42243</v>
      </c>
      <c r="W1205" s="5">
        <v>6.75</v>
      </c>
      <c r="Z1205" s="86">
        <v>42216</v>
      </c>
      <c r="AA1205" s="5">
        <v>87.97</v>
      </c>
      <c r="AC1205" s="1">
        <v>42129</v>
      </c>
      <c r="AD1205">
        <v>2.2705000000000002</v>
      </c>
      <c r="AE1205" s="87">
        <f t="shared" ca="1" si="136"/>
        <v>3.6399999999999988E-2</v>
      </c>
      <c r="AF1205" s="87">
        <f t="shared" ca="1" si="137"/>
        <v>3.0847514756729696E-2</v>
      </c>
      <c r="AG1205" s="87">
        <f t="shared" ca="1" si="138"/>
        <v>0.49740122972639567</v>
      </c>
      <c r="AI1205" s="1">
        <v>42073</v>
      </c>
      <c r="AJ1205">
        <v>2044.16</v>
      </c>
      <c r="AK1205" s="85">
        <f t="shared" ca="1" si="141"/>
        <v>-1.7106870531886451E-2</v>
      </c>
      <c r="AL1205" s="87">
        <f t="shared" ca="1" si="139"/>
        <v>1.0662852808244673E-2</v>
      </c>
      <c r="AM1205" s="87">
        <f t="shared" ca="1" si="140"/>
        <v>17.193333534447511</v>
      </c>
    </row>
    <row r="1206" spans="2:39" x14ac:dyDescent="0.45">
      <c r="B1206" s="86">
        <v>42265</v>
      </c>
      <c r="C1206" s="5">
        <v>80.0441</v>
      </c>
      <c r="E1206" s="86">
        <v>42275</v>
      </c>
      <c r="F1206" s="5">
        <v>2.0554999999999999</v>
      </c>
      <c r="G1206" s="5">
        <v>0.78178961364295285</v>
      </c>
      <c r="I1206" s="86">
        <v>42214</v>
      </c>
      <c r="J1206" s="5">
        <v>12.5</v>
      </c>
      <c r="L1206" s="86">
        <v>42275</v>
      </c>
      <c r="M1206" s="5">
        <v>1.2878000000000001</v>
      </c>
      <c r="O1206" s="86">
        <f t="shared" ca="1" si="135"/>
        <v>42275</v>
      </c>
      <c r="P1206" s="5">
        <v>2108.63</v>
      </c>
      <c r="Q1206" s="5">
        <v>12.8450839111068</v>
      </c>
      <c r="R1206" s="1"/>
      <c r="S1206" s="1">
        <v>42061</v>
      </c>
      <c r="T1206">
        <v>323.57100000000003</v>
      </c>
      <c r="V1206" s="86">
        <v>42242</v>
      </c>
      <c r="W1206" s="5">
        <v>5.31</v>
      </c>
      <c r="Z1206" s="86">
        <v>42215</v>
      </c>
      <c r="AA1206" s="5">
        <v>88.12</v>
      </c>
      <c r="AC1206" s="1">
        <v>42128</v>
      </c>
      <c r="AD1206">
        <v>2.2341000000000002</v>
      </c>
      <c r="AE1206" s="87">
        <f t="shared" ca="1" si="136"/>
        <v>3.1600000000000072E-2</v>
      </c>
      <c r="AF1206" s="87">
        <f t="shared" ca="1" si="137"/>
        <v>3.0957538123479022E-2</v>
      </c>
      <c r="AG1206" s="87">
        <f t="shared" ca="1" si="138"/>
        <v>0.49917530320853293</v>
      </c>
      <c r="AI1206" s="1">
        <v>42072</v>
      </c>
      <c r="AJ1206">
        <v>2079.4299999999998</v>
      </c>
      <c r="AK1206" s="85">
        <f t="shared" ca="1" si="141"/>
        <v>3.9366999468925627E-3</v>
      </c>
      <c r="AL1206" s="87">
        <f t="shared" ca="1" si="139"/>
        <v>8.0459730765976914E-3</v>
      </c>
      <c r="AM1206" s="87">
        <f t="shared" ca="1" si="140"/>
        <v>12.973741755880249</v>
      </c>
    </row>
    <row r="1207" spans="2:39" x14ac:dyDescent="0.45">
      <c r="B1207" s="86">
        <v>42264</v>
      </c>
      <c r="C1207" s="5">
        <v>81</v>
      </c>
      <c r="E1207" s="86">
        <v>42272</v>
      </c>
      <c r="F1207" s="5">
        <v>2.1429999999999998</v>
      </c>
      <c r="G1207" s="5">
        <v>0.63702040783635649</v>
      </c>
      <c r="I1207" s="86">
        <v>42213</v>
      </c>
      <c r="J1207" s="5">
        <v>13.44</v>
      </c>
      <c r="L1207" s="86">
        <v>42272</v>
      </c>
      <c r="M1207" s="5">
        <v>1.3492</v>
      </c>
      <c r="O1207" s="86">
        <f t="shared" ca="1" si="135"/>
        <v>42272</v>
      </c>
      <c r="P1207" s="5">
        <v>2108.5700000000002</v>
      </c>
      <c r="Q1207" s="5">
        <v>17.459518515770402</v>
      </c>
      <c r="R1207" s="1"/>
      <c r="S1207" s="1">
        <v>42060</v>
      </c>
      <c r="T1207">
        <v>325.38799999999998</v>
      </c>
      <c r="V1207" s="86">
        <v>42241</v>
      </c>
      <c r="W1207" s="5">
        <v>6.44</v>
      </c>
      <c r="Z1207" s="86">
        <v>42214</v>
      </c>
      <c r="AA1207" s="5">
        <v>87.86</v>
      </c>
      <c r="AC1207" s="1">
        <v>42125</v>
      </c>
      <c r="AD1207">
        <v>2.2025000000000001</v>
      </c>
      <c r="AE1207" s="87">
        <f t="shared" ca="1" si="136"/>
        <v>7.9499999999999904E-2</v>
      </c>
      <c r="AF1207" s="87">
        <f t="shared" ca="1" si="137"/>
        <v>3.7310632979531778E-2</v>
      </c>
      <c r="AG1207" s="87">
        <f t="shared" ca="1" si="138"/>
        <v>0.60161587966630692</v>
      </c>
      <c r="AI1207" s="1">
        <v>42069</v>
      </c>
      <c r="AJ1207">
        <v>2071.2600000000002</v>
      </c>
      <c r="AK1207" s="85">
        <f t="shared" ca="1" si="141"/>
        <v>-1.4275342485307393E-2</v>
      </c>
      <c r="AL1207" s="87">
        <f t="shared" ca="1" si="139"/>
        <v>6.4278787362984187E-3</v>
      </c>
      <c r="AM1207" s="87">
        <f t="shared" ca="1" si="140"/>
        <v>10.364643029369082</v>
      </c>
    </row>
    <row r="1208" spans="2:39" x14ac:dyDescent="0.45">
      <c r="B1208" s="86">
        <v>42263</v>
      </c>
      <c r="C1208" s="5">
        <v>83.1</v>
      </c>
      <c r="E1208" s="86">
        <v>42271</v>
      </c>
      <c r="F1208" s="5">
        <v>2.125</v>
      </c>
      <c r="G1208" s="5">
        <v>0.75752666619730336</v>
      </c>
      <c r="I1208" s="86">
        <v>42212</v>
      </c>
      <c r="J1208" s="5">
        <v>15.6</v>
      </c>
      <c r="L1208" s="86">
        <v>42271</v>
      </c>
      <c r="M1208" s="5">
        <v>1.3407</v>
      </c>
      <c r="O1208" s="86">
        <f t="shared" ca="1" si="135"/>
        <v>42271</v>
      </c>
      <c r="P1208" s="5">
        <v>2093.25</v>
      </c>
      <c r="Q1208" s="5">
        <v>16.354199561816898</v>
      </c>
      <c r="R1208" s="1"/>
      <c r="S1208" s="1">
        <v>42059</v>
      </c>
      <c r="T1208">
        <v>326.55700000000002</v>
      </c>
      <c r="V1208" s="86">
        <v>42240</v>
      </c>
      <c r="W1208" s="5">
        <v>7</v>
      </c>
      <c r="Z1208" s="86">
        <v>42213</v>
      </c>
      <c r="AA1208" s="5">
        <v>87.35</v>
      </c>
      <c r="AC1208" s="1">
        <v>42124</v>
      </c>
      <c r="AD1208">
        <v>2.1230000000000002</v>
      </c>
      <c r="AE1208" s="87">
        <f t="shared" ca="1" si="136"/>
        <v>5.0000000000003375E-3</v>
      </c>
      <c r="AF1208" s="87">
        <f t="shared" ca="1" si="137"/>
        <v>3.3774682332579631E-2</v>
      </c>
      <c r="AG1208" s="87">
        <f t="shared" ca="1" si="138"/>
        <v>0.54460038866432448</v>
      </c>
      <c r="AI1208" s="1">
        <v>42068</v>
      </c>
      <c r="AJ1208">
        <v>2101.04</v>
      </c>
      <c r="AK1208" s="85">
        <f t="shared" ca="1" si="141"/>
        <v>1.1953606197183842E-3</v>
      </c>
      <c r="AL1208" s="87">
        <f t="shared" ca="1" si="139"/>
        <v>5.1014843736559541E-3</v>
      </c>
      <c r="AM1208" s="87">
        <f t="shared" ca="1" si="140"/>
        <v>8.2258963838663384</v>
      </c>
    </row>
    <row r="1209" spans="2:39" x14ac:dyDescent="0.45">
      <c r="B1209" s="86">
        <v>42262</v>
      </c>
      <c r="C1209" s="5">
        <v>83.4</v>
      </c>
      <c r="E1209" s="86">
        <v>42270</v>
      </c>
      <c r="F1209" s="5">
        <v>2.1505000000000001</v>
      </c>
      <c r="G1209" s="5">
        <v>0.81069279014926598</v>
      </c>
      <c r="I1209" s="86">
        <v>42209</v>
      </c>
      <c r="J1209" s="5">
        <v>13.74</v>
      </c>
      <c r="L1209" s="86">
        <v>42270</v>
      </c>
      <c r="M1209" s="5">
        <v>1.3525</v>
      </c>
      <c r="O1209" s="86">
        <f t="shared" ca="1" si="135"/>
        <v>42270</v>
      </c>
      <c r="P1209" s="5">
        <v>2067.64</v>
      </c>
      <c r="Q1209" s="5">
        <v>5.5649008723080904</v>
      </c>
      <c r="R1209" s="1"/>
      <c r="S1209" s="1">
        <v>42058</v>
      </c>
      <c r="T1209">
        <v>330.971</v>
      </c>
      <c r="V1209" s="86">
        <v>42237</v>
      </c>
      <c r="W1209" s="5">
        <v>7.69</v>
      </c>
      <c r="Z1209" s="86">
        <v>42212</v>
      </c>
      <c r="AA1209" s="5">
        <v>86.88</v>
      </c>
      <c r="AC1209" s="1">
        <v>42123</v>
      </c>
      <c r="AD1209">
        <v>2.1179999999999999</v>
      </c>
      <c r="AE1209" s="87">
        <f t="shared" ca="1" si="136"/>
        <v>3.2999999999999918E-2</v>
      </c>
      <c r="AF1209" s="87">
        <f t="shared" ca="1" si="137"/>
        <v>5.0549274640361345E-2</v>
      </c>
      <c r="AG1209" s="87">
        <f t="shared" ca="1" si="138"/>
        <v>0.81508256228024922</v>
      </c>
      <c r="AI1209" s="1">
        <v>42067</v>
      </c>
      <c r="AJ1209">
        <v>2098.5300000000002</v>
      </c>
      <c r="AK1209" s="85">
        <f t="shared" ca="1" si="141"/>
        <v>-4.3981612914209805E-3</v>
      </c>
      <c r="AL1209" s="87">
        <f t="shared" ca="1" si="139"/>
        <v>5.0883771428343718E-3</v>
      </c>
      <c r="AM1209" s="87">
        <f t="shared" ca="1" si="140"/>
        <v>8.2047616092163302</v>
      </c>
    </row>
    <row r="1210" spans="2:39" x14ac:dyDescent="0.45">
      <c r="B1210" s="86">
        <v>42261</v>
      </c>
      <c r="C1210" s="5">
        <v>81.289100000000005</v>
      </c>
      <c r="E1210" s="86">
        <v>42269</v>
      </c>
      <c r="F1210" s="5">
        <v>2.1385000000000001</v>
      </c>
      <c r="G1210" s="5">
        <v>0.95538389317244254</v>
      </c>
      <c r="I1210" s="86">
        <v>42208</v>
      </c>
      <c r="J1210" s="5">
        <v>12.64</v>
      </c>
      <c r="L1210" s="86">
        <v>42269</v>
      </c>
      <c r="M1210" s="5">
        <v>1.349</v>
      </c>
      <c r="O1210" s="86">
        <f t="shared" ca="1" si="135"/>
        <v>42269</v>
      </c>
      <c r="P1210" s="5">
        <v>2079.65</v>
      </c>
      <c r="Q1210" s="5">
        <v>5.7827050079233704</v>
      </c>
      <c r="R1210" s="1"/>
      <c r="S1210" s="1">
        <v>42055</v>
      </c>
      <c r="T1210">
        <v>327.16500000000002</v>
      </c>
      <c r="V1210" s="86">
        <v>42236</v>
      </c>
      <c r="W1210" s="5">
        <v>8.1300000000000008</v>
      </c>
      <c r="Z1210" s="86">
        <v>42209</v>
      </c>
      <c r="AA1210" s="5">
        <v>87.25</v>
      </c>
      <c r="AC1210" s="1">
        <v>42122</v>
      </c>
      <c r="AD1210">
        <v>2.085</v>
      </c>
      <c r="AE1210" s="87">
        <f t="shared" ca="1" si="136"/>
        <v>8.1500000000000128E-2</v>
      </c>
      <c r="AF1210" s="87">
        <f t="shared" ca="1" si="137"/>
        <v>5.5471276350918836E-2</v>
      </c>
      <c r="AG1210" s="87">
        <f t="shared" ca="1" si="138"/>
        <v>0.89444745513641088</v>
      </c>
      <c r="AI1210" s="1">
        <v>42066</v>
      </c>
      <c r="AJ1210">
        <v>2107.7800000000002</v>
      </c>
      <c r="AK1210" s="85">
        <f t="shared" ca="1" si="141"/>
        <v>-4.5489372363725104E-3</v>
      </c>
      <c r="AL1210" s="87">
        <f t="shared" ca="1" si="139"/>
        <v>4.7206216605759918E-3</v>
      </c>
      <c r="AM1210" s="87">
        <f t="shared" ca="1" si="140"/>
        <v>7.6117737119529503</v>
      </c>
    </row>
    <row r="1211" spans="2:39" x14ac:dyDescent="0.45">
      <c r="B1211" s="86">
        <v>42258</v>
      </c>
      <c r="C1211" s="5">
        <v>83.895200000000003</v>
      </c>
      <c r="E1211" s="86">
        <v>42268</v>
      </c>
      <c r="F1211" s="5">
        <v>2.206</v>
      </c>
      <c r="G1211" s="5">
        <v>0.95769430578516657</v>
      </c>
      <c r="I1211" s="86">
        <v>42207</v>
      </c>
      <c r="J1211" s="5">
        <v>12.12</v>
      </c>
      <c r="L1211" s="86">
        <v>42268</v>
      </c>
      <c r="M1211" s="5">
        <v>1.38</v>
      </c>
      <c r="O1211" s="86">
        <f t="shared" ca="1" si="135"/>
        <v>42268</v>
      </c>
      <c r="P1211" s="5">
        <v>2102.15</v>
      </c>
      <c r="Q1211" s="5">
        <v>4.5043658433946598</v>
      </c>
      <c r="R1211" s="1"/>
      <c r="S1211" s="1">
        <v>42054</v>
      </c>
      <c r="T1211">
        <v>349.99400000000003</v>
      </c>
      <c r="V1211" s="86">
        <v>42235</v>
      </c>
      <c r="W1211" s="5">
        <v>7.81</v>
      </c>
      <c r="Z1211" s="86">
        <v>42208</v>
      </c>
      <c r="AA1211" s="5">
        <v>87.5</v>
      </c>
      <c r="AC1211" s="1">
        <v>42121</v>
      </c>
      <c r="AD1211">
        <v>2.0034999999999998</v>
      </c>
      <c r="AE1211" s="87">
        <f t="shared" ca="1" si="136"/>
        <v>1.5999999999999792E-2</v>
      </c>
      <c r="AF1211" s="87">
        <f t="shared" ca="1" si="137"/>
        <v>5.0378566871240031E-2</v>
      </c>
      <c r="AG1211" s="87">
        <f t="shared" ca="1" si="138"/>
        <v>0.81232998221166308</v>
      </c>
      <c r="AI1211" s="1">
        <v>42065</v>
      </c>
      <c r="AJ1211">
        <v>2117.39</v>
      </c>
      <c r="AK1211" s="85">
        <f t="shared" ca="1" si="141"/>
        <v>6.1062889142892368E-3</v>
      </c>
      <c r="AL1211" s="87">
        <f t="shared" ca="1" si="139"/>
        <v>4.0256434880853176E-3</v>
      </c>
      <c r="AM1211" s="87">
        <f t="shared" ca="1" si="140"/>
        <v>6.4911550807406906</v>
      </c>
    </row>
    <row r="1212" spans="2:39" x14ac:dyDescent="0.45">
      <c r="B1212" s="86">
        <v>42257</v>
      </c>
      <c r="C1212" s="5">
        <v>83.865399999999994</v>
      </c>
      <c r="E1212" s="86">
        <v>42265</v>
      </c>
      <c r="F1212" s="5">
        <v>2.1650999999999998</v>
      </c>
      <c r="G1212" s="5">
        <v>1.3008160771864192</v>
      </c>
      <c r="I1212" s="86">
        <v>42206</v>
      </c>
      <c r="J1212" s="5">
        <v>12.22</v>
      </c>
      <c r="L1212" s="86">
        <v>42265</v>
      </c>
      <c r="M1212" s="5">
        <v>1.3621000000000001</v>
      </c>
      <c r="O1212" s="86">
        <f t="shared" ca="1" si="135"/>
        <v>42265</v>
      </c>
      <c r="P1212" s="5">
        <v>2114.15</v>
      </c>
      <c r="Q1212" s="5">
        <v>4.16826550286219</v>
      </c>
      <c r="R1212" s="1"/>
      <c r="S1212" s="1">
        <v>42053</v>
      </c>
      <c r="T1212">
        <v>344.83800000000002</v>
      </c>
      <c r="V1212" s="86">
        <v>42234</v>
      </c>
      <c r="W1212" s="5">
        <v>7.2</v>
      </c>
      <c r="Z1212" s="86">
        <v>42207</v>
      </c>
      <c r="AA1212" s="5">
        <v>87.55</v>
      </c>
      <c r="AC1212" s="1">
        <v>42118</v>
      </c>
      <c r="AD1212">
        <v>1.9875</v>
      </c>
      <c r="AE1212" s="87">
        <f t="shared" ca="1" si="136"/>
        <v>-4.1000000000000147E-2</v>
      </c>
      <c r="AF1212" s="87">
        <f t="shared" ca="1" si="137"/>
        <v>5.0264923157207798E-2</v>
      </c>
      <c r="AG1212" s="87">
        <f t="shared" ca="1" si="138"/>
        <v>0.81049753238365951</v>
      </c>
      <c r="AI1212" s="1">
        <v>42062</v>
      </c>
      <c r="AJ1212">
        <v>2104.5</v>
      </c>
      <c r="AK1212" s="85">
        <f t="shared" ca="1" si="141"/>
        <v>-2.9606876752680299E-3</v>
      </c>
      <c r="AL1212" s="87">
        <f t="shared" ca="1" si="139"/>
        <v>2.4238188103110647E-3</v>
      </c>
      <c r="AM1212" s="87">
        <f t="shared" ca="1" si="140"/>
        <v>3.9082903967804303</v>
      </c>
    </row>
    <row r="1213" spans="2:39" x14ac:dyDescent="0.45">
      <c r="B1213" s="86">
        <v>42256</v>
      </c>
      <c r="C1213" s="5">
        <v>85.5</v>
      </c>
      <c r="E1213" s="86">
        <v>42264</v>
      </c>
      <c r="F1213" s="5">
        <v>2.2113</v>
      </c>
      <c r="G1213" s="5">
        <v>1.2489156363288367</v>
      </c>
      <c r="I1213" s="86">
        <v>42205</v>
      </c>
      <c r="J1213" s="5">
        <v>12.25</v>
      </c>
      <c r="L1213" s="86">
        <v>42264</v>
      </c>
      <c r="M1213" s="5">
        <v>1.3997999999999999</v>
      </c>
      <c r="O1213" s="86">
        <f t="shared" ca="1" si="135"/>
        <v>42264</v>
      </c>
      <c r="P1213" s="5">
        <v>2119.21</v>
      </c>
      <c r="Q1213" s="5">
        <v>8.1143695150104307</v>
      </c>
      <c r="R1213" s="1"/>
      <c r="S1213" s="1">
        <v>42052</v>
      </c>
      <c r="T1213">
        <v>345.60500000000002</v>
      </c>
      <c r="V1213" s="86">
        <v>42233</v>
      </c>
      <c r="W1213" s="5">
        <v>7.41</v>
      </c>
      <c r="Z1213" s="86">
        <v>42206</v>
      </c>
      <c r="AA1213" s="5">
        <v>88.12</v>
      </c>
      <c r="AC1213" s="1">
        <v>42117</v>
      </c>
      <c r="AD1213">
        <v>2.0285000000000002</v>
      </c>
      <c r="AE1213" s="87">
        <f t="shared" ca="1" si="136"/>
        <v>-2.8999999999999915E-2</v>
      </c>
      <c r="AF1213" s="87">
        <f t="shared" ca="1" si="137"/>
        <v>4.0522370365021827E-2</v>
      </c>
      <c r="AG1213" s="87">
        <f t="shared" ca="1" si="138"/>
        <v>0.65340358890964145</v>
      </c>
      <c r="AI1213" s="1">
        <v>42061</v>
      </c>
      <c r="AJ1213">
        <v>2110.7399999999998</v>
      </c>
      <c r="AK1213" s="85">
        <f t="shared" ca="1" si="141"/>
        <v>-1.477063185743682E-3</v>
      </c>
      <c r="AL1213" s="87">
        <f t="shared" ca="1" si="139"/>
        <v>1.8654241364788728E-3</v>
      </c>
      <c r="AM1213" s="87">
        <f t="shared" ca="1" si="140"/>
        <v>3.0079060396379842</v>
      </c>
    </row>
    <row r="1214" spans="2:39" x14ac:dyDescent="0.45">
      <c r="B1214" s="86">
        <v>42255</v>
      </c>
      <c r="C1214" s="5">
        <v>85.2</v>
      </c>
      <c r="E1214" s="86">
        <v>42263</v>
      </c>
      <c r="F1214" s="5">
        <v>2.3079999999999998</v>
      </c>
      <c r="G1214" s="5">
        <v>0.82300870793287129</v>
      </c>
      <c r="I1214" s="86">
        <v>42202</v>
      </c>
      <c r="J1214" s="5">
        <v>11.95</v>
      </c>
      <c r="L1214" s="86">
        <v>42263</v>
      </c>
      <c r="M1214" s="5">
        <v>1.39</v>
      </c>
      <c r="O1214" s="86">
        <f t="shared" ca="1" si="135"/>
        <v>42263</v>
      </c>
      <c r="P1214" s="5">
        <v>2128.2800000000002</v>
      </c>
      <c r="Q1214" s="5">
        <v>6.2636699046080402</v>
      </c>
      <c r="R1214" s="1"/>
      <c r="S1214" s="1">
        <v>42048</v>
      </c>
      <c r="T1214">
        <v>343.82</v>
      </c>
      <c r="V1214" s="86">
        <v>42230</v>
      </c>
      <c r="W1214" s="5">
        <v>7.38</v>
      </c>
      <c r="Z1214" s="86">
        <v>42205</v>
      </c>
      <c r="AA1214" s="5">
        <v>88.28</v>
      </c>
      <c r="AC1214" s="1">
        <v>42116</v>
      </c>
      <c r="AD1214">
        <v>2.0575000000000001</v>
      </c>
      <c r="AE1214" s="87">
        <f t="shared" ca="1" si="136"/>
        <v>7.0000000000000062E-2</v>
      </c>
      <c r="AF1214" s="87">
        <f t="shared" ca="1" si="137"/>
        <v>3.7873418558843297E-2</v>
      </c>
      <c r="AG1214" s="87">
        <f t="shared" ca="1" si="138"/>
        <v>0.61069052446117689</v>
      </c>
      <c r="AI1214" s="1">
        <v>42060</v>
      </c>
      <c r="AJ1214">
        <v>2113.86</v>
      </c>
      <c r="AK1214" s="85">
        <f t="shared" ca="1" si="141"/>
        <v>-7.6607701401540612E-4</v>
      </c>
      <c r="AL1214" s="87">
        <f t="shared" ca="1" si="139"/>
        <v>3.1827511529702404E-3</v>
      </c>
      <c r="AM1214" s="87">
        <f t="shared" ca="1" si="140"/>
        <v>5.1320320287880925</v>
      </c>
    </row>
    <row r="1215" spans="2:39" x14ac:dyDescent="0.45">
      <c r="B1215" s="86">
        <v>42254</v>
      </c>
      <c r="C1215" s="5">
        <v>85</v>
      </c>
      <c r="E1215" s="86">
        <v>42262</v>
      </c>
      <c r="F1215" s="5">
        <v>2.3075000000000001</v>
      </c>
      <c r="G1215" s="5">
        <v>0.80133326400443416</v>
      </c>
      <c r="I1215" s="86">
        <v>42201</v>
      </c>
      <c r="J1215" s="5">
        <v>12.11</v>
      </c>
      <c r="L1215" s="86">
        <v>42262</v>
      </c>
      <c r="M1215" s="5">
        <v>1.3887</v>
      </c>
      <c r="O1215" s="86">
        <f t="shared" ca="1" si="135"/>
        <v>42262</v>
      </c>
      <c r="P1215" s="5">
        <v>2126.64</v>
      </c>
      <c r="Q1215" s="5">
        <v>6.1957551547293104</v>
      </c>
      <c r="R1215" s="1"/>
      <c r="S1215" s="1">
        <v>42047</v>
      </c>
      <c r="T1215">
        <v>344.06099999999998</v>
      </c>
      <c r="V1215" s="86">
        <v>42229</v>
      </c>
      <c r="W1215" s="5">
        <v>7.63</v>
      </c>
      <c r="Z1215" s="86">
        <v>42202</v>
      </c>
      <c r="AA1215" s="5">
        <v>88.69</v>
      </c>
      <c r="AC1215" s="1">
        <v>42115</v>
      </c>
      <c r="AD1215">
        <v>1.9875</v>
      </c>
      <c r="AE1215" s="87">
        <f t="shared" ca="1" si="136"/>
        <v>1.4499999999999957E-2</v>
      </c>
      <c r="AF1215" s="87">
        <f t="shared" ca="1" si="137"/>
        <v>1.7829633572604191E-2</v>
      </c>
      <c r="AG1215" s="87">
        <f t="shared" ca="1" si="138"/>
        <v>0.28749420284010418</v>
      </c>
      <c r="AI1215" s="1">
        <v>42059</v>
      </c>
      <c r="AJ1215">
        <v>2115.48</v>
      </c>
      <c r="AK1215" s="85">
        <f t="shared" ca="1" si="141"/>
        <v>2.7549400403308333E-3</v>
      </c>
      <c r="AL1215" s="87">
        <f t="shared" ca="1" si="139"/>
        <v>3.2693328630455029E-3</v>
      </c>
      <c r="AM1215" s="87">
        <f t="shared" ca="1" si="140"/>
        <v>5.2716408413711369</v>
      </c>
    </row>
    <row r="1216" spans="2:39" x14ac:dyDescent="0.45">
      <c r="B1216" s="86">
        <v>42251</v>
      </c>
      <c r="C1216" s="5">
        <v>86.2</v>
      </c>
      <c r="E1216" s="86">
        <v>42261</v>
      </c>
      <c r="F1216" s="5">
        <v>2.2145000000000001</v>
      </c>
      <c r="G1216" s="5">
        <v>0.31220652886617722</v>
      </c>
      <c r="I1216" s="86">
        <v>42200</v>
      </c>
      <c r="J1216" s="5">
        <v>13.23</v>
      </c>
      <c r="L1216" s="86">
        <v>42261</v>
      </c>
      <c r="M1216" s="5">
        <v>1.3525</v>
      </c>
      <c r="O1216" s="86">
        <f t="shared" ca="1" si="135"/>
        <v>42261</v>
      </c>
      <c r="P1216" s="5">
        <v>2124.29</v>
      </c>
      <c r="Q1216" s="5">
        <v>8.13427826336242</v>
      </c>
      <c r="R1216" s="1"/>
      <c r="S1216" s="1">
        <v>42046</v>
      </c>
      <c r="T1216">
        <v>346.57499999999999</v>
      </c>
      <c r="V1216" s="86">
        <v>42228</v>
      </c>
      <c r="W1216" s="5">
        <v>8.25</v>
      </c>
      <c r="Z1216" s="86">
        <v>42201</v>
      </c>
      <c r="AA1216" s="5">
        <v>88.93</v>
      </c>
      <c r="AC1216" s="1">
        <v>42114</v>
      </c>
      <c r="AD1216">
        <v>1.9730000000000001</v>
      </c>
      <c r="AE1216" s="87">
        <f t="shared" ca="1" si="136"/>
        <v>1.7000000000000126E-2</v>
      </c>
      <c r="AF1216" s="87">
        <f t="shared" ca="1" si="137"/>
        <v>1.660509459975067E-2</v>
      </c>
      <c r="AG1216" s="87">
        <f t="shared" ca="1" si="138"/>
        <v>0.26774910519614048</v>
      </c>
      <c r="AI1216" s="1">
        <v>42058</v>
      </c>
      <c r="AJ1216">
        <v>2109.66</v>
      </c>
      <c r="AK1216" s="85">
        <f t="shared" ca="1" si="141"/>
        <v>-3.0332041294573771E-4</v>
      </c>
      <c r="AL1216" s="87">
        <f t="shared" ca="1" si="139"/>
        <v>3.3528254138183397E-3</v>
      </c>
      <c r="AM1216" s="87">
        <f t="shared" ca="1" si="140"/>
        <v>5.4062685342498398</v>
      </c>
    </row>
    <row r="1217" spans="2:39" x14ac:dyDescent="0.45">
      <c r="B1217" s="86">
        <v>42250</v>
      </c>
      <c r="C1217" s="5">
        <v>86.3</v>
      </c>
      <c r="E1217" s="86">
        <v>42258</v>
      </c>
      <c r="F1217" s="5">
        <v>2.2145000000000001</v>
      </c>
      <c r="G1217" s="5">
        <v>0.45137196412714869</v>
      </c>
      <c r="I1217" s="86">
        <v>42199</v>
      </c>
      <c r="J1217" s="5">
        <v>13.37</v>
      </c>
      <c r="L1217" s="86">
        <v>42258</v>
      </c>
      <c r="M1217" s="5">
        <v>1.3620000000000001</v>
      </c>
      <c r="O1217" s="86">
        <f t="shared" ca="1" si="135"/>
        <v>42258</v>
      </c>
      <c r="P1217" s="5">
        <v>2107.4</v>
      </c>
      <c r="Q1217" s="5">
        <v>9.7572295340797606</v>
      </c>
      <c r="R1217" s="1"/>
      <c r="S1217" s="1">
        <v>42045</v>
      </c>
      <c r="T1217">
        <v>347.79899999999998</v>
      </c>
      <c r="V1217" s="86">
        <v>42227</v>
      </c>
      <c r="W1217" s="5">
        <v>8.5</v>
      </c>
      <c r="Z1217" s="86">
        <v>42200</v>
      </c>
      <c r="AA1217" s="5">
        <v>88.79</v>
      </c>
      <c r="AC1217" s="1">
        <v>42111</v>
      </c>
      <c r="AD1217">
        <v>1.956</v>
      </c>
      <c r="AE1217" s="87">
        <f t="shared" ca="1" si="136"/>
        <v>-2.200000000000002E-2</v>
      </c>
      <c r="AF1217" s="87">
        <f t="shared" ca="1" si="137"/>
        <v>1.5665780116759741E-2</v>
      </c>
      <c r="AG1217" s="87">
        <f t="shared" ca="1" si="138"/>
        <v>0.25260311425897514</v>
      </c>
      <c r="AI1217" s="1">
        <v>42055</v>
      </c>
      <c r="AJ1217">
        <v>2110.3000000000002</v>
      </c>
      <c r="AK1217" s="85">
        <f t="shared" ca="1" si="141"/>
        <v>6.1077963032981041E-3</v>
      </c>
      <c r="AL1217" s="87">
        <f t="shared" ca="1" si="139"/>
        <v>3.2183330094118002E-3</v>
      </c>
      <c r="AM1217" s="87">
        <f t="shared" ca="1" si="140"/>
        <v>5.1894060483470543</v>
      </c>
    </row>
    <row r="1218" spans="2:39" x14ac:dyDescent="0.45">
      <c r="B1218" s="86">
        <v>42249</v>
      </c>
      <c r="C1218" s="5">
        <v>87.6</v>
      </c>
      <c r="E1218" s="86">
        <v>42257</v>
      </c>
      <c r="F1218" s="5">
        <v>2.2360000000000002</v>
      </c>
      <c r="G1218" s="5">
        <v>0.3361239602686274</v>
      </c>
      <c r="I1218" s="86">
        <v>42198</v>
      </c>
      <c r="J1218" s="5">
        <v>13.9</v>
      </c>
      <c r="L1218" s="86">
        <v>42257</v>
      </c>
      <c r="M1218" s="5">
        <v>1.3660000000000001</v>
      </c>
      <c r="O1218" s="86">
        <f t="shared" ca="1" si="135"/>
        <v>42257</v>
      </c>
      <c r="P1218" s="5">
        <v>2108.9499999999998</v>
      </c>
      <c r="Q1218" s="5">
        <v>7.8871566283415602</v>
      </c>
      <c r="R1218" s="1"/>
      <c r="S1218" s="1">
        <v>42044</v>
      </c>
      <c r="T1218">
        <v>351.75</v>
      </c>
      <c r="V1218" s="86">
        <v>42226</v>
      </c>
      <c r="W1218" s="5">
        <v>8.19</v>
      </c>
      <c r="Z1218" s="86">
        <v>42199</v>
      </c>
      <c r="AA1218" s="5">
        <v>88.79</v>
      </c>
      <c r="AC1218" s="1">
        <v>42110</v>
      </c>
      <c r="AD1218">
        <v>1.978</v>
      </c>
      <c r="AE1218" s="87">
        <f t="shared" ca="1" si="136"/>
        <v>4.0000000000000036E-3</v>
      </c>
      <c r="AF1218" s="87">
        <f t="shared" ca="1" si="137"/>
        <v>1.6894279110594362E-2</v>
      </c>
      <c r="AG1218" s="87">
        <f t="shared" ca="1" si="138"/>
        <v>0.27241206532261542</v>
      </c>
      <c r="AI1218" s="1">
        <v>42054</v>
      </c>
      <c r="AJ1218">
        <v>2097.4499999999998</v>
      </c>
      <c r="AK1218" s="85">
        <f t="shared" ca="1" si="141"/>
        <v>-1.0626309930072469E-3</v>
      </c>
      <c r="AL1218" s="87">
        <f t="shared" ca="1" si="139"/>
        <v>2.2891069262327996E-3</v>
      </c>
      <c r="AM1218" s="87">
        <f t="shared" ca="1" si="140"/>
        <v>3.6910740105408526</v>
      </c>
    </row>
    <row r="1219" spans="2:39" x14ac:dyDescent="0.45">
      <c r="B1219" s="86">
        <v>42248</v>
      </c>
      <c r="C1219" s="5">
        <v>87.3</v>
      </c>
      <c r="E1219" s="86">
        <v>42256</v>
      </c>
      <c r="F1219" s="5">
        <v>2.2105000000000001</v>
      </c>
      <c r="G1219" s="5">
        <v>0.58776070811172931</v>
      </c>
      <c r="I1219" s="86">
        <v>42195</v>
      </c>
      <c r="J1219" s="5">
        <v>16.829999999999998</v>
      </c>
      <c r="L1219" s="86">
        <v>42256</v>
      </c>
      <c r="M1219" s="5">
        <v>1.3507</v>
      </c>
      <c r="O1219" s="86">
        <f t="shared" ca="1" si="135"/>
        <v>42256</v>
      </c>
      <c r="P1219" s="5">
        <v>2099.6</v>
      </c>
      <c r="Q1219" s="5">
        <v>21.6239246420763</v>
      </c>
      <c r="R1219" s="1"/>
      <c r="S1219" s="1">
        <v>42041</v>
      </c>
      <c r="T1219">
        <v>349.55700000000002</v>
      </c>
      <c r="V1219" s="86">
        <v>42223</v>
      </c>
      <c r="W1219" s="5">
        <v>9.1300000000000008</v>
      </c>
      <c r="Z1219" s="86">
        <v>42198</v>
      </c>
      <c r="AA1219" s="5">
        <v>88.88</v>
      </c>
      <c r="AC1219" s="1">
        <v>42109</v>
      </c>
      <c r="AD1219">
        <v>1.974</v>
      </c>
      <c r="AE1219" s="87">
        <f t="shared" ca="1" si="136"/>
        <v>-7.5000000000000622E-3</v>
      </c>
      <c r="AF1219" s="87">
        <f t="shared" ca="1" si="137"/>
        <v>1.1202678251203954E-2</v>
      </c>
      <c r="AG1219" s="87">
        <f t="shared" ca="1" si="138"/>
        <v>0.18063775906492943</v>
      </c>
      <c r="AI1219" s="1">
        <v>42053</v>
      </c>
      <c r="AJ1219">
        <v>2099.6799999999998</v>
      </c>
      <c r="AK1219" s="85">
        <f t="shared" ca="1" si="141"/>
        <v>-3.1428422028125343E-4</v>
      </c>
      <c r="AL1219" s="87">
        <f t="shared" ca="1" si="139"/>
        <v>4.2995851008352593E-3</v>
      </c>
      <c r="AM1219" s="87">
        <f t="shared" ca="1" si="140"/>
        <v>6.9328726587356133</v>
      </c>
    </row>
    <row r="1220" spans="2:39" x14ac:dyDescent="0.45">
      <c r="B1220" s="86">
        <v>42247</v>
      </c>
      <c r="C1220" s="5">
        <v>86.6</v>
      </c>
      <c r="E1220" s="86">
        <v>42255</v>
      </c>
      <c r="F1220" s="5">
        <v>2.214</v>
      </c>
      <c r="G1220" s="5">
        <v>0.59359884040767319</v>
      </c>
      <c r="I1220" s="86">
        <v>42194</v>
      </c>
      <c r="J1220" s="5">
        <v>19.97</v>
      </c>
      <c r="L1220" s="86">
        <v>42255</v>
      </c>
      <c r="M1220" s="5">
        <v>1.359</v>
      </c>
      <c r="O1220" s="86">
        <f t="shared" ca="1" si="135"/>
        <v>42255</v>
      </c>
      <c r="P1220" s="5">
        <v>2076.62</v>
      </c>
      <c r="Q1220" s="5">
        <v>20.196449277305099</v>
      </c>
      <c r="R1220" s="1"/>
      <c r="S1220" s="1">
        <v>42040</v>
      </c>
      <c r="T1220">
        <v>350.03300000000002</v>
      </c>
      <c r="V1220" s="86">
        <v>42222</v>
      </c>
      <c r="W1220" s="5">
        <v>9.06</v>
      </c>
      <c r="Z1220" s="86">
        <v>42195</v>
      </c>
      <c r="AA1220" s="5">
        <v>88.8</v>
      </c>
      <c r="AC1220" s="1">
        <v>42108</v>
      </c>
      <c r="AD1220">
        <v>1.9815</v>
      </c>
      <c r="AE1220" s="87">
        <f t="shared" ca="1" si="136"/>
        <v>-3.1499999999999861E-2</v>
      </c>
      <c r="AF1220" s="87">
        <f t="shared" ca="1" si="137"/>
        <v>4.2020580275225462E-2</v>
      </c>
      <c r="AG1220" s="87">
        <f t="shared" ca="1" si="138"/>
        <v>0.67756149782387531</v>
      </c>
      <c r="AI1220" s="1">
        <v>42052</v>
      </c>
      <c r="AJ1220">
        <v>2100.34</v>
      </c>
      <c r="AK1220" s="85">
        <f t="shared" ca="1" si="141"/>
        <v>1.5962531949234387E-3</v>
      </c>
      <c r="AL1220" s="87">
        <f t="shared" ca="1" si="139"/>
        <v>4.2114536117484874E-3</v>
      </c>
      <c r="AM1220" s="87">
        <f t="shared" ca="1" si="140"/>
        <v>6.7907649025838301</v>
      </c>
    </row>
    <row r="1221" spans="2:39" x14ac:dyDescent="0.45">
      <c r="B1221" s="86">
        <v>42244</v>
      </c>
      <c r="C1221" s="5">
        <v>87.694199999999995</v>
      </c>
      <c r="E1221" s="86">
        <v>42254</v>
      </c>
      <c r="F1221" s="5">
        <v>2.1734</v>
      </c>
      <c r="G1221" s="5">
        <v>0.58432831809979235</v>
      </c>
      <c r="I1221" s="86">
        <v>42193</v>
      </c>
      <c r="J1221" s="5">
        <v>19.66</v>
      </c>
      <c r="L1221" s="86">
        <v>42254</v>
      </c>
      <c r="M1221" s="5">
        <v>1.3342000000000001</v>
      </c>
      <c r="O1221" s="86">
        <f t="shared" ca="1" si="135"/>
        <v>42254</v>
      </c>
      <c r="P1221" s="5">
        <v>2051.31</v>
      </c>
      <c r="Q1221" s="5">
        <v>16.145099666805599</v>
      </c>
      <c r="R1221" s="1"/>
      <c r="S1221" s="1">
        <v>42039</v>
      </c>
      <c r="T1221">
        <v>360.142</v>
      </c>
      <c r="V1221" s="86">
        <v>42221</v>
      </c>
      <c r="W1221" s="5">
        <v>8.81</v>
      </c>
      <c r="Z1221" s="86">
        <v>42194</v>
      </c>
      <c r="AA1221" s="5">
        <v>88.29</v>
      </c>
      <c r="AC1221" s="1">
        <v>42107</v>
      </c>
      <c r="AD1221">
        <v>2.0129999999999999</v>
      </c>
      <c r="AE1221" s="87">
        <f t="shared" ca="1" si="136"/>
        <v>-2.8000000000000025E-2</v>
      </c>
      <c r="AF1221" s="87">
        <f t="shared" ca="1" si="137"/>
        <v>3.7917399260322039E-2</v>
      </c>
      <c r="AG1221" s="87">
        <f t="shared" ca="1" si="138"/>
        <v>0.61139969196372213</v>
      </c>
      <c r="AI1221" s="1">
        <v>42048</v>
      </c>
      <c r="AJ1221">
        <v>2096.9899999999998</v>
      </c>
      <c r="AK1221" s="85">
        <f t="shared" ca="1" si="141"/>
        <v>4.0664545328546334E-3</v>
      </c>
      <c r="AL1221" s="87">
        <f t="shared" ca="1" si="139"/>
        <v>4.9784107835504415E-3</v>
      </c>
      <c r="AM1221" s="87">
        <f t="shared" ca="1" si="140"/>
        <v>8.0274461827785188</v>
      </c>
    </row>
    <row r="1222" spans="2:39" x14ac:dyDescent="0.45">
      <c r="B1222" s="86">
        <v>42243</v>
      </c>
      <c r="C1222" s="5">
        <v>88</v>
      </c>
      <c r="E1222" s="86">
        <v>42251</v>
      </c>
      <c r="F1222" s="5">
        <v>2.1724999999999999</v>
      </c>
      <c r="G1222" s="5">
        <v>0.82021127359560753</v>
      </c>
      <c r="I1222" s="86">
        <v>42192</v>
      </c>
      <c r="J1222" s="5">
        <v>16.09</v>
      </c>
      <c r="L1222" s="86">
        <v>42251</v>
      </c>
      <c r="M1222" s="5">
        <v>1.3325</v>
      </c>
      <c r="O1222" s="86">
        <f t="shared" ca="1" si="135"/>
        <v>42251</v>
      </c>
      <c r="P1222" s="5">
        <v>2046.68</v>
      </c>
      <c r="Q1222" s="5">
        <v>15.529402110583201</v>
      </c>
      <c r="R1222" s="1"/>
      <c r="S1222" s="1">
        <v>42038</v>
      </c>
      <c r="T1222">
        <v>351.161</v>
      </c>
      <c r="V1222" s="86">
        <v>42220</v>
      </c>
      <c r="W1222" s="5">
        <v>8.75</v>
      </c>
      <c r="Z1222" s="86">
        <v>42193</v>
      </c>
      <c r="AA1222" s="5">
        <v>88.09</v>
      </c>
      <c r="AC1222" s="1">
        <v>42104</v>
      </c>
      <c r="AD1222">
        <v>2.0409999999999999</v>
      </c>
      <c r="AE1222" s="87">
        <f t="shared" ca="1" si="136"/>
        <v>-1.5000000000000124E-2</v>
      </c>
      <c r="AF1222" s="87">
        <f t="shared" ca="1" si="137"/>
        <v>3.5530503326953754E-2</v>
      </c>
      <c r="AG1222" s="87">
        <f t="shared" ca="1" si="138"/>
        <v>0.57291215149736052</v>
      </c>
      <c r="AI1222" s="1">
        <v>42047</v>
      </c>
      <c r="AJ1222">
        <v>2088.48</v>
      </c>
      <c r="AK1222" s="85">
        <f t="shared" ca="1" si="141"/>
        <v>9.5983185809504629E-3</v>
      </c>
      <c r="AL1222" s="87">
        <f t="shared" ca="1" si="139"/>
        <v>7.2926632186650006E-3</v>
      </c>
      <c r="AM1222" s="87">
        <f t="shared" ca="1" si="140"/>
        <v>11.759066108082747</v>
      </c>
    </row>
    <row r="1223" spans="2:39" x14ac:dyDescent="0.45">
      <c r="B1223" s="86">
        <v>42242</v>
      </c>
      <c r="C1223" s="5">
        <v>87.4</v>
      </c>
      <c r="E1223" s="86">
        <v>42250</v>
      </c>
      <c r="F1223" s="5">
        <v>2.2210000000000001</v>
      </c>
      <c r="G1223" s="5">
        <v>0.88585332683614093</v>
      </c>
      <c r="I1223" s="86">
        <v>42191</v>
      </c>
      <c r="J1223" s="5">
        <v>17.010000000000002</v>
      </c>
      <c r="L1223" s="86">
        <v>42250</v>
      </c>
      <c r="M1223" s="5">
        <v>1.3818999999999999</v>
      </c>
      <c r="O1223" s="86">
        <f t="shared" ca="1" si="135"/>
        <v>42250</v>
      </c>
      <c r="P1223" s="5">
        <v>2081.34</v>
      </c>
      <c r="Q1223" s="5">
        <v>8.3396241228366605</v>
      </c>
      <c r="R1223" s="1"/>
      <c r="S1223" s="1">
        <v>42037</v>
      </c>
      <c r="T1223">
        <v>363.88499999999999</v>
      </c>
      <c r="V1223" s="86">
        <v>42219</v>
      </c>
      <c r="W1223" s="5">
        <v>8.56</v>
      </c>
      <c r="Z1223" s="86">
        <v>42192</v>
      </c>
      <c r="AA1223" s="5">
        <v>88.53</v>
      </c>
      <c r="AC1223" s="1">
        <v>42103</v>
      </c>
      <c r="AD1223">
        <v>2.056</v>
      </c>
      <c r="AE1223" s="87">
        <f t="shared" ca="1" si="136"/>
        <v>5.8000000000000052E-2</v>
      </c>
      <c r="AF1223" s="87">
        <f t="shared" ca="1" si="137"/>
        <v>3.7632288884237045E-2</v>
      </c>
      <c r="AG1223" s="87">
        <f t="shared" ca="1" si="138"/>
        <v>0.60680242528629891</v>
      </c>
      <c r="AI1223" s="1">
        <v>42046</v>
      </c>
      <c r="AJ1223">
        <v>2068.5300000000002</v>
      </c>
      <c r="AK1223" s="85">
        <f t="shared" ca="1" si="141"/>
        <v>-2.900568511630124E-5</v>
      </c>
      <c r="AL1223" s="87">
        <f t="shared" ca="1" si="139"/>
        <v>6.8431345212939471E-3</v>
      </c>
      <c r="AM1223" s="87">
        <f t="shared" ca="1" si="140"/>
        <v>11.034222863390282</v>
      </c>
    </row>
    <row r="1224" spans="2:39" x14ac:dyDescent="0.45">
      <c r="B1224" s="86">
        <v>42241</v>
      </c>
      <c r="C1224" s="5">
        <v>87.2</v>
      </c>
      <c r="E1224" s="86">
        <v>42249</v>
      </c>
      <c r="F1224" s="5">
        <v>2.2336999999999998</v>
      </c>
      <c r="G1224" s="5">
        <v>0.88650857299858776</v>
      </c>
      <c r="I1224" s="86">
        <v>42187</v>
      </c>
      <c r="J1224" s="5">
        <v>16.79</v>
      </c>
      <c r="L1224" s="86">
        <v>42249</v>
      </c>
      <c r="M1224" s="5">
        <v>1.3911</v>
      </c>
      <c r="O1224" s="86">
        <f t="shared" ca="1" si="135"/>
        <v>42249</v>
      </c>
      <c r="P1224" s="5">
        <v>2068.7600000000002</v>
      </c>
      <c r="Q1224" s="5">
        <v>7.3674161517520904</v>
      </c>
      <c r="R1224" s="1"/>
      <c r="S1224" s="1">
        <v>42034</v>
      </c>
      <c r="T1224">
        <v>370.74299999999999</v>
      </c>
      <c r="V1224" s="86">
        <v>42216</v>
      </c>
      <c r="W1224" s="5">
        <v>8.56</v>
      </c>
      <c r="Z1224" s="86">
        <v>42191</v>
      </c>
      <c r="AA1224" s="5">
        <v>88.46</v>
      </c>
      <c r="AC1224" s="1">
        <v>42102</v>
      </c>
      <c r="AD1224">
        <v>1.998</v>
      </c>
      <c r="AE1224" s="87">
        <f t="shared" ca="1" si="136"/>
        <v>9.5000000000000639E-3</v>
      </c>
      <c r="AF1224" s="87">
        <f t="shared" ca="1" si="137"/>
        <v>4.9968881983357083E-2</v>
      </c>
      <c r="AG1224" s="87">
        <f t="shared" ca="1" si="138"/>
        <v>0.80572401188827281</v>
      </c>
      <c r="AI1224" s="1">
        <v>42045</v>
      </c>
      <c r="AJ1224">
        <v>2068.59</v>
      </c>
      <c r="AK1224" s="85">
        <f t="shared" ca="1" si="141"/>
        <v>1.0618932294575799E-2</v>
      </c>
      <c r="AL1224" s="87">
        <f t="shared" ca="1" si="139"/>
        <v>8.2466719827081897E-3</v>
      </c>
      <c r="AM1224" s="87">
        <f t="shared" ca="1" si="140"/>
        <v>13.297359018053131</v>
      </c>
    </row>
    <row r="1225" spans="2:39" x14ac:dyDescent="0.45">
      <c r="B1225" s="86">
        <v>42240</v>
      </c>
      <c r="C1225" s="5">
        <v>87.9</v>
      </c>
      <c r="E1225" s="86">
        <v>42248</v>
      </c>
      <c r="F1225" s="5">
        <v>2.1945000000000001</v>
      </c>
      <c r="G1225" s="5">
        <v>0.82657921580450866</v>
      </c>
      <c r="I1225" s="86">
        <v>42186</v>
      </c>
      <c r="J1225" s="5">
        <v>16.09</v>
      </c>
      <c r="L1225" s="86">
        <v>42248</v>
      </c>
      <c r="M1225" s="5">
        <v>1.3540000000000001</v>
      </c>
      <c r="O1225" s="86">
        <f t="shared" ca="1" si="135"/>
        <v>42248</v>
      </c>
      <c r="P1225" s="5">
        <v>2076.7800000000002</v>
      </c>
      <c r="Q1225" s="5">
        <v>20.066348900990601</v>
      </c>
      <c r="R1225" s="1"/>
      <c r="S1225" s="1">
        <v>42033</v>
      </c>
      <c r="T1225">
        <v>364.13900000000001</v>
      </c>
      <c r="V1225" s="86">
        <v>42215</v>
      </c>
      <c r="W1225" s="5">
        <v>8.49</v>
      </c>
      <c r="Z1225" s="86">
        <v>42187</v>
      </c>
      <c r="AA1225" s="5">
        <v>88.75</v>
      </c>
      <c r="AC1225" s="1">
        <v>42101</v>
      </c>
      <c r="AD1225">
        <v>1.9884999999999999</v>
      </c>
      <c r="AE1225" s="87">
        <f t="shared" ca="1" si="136"/>
        <v>-1.9500000000000073E-2</v>
      </c>
      <c r="AF1225" s="87">
        <f t="shared" ca="1" si="137"/>
        <v>5.7753672321910948E-2</v>
      </c>
      <c r="AG1225" s="87">
        <f t="shared" ca="1" si="138"/>
        <v>0.93124998434004402</v>
      </c>
      <c r="AI1225" s="1">
        <v>42044</v>
      </c>
      <c r="AJ1225">
        <v>2046.74</v>
      </c>
      <c r="AK1225" s="85">
        <f t="shared" ca="1" si="141"/>
        <v>-4.2562487923016503E-3</v>
      </c>
      <c r="AL1225" s="87">
        <f t="shared" ca="1" si="139"/>
        <v>7.1033415249186042E-3</v>
      </c>
      <c r="AM1225" s="87">
        <f t="shared" ca="1" si="140"/>
        <v>11.453794049617169</v>
      </c>
    </row>
    <row r="1226" spans="2:39" x14ac:dyDescent="0.45">
      <c r="B1226" s="86">
        <v>42237</v>
      </c>
      <c r="C1226" s="5">
        <v>83.3</v>
      </c>
      <c r="E1226" s="86">
        <v>42247</v>
      </c>
      <c r="F1226" s="5">
        <v>2.2736999999999998</v>
      </c>
      <c r="G1226" s="5">
        <v>0.70661124389582008</v>
      </c>
      <c r="I1226" s="86">
        <v>42185</v>
      </c>
      <c r="J1226" s="5">
        <v>18.23</v>
      </c>
      <c r="L1226" s="86">
        <v>42247</v>
      </c>
      <c r="M1226" s="5">
        <v>1.3816999999999999</v>
      </c>
      <c r="O1226" s="86">
        <f t="shared" ca="1" si="135"/>
        <v>42247</v>
      </c>
      <c r="P1226" s="5">
        <v>2077.42</v>
      </c>
      <c r="Q1226" s="5">
        <v>20.057065249914899</v>
      </c>
      <c r="R1226" s="1"/>
      <c r="S1226" s="1">
        <v>42032</v>
      </c>
      <c r="T1226">
        <v>369.29</v>
      </c>
      <c r="V1226" s="86">
        <v>42214</v>
      </c>
      <c r="W1226" s="5">
        <v>8</v>
      </c>
      <c r="Z1226" s="86">
        <v>42186</v>
      </c>
      <c r="AA1226" s="5">
        <v>88.42</v>
      </c>
      <c r="AC1226" s="1">
        <v>42100</v>
      </c>
      <c r="AD1226">
        <v>2.008</v>
      </c>
      <c r="AE1226" s="87">
        <f t="shared" ca="1" si="136"/>
        <v>5.5700000000000083E-2</v>
      </c>
      <c r="AF1226" s="87">
        <f t="shared" ca="1" si="137"/>
        <v>6.6854437648770443E-2</v>
      </c>
      <c r="AG1226" s="87">
        <f t="shared" ca="1" si="138"/>
        <v>1.0779954158838836</v>
      </c>
      <c r="AI1226" s="1">
        <v>42041</v>
      </c>
      <c r="AJ1226">
        <v>2055.4699999999998</v>
      </c>
      <c r="AK1226" s="85">
        <f t="shared" ca="1" si="141"/>
        <v>-3.424003889146327E-3</v>
      </c>
      <c r="AL1226" s="87">
        <f t="shared" ca="1" si="139"/>
        <v>9.4391894044369672E-3</v>
      </c>
      <c r="AM1226" s="87">
        <f t="shared" ca="1" si="140"/>
        <v>15.220235582715901</v>
      </c>
    </row>
    <row r="1227" spans="2:39" x14ac:dyDescent="0.45">
      <c r="B1227" s="86">
        <v>42236</v>
      </c>
      <c r="C1227" s="5">
        <v>79.900000000000006</v>
      </c>
      <c r="E1227" s="86">
        <v>42244</v>
      </c>
      <c r="F1227" s="5">
        <v>2.2395</v>
      </c>
      <c r="G1227" s="5">
        <v>0.74361526790852317</v>
      </c>
      <c r="I1227" s="86">
        <v>42184</v>
      </c>
      <c r="J1227" s="5">
        <v>18.850000000000001</v>
      </c>
      <c r="L1227" s="86">
        <v>42244</v>
      </c>
      <c r="M1227" s="5">
        <v>1.3705000000000001</v>
      </c>
      <c r="O1227" s="86">
        <f t="shared" ca="1" si="135"/>
        <v>42244</v>
      </c>
      <c r="P1227" s="5">
        <v>2063.11</v>
      </c>
      <c r="Q1227" s="5">
        <v>17.214208138895401</v>
      </c>
      <c r="R1227" s="1"/>
      <c r="S1227" s="1">
        <v>42031</v>
      </c>
      <c r="T1227">
        <v>359.58499999999998</v>
      </c>
      <c r="V1227" s="86">
        <v>42213</v>
      </c>
      <c r="W1227" s="5">
        <v>8.1300000000000008</v>
      </c>
      <c r="Z1227" s="86">
        <v>42185</v>
      </c>
      <c r="AA1227" s="5">
        <v>88.8</v>
      </c>
      <c r="AC1227" s="1">
        <v>42097</v>
      </c>
      <c r="AD1227">
        <v>1.9522999999999999</v>
      </c>
      <c r="AE1227" s="87">
        <f t="shared" ca="1" si="136"/>
        <v>-6.3199999999999923E-2</v>
      </c>
      <c r="AF1227" s="87">
        <f t="shared" ca="1" si="137"/>
        <v>5.3770995899276364E-2</v>
      </c>
      <c r="AG1227" s="87">
        <f t="shared" ca="1" si="138"/>
        <v>0.86703125664534075</v>
      </c>
      <c r="AI1227" s="1">
        <v>42040</v>
      </c>
      <c r="AJ1227">
        <v>2062.52</v>
      </c>
      <c r="AK1227" s="85">
        <f t="shared" ca="1" si="141"/>
        <v>1.0238806024834353E-2</v>
      </c>
      <c r="AL1227" s="87">
        <f t="shared" ca="1" si="139"/>
        <v>8.4956922560391491E-3</v>
      </c>
      <c r="AM1227" s="87">
        <f t="shared" ca="1" si="140"/>
        <v>13.698892143682324</v>
      </c>
    </row>
    <row r="1228" spans="2:39" x14ac:dyDescent="0.45">
      <c r="B1228" s="86">
        <v>42235</v>
      </c>
      <c r="C1228" s="5">
        <v>79.3</v>
      </c>
      <c r="E1228" s="86">
        <v>42243</v>
      </c>
      <c r="F1228" s="5">
        <v>2.2530000000000001</v>
      </c>
      <c r="G1228" s="5">
        <v>0.92155285614372751</v>
      </c>
      <c r="I1228" s="86">
        <v>42181</v>
      </c>
      <c r="J1228" s="5">
        <v>14.02</v>
      </c>
      <c r="L1228" s="86">
        <v>42243</v>
      </c>
      <c r="M1228" s="5">
        <v>1.4187000000000001</v>
      </c>
      <c r="O1228" s="86">
        <f t="shared" ca="1" si="135"/>
        <v>42243</v>
      </c>
      <c r="P1228" s="5">
        <v>2057.64</v>
      </c>
      <c r="Q1228" s="5">
        <v>14.859537462696199</v>
      </c>
      <c r="R1228" s="1"/>
      <c r="S1228" s="1">
        <v>42030</v>
      </c>
      <c r="T1228">
        <v>351.976</v>
      </c>
      <c r="V1228" s="86">
        <v>42212</v>
      </c>
      <c r="W1228" s="5">
        <v>8.3800000000000008</v>
      </c>
      <c r="Z1228" s="86">
        <v>42184</v>
      </c>
      <c r="AA1228" s="5">
        <v>88.38</v>
      </c>
      <c r="AC1228" s="1">
        <v>42096</v>
      </c>
      <c r="AD1228">
        <v>2.0154999999999998</v>
      </c>
      <c r="AE1228" s="87">
        <f t="shared" ca="1" si="136"/>
        <v>5.1799999999999846E-2</v>
      </c>
      <c r="AF1228" s="87">
        <f t="shared" ca="1" si="137"/>
        <v>4.6359572905711716E-2</v>
      </c>
      <c r="AG1228" s="87">
        <f t="shared" ca="1" si="138"/>
        <v>0.7475256517337715</v>
      </c>
      <c r="AI1228" s="1">
        <v>42039</v>
      </c>
      <c r="AJ1228">
        <v>2041.51</v>
      </c>
      <c r="AK1228" s="85">
        <f t="shared" ca="1" si="141"/>
        <v>-4.164697065034053E-3</v>
      </c>
      <c r="AL1228" s="87">
        <f t="shared" ca="1" si="139"/>
        <v>1.3352741442495852E-2</v>
      </c>
      <c r="AM1228" s="87">
        <f t="shared" ca="1" si="140"/>
        <v>21.530648631157867</v>
      </c>
    </row>
    <row r="1229" spans="2:39" x14ac:dyDescent="0.45">
      <c r="B1229" s="86">
        <v>42234</v>
      </c>
      <c r="C1229" s="5">
        <v>79.7</v>
      </c>
      <c r="E1229" s="86">
        <v>42242</v>
      </c>
      <c r="F1229" s="5">
        <v>2.2292999999999998</v>
      </c>
      <c r="G1229" s="5">
        <v>1.0937272054767577</v>
      </c>
      <c r="I1229" s="86">
        <v>42180</v>
      </c>
      <c r="J1229" s="5">
        <v>14.01</v>
      </c>
      <c r="L1229" s="86">
        <v>42242</v>
      </c>
      <c r="M1229" s="5">
        <v>1.4182999999999999</v>
      </c>
      <c r="O1229" s="86">
        <f t="shared" ca="1" si="135"/>
        <v>42242</v>
      </c>
      <c r="P1229" s="5">
        <v>2101.4899999999998</v>
      </c>
      <c r="Q1229" s="5">
        <v>5.7634779297357399</v>
      </c>
      <c r="R1229" s="1"/>
      <c r="S1229" s="1">
        <v>42027</v>
      </c>
      <c r="T1229">
        <v>359.07900000000001</v>
      </c>
      <c r="V1229" s="86">
        <v>42209</v>
      </c>
      <c r="W1229" s="5">
        <v>8.3800000000000008</v>
      </c>
      <c r="Z1229" s="86">
        <v>42181</v>
      </c>
      <c r="AA1229" s="5">
        <v>88.99</v>
      </c>
      <c r="AC1229" s="1">
        <v>42095</v>
      </c>
      <c r="AD1229">
        <v>1.9637</v>
      </c>
      <c r="AE1229" s="87">
        <f t="shared" ca="1" si="136"/>
        <v>-6.0800000000000187E-2</v>
      </c>
      <c r="AF1229" s="87">
        <f t="shared" ca="1" si="137"/>
        <v>2.2282784834934847E-2</v>
      </c>
      <c r="AG1229" s="87">
        <f t="shared" ca="1" si="138"/>
        <v>0.35929910937824577</v>
      </c>
      <c r="AI1229" s="1">
        <v>42038</v>
      </c>
      <c r="AJ1229">
        <v>2050.0300000000002</v>
      </c>
      <c r="AK1229" s="85">
        <f t="shared" ca="1" si="141"/>
        <v>1.4336212205417897E-2</v>
      </c>
      <c r="AL1229" s="87">
        <f t="shared" ca="1" si="139"/>
        <v>1.2817868428196216E-2</v>
      </c>
      <c r="AM1229" s="87">
        <f t="shared" ca="1" si="140"/>
        <v>20.668191810379259</v>
      </c>
    </row>
    <row r="1230" spans="2:39" x14ac:dyDescent="0.45">
      <c r="B1230" s="86">
        <v>42233</v>
      </c>
      <c r="C1230" s="5">
        <v>79.8</v>
      </c>
      <c r="E1230" s="86">
        <v>42241</v>
      </c>
      <c r="F1230" s="5">
        <v>2.137</v>
      </c>
      <c r="G1230" s="5">
        <v>0.86431815130000966</v>
      </c>
      <c r="I1230" s="86">
        <v>42179</v>
      </c>
      <c r="J1230" s="5">
        <v>13.26</v>
      </c>
      <c r="L1230" s="86">
        <v>42241</v>
      </c>
      <c r="M1230" s="5">
        <v>1.3405</v>
      </c>
      <c r="O1230" s="86">
        <f t="shared" ca="1" si="135"/>
        <v>42241</v>
      </c>
      <c r="P1230" s="5">
        <v>2102.31</v>
      </c>
      <c r="Q1230" s="5">
        <v>9.1849357739127999</v>
      </c>
      <c r="R1230" s="1"/>
      <c r="S1230" s="1">
        <v>42026</v>
      </c>
      <c r="T1230">
        <v>359.46899999999999</v>
      </c>
      <c r="V1230" s="86">
        <v>42208</v>
      </c>
      <c r="W1230" s="5">
        <v>8.44</v>
      </c>
      <c r="Z1230" s="86">
        <v>42180</v>
      </c>
      <c r="AA1230" s="5">
        <v>89.25</v>
      </c>
      <c r="AC1230" s="1">
        <v>42094</v>
      </c>
      <c r="AD1230">
        <v>2.0245000000000002</v>
      </c>
      <c r="AE1230" s="87">
        <f t="shared" ca="1" si="136"/>
        <v>-1.6999999999999904E-2</v>
      </c>
      <c r="AF1230" s="87">
        <f t="shared" ca="1" si="137"/>
        <v>4.4528081027594167E-2</v>
      </c>
      <c r="AG1230" s="87">
        <f t="shared" ca="1" si="138"/>
        <v>0.71799373256317334</v>
      </c>
      <c r="AI1230" s="1">
        <v>42037</v>
      </c>
      <c r="AJ1230">
        <v>2020.85</v>
      </c>
      <c r="AK1230" s="85">
        <f t="shared" ca="1" si="141"/>
        <v>1.2879177186226798E-2</v>
      </c>
      <c r="AL1230" s="87">
        <f t="shared" ca="1" si="139"/>
        <v>1.4223703841026541E-2</v>
      </c>
      <c r="AM1230" s="87">
        <f t="shared" ca="1" si="140"/>
        <v>22.935033300364012</v>
      </c>
    </row>
    <row r="1231" spans="2:39" x14ac:dyDescent="0.45">
      <c r="B1231" s="86">
        <v>42230</v>
      </c>
      <c r="C1231" s="5">
        <v>78.7</v>
      </c>
      <c r="E1231" s="86">
        <v>42240</v>
      </c>
      <c r="F1231" s="5">
        <v>2.0741000000000001</v>
      </c>
      <c r="G1231" s="5">
        <v>0.19557637042001233</v>
      </c>
      <c r="I1231" s="86">
        <v>42178</v>
      </c>
      <c r="J1231" s="5">
        <v>12.11</v>
      </c>
      <c r="L1231" s="86">
        <v>42240</v>
      </c>
      <c r="M1231" s="5">
        <v>1.2870999999999999</v>
      </c>
      <c r="O1231" s="86">
        <f t="shared" ca="1" si="135"/>
        <v>42240</v>
      </c>
      <c r="P1231" s="5">
        <v>2108.58</v>
      </c>
      <c r="Q1231" s="5">
        <v>9.8133024803267794</v>
      </c>
      <c r="R1231" s="1"/>
      <c r="S1231" s="1">
        <v>42025</v>
      </c>
      <c r="T1231">
        <v>369.67099999999999</v>
      </c>
      <c r="V1231" s="86">
        <v>42207</v>
      </c>
      <c r="W1231" s="5">
        <v>8.75</v>
      </c>
      <c r="Z1231" s="86">
        <v>42179</v>
      </c>
      <c r="AA1231" s="5">
        <v>89.52</v>
      </c>
      <c r="AC1231" s="1">
        <v>42093</v>
      </c>
      <c r="AD1231">
        <v>2.0415000000000001</v>
      </c>
      <c r="AE1231" s="87">
        <f t="shared" ca="1" si="136"/>
        <v>-1.1000000000000121E-2</v>
      </c>
      <c r="AF1231" s="87">
        <f t="shared" ca="1" si="137"/>
        <v>4.8352628332559669E-2</v>
      </c>
      <c r="AG1231" s="87">
        <f t="shared" ca="1" si="138"/>
        <v>0.77966270484955824</v>
      </c>
      <c r="AI1231" s="1">
        <v>42034</v>
      </c>
      <c r="AJ1231">
        <v>1994.99</v>
      </c>
      <c r="AK1231" s="85">
        <f t="shared" ca="1" si="141"/>
        <v>-1.3077094111243876E-2</v>
      </c>
      <c r="AL1231" s="87">
        <f t="shared" ca="1" si="139"/>
        <v>1.1437348872808608E-2</v>
      </c>
      <c r="AM1231" s="87">
        <f t="shared" ca="1" si="140"/>
        <v>18.442170913958975</v>
      </c>
    </row>
    <row r="1232" spans="2:39" x14ac:dyDescent="0.45">
      <c r="B1232" s="86">
        <v>42229</v>
      </c>
      <c r="C1232" s="5">
        <v>81.5</v>
      </c>
      <c r="E1232" s="86">
        <v>42237</v>
      </c>
      <c r="F1232" s="5">
        <v>2.1139999999999999</v>
      </c>
      <c r="G1232" s="5">
        <v>0.6153728273710708</v>
      </c>
      <c r="I1232" s="86">
        <v>42177</v>
      </c>
      <c r="J1232" s="5">
        <v>12.74</v>
      </c>
      <c r="L1232" s="86">
        <v>42237</v>
      </c>
      <c r="M1232" s="5">
        <v>1.2695000000000001</v>
      </c>
      <c r="O1232" s="86">
        <f t="shared" ref="O1232:O1295" ca="1" si="142">VALUE(L1232)</f>
        <v>42237</v>
      </c>
      <c r="P1232" s="5">
        <v>2124.1999999999998</v>
      </c>
      <c r="Q1232" s="5">
        <v>10.658167932140101</v>
      </c>
      <c r="R1232" s="1"/>
      <c r="S1232" s="1">
        <v>42024</v>
      </c>
      <c r="T1232">
        <v>380.358</v>
      </c>
      <c r="V1232" s="86">
        <v>42206</v>
      </c>
      <c r="W1232" s="5">
        <v>8.44</v>
      </c>
      <c r="Z1232" s="86">
        <v>42178</v>
      </c>
      <c r="AA1232" s="5">
        <v>89.76</v>
      </c>
      <c r="AC1232" s="1">
        <v>42090</v>
      </c>
      <c r="AD1232">
        <v>2.0525000000000002</v>
      </c>
      <c r="AE1232" s="87">
        <f t="shared" ca="1" si="136"/>
        <v>-3.3499999999999641E-2</v>
      </c>
      <c r="AF1232" s="87">
        <f t="shared" ca="1" si="137"/>
        <v>5.5366476018134388E-2</v>
      </c>
      <c r="AG1232" s="87">
        <f t="shared" ca="1" si="138"/>
        <v>0.89275760054637954</v>
      </c>
      <c r="AI1232" s="1">
        <v>42033</v>
      </c>
      <c r="AJ1232">
        <v>2021.25</v>
      </c>
      <c r="AK1232" s="85">
        <f t="shared" ca="1" si="141"/>
        <v>9.4895341296701297E-3</v>
      </c>
      <c r="AL1232" s="87">
        <f t="shared" ca="1" si="139"/>
        <v>1.1641620821365339E-2</v>
      </c>
      <c r="AM1232" s="87">
        <f t="shared" ca="1" si="140"/>
        <v>18.771549533961284</v>
      </c>
    </row>
    <row r="1233" spans="2:39" x14ac:dyDescent="0.45">
      <c r="B1233" s="86">
        <v>42228</v>
      </c>
      <c r="C1233" s="5">
        <v>82.6</v>
      </c>
      <c r="E1233" s="86">
        <v>42236</v>
      </c>
      <c r="F1233" s="5">
        <v>2.1501000000000001</v>
      </c>
      <c r="G1233" s="5">
        <v>0.61408988212910032</v>
      </c>
      <c r="I1233" s="86">
        <v>42174</v>
      </c>
      <c r="J1233" s="5">
        <v>13.96</v>
      </c>
      <c r="L1233" s="86">
        <v>42236</v>
      </c>
      <c r="M1233" s="5">
        <v>1.2630999999999999</v>
      </c>
      <c r="O1233" s="86">
        <f t="shared" ca="1" si="142"/>
        <v>42236</v>
      </c>
      <c r="P1233" s="5">
        <v>2122.85</v>
      </c>
      <c r="Q1233" s="5">
        <v>10.4739889337778</v>
      </c>
      <c r="R1233" s="1"/>
      <c r="S1233" s="1">
        <v>42020</v>
      </c>
      <c r="T1233">
        <v>377.88400000000001</v>
      </c>
      <c r="V1233" s="86">
        <v>42205</v>
      </c>
      <c r="W1233" s="5">
        <v>8.5</v>
      </c>
      <c r="Z1233" s="86">
        <v>42177</v>
      </c>
      <c r="AA1233" s="5">
        <v>89.82</v>
      </c>
      <c r="AC1233" s="1">
        <v>42089</v>
      </c>
      <c r="AD1233">
        <v>2.0859999999999999</v>
      </c>
      <c r="AE1233" s="87">
        <f t="shared" ca="1" si="136"/>
        <v>6.6500000000000004E-2</v>
      </c>
      <c r="AF1233" s="87">
        <f t="shared" ca="1" si="137"/>
        <v>5.2883606470562589E-2</v>
      </c>
      <c r="AG1233" s="87">
        <f t="shared" ca="1" si="138"/>
        <v>0.85272253205052906</v>
      </c>
      <c r="AI1233" s="1">
        <v>42032</v>
      </c>
      <c r="AJ1233">
        <v>2002.16</v>
      </c>
      <c r="AK1233" s="85">
        <f t="shared" ca="1" si="141"/>
        <v>-1.3587495823831957E-2</v>
      </c>
      <c r="AL1233" s="87">
        <f t="shared" ca="1" si="139"/>
        <v>7.7044967180892711E-3</v>
      </c>
      <c r="AM1233" s="87">
        <f t="shared" ca="1" si="140"/>
        <v>12.423127672431193</v>
      </c>
    </row>
    <row r="1234" spans="2:39" x14ac:dyDescent="0.45">
      <c r="B1234" s="86">
        <v>42227</v>
      </c>
      <c r="C1234" s="5">
        <v>80.2</v>
      </c>
      <c r="E1234" s="86">
        <v>42235</v>
      </c>
      <c r="F1234" s="5">
        <v>2.2038000000000002</v>
      </c>
      <c r="G1234" s="5">
        <v>0.62620219045714876</v>
      </c>
      <c r="I1234" s="86">
        <v>42173</v>
      </c>
      <c r="J1234" s="5">
        <v>13.19</v>
      </c>
      <c r="L1234" s="86">
        <v>42235</v>
      </c>
      <c r="M1234" s="5">
        <v>1.3058000000000001</v>
      </c>
      <c r="O1234" s="86">
        <f t="shared" ca="1" si="142"/>
        <v>42235</v>
      </c>
      <c r="P1234" s="5">
        <v>2109.9899999999998</v>
      </c>
      <c r="Q1234" s="5">
        <v>10.381032273009099</v>
      </c>
      <c r="R1234" s="1"/>
      <c r="S1234" s="1">
        <v>42019</v>
      </c>
      <c r="T1234">
        <v>388.529</v>
      </c>
      <c r="V1234" s="86">
        <v>42202</v>
      </c>
      <c r="W1234" s="5">
        <v>9</v>
      </c>
      <c r="Z1234" s="86">
        <v>42174</v>
      </c>
      <c r="AA1234" s="5">
        <v>89.64</v>
      </c>
      <c r="AC1234" s="1">
        <v>42088</v>
      </c>
      <c r="AD1234">
        <v>2.0194999999999999</v>
      </c>
      <c r="AE1234" s="87">
        <f t="shared" ca="1" si="136"/>
        <v>5.2199999999999802E-2</v>
      </c>
      <c r="AF1234" s="87">
        <f t="shared" ca="1" si="137"/>
        <v>4.0776913402888373E-2</v>
      </c>
      <c r="AG1234" s="87">
        <f t="shared" ca="1" si="138"/>
        <v>0.6575079720682715</v>
      </c>
      <c r="AI1234" s="1">
        <v>42031</v>
      </c>
      <c r="AJ1234">
        <v>2029.55</v>
      </c>
      <c r="AK1234" s="85">
        <f t="shared" ca="1" si="141"/>
        <v>-1.347826914874784E-2</v>
      </c>
      <c r="AL1234" s="87">
        <f t="shared" ca="1" si="139"/>
        <v>1.2217775710919218E-2</v>
      </c>
      <c r="AM1234" s="87">
        <f t="shared" ca="1" si="140"/>
        <v>19.700571378466456</v>
      </c>
    </row>
    <row r="1235" spans="2:39" x14ac:dyDescent="0.45">
      <c r="B1235" s="86">
        <v>42226</v>
      </c>
      <c r="C1235" s="5">
        <v>77.939800000000005</v>
      </c>
      <c r="E1235" s="86">
        <v>42234</v>
      </c>
      <c r="F1235" s="5">
        <v>2.266</v>
      </c>
      <c r="G1235" s="5">
        <v>0.4415880433163914</v>
      </c>
      <c r="I1235" s="86">
        <v>42172</v>
      </c>
      <c r="J1235" s="5">
        <v>14.5</v>
      </c>
      <c r="L1235" s="86">
        <v>42234</v>
      </c>
      <c r="M1235" s="5">
        <v>1.3147</v>
      </c>
      <c r="O1235" s="86">
        <f t="shared" ca="1" si="142"/>
        <v>42234</v>
      </c>
      <c r="P1235" s="5">
        <v>2121.2399999999998</v>
      </c>
      <c r="Q1235" s="5">
        <v>9.9069915675931401</v>
      </c>
      <c r="R1235" s="1"/>
      <c r="S1235" s="1">
        <v>42018</v>
      </c>
      <c r="T1235">
        <v>375.81900000000002</v>
      </c>
      <c r="V1235" s="86">
        <v>42201</v>
      </c>
      <c r="W1235" s="5">
        <v>8.31</v>
      </c>
      <c r="Z1235" s="86">
        <v>42173</v>
      </c>
      <c r="AA1235" s="5">
        <v>89.59</v>
      </c>
      <c r="AC1235" s="1">
        <v>42087</v>
      </c>
      <c r="AD1235">
        <v>1.9673</v>
      </c>
      <c r="AE1235" s="87">
        <f t="shared" ca="1" si="136"/>
        <v>-3.839999999999999E-2</v>
      </c>
      <c r="AF1235" s="87">
        <f t="shared" ca="1" si="137"/>
        <v>3.6899446698651972E-2</v>
      </c>
      <c r="AG1235" s="87">
        <f t="shared" ca="1" si="138"/>
        <v>0.59498570010827234</v>
      </c>
      <c r="AI1235" s="1">
        <v>42030</v>
      </c>
      <c r="AJ1235">
        <v>2057.09</v>
      </c>
      <c r="AK1235" s="85">
        <f t="shared" ca="1" si="141"/>
        <v>2.565158589374469E-3</v>
      </c>
      <c r="AL1235" s="87">
        <f t="shared" ca="1" si="139"/>
        <v>8.5079938614934861E-3</v>
      </c>
      <c r="AM1235" s="87">
        <f t="shared" ca="1" si="140"/>
        <v>13.718727886460469</v>
      </c>
    </row>
    <row r="1236" spans="2:39" x14ac:dyDescent="0.45">
      <c r="B1236" s="86">
        <v>42223</v>
      </c>
      <c r="C1236" s="5">
        <v>78.2</v>
      </c>
      <c r="E1236" s="86">
        <v>42233</v>
      </c>
      <c r="F1236" s="5">
        <v>2.2435</v>
      </c>
      <c r="G1236" s="5">
        <v>0.41570823101465354</v>
      </c>
      <c r="I1236" s="86">
        <v>42171</v>
      </c>
      <c r="J1236" s="5">
        <v>14.81</v>
      </c>
      <c r="L1236" s="86">
        <v>42233</v>
      </c>
      <c r="M1236" s="5">
        <v>1.2971999999999999</v>
      </c>
      <c r="O1236" s="86">
        <f t="shared" ca="1" si="142"/>
        <v>42233</v>
      </c>
      <c r="P1236" s="5">
        <v>2100.44</v>
      </c>
      <c r="Q1236" s="5">
        <v>9.4404380563904304</v>
      </c>
      <c r="R1236" s="1"/>
      <c r="S1236" s="1">
        <v>42017</v>
      </c>
      <c r="T1236">
        <v>376.15600000000001</v>
      </c>
      <c r="V1236" s="86">
        <v>42200</v>
      </c>
      <c r="W1236" s="5">
        <v>8.25</v>
      </c>
      <c r="Z1236" s="86">
        <v>42172</v>
      </c>
      <c r="AA1236" s="5">
        <v>89.26</v>
      </c>
      <c r="AC1236" s="1">
        <v>42086</v>
      </c>
      <c r="AD1236">
        <v>2.0057</v>
      </c>
      <c r="AE1236" s="87">
        <f t="shared" ca="1" si="136"/>
        <v>-2.3800000000000043E-2</v>
      </c>
      <c r="AF1236" s="87">
        <f t="shared" ca="1" si="137"/>
        <v>7.9363819422538617E-2</v>
      </c>
      <c r="AG1236" s="87">
        <f t="shared" ca="1" si="138"/>
        <v>1.2797031361478577</v>
      </c>
      <c r="AI1236" s="1">
        <v>42027</v>
      </c>
      <c r="AJ1236">
        <v>2051.8200000000002</v>
      </c>
      <c r="AK1236" s="85">
        <f t="shared" ca="1" si="141"/>
        <v>-5.5067369293280901E-3</v>
      </c>
      <c r="AL1236" s="87">
        <f t="shared" ca="1" si="139"/>
        <v>8.589213311174633E-3</v>
      </c>
      <c r="AM1236" s="87">
        <f t="shared" ca="1" si="140"/>
        <v>13.849690313961343</v>
      </c>
    </row>
    <row r="1237" spans="2:39" x14ac:dyDescent="0.45">
      <c r="B1237" s="86">
        <v>42222</v>
      </c>
      <c r="C1237" s="5">
        <v>80.2</v>
      </c>
      <c r="E1237" s="86">
        <v>42230</v>
      </c>
      <c r="F1237" s="5">
        <v>2.274</v>
      </c>
      <c r="G1237" s="5">
        <v>0.83063429578445425</v>
      </c>
      <c r="I1237" s="86">
        <v>42170</v>
      </c>
      <c r="J1237" s="5">
        <v>15.39</v>
      </c>
      <c r="L1237" s="86">
        <v>42230</v>
      </c>
      <c r="M1237" s="5">
        <v>1.3075000000000001</v>
      </c>
      <c r="O1237" s="86">
        <f t="shared" ca="1" si="142"/>
        <v>42230</v>
      </c>
      <c r="P1237" s="5">
        <v>2096.29</v>
      </c>
      <c r="Q1237" s="5">
        <v>9.3764472877430691</v>
      </c>
      <c r="R1237" s="1"/>
      <c r="S1237" s="1">
        <v>42016</v>
      </c>
      <c r="T1237">
        <v>370.53500000000003</v>
      </c>
      <c r="V1237" s="86">
        <v>42199</v>
      </c>
      <c r="W1237" s="5">
        <v>7.94</v>
      </c>
      <c r="Z1237" s="86">
        <v>42171</v>
      </c>
      <c r="AA1237" s="5">
        <v>89.34</v>
      </c>
      <c r="AC1237" s="1">
        <v>42083</v>
      </c>
      <c r="AD1237">
        <v>2.0295000000000001</v>
      </c>
      <c r="AE1237" s="87">
        <f t="shared" ca="1" si="136"/>
        <v>-2.179999999999982E-2</v>
      </c>
      <c r="AF1237" s="87">
        <f t="shared" ca="1" si="137"/>
        <v>7.9204729446331987E-2</v>
      </c>
      <c r="AG1237" s="87">
        <f t="shared" ca="1" si="138"/>
        <v>1.2771378873611605</v>
      </c>
      <c r="AI1237" s="1">
        <v>42026</v>
      </c>
      <c r="AJ1237">
        <v>2063.15</v>
      </c>
      <c r="AK1237" s="85">
        <f t="shared" ca="1" si="141"/>
        <v>1.5154358001382194E-2</v>
      </c>
      <c r="AL1237" s="87">
        <f t="shared" ca="1" si="139"/>
        <v>6.5857777884311443E-3</v>
      </c>
      <c r="AM1237" s="87">
        <f t="shared" ca="1" si="140"/>
        <v>10.619247600670295</v>
      </c>
    </row>
    <row r="1238" spans="2:39" x14ac:dyDescent="0.45">
      <c r="B1238" s="86">
        <v>42221</v>
      </c>
      <c r="C1238" s="5">
        <v>80.3</v>
      </c>
      <c r="E1238" s="86">
        <v>42229</v>
      </c>
      <c r="F1238" s="5">
        <v>2.2635000000000001</v>
      </c>
      <c r="G1238" s="5">
        <v>0.9867514040189328</v>
      </c>
      <c r="I1238" s="86">
        <v>42167</v>
      </c>
      <c r="J1238" s="5">
        <v>13.78</v>
      </c>
      <c r="L1238" s="86">
        <v>42229</v>
      </c>
      <c r="M1238" s="5">
        <v>1.3111999999999999</v>
      </c>
      <c r="O1238" s="86">
        <f t="shared" ca="1" si="142"/>
        <v>42229</v>
      </c>
      <c r="P1238" s="5">
        <v>2084.4299999999998</v>
      </c>
      <c r="Q1238" s="5">
        <v>13.681662326008601</v>
      </c>
      <c r="R1238" s="1"/>
      <c r="S1238" s="1">
        <v>42013</v>
      </c>
      <c r="T1238">
        <v>369.76100000000002</v>
      </c>
      <c r="V1238" s="86">
        <v>42198</v>
      </c>
      <c r="W1238" s="5">
        <v>8.8699999999999992</v>
      </c>
      <c r="Z1238" s="86">
        <v>42170</v>
      </c>
      <c r="AA1238" s="5">
        <v>88.84</v>
      </c>
      <c r="AC1238" s="1">
        <v>42082</v>
      </c>
      <c r="AD1238">
        <v>2.0512999999999999</v>
      </c>
      <c r="AE1238" s="87">
        <f t="shared" ca="1" si="136"/>
        <v>4.4299999999999784E-2</v>
      </c>
      <c r="AF1238" s="87">
        <f t="shared" ca="1" si="137"/>
        <v>7.8540366479070145E-2</v>
      </c>
      <c r="AG1238" s="87">
        <f t="shared" ca="1" si="138"/>
        <v>1.2664253564001817</v>
      </c>
      <c r="AI1238" s="1">
        <v>42025</v>
      </c>
      <c r="AJ1238">
        <v>2032.12</v>
      </c>
      <c r="AK1238" s="85">
        <f t="shared" ca="1" si="141"/>
        <v>4.7204915668688828E-3</v>
      </c>
      <c r="AL1238" s="87">
        <f t="shared" ca="1" si="139"/>
        <v>9.349358873189207E-3</v>
      </c>
      <c r="AM1238" s="87">
        <f t="shared" ca="1" si="140"/>
        <v>15.075388203398695</v>
      </c>
    </row>
    <row r="1239" spans="2:39" x14ac:dyDescent="0.45">
      <c r="B1239" s="86">
        <v>42220</v>
      </c>
      <c r="C1239" s="5">
        <v>80.814099999999996</v>
      </c>
      <c r="E1239" s="86">
        <v>42228</v>
      </c>
      <c r="F1239" s="5">
        <v>2.2320000000000002</v>
      </c>
      <c r="G1239" s="5">
        <v>1.0217036426152821</v>
      </c>
      <c r="I1239" s="86">
        <v>42166</v>
      </c>
      <c r="J1239" s="5">
        <v>12.85</v>
      </c>
      <c r="L1239" s="86">
        <v>42228</v>
      </c>
      <c r="M1239" s="5">
        <v>1.3169999999999999</v>
      </c>
      <c r="O1239" s="86">
        <f t="shared" ca="1" si="142"/>
        <v>42228</v>
      </c>
      <c r="P1239" s="5">
        <v>2094.11</v>
      </c>
      <c r="Q1239" s="5">
        <v>12.5978610295648</v>
      </c>
      <c r="R1239" s="1"/>
      <c r="S1239" s="1">
        <v>42012</v>
      </c>
      <c r="T1239">
        <v>365.57100000000003</v>
      </c>
      <c r="V1239" s="86">
        <v>42195</v>
      </c>
      <c r="W1239" s="5">
        <v>9.31</v>
      </c>
      <c r="Z1239" s="86">
        <v>42167</v>
      </c>
      <c r="AA1239" s="5">
        <v>89.26</v>
      </c>
      <c r="AC1239" s="1">
        <v>42081</v>
      </c>
      <c r="AD1239">
        <v>2.0070000000000001</v>
      </c>
      <c r="AE1239" s="87">
        <f t="shared" ca="1" si="136"/>
        <v>-0.14599999999999991</v>
      </c>
      <c r="AF1239" s="87">
        <f t="shared" ca="1" si="137"/>
        <v>6.3036365165936817E-2</v>
      </c>
      <c r="AG1239" s="87">
        <f t="shared" ca="1" si="138"/>
        <v>1.0164308469673018</v>
      </c>
      <c r="AI1239" s="1">
        <v>42024</v>
      </c>
      <c r="AJ1239">
        <v>2022.55</v>
      </c>
      <c r="AK1239" s="85">
        <f t="shared" ca="1" si="141"/>
        <v>1.5487500528907781E-3</v>
      </c>
      <c r="AL1239" s="87">
        <f t="shared" ca="1" si="139"/>
        <v>1.0008566723642176E-2</v>
      </c>
      <c r="AM1239" s="87">
        <f t="shared" ca="1" si="140"/>
        <v>16.138328923409432</v>
      </c>
    </row>
    <row r="1240" spans="2:39" x14ac:dyDescent="0.45">
      <c r="B1240" s="86">
        <v>42219</v>
      </c>
      <c r="C1240" s="5">
        <v>80.8</v>
      </c>
      <c r="E1240" s="86">
        <v>42227</v>
      </c>
      <c r="F1240" s="5">
        <v>2.2254999999999998</v>
      </c>
      <c r="G1240" s="5">
        <v>0.99088996193657464</v>
      </c>
      <c r="I1240" s="86">
        <v>42165</v>
      </c>
      <c r="J1240" s="5">
        <v>13.22</v>
      </c>
      <c r="L1240" s="86">
        <v>42227</v>
      </c>
      <c r="M1240" s="5">
        <v>1.3025</v>
      </c>
      <c r="O1240" s="86">
        <f t="shared" ca="1" si="142"/>
        <v>42227</v>
      </c>
      <c r="P1240" s="5">
        <v>2108.86</v>
      </c>
      <c r="Q1240" s="5">
        <v>12.284372225853</v>
      </c>
      <c r="R1240" s="1"/>
      <c r="S1240" s="1">
        <v>42011</v>
      </c>
      <c r="T1240">
        <v>377.81400000000002</v>
      </c>
      <c r="V1240" s="86">
        <v>42194</v>
      </c>
      <c r="W1240" s="5">
        <v>10.25</v>
      </c>
      <c r="Z1240" s="86">
        <v>42166</v>
      </c>
      <c r="AA1240" s="5">
        <v>89.59</v>
      </c>
      <c r="AC1240" s="1">
        <v>42080</v>
      </c>
      <c r="AD1240">
        <v>2.153</v>
      </c>
      <c r="AE1240" s="87">
        <f t="shared" ca="1" si="136"/>
        <v>-2.7000000000000135E-2</v>
      </c>
      <c r="AF1240" s="87">
        <f t="shared" ca="1" si="137"/>
        <v>2.3643180835073902E-2</v>
      </c>
      <c r="AG1240" s="87">
        <f t="shared" ca="1" si="138"/>
        <v>0.38123483576399664</v>
      </c>
      <c r="AI1240" s="1">
        <v>42020</v>
      </c>
      <c r="AJ1240">
        <v>2019.42</v>
      </c>
      <c r="AK1240" s="85">
        <f t="shared" ca="1" si="141"/>
        <v>1.3334893478396E-2</v>
      </c>
      <c r="AL1240" s="87">
        <f t="shared" ca="1" si="139"/>
        <v>1.0000435474120137E-2</v>
      </c>
      <c r="AM1240" s="87">
        <f t="shared" ca="1" si="140"/>
        <v>16.12521767751695</v>
      </c>
    </row>
    <row r="1241" spans="2:39" x14ac:dyDescent="0.45">
      <c r="B1241" s="86">
        <v>42216</v>
      </c>
      <c r="C1241" s="5">
        <v>79.900000000000006</v>
      </c>
      <c r="E1241" s="86">
        <v>42226</v>
      </c>
      <c r="F1241" s="5">
        <v>2.31</v>
      </c>
      <c r="G1241" s="5">
        <v>0.98837580572033801</v>
      </c>
      <c r="I1241" s="86">
        <v>42164</v>
      </c>
      <c r="J1241" s="5">
        <v>14.47</v>
      </c>
      <c r="L1241" s="86">
        <v>42226</v>
      </c>
      <c r="M1241" s="5">
        <v>1.3334999999999999</v>
      </c>
      <c r="O1241" s="86">
        <f t="shared" ca="1" si="142"/>
        <v>42226</v>
      </c>
      <c r="P1241" s="5">
        <v>2105.1999999999998</v>
      </c>
      <c r="Q1241" s="5">
        <v>12.585442558753</v>
      </c>
      <c r="R1241" s="1"/>
      <c r="S1241" s="1">
        <v>42010</v>
      </c>
      <c r="T1241">
        <v>384.79500000000002</v>
      </c>
      <c r="V1241" s="86">
        <v>42193</v>
      </c>
      <c r="W1241" s="5">
        <v>11.81</v>
      </c>
      <c r="Z1241" s="86">
        <v>42165</v>
      </c>
      <c r="AA1241" s="5">
        <v>89.41</v>
      </c>
      <c r="AC1241" s="1">
        <v>42079</v>
      </c>
      <c r="AD1241">
        <v>2.1800000000000002</v>
      </c>
      <c r="AE1241" s="87">
        <f t="shared" ca="1" si="136"/>
        <v>-4.8000000000000043E-2</v>
      </c>
      <c r="AF1241" s="87">
        <f t="shared" ca="1" si="137"/>
        <v>2.3056091024571748E-2</v>
      </c>
      <c r="AG1241" s="87">
        <f t="shared" ca="1" si="138"/>
        <v>0.37176829701666042</v>
      </c>
      <c r="AI1241" s="1">
        <v>42019</v>
      </c>
      <c r="AJ1241">
        <v>1992.67</v>
      </c>
      <c r="AK1241" s="85">
        <f t="shared" ca="1" si="141"/>
        <v>-9.2909153471455157E-3</v>
      </c>
      <c r="AL1241" s="87">
        <f t="shared" ca="1" si="139"/>
        <v>2.9568087022127433E-3</v>
      </c>
      <c r="AM1241" s="87">
        <f t="shared" ca="1" si="140"/>
        <v>4.7677107739302533</v>
      </c>
    </row>
    <row r="1242" spans="2:39" x14ac:dyDescent="0.45">
      <c r="B1242" s="86">
        <v>42215</v>
      </c>
      <c r="C1242" s="5">
        <v>78.7</v>
      </c>
      <c r="E1242" s="86">
        <v>42223</v>
      </c>
      <c r="F1242" s="5">
        <v>2.2545000000000002</v>
      </c>
      <c r="G1242" s="5">
        <v>1.0897126838453008</v>
      </c>
      <c r="I1242" s="86">
        <v>42163</v>
      </c>
      <c r="J1242" s="5">
        <v>15.29</v>
      </c>
      <c r="L1242" s="86">
        <v>42223</v>
      </c>
      <c r="M1242" s="5">
        <v>1.2865</v>
      </c>
      <c r="O1242" s="86">
        <f t="shared" ca="1" si="142"/>
        <v>42223</v>
      </c>
      <c r="P1242" s="5">
        <v>2080.15</v>
      </c>
      <c r="Q1242" s="5">
        <v>6.8429481796528604</v>
      </c>
      <c r="R1242" s="1"/>
      <c r="S1242" s="1">
        <v>42009</v>
      </c>
      <c r="T1242">
        <v>373.733</v>
      </c>
      <c r="V1242" s="86">
        <v>42192</v>
      </c>
      <c r="W1242" s="5">
        <v>12.19</v>
      </c>
      <c r="Z1242" s="86">
        <v>42164</v>
      </c>
      <c r="AA1242" s="5">
        <v>89.29</v>
      </c>
      <c r="AC1242" s="1">
        <v>42076</v>
      </c>
      <c r="AD1242">
        <v>2.2280000000000002</v>
      </c>
      <c r="AE1242" s="87">
        <f t="shared" ca="1" si="136"/>
        <v>-1.9999999999997797E-3</v>
      </c>
      <c r="AF1242" s="87">
        <f t="shared" ca="1" si="137"/>
        <v>2.4191510218807555E-2</v>
      </c>
      <c r="AG1242" s="87">
        <f t="shared" ca="1" si="138"/>
        <v>0.3900763814092495</v>
      </c>
      <c r="AI1242" s="1">
        <v>42018</v>
      </c>
      <c r="AJ1242">
        <v>2011.27</v>
      </c>
      <c r="AK1242" s="85">
        <f t="shared" ca="1" si="141"/>
        <v>-5.8300241971988576E-3</v>
      </c>
      <c r="AL1242" s="87">
        <f t="shared" ca="1" si="139"/>
        <v>2.7047080934311171E-3</v>
      </c>
      <c r="AM1242" s="87">
        <f t="shared" ca="1" si="140"/>
        <v>4.3612107566301646</v>
      </c>
    </row>
    <row r="1243" spans="2:39" x14ac:dyDescent="0.45">
      <c r="B1243" s="86">
        <v>42214</v>
      </c>
      <c r="C1243" s="5">
        <v>78.184399999999997</v>
      </c>
      <c r="E1243" s="86">
        <v>42222</v>
      </c>
      <c r="F1243" s="5">
        <v>2.3130000000000002</v>
      </c>
      <c r="G1243" s="5">
        <v>0.97028001971939104</v>
      </c>
      <c r="I1243" s="86">
        <v>42160</v>
      </c>
      <c r="J1243" s="5">
        <v>14.21</v>
      </c>
      <c r="L1243" s="86">
        <v>42222</v>
      </c>
      <c r="M1243" s="5">
        <v>1.3520000000000001</v>
      </c>
      <c r="O1243" s="86">
        <f t="shared" ca="1" si="142"/>
        <v>42222</v>
      </c>
      <c r="P1243" s="5">
        <v>2079.2800000000002</v>
      </c>
      <c r="Q1243" s="5">
        <v>7.8636062472474197</v>
      </c>
      <c r="R1243" s="1"/>
      <c r="S1243" s="1">
        <v>42006</v>
      </c>
      <c r="T1243">
        <v>357.10700000000003</v>
      </c>
      <c r="V1243" s="86">
        <v>42191</v>
      </c>
      <c r="W1243" s="5">
        <v>12.13</v>
      </c>
      <c r="Z1243" s="86">
        <v>42163</v>
      </c>
      <c r="AA1243" s="5">
        <v>89.44</v>
      </c>
      <c r="AC1243" s="1">
        <v>42075</v>
      </c>
      <c r="AD1243">
        <v>2.23</v>
      </c>
      <c r="AE1243" s="87">
        <f t="shared" ca="1" si="136"/>
        <v>3.0000000000001137E-3</v>
      </c>
      <c r="AF1243" s="87">
        <f t="shared" ca="1" si="137"/>
        <v>2.8517173188566083E-2</v>
      </c>
      <c r="AG1243" s="87">
        <f t="shared" ca="1" si="138"/>
        <v>0.4598256009981771</v>
      </c>
      <c r="AI1243" s="1">
        <v>42017</v>
      </c>
      <c r="AJ1243">
        <v>2023.03</v>
      </c>
      <c r="AK1243" s="85">
        <f t="shared" ca="1" si="141"/>
        <v>-2.5818951027174481E-3</v>
      </c>
      <c r="AL1243" s="87">
        <f t="shared" ca="1" si="139"/>
        <v>1.2353001182935006E-2</v>
      </c>
      <c r="AM1243" s="87">
        <f t="shared" ca="1" si="140"/>
        <v>19.91861590037178</v>
      </c>
    </row>
    <row r="1244" spans="2:39" x14ac:dyDescent="0.45">
      <c r="B1244" s="86">
        <v>42213</v>
      </c>
      <c r="C1244" s="5">
        <v>78</v>
      </c>
      <c r="E1244" s="86">
        <v>42221</v>
      </c>
      <c r="F1244" s="5">
        <v>2.36</v>
      </c>
      <c r="G1244" s="5">
        <v>1.1515346571713176</v>
      </c>
      <c r="I1244" s="86">
        <v>42159</v>
      </c>
      <c r="J1244" s="5">
        <v>14.71</v>
      </c>
      <c r="L1244" s="86">
        <v>42221</v>
      </c>
      <c r="M1244" s="5">
        <v>1.3859999999999999</v>
      </c>
      <c r="O1244" s="86">
        <f t="shared" ca="1" si="142"/>
        <v>42221</v>
      </c>
      <c r="P1244" s="5">
        <v>2092.83</v>
      </c>
      <c r="Q1244" s="5">
        <v>7.3517406266713099</v>
      </c>
      <c r="R1244" s="1"/>
      <c r="S1244" s="1">
        <v>42004</v>
      </c>
      <c r="T1244">
        <v>357.178</v>
      </c>
      <c r="V1244" s="86">
        <v>42188</v>
      </c>
      <c r="W1244" s="5">
        <v>11</v>
      </c>
      <c r="Z1244" s="86">
        <v>42160</v>
      </c>
      <c r="AA1244" s="5">
        <v>89.44</v>
      </c>
      <c r="AC1244" s="1">
        <v>42074</v>
      </c>
      <c r="AD1244">
        <v>2.2269999999999999</v>
      </c>
      <c r="AE1244" s="87">
        <f t="shared" ca="1" si="136"/>
        <v>-2.0000000000000018E-2</v>
      </c>
      <c r="AF1244" s="87">
        <f t="shared" ca="1" si="137"/>
        <v>8.1815213540433127E-2</v>
      </c>
      <c r="AG1244" s="87">
        <f t="shared" ca="1" si="138"/>
        <v>1.3192306785901147</v>
      </c>
      <c r="AI1244" s="1">
        <v>42016</v>
      </c>
      <c r="AJ1244">
        <v>2028.26</v>
      </c>
      <c r="AK1244" s="85">
        <f t="shared" ca="1" si="141"/>
        <v>-8.1265930033877221E-3</v>
      </c>
      <c r="AL1244" s="87">
        <f t="shared" ca="1" si="139"/>
        <v>1.3476260010089737E-2</v>
      </c>
      <c r="AM1244" s="87">
        <f t="shared" ca="1" si="140"/>
        <v>21.729816336886373</v>
      </c>
    </row>
    <row r="1245" spans="2:39" x14ac:dyDescent="0.45">
      <c r="B1245" s="86">
        <v>42212</v>
      </c>
      <c r="C1245" s="5">
        <v>79.2</v>
      </c>
      <c r="E1245" s="86">
        <v>42220</v>
      </c>
      <c r="F1245" s="5">
        <v>2.3094000000000001</v>
      </c>
      <c r="G1245" s="5">
        <v>1.0387203585822955</v>
      </c>
      <c r="I1245" s="86">
        <v>42158</v>
      </c>
      <c r="J1245" s="5">
        <v>13.66</v>
      </c>
      <c r="L1245" s="86">
        <v>42220</v>
      </c>
      <c r="M1245" s="5">
        <v>1.3462000000000001</v>
      </c>
      <c r="O1245" s="86">
        <f t="shared" ca="1" si="142"/>
        <v>42220</v>
      </c>
      <c r="P1245" s="5">
        <v>2095.84</v>
      </c>
      <c r="Q1245" s="5">
        <v>8.1788945533296395</v>
      </c>
      <c r="R1245" s="1"/>
      <c r="S1245" s="1">
        <v>42003</v>
      </c>
      <c r="T1245">
        <v>357.53100000000001</v>
      </c>
      <c r="V1245" s="86">
        <v>42187</v>
      </c>
      <c r="W1245" s="5">
        <v>11</v>
      </c>
      <c r="Z1245" s="86">
        <v>42159</v>
      </c>
      <c r="AA1245" s="5">
        <v>89.71</v>
      </c>
      <c r="AC1245" s="1">
        <v>42073</v>
      </c>
      <c r="AD1245">
        <v>2.2469999999999999</v>
      </c>
      <c r="AE1245" s="87">
        <f t="shared" ref="AE1245:AE1308" ca="1" si="143">(AD1245-AD1246)</f>
        <v>-5.0499999999999989E-2</v>
      </c>
      <c r="AF1245" s="87">
        <f t="shared" ref="AF1245:AF1308" ca="1" si="144">STDEV(AE1245:AE1248)</f>
        <v>8.104769686219758E-2</v>
      </c>
      <c r="AG1245" s="87">
        <f t="shared" ref="AG1245:AG1308" ca="1" si="145">AF1245*SQRT(260)</f>
        <v>1.306854844018009</v>
      </c>
      <c r="AI1245" s="1">
        <v>42013</v>
      </c>
      <c r="AJ1245">
        <v>2044.81</v>
      </c>
      <c r="AK1245" s="85">
        <f t="shared" ca="1" si="141"/>
        <v>-8.4394028943683176E-3</v>
      </c>
      <c r="AL1245" s="87">
        <f t="shared" ref="AL1245:AL1308" ca="1" si="146">STDEV(AK1245:AK1248)</f>
        <v>1.37059733679023E-2</v>
      </c>
      <c r="AM1245" s="87">
        <f t="shared" ref="AM1245:AM1308" ca="1" si="147">AL1245*SQRT(260)*100</f>
        <v>22.100217996668778</v>
      </c>
    </row>
    <row r="1246" spans="2:39" x14ac:dyDescent="0.45">
      <c r="B1246" s="86">
        <v>42209</v>
      </c>
      <c r="C1246" s="5">
        <v>78.8</v>
      </c>
      <c r="E1246" s="86">
        <v>42219</v>
      </c>
      <c r="F1246" s="5">
        <v>2.2345000000000002</v>
      </c>
      <c r="G1246" s="5">
        <v>0.75097713014445355</v>
      </c>
      <c r="I1246" s="86">
        <v>42157</v>
      </c>
      <c r="J1246" s="5">
        <v>14.24</v>
      </c>
      <c r="L1246" s="86">
        <v>42219</v>
      </c>
      <c r="M1246" s="5">
        <v>1.3360000000000001</v>
      </c>
      <c r="O1246" s="86">
        <f t="shared" ca="1" si="142"/>
        <v>42219</v>
      </c>
      <c r="P1246" s="5">
        <v>2114.0700000000002</v>
      </c>
      <c r="Q1246" s="5">
        <v>6.4086815970209496</v>
      </c>
      <c r="R1246" s="1"/>
      <c r="S1246" s="1">
        <v>42002</v>
      </c>
      <c r="T1246">
        <v>350.24299999999999</v>
      </c>
      <c r="V1246" s="86">
        <v>42186</v>
      </c>
      <c r="W1246" s="5">
        <v>10</v>
      </c>
      <c r="Z1246" s="86">
        <v>42158</v>
      </c>
      <c r="AA1246" s="5">
        <v>90</v>
      </c>
      <c r="AC1246" s="1">
        <v>42072</v>
      </c>
      <c r="AD1246">
        <v>2.2974999999999999</v>
      </c>
      <c r="AE1246" s="87">
        <f t="shared" ca="1" si="143"/>
        <v>-5.9000000000000163E-2</v>
      </c>
      <c r="AF1246" s="87">
        <f t="shared" ca="1" si="144"/>
        <v>7.384386681821771E-2</v>
      </c>
      <c r="AG1246" s="87">
        <f t="shared" ca="1" si="145"/>
        <v>1.1906965748390037</v>
      </c>
      <c r="AI1246" s="1">
        <v>42012</v>
      </c>
      <c r="AJ1246">
        <v>2062.14</v>
      </c>
      <c r="AK1246" s="85">
        <f t="shared" ref="AK1246:AK1309" ca="1" si="148">LN(AJ1246/AJ1247)</f>
        <v>1.7730232270553911E-2</v>
      </c>
      <c r="AL1246" s="87">
        <f t="shared" ca="1" si="146"/>
        <v>1.7002413811299182E-2</v>
      </c>
      <c r="AM1246" s="87">
        <f t="shared" ca="1" si="147"/>
        <v>27.415568497985021</v>
      </c>
    </row>
    <row r="1247" spans="2:39" x14ac:dyDescent="0.45">
      <c r="B1247" s="86">
        <v>42208</v>
      </c>
      <c r="C1247" s="5">
        <v>77.336600000000004</v>
      </c>
      <c r="E1247" s="86">
        <v>42216</v>
      </c>
      <c r="F1247" s="5">
        <v>2.2665000000000002</v>
      </c>
      <c r="G1247" s="5">
        <v>0.85550179232229773</v>
      </c>
      <c r="I1247" s="86">
        <v>42156</v>
      </c>
      <c r="J1247" s="5">
        <v>13.97</v>
      </c>
      <c r="L1247" s="86">
        <v>42216</v>
      </c>
      <c r="M1247" s="5">
        <v>1.3714999999999999</v>
      </c>
      <c r="O1247" s="86">
        <f t="shared" ca="1" si="142"/>
        <v>42216</v>
      </c>
      <c r="P1247" s="5">
        <v>2109.6</v>
      </c>
      <c r="Q1247" s="5">
        <v>5.6076180594155502</v>
      </c>
      <c r="R1247" s="1"/>
      <c r="S1247" s="1">
        <v>41999</v>
      </c>
      <c r="T1247">
        <v>348.28300000000002</v>
      </c>
      <c r="V1247" s="86">
        <v>42185</v>
      </c>
      <c r="W1247" s="5">
        <v>11</v>
      </c>
      <c r="Z1247" s="86">
        <v>42157</v>
      </c>
      <c r="AA1247" s="5">
        <v>90.49</v>
      </c>
      <c r="AC1247" s="1">
        <v>42069</v>
      </c>
      <c r="AD1247">
        <v>2.3565</v>
      </c>
      <c r="AE1247" s="87">
        <f t="shared" ca="1" si="143"/>
        <v>0.11699999999999999</v>
      </c>
      <c r="AF1247" s="87">
        <f t="shared" ca="1" si="144"/>
        <v>5.5440658966742662E-2</v>
      </c>
      <c r="AG1247" s="87">
        <f t="shared" ca="1" si="145"/>
        <v>0.8939537646507969</v>
      </c>
      <c r="AI1247" s="1">
        <v>42011</v>
      </c>
      <c r="AJ1247">
        <v>2025.9</v>
      </c>
      <c r="AK1247" s="85">
        <f t="shared" ca="1" si="148"/>
        <v>1.1562716479232132E-2</v>
      </c>
      <c r="AL1247" s="87">
        <f t="shared" ca="1" si="146"/>
        <v>1.2762528059477226E-2</v>
      </c>
      <c r="AM1247" s="87">
        <f t="shared" ca="1" si="147"/>
        <v>20.578958147079582</v>
      </c>
    </row>
    <row r="1248" spans="2:39" x14ac:dyDescent="0.45">
      <c r="B1248" s="86">
        <v>42207</v>
      </c>
      <c r="C1248" s="5">
        <v>77.099999999999994</v>
      </c>
      <c r="E1248" s="86">
        <v>42215</v>
      </c>
      <c r="F1248" s="5">
        <v>2.3450000000000002</v>
      </c>
      <c r="G1248" s="5">
        <v>0.62681102947113498</v>
      </c>
      <c r="I1248" s="86">
        <v>42153</v>
      </c>
      <c r="J1248" s="5">
        <v>13.84</v>
      </c>
      <c r="L1248" s="86">
        <v>42215</v>
      </c>
      <c r="M1248" s="5">
        <v>1.3832</v>
      </c>
      <c r="O1248" s="86">
        <f t="shared" ca="1" si="142"/>
        <v>42215</v>
      </c>
      <c r="P1248" s="5">
        <v>2111.73</v>
      </c>
      <c r="Q1248" s="5">
        <v>10.4505930201856</v>
      </c>
      <c r="R1248" s="1"/>
      <c r="S1248" s="1">
        <v>41997</v>
      </c>
      <c r="T1248">
        <v>348.411</v>
      </c>
      <c r="V1248" s="86">
        <v>42184</v>
      </c>
      <c r="W1248" s="5">
        <v>10.75</v>
      </c>
      <c r="Z1248" s="86">
        <v>42156</v>
      </c>
      <c r="AA1248" s="5">
        <v>90.66</v>
      </c>
      <c r="AC1248" s="1">
        <v>42068</v>
      </c>
      <c r="AD1248">
        <v>2.2395</v>
      </c>
      <c r="AE1248" s="87">
        <f t="shared" ca="1" si="143"/>
        <v>0</v>
      </c>
      <c r="AF1248" s="87">
        <f t="shared" ca="1" si="144"/>
        <v>4.1106315410976264E-2</v>
      </c>
      <c r="AG1248" s="87">
        <f t="shared" ca="1" si="145"/>
        <v>0.66281941985229487</v>
      </c>
      <c r="AI1248" s="1">
        <v>42010</v>
      </c>
      <c r="AJ1248">
        <v>2002.61</v>
      </c>
      <c r="AK1248" s="85">
        <f t="shared" ca="1" si="148"/>
        <v>-8.9332691248878455E-3</v>
      </c>
      <c r="AL1248" s="87">
        <f t="shared" ca="1" si="146"/>
        <v>7.4167337543112706E-3</v>
      </c>
      <c r="AM1248" s="87">
        <f t="shared" ca="1" si="147"/>
        <v>11.959123835552687</v>
      </c>
    </row>
    <row r="1249" spans="2:39" x14ac:dyDescent="0.45">
      <c r="B1249" s="86">
        <v>42206</v>
      </c>
      <c r="C1249" s="5">
        <v>76.900000000000006</v>
      </c>
      <c r="E1249" s="86">
        <v>42214</v>
      </c>
      <c r="F1249" s="5">
        <v>2.3668999999999998</v>
      </c>
      <c r="G1249" s="5">
        <v>0.59405565115287451</v>
      </c>
      <c r="I1249" s="86">
        <v>42152</v>
      </c>
      <c r="J1249" s="5">
        <v>13.31</v>
      </c>
      <c r="L1249" s="86">
        <v>42214</v>
      </c>
      <c r="M1249" s="5">
        <v>1.4394</v>
      </c>
      <c r="O1249" s="86">
        <f t="shared" ca="1" si="142"/>
        <v>42214</v>
      </c>
      <c r="P1249" s="5">
        <v>2107.39</v>
      </c>
      <c r="Q1249" s="5">
        <v>13.565736631634101</v>
      </c>
      <c r="R1249" s="1"/>
      <c r="S1249" s="1">
        <v>41996</v>
      </c>
      <c r="T1249">
        <v>348.16399999999999</v>
      </c>
      <c r="V1249" s="86">
        <v>42181</v>
      </c>
      <c r="W1249" s="5">
        <v>8.8800000000000008</v>
      </c>
      <c r="Z1249" s="86">
        <v>42153</v>
      </c>
      <c r="AA1249" s="5">
        <v>90.91</v>
      </c>
      <c r="AC1249" s="1">
        <v>42067</v>
      </c>
      <c r="AD1249">
        <v>2.2395</v>
      </c>
      <c r="AE1249" s="87">
        <f t="shared" ca="1" si="143"/>
        <v>-9.9999999999988987E-4</v>
      </c>
      <c r="AF1249" s="87">
        <f t="shared" ca="1" si="144"/>
        <v>5.2693350307858204E-2</v>
      </c>
      <c r="AG1249" s="87">
        <f t="shared" ca="1" si="145"/>
        <v>0.84965474360667914</v>
      </c>
      <c r="AI1249" s="1">
        <v>42009</v>
      </c>
      <c r="AJ1249">
        <v>2020.58</v>
      </c>
      <c r="AK1249" s="85">
        <f t="shared" ca="1" si="148"/>
        <v>-1.8447215507429587E-2</v>
      </c>
      <c r="AL1249" s="87">
        <f t="shared" ca="1" si="146"/>
        <v>7.7880780910337677E-3</v>
      </c>
      <c r="AM1249" s="87">
        <f t="shared" ca="1" si="147"/>
        <v>12.557898586758235</v>
      </c>
    </row>
    <row r="1250" spans="2:39" x14ac:dyDescent="0.45">
      <c r="B1250" s="86">
        <v>42205</v>
      </c>
      <c r="C1250" s="5">
        <v>77.3</v>
      </c>
      <c r="E1250" s="86">
        <v>42213</v>
      </c>
      <c r="F1250" s="5">
        <v>2.3319999999999999</v>
      </c>
      <c r="G1250" s="5">
        <v>0.64237055764825468</v>
      </c>
      <c r="I1250" s="86">
        <v>42151</v>
      </c>
      <c r="J1250" s="5">
        <v>13.27</v>
      </c>
      <c r="L1250" s="86">
        <v>42213</v>
      </c>
      <c r="M1250" s="5">
        <v>1.4165000000000001</v>
      </c>
      <c r="O1250" s="86">
        <f t="shared" ca="1" si="142"/>
        <v>42213</v>
      </c>
      <c r="P1250" s="5">
        <v>2120.79</v>
      </c>
      <c r="Q1250" s="5">
        <v>12.867670863093499</v>
      </c>
      <c r="R1250" s="1"/>
      <c r="S1250" s="1">
        <v>41995</v>
      </c>
      <c r="T1250">
        <v>351.85300000000001</v>
      </c>
      <c r="V1250" s="86">
        <v>42180</v>
      </c>
      <c r="W1250" s="5">
        <v>9.81</v>
      </c>
      <c r="Z1250" s="86">
        <v>42152</v>
      </c>
      <c r="AA1250" s="5">
        <v>90.78</v>
      </c>
      <c r="AC1250" s="1">
        <v>42066</v>
      </c>
      <c r="AD1250">
        <v>2.2404999999999999</v>
      </c>
      <c r="AE1250" s="87">
        <f t="shared" ca="1" si="143"/>
        <v>3.3999999999999808E-2</v>
      </c>
      <c r="AF1250" s="87">
        <f t="shared" ca="1" si="144"/>
        <v>5.2716158180707101E-2</v>
      </c>
      <c r="AG1250" s="87">
        <f t="shared" ca="1" si="145"/>
        <v>0.85002250950587555</v>
      </c>
      <c r="AI1250" s="1">
        <v>42006</v>
      </c>
      <c r="AJ1250">
        <v>2058.1999999999998</v>
      </c>
      <c r="AK1250" s="85">
        <f t="shared" ca="1" si="148"/>
        <v>-3.400451807075162E-4</v>
      </c>
      <c r="AL1250" s="87">
        <f t="shared" ca="1" si="146"/>
        <v>5.0973488700560487E-3</v>
      </c>
      <c r="AM1250" s="87">
        <f t="shared" ca="1" si="147"/>
        <v>8.219228084678047</v>
      </c>
    </row>
    <row r="1251" spans="2:39" x14ac:dyDescent="0.45">
      <c r="B1251" s="86">
        <v>42202</v>
      </c>
      <c r="C1251" s="5">
        <v>79</v>
      </c>
      <c r="E1251" s="86">
        <v>42212</v>
      </c>
      <c r="F1251" s="5">
        <v>2.302</v>
      </c>
      <c r="G1251" s="5">
        <v>0.47418871067680418</v>
      </c>
      <c r="I1251" s="86">
        <v>42150</v>
      </c>
      <c r="J1251" s="5">
        <v>14.06</v>
      </c>
      <c r="L1251" s="86">
        <v>42212</v>
      </c>
      <c r="M1251" s="5">
        <v>1.4025000000000001</v>
      </c>
      <c r="O1251" s="86">
        <f t="shared" ca="1" si="142"/>
        <v>42212</v>
      </c>
      <c r="P1251" s="5">
        <v>2123.48</v>
      </c>
      <c r="Q1251" s="5">
        <v>13.1705756728779</v>
      </c>
      <c r="R1251" s="1"/>
      <c r="S1251" s="1">
        <v>41992</v>
      </c>
      <c r="T1251">
        <v>348.24099999999999</v>
      </c>
      <c r="V1251" s="86">
        <v>42179</v>
      </c>
      <c r="W1251" s="5">
        <v>9.19</v>
      </c>
      <c r="Z1251" s="86">
        <v>42151</v>
      </c>
      <c r="AA1251" s="5">
        <v>90.82</v>
      </c>
      <c r="AC1251" s="1">
        <v>42065</v>
      </c>
      <c r="AD1251">
        <v>2.2065000000000001</v>
      </c>
      <c r="AE1251" s="87">
        <f t="shared" ca="1" si="143"/>
        <v>8.6500000000000021E-2</v>
      </c>
      <c r="AF1251" s="87">
        <f t="shared" ca="1" si="144"/>
        <v>5.841155707563362E-2</v>
      </c>
      <c r="AG1251" s="87">
        <f t="shared" ca="1" si="145"/>
        <v>0.94185805724642024</v>
      </c>
      <c r="AI1251" s="1">
        <v>42004</v>
      </c>
      <c r="AJ1251">
        <v>2058.9</v>
      </c>
      <c r="AK1251" s="85">
        <f t="shared" ca="1" si="148"/>
        <v>-1.036428918775506E-2</v>
      </c>
      <c r="AL1251" s="87">
        <f t="shared" ca="1" si="146"/>
        <v>6.1181031048521215E-3</v>
      </c>
      <c r="AM1251" s="87">
        <f t="shared" ca="1" si="147"/>
        <v>9.8651448323966857</v>
      </c>
    </row>
    <row r="1252" spans="2:39" x14ac:dyDescent="0.45">
      <c r="B1252" s="86">
        <v>42201</v>
      </c>
      <c r="C1252" s="5">
        <v>83</v>
      </c>
      <c r="E1252" s="86">
        <v>42209</v>
      </c>
      <c r="F1252" s="5">
        <v>2.3460000000000001</v>
      </c>
      <c r="G1252" s="5">
        <v>0.48752599930670021</v>
      </c>
      <c r="I1252" s="86">
        <v>42146</v>
      </c>
      <c r="J1252" s="5">
        <v>12.13</v>
      </c>
      <c r="L1252" s="86">
        <v>42209</v>
      </c>
      <c r="M1252" s="5">
        <v>1.4175</v>
      </c>
      <c r="O1252" s="86">
        <f t="shared" ca="1" si="142"/>
        <v>42209</v>
      </c>
      <c r="P1252" s="5">
        <v>2104.1999999999998</v>
      </c>
      <c r="Q1252" s="5">
        <v>8.6813107268019998</v>
      </c>
      <c r="R1252" s="1"/>
      <c r="S1252" s="1">
        <v>41991</v>
      </c>
      <c r="T1252">
        <v>377.83300000000003</v>
      </c>
      <c r="V1252" s="86">
        <v>42178</v>
      </c>
      <c r="W1252" s="5">
        <v>8.56</v>
      </c>
      <c r="Z1252" s="86">
        <v>42150</v>
      </c>
      <c r="AA1252" s="5">
        <v>90.62</v>
      </c>
      <c r="AC1252" s="1">
        <v>42062</v>
      </c>
      <c r="AD1252">
        <v>2.12</v>
      </c>
      <c r="AE1252" s="87">
        <f t="shared" ca="1" si="143"/>
        <v>-3.71999999999999E-2</v>
      </c>
      <c r="AF1252" s="87">
        <f t="shared" ca="1" si="144"/>
        <v>5.6091198061728069E-2</v>
      </c>
      <c r="AG1252" s="87">
        <f t="shared" ca="1" si="145"/>
        <v>0.90444339236903137</v>
      </c>
      <c r="AI1252" s="1">
        <v>42003</v>
      </c>
      <c r="AJ1252">
        <v>2080.35</v>
      </c>
      <c r="AK1252" s="85">
        <f t="shared" ca="1" si="148"/>
        <v>-4.9006072778080582E-3</v>
      </c>
      <c r="AL1252" s="87">
        <f t="shared" ca="1" si="146"/>
        <v>3.440099938465994E-3</v>
      </c>
      <c r="AM1252" s="87">
        <f t="shared" ca="1" si="147"/>
        <v>5.5469944767637642</v>
      </c>
    </row>
    <row r="1253" spans="2:39" x14ac:dyDescent="0.45">
      <c r="B1253" s="86">
        <v>42200</v>
      </c>
      <c r="C1253" s="5">
        <v>83</v>
      </c>
      <c r="E1253" s="86">
        <v>42208</v>
      </c>
      <c r="F1253" s="5">
        <v>2.3538000000000001</v>
      </c>
      <c r="G1253" s="5">
        <v>0.61839916990025989</v>
      </c>
      <c r="I1253" s="86">
        <v>42145</v>
      </c>
      <c r="J1253" s="5">
        <v>12.11</v>
      </c>
      <c r="L1253" s="86">
        <v>42208</v>
      </c>
      <c r="M1253" s="5">
        <v>1.4073</v>
      </c>
      <c r="O1253" s="86">
        <f t="shared" ca="1" si="142"/>
        <v>42208</v>
      </c>
      <c r="P1253" s="5">
        <v>2126.06</v>
      </c>
      <c r="Q1253" s="5">
        <v>3.1142605332667399</v>
      </c>
      <c r="R1253" s="1"/>
      <c r="S1253" s="1">
        <v>41990</v>
      </c>
      <c r="T1253">
        <v>367.60399999999998</v>
      </c>
      <c r="V1253" s="86">
        <v>42177</v>
      </c>
      <c r="W1253" s="5">
        <v>8</v>
      </c>
      <c r="Z1253" s="86">
        <v>42146</v>
      </c>
      <c r="AA1253" s="5">
        <v>90.81</v>
      </c>
      <c r="AC1253" s="1">
        <v>42061</v>
      </c>
      <c r="AD1253">
        <v>2.1572</v>
      </c>
      <c r="AE1253" s="87">
        <f t="shared" ca="1" si="143"/>
        <v>5.6700000000000195E-2</v>
      </c>
      <c r="AF1253" s="87">
        <f t="shared" ca="1" si="144"/>
        <v>5.7635434702388987E-2</v>
      </c>
      <c r="AG1253" s="87">
        <f t="shared" ca="1" si="145"/>
        <v>0.92934346001178136</v>
      </c>
      <c r="AI1253" s="1">
        <v>42002</v>
      </c>
      <c r="AJ1253">
        <v>2090.5700000000002</v>
      </c>
      <c r="AK1253" s="85">
        <f t="shared" ca="1" si="148"/>
        <v>8.6138007977164255E-4</v>
      </c>
      <c r="AL1253" s="87">
        <f t="shared" ca="1" si="146"/>
        <v>1.4601988157700125E-3</v>
      </c>
      <c r="AM1253" s="87">
        <f t="shared" ca="1" si="147"/>
        <v>2.3544998432996298</v>
      </c>
    </row>
    <row r="1254" spans="2:39" x14ac:dyDescent="0.45">
      <c r="B1254" s="86">
        <v>42199</v>
      </c>
      <c r="C1254" s="5">
        <v>85.07</v>
      </c>
      <c r="E1254" s="86">
        <v>42207</v>
      </c>
      <c r="F1254" s="5">
        <v>2.4129999999999998</v>
      </c>
      <c r="G1254" s="5">
        <v>0.47440135961019386</v>
      </c>
      <c r="I1254" s="86">
        <v>42144</v>
      </c>
      <c r="J1254" s="5">
        <v>12.88</v>
      </c>
      <c r="L1254" s="86">
        <v>42207</v>
      </c>
      <c r="M1254" s="5">
        <v>1.452</v>
      </c>
      <c r="O1254" s="86">
        <f t="shared" ca="1" si="142"/>
        <v>42207</v>
      </c>
      <c r="P1254" s="5">
        <v>2130.8200000000002</v>
      </c>
      <c r="Q1254" s="5">
        <v>3.2753087578325299</v>
      </c>
      <c r="R1254" s="1"/>
      <c r="S1254" s="1">
        <v>41989</v>
      </c>
      <c r="T1254">
        <v>406.87700000000001</v>
      </c>
      <c r="V1254" s="86">
        <v>42174</v>
      </c>
      <c r="W1254" s="5">
        <v>8.11</v>
      </c>
      <c r="Z1254" s="86">
        <v>42145</v>
      </c>
      <c r="AA1254" s="5">
        <v>90.74</v>
      </c>
      <c r="AC1254" s="1">
        <v>42060</v>
      </c>
      <c r="AD1254">
        <v>2.1004999999999998</v>
      </c>
      <c r="AE1254" s="87">
        <f t="shared" ca="1" si="143"/>
        <v>-1.5000000000000124E-2</v>
      </c>
      <c r="AF1254" s="87">
        <f t="shared" ca="1" si="144"/>
        <v>3.2856696425538595E-2</v>
      </c>
      <c r="AG1254" s="87">
        <f t="shared" ca="1" si="145"/>
        <v>0.52979831068058358</v>
      </c>
      <c r="AI1254" s="1">
        <v>41999</v>
      </c>
      <c r="AJ1254">
        <v>2088.77</v>
      </c>
      <c r="AK1254" s="85">
        <f t="shared" ca="1" si="148"/>
        <v>3.3040443422532773E-3</v>
      </c>
      <c r="AL1254" s="87">
        <f t="shared" ca="1" si="146"/>
        <v>1.7763737076531279E-3</v>
      </c>
      <c r="AM1254" s="87">
        <f t="shared" ca="1" si="147"/>
        <v>2.8643165376800503</v>
      </c>
    </row>
    <row r="1255" spans="2:39" x14ac:dyDescent="0.45">
      <c r="B1255" s="86">
        <v>42198</v>
      </c>
      <c r="C1255" s="5">
        <v>88</v>
      </c>
      <c r="E1255" s="86">
        <v>42206</v>
      </c>
      <c r="F1255" s="5">
        <v>2.41</v>
      </c>
      <c r="G1255" s="5">
        <v>0.46975850178575912</v>
      </c>
      <c r="I1255" s="86">
        <v>42143</v>
      </c>
      <c r="J1255" s="5">
        <v>12.85</v>
      </c>
      <c r="L1255" s="86">
        <v>42206</v>
      </c>
      <c r="M1255" s="5">
        <v>1.4750000000000001</v>
      </c>
      <c r="O1255" s="86">
        <f t="shared" ca="1" si="142"/>
        <v>42206</v>
      </c>
      <c r="P1255" s="5">
        <v>2125.85</v>
      </c>
      <c r="Q1255" s="5">
        <v>2.9264538522469898</v>
      </c>
      <c r="R1255" s="1"/>
      <c r="S1255" s="1">
        <v>41988</v>
      </c>
      <c r="T1255">
        <v>403.18400000000003</v>
      </c>
      <c r="V1255" s="86">
        <v>42173</v>
      </c>
      <c r="W1255" s="5">
        <v>8.06</v>
      </c>
      <c r="Z1255" s="86">
        <v>42144</v>
      </c>
      <c r="AA1255" s="5">
        <v>90.61</v>
      </c>
      <c r="AC1255" s="1">
        <v>42059</v>
      </c>
      <c r="AD1255">
        <v>2.1154999999999999</v>
      </c>
      <c r="AE1255" s="87">
        <f t="shared" ca="1" si="143"/>
        <v>-7.6999999999999957E-2</v>
      </c>
      <c r="AF1255" s="87">
        <f t="shared" ca="1" si="144"/>
        <v>4.9243502109415492E-2</v>
      </c>
      <c r="AG1255" s="87">
        <f t="shared" ca="1" si="145"/>
        <v>0.79402761286998202</v>
      </c>
      <c r="AI1255" s="1">
        <v>41997</v>
      </c>
      <c r="AJ1255">
        <v>2081.88</v>
      </c>
      <c r="AK1255" s="85">
        <f t="shared" ca="1" si="148"/>
        <v>-1.3928747275794275E-4</v>
      </c>
      <c r="AL1255" s="87">
        <f t="shared" ca="1" si="146"/>
        <v>2.1194538386829611E-3</v>
      </c>
      <c r="AM1255" s="87">
        <f t="shared" ca="1" si="147"/>
        <v>3.4175166266165609</v>
      </c>
    </row>
    <row r="1256" spans="2:39" x14ac:dyDescent="0.45">
      <c r="B1256" s="86">
        <v>42195</v>
      </c>
      <c r="C1256" s="5">
        <v>88.5</v>
      </c>
      <c r="E1256" s="86">
        <v>42205</v>
      </c>
      <c r="F1256" s="5">
        <v>2.4580000000000002</v>
      </c>
      <c r="G1256" s="5">
        <v>0.46206678810175095</v>
      </c>
      <c r="I1256" s="86">
        <v>42142</v>
      </c>
      <c r="J1256" s="5">
        <v>12.73</v>
      </c>
      <c r="L1256" s="86">
        <v>42205</v>
      </c>
      <c r="M1256" s="5">
        <v>1.4935</v>
      </c>
      <c r="O1256" s="86">
        <f t="shared" ca="1" si="142"/>
        <v>42205</v>
      </c>
      <c r="P1256" s="5">
        <v>2127.83</v>
      </c>
      <c r="Q1256" s="5">
        <v>8.1684911274442094</v>
      </c>
      <c r="R1256" s="1"/>
      <c r="S1256" s="1">
        <v>41985</v>
      </c>
      <c r="T1256">
        <v>395.22300000000001</v>
      </c>
      <c r="V1256" s="86">
        <v>42172</v>
      </c>
      <c r="W1256" s="5">
        <v>8.1300000000000008</v>
      </c>
      <c r="Z1256" s="86">
        <v>42143</v>
      </c>
      <c r="AA1256" s="5">
        <v>90.72</v>
      </c>
      <c r="AC1256" s="1">
        <v>42058</v>
      </c>
      <c r="AD1256">
        <v>2.1924999999999999</v>
      </c>
      <c r="AE1256" s="87">
        <f t="shared" ca="1" si="143"/>
        <v>-4.850000000000021E-2</v>
      </c>
      <c r="AF1256" s="87">
        <f t="shared" ca="1" si="144"/>
        <v>4.1792612983636422E-2</v>
      </c>
      <c r="AG1256" s="87">
        <f t="shared" ca="1" si="145"/>
        <v>0.67388563569793059</v>
      </c>
      <c r="AI1256" s="1">
        <v>41996</v>
      </c>
      <c r="AJ1256">
        <v>2082.17</v>
      </c>
      <c r="AK1256" s="85">
        <f t="shared" ca="1" si="148"/>
        <v>1.7448949438961451E-3</v>
      </c>
      <c r="AL1256" s="87">
        <f t="shared" ca="1" si="146"/>
        <v>1.025031315712162E-2</v>
      </c>
      <c r="AM1256" s="87">
        <f t="shared" ca="1" si="147"/>
        <v>16.528133334698069</v>
      </c>
    </row>
    <row r="1257" spans="2:39" x14ac:dyDescent="0.45">
      <c r="B1257" s="86">
        <v>42194</v>
      </c>
      <c r="C1257" s="5">
        <v>90.75</v>
      </c>
      <c r="E1257" s="86">
        <v>42202</v>
      </c>
      <c r="F1257" s="5">
        <v>2.4384000000000001</v>
      </c>
      <c r="G1257" s="5">
        <v>0.52021224834997482</v>
      </c>
      <c r="I1257" s="86">
        <v>42139</v>
      </c>
      <c r="J1257" s="5">
        <v>12.38</v>
      </c>
      <c r="L1257" s="86">
        <v>42202</v>
      </c>
      <c r="M1257" s="5">
        <v>1.5105999999999999</v>
      </c>
      <c r="O1257" s="86">
        <f t="shared" ca="1" si="142"/>
        <v>42202</v>
      </c>
      <c r="P1257" s="5">
        <v>2129.1999999999998</v>
      </c>
      <c r="Q1257" s="5">
        <v>8.0239168913499608</v>
      </c>
      <c r="R1257" s="1"/>
      <c r="S1257" s="1">
        <v>41984</v>
      </c>
      <c r="T1257">
        <v>382.863</v>
      </c>
      <c r="V1257" s="86">
        <v>42171</v>
      </c>
      <c r="W1257" s="5">
        <v>8.75</v>
      </c>
      <c r="Z1257" s="86">
        <v>42142</v>
      </c>
      <c r="AA1257" s="5">
        <v>90.86</v>
      </c>
      <c r="AC1257" s="1">
        <v>42055</v>
      </c>
      <c r="AD1257">
        <v>2.2410000000000001</v>
      </c>
      <c r="AE1257" s="87">
        <f t="shared" ca="1" si="143"/>
        <v>-4.9999999999998934E-3</v>
      </c>
      <c r="AF1257" s="87">
        <f t="shared" ca="1" si="144"/>
        <v>6.1135587017710283E-2</v>
      </c>
      <c r="AG1257" s="87">
        <f t="shared" ca="1" si="145"/>
        <v>0.98578172026062982</v>
      </c>
      <c r="AI1257" s="1">
        <v>41995</v>
      </c>
      <c r="AJ1257">
        <v>2078.54</v>
      </c>
      <c r="AK1257" s="85">
        <f t="shared" ca="1" si="148"/>
        <v>3.8031565245638006E-3</v>
      </c>
      <c r="AL1257" s="87">
        <f t="shared" ca="1" si="146"/>
        <v>1.0361207656064844E-2</v>
      </c>
      <c r="AM1257" s="87">
        <f t="shared" ca="1" si="147"/>
        <v>16.706945341367806</v>
      </c>
    </row>
    <row r="1258" spans="2:39" x14ac:dyDescent="0.45">
      <c r="B1258" s="86">
        <v>42193</v>
      </c>
      <c r="C1258" s="5">
        <v>91.69</v>
      </c>
      <c r="E1258" s="86">
        <v>42201</v>
      </c>
      <c r="F1258" s="5">
        <v>2.4344999999999999</v>
      </c>
      <c r="G1258" s="5">
        <v>0.80347170661656497</v>
      </c>
      <c r="I1258" s="86">
        <v>42138</v>
      </c>
      <c r="J1258" s="5">
        <v>12.74</v>
      </c>
      <c r="L1258" s="86">
        <v>42201</v>
      </c>
      <c r="M1258" s="5">
        <v>1.5266999999999999</v>
      </c>
      <c r="O1258" s="86">
        <f t="shared" ca="1" si="142"/>
        <v>42201</v>
      </c>
      <c r="P1258" s="5">
        <v>2122.73</v>
      </c>
      <c r="Q1258" s="5">
        <v>9.6489521808262193</v>
      </c>
      <c r="R1258" s="1"/>
      <c r="S1258" s="1">
        <v>41983</v>
      </c>
      <c r="T1258">
        <v>370.75900000000001</v>
      </c>
      <c r="V1258" s="86">
        <v>42170</v>
      </c>
      <c r="W1258" s="5">
        <v>7.94</v>
      </c>
      <c r="Z1258" s="86">
        <v>42139</v>
      </c>
      <c r="AA1258" s="5">
        <v>91.01</v>
      </c>
      <c r="AC1258" s="1">
        <v>42054</v>
      </c>
      <c r="AD1258">
        <v>2.246</v>
      </c>
      <c r="AE1258" s="87">
        <f t="shared" ca="1" si="143"/>
        <v>3.520000000000012E-2</v>
      </c>
      <c r="AF1258" s="87">
        <f t="shared" ca="1" si="144"/>
        <v>6.0697830823405033E-2</v>
      </c>
      <c r="AG1258" s="87">
        <f t="shared" ca="1" si="145"/>
        <v>0.97872311372182341</v>
      </c>
      <c r="AI1258" s="1">
        <v>41992</v>
      </c>
      <c r="AJ1258">
        <v>2070.65</v>
      </c>
      <c r="AK1258" s="85">
        <f t="shared" ca="1" si="148"/>
        <v>4.5596756540114657E-3</v>
      </c>
      <c r="AL1258" s="87">
        <f t="shared" ca="1" si="146"/>
        <v>1.4880798725195273E-2</v>
      </c>
      <c r="AM1258" s="87">
        <f t="shared" ca="1" si="147"/>
        <v>23.994566964615352</v>
      </c>
    </row>
    <row r="1259" spans="2:39" x14ac:dyDescent="0.45">
      <c r="B1259" s="86">
        <v>42192</v>
      </c>
      <c r="C1259" s="5">
        <v>90.5</v>
      </c>
      <c r="E1259" s="86">
        <v>42200</v>
      </c>
      <c r="F1259" s="5">
        <v>2.4350999999999998</v>
      </c>
      <c r="G1259" s="5">
        <v>1.0528476227197698</v>
      </c>
      <c r="I1259" s="86">
        <v>42137</v>
      </c>
      <c r="J1259" s="5">
        <v>13.76</v>
      </c>
      <c r="L1259" s="86">
        <v>42200</v>
      </c>
      <c r="M1259" s="5">
        <v>1.5566</v>
      </c>
      <c r="O1259" s="86">
        <f t="shared" ca="1" si="142"/>
        <v>42200</v>
      </c>
      <c r="P1259" s="5">
        <v>2121.1</v>
      </c>
      <c r="Q1259" s="5">
        <v>11.341375378921899</v>
      </c>
      <c r="R1259" s="1"/>
      <c r="S1259" s="1">
        <v>41982</v>
      </c>
      <c r="T1259">
        <v>355.40699999999998</v>
      </c>
      <c r="V1259" s="86">
        <v>42167</v>
      </c>
      <c r="W1259" s="5">
        <v>7.88</v>
      </c>
      <c r="Z1259" s="86">
        <v>42138</v>
      </c>
      <c r="AA1259" s="5">
        <v>90.808499999999995</v>
      </c>
      <c r="AC1259" s="1">
        <v>42053</v>
      </c>
      <c r="AD1259">
        <v>2.2107999999999999</v>
      </c>
      <c r="AE1259" s="87">
        <f t="shared" ca="1" si="143"/>
        <v>-5.4200000000000248E-2</v>
      </c>
      <c r="AF1259" s="87">
        <f t="shared" ca="1" si="144"/>
        <v>6.4046441483244815E-2</v>
      </c>
      <c r="AG1259" s="87">
        <f t="shared" ca="1" si="145"/>
        <v>1.0327178381984803</v>
      </c>
      <c r="AI1259" s="1">
        <v>41991</v>
      </c>
      <c r="AJ1259">
        <v>2061.23</v>
      </c>
      <c r="AK1259" s="85">
        <f t="shared" ca="1" si="148"/>
        <v>2.3731391638557114E-2</v>
      </c>
      <c r="AL1259" s="87">
        <f t="shared" ca="1" si="146"/>
        <v>1.7050546759537304E-2</v>
      </c>
      <c r="AM1259" s="87">
        <f t="shared" ca="1" si="147"/>
        <v>27.49318054496127</v>
      </c>
    </row>
    <row r="1260" spans="2:39" x14ac:dyDescent="0.45">
      <c r="B1260" s="86">
        <v>42191</v>
      </c>
      <c r="C1260" s="5">
        <v>89.46</v>
      </c>
      <c r="E1260" s="86">
        <v>42199</v>
      </c>
      <c r="F1260" s="5">
        <v>2.4821</v>
      </c>
      <c r="G1260" s="5">
        <v>1.1847210009111853</v>
      </c>
      <c r="I1260" s="86">
        <v>42136</v>
      </c>
      <c r="J1260" s="5">
        <v>13.86</v>
      </c>
      <c r="L1260" s="86">
        <v>42199</v>
      </c>
      <c r="M1260" s="5">
        <v>1.5946</v>
      </c>
      <c r="O1260" s="86">
        <f t="shared" ca="1" si="142"/>
        <v>42199</v>
      </c>
      <c r="P1260" s="5">
        <v>2098.48</v>
      </c>
      <c r="Q1260" s="5">
        <v>13.4036045009593</v>
      </c>
      <c r="R1260" s="1"/>
      <c r="S1260" s="1">
        <v>41981</v>
      </c>
      <c r="T1260">
        <v>356.33800000000002</v>
      </c>
      <c r="V1260" s="86">
        <v>42166</v>
      </c>
      <c r="W1260" s="5">
        <v>7.81</v>
      </c>
      <c r="Z1260" s="86">
        <v>42137</v>
      </c>
      <c r="AA1260" s="5">
        <v>90.37</v>
      </c>
      <c r="AC1260" s="1">
        <v>42052</v>
      </c>
      <c r="AD1260">
        <v>2.2650000000000001</v>
      </c>
      <c r="AE1260" s="87">
        <f t="shared" ca="1" si="143"/>
        <v>9.0000000000000302E-2</v>
      </c>
      <c r="AF1260" s="87">
        <f t="shared" ca="1" si="144"/>
        <v>5.5211917493720064E-2</v>
      </c>
      <c r="AG1260" s="87">
        <f t="shared" ca="1" si="145"/>
        <v>0.89026541922432956</v>
      </c>
      <c r="AI1260" s="1">
        <v>41990</v>
      </c>
      <c r="AJ1260">
        <v>2012.89</v>
      </c>
      <c r="AK1260" s="85">
        <f t="shared" ca="1" si="148"/>
        <v>2.0148061015694455E-2</v>
      </c>
      <c r="AL1260" s="87">
        <f t="shared" ca="1" si="146"/>
        <v>1.5870193691453646E-2</v>
      </c>
      <c r="AM1260" s="87">
        <f t="shared" ca="1" si="147"/>
        <v>25.589918411184183</v>
      </c>
    </row>
    <row r="1261" spans="2:39" x14ac:dyDescent="0.45">
      <c r="B1261" s="86">
        <v>42188</v>
      </c>
      <c r="C1261" s="5">
        <v>89.46</v>
      </c>
      <c r="E1261" s="86">
        <v>42198</v>
      </c>
      <c r="F1261" s="5">
        <v>2.5419</v>
      </c>
      <c r="G1261" s="5">
        <v>1.2540487962329583</v>
      </c>
      <c r="I1261" s="86">
        <v>42135</v>
      </c>
      <c r="J1261" s="5">
        <v>13.85</v>
      </c>
      <c r="L1261" s="86">
        <v>42198</v>
      </c>
      <c r="M1261" s="5">
        <v>1.6131</v>
      </c>
      <c r="O1261" s="86">
        <f t="shared" ca="1" si="142"/>
        <v>42198</v>
      </c>
      <c r="P1261" s="5">
        <v>2099.12</v>
      </c>
      <c r="Q1261" s="5">
        <v>13.3957673072918</v>
      </c>
      <c r="R1261" s="1"/>
      <c r="S1261" s="1">
        <v>41978</v>
      </c>
      <c r="T1261">
        <v>344.13400000000001</v>
      </c>
      <c r="V1261" s="86">
        <v>42165</v>
      </c>
      <c r="W1261" s="5">
        <v>7.69</v>
      </c>
      <c r="Z1261" s="86">
        <v>42136</v>
      </c>
      <c r="AA1261" s="5">
        <v>90.5</v>
      </c>
      <c r="AC1261" s="1">
        <v>42051</v>
      </c>
      <c r="AD1261">
        <v>2.1749999999999998</v>
      </c>
      <c r="AE1261" s="87">
        <f t="shared" ca="1" si="143"/>
        <v>-1.000000000000334E-3</v>
      </c>
      <c r="AF1261" s="87">
        <f t="shared" ca="1" si="144"/>
        <v>3.7523625890897118E-2</v>
      </c>
      <c r="AG1261" s="87">
        <f t="shared" ca="1" si="145"/>
        <v>0.60505028716628273</v>
      </c>
      <c r="AI1261" s="1">
        <v>41989</v>
      </c>
      <c r="AJ1261">
        <v>1972.74</v>
      </c>
      <c r="AK1261" s="85">
        <f t="shared" ca="1" si="148"/>
        <v>-8.5252524609650115E-3</v>
      </c>
      <c r="AL1261" s="87">
        <f t="shared" ca="1" si="146"/>
        <v>8.6121713530454436E-3</v>
      </c>
      <c r="AM1261" s="87">
        <f t="shared" ca="1" si="147"/>
        <v>13.886709044153086</v>
      </c>
    </row>
    <row r="1262" spans="2:39" x14ac:dyDescent="0.45">
      <c r="B1262" s="86">
        <v>42187</v>
      </c>
      <c r="C1262" s="5">
        <v>89.46</v>
      </c>
      <c r="E1262" s="86">
        <v>42195</v>
      </c>
      <c r="F1262" s="5">
        <v>2.492</v>
      </c>
      <c r="G1262" s="5">
        <v>1.3548402058299476</v>
      </c>
      <c r="I1262" s="86">
        <v>42132</v>
      </c>
      <c r="J1262" s="5">
        <v>12.86</v>
      </c>
      <c r="L1262" s="86">
        <v>42195</v>
      </c>
      <c r="M1262" s="5">
        <v>1.599</v>
      </c>
      <c r="O1262" s="86">
        <f t="shared" ca="1" si="142"/>
        <v>42195</v>
      </c>
      <c r="P1262" s="5">
        <v>2105.33</v>
      </c>
      <c r="Q1262" s="5">
        <v>13.9505933865694</v>
      </c>
      <c r="R1262" s="1"/>
      <c r="S1262" s="1">
        <v>41977</v>
      </c>
      <c r="T1262">
        <v>338.50099999999998</v>
      </c>
      <c r="V1262" s="86">
        <v>42164</v>
      </c>
      <c r="W1262" s="5">
        <v>7.69</v>
      </c>
      <c r="Z1262" s="86">
        <v>42135</v>
      </c>
      <c r="AA1262" s="5">
        <v>90.51</v>
      </c>
      <c r="AC1262" s="1">
        <v>42048</v>
      </c>
      <c r="AD1262">
        <v>2.1760000000000002</v>
      </c>
      <c r="AE1262" s="87">
        <f t="shared" ca="1" si="143"/>
        <v>5.8800000000000185E-2</v>
      </c>
      <c r="AF1262" s="87">
        <f t="shared" ca="1" si="144"/>
        <v>3.6857292358500805E-2</v>
      </c>
      <c r="AG1262" s="87">
        <f t="shared" ca="1" si="145"/>
        <v>0.59430598179725602</v>
      </c>
      <c r="AI1262" s="1">
        <v>41988</v>
      </c>
      <c r="AJ1262">
        <v>1989.63</v>
      </c>
      <c r="AK1262" s="85">
        <f t="shared" ca="1" si="148"/>
        <v>-6.3628106729409261E-3</v>
      </c>
      <c r="AL1262" s="87">
        <f t="shared" ca="1" si="146"/>
        <v>9.9910426817717869E-3</v>
      </c>
      <c r="AM1262" s="87">
        <f t="shared" ca="1" si="147"/>
        <v>16.110072254939219</v>
      </c>
    </row>
    <row r="1263" spans="2:39" x14ac:dyDescent="0.45">
      <c r="B1263" s="86">
        <v>42186</v>
      </c>
      <c r="C1263" s="5">
        <v>89.46</v>
      </c>
      <c r="E1263" s="86">
        <v>42194</v>
      </c>
      <c r="F1263" s="5">
        <v>2.4245999999999999</v>
      </c>
      <c r="G1263" s="5">
        <v>1.4651648314552628</v>
      </c>
      <c r="I1263" s="86">
        <v>42131</v>
      </c>
      <c r="J1263" s="5">
        <v>15.13</v>
      </c>
      <c r="L1263" s="86">
        <v>42194</v>
      </c>
      <c r="M1263" s="5">
        <v>1.5828</v>
      </c>
      <c r="O1263" s="86">
        <f t="shared" ca="1" si="142"/>
        <v>42194</v>
      </c>
      <c r="P1263" s="5">
        <v>2116.1</v>
      </c>
      <c r="Q1263" s="5">
        <v>17.527911203175101</v>
      </c>
      <c r="R1263" s="1"/>
      <c r="S1263" s="1">
        <v>41976</v>
      </c>
      <c r="T1263">
        <v>332.40600000000001</v>
      </c>
      <c r="V1263" s="86">
        <v>42163</v>
      </c>
      <c r="W1263" s="5">
        <v>7.69</v>
      </c>
      <c r="Z1263" s="86">
        <v>42132</v>
      </c>
      <c r="AA1263" s="5">
        <v>91.079899999999995</v>
      </c>
      <c r="AC1263" s="1">
        <v>42047</v>
      </c>
      <c r="AD1263">
        <v>2.1172</v>
      </c>
      <c r="AE1263" s="87">
        <f t="shared" ca="1" si="143"/>
        <v>-3.1299999999999883E-2</v>
      </c>
      <c r="AF1263" s="87">
        <f t="shared" ca="1" si="144"/>
        <v>2.4434043873251893E-2</v>
      </c>
      <c r="AG1263" s="87">
        <f t="shared" ca="1" si="145"/>
        <v>0.39398711907878353</v>
      </c>
      <c r="AI1263" s="1">
        <v>41985</v>
      </c>
      <c r="AJ1263">
        <v>2002.33</v>
      </c>
      <c r="AK1263" s="85">
        <f t="shared" ca="1" si="148"/>
        <v>-1.6346465435817352E-2</v>
      </c>
      <c r="AL1263" s="87">
        <f t="shared" ca="1" si="146"/>
        <v>1.0890837911453718E-2</v>
      </c>
      <c r="AM1263" s="87">
        <f t="shared" ca="1" si="147"/>
        <v>17.560948467416264</v>
      </c>
    </row>
    <row r="1264" spans="2:39" x14ac:dyDescent="0.45">
      <c r="B1264" s="86">
        <v>42185</v>
      </c>
      <c r="C1264" s="5">
        <v>89.46</v>
      </c>
      <c r="E1264" s="86">
        <v>42193</v>
      </c>
      <c r="F1264" s="5">
        <v>2.3109999999999999</v>
      </c>
      <c r="G1264" s="5">
        <v>0.64422299451871812</v>
      </c>
      <c r="I1264" s="86">
        <v>42130</v>
      </c>
      <c r="J1264" s="5">
        <v>15.15</v>
      </c>
      <c r="L1264" s="86">
        <v>42193</v>
      </c>
      <c r="M1264" s="5">
        <v>1.5109999999999999</v>
      </c>
      <c r="O1264" s="86">
        <f t="shared" ca="1" si="142"/>
        <v>42193</v>
      </c>
      <c r="P1264" s="5">
        <v>2088</v>
      </c>
      <c r="Q1264" s="5">
        <v>11.818795317321401</v>
      </c>
      <c r="R1264" s="1"/>
      <c r="S1264" s="1">
        <v>41975</v>
      </c>
      <c r="T1264">
        <v>337.61700000000002</v>
      </c>
      <c r="V1264" s="86">
        <v>42160</v>
      </c>
      <c r="W1264" s="5">
        <v>8.3800000000000008</v>
      </c>
      <c r="Z1264" s="86">
        <v>42131</v>
      </c>
      <c r="AA1264" s="5">
        <v>90.37</v>
      </c>
      <c r="AC1264" s="1">
        <v>42046</v>
      </c>
      <c r="AD1264">
        <v>2.1484999999999999</v>
      </c>
      <c r="AE1264" s="87">
        <f t="shared" ca="1" si="143"/>
        <v>1.399999999999979E-2</v>
      </c>
      <c r="AF1264" s="87">
        <f t="shared" ca="1" si="144"/>
        <v>6.1030231579657736E-2</v>
      </c>
      <c r="AG1264" s="87">
        <f t="shared" ca="1" si="145"/>
        <v>0.98408291486710076</v>
      </c>
      <c r="AI1264" s="1">
        <v>41984</v>
      </c>
      <c r="AJ1264">
        <v>2035.33</v>
      </c>
      <c r="AK1264" s="85">
        <f t="shared" ca="1" si="148"/>
        <v>4.5254627925939775E-3</v>
      </c>
      <c r="AL1264" s="87">
        <f t="shared" ca="1" si="146"/>
        <v>9.1376087716471249E-3</v>
      </c>
      <c r="AM1264" s="87">
        <f t="shared" ca="1" si="147"/>
        <v>14.733951424026564</v>
      </c>
    </row>
    <row r="1265" spans="2:39" x14ac:dyDescent="0.45">
      <c r="B1265" s="86">
        <v>42184</v>
      </c>
      <c r="C1265" s="5">
        <v>87</v>
      </c>
      <c r="E1265" s="86">
        <v>42192</v>
      </c>
      <c r="F1265" s="5">
        <v>2.38</v>
      </c>
      <c r="G1265" s="5">
        <v>0.59629685001124288</v>
      </c>
      <c r="I1265" s="86">
        <v>42129</v>
      </c>
      <c r="J1265" s="5">
        <v>14.31</v>
      </c>
      <c r="L1265" s="86">
        <v>42192</v>
      </c>
      <c r="M1265" s="5">
        <v>1.538</v>
      </c>
      <c r="O1265" s="86">
        <f t="shared" ca="1" si="142"/>
        <v>42192</v>
      </c>
      <c r="P1265" s="5">
        <v>2080.15</v>
      </c>
      <c r="Q1265" s="5">
        <v>15.7639009886563</v>
      </c>
      <c r="R1265" s="1"/>
      <c r="S1265" s="1">
        <v>41974</v>
      </c>
      <c r="T1265">
        <v>340.17099999999999</v>
      </c>
      <c r="V1265" s="86">
        <v>42159</v>
      </c>
      <c r="W1265" s="5">
        <v>8.31</v>
      </c>
      <c r="Z1265" s="86">
        <v>42130</v>
      </c>
      <c r="AA1265" s="5">
        <v>90.38</v>
      </c>
      <c r="AC1265" s="1">
        <v>42045</v>
      </c>
      <c r="AD1265">
        <v>2.1345000000000001</v>
      </c>
      <c r="AE1265" s="87">
        <f t="shared" ca="1" si="143"/>
        <v>1.8499999999999961E-2</v>
      </c>
      <c r="AF1265" s="87">
        <f t="shared" ca="1" si="144"/>
        <v>5.6838601906333407E-2</v>
      </c>
      <c r="AG1265" s="87">
        <f t="shared" ca="1" si="145"/>
        <v>0.91649491724358634</v>
      </c>
      <c r="AI1265" s="1">
        <v>41983</v>
      </c>
      <c r="AJ1265">
        <v>2026.14</v>
      </c>
      <c r="AK1265" s="85">
        <f t="shared" ca="1" si="148"/>
        <v>-1.6486095225712944E-2</v>
      </c>
      <c r="AL1265" s="87">
        <f t="shared" ca="1" si="146"/>
        <v>8.2230001761266457E-3</v>
      </c>
      <c r="AM1265" s="87">
        <f t="shared" ca="1" si="147"/>
        <v>13.259189376847477</v>
      </c>
    </row>
    <row r="1266" spans="2:39" x14ac:dyDescent="0.45">
      <c r="B1266" s="86">
        <v>42181</v>
      </c>
      <c r="C1266" s="5">
        <v>87.5</v>
      </c>
      <c r="E1266" s="86">
        <v>42191</v>
      </c>
      <c r="F1266" s="5">
        <v>2.4075000000000002</v>
      </c>
      <c r="G1266" s="5">
        <v>0.98265517010461656</v>
      </c>
      <c r="I1266" s="86">
        <v>42128</v>
      </c>
      <c r="J1266" s="5">
        <v>12.85</v>
      </c>
      <c r="L1266" s="86">
        <v>42191</v>
      </c>
      <c r="M1266" s="5">
        <v>1.5522</v>
      </c>
      <c r="O1266" s="86">
        <f t="shared" ca="1" si="142"/>
        <v>42191</v>
      </c>
      <c r="P1266" s="5">
        <v>2089.46</v>
      </c>
      <c r="Q1266" s="5">
        <v>17.5383122247571</v>
      </c>
      <c r="R1266" s="1"/>
      <c r="S1266" s="1">
        <v>41971</v>
      </c>
      <c r="T1266">
        <v>329.68299999999999</v>
      </c>
      <c r="V1266" s="86">
        <v>42158</v>
      </c>
      <c r="W1266" s="5">
        <v>8</v>
      </c>
      <c r="Z1266" s="86">
        <v>42129</v>
      </c>
      <c r="AA1266" s="5">
        <v>90.65</v>
      </c>
      <c r="AC1266" s="1">
        <v>42044</v>
      </c>
      <c r="AD1266">
        <v>2.1160000000000001</v>
      </c>
      <c r="AE1266" s="87">
        <f t="shared" ca="1" si="143"/>
        <v>1.9500000000000295E-2</v>
      </c>
      <c r="AF1266" s="87">
        <f t="shared" ca="1" si="144"/>
        <v>7.6511437053554093E-2</v>
      </c>
      <c r="AG1266" s="87">
        <f t="shared" ca="1" si="145"/>
        <v>1.2337098524369463</v>
      </c>
      <c r="AI1266" s="1">
        <v>41982</v>
      </c>
      <c r="AJ1266">
        <v>2059.8200000000002</v>
      </c>
      <c r="AK1266" s="85">
        <f t="shared" ca="1" si="148"/>
        <v>-2.3785657360814608E-4</v>
      </c>
      <c r="AL1266" s="87">
        <f t="shared" ca="1" si="146"/>
        <v>3.8686461592272667E-3</v>
      </c>
      <c r="AM1266" s="87">
        <f t="shared" ca="1" si="147"/>
        <v>6.2380044945310908</v>
      </c>
    </row>
    <row r="1267" spans="2:39" x14ac:dyDescent="0.45">
      <c r="B1267" s="86">
        <v>42180</v>
      </c>
      <c r="C1267" s="5">
        <v>87.4</v>
      </c>
      <c r="E1267" s="86">
        <v>42188</v>
      </c>
      <c r="F1267" s="5">
        <v>2.4944999999999999</v>
      </c>
      <c r="G1267" s="5">
        <v>0.61766085624178579</v>
      </c>
      <c r="I1267" s="86">
        <v>42125</v>
      </c>
      <c r="J1267" s="5">
        <v>12.7</v>
      </c>
      <c r="L1267" s="86">
        <v>42188</v>
      </c>
      <c r="M1267" s="5">
        <v>1.5985</v>
      </c>
      <c r="O1267" s="86">
        <f t="shared" ca="1" si="142"/>
        <v>42188</v>
      </c>
      <c r="P1267" s="5">
        <v>2114.4899999999998</v>
      </c>
      <c r="Q1267" s="5">
        <v>14.5516190511694</v>
      </c>
      <c r="R1267" s="1"/>
      <c r="S1267" s="1">
        <v>41969</v>
      </c>
      <c r="T1267">
        <v>329.77499999999998</v>
      </c>
      <c r="V1267" s="86">
        <v>42157</v>
      </c>
      <c r="W1267" s="5">
        <v>7.56</v>
      </c>
      <c r="Z1267" s="86">
        <v>42128</v>
      </c>
      <c r="AA1267" s="5">
        <v>90.77</v>
      </c>
      <c r="AC1267" s="1">
        <v>42041</v>
      </c>
      <c r="AD1267">
        <v>2.0964999999999998</v>
      </c>
      <c r="AE1267" s="87">
        <f t="shared" ca="1" si="143"/>
        <v>0.13929999999999976</v>
      </c>
      <c r="AF1267" s="87">
        <f t="shared" ca="1" si="144"/>
        <v>8.3985489818182116E-2</v>
      </c>
      <c r="AG1267" s="87">
        <f t="shared" ca="1" si="145"/>
        <v>1.3542253320625754</v>
      </c>
      <c r="AI1267" s="1">
        <v>41981</v>
      </c>
      <c r="AJ1267">
        <v>2060.31</v>
      </c>
      <c r="AK1267" s="85">
        <f t="shared" ca="1" si="148"/>
        <v>-7.2829941231697731E-3</v>
      </c>
      <c r="AL1267" s="87">
        <f t="shared" ca="1" si="146"/>
        <v>4.7956628172332984E-3</v>
      </c>
      <c r="AM1267" s="87">
        <f t="shared" ca="1" si="147"/>
        <v>7.7327739412932823</v>
      </c>
    </row>
    <row r="1268" spans="2:39" x14ac:dyDescent="0.45">
      <c r="B1268" s="86">
        <v>42179</v>
      </c>
      <c r="C1268" s="5">
        <v>86.6</v>
      </c>
      <c r="E1268" s="86">
        <v>42187</v>
      </c>
      <c r="F1268" s="5">
        <v>2.4931999999999999</v>
      </c>
      <c r="G1268" s="5">
        <v>1.3510210398065603</v>
      </c>
      <c r="I1268" s="86">
        <v>42124</v>
      </c>
      <c r="J1268" s="5">
        <v>14.55</v>
      </c>
      <c r="L1268" s="86">
        <v>42187</v>
      </c>
      <c r="M1268" s="5">
        <v>1.6002000000000001</v>
      </c>
      <c r="O1268" s="86">
        <f t="shared" ca="1" si="142"/>
        <v>42187</v>
      </c>
      <c r="P1268" s="5">
        <v>2108.29</v>
      </c>
      <c r="Q1268" s="5">
        <v>14.5220062377578</v>
      </c>
      <c r="R1268" s="1"/>
      <c r="S1268" s="1">
        <v>41968</v>
      </c>
      <c r="T1268">
        <v>331.08600000000001</v>
      </c>
      <c r="V1268" s="86">
        <v>42156</v>
      </c>
      <c r="W1268" s="5">
        <v>8.19</v>
      </c>
      <c r="Z1268" s="86">
        <v>42125</v>
      </c>
      <c r="AA1268" s="5">
        <v>90.79</v>
      </c>
      <c r="AC1268" s="1">
        <v>42040</v>
      </c>
      <c r="AD1268">
        <v>1.9572000000000001</v>
      </c>
      <c r="AE1268" s="87">
        <f t="shared" ca="1" si="143"/>
        <v>6.6699999999999982E-2</v>
      </c>
      <c r="AF1268" s="87">
        <f t="shared" ca="1" si="144"/>
        <v>7.4563278495516694E-2</v>
      </c>
      <c r="AG1268" s="87">
        <f t="shared" ca="1" si="145"/>
        <v>1.2022967395780442</v>
      </c>
      <c r="AI1268" s="1">
        <v>41978</v>
      </c>
      <c r="AJ1268">
        <v>2075.37</v>
      </c>
      <c r="AK1268" s="85">
        <f t="shared" ca="1" si="148"/>
        <v>1.6637374265151782E-3</v>
      </c>
      <c r="AL1268" s="87">
        <f t="shared" ca="1" si="146"/>
        <v>3.1900505438371817E-3</v>
      </c>
      <c r="AM1268" s="87">
        <f t="shared" ca="1" si="147"/>
        <v>5.1438019429030639</v>
      </c>
    </row>
    <row r="1269" spans="2:39" x14ac:dyDescent="0.45">
      <c r="B1269" s="86">
        <v>42178</v>
      </c>
      <c r="C1269" s="5">
        <v>87.988799999999998</v>
      </c>
      <c r="E1269" s="86">
        <v>42186</v>
      </c>
      <c r="F1269" s="5">
        <v>2.5230000000000001</v>
      </c>
      <c r="G1269" s="5">
        <v>1.4523462339722346</v>
      </c>
      <c r="I1269" s="86">
        <v>42123</v>
      </c>
      <c r="J1269" s="5">
        <v>13.39</v>
      </c>
      <c r="L1269" s="86">
        <v>42186</v>
      </c>
      <c r="M1269" s="5">
        <v>1.5815999999999999</v>
      </c>
      <c r="O1269" s="86">
        <f t="shared" ca="1" si="142"/>
        <v>42186</v>
      </c>
      <c r="P1269" s="5">
        <v>2085.5100000000002</v>
      </c>
      <c r="Q1269" s="5">
        <v>8.5291449810852509</v>
      </c>
      <c r="R1269" s="1"/>
      <c r="S1269" s="1">
        <v>41967</v>
      </c>
      <c r="T1269">
        <v>332.67700000000002</v>
      </c>
      <c r="V1269" s="86">
        <v>42153</v>
      </c>
      <c r="W1269" s="5">
        <v>9.31</v>
      </c>
      <c r="Z1269" s="86">
        <v>42124</v>
      </c>
      <c r="AA1269" s="5">
        <v>90.99</v>
      </c>
      <c r="AC1269" s="1">
        <v>42039</v>
      </c>
      <c r="AD1269">
        <v>1.8905000000000001</v>
      </c>
      <c r="AE1269" s="87">
        <f t="shared" ca="1" si="143"/>
        <v>-4.1899999999999826E-2</v>
      </c>
      <c r="AF1269" s="87">
        <f t="shared" ca="1" si="144"/>
        <v>9.9511217960589635E-2</v>
      </c>
      <c r="AG1269" s="87">
        <f t="shared" ca="1" si="145"/>
        <v>1.6045701760907791</v>
      </c>
      <c r="AI1269" s="1">
        <v>41977</v>
      </c>
      <c r="AJ1269">
        <v>2071.92</v>
      </c>
      <c r="AK1269" s="85">
        <f t="shared" ca="1" si="148"/>
        <v>-1.1624963624507377E-3</v>
      </c>
      <c r="AL1269" s="87">
        <f t="shared" ca="1" si="146"/>
        <v>5.8259167611065168E-3</v>
      </c>
      <c r="AM1269" s="87">
        <f t="shared" ca="1" si="147"/>
        <v>9.3940085096346806</v>
      </c>
    </row>
    <row r="1270" spans="2:39" x14ac:dyDescent="0.45">
      <c r="B1270" s="86">
        <v>42177</v>
      </c>
      <c r="C1270" s="5">
        <v>87.8</v>
      </c>
      <c r="E1270" s="86">
        <v>42185</v>
      </c>
      <c r="F1270" s="5">
        <v>2.464</v>
      </c>
      <c r="G1270" s="5">
        <v>1.4142235796836833</v>
      </c>
      <c r="I1270" s="86">
        <v>42122</v>
      </c>
      <c r="J1270" s="5">
        <v>12.41</v>
      </c>
      <c r="L1270" s="86">
        <v>42185</v>
      </c>
      <c r="M1270" s="5">
        <v>1.5605</v>
      </c>
      <c r="O1270" s="86">
        <f t="shared" ca="1" si="142"/>
        <v>42185</v>
      </c>
      <c r="P1270" s="5">
        <v>2106.85</v>
      </c>
      <c r="Q1270" s="5">
        <v>6.0260309902306499</v>
      </c>
      <c r="R1270" s="1"/>
      <c r="S1270" s="1">
        <v>41964</v>
      </c>
      <c r="T1270">
        <v>342.43200000000002</v>
      </c>
      <c r="V1270" s="86">
        <v>42152</v>
      </c>
      <c r="W1270" s="5">
        <v>8.3800000000000008</v>
      </c>
      <c r="Z1270" s="86">
        <v>42123</v>
      </c>
      <c r="AA1270" s="5">
        <v>91.04</v>
      </c>
      <c r="AC1270" s="1">
        <v>42038</v>
      </c>
      <c r="AD1270">
        <v>1.9323999999999999</v>
      </c>
      <c r="AE1270" s="87">
        <f t="shared" ca="1" si="143"/>
        <v>0.13239999999999985</v>
      </c>
      <c r="AF1270" s="87">
        <f t="shared" ca="1" si="144"/>
        <v>9.5605543772314713E-2</v>
      </c>
      <c r="AG1270" s="87">
        <f t="shared" ca="1" si="145"/>
        <v>1.5415930721172808</v>
      </c>
      <c r="AI1270" s="1">
        <v>41976</v>
      </c>
      <c r="AJ1270">
        <v>2074.33</v>
      </c>
      <c r="AK1270" s="85">
        <f t="shared" ca="1" si="148"/>
        <v>3.7576597991097705E-3</v>
      </c>
      <c r="AL1270" s="87">
        <f t="shared" ca="1" si="146"/>
        <v>5.9980953327367914E-3</v>
      </c>
      <c r="AM1270" s="87">
        <f t="shared" ca="1" si="147"/>
        <v>9.671638114278112</v>
      </c>
    </row>
    <row r="1271" spans="2:39" x14ac:dyDescent="0.45">
      <c r="B1271" s="86">
        <v>42174</v>
      </c>
      <c r="C1271" s="5">
        <v>87.87</v>
      </c>
      <c r="E1271" s="86">
        <v>42184</v>
      </c>
      <c r="F1271" s="5">
        <v>2.4325000000000001</v>
      </c>
      <c r="G1271" s="5">
        <v>1.3885976139016418</v>
      </c>
      <c r="I1271" s="86">
        <v>42121</v>
      </c>
      <c r="J1271" s="5">
        <v>13.12</v>
      </c>
      <c r="L1271" s="86">
        <v>42184</v>
      </c>
      <c r="M1271" s="5">
        <v>1.5472999999999999</v>
      </c>
      <c r="O1271" s="86">
        <f t="shared" ca="1" si="142"/>
        <v>42184</v>
      </c>
      <c r="P1271" s="5">
        <v>2114.7600000000002</v>
      </c>
      <c r="Q1271" s="5">
        <v>5.3386080793963897</v>
      </c>
      <c r="R1271" s="1"/>
      <c r="S1271" s="1">
        <v>41963</v>
      </c>
      <c r="T1271">
        <v>352.51400000000001</v>
      </c>
      <c r="V1271" s="86">
        <v>42151</v>
      </c>
      <c r="W1271" s="5">
        <v>7.75</v>
      </c>
      <c r="Z1271" s="86">
        <v>42122</v>
      </c>
      <c r="AA1271" s="5">
        <v>91.21</v>
      </c>
      <c r="AC1271" s="1">
        <v>42037</v>
      </c>
      <c r="AD1271">
        <v>1.8</v>
      </c>
      <c r="AE1271" s="87">
        <f t="shared" ca="1" si="143"/>
        <v>1.2699999999999934E-2</v>
      </c>
      <c r="AF1271" s="87">
        <f t="shared" ca="1" si="144"/>
        <v>7.2192399184401568E-2</v>
      </c>
      <c r="AG1271" s="87">
        <f t="shared" ca="1" si="145"/>
        <v>1.1640674593854068</v>
      </c>
      <c r="AI1271" s="1">
        <v>41975</v>
      </c>
      <c r="AJ1271">
        <v>2066.5500000000002</v>
      </c>
      <c r="AK1271" s="85">
        <f t="shared" ca="1" si="148"/>
        <v>6.3641145965672059E-3</v>
      </c>
      <c r="AL1271" s="87">
        <f t="shared" ca="1" si="146"/>
        <v>5.8246642156420817E-3</v>
      </c>
      <c r="AM1271" s="87">
        <f t="shared" ca="1" si="147"/>
        <v>9.3919888407595327</v>
      </c>
    </row>
    <row r="1272" spans="2:39" x14ac:dyDescent="0.45">
      <c r="B1272" s="86">
        <v>42173</v>
      </c>
      <c r="C1272" s="5">
        <v>86.4</v>
      </c>
      <c r="E1272" s="86">
        <v>42181</v>
      </c>
      <c r="F1272" s="5">
        <v>2.5625</v>
      </c>
      <c r="G1272" s="5">
        <v>0.66034238593828576</v>
      </c>
      <c r="I1272" s="86">
        <v>42118</v>
      </c>
      <c r="J1272" s="5">
        <v>12.29</v>
      </c>
      <c r="L1272" s="86">
        <v>42181</v>
      </c>
      <c r="M1272" s="5">
        <v>1.6234999999999999</v>
      </c>
      <c r="O1272" s="86">
        <f t="shared" ca="1" si="142"/>
        <v>42181</v>
      </c>
      <c r="P1272" s="5">
        <v>2108.92</v>
      </c>
      <c r="Q1272" s="5">
        <v>6.3097308672333403</v>
      </c>
      <c r="R1272" s="1"/>
      <c r="S1272" s="1">
        <v>41962</v>
      </c>
      <c r="T1272">
        <v>353.82799999999997</v>
      </c>
      <c r="V1272" s="86">
        <v>42150</v>
      </c>
      <c r="W1272" s="5">
        <v>8</v>
      </c>
      <c r="Z1272" s="86">
        <v>42121</v>
      </c>
      <c r="AA1272" s="5">
        <v>91.35</v>
      </c>
      <c r="AC1272" s="1">
        <v>42034</v>
      </c>
      <c r="AD1272">
        <v>1.7873000000000001</v>
      </c>
      <c r="AE1272" s="87">
        <f t="shared" ca="1" si="143"/>
        <v>-0.10129999999999995</v>
      </c>
      <c r="AF1272" s="87">
        <f t="shared" ca="1" si="144"/>
        <v>6.9498267364493688E-2</v>
      </c>
      <c r="AG1272" s="87">
        <f t="shared" ca="1" si="145"/>
        <v>1.1206258891054268</v>
      </c>
      <c r="AI1272" s="1">
        <v>41974</v>
      </c>
      <c r="AJ1272">
        <v>2053.44</v>
      </c>
      <c r="AK1272" s="85">
        <f t="shared" ca="1" si="148"/>
        <v>-6.8527324708350058E-3</v>
      </c>
      <c r="AL1272" s="87">
        <f t="shared" ca="1" si="146"/>
        <v>3.9837785350573668E-3</v>
      </c>
      <c r="AM1272" s="87">
        <f t="shared" ca="1" si="147"/>
        <v>6.4236498723543392</v>
      </c>
    </row>
    <row r="1273" spans="2:39" x14ac:dyDescent="0.45">
      <c r="B1273" s="86">
        <v>42172</v>
      </c>
      <c r="C1273" s="5">
        <v>83.984099999999998</v>
      </c>
      <c r="E1273" s="86">
        <v>42180</v>
      </c>
      <c r="F1273" s="5">
        <v>2.5074999999999998</v>
      </c>
      <c r="G1273" s="5">
        <v>0.96959256047750964</v>
      </c>
      <c r="I1273" s="86">
        <v>42117</v>
      </c>
      <c r="J1273" s="5">
        <v>12.48</v>
      </c>
      <c r="L1273" s="86">
        <v>42180</v>
      </c>
      <c r="M1273" s="5">
        <v>1.589</v>
      </c>
      <c r="O1273" s="86">
        <f t="shared" ca="1" si="142"/>
        <v>42180</v>
      </c>
      <c r="P1273" s="5">
        <v>2117.69</v>
      </c>
      <c r="Q1273" s="5">
        <v>4.3420701432129203</v>
      </c>
      <c r="R1273" s="1"/>
      <c r="S1273" s="1">
        <v>41961</v>
      </c>
      <c r="T1273">
        <v>352.40199999999999</v>
      </c>
      <c r="V1273" s="86">
        <v>42149</v>
      </c>
      <c r="W1273" s="5">
        <v>6.75</v>
      </c>
      <c r="Z1273" s="86">
        <v>42118</v>
      </c>
      <c r="AA1273" s="5">
        <v>91.32</v>
      </c>
      <c r="AC1273" s="1">
        <v>42033</v>
      </c>
      <c r="AD1273">
        <v>1.8886000000000001</v>
      </c>
      <c r="AE1273" s="87">
        <f t="shared" ca="1" si="143"/>
        <v>2.6599999999999957E-2</v>
      </c>
      <c r="AF1273" s="87">
        <f t="shared" ca="1" si="144"/>
        <v>6.5032677683351275E-2</v>
      </c>
      <c r="AG1273" s="87">
        <f t="shared" ca="1" si="145"/>
        <v>1.0486204190904018</v>
      </c>
      <c r="AI1273" s="1">
        <v>41971</v>
      </c>
      <c r="AJ1273">
        <v>2067.56</v>
      </c>
      <c r="AK1273" s="85">
        <f t="shared" ca="1" si="148"/>
        <v>-2.5456552865591015E-3</v>
      </c>
      <c r="AL1273" s="87">
        <f t="shared" ca="1" si="146"/>
        <v>2.7610080331037881E-3</v>
      </c>
      <c r="AM1273" s="87">
        <f t="shared" ca="1" si="147"/>
        <v>4.4519916816011103</v>
      </c>
    </row>
    <row r="1274" spans="2:39" x14ac:dyDescent="0.45">
      <c r="B1274" s="86">
        <v>42171</v>
      </c>
      <c r="C1274" s="5">
        <v>86.2</v>
      </c>
      <c r="E1274" s="86">
        <v>42179</v>
      </c>
      <c r="F1274" s="5">
        <v>2.4609999999999999</v>
      </c>
      <c r="G1274" s="5">
        <v>1.3490611488488329</v>
      </c>
      <c r="I1274" s="86">
        <v>42116</v>
      </c>
      <c r="J1274" s="5">
        <v>12.71</v>
      </c>
      <c r="L1274" s="86">
        <v>42179</v>
      </c>
      <c r="M1274" s="5">
        <v>1.5605</v>
      </c>
      <c r="O1274" s="86">
        <f t="shared" ca="1" si="142"/>
        <v>42179</v>
      </c>
      <c r="P1274" s="5">
        <v>2112.9299999999998</v>
      </c>
      <c r="Q1274" s="5">
        <v>7.2524470626736104</v>
      </c>
      <c r="R1274" s="1"/>
      <c r="S1274" s="1">
        <v>41960</v>
      </c>
      <c r="T1274">
        <v>348.84699999999998</v>
      </c>
      <c r="V1274" s="86">
        <v>42146</v>
      </c>
      <c r="W1274" s="5">
        <v>6.63</v>
      </c>
      <c r="Z1274" s="86">
        <v>42117</v>
      </c>
      <c r="AA1274" s="5">
        <v>91.17</v>
      </c>
      <c r="AC1274" s="1">
        <v>42032</v>
      </c>
      <c r="AD1274">
        <v>1.8620000000000001</v>
      </c>
      <c r="AE1274" s="87">
        <f t="shared" ca="1" si="143"/>
        <v>-0.10849999999999982</v>
      </c>
      <c r="AF1274" s="87">
        <f t="shared" ca="1" si="144"/>
        <v>6.1866704831166332E-2</v>
      </c>
      <c r="AG1274" s="87">
        <f t="shared" ca="1" si="145"/>
        <v>0.99757064077354007</v>
      </c>
      <c r="AI1274" s="1">
        <v>41969</v>
      </c>
      <c r="AJ1274">
        <v>2072.83</v>
      </c>
      <c r="AK1274" s="85">
        <f t="shared" ca="1" si="148"/>
        <v>2.8020289550014527E-3</v>
      </c>
      <c r="AL1274" s="87">
        <f t="shared" ca="1" si="146"/>
        <v>2.6424119723382155E-3</v>
      </c>
      <c r="AM1274" s="87">
        <f t="shared" ca="1" si="147"/>
        <v>4.2607612796361254</v>
      </c>
    </row>
    <row r="1275" spans="2:39" x14ac:dyDescent="0.45">
      <c r="B1275" s="86">
        <v>42170</v>
      </c>
      <c r="C1275" s="5">
        <v>86.031199999999998</v>
      </c>
      <c r="E1275" s="86">
        <v>42178</v>
      </c>
      <c r="F1275" s="5">
        <v>2.4944999999999999</v>
      </c>
      <c r="G1275" s="5">
        <v>1.2614085248905946</v>
      </c>
      <c r="I1275" s="86">
        <v>42115</v>
      </c>
      <c r="J1275" s="5">
        <v>13.25</v>
      </c>
      <c r="L1275" s="86">
        <v>42178</v>
      </c>
      <c r="M1275" s="5">
        <v>1.575</v>
      </c>
      <c r="O1275" s="86">
        <f t="shared" ca="1" si="142"/>
        <v>42178</v>
      </c>
      <c r="P1275" s="5">
        <v>2107.96</v>
      </c>
      <c r="Q1275" s="5">
        <v>14.4631042052577</v>
      </c>
      <c r="R1275" s="1"/>
      <c r="S1275" s="1">
        <v>41957</v>
      </c>
      <c r="T1275">
        <v>343.738</v>
      </c>
      <c r="V1275" s="86">
        <v>42145</v>
      </c>
      <c r="W1275" s="5">
        <v>5.81</v>
      </c>
      <c r="Z1275" s="86">
        <v>42116</v>
      </c>
      <c r="AA1275" s="5">
        <v>91.2</v>
      </c>
      <c r="AC1275" s="1">
        <v>42031</v>
      </c>
      <c r="AD1275">
        <v>1.9704999999999999</v>
      </c>
      <c r="AE1275" s="87">
        <f t="shared" ca="1" si="143"/>
        <v>1.4999999999998348E-3</v>
      </c>
      <c r="AF1275" s="87">
        <f t="shared" ca="1" si="144"/>
        <v>3.7255726629159595E-2</v>
      </c>
      <c r="AG1275" s="87">
        <f t="shared" ca="1" si="145"/>
        <v>0.60073054136886905</v>
      </c>
      <c r="AI1275" s="1">
        <v>41968</v>
      </c>
      <c r="AJ1275">
        <v>2067.0300000000002</v>
      </c>
      <c r="AK1275" s="85">
        <f t="shared" ca="1" si="148"/>
        <v>-1.1507481131779239E-3</v>
      </c>
      <c r="AL1275" s="87">
        <f t="shared" ca="1" si="146"/>
        <v>2.636643362244223E-3</v>
      </c>
      <c r="AM1275" s="87">
        <f t="shared" ca="1" si="147"/>
        <v>4.2514596753506853</v>
      </c>
    </row>
    <row r="1276" spans="2:39" x14ac:dyDescent="0.45">
      <c r="B1276" s="86">
        <v>42167</v>
      </c>
      <c r="C1276" s="5">
        <v>86.573800000000006</v>
      </c>
      <c r="E1276" s="86">
        <v>42177</v>
      </c>
      <c r="F1276" s="5">
        <v>2.4531000000000001</v>
      </c>
      <c r="G1276" s="5">
        <v>1.2583021828373873</v>
      </c>
      <c r="I1276" s="86">
        <v>42114</v>
      </c>
      <c r="J1276" s="5">
        <v>13.3</v>
      </c>
      <c r="L1276" s="86">
        <v>42177</v>
      </c>
      <c r="M1276" s="5">
        <v>1.5461</v>
      </c>
      <c r="O1276" s="86">
        <f t="shared" ca="1" si="142"/>
        <v>42177</v>
      </c>
      <c r="P1276" s="5">
        <v>2097.29</v>
      </c>
      <c r="Q1276" s="5">
        <v>13.547765904911101</v>
      </c>
      <c r="R1276" s="1"/>
      <c r="S1276" s="1">
        <v>41956</v>
      </c>
      <c r="T1276">
        <v>343.096</v>
      </c>
      <c r="V1276" s="86">
        <v>42144</v>
      </c>
      <c r="W1276" s="5">
        <v>4.38</v>
      </c>
      <c r="Z1276" s="86">
        <v>42115</v>
      </c>
      <c r="AA1276" s="5">
        <v>91.29</v>
      </c>
      <c r="AC1276" s="1">
        <v>42030</v>
      </c>
      <c r="AD1276">
        <v>1.9690000000000001</v>
      </c>
      <c r="AE1276" s="87">
        <f t="shared" ca="1" si="143"/>
        <v>2.9300000000000104E-2</v>
      </c>
      <c r="AF1276" s="87">
        <f t="shared" ca="1" si="144"/>
        <v>6.3117529260895436E-2</v>
      </c>
      <c r="AG1276" s="87">
        <f t="shared" ca="1" si="145"/>
        <v>1.0177395786742292</v>
      </c>
      <c r="AI1276" s="1">
        <v>41967</v>
      </c>
      <c r="AJ1276">
        <v>2069.41</v>
      </c>
      <c r="AK1276" s="85">
        <f t="shared" ca="1" si="148"/>
        <v>2.8599722850845412E-3</v>
      </c>
      <c r="AL1276" s="87">
        <f t="shared" ca="1" si="146"/>
        <v>2.7881332125332613E-3</v>
      </c>
      <c r="AM1276" s="87">
        <f t="shared" ca="1" si="147"/>
        <v>4.4957297192069623</v>
      </c>
    </row>
    <row r="1277" spans="2:39" x14ac:dyDescent="0.45">
      <c r="B1277" s="86">
        <v>42166</v>
      </c>
      <c r="C1277" s="5">
        <v>87.79</v>
      </c>
      <c r="E1277" s="86">
        <v>42174</v>
      </c>
      <c r="F1277" s="5">
        <v>2.3395000000000001</v>
      </c>
      <c r="G1277" s="5">
        <v>0.67383676312096119</v>
      </c>
      <c r="I1277" s="86">
        <v>42111</v>
      </c>
      <c r="J1277" s="5">
        <v>13.89</v>
      </c>
      <c r="L1277" s="86">
        <v>42174</v>
      </c>
      <c r="M1277" s="5">
        <v>1.4675</v>
      </c>
      <c r="O1277" s="86">
        <f t="shared" ca="1" si="142"/>
        <v>42174</v>
      </c>
      <c r="P1277" s="5">
        <v>2100.4</v>
      </c>
      <c r="Q1277" s="5">
        <v>14.4133994872653</v>
      </c>
      <c r="R1277" s="1"/>
      <c r="S1277" s="1">
        <v>41955</v>
      </c>
      <c r="T1277">
        <v>339.72399999999999</v>
      </c>
      <c r="V1277" s="86">
        <v>42143</v>
      </c>
      <c r="W1277" s="5">
        <v>4.5</v>
      </c>
      <c r="Z1277" s="86">
        <v>42114</v>
      </c>
      <c r="AA1277" s="5">
        <v>91.23</v>
      </c>
      <c r="AC1277" s="1">
        <v>42027</v>
      </c>
      <c r="AD1277">
        <v>1.9397</v>
      </c>
      <c r="AE1277" s="87">
        <f t="shared" ca="1" si="143"/>
        <v>-5.9800000000000075E-2</v>
      </c>
      <c r="AF1277" s="87">
        <f t="shared" ca="1" si="144"/>
        <v>6.6258502599037497E-2</v>
      </c>
      <c r="AG1277" s="87">
        <f t="shared" ca="1" si="145"/>
        <v>1.0683862519394993</v>
      </c>
      <c r="AI1277" s="1">
        <v>41964</v>
      </c>
      <c r="AJ1277">
        <v>2063.5</v>
      </c>
      <c r="AK1277" s="85">
        <f t="shared" ca="1" si="148"/>
        <v>5.2232126037382535E-3</v>
      </c>
      <c r="AL1277" s="87">
        <f t="shared" ca="1" si="146"/>
        <v>3.1846380543824261E-3</v>
      </c>
      <c r="AM1277" s="87">
        <f t="shared" ca="1" si="147"/>
        <v>5.135074565894227</v>
      </c>
    </row>
    <row r="1278" spans="2:39" x14ac:dyDescent="0.45">
      <c r="B1278" s="86">
        <v>42165</v>
      </c>
      <c r="C1278" s="5">
        <v>89.1</v>
      </c>
      <c r="E1278" s="86">
        <v>42173</v>
      </c>
      <c r="F1278" s="5">
        <v>2.4155000000000002</v>
      </c>
      <c r="G1278" s="5">
        <v>0.44120590431226148</v>
      </c>
      <c r="I1278" s="86">
        <v>42110</v>
      </c>
      <c r="J1278" s="5">
        <v>12.6</v>
      </c>
      <c r="L1278" s="86">
        <v>42173</v>
      </c>
      <c r="M1278" s="5">
        <v>1.5155000000000001</v>
      </c>
      <c r="O1278" s="86">
        <f t="shared" ca="1" si="142"/>
        <v>42173</v>
      </c>
      <c r="P1278" s="5">
        <v>2081.1799999999998</v>
      </c>
      <c r="Q1278" s="5">
        <v>11.4687214618453</v>
      </c>
      <c r="R1278" s="1"/>
      <c r="S1278" s="1">
        <v>41953</v>
      </c>
      <c r="T1278">
        <v>337.02100000000002</v>
      </c>
      <c r="V1278" s="86">
        <v>42142</v>
      </c>
      <c r="W1278" s="5">
        <v>5.81</v>
      </c>
      <c r="Z1278" s="86">
        <v>42111</v>
      </c>
      <c r="AA1278" s="5">
        <v>91.03</v>
      </c>
      <c r="AC1278" s="1">
        <v>42026</v>
      </c>
      <c r="AD1278">
        <v>1.9995000000000001</v>
      </c>
      <c r="AE1278" s="87">
        <f t="shared" ca="1" si="143"/>
        <v>-6.4999999999997282E-3</v>
      </c>
      <c r="AF1278" s="87">
        <f t="shared" ca="1" si="144"/>
        <v>5.5142807025637126E-2</v>
      </c>
      <c r="AG1278" s="87">
        <f t="shared" ca="1" si="145"/>
        <v>0.88915104641074916</v>
      </c>
      <c r="AI1278" s="1">
        <v>41963</v>
      </c>
      <c r="AJ1278">
        <v>2052.75</v>
      </c>
      <c r="AK1278" s="85">
        <f t="shared" ca="1" si="148"/>
        <v>1.9651497131154641E-3</v>
      </c>
      <c r="AL1278" s="87">
        <f t="shared" ca="1" si="146"/>
        <v>2.762832589739383E-3</v>
      </c>
      <c r="AM1278" s="87">
        <f t="shared" ca="1" si="147"/>
        <v>4.4549336907756167</v>
      </c>
    </row>
    <row r="1279" spans="2:39" x14ac:dyDescent="0.45">
      <c r="B1279" s="86">
        <v>42164</v>
      </c>
      <c r="C1279" s="5">
        <v>88.137799999999999</v>
      </c>
      <c r="E1279" s="86">
        <v>42172</v>
      </c>
      <c r="F1279" s="5">
        <v>2.3969</v>
      </c>
      <c r="G1279" s="5">
        <v>0.4094452344331288</v>
      </c>
      <c r="I1279" s="86">
        <v>42109</v>
      </c>
      <c r="J1279" s="5">
        <v>12.84</v>
      </c>
      <c r="L1279" s="86">
        <v>42172</v>
      </c>
      <c r="M1279" s="5">
        <v>1.4843999999999999</v>
      </c>
      <c r="O1279" s="86">
        <f t="shared" ca="1" si="142"/>
        <v>42172</v>
      </c>
      <c r="P1279" s="5">
        <v>2104.9899999999998</v>
      </c>
      <c r="Q1279" s="5">
        <v>6.5976674817781902</v>
      </c>
      <c r="R1279" s="1"/>
      <c r="S1279" s="1">
        <v>41950</v>
      </c>
      <c r="T1279">
        <v>341.71699999999998</v>
      </c>
      <c r="V1279" s="86">
        <v>42139</v>
      </c>
      <c r="W1279" s="5">
        <v>5.5</v>
      </c>
      <c r="Z1279" s="86">
        <v>42110</v>
      </c>
      <c r="AA1279" s="5">
        <v>91.31</v>
      </c>
      <c r="AC1279" s="1">
        <v>42025</v>
      </c>
      <c r="AD1279">
        <v>2.0059999999999998</v>
      </c>
      <c r="AE1279" s="87">
        <f t="shared" ca="1" si="143"/>
        <v>9.0499999999999803E-2</v>
      </c>
      <c r="AF1279" s="87">
        <f t="shared" ca="1" si="144"/>
        <v>7.4735645221451472E-2</v>
      </c>
      <c r="AG1279" s="87">
        <f t="shared" ca="1" si="145"/>
        <v>1.2050760695214771</v>
      </c>
      <c r="AI1279" s="1">
        <v>41962</v>
      </c>
      <c r="AJ1279">
        <v>2048.7199999999998</v>
      </c>
      <c r="AK1279" s="85">
        <f t="shared" ca="1" si="148"/>
        <v>-1.5022487778296994E-3</v>
      </c>
      <c r="AL1279" s="87">
        <f t="shared" ca="1" si="146"/>
        <v>2.8167040023331287E-3</v>
      </c>
      <c r="AM1279" s="87">
        <f t="shared" ca="1" si="147"/>
        <v>4.54179873349476</v>
      </c>
    </row>
    <row r="1280" spans="2:39" x14ac:dyDescent="0.45">
      <c r="B1280" s="86">
        <v>42163</v>
      </c>
      <c r="C1280" s="5">
        <v>88.7</v>
      </c>
      <c r="E1280" s="86">
        <v>42171</v>
      </c>
      <c r="F1280" s="5">
        <v>2.3980000000000001</v>
      </c>
      <c r="G1280" s="5">
        <v>0.7815262844801395</v>
      </c>
      <c r="I1280" s="86">
        <v>42108</v>
      </c>
      <c r="J1280" s="5">
        <v>13.67</v>
      </c>
      <c r="L1280" s="86">
        <v>42171</v>
      </c>
      <c r="M1280" s="5">
        <v>1.4455</v>
      </c>
      <c r="O1280" s="86">
        <f t="shared" ca="1" si="142"/>
        <v>42171</v>
      </c>
      <c r="P1280" s="5">
        <v>2106.63</v>
      </c>
      <c r="Q1280" s="5">
        <v>7.4177551756049702</v>
      </c>
      <c r="R1280" s="1"/>
      <c r="S1280" s="1">
        <v>41949</v>
      </c>
      <c r="T1280">
        <v>340.84</v>
      </c>
      <c r="V1280" s="86">
        <v>42138</v>
      </c>
      <c r="W1280" s="5">
        <v>5.5</v>
      </c>
      <c r="Z1280" s="86">
        <v>42109</v>
      </c>
      <c r="AA1280" s="5">
        <v>91.5</v>
      </c>
      <c r="AC1280" s="1">
        <v>42024</v>
      </c>
      <c r="AD1280">
        <v>1.9155</v>
      </c>
      <c r="AE1280" s="87">
        <f t="shared" ca="1" si="143"/>
        <v>-3.7500000000000089E-2</v>
      </c>
      <c r="AF1280" s="87">
        <f t="shared" ca="1" si="144"/>
        <v>0.10618959067002132</v>
      </c>
      <c r="AG1280" s="87">
        <f t="shared" ca="1" si="145"/>
        <v>1.7122557003360614</v>
      </c>
      <c r="AI1280" s="1">
        <v>41961</v>
      </c>
      <c r="AJ1280">
        <v>2051.8000000000002</v>
      </c>
      <c r="AK1280" s="85">
        <f t="shared" ca="1" si="148"/>
        <v>5.1207992441207693E-3</v>
      </c>
      <c r="AL1280" s="87">
        <f t="shared" ca="1" si="146"/>
        <v>2.318459448593361E-3</v>
      </c>
      <c r="AM1280" s="87">
        <f t="shared" ca="1" si="147"/>
        <v>3.7384035307075609</v>
      </c>
    </row>
    <row r="1281" spans="2:39" x14ac:dyDescent="0.45">
      <c r="B1281" s="86">
        <v>42160</v>
      </c>
      <c r="C1281" s="5">
        <v>88.3</v>
      </c>
      <c r="E1281" s="86">
        <v>42170</v>
      </c>
      <c r="F1281" s="5">
        <v>2.4359999999999999</v>
      </c>
      <c r="G1281" s="5">
        <v>1.0534121621347112</v>
      </c>
      <c r="I1281" s="86">
        <v>42107</v>
      </c>
      <c r="J1281" s="5">
        <v>13.94</v>
      </c>
      <c r="L1281" s="86">
        <v>42170</v>
      </c>
      <c r="M1281" s="5">
        <v>1.4615</v>
      </c>
      <c r="O1281" s="86">
        <f t="shared" ca="1" si="142"/>
        <v>42170</v>
      </c>
      <c r="P1281" s="5">
        <v>2095.84</v>
      </c>
      <c r="Q1281" s="5">
        <v>7.1696930560180396</v>
      </c>
      <c r="R1281" s="1"/>
      <c r="S1281" s="1">
        <v>41948</v>
      </c>
      <c r="T1281">
        <v>342.83600000000001</v>
      </c>
      <c r="V1281" s="86">
        <v>42137</v>
      </c>
      <c r="W1281" s="5">
        <v>5.69</v>
      </c>
      <c r="Z1281" s="86">
        <v>42108</v>
      </c>
      <c r="AA1281" s="5">
        <v>91.14</v>
      </c>
      <c r="AC1281" s="1">
        <v>42023</v>
      </c>
      <c r="AD1281">
        <v>1.9530000000000001</v>
      </c>
      <c r="AE1281" s="87">
        <f t="shared" ca="1" si="143"/>
        <v>-9.9999999999988987E-4</v>
      </c>
      <c r="AF1281" s="87">
        <f t="shared" ca="1" si="144"/>
        <v>0.10673018941861454</v>
      </c>
      <c r="AG1281" s="87">
        <f t="shared" ca="1" si="145"/>
        <v>1.7209725932351938</v>
      </c>
      <c r="AI1281" s="1">
        <v>41960</v>
      </c>
      <c r="AJ1281">
        <v>2041.32</v>
      </c>
      <c r="AK1281" s="85">
        <f t="shared" ca="1" si="148"/>
        <v>7.3508875830995222E-4</v>
      </c>
      <c r="AL1281" s="87">
        <f t="shared" ca="1" si="146"/>
        <v>6.3483922121845035E-4</v>
      </c>
      <c r="AM1281" s="87">
        <f t="shared" ca="1" si="147"/>
        <v>1.0236474860384537</v>
      </c>
    </row>
    <row r="1282" spans="2:39" x14ac:dyDescent="0.45">
      <c r="B1282" s="86">
        <v>42159</v>
      </c>
      <c r="C1282" s="5">
        <v>88.7</v>
      </c>
      <c r="E1282" s="86">
        <v>42167</v>
      </c>
      <c r="F1282" s="5">
        <v>2.4710000000000001</v>
      </c>
      <c r="G1282" s="5">
        <v>1.1881083845059466</v>
      </c>
      <c r="I1282" s="86">
        <v>42104</v>
      </c>
      <c r="J1282" s="5">
        <v>12.58</v>
      </c>
      <c r="L1282" s="86">
        <v>42167</v>
      </c>
      <c r="M1282" s="5">
        <v>1.4770000000000001</v>
      </c>
      <c r="O1282" s="86">
        <f t="shared" ca="1" si="142"/>
        <v>42167</v>
      </c>
      <c r="P1282" s="5">
        <v>2092.4299999999998</v>
      </c>
      <c r="Q1282" s="5">
        <v>7.2145026332348898</v>
      </c>
      <c r="R1282" s="1"/>
      <c r="S1282" s="1">
        <v>41947</v>
      </c>
      <c r="T1282">
        <v>346.77199999999999</v>
      </c>
      <c r="V1282" s="86">
        <v>42136</v>
      </c>
      <c r="W1282" s="5">
        <v>6.75</v>
      </c>
      <c r="Z1282" s="86">
        <v>42107</v>
      </c>
      <c r="AA1282" s="5">
        <v>91.1</v>
      </c>
      <c r="AC1282" s="1">
        <v>42020</v>
      </c>
      <c r="AD1282">
        <v>1.954</v>
      </c>
      <c r="AE1282" s="87">
        <f t="shared" ca="1" si="143"/>
        <v>0.121</v>
      </c>
      <c r="AF1282" s="87">
        <f t="shared" ca="1" si="144"/>
        <v>0.10639969846448503</v>
      </c>
      <c r="AG1282" s="87">
        <f t="shared" ca="1" si="145"/>
        <v>1.7156435867238473</v>
      </c>
      <c r="AI1282" s="1">
        <v>41957</v>
      </c>
      <c r="AJ1282">
        <v>2039.82</v>
      </c>
      <c r="AK1282" s="85">
        <f t="shared" ca="1" si="148"/>
        <v>2.4024613086403535E-4</v>
      </c>
      <c r="AL1282" s="87">
        <f t="shared" ca="1" si="146"/>
        <v>6.2420181967691251E-4</v>
      </c>
      <c r="AM1282" s="87">
        <f t="shared" ca="1" si="147"/>
        <v>1.0064951914384483</v>
      </c>
    </row>
    <row r="1283" spans="2:39" x14ac:dyDescent="0.45">
      <c r="B1283" s="86">
        <v>42158</v>
      </c>
      <c r="C1283" s="5">
        <v>90</v>
      </c>
      <c r="E1283" s="86">
        <v>42166</v>
      </c>
      <c r="F1283" s="5">
        <v>2.4575</v>
      </c>
      <c r="G1283" s="5">
        <v>1.2078882881569237</v>
      </c>
      <c r="I1283" s="86">
        <v>42103</v>
      </c>
      <c r="J1283" s="5">
        <v>13.09</v>
      </c>
      <c r="L1283" s="86">
        <v>42166</v>
      </c>
      <c r="M1283" s="5">
        <v>1.4784999999999999</v>
      </c>
      <c r="O1283" s="86">
        <f t="shared" ca="1" si="142"/>
        <v>42166</v>
      </c>
      <c r="P1283" s="5">
        <v>2102.06</v>
      </c>
      <c r="Q1283" s="5">
        <v>5.2557312444054602</v>
      </c>
      <c r="R1283" s="1"/>
      <c r="S1283" s="1">
        <v>41946</v>
      </c>
      <c r="T1283">
        <v>342.80399999999997</v>
      </c>
      <c r="V1283" s="86">
        <v>42135</v>
      </c>
      <c r="W1283" s="5">
        <v>6.86</v>
      </c>
      <c r="Z1283" s="86">
        <v>42104</v>
      </c>
      <c r="AA1283" s="5">
        <v>91.27</v>
      </c>
      <c r="AC1283" s="1">
        <v>42019</v>
      </c>
      <c r="AD1283">
        <v>1.833</v>
      </c>
      <c r="AE1283" s="87">
        <f t="shared" ca="1" si="143"/>
        <v>-0.13600000000000012</v>
      </c>
      <c r="AF1283" s="87">
        <f t="shared" ca="1" si="144"/>
        <v>5.3895732669665068E-2</v>
      </c>
      <c r="AG1283" s="87">
        <f t="shared" ca="1" si="145"/>
        <v>0.86904257663246887</v>
      </c>
      <c r="AI1283" s="1">
        <v>41956</v>
      </c>
      <c r="AJ1283">
        <v>2039.33</v>
      </c>
      <c r="AK1283" s="85">
        <f t="shared" ca="1" si="148"/>
        <v>5.2972597729773947E-4</v>
      </c>
      <c r="AL1283" s="87">
        <f t="shared" ca="1" si="146"/>
        <v>1.5968893149698841E-3</v>
      </c>
      <c r="AM1283" s="87">
        <f t="shared" ca="1" si="147"/>
        <v>2.5749066505582223</v>
      </c>
    </row>
    <row r="1284" spans="2:39" x14ac:dyDescent="0.45">
      <c r="B1284" s="86">
        <v>42157</v>
      </c>
      <c r="C1284" s="5">
        <v>86</v>
      </c>
      <c r="E1284" s="86">
        <v>42165</v>
      </c>
      <c r="F1284" s="5">
        <v>2.5619999999999998</v>
      </c>
      <c r="G1284" s="5">
        <v>0.88819641221222467</v>
      </c>
      <c r="I1284" s="86">
        <v>42102</v>
      </c>
      <c r="J1284" s="5">
        <v>13.98</v>
      </c>
      <c r="L1284" s="86">
        <v>42165</v>
      </c>
      <c r="M1284" s="5">
        <v>1.581</v>
      </c>
      <c r="O1284" s="86">
        <f t="shared" ca="1" si="142"/>
        <v>42165</v>
      </c>
      <c r="P1284" s="5">
        <v>2091.1799999999998</v>
      </c>
      <c r="Q1284" s="5">
        <v>5.9376301013972803</v>
      </c>
      <c r="R1284" s="1"/>
      <c r="S1284" s="1">
        <v>41943</v>
      </c>
      <c r="T1284">
        <v>344.14699999999999</v>
      </c>
      <c r="V1284" s="86">
        <v>42132</v>
      </c>
      <c r="W1284" s="5">
        <v>7.5</v>
      </c>
      <c r="Z1284" s="86">
        <v>42103</v>
      </c>
      <c r="AA1284" s="5">
        <v>91.06</v>
      </c>
      <c r="AC1284" s="1">
        <v>42018</v>
      </c>
      <c r="AD1284">
        <v>1.9690000000000001</v>
      </c>
      <c r="AE1284" s="87">
        <f t="shared" ca="1" si="143"/>
        <v>-4.3999999999999817E-2</v>
      </c>
      <c r="AF1284" s="87">
        <f t="shared" ca="1" si="144"/>
        <v>2.4927812445807038E-2</v>
      </c>
      <c r="AG1284" s="87">
        <f t="shared" ca="1" si="145"/>
        <v>0.40194889807868162</v>
      </c>
      <c r="AI1284" s="1">
        <v>41955</v>
      </c>
      <c r="AJ1284">
        <v>2038.25</v>
      </c>
      <c r="AK1284" s="85">
        <f t="shared" ca="1" si="148"/>
        <v>-7.0133624589671954E-4</v>
      </c>
      <c r="AL1284" s="87">
        <f t="shared" ca="1" si="146"/>
        <v>1.6136531007074611E-3</v>
      </c>
      <c r="AM1284" s="87">
        <f t="shared" ca="1" si="147"/>
        <v>2.6019374428489415</v>
      </c>
    </row>
    <row r="1285" spans="2:39" x14ac:dyDescent="0.45">
      <c r="B1285" s="86">
        <v>42156</v>
      </c>
      <c r="C1285" s="5">
        <v>85</v>
      </c>
      <c r="E1285" s="86">
        <v>42164</v>
      </c>
      <c r="F1285" s="5">
        <v>2.5163000000000002</v>
      </c>
      <c r="G1285" s="5">
        <v>1.1775021514488482</v>
      </c>
      <c r="I1285" s="86">
        <v>42101</v>
      </c>
      <c r="J1285" s="5">
        <v>14.78</v>
      </c>
      <c r="L1285" s="86">
        <v>42164</v>
      </c>
      <c r="M1285" s="5">
        <v>1.5468</v>
      </c>
      <c r="O1285" s="86">
        <f t="shared" ca="1" si="142"/>
        <v>42164</v>
      </c>
      <c r="P1285" s="5">
        <v>2081.9</v>
      </c>
      <c r="Q1285" s="5">
        <v>5.7750733023590399</v>
      </c>
      <c r="R1285" s="1"/>
      <c r="S1285" s="1">
        <v>41942</v>
      </c>
      <c r="T1285">
        <v>352.28100000000001</v>
      </c>
      <c r="V1285" s="86">
        <v>42131</v>
      </c>
      <c r="W1285" s="5">
        <v>7.81</v>
      </c>
      <c r="Z1285" s="86">
        <v>42102</v>
      </c>
      <c r="AA1285" s="5">
        <v>91.15</v>
      </c>
      <c r="AC1285" s="1">
        <v>42017</v>
      </c>
      <c r="AD1285">
        <v>2.0129999999999999</v>
      </c>
      <c r="AE1285" s="87">
        <f t="shared" ca="1" si="143"/>
        <v>-1.1500000000000288E-2</v>
      </c>
      <c r="AF1285" s="87">
        <f t="shared" ca="1" si="144"/>
        <v>5.457969707989712E-2</v>
      </c>
      <c r="AG1285" s="87">
        <f t="shared" ca="1" si="145"/>
        <v>0.88007117136437651</v>
      </c>
      <c r="AI1285" s="1">
        <v>41954</v>
      </c>
      <c r="AJ1285">
        <v>2039.68</v>
      </c>
      <c r="AK1285" s="85">
        <f t="shared" ca="1" si="148"/>
        <v>6.9643008842389554E-4</v>
      </c>
      <c r="AL1285" s="87">
        <f t="shared" ca="1" si="146"/>
        <v>1.7120627988342486E-3</v>
      </c>
      <c r="AM1285" s="87">
        <f t="shared" ca="1" si="147"/>
        <v>2.7606183130950241</v>
      </c>
    </row>
    <row r="1286" spans="2:39" x14ac:dyDescent="0.45">
      <c r="B1286" s="86">
        <v>42153</v>
      </c>
      <c r="C1286" s="5">
        <v>84.888099999999994</v>
      </c>
      <c r="E1286" s="86">
        <v>42163</v>
      </c>
      <c r="F1286" s="5">
        <v>2.4603999999999999</v>
      </c>
      <c r="G1286" s="5">
        <v>1.3723579465042377</v>
      </c>
      <c r="I1286" s="86">
        <v>42100</v>
      </c>
      <c r="J1286" s="5">
        <v>14.74</v>
      </c>
      <c r="L1286" s="86">
        <v>42163</v>
      </c>
      <c r="M1286" s="5">
        <v>1.5174000000000001</v>
      </c>
      <c r="O1286" s="86">
        <f t="shared" ca="1" si="142"/>
        <v>42163</v>
      </c>
      <c r="P1286" s="5">
        <v>2076.33</v>
      </c>
      <c r="Q1286" s="5">
        <v>7.8830797170936702</v>
      </c>
      <c r="R1286" s="1"/>
      <c r="S1286" s="1">
        <v>41941</v>
      </c>
      <c r="T1286">
        <v>352.471</v>
      </c>
      <c r="V1286" s="86">
        <v>42130</v>
      </c>
      <c r="W1286" s="5">
        <v>8.1300000000000008</v>
      </c>
      <c r="Z1286" s="86">
        <v>42101</v>
      </c>
      <c r="AA1286" s="5">
        <v>91.17</v>
      </c>
      <c r="AC1286" s="1">
        <v>42016</v>
      </c>
      <c r="AD1286">
        <v>2.0245000000000002</v>
      </c>
      <c r="AE1286" s="87">
        <f t="shared" ca="1" si="143"/>
        <v>-4.1499999999999648E-2</v>
      </c>
      <c r="AF1286" s="87">
        <f t="shared" ca="1" si="144"/>
        <v>6.1432693521718061E-2</v>
      </c>
      <c r="AG1286" s="87">
        <f t="shared" ca="1" si="145"/>
        <v>0.9905724186886431</v>
      </c>
      <c r="AI1286" s="1">
        <v>41953</v>
      </c>
      <c r="AJ1286">
        <v>2038.26</v>
      </c>
      <c r="AK1286" s="85">
        <f t="shared" ca="1" si="148"/>
        <v>3.1153438558825866E-3</v>
      </c>
      <c r="AL1286" s="87">
        <f t="shared" ca="1" si="146"/>
        <v>2.207872243829324E-3</v>
      </c>
      <c r="AM1286" s="87">
        <f t="shared" ca="1" si="147"/>
        <v>3.5600870210132545</v>
      </c>
    </row>
    <row r="1287" spans="2:39" x14ac:dyDescent="0.45">
      <c r="B1287" s="86">
        <v>42152</v>
      </c>
      <c r="C1287" s="5">
        <v>84.8</v>
      </c>
      <c r="E1287" s="86">
        <v>42160</v>
      </c>
      <c r="F1287" s="5">
        <v>2.492</v>
      </c>
      <c r="G1287" s="5">
        <v>1.2181243505214596</v>
      </c>
      <c r="I1287" s="86">
        <v>42096</v>
      </c>
      <c r="J1287" s="5">
        <v>14.67</v>
      </c>
      <c r="L1287" s="86">
        <v>42160</v>
      </c>
      <c r="M1287" s="5">
        <v>1.5309999999999999</v>
      </c>
      <c r="O1287" s="86">
        <f t="shared" ca="1" si="142"/>
        <v>42160</v>
      </c>
      <c r="P1287" s="5">
        <v>2080.62</v>
      </c>
      <c r="Q1287" s="5">
        <v>11.3187376951459</v>
      </c>
      <c r="R1287" s="1"/>
      <c r="S1287" s="1">
        <v>41940</v>
      </c>
      <c r="T1287">
        <v>342.99</v>
      </c>
      <c r="V1287" s="86">
        <v>42129</v>
      </c>
      <c r="W1287" s="5">
        <v>8.5</v>
      </c>
      <c r="Z1287" s="86">
        <v>42100</v>
      </c>
      <c r="AA1287" s="5">
        <v>90.69</v>
      </c>
      <c r="AC1287" s="1">
        <v>42013</v>
      </c>
      <c r="AD1287">
        <v>2.0659999999999998</v>
      </c>
      <c r="AE1287" s="87">
        <f t="shared" ca="1" si="143"/>
        <v>-7.2500000000000231E-2</v>
      </c>
      <c r="AF1287" s="87">
        <f t="shared" ca="1" si="144"/>
        <v>7.6765204791407152E-2</v>
      </c>
      <c r="AG1287" s="87">
        <f t="shared" ca="1" si="145"/>
        <v>1.2378017342584944</v>
      </c>
      <c r="AI1287" s="1">
        <v>41950</v>
      </c>
      <c r="AJ1287">
        <v>2031.92</v>
      </c>
      <c r="AK1287" s="85">
        <f t="shared" ca="1" si="148"/>
        <v>3.4948426815119868E-4</v>
      </c>
      <c r="AL1287" s="87">
        <f t="shared" ca="1" si="146"/>
        <v>3.7649864289635198E-3</v>
      </c>
      <c r="AM1287" s="87">
        <f t="shared" ca="1" si="147"/>
        <v>6.0708582018300046</v>
      </c>
    </row>
    <row r="1288" spans="2:39" x14ac:dyDescent="0.45">
      <c r="B1288" s="86">
        <v>42151</v>
      </c>
      <c r="C1288" s="5">
        <v>85.6</v>
      </c>
      <c r="E1288" s="86">
        <v>42159</v>
      </c>
      <c r="F1288" s="5">
        <v>2.391</v>
      </c>
      <c r="G1288" s="5">
        <v>1.1253813501801637</v>
      </c>
      <c r="I1288" s="86">
        <v>42095</v>
      </c>
      <c r="J1288" s="5">
        <v>15.11</v>
      </c>
      <c r="L1288" s="86">
        <v>42159</v>
      </c>
      <c r="M1288" s="5">
        <v>1.4815</v>
      </c>
      <c r="O1288" s="86">
        <f t="shared" ca="1" si="142"/>
        <v>42159</v>
      </c>
      <c r="P1288" s="5">
        <v>2066.96</v>
      </c>
      <c r="Q1288" s="5">
        <v>14.781473046206701</v>
      </c>
      <c r="R1288" s="1"/>
      <c r="S1288" s="1">
        <v>41939</v>
      </c>
      <c r="T1288">
        <v>346.94200000000001</v>
      </c>
      <c r="V1288" s="86">
        <v>42128</v>
      </c>
      <c r="W1288" s="5">
        <v>9.06</v>
      </c>
      <c r="Z1288" s="86">
        <v>42096</v>
      </c>
      <c r="AA1288" s="5">
        <v>90.46</v>
      </c>
      <c r="AC1288" s="1">
        <v>42012</v>
      </c>
      <c r="AD1288">
        <v>2.1385000000000001</v>
      </c>
      <c r="AE1288" s="87">
        <f t="shared" ca="1" si="143"/>
        <v>5.5299999999999905E-2</v>
      </c>
      <c r="AF1288" s="87">
        <f t="shared" ca="1" si="144"/>
        <v>7.8770357157160895E-2</v>
      </c>
      <c r="AG1288" s="87">
        <f t="shared" ca="1" si="145"/>
        <v>1.270133844653129</v>
      </c>
      <c r="AI1288" s="1">
        <v>41949</v>
      </c>
      <c r="AJ1288">
        <v>2031.21</v>
      </c>
      <c r="AK1288" s="85">
        <f t="shared" ca="1" si="148"/>
        <v>3.7683963328125326E-3</v>
      </c>
      <c r="AL1288" s="87">
        <f t="shared" ca="1" si="146"/>
        <v>3.8294726023623848E-3</v>
      </c>
      <c r="AM1288" s="87">
        <f t="shared" ca="1" si="147"/>
        <v>6.1748390320586291</v>
      </c>
    </row>
    <row r="1289" spans="2:39" x14ac:dyDescent="0.45">
      <c r="B1289" s="86">
        <v>42150</v>
      </c>
      <c r="C1289" s="5">
        <v>86</v>
      </c>
      <c r="E1289" s="86">
        <v>42158</v>
      </c>
      <c r="F1289" s="5">
        <v>2.4451999999999998</v>
      </c>
      <c r="G1289" s="5">
        <v>0.7650550198079421</v>
      </c>
      <c r="I1289" s="86">
        <v>42094</v>
      </c>
      <c r="J1289" s="5">
        <v>15.29</v>
      </c>
      <c r="L1289" s="86">
        <v>42158</v>
      </c>
      <c r="M1289" s="5">
        <v>1.5327</v>
      </c>
      <c r="O1289" s="86">
        <f t="shared" ca="1" si="142"/>
        <v>42158</v>
      </c>
      <c r="P1289" s="5">
        <v>2059.69</v>
      </c>
      <c r="Q1289" s="5">
        <v>14.619729839878699</v>
      </c>
      <c r="R1289" s="1"/>
      <c r="S1289" s="1">
        <v>41936</v>
      </c>
      <c r="T1289">
        <v>345.21800000000002</v>
      </c>
      <c r="V1289" s="86">
        <v>42125</v>
      </c>
      <c r="W1289" s="5">
        <v>8.8800000000000008</v>
      </c>
      <c r="Z1289" s="86">
        <v>42095</v>
      </c>
      <c r="AA1289" s="5">
        <v>90.39</v>
      </c>
      <c r="AC1289" s="1">
        <v>42011</v>
      </c>
      <c r="AD1289">
        <v>2.0832000000000002</v>
      </c>
      <c r="AE1289" s="87">
        <f t="shared" ca="1" si="143"/>
        <v>3.7400000000000322E-2</v>
      </c>
      <c r="AF1289" s="87">
        <f t="shared" ca="1" si="144"/>
        <v>6.0387277909617336E-2</v>
      </c>
      <c r="AG1289" s="87">
        <f t="shared" ca="1" si="145"/>
        <v>0.97371559845094036</v>
      </c>
      <c r="AI1289" s="1">
        <v>41948</v>
      </c>
      <c r="AJ1289">
        <v>2023.57</v>
      </c>
      <c r="AK1289" s="85">
        <f t="shared" ca="1" si="148"/>
        <v>5.6843254698454955E-3</v>
      </c>
      <c r="AL1289" s="87">
        <f t="shared" ca="1" si="146"/>
        <v>6.444181616541941E-3</v>
      </c>
      <c r="AM1289" s="87">
        <f t="shared" ca="1" si="147"/>
        <v>10.390930633881666</v>
      </c>
    </row>
    <row r="1290" spans="2:39" x14ac:dyDescent="0.45">
      <c r="B1290" s="86">
        <v>42149</v>
      </c>
      <c r="C1290" s="5">
        <v>86</v>
      </c>
      <c r="E1290" s="86">
        <v>42157</v>
      </c>
      <c r="F1290" s="5">
        <v>2.339</v>
      </c>
      <c r="G1290" s="5">
        <v>0.59107493884729356</v>
      </c>
      <c r="I1290" s="86">
        <v>42093</v>
      </c>
      <c r="J1290" s="5">
        <v>14.51</v>
      </c>
      <c r="L1290" s="86">
        <v>42157</v>
      </c>
      <c r="M1290" s="5">
        <v>1.4504999999999999</v>
      </c>
      <c r="O1290" s="86">
        <f t="shared" ca="1" si="142"/>
        <v>42157</v>
      </c>
      <c r="P1290" s="5">
        <v>2067.89</v>
      </c>
      <c r="Q1290" s="5">
        <v>14.2558057234999</v>
      </c>
      <c r="R1290" s="1"/>
      <c r="S1290" s="1">
        <v>41935</v>
      </c>
      <c r="T1290">
        <v>350.45400000000001</v>
      </c>
      <c r="V1290" s="86">
        <v>42124</v>
      </c>
      <c r="W1290" s="5">
        <v>9</v>
      </c>
      <c r="Z1290" s="86">
        <v>42094</v>
      </c>
      <c r="AA1290" s="5">
        <v>90.61</v>
      </c>
      <c r="AC1290" s="1">
        <v>42010</v>
      </c>
      <c r="AD1290">
        <v>2.0457999999999998</v>
      </c>
      <c r="AE1290" s="87">
        <f t="shared" ca="1" si="143"/>
        <v>-9.7199999999999953E-2</v>
      </c>
      <c r="AF1290" s="87">
        <f t="shared" ca="1" si="144"/>
        <v>4.2496117469717223E-2</v>
      </c>
      <c r="AG1290" s="87">
        <f t="shared" ca="1" si="145"/>
        <v>0.68522930468566601</v>
      </c>
      <c r="AI1290" s="1">
        <v>41947</v>
      </c>
      <c r="AJ1290">
        <v>2012.1</v>
      </c>
      <c r="AK1290" s="85">
        <f t="shared" ca="1" si="148"/>
        <v>-2.8338120807535872E-3</v>
      </c>
      <c r="AL1290" s="87">
        <f t="shared" ca="1" si="146"/>
        <v>6.5060599439862553E-3</v>
      </c>
      <c r="AM1290" s="87">
        <f t="shared" ca="1" si="147"/>
        <v>10.490706438859602</v>
      </c>
    </row>
    <row r="1291" spans="2:39" x14ac:dyDescent="0.45">
      <c r="B1291" s="86">
        <v>42146</v>
      </c>
      <c r="C1291" s="5">
        <v>86.511899999999997</v>
      </c>
      <c r="E1291" s="86">
        <v>42156</v>
      </c>
      <c r="F1291" s="5">
        <v>2.262</v>
      </c>
      <c r="G1291" s="5">
        <v>0.43070871827721291</v>
      </c>
      <c r="I1291" s="86">
        <v>42090</v>
      </c>
      <c r="J1291" s="5">
        <v>15.07</v>
      </c>
      <c r="L1291" s="86">
        <v>42156</v>
      </c>
      <c r="M1291" s="5">
        <v>1.3754999999999999</v>
      </c>
      <c r="O1291" s="86">
        <f t="shared" ca="1" si="142"/>
        <v>42156</v>
      </c>
      <c r="P1291" s="5">
        <v>2086.2399999999998</v>
      </c>
      <c r="Q1291" s="5">
        <v>17.972159062294601</v>
      </c>
      <c r="R1291" s="1"/>
      <c r="S1291" s="1">
        <v>41934</v>
      </c>
      <c r="T1291">
        <v>361.52499999999998</v>
      </c>
      <c r="V1291" s="86">
        <v>42123</v>
      </c>
      <c r="W1291" s="5">
        <v>7.75</v>
      </c>
      <c r="Z1291" s="86">
        <v>42093</v>
      </c>
      <c r="AA1291" s="5">
        <v>90.72</v>
      </c>
      <c r="AC1291" s="1">
        <v>42009</v>
      </c>
      <c r="AD1291">
        <v>2.1429999999999998</v>
      </c>
      <c r="AE1291" s="87">
        <f t="shared" ca="1" si="143"/>
        <v>-8.0800000000000427E-2</v>
      </c>
      <c r="AF1291" s="87">
        <f t="shared" ca="1" si="144"/>
        <v>3.8346088457625112E-2</v>
      </c>
      <c r="AG1291" s="87">
        <f t="shared" ca="1" si="145"/>
        <v>0.61831209756885919</v>
      </c>
      <c r="AI1291" s="1">
        <v>41946</v>
      </c>
      <c r="AJ1291">
        <v>2017.81</v>
      </c>
      <c r="AK1291" s="85">
        <f t="shared" ca="1" si="148"/>
        <v>-1.1893375899205164E-4</v>
      </c>
      <c r="AL1291" s="87">
        <f t="shared" ca="1" si="146"/>
        <v>6.043036032317161E-3</v>
      </c>
      <c r="AM1291" s="87">
        <f t="shared" ca="1" si="147"/>
        <v>9.7441028149592714</v>
      </c>
    </row>
    <row r="1292" spans="2:39" x14ac:dyDescent="0.45">
      <c r="B1292" s="86">
        <v>42145</v>
      </c>
      <c r="C1292" s="5">
        <v>86.1</v>
      </c>
      <c r="E1292" s="86">
        <v>42153</v>
      </c>
      <c r="F1292" s="5">
        <v>2.2145000000000001</v>
      </c>
      <c r="G1292" s="5">
        <v>0.52009894891901542</v>
      </c>
      <c r="I1292" s="86">
        <v>42089</v>
      </c>
      <c r="J1292" s="5">
        <v>15.8</v>
      </c>
      <c r="L1292" s="86">
        <v>42153</v>
      </c>
      <c r="M1292" s="5">
        <v>1.3640000000000001</v>
      </c>
      <c r="O1292" s="86">
        <f t="shared" ca="1" si="142"/>
        <v>42153</v>
      </c>
      <c r="P1292" s="5">
        <v>2061.02</v>
      </c>
      <c r="Q1292" s="5">
        <v>11.616856339409299</v>
      </c>
      <c r="R1292" s="1"/>
      <c r="S1292" s="1">
        <v>41933</v>
      </c>
      <c r="T1292">
        <v>350.73500000000001</v>
      </c>
      <c r="V1292" s="86">
        <v>42122</v>
      </c>
      <c r="W1292" s="5">
        <v>8</v>
      </c>
      <c r="Z1292" s="86">
        <v>42090</v>
      </c>
      <c r="AA1292" s="5">
        <v>90.47</v>
      </c>
      <c r="AC1292" s="1">
        <v>42006</v>
      </c>
      <c r="AD1292">
        <v>2.2238000000000002</v>
      </c>
      <c r="AE1292" s="87">
        <f t="shared" ca="1" si="143"/>
        <v>-6.1199999999999921E-2</v>
      </c>
      <c r="AF1292" s="87">
        <f t="shared" ca="1" si="144"/>
        <v>2.6586838849325407E-2</v>
      </c>
      <c r="AG1292" s="87">
        <f t="shared" ca="1" si="145"/>
        <v>0.42869989503147726</v>
      </c>
      <c r="AI1292" s="1">
        <v>41943</v>
      </c>
      <c r="AJ1292">
        <v>2018.05</v>
      </c>
      <c r="AK1292" s="85">
        <f t="shared" ca="1" si="148"/>
        <v>1.1663102277224974E-2</v>
      </c>
      <c r="AL1292" s="87">
        <f t="shared" ca="1" si="146"/>
        <v>6.2280742342376962E-3</v>
      </c>
      <c r="AM1292" s="87">
        <f t="shared" ca="1" si="147"/>
        <v>10.042467950392284</v>
      </c>
    </row>
    <row r="1293" spans="2:39" x14ac:dyDescent="0.45">
      <c r="B1293" s="86">
        <v>42144</v>
      </c>
      <c r="C1293" s="5">
        <v>87.2</v>
      </c>
      <c r="E1293" s="86">
        <v>42152</v>
      </c>
      <c r="F1293" s="5">
        <v>2.2195</v>
      </c>
      <c r="G1293" s="5">
        <v>0.67717766009617342</v>
      </c>
      <c r="I1293" s="86">
        <v>42088</v>
      </c>
      <c r="J1293" s="5">
        <v>15.44</v>
      </c>
      <c r="L1293" s="86">
        <v>42152</v>
      </c>
      <c r="M1293" s="5">
        <v>1.3545</v>
      </c>
      <c r="O1293" s="86">
        <f t="shared" ca="1" si="142"/>
        <v>42152</v>
      </c>
      <c r="P1293" s="5">
        <v>2056.15</v>
      </c>
      <c r="Q1293" s="5">
        <v>9.5885380596083003</v>
      </c>
      <c r="R1293" s="1"/>
      <c r="S1293" s="1">
        <v>41932</v>
      </c>
      <c r="T1293">
        <v>362.214</v>
      </c>
      <c r="V1293" s="86">
        <v>42121</v>
      </c>
      <c r="W1293" s="5">
        <v>8.19</v>
      </c>
      <c r="Z1293" s="86">
        <v>42089</v>
      </c>
      <c r="AA1293" s="5">
        <v>90.4</v>
      </c>
      <c r="AC1293" s="1">
        <v>42005</v>
      </c>
      <c r="AD1293">
        <v>2.2850000000000001</v>
      </c>
      <c r="AE1293" s="87">
        <f t="shared" ca="1" si="143"/>
        <v>0</v>
      </c>
      <c r="AF1293" s="87">
        <f t="shared" ca="1" si="144"/>
        <v>2.2666053913286254E-2</v>
      </c>
      <c r="AG1293" s="87">
        <f t="shared" ca="1" si="145"/>
        <v>0.36547913757148953</v>
      </c>
      <c r="AI1293" s="1">
        <v>41942</v>
      </c>
      <c r="AJ1293">
        <v>1994.65</v>
      </c>
      <c r="AK1293" s="85">
        <f t="shared" ca="1" si="148"/>
        <v>6.2108096401566381E-3</v>
      </c>
      <c r="AL1293" s="87">
        <f t="shared" ca="1" si="146"/>
        <v>6.4788594787985997E-3</v>
      </c>
      <c r="AM1293" s="87">
        <f t="shared" ca="1" si="147"/>
        <v>10.446847006616302</v>
      </c>
    </row>
    <row r="1294" spans="2:39" x14ac:dyDescent="0.45">
      <c r="B1294" s="86">
        <v>42143</v>
      </c>
      <c r="C1294" s="5">
        <v>87.6</v>
      </c>
      <c r="E1294" s="86">
        <v>42151</v>
      </c>
      <c r="F1294" s="5">
        <v>2.2075</v>
      </c>
      <c r="G1294" s="5">
        <v>0.69193087323324953</v>
      </c>
      <c r="I1294" s="86">
        <v>42087</v>
      </c>
      <c r="J1294" s="5">
        <v>13.62</v>
      </c>
      <c r="L1294" s="86">
        <v>42151</v>
      </c>
      <c r="M1294" s="5">
        <v>1.3254999999999999</v>
      </c>
      <c r="O1294" s="86">
        <f t="shared" ca="1" si="142"/>
        <v>42151</v>
      </c>
      <c r="P1294" s="5">
        <v>2061.0500000000002</v>
      </c>
      <c r="Q1294" s="5">
        <v>15.8627042188718</v>
      </c>
      <c r="R1294" s="1"/>
      <c r="S1294" s="1">
        <v>41929</v>
      </c>
      <c r="T1294">
        <v>373.54899999999998</v>
      </c>
      <c r="V1294" s="86">
        <v>42118</v>
      </c>
      <c r="W1294" s="5">
        <v>7.69</v>
      </c>
      <c r="Z1294" s="86">
        <v>42088</v>
      </c>
      <c r="AA1294" s="5">
        <v>90.41</v>
      </c>
      <c r="AC1294" s="1">
        <v>42004</v>
      </c>
      <c r="AD1294">
        <v>2.2850000000000001</v>
      </c>
      <c r="AE1294" s="87">
        <f t="shared" ca="1" si="143"/>
        <v>-1.3500000000000068E-2</v>
      </c>
      <c r="AF1294" s="87">
        <f t="shared" ca="1" si="144"/>
        <v>1.8482491715134088E-2</v>
      </c>
      <c r="AG1294" s="87">
        <f t="shared" ca="1" si="145"/>
        <v>0.29802122407640708</v>
      </c>
      <c r="AI1294" s="1">
        <v>41941</v>
      </c>
      <c r="AJ1294">
        <v>1982.3</v>
      </c>
      <c r="AK1294" s="85">
        <f t="shared" ca="1" si="148"/>
        <v>-1.3863160247666469E-3</v>
      </c>
      <c r="AL1294" s="87">
        <f t="shared" ca="1" si="146"/>
        <v>6.5923207045061865E-3</v>
      </c>
      <c r="AM1294" s="87">
        <f t="shared" ca="1" si="147"/>
        <v>10.62979773583479</v>
      </c>
    </row>
    <row r="1295" spans="2:39" x14ac:dyDescent="0.45">
      <c r="B1295" s="86">
        <v>42142</v>
      </c>
      <c r="C1295" s="5">
        <v>87.3</v>
      </c>
      <c r="E1295" s="86">
        <v>42150</v>
      </c>
      <c r="F1295" s="5">
        <v>2.2200000000000002</v>
      </c>
      <c r="G1295" s="5">
        <v>0.7004233838662588</v>
      </c>
      <c r="I1295" s="86">
        <v>42086</v>
      </c>
      <c r="J1295" s="5">
        <v>13.41</v>
      </c>
      <c r="L1295" s="86">
        <v>42150</v>
      </c>
      <c r="M1295" s="5">
        <v>1.3445</v>
      </c>
      <c r="O1295" s="86">
        <f t="shared" ca="1" si="142"/>
        <v>42150</v>
      </c>
      <c r="P1295" s="5">
        <v>2091.5</v>
      </c>
      <c r="Q1295" s="5">
        <v>11.0816713684133</v>
      </c>
      <c r="R1295" s="1"/>
      <c r="S1295" s="1">
        <v>41928</v>
      </c>
      <c r="T1295">
        <v>387.69299999999998</v>
      </c>
      <c r="V1295" s="86">
        <v>42117</v>
      </c>
      <c r="W1295" s="5">
        <v>7</v>
      </c>
      <c r="Z1295" s="86">
        <v>42087</v>
      </c>
      <c r="AA1295" s="5">
        <v>90.65</v>
      </c>
      <c r="AC1295" s="1">
        <v>42003</v>
      </c>
      <c r="AD1295">
        <v>2.2985000000000002</v>
      </c>
      <c r="AE1295" s="87">
        <f t="shared" ca="1" si="143"/>
        <v>-1.6499999999999737E-2</v>
      </c>
      <c r="AF1295" s="87">
        <f t="shared" ca="1" si="144"/>
        <v>2.1252509655724484E-2</v>
      </c>
      <c r="AG1295" s="87">
        <f t="shared" ca="1" si="145"/>
        <v>0.34268642128530891</v>
      </c>
      <c r="AI1295" s="1">
        <v>41940</v>
      </c>
      <c r="AJ1295">
        <v>1985.05</v>
      </c>
      <c r="AK1295" s="85">
        <f t="shared" ca="1" si="148"/>
        <v>1.1868342458139376E-2</v>
      </c>
      <c r="AL1295" s="87">
        <f t="shared" ca="1" si="146"/>
        <v>6.3946595956192714E-3</v>
      </c>
      <c r="AM1295" s="87">
        <f t="shared" ca="1" si="147"/>
        <v>10.311078774502628</v>
      </c>
    </row>
    <row r="1296" spans="2:39" x14ac:dyDescent="0.45">
      <c r="B1296" s="86">
        <v>42139</v>
      </c>
      <c r="C1296" s="5">
        <v>86.2</v>
      </c>
      <c r="E1296" s="86">
        <v>42146</v>
      </c>
      <c r="F1296" s="5">
        <v>2.2829999999999999</v>
      </c>
      <c r="G1296" s="5">
        <v>0.76464369698136303</v>
      </c>
      <c r="I1296" s="86">
        <v>42083</v>
      </c>
      <c r="J1296" s="5">
        <v>13.02</v>
      </c>
      <c r="L1296" s="86">
        <v>42149</v>
      </c>
      <c r="M1296" s="5">
        <v>1.397</v>
      </c>
      <c r="O1296" s="86">
        <f t="shared" ref="O1296:O1359" ca="1" si="149">VALUE(L1296)</f>
        <v>42149</v>
      </c>
      <c r="P1296" s="5">
        <v>2104.42</v>
      </c>
      <c r="Q1296" s="5">
        <v>13.212889863752199</v>
      </c>
      <c r="R1296" s="1"/>
      <c r="S1296" s="1">
        <v>41927</v>
      </c>
      <c r="T1296">
        <v>398.35300000000001</v>
      </c>
      <c r="V1296" s="86">
        <v>42116</v>
      </c>
      <c r="W1296" s="5">
        <v>7.81</v>
      </c>
      <c r="Z1296" s="86">
        <v>42086</v>
      </c>
      <c r="AA1296" s="5">
        <v>90.51</v>
      </c>
      <c r="AC1296" s="1">
        <v>42002</v>
      </c>
      <c r="AD1296">
        <v>2.3149999999999999</v>
      </c>
      <c r="AE1296" s="87">
        <f t="shared" ca="1" si="143"/>
        <v>-5.2999999999999936E-2</v>
      </c>
      <c r="AF1296" s="87">
        <f t="shared" ca="1" si="144"/>
        <v>2.4816459591703744E-2</v>
      </c>
      <c r="AG1296" s="87">
        <f t="shared" ca="1" si="145"/>
        <v>0.4001533872571027</v>
      </c>
      <c r="AI1296" s="1">
        <v>41939</v>
      </c>
      <c r="AJ1296">
        <v>1961.63</v>
      </c>
      <c r="AK1296" s="85">
        <f t="shared" ca="1" si="148"/>
        <v>-1.502721736806668E-3</v>
      </c>
      <c r="AL1296" s="87">
        <f t="shared" ca="1" si="146"/>
        <v>8.7116216695799203E-3</v>
      </c>
      <c r="AM1296" s="87">
        <f t="shared" ca="1" si="147"/>
        <v>14.047067861163251</v>
      </c>
    </row>
    <row r="1297" spans="2:39" x14ac:dyDescent="0.45">
      <c r="B1297" s="86">
        <v>42138</v>
      </c>
      <c r="C1297" s="5">
        <v>85.3</v>
      </c>
      <c r="E1297" s="86">
        <v>42145</v>
      </c>
      <c r="F1297" s="5">
        <v>2.2480000000000002</v>
      </c>
      <c r="G1297" s="5">
        <v>1.0795970235848771</v>
      </c>
      <c r="I1297" s="86">
        <v>42082</v>
      </c>
      <c r="J1297" s="5">
        <v>14.07</v>
      </c>
      <c r="L1297" s="86">
        <v>42146</v>
      </c>
      <c r="M1297" s="5">
        <v>1.4035</v>
      </c>
      <c r="O1297" s="86">
        <f t="shared" ca="1" si="149"/>
        <v>42146</v>
      </c>
      <c r="P1297" s="5">
        <v>2108.1</v>
      </c>
      <c r="Q1297" s="5">
        <v>13.8147544876509</v>
      </c>
      <c r="R1297" s="1"/>
      <c r="S1297" s="1">
        <v>41926</v>
      </c>
      <c r="T1297">
        <v>397.11399999999998</v>
      </c>
      <c r="V1297" s="86">
        <v>42115</v>
      </c>
      <c r="W1297" s="5">
        <v>7.69</v>
      </c>
      <c r="Z1297" s="86">
        <v>42083</v>
      </c>
      <c r="AA1297" s="5">
        <v>90.44</v>
      </c>
      <c r="AC1297" s="1">
        <v>41999</v>
      </c>
      <c r="AD1297">
        <v>2.3679999999999999</v>
      </c>
      <c r="AE1297" s="87">
        <f t="shared" ca="1" si="143"/>
        <v>-1.8899999999999917E-2</v>
      </c>
      <c r="AF1297" s="87">
        <f t="shared" ca="1" si="144"/>
        <v>5.3823809787119266E-2</v>
      </c>
      <c r="AG1297" s="87">
        <f t="shared" ca="1" si="145"/>
        <v>0.8678828549982992</v>
      </c>
      <c r="AI1297" s="1">
        <v>41936</v>
      </c>
      <c r="AJ1297">
        <v>1964.58</v>
      </c>
      <c r="AK1297" s="85">
        <f t="shared" ca="1" si="148"/>
        <v>7.0286850120311814E-3</v>
      </c>
      <c r="AL1297" s="87">
        <f t="shared" ca="1" si="146"/>
        <v>1.1302218586730441E-2</v>
      </c>
      <c r="AM1297" s="87">
        <f t="shared" ca="1" si="147"/>
        <v>18.224279874766275</v>
      </c>
    </row>
    <row r="1298" spans="2:39" x14ac:dyDescent="0.45">
      <c r="B1298" s="86">
        <v>42137</v>
      </c>
      <c r="C1298" s="5">
        <v>87.4</v>
      </c>
      <c r="E1298" s="86">
        <v>42144</v>
      </c>
      <c r="F1298" s="5">
        <v>2.2925</v>
      </c>
      <c r="G1298" s="5">
        <v>1.3035154966474278</v>
      </c>
      <c r="I1298" s="86">
        <v>42081</v>
      </c>
      <c r="J1298" s="5">
        <v>13.97</v>
      </c>
      <c r="L1298" s="86">
        <v>42145</v>
      </c>
      <c r="M1298" s="5">
        <v>1.4121999999999999</v>
      </c>
      <c r="O1298" s="86">
        <f t="shared" ca="1" si="149"/>
        <v>42145</v>
      </c>
      <c r="P1298" s="5">
        <v>2089.27</v>
      </c>
      <c r="Q1298" s="5">
        <v>15.7631258472361</v>
      </c>
      <c r="R1298" s="1"/>
      <c r="S1298" s="1">
        <v>41922</v>
      </c>
      <c r="T1298">
        <v>384.92</v>
      </c>
      <c r="V1298" s="86">
        <v>42114</v>
      </c>
      <c r="W1298" s="5">
        <v>8.3800000000000008</v>
      </c>
      <c r="Z1298" s="86">
        <v>42082</v>
      </c>
      <c r="AA1298" s="5">
        <v>89.74</v>
      </c>
      <c r="AC1298" s="1">
        <v>41998</v>
      </c>
      <c r="AD1298">
        <v>2.3868999999999998</v>
      </c>
      <c r="AE1298" s="87">
        <f t="shared" ca="1" si="143"/>
        <v>-3.1000000000003247E-3</v>
      </c>
      <c r="AF1298" s="87">
        <f t="shared" ca="1" si="144"/>
        <v>5.0489503859713257E-2</v>
      </c>
      <c r="AG1298" s="87">
        <f t="shared" ca="1" si="145"/>
        <v>0.81411878740144539</v>
      </c>
      <c r="AI1298" s="1">
        <v>41935</v>
      </c>
      <c r="AJ1298">
        <v>1950.82</v>
      </c>
      <c r="AK1298" s="85">
        <f t="shared" ca="1" si="148"/>
        <v>1.2228325652846546E-2</v>
      </c>
      <c r="AL1298" s="87">
        <f t="shared" ca="1" si="146"/>
        <v>1.1300798843372368E-2</v>
      </c>
      <c r="AM1298" s="87">
        <f t="shared" ca="1" si="147"/>
        <v>18.221990607388431</v>
      </c>
    </row>
    <row r="1299" spans="2:39" x14ac:dyDescent="0.45">
      <c r="B1299" s="86">
        <v>42136</v>
      </c>
      <c r="C1299" s="5">
        <v>88.07</v>
      </c>
      <c r="E1299" s="86">
        <v>42143</v>
      </c>
      <c r="F1299" s="5">
        <v>2.3344999999999998</v>
      </c>
      <c r="G1299" s="5">
        <v>1.3732088879700688</v>
      </c>
      <c r="I1299" s="86">
        <v>42080</v>
      </c>
      <c r="J1299" s="5">
        <v>15.66</v>
      </c>
      <c r="L1299" s="86">
        <v>42144</v>
      </c>
      <c r="M1299" s="5">
        <v>1.4490000000000001</v>
      </c>
      <c r="O1299" s="86">
        <f t="shared" ca="1" si="149"/>
        <v>42144</v>
      </c>
      <c r="P1299" s="5">
        <v>2099.5</v>
      </c>
      <c r="Q1299" s="5">
        <v>16.393003906589001</v>
      </c>
      <c r="R1299" s="1"/>
      <c r="S1299" s="1">
        <v>41921</v>
      </c>
      <c r="T1299">
        <v>370.51100000000002</v>
      </c>
      <c r="V1299" s="86">
        <v>42111</v>
      </c>
      <c r="W1299" s="5">
        <v>9</v>
      </c>
      <c r="Z1299" s="86">
        <v>42081</v>
      </c>
      <c r="AA1299" s="5">
        <v>90.454999999999998</v>
      </c>
      <c r="AC1299" s="1">
        <v>41997</v>
      </c>
      <c r="AD1299">
        <v>2.39</v>
      </c>
      <c r="AE1299" s="87">
        <f t="shared" ca="1" si="143"/>
        <v>2.0000000000002238E-3</v>
      </c>
      <c r="AF1299" s="87">
        <f t="shared" ca="1" si="144"/>
        <v>6.0688411853774216E-2</v>
      </c>
      <c r="AG1299" s="87">
        <f t="shared" ca="1" si="145"/>
        <v>0.97857123740004937</v>
      </c>
      <c r="AI1299" s="1">
        <v>41934</v>
      </c>
      <c r="AJ1299">
        <v>1927.11</v>
      </c>
      <c r="AK1299" s="85">
        <f t="shared" ca="1" si="148"/>
        <v>-7.3260779688414726E-3</v>
      </c>
      <c r="AL1299" s="87">
        <f t="shared" ca="1" si="146"/>
        <v>1.1369878445863268E-2</v>
      </c>
      <c r="AM1299" s="87">
        <f t="shared" ca="1" si="147"/>
        <v>18.333378119474762</v>
      </c>
    </row>
    <row r="1300" spans="2:39" x14ac:dyDescent="0.45">
      <c r="B1300" s="86">
        <v>42135</v>
      </c>
      <c r="C1300" s="5">
        <v>85.4</v>
      </c>
      <c r="E1300" s="86">
        <v>42142</v>
      </c>
      <c r="F1300" s="5">
        <v>2.2921</v>
      </c>
      <c r="G1300" s="5">
        <v>1.3471048400180272</v>
      </c>
      <c r="I1300" s="86">
        <v>42079</v>
      </c>
      <c r="J1300" s="5">
        <v>15.61</v>
      </c>
      <c r="L1300" s="86">
        <v>42143</v>
      </c>
      <c r="M1300" s="5">
        <v>1.464</v>
      </c>
      <c r="O1300" s="86">
        <f t="shared" ca="1" si="149"/>
        <v>42143</v>
      </c>
      <c r="P1300" s="5">
        <v>2074.2800000000002</v>
      </c>
      <c r="Q1300" s="5">
        <v>16.582128144824701</v>
      </c>
      <c r="R1300" s="1"/>
      <c r="S1300" s="1">
        <v>41920</v>
      </c>
      <c r="T1300">
        <v>333.78699999999998</v>
      </c>
      <c r="V1300" s="86">
        <v>42110</v>
      </c>
      <c r="W1300" s="5">
        <v>8.75</v>
      </c>
      <c r="Z1300" s="86">
        <v>42080</v>
      </c>
      <c r="AA1300" s="5">
        <v>89.66</v>
      </c>
      <c r="AC1300" s="1">
        <v>41996</v>
      </c>
      <c r="AD1300">
        <v>2.3879999999999999</v>
      </c>
      <c r="AE1300" s="87">
        <f t="shared" ca="1" si="143"/>
        <v>9.9499999999999922E-2</v>
      </c>
      <c r="AF1300" s="87">
        <f t="shared" ca="1" si="144"/>
        <v>6.6173175582456764E-2</v>
      </c>
      <c r="AG1300" s="87">
        <f t="shared" ca="1" si="145"/>
        <v>1.0670103951383647</v>
      </c>
      <c r="AI1300" s="1">
        <v>41933</v>
      </c>
      <c r="AJ1300">
        <v>1941.28</v>
      </c>
      <c r="AK1300" s="85">
        <f t="shared" ca="1" si="148"/>
        <v>1.9385360865204253E-2</v>
      </c>
      <c r="AL1300" s="87">
        <f t="shared" ca="1" si="146"/>
        <v>8.0281064198812202E-3</v>
      </c>
      <c r="AM1300" s="87">
        <f t="shared" ca="1" si="147"/>
        <v>12.944932637570538</v>
      </c>
    </row>
    <row r="1301" spans="2:39" x14ac:dyDescent="0.45">
      <c r="B1301" s="86">
        <v>42132</v>
      </c>
      <c r="C1301" s="5">
        <v>82.1</v>
      </c>
      <c r="E1301" s="86">
        <v>42139</v>
      </c>
      <c r="F1301" s="5">
        <v>2.2000000000000002</v>
      </c>
      <c r="G1301" s="5">
        <v>0.83715486420773111</v>
      </c>
      <c r="I1301" s="86">
        <v>42076</v>
      </c>
      <c r="J1301" s="5">
        <v>16</v>
      </c>
      <c r="L1301" s="86">
        <v>42142</v>
      </c>
      <c r="M1301" s="5">
        <v>1.4556</v>
      </c>
      <c r="O1301" s="86">
        <f t="shared" ca="1" si="149"/>
        <v>42142</v>
      </c>
      <c r="P1301" s="5">
        <v>2081.19</v>
      </c>
      <c r="Q1301" s="5">
        <v>16.0643603661361</v>
      </c>
      <c r="R1301" s="1"/>
      <c r="S1301" s="1">
        <v>41919</v>
      </c>
      <c r="T1301">
        <v>344.99099999999999</v>
      </c>
      <c r="V1301" s="86">
        <v>42109</v>
      </c>
      <c r="W1301" s="5">
        <v>8.56</v>
      </c>
      <c r="Z1301" s="86">
        <v>42079</v>
      </c>
      <c r="AA1301" s="5">
        <v>90.11</v>
      </c>
      <c r="AC1301" s="1">
        <v>41995</v>
      </c>
      <c r="AD1301">
        <v>2.2885</v>
      </c>
      <c r="AE1301" s="87">
        <f t="shared" ca="1" si="143"/>
        <v>-3.0000000000001137E-3</v>
      </c>
      <c r="AF1301" s="87">
        <f t="shared" ca="1" si="144"/>
        <v>5.7978063380327967E-2</v>
      </c>
      <c r="AG1301" s="87">
        <f t="shared" ca="1" si="145"/>
        <v>0.93486818143878703</v>
      </c>
      <c r="AI1301" s="1">
        <v>41932</v>
      </c>
      <c r="AJ1301">
        <v>1904.01</v>
      </c>
      <c r="AK1301" s="85">
        <f t="shared" ca="1" si="148"/>
        <v>9.101116168173851E-3</v>
      </c>
      <c r="AL1301" s="87">
        <f t="shared" ca="1" si="146"/>
        <v>9.3894425668437555E-3</v>
      </c>
      <c r="AM1301" s="87">
        <f t="shared" ca="1" si="147"/>
        <v>15.140021217348057</v>
      </c>
    </row>
    <row r="1302" spans="2:39" x14ac:dyDescent="0.45">
      <c r="B1302" s="86">
        <v>42131</v>
      </c>
      <c r="C1302" s="5">
        <v>85.3</v>
      </c>
      <c r="E1302" s="86">
        <v>42138</v>
      </c>
      <c r="F1302" s="5">
        <v>2.2869999999999999</v>
      </c>
      <c r="G1302" s="5">
        <v>1.3324505681888026</v>
      </c>
      <c r="I1302" s="86">
        <v>42075</v>
      </c>
      <c r="J1302" s="5">
        <v>15.42</v>
      </c>
      <c r="L1302" s="86">
        <v>42139</v>
      </c>
      <c r="M1302" s="5">
        <v>1.3939999999999999</v>
      </c>
      <c r="O1302" s="86">
        <f t="shared" ca="1" si="149"/>
        <v>42139</v>
      </c>
      <c r="P1302" s="5">
        <v>2053.4</v>
      </c>
      <c r="Q1302" s="5">
        <v>19.761649172936199</v>
      </c>
      <c r="R1302" s="1"/>
      <c r="S1302" s="1">
        <v>41918</v>
      </c>
      <c r="T1302">
        <v>334.33699999999999</v>
      </c>
      <c r="V1302" s="86">
        <v>42108</v>
      </c>
      <c r="W1302" s="5">
        <v>8.25</v>
      </c>
      <c r="Z1302" s="86">
        <v>42076</v>
      </c>
      <c r="AA1302" s="5">
        <v>90.2</v>
      </c>
      <c r="AC1302" s="1">
        <v>41992</v>
      </c>
      <c r="AD1302">
        <v>2.2915000000000001</v>
      </c>
      <c r="AE1302" s="87">
        <f t="shared" ca="1" si="143"/>
        <v>-4.3499999999999872E-2</v>
      </c>
      <c r="AF1302" s="87">
        <f t="shared" ca="1" si="144"/>
        <v>7.1692322926981869E-2</v>
      </c>
      <c r="AG1302" s="87">
        <f t="shared" ca="1" si="145"/>
        <v>1.1560039720231625</v>
      </c>
      <c r="AI1302" s="1">
        <v>41929</v>
      </c>
      <c r="AJ1302">
        <v>1886.76</v>
      </c>
      <c r="AK1302" s="85">
        <f t="shared" ca="1" si="148"/>
        <v>1.2801813443832692E-2</v>
      </c>
      <c r="AL1302" s="87">
        <f t="shared" ca="1" si="146"/>
        <v>8.6088288529728822E-3</v>
      </c>
      <c r="AM1302" s="87">
        <f t="shared" ca="1" si="147"/>
        <v>13.881319424731345</v>
      </c>
    </row>
    <row r="1303" spans="2:39" x14ac:dyDescent="0.45">
      <c r="B1303" s="86">
        <v>42130</v>
      </c>
      <c r="C1303" s="5">
        <v>87.2</v>
      </c>
      <c r="E1303" s="86">
        <v>42137</v>
      </c>
      <c r="F1303" s="5">
        <v>2.35</v>
      </c>
      <c r="G1303" s="5">
        <v>1.2035821257119625</v>
      </c>
      <c r="I1303" s="86">
        <v>42074</v>
      </c>
      <c r="J1303" s="5">
        <v>16.87</v>
      </c>
      <c r="L1303" s="86">
        <v>42138</v>
      </c>
      <c r="M1303" s="5">
        <v>1.4826999999999999</v>
      </c>
      <c r="O1303" s="86">
        <f t="shared" ca="1" si="149"/>
        <v>42138</v>
      </c>
      <c r="P1303" s="5">
        <v>2065.9499999999998</v>
      </c>
      <c r="Q1303" s="5">
        <v>20.117899502496599</v>
      </c>
      <c r="R1303" s="1"/>
      <c r="S1303" s="1">
        <v>41915</v>
      </c>
      <c r="T1303">
        <v>328.25700000000001</v>
      </c>
      <c r="V1303" s="86">
        <v>42107</v>
      </c>
      <c r="W1303" s="5">
        <v>8.3800000000000008</v>
      </c>
      <c r="Z1303" s="86">
        <v>42075</v>
      </c>
      <c r="AA1303" s="5">
        <v>90.51</v>
      </c>
      <c r="AC1303" s="1">
        <v>41991</v>
      </c>
      <c r="AD1303">
        <v>2.335</v>
      </c>
      <c r="AE1303" s="87">
        <f t="shared" ca="1" si="143"/>
        <v>7.2699999999999765E-2</v>
      </c>
      <c r="AF1303" s="87">
        <f t="shared" ca="1" si="144"/>
        <v>6.1873338361526822E-2</v>
      </c>
      <c r="AG1303" s="87">
        <f t="shared" ca="1" si="145"/>
        <v>0.99767760323663501</v>
      </c>
      <c r="AI1303" s="1">
        <v>41928</v>
      </c>
      <c r="AJ1303">
        <v>1862.76</v>
      </c>
      <c r="AK1303" s="85">
        <f t="shared" ca="1" si="148"/>
        <v>1.4495671456831241E-4</v>
      </c>
      <c r="AL1303" s="87">
        <f t="shared" ca="1" si="146"/>
        <v>8.405485630133061E-3</v>
      </c>
      <c r="AM1303" s="87">
        <f t="shared" ca="1" si="147"/>
        <v>13.553438329950476</v>
      </c>
    </row>
    <row r="1304" spans="2:39" x14ac:dyDescent="0.45">
      <c r="B1304" s="86">
        <v>42129</v>
      </c>
      <c r="C1304" s="5">
        <v>85.7</v>
      </c>
      <c r="E1304" s="86">
        <v>42136</v>
      </c>
      <c r="F1304" s="5">
        <v>2.3172000000000001</v>
      </c>
      <c r="G1304" s="5">
        <v>1.3843992138589676</v>
      </c>
      <c r="I1304" s="86">
        <v>42073</v>
      </c>
      <c r="J1304" s="5">
        <v>16.690000000000001</v>
      </c>
      <c r="L1304" s="86">
        <v>42137</v>
      </c>
      <c r="M1304" s="5">
        <v>1.5069999999999999</v>
      </c>
      <c r="O1304" s="86">
        <f t="shared" ca="1" si="149"/>
        <v>42137</v>
      </c>
      <c r="P1304" s="5">
        <v>2040.24</v>
      </c>
      <c r="Q1304" s="5">
        <v>16.125447275368099</v>
      </c>
      <c r="R1304" s="1"/>
      <c r="S1304" s="1">
        <v>41914</v>
      </c>
      <c r="T1304">
        <v>346.53300000000002</v>
      </c>
      <c r="V1304" s="86">
        <v>42104</v>
      </c>
      <c r="W1304" s="5">
        <v>9.44</v>
      </c>
      <c r="Z1304" s="86">
        <v>42074</v>
      </c>
      <c r="AA1304" s="5">
        <v>90.33</v>
      </c>
      <c r="AC1304" s="1">
        <v>41990</v>
      </c>
      <c r="AD1304">
        <v>2.2623000000000002</v>
      </c>
      <c r="AE1304" s="87">
        <f t="shared" ca="1" si="143"/>
        <v>7.3300000000000143E-2</v>
      </c>
      <c r="AF1304" s="87">
        <f t="shared" ca="1" si="144"/>
        <v>7.3742948815463047E-2</v>
      </c>
      <c r="AG1304" s="87">
        <f t="shared" ca="1" si="145"/>
        <v>1.1890693209397005</v>
      </c>
      <c r="AI1304" s="1">
        <v>41927</v>
      </c>
      <c r="AJ1304">
        <v>1862.49</v>
      </c>
      <c r="AK1304" s="85">
        <f t="shared" ca="1" si="148"/>
        <v>-8.1333214869814974E-3</v>
      </c>
      <c r="AL1304" s="87">
        <f t="shared" ca="1" si="146"/>
        <v>7.6675241804551944E-3</v>
      </c>
      <c r="AM1304" s="87">
        <f t="shared" ca="1" si="147"/>
        <v>12.363511246828276</v>
      </c>
    </row>
    <row r="1305" spans="2:39" x14ac:dyDescent="0.45">
      <c r="B1305" s="86">
        <v>42128</v>
      </c>
      <c r="C1305" s="5">
        <v>84.5</v>
      </c>
      <c r="E1305" s="86">
        <v>42135</v>
      </c>
      <c r="F1305" s="5">
        <v>2.3479999999999999</v>
      </c>
      <c r="G1305" s="5">
        <v>1.4028077499548279</v>
      </c>
      <c r="I1305" s="86">
        <v>42072</v>
      </c>
      <c r="J1305" s="5">
        <v>15.06</v>
      </c>
      <c r="L1305" s="86">
        <v>42136</v>
      </c>
      <c r="M1305" s="5">
        <v>1.4527000000000001</v>
      </c>
      <c r="O1305" s="86">
        <f t="shared" ca="1" si="149"/>
        <v>42136</v>
      </c>
      <c r="P1305" s="5">
        <v>2044.16</v>
      </c>
      <c r="Q1305" s="5">
        <v>17.193293137028999</v>
      </c>
      <c r="R1305" s="1"/>
      <c r="S1305" s="1">
        <v>41913</v>
      </c>
      <c r="T1305">
        <v>354.65199999999999</v>
      </c>
      <c r="V1305" s="86">
        <v>42103</v>
      </c>
      <c r="W1305" s="5">
        <v>9.5</v>
      </c>
      <c r="Z1305" s="86">
        <v>42073</v>
      </c>
      <c r="AA1305" s="5">
        <v>90.08</v>
      </c>
      <c r="AC1305" s="1">
        <v>41989</v>
      </c>
      <c r="AD1305">
        <v>2.1890000000000001</v>
      </c>
      <c r="AE1305" s="87">
        <f t="shared" ca="1" si="143"/>
        <v>-5.7999999999999829E-2</v>
      </c>
      <c r="AF1305" s="87">
        <f t="shared" ca="1" si="144"/>
        <v>5.5069652864955125E-2</v>
      </c>
      <c r="AG1305" s="87">
        <f t="shared" ca="1" si="145"/>
        <v>0.88797147101319174</v>
      </c>
      <c r="AI1305" s="1">
        <v>41926</v>
      </c>
      <c r="AJ1305">
        <v>1877.7</v>
      </c>
      <c r="AK1305" s="85">
        <f t="shared" ca="1" si="148"/>
        <v>1.5776404760320126E-3</v>
      </c>
      <c r="AL1305" s="87">
        <f t="shared" ca="1" si="146"/>
        <v>9.7386521878774692E-3</v>
      </c>
      <c r="AM1305" s="87">
        <f t="shared" ca="1" si="147"/>
        <v>15.70310481193995</v>
      </c>
    </row>
    <row r="1306" spans="2:39" x14ac:dyDescent="0.45">
      <c r="B1306" s="86">
        <v>42125</v>
      </c>
      <c r="C1306" s="5">
        <v>82.654799999999994</v>
      </c>
      <c r="E1306" s="86">
        <v>42132</v>
      </c>
      <c r="F1306" s="5">
        <v>2.2235</v>
      </c>
      <c r="G1306" s="5">
        <v>0.93115272646327796</v>
      </c>
      <c r="I1306" s="86">
        <v>42069</v>
      </c>
      <c r="J1306" s="5">
        <v>15.2</v>
      </c>
      <c r="L1306" s="86">
        <v>42135</v>
      </c>
      <c r="M1306" s="5">
        <v>1.458</v>
      </c>
      <c r="O1306" s="86">
        <f t="shared" ca="1" si="149"/>
        <v>42135</v>
      </c>
      <c r="P1306" s="5">
        <v>2079.4299999999998</v>
      </c>
      <c r="Q1306" s="5">
        <v>12.9737342310779</v>
      </c>
      <c r="R1306" s="1"/>
      <c r="S1306" s="1">
        <v>41912</v>
      </c>
      <c r="T1306">
        <v>354.05799999999999</v>
      </c>
      <c r="V1306" s="86">
        <v>42102</v>
      </c>
      <c r="W1306" s="5">
        <v>9.25</v>
      </c>
      <c r="Z1306" s="86">
        <v>42072</v>
      </c>
      <c r="AA1306" s="5">
        <v>90.43</v>
      </c>
      <c r="AC1306" s="1">
        <v>41988</v>
      </c>
      <c r="AD1306">
        <v>2.2469999999999999</v>
      </c>
      <c r="AE1306" s="87">
        <f t="shared" ca="1" si="143"/>
        <v>3.6999999999999922E-2</v>
      </c>
      <c r="AF1306" s="87">
        <f t="shared" ca="1" si="144"/>
        <v>5.3443638536312246E-2</v>
      </c>
      <c r="AG1306" s="87">
        <f t="shared" ca="1" si="145"/>
        <v>0.86175277777330073</v>
      </c>
      <c r="AI1306" s="1">
        <v>41925</v>
      </c>
      <c r="AJ1306">
        <v>1874.74</v>
      </c>
      <c r="AK1306" s="85">
        <f t="shared" ca="1" si="148"/>
        <v>-1.6605025431830202E-2</v>
      </c>
      <c r="AL1306" s="87">
        <f t="shared" ca="1" si="146"/>
        <v>1.7251798105330226E-2</v>
      </c>
      <c r="AM1306" s="87">
        <f t="shared" ca="1" si="147"/>
        <v>27.81768858935617</v>
      </c>
    </row>
    <row r="1307" spans="2:39" x14ac:dyDescent="0.45">
      <c r="B1307" s="86">
        <v>42124</v>
      </c>
      <c r="C1307" s="5">
        <v>80.5</v>
      </c>
      <c r="E1307" s="86">
        <v>42131</v>
      </c>
      <c r="F1307" s="5">
        <v>2.2589999999999999</v>
      </c>
      <c r="G1307" s="5">
        <v>0.88183595413205851</v>
      </c>
      <c r="I1307" s="86">
        <v>42068</v>
      </c>
      <c r="J1307" s="5">
        <v>14.04</v>
      </c>
      <c r="L1307" s="86">
        <v>42132</v>
      </c>
      <c r="M1307" s="5">
        <v>1.3835</v>
      </c>
      <c r="O1307" s="86">
        <f t="shared" ca="1" si="149"/>
        <v>42132</v>
      </c>
      <c r="P1307" s="5">
        <v>2071.2600000000002</v>
      </c>
      <c r="Q1307" s="5">
        <v>10.3646622847261</v>
      </c>
      <c r="R1307" s="1"/>
      <c r="S1307" s="1">
        <v>41911</v>
      </c>
      <c r="T1307">
        <v>368.57799999999997</v>
      </c>
      <c r="V1307" s="86">
        <v>42101</v>
      </c>
      <c r="W1307" s="5">
        <v>10.25</v>
      </c>
      <c r="Z1307" s="86">
        <v>42069</v>
      </c>
      <c r="AA1307" s="5">
        <v>90.62</v>
      </c>
      <c r="AC1307" s="1">
        <v>41985</v>
      </c>
      <c r="AD1307">
        <v>2.21</v>
      </c>
      <c r="AE1307" s="87">
        <f t="shared" ca="1" si="143"/>
        <v>-8.0000000000000071E-2</v>
      </c>
      <c r="AF1307" s="87">
        <f t="shared" ca="1" si="144"/>
        <v>3.7069888948669166E-2</v>
      </c>
      <c r="AG1307" s="87">
        <f t="shared" ca="1" si="145"/>
        <v>0.59773399880994948</v>
      </c>
      <c r="AI1307" s="1">
        <v>41922</v>
      </c>
      <c r="AJ1307">
        <v>1906.13</v>
      </c>
      <c r="AK1307" s="85">
        <f t="shared" ca="1" si="148"/>
        <v>-1.1517102846274005E-2</v>
      </c>
      <c r="AL1307" s="87">
        <f t="shared" ca="1" si="146"/>
        <v>1.7035176372090927E-2</v>
      </c>
      <c r="AM1307" s="87">
        <f t="shared" ca="1" si="147"/>
        <v>27.468396539904489</v>
      </c>
    </row>
    <row r="1308" spans="2:39" x14ac:dyDescent="0.45">
      <c r="B1308" s="86">
        <v>42123</v>
      </c>
      <c r="C1308" s="5">
        <v>78.7</v>
      </c>
      <c r="E1308" s="86">
        <v>42130</v>
      </c>
      <c r="F1308" s="5">
        <v>2.3254999999999999</v>
      </c>
      <c r="G1308" s="5">
        <v>0.35046347883909257</v>
      </c>
      <c r="I1308" s="86">
        <v>42067</v>
      </c>
      <c r="J1308" s="5">
        <v>14.23</v>
      </c>
      <c r="L1308" s="86">
        <v>42131</v>
      </c>
      <c r="M1308" s="5">
        <v>1.355</v>
      </c>
      <c r="O1308" s="86">
        <f t="shared" ca="1" si="149"/>
        <v>42131</v>
      </c>
      <c r="P1308" s="5">
        <v>2101.04</v>
      </c>
      <c r="Q1308" s="5">
        <v>8.2258341576411507</v>
      </c>
      <c r="R1308" s="1"/>
      <c r="S1308" s="1">
        <v>41908</v>
      </c>
      <c r="T1308">
        <v>355.58600000000001</v>
      </c>
      <c r="V1308" s="86">
        <v>42100</v>
      </c>
      <c r="W1308" s="5">
        <v>11.15</v>
      </c>
      <c r="Z1308" s="86">
        <v>42068</v>
      </c>
      <c r="AA1308" s="5">
        <v>91.2</v>
      </c>
      <c r="AC1308" s="1">
        <v>41984</v>
      </c>
      <c r="AD1308">
        <v>2.29</v>
      </c>
      <c r="AE1308" s="87">
        <f t="shared" ca="1" si="143"/>
        <v>8.999999999999897E-3</v>
      </c>
      <c r="AF1308" s="87">
        <f t="shared" ca="1" si="144"/>
        <v>2.7865555201119951E-2</v>
      </c>
      <c r="AG1308" s="87">
        <f t="shared" ca="1" si="145"/>
        <v>0.44931857666174052</v>
      </c>
      <c r="AI1308" s="1">
        <v>41921</v>
      </c>
      <c r="AJ1308">
        <v>1928.21</v>
      </c>
      <c r="AK1308" s="85">
        <f t="shared" ca="1" si="148"/>
        <v>-2.0877820755941481E-2</v>
      </c>
      <c r="AL1308" s="87">
        <f t="shared" ca="1" si="146"/>
        <v>1.6995377551016277E-2</v>
      </c>
      <c r="AM1308" s="87">
        <f t="shared" ca="1" si="147"/>
        <v>27.40422286918804</v>
      </c>
    </row>
    <row r="1309" spans="2:39" x14ac:dyDescent="0.45">
      <c r="B1309" s="86">
        <v>42122</v>
      </c>
      <c r="C1309" s="5">
        <v>78.099999999999994</v>
      </c>
      <c r="E1309" s="86">
        <v>42129</v>
      </c>
      <c r="F1309" s="5">
        <v>2.2705000000000002</v>
      </c>
      <c r="G1309" s="5">
        <v>0.49740122972639567</v>
      </c>
      <c r="I1309" s="86">
        <v>42066</v>
      </c>
      <c r="J1309" s="5">
        <v>13.86</v>
      </c>
      <c r="L1309" s="86">
        <v>42130</v>
      </c>
      <c r="M1309" s="5">
        <v>1.4335</v>
      </c>
      <c r="O1309" s="86">
        <f t="shared" ca="1" si="149"/>
        <v>42130</v>
      </c>
      <c r="P1309" s="5">
        <v>2098.5300000000002</v>
      </c>
      <c r="Q1309" s="5">
        <v>8.2046995468356307</v>
      </c>
      <c r="R1309" s="1"/>
      <c r="S1309" s="1">
        <v>41907</v>
      </c>
      <c r="T1309">
        <v>353.12099999999998</v>
      </c>
      <c r="V1309" s="86">
        <v>42097</v>
      </c>
      <c r="W1309" s="5">
        <v>11.25</v>
      </c>
      <c r="Z1309" s="86">
        <v>42067</v>
      </c>
      <c r="AA1309" s="5">
        <v>91.03</v>
      </c>
      <c r="AC1309" s="1">
        <v>41983</v>
      </c>
      <c r="AD1309">
        <v>2.2810000000000001</v>
      </c>
      <c r="AE1309" s="87">
        <f t="shared" ref="AE1309:AE1372" ca="1" si="150">(AD1309-AD1310)</f>
        <v>-4.9700000000000077E-2</v>
      </c>
      <c r="AF1309" s="87">
        <f t="shared" ref="AF1309:AF1372" ca="1" si="151">STDEV(AE1309:AE1312)</f>
        <v>5.7306100606014619E-2</v>
      </c>
      <c r="AG1309" s="87">
        <f t="shared" ref="AG1309:AG1372" ca="1" si="152">AF1309*SQRT(260)</f>
        <v>0.92403310727123511</v>
      </c>
      <c r="AI1309" s="1">
        <v>41920</v>
      </c>
      <c r="AJ1309">
        <v>1968.89</v>
      </c>
      <c r="AK1309" s="85">
        <f t="shared" ca="1" si="148"/>
        <v>1.7310927441677434E-2</v>
      </c>
      <c r="AL1309" s="87">
        <f t="shared" ref="AL1309:AL1372" ca="1" si="153">STDEV(AK1309:AK1312)</f>
        <v>1.4422687344519255E-2</v>
      </c>
      <c r="AM1309" s="87">
        <f t="shared" ref="AM1309:AM1372" ca="1" si="154">AL1309*SQRT(260)*100</f>
        <v>23.255884558927558</v>
      </c>
    </row>
    <row r="1310" spans="2:39" x14ac:dyDescent="0.45">
      <c r="B1310" s="86">
        <v>42121</v>
      </c>
      <c r="C1310" s="5">
        <v>77.88</v>
      </c>
      <c r="E1310" s="86">
        <v>42128</v>
      </c>
      <c r="F1310" s="5">
        <v>2.2341000000000002</v>
      </c>
      <c r="G1310" s="5">
        <v>0.49917530320853293</v>
      </c>
      <c r="I1310" s="86">
        <v>42065</v>
      </c>
      <c r="J1310" s="5">
        <v>13.04</v>
      </c>
      <c r="L1310" s="86">
        <v>42129</v>
      </c>
      <c r="M1310" s="5">
        <v>1.3895</v>
      </c>
      <c r="O1310" s="86">
        <f t="shared" ca="1" si="149"/>
        <v>42129</v>
      </c>
      <c r="P1310" s="5">
        <v>2107.7800000000002</v>
      </c>
      <c r="Q1310" s="5">
        <v>7.6117095445461596</v>
      </c>
      <c r="R1310" s="1"/>
      <c r="S1310" s="1">
        <v>41906</v>
      </c>
      <c r="T1310">
        <v>341.29899999999998</v>
      </c>
      <c r="V1310" s="86">
        <v>42096</v>
      </c>
      <c r="W1310" s="5">
        <v>10.38</v>
      </c>
      <c r="Z1310" s="86">
        <v>42066</v>
      </c>
      <c r="AA1310" s="5">
        <v>91.2</v>
      </c>
      <c r="AC1310" s="1">
        <v>41982</v>
      </c>
      <c r="AD1310">
        <v>2.3307000000000002</v>
      </c>
      <c r="AE1310" s="87">
        <f t="shared" ca="1" si="150"/>
        <v>-4.6299999999999564E-2</v>
      </c>
      <c r="AF1310" s="87">
        <f t="shared" ca="1" si="151"/>
        <v>5.8755368549038414E-2</v>
      </c>
      <c r="AG1310" s="87">
        <f t="shared" ca="1" si="152"/>
        <v>0.9474018506772437</v>
      </c>
      <c r="AI1310" s="1">
        <v>41919</v>
      </c>
      <c r="AJ1310">
        <v>1935.1</v>
      </c>
      <c r="AK1310" s="85">
        <f t="shared" ref="AK1310:AK1373" ca="1" si="155">LN(AJ1310/AJ1311)</f>
        <v>-1.5241633339008961E-2</v>
      </c>
      <c r="AL1310" s="87">
        <f t="shared" ca="1" si="153"/>
        <v>1.0800178918963465E-2</v>
      </c>
      <c r="AM1310" s="87">
        <f t="shared" ca="1" si="154"/>
        <v>17.414765234484769</v>
      </c>
    </row>
    <row r="1311" spans="2:39" x14ac:dyDescent="0.45">
      <c r="B1311" s="86">
        <v>42118</v>
      </c>
      <c r="C1311" s="5">
        <v>76.8</v>
      </c>
      <c r="E1311" s="86">
        <v>42125</v>
      </c>
      <c r="F1311" s="5">
        <v>2.2025000000000001</v>
      </c>
      <c r="G1311" s="5">
        <v>0.60161587966630692</v>
      </c>
      <c r="I1311" s="86">
        <v>42062</v>
      </c>
      <c r="J1311" s="5">
        <v>13.34</v>
      </c>
      <c r="L1311" s="86">
        <v>42128</v>
      </c>
      <c r="M1311" s="5">
        <v>1.3761000000000001</v>
      </c>
      <c r="O1311" s="86">
        <f t="shared" ca="1" si="149"/>
        <v>42128</v>
      </c>
      <c r="P1311" s="5">
        <v>2117.39</v>
      </c>
      <c r="Q1311" s="5">
        <v>6.4911179212342303</v>
      </c>
      <c r="R1311" s="1"/>
      <c r="S1311" s="1">
        <v>41905</v>
      </c>
      <c r="T1311">
        <v>343.988</v>
      </c>
      <c r="V1311" s="86">
        <v>42095</v>
      </c>
      <c r="W1311" s="5">
        <v>10.63</v>
      </c>
      <c r="Z1311" s="86">
        <v>42065</v>
      </c>
      <c r="AA1311" s="5">
        <v>91.46</v>
      </c>
      <c r="AC1311" s="1">
        <v>41981</v>
      </c>
      <c r="AD1311">
        <v>2.3769999999999998</v>
      </c>
      <c r="AE1311" s="87">
        <f t="shared" ca="1" si="150"/>
        <v>-4.3500000000000316E-2</v>
      </c>
      <c r="AF1311" s="87">
        <f t="shared" ca="1" si="151"/>
        <v>5.6018412151720334E-2</v>
      </c>
      <c r="AG1311" s="87">
        <f t="shared" ca="1" si="152"/>
        <v>0.90326975483517769</v>
      </c>
      <c r="AI1311" s="1">
        <v>41918</v>
      </c>
      <c r="AJ1311">
        <v>1964.82</v>
      </c>
      <c r="AK1311" s="85">
        <f t="shared" ca="1" si="155"/>
        <v>-1.5663462589335857E-3</v>
      </c>
      <c r="AL1311" s="87">
        <f t="shared" ca="1" si="153"/>
        <v>1.0000381354124116E-2</v>
      </c>
      <c r="AM1311" s="87">
        <f t="shared" ca="1" si="154"/>
        <v>16.1251304116455</v>
      </c>
    </row>
    <row r="1312" spans="2:39" x14ac:dyDescent="0.45">
      <c r="B1312" s="86">
        <v>42117</v>
      </c>
      <c r="C1312" s="5">
        <v>78.2</v>
      </c>
      <c r="E1312" s="86">
        <v>42124</v>
      </c>
      <c r="F1312" s="5">
        <v>2.1230000000000002</v>
      </c>
      <c r="G1312" s="5">
        <v>0.54460038866432448</v>
      </c>
      <c r="I1312" s="86">
        <v>42061</v>
      </c>
      <c r="J1312" s="5">
        <v>13.91</v>
      </c>
      <c r="L1312" s="86">
        <v>42125</v>
      </c>
      <c r="M1312" s="5">
        <v>1.3454999999999999</v>
      </c>
      <c r="O1312" s="86">
        <f t="shared" ca="1" si="149"/>
        <v>42125</v>
      </c>
      <c r="P1312" s="5">
        <v>2104.5</v>
      </c>
      <c r="Q1312" s="5">
        <v>3.9083208614937401</v>
      </c>
      <c r="R1312" s="1"/>
      <c r="S1312" s="1">
        <v>41904</v>
      </c>
      <c r="T1312">
        <v>332.51299999999998</v>
      </c>
      <c r="V1312" s="86">
        <v>42094</v>
      </c>
      <c r="W1312" s="5">
        <v>10.06</v>
      </c>
      <c r="Z1312" s="86">
        <v>42062</v>
      </c>
      <c r="AA1312" s="5">
        <v>91.87</v>
      </c>
      <c r="AC1312" s="1">
        <v>41978</v>
      </c>
      <c r="AD1312">
        <v>2.4205000000000001</v>
      </c>
      <c r="AE1312" s="87">
        <f t="shared" ca="1" si="150"/>
        <v>6.800000000000006E-2</v>
      </c>
      <c r="AF1312" s="87">
        <f t="shared" ca="1" si="151"/>
        <v>5.8726257613893093E-2</v>
      </c>
      <c r="AG1312" s="87">
        <f t="shared" ca="1" si="152"/>
        <v>0.94693245095237255</v>
      </c>
      <c r="AI1312" s="1">
        <v>41915</v>
      </c>
      <c r="AJ1312">
        <v>1967.9</v>
      </c>
      <c r="AK1312" s="85">
        <f t="shared" ca="1" si="155"/>
        <v>1.1103645698160249E-2</v>
      </c>
      <c r="AL1312" s="87">
        <f t="shared" ca="1" si="153"/>
        <v>1.00441849169029E-2</v>
      </c>
      <c r="AM1312" s="87">
        <f t="shared" ca="1" si="154"/>
        <v>16.195761534328764</v>
      </c>
    </row>
    <row r="1313" spans="2:39" x14ac:dyDescent="0.45">
      <c r="B1313" s="86">
        <v>42116</v>
      </c>
      <c r="C1313" s="5">
        <v>79.128100000000003</v>
      </c>
      <c r="E1313" s="86">
        <v>42123</v>
      </c>
      <c r="F1313" s="5">
        <v>2.1179999999999999</v>
      </c>
      <c r="G1313" s="5">
        <v>0.81508256228024922</v>
      </c>
      <c r="I1313" s="86">
        <v>42060</v>
      </c>
      <c r="J1313" s="5">
        <v>13.84</v>
      </c>
      <c r="L1313" s="86">
        <v>42124</v>
      </c>
      <c r="M1313" s="5">
        <v>1.3005</v>
      </c>
      <c r="O1313" s="86">
        <f t="shared" ca="1" si="149"/>
        <v>42124</v>
      </c>
      <c r="P1313" s="5">
        <v>2110.7399999999998</v>
      </c>
      <c r="Q1313" s="5">
        <v>3.0079482755421898</v>
      </c>
      <c r="R1313" s="1"/>
      <c r="S1313" s="1">
        <v>41901</v>
      </c>
      <c r="T1313">
        <v>323.04700000000003</v>
      </c>
      <c r="V1313" s="86">
        <v>42093</v>
      </c>
      <c r="W1313" s="5">
        <v>9.25</v>
      </c>
      <c r="Z1313" s="86">
        <v>42061</v>
      </c>
      <c r="AA1313" s="5">
        <v>91.85</v>
      </c>
      <c r="AC1313" s="1">
        <v>41977</v>
      </c>
      <c r="AD1313">
        <v>2.3525</v>
      </c>
      <c r="AE1313" s="87">
        <f t="shared" ca="1" si="150"/>
        <v>-5.699999999999994E-2</v>
      </c>
      <c r="AF1313" s="87">
        <f t="shared" ca="1" si="151"/>
        <v>5.8144382073134715E-2</v>
      </c>
      <c r="AG1313" s="87">
        <f t="shared" ca="1" si="152"/>
        <v>0.93754998977832327</v>
      </c>
      <c r="AI1313" s="1">
        <v>41914</v>
      </c>
      <c r="AJ1313">
        <v>1946.17</v>
      </c>
      <c r="AK1313" s="85">
        <f t="shared" ca="1" si="155"/>
        <v>5.1383104720751194E-6</v>
      </c>
      <c r="AL1313" s="87">
        <f t="shared" ca="1" si="153"/>
        <v>5.9162129453063268E-3</v>
      </c>
      <c r="AM1313" s="87">
        <f t="shared" ca="1" si="154"/>
        <v>9.539606731776022</v>
      </c>
    </row>
    <row r="1314" spans="2:39" x14ac:dyDescent="0.45">
      <c r="B1314" s="86">
        <v>42115</v>
      </c>
      <c r="C1314" s="5">
        <v>77.900000000000006</v>
      </c>
      <c r="E1314" s="86">
        <v>42122</v>
      </c>
      <c r="F1314" s="5">
        <v>2.085</v>
      </c>
      <c r="G1314" s="5">
        <v>0.89444745513641088</v>
      </c>
      <c r="I1314" s="86">
        <v>42059</v>
      </c>
      <c r="J1314" s="5">
        <v>13.69</v>
      </c>
      <c r="L1314" s="86">
        <v>42123</v>
      </c>
      <c r="M1314" s="5">
        <v>1.3194999999999999</v>
      </c>
      <c r="O1314" s="86">
        <f t="shared" ca="1" si="149"/>
        <v>42123</v>
      </c>
      <c r="P1314" s="5">
        <v>2113.86</v>
      </c>
      <c r="Q1314" s="5">
        <v>5.1320659030598597</v>
      </c>
      <c r="R1314" s="1"/>
      <c r="S1314" s="1">
        <v>41900</v>
      </c>
      <c r="T1314">
        <v>326.26499999999999</v>
      </c>
      <c r="V1314" s="86">
        <v>42090</v>
      </c>
      <c r="W1314" s="5">
        <v>9.02</v>
      </c>
      <c r="Z1314" s="86">
        <v>42060</v>
      </c>
      <c r="AA1314" s="5">
        <v>91.87</v>
      </c>
      <c r="AC1314" s="1">
        <v>41976</v>
      </c>
      <c r="AD1314">
        <v>2.4095</v>
      </c>
      <c r="AE1314" s="87">
        <f t="shared" ca="1" si="150"/>
        <v>-1.2000000000000011E-2</v>
      </c>
      <c r="AF1314" s="87">
        <f t="shared" ca="1" si="151"/>
        <v>6.475159586192987E-2</v>
      </c>
      <c r="AG1314" s="87">
        <f t="shared" ca="1" si="152"/>
        <v>1.0440881109050808</v>
      </c>
      <c r="AI1314" s="1">
        <v>41913</v>
      </c>
      <c r="AJ1314">
        <v>1946.16</v>
      </c>
      <c r="AK1314" s="85">
        <f t="shared" ca="1" si="155"/>
        <v>-1.3337103869609681E-2</v>
      </c>
      <c r="AL1314" s="87">
        <f t="shared" ca="1" si="153"/>
        <v>8.9328984748234513E-3</v>
      </c>
      <c r="AM1314" s="87">
        <f t="shared" ca="1" si="154"/>
        <v>14.403865988681932</v>
      </c>
    </row>
    <row r="1315" spans="2:39" x14ac:dyDescent="0.45">
      <c r="B1315" s="86">
        <v>42114</v>
      </c>
      <c r="C1315" s="5">
        <v>78.680000000000007</v>
      </c>
      <c r="E1315" s="86">
        <v>42121</v>
      </c>
      <c r="F1315" s="5">
        <v>2.0034999999999998</v>
      </c>
      <c r="G1315" s="5">
        <v>0.81232998221166308</v>
      </c>
      <c r="I1315" s="86">
        <v>42058</v>
      </c>
      <c r="J1315" s="5">
        <v>14.56</v>
      </c>
      <c r="L1315" s="86">
        <v>42122</v>
      </c>
      <c r="M1315" s="5">
        <v>1.2845</v>
      </c>
      <c r="O1315" s="86">
        <f t="shared" ca="1" si="149"/>
        <v>42122</v>
      </c>
      <c r="P1315" s="5">
        <v>2115.48</v>
      </c>
      <c r="Q1315" s="5">
        <v>5.2716967570660396</v>
      </c>
      <c r="R1315" s="1"/>
      <c r="S1315" s="1">
        <v>41899</v>
      </c>
      <c r="T1315">
        <v>332.71899999999999</v>
      </c>
      <c r="V1315" s="86">
        <v>42089</v>
      </c>
      <c r="W1315" s="5">
        <v>9.5</v>
      </c>
      <c r="Z1315" s="86">
        <v>42059</v>
      </c>
      <c r="AA1315" s="5">
        <v>91.57</v>
      </c>
      <c r="AC1315" s="1">
        <v>41975</v>
      </c>
      <c r="AD1315">
        <v>2.4215</v>
      </c>
      <c r="AE1315" s="87">
        <f t="shared" ca="1" si="150"/>
        <v>5.5400000000000116E-2</v>
      </c>
      <c r="AF1315" s="87">
        <f t="shared" ca="1" si="151"/>
        <v>6.3781678403754996E-2</v>
      </c>
      <c r="AG1315" s="87">
        <f t="shared" ca="1" si="152"/>
        <v>1.0284486618203199</v>
      </c>
      <c r="AI1315" s="1">
        <v>41912</v>
      </c>
      <c r="AJ1315">
        <v>1972.29</v>
      </c>
      <c r="AK1315" s="85">
        <f t="shared" ca="1" si="155"/>
        <v>-2.7898116618691174E-3</v>
      </c>
      <c r="AL1315" s="87">
        <f t="shared" ca="1" si="153"/>
        <v>1.0165488915003837E-2</v>
      </c>
      <c r="AM1315" s="87">
        <f t="shared" ca="1" si="154"/>
        <v>16.391358354046538</v>
      </c>
    </row>
    <row r="1316" spans="2:39" x14ac:dyDescent="0.45">
      <c r="B1316" s="86">
        <v>42111</v>
      </c>
      <c r="C1316" s="5">
        <v>79.900000000000006</v>
      </c>
      <c r="E1316" s="86">
        <v>42118</v>
      </c>
      <c r="F1316" s="5">
        <v>1.9875</v>
      </c>
      <c r="G1316" s="5">
        <v>0.81049753238365951</v>
      </c>
      <c r="I1316" s="86">
        <v>42055</v>
      </c>
      <c r="J1316" s="5">
        <v>14.3</v>
      </c>
      <c r="L1316" s="86">
        <v>42121</v>
      </c>
      <c r="M1316" s="5">
        <v>1.2250000000000001</v>
      </c>
      <c r="O1316" s="86">
        <f t="shared" ca="1" si="149"/>
        <v>42121</v>
      </c>
      <c r="P1316" s="5">
        <v>2109.66</v>
      </c>
      <c r="Q1316" s="5">
        <v>5.4063336694587898</v>
      </c>
      <c r="R1316" s="1"/>
      <c r="S1316" s="1">
        <v>41898</v>
      </c>
      <c r="T1316">
        <v>340.70800000000003</v>
      </c>
      <c r="V1316" s="86">
        <v>42088</v>
      </c>
      <c r="W1316" s="5">
        <v>9.25</v>
      </c>
      <c r="Z1316" s="86">
        <v>42058</v>
      </c>
      <c r="AA1316" s="5">
        <v>91.48</v>
      </c>
      <c r="AC1316" s="1">
        <v>41974</v>
      </c>
      <c r="AD1316">
        <v>2.3660999999999999</v>
      </c>
      <c r="AE1316" s="87">
        <f t="shared" ca="1" si="150"/>
        <v>6.6100000000000048E-2</v>
      </c>
      <c r="AF1316" s="87">
        <f t="shared" ca="1" si="151"/>
        <v>5.6862429013658518E-2</v>
      </c>
      <c r="AG1316" s="87">
        <f t="shared" ca="1" si="152"/>
        <v>0.91687911780488918</v>
      </c>
      <c r="AI1316" s="1">
        <v>41911</v>
      </c>
      <c r="AJ1316">
        <v>1977.8</v>
      </c>
      <c r="AK1316" s="85">
        <f t="shared" ca="1" si="155"/>
        <v>-2.5500878576278762E-3</v>
      </c>
      <c r="AL1316" s="87">
        <f t="shared" ca="1" si="153"/>
        <v>1.1610868220346387E-2</v>
      </c>
      <c r="AM1316" s="87">
        <f t="shared" ca="1" si="154"/>
        <v>18.721962454792209</v>
      </c>
    </row>
    <row r="1317" spans="2:39" x14ac:dyDescent="0.45">
      <c r="B1317" s="86">
        <v>42110</v>
      </c>
      <c r="C1317" s="5">
        <v>78.599999999999994</v>
      </c>
      <c r="E1317" s="86">
        <v>42117</v>
      </c>
      <c r="F1317" s="5">
        <v>2.0285000000000002</v>
      </c>
      <c r="G1317" s="5">
        <v>0.65340358890964145</v>
      </c>
      <c r="I1317" s="86">
        <v>42054</v>
      </c>
      <c r="J1317" s="5">
        <v>15.29</v>
      </c>
      <c r="L1317" s="86">
        <v>42118</v>
      </c>
      <c r="M1317" s="5">
        <v>1.2190000000000001</v>
      </c>
      <c r="O1317" s="86">
        <f t="shared" ca="1" si="149"/>
        <v>42118</v>
      </c>
      <c r="P1317" s="5">
        <v>2110.3000000000002</v>
      </c>
      <c r="Q1317" s="5">
        <v>5.1894603211622599</v>
      </c>
      <c r="R1317" s="1"/>
      <c r="S1317" s="1">
        <v>41897</v>
      </c>
      <c r="T1317">
        <v>343.60899999999998</v>
      </c>
      <c r="V1317" s="86">
        <v>42087</v>
      </c>
      <c r="W1317" s="5">
        <v>9.44</v>
      </c>
      <c r="Z1317" s="86">
        <v>42055</v>
      </c>
      <c r="AA1317" s="5">
        <v>91.41</v>
      </c>
      <c r="AC1317" s="1">
        <v>41971</v>
      </c>
      <c r="AD1317">
        <v>2.2999999999999998</v>
      </c>
      <c r="AE1317" s="87">
        <f t="shared" ca="1" si="150"/>
        <v>-7.3000000000000398E-2</v>
      </c>
      <c r="AF1317" s="87">
        <f t="shared" ca="1" si="151"/>
        <v>3.4101258530050534E-2</v>
      </c>
      <c r="AG1317" s="87">
        <f t="shared" ca="1" si="152"/>
        <v>0.54986627162126378</v>
      </c>
      <c r="AI1317" s="1">
        <v>41908</v>
      </c>
      <c r="AJ1317">
        <v>1982.85</v>
      </c>
      <c r="AK1317" s="85">
        <f t="shared" ca="1" si="155"/>
        <v>8.53926846933231E-3</v>
      </c>
      <c r="AL1317" s="87">
        <f t="shared" ca="1" si="153"/>
        <v>1.1899526910255906E-2</v>
      </c>
      <c r="AM1317" s="87">
        <f t="shared" ca="1" si="154"/>
        <v>19.187410606659554</v>
      </c>
    </row>
    <row r="1318" spans="2:39" x14ac:dyDescent="0.45">
      <c r="B1318" s="86">
        <v>42109</v>
      </c>
      <c r="C1318" s="5">
        <v>78.900000000000006</v>
      </c>
      <c r="E1318" s="86">
        <v>42116</v>
      </c>
      <c r="F1318" s="5">
        <v>2.0575000000000001</v>
      </c>
      <c r="G1318" s="5">
        <v>0.61069052446117689</v>
      </c>
      <c r="I1318" s="86">
        <v>42053</v>
      </c>
      <c r="J1318" s="5">
        <v>15.45</v>
      </c>
      <c r="L1318" s="86">
        <v>42117</v>
      </c>
      <c r="M1318" s="5">
        <v>1.2316</v>
      </c>
      <c r="O1318" s="86">
        <f t="shared" ca="1" si="149"/>
        <v>42117</v>
      </c>
      <c r="P1318" s="5">
        <v>2097.4499999999998</v>
      </c>
      <c r="Q1318" s="5">
        <v>3.6911026511912399</v>
      </c>
      <c r="R1318" s="1"/>
      <c r="S1318" s="1">
        <v>41894</v>
      </c>
      <c r="T1318">
        <v>335.67200000000003</v>
      </c>
      <c r="V1318" s="86">
        <v>42086</v>
      </c>
      <c r="W1318" s="5">
        <v>9.3699999999999992</v>
      </c>
      <c r="Z1318" s="86">
        <v>42054</v>
      </c>
      <c r="AA1318" s="5">
        <v>91.16</v>
      </c>
      <c r="AC1318" s="1">
        <v>41970</v>
      </c>
      <c r="AD1318">
        <v>2.3730000000000002</v>
      </c>
      <c r="AE1318" s="87">
        <f t="shared" ca="1" si="150"/>
        <v>-9.9999999999988987E-4</v>
      </c>
      <c r="AF1318" s="87">
        <f t="shared" ca="1" si="151"/>
        <v>2.2724802896101473E-2</v>
      </c>
      <c r="AG1318" s="87">
        <f t="shared" ca="1" si="152"/>
        <v>0.36642643645530282</v>
      </c>
      <c r="AI1318" s="1">
        <v>41907</v>
      </c>
      <c r="AJ1318">
        <v>1965.99</v>
      </c>
      <c r="AK1318" s="85">
        <f t="shared" ca="1" si="155"/>
        <v>-1.6300883863057503E-2</v>
      </c>
      <c r="AL1318" s="87">
        <f t="shared" ca="1" si="153"/>
        <v>1.0002314523217259E-2</v>
      </c>
      <c r="AM1318" s="87">
        <f t="shared" ca="1" si="154"/>
        <v>16.128247553145492</v>
      </c>
    </row>
    <row r="1319" spans="2:39" x14ac:dyDescent="0.45">
      <c r="B1319" s="86">
        <v>42108</v>
      </c>
      <c r="C1319" s="5">
        <v>80.006399999999999</v>
      </c>
      <c r="E1319" s="86">
        <v>42115</v>
      </c>
      <c r="F1319" s="5">
        <v>1.9875</v>
      </c>
      <c r="G1319" s="5">
        <v>0.28749420284010418</v>
      </c>
      <c r="I1319" s="86">
        <v>42052</v>
      </c>
      <c r="J1319" s="5">
        <v>15.8</v>
      </c>
      <c r="L1319" s="86">
        <v>42116</v>
      </c>
      <c r="M1319" s="5">
        <v>1.2412000000000001</v>
      </c>
      <c r="O1319" s="86">
        <f t="shared" ca="1" si="149"/>
        <v>42116</v>
      </c>
      <c r="P1319" s="5">
        <v>2099.6799999999998</v>
      </c>
      <c r="Q1319" s="5">
        <v>6.9328808082145397</v>
      </c>
      <c r="R1319" s="1"/>
      <c r="S1319" s="1">
        <v>41893</v>
      </c>
      <c r="T1319">
        <v>330.35599999999999</v>
      </c>
      <c r="V1319" s="86">
        <v>42083</v>
      </c>
      <c r="W1319" s="5">
        <v>9.75</v>
      </c>
      <c r="Z1319" s="86">
        <v>42053</v>
      </c>
      <c r="AA1319" s="5">
        <v>91.37</v>
      </c>
      <c r="AC1319" s="1">
        <v>41969</v>
      </c>
      <c r="AD1319">
        <v>2.3740000000000001</v>
      </c>
      <c r="AE1319" s="87">
        <f t="shared" ca="1" si="150"/>
        <v>-8.0000000000000071E-3</v>
      </c>
      <c r="AF1319" s="87">
        <f t="shared" ca="1" si="151"/>
        <v>2.1240684232544434E-2</v>
      </c>
      <c r="AG1319" s="87">
        <f t="shared" ca="1" si="152"/>
        <v>0.34249574206598837</v>
      </c>
      <c r="AI1319" s="1">
        <v>41906</v>
      </c>
      <c r="AJ1319">
        <v>1998.3</v>
      </c>
      <c r="AK1319" s="85">
        <f t="shared" ca="1" si="155"/>
        <v>7.8019621743095095E-3</v>
      </c>
      <c r="AL1319" s="87">
        <f t="shared" ca="1" si="153"/>
        <v>7.0423245164324324E-3</v>
      </c>
      <c r="AM1319" s="87">
        <f t="shared" ca="1" si="154"/>
        <v>11.355407079728042</v>
      </c>
    </row>
    <row r="1320" spans="2:39" x14ac:dyDescent="0.45">
      <c r="B1320" s="86">
        <v>42107</v>
      </c>
      <c r="C1320" s="5">
        <v>80.27</v>
      </c>
      <c r="E1320" s="86">
        <v>42114</v>
      </c>
      <c r="F1320" s="5">
        <v>1.9730000000000001</v>
      </c>
      <c r="G1320" s="5">
        <v>0.26774910519614048</v>
      </c>
      <c r="I1320" s="86">
        <v>42048</v>
      </c>
      <c r="J1320" s="5">
        <v>14.69</v>
      </c>
      <c r="L1320" s="86">
        <v>42115</v>
      </c>
      <c r="M1320" s="5">
        <v>1.1975</v>
      </c>
      <c r="O1320" s="86">
        <f t="shared" ca="1" si="149"/>
        <v>42115</v>
      </c>
      <c r="P1320" s="5">
        <v>2100.34</v>
      </c>
      <c r="Q1320" s="5">
        <v>6.7907491707936698</v>
      </c>
      <c r="R1320" s="1"/>
      <c r="S1320" s="1">
        <v>41892</v>
      </c>
      <c r="T1320">
        <v>327.89400000000001</v>
      </c>
      <c r="V1320" s="86">
        <v>42082</v>
      </c>
      <c r="W1320" s="5">
        <v>8.24</v>
      </c>
      <c r="Z1320" s="86">
        <v>42052</v>
      </c>
      <c r="AA1320" s="5">
        <v>91.06</v>
      </c>
      <c r="AC1320" s="1">
        <v>41968</v>
      </c>
      <c r="AD1320">
        <v>2.3820000000000001</v>
      </c>
      <c r="AE1320" s="87">
        <f t="shared" ca="1" si="150"/>
        <v>-4.8499999999999766E-2</v>
      </c>
      <c r="AF1320" s="87">
        <f t="shared" ca="1" si="151"/>
        <v>1.9472202409246415E-2</v>
      </c>
      <c r="AG1320" s="87">
        <f t="shared" ca="1" si="152"/>
        <v>0.31397982950076919</v>
      </c>
      <c r="AI1320" s="1">
        <v>41905</v>
      </c>
      <c r="AJ1320">
        <v>1982.77</v>
      </c>
      <c r="AK1320" s="85">
        <f t="shared" ca="1" si="155"/>
        <v>-5.7932403429418761E-3</v>
      </c>
      <c r="AL1320" s="87">
        <f t="shared" ca="1" si="153"/>
        <v>5.7753507880904898E-3</v>
      </c>
      <c r="AM1320" s="87">
        <f t="shared" ca="1" si="154"/>
        <v>9.3124733280849377</v>
      </c>
    </row>
    <row r="1321" spans="2:39" x14ac:dyDescent="0.45">
      <c r="B1321" s="86">
        <v>42104</v>
      </c>
      <c r="C1321" s="5">
        <v>81.2</v>
      </c>
      <c r="E1321" s="86">
        <v>42111</v>
      </c>
      <c r="F1321" s="5">
        <v>1.956</v>
      </c>
      <c r="G1321" s="5">
        <v>0.25260311425897514</v>
      </c>
      <c r="I1321" s="86">
        <v>42047</v>
      </c>
      <c r="J1321" s="5">
        <v>15.34</v>
      </c>
      <c r="L1321" s="86">
        <v>42114</v>
      </c>
      <c r="M1321" s="5">
        <v>1.1850000000000001</v>
      </c>
      <c r="O1321" s="86">
        <f t="shared" ca="1" si="149"/>
        <v>42114</v>
      </c>
      <c r="P1321" s="5">
        <v>2096.9899999999998</v>
      </c>
      <c r="Q1321" s="5">
        <v>8.0274785278774807</v>
      </c>
      <c r="R1321" s="1"/>
      <c r="S1321" s="1">
        <v>41891</v>
      </c>
      <c r="T1321">
        <v>331.93799999999999</v>
      </c>
      <c r="V1321" s="86">
        <v>42081</v>
      </c>
      <c r="W1321" s="5">
        <v>8.5</v>
      </c>
      <c r="Z1321" s="86">
        <v>42048</v>
      </c>
      <c r="AA1321" s="5">
        <v>91.12</v>
      </c>
      <c r="AC1321" s="1">
        <v>41967</v>
      </c>
      <c r="AD1321">
        <v>2.4304999999999999</v>
      </c>
      <c r="AE1321" s="87">
        <f t="shared" ca="1" si="150"/>
        <v>-1.5000000000000568E-3</v>
      </c>
      <c r="AF1321" s="87">
        <f t="shared" ca="1" si="151"/>
        <v>3.2221563690588768E-2</v>
      </c>
      <c r="AG1321" s="87">
        <f t="shared" ca="1" si="152"/>
        <v>0.51955710305348901</v>
      </c>
      <c r="AI1321" s="1">
        <v>41904</v>
      </c>
      <c r="AJ1321">
        <v>1994.29</v>
      </c>
      <c r="AK1321" s="85">
        <f t="shared" ca="1" si="155"/>
        <v>-8.0456099735066993E-3</v>
      </c>
      <c r="AL1321" s="87">
        <f t="shared" ca="1" si="153"/>
        <v>5.4486659479896019E-3</v>
      </c>
      <c r="AM1321" s="87">
        <f t="shared" ca="1" si="154"/>
        <v>8.7857098514139249</v>
      </c>
    </row>
    <row r="1322" spans="2:39" x14ac:dyDescent="0.45">
      <c r="B1322" s="86">
        <v>42103</v>
      </c>
      <c r="C1322" s="5">
        <v>82.577600000000004</v>
      </c>
      <c r="E1322" s="86">
        <v>42110</v>
      </c>
      <c r="F1322" s="5">
        <v>1.978</v>
      </c>
      <c r="G1322" s="5">
        <v>0.27241206532261542</v>
      </c>
      <c r="I1322" s="86">
        <v>42046</v>
      </c>
      <c r="J1322" s="5">
        <v>16.96</v>
      </c>
      <c r="L1322" s="86">
        <v>42111</v>
      </c>
      <c r="M1322" s="5">
        <v>1.1850000000000001</v>
      </c>
      <c r="O1322" s="86">
        <f t="shared" ca="1" si="149"/>
        <v>42111</v>
      </c>
      <c r="P1322" s="5">
        <v>2088.48</v>
      </c>
      <c r="Q1322" s="5">
        <v>11.759082608360201</v>
      </c>
      <c r="R1322" s="1"/>
      <c r="S1322" s="1">
        <v>41890</v>
      </c>
      <c r="T1322">
        <v>318.87799999999999</v>
      </c>
      <c r="V1322" s="86">
        <v>42080</v>
      </c>
      <c r="W1322" s="5">
        <v>10.25</v>
      </c>
      <c r="Z1322" s="86">
        <v>42047</v>
      </c>
      <c r="AA1322" s="5">
        <v>90.99</v>
      </c>
      <c r="AC1322" s="1">
        <v>41964</v>
      </c>
      <c r="AD1322">
        <v>2.4319999999999999</v>
      </c>
      <c r="AE1322" s="87">
        <f t="shared" ca="1" si="150"/>
        <v>-2.8000000000000025E-2</v>
      </c>
      <c r="AF1322" s="87">
        <f t="shared" ca="1" si="151"/>
        <v>3.4871191548325416E-2</v>
      </c>
      <c r="AG1322" s="87">
        <f t="shared" ca="1" si="152"/>
        <v>0.56228106850577897</v>
      </c>
      <c r="AI1322" s="1">
        <v>41901</v>
      </c>
      <c r="AJ1322">
        <v>2010.4</v>
      </c>
      <c r="AK1322" s="85">
        <f t="shared" ca="1" si="155"/>
        <v>-4.7740293713845845E-4</v>
      </c>
      <c r="AL1322" s="87">
        <f t="shared" ca="1" si="153"/>
        <v>3.5618164474200166E-3</v>
      </c>
      <c r="AM1322" s="87">
        <f t="shared" ca="1" si="154"/>
        <v>5.7432564502458483</v>
      </c>
    </row>
    <row r="1323" spans="2:39" x14ac:dyDescent="0.45">
      <c r="B1323" s="86">
        <v>42102</v>
      </c>
      <c r="C1323" s="5">
        <v>83.7</v>
      </c>
      <c r="E1323" s="86">
        <v>42109</v>
      </c>
      <c r="F1323" s="5">
        <v>1.974</v>
      </c>
      <c r="G1323" s="5">
        <v>0.18063775906492943</v>
      </c>
      <c r="I1323" s="86">
        <v>42045</v>
      </c>
      <c r="J1323" s="5">
        <v>17.23</v>
      </c>
      <c r="L1323" s="86">
        <v>42110</v>
      </c>
      <c r="M1323" s="5">
        <v>1.2290000000000001</v>
      </c>
      <c r="O1323" s="86">
        <f t="shared" ca="1" si="149"/>
        <v>42110</v>
      </c>
      <c r="P1323" s="5">
        <v>2068.5300000000002</v>
      </c>
      <c r="Q1323" s="5">
        <v>11.034264992700599</v>
      </c>
      <c r="R1323" s="1"/>
      <c r="S1323" s="1">
        <v>41887</v>
      </c>
      <c r="T1323">
        <v>315.06</v>
      </c>
      <c r="V1323" s="86">
        <v>42079</v>
      </c>
      <c r="W1323" s="5">
        <v>10.75</v>
      </c>
      <c r="Z1323" s="86">
        <v>42046</v>
      </c>
      <c r="AA1323" s="5">
        <v>91</v>
      </c>
      <c r="AC1323" s="1">
        <v>41963</v>
      </c>
      <c r="AD1323">
        <v>2.46</v>
      </c>
      <c r="AE1323" s="87">
        <f t="shared" ca="1" si="150"/>
        <v>-2.0000000000000018E-2</v>
      </c>
      <c r="AF1323" s="87">
        <f t="shared" ca="1" si="151"/>
        <v>3.3264996618066908E-2</v>
      </c>
      <c r="AG1323" s="87">
        <f t="shared" ca="1" si="152"/>
        <v>0.53638195346226991</v>
      </c>
      <c r="AI1323" s="1">
        <v>41900</v>
      </c>
      <c r="AJ1323">
        <v>2011.36</v>
      </c>
      <c r="AK1323" s="85">
        <f t="shared" ca="1" si="155"/>
        <v>4.8792375757879137E-3</v>
      </c>
      <c r="AL1323" s="87">
        <f t="shared" ca="1" si="153"/>
        <v>3.6448599204188512E-3</v>
      </c>
      <c r="AM1323" s="87">
        <f t="shared" ca="1" si="154"/>
        <v>5.8771600269719437</v>
      </c>
    </row>
    <row r="1324" spans="2:39" x14ac:dyDescent="0.45">
      <c r="B1324" s="86">
        <v>42101</v>
      </c>
      <c r="C1324" s="5">
        <v>84.2</v>
      </c>
      <c r="E1324" s="86">
        <v>42108</v>
      </c>
      <c r="F1324" s="5">
        <v>1.9815</v>
      </c>
      <c r="G1324" s="5">
        <v>0.67756149782387531</v>
      </c>
      <c r="I1324" s="86">
        <v>42044</v>
      </c>
      <c r="J1324" s="5">
        <v>18.55</v>
      </c>
      <c r="L1324" s="86">
        <v>42109</v>
      </c>
      <c r="M1324" s="5">
        <v>1.2090000000000001</v>
      </c>
      <c r="O1324" s="86">
        <f t="shared" ca="1" si="149"/>
        <v>42109</v>
      </c>
      <c r="P1324" s="5">
        <v>2068.59</v>
      </c>
      <c r="Q1324" s="5">
        <v>13.2973895460864</v>
      </c>
      <c r="R1324" s="1"/>
      <c r="S1324" s="1">
        <v>41886</v>
      </c>
      <c r="T1324">
        <v>316.34899999999999</v>
      </c>
      <c r="V1324" s="86">
        <v>42076</v>
      </c>
      <c r="W1324" s="5">
        <v>11.25</v>
      </c>
      <c r="Z1324" s="86">
        <v>42045</v>
      </c>
      <c r="AA1324" s="5">
        <v>91.03</v>
      </c>
      <c r="AC1324" s="1">
        <v>41962</v>
      </c>
      <c r="AD1324">
        <v>2.48</v>
      </c>
      <c r="AE1324" s="87">
        <f t="shared" ca="1" si="150"/>
        <v>4.4000000000000039E-2</v>
      </c>
      <c r="AF1324" s="87">
        <f t="shared" ca="1" si="151"/>
        <v>3.1855297832542803E-2</v>
      </c>
      <c r="AG1324" s="87">
        <f t="shared" ca="1" si="152"/>
        <v>0.51365124354955238</v>
      </c>
      <c r="AI1324" s="1">
        <v>41899</v>
      </c>
      <c r="AJ1324">
        <v>2001.57</v>
      </c>
      <c r="AK1324" s="85">
        <f t="shared" ca="1" si="155"/>
        <v>1.2948221428846019E-3</v>
      </c>
      <c r="AL1324" s="87">
        <f t="shared" ca="1" si="153"/>
        <v>5.5523344659500077E-3</v>
      </c>
      <c r="AM1324" s="87">
        <f t="shared" ca="1" si="154"/>
        <v>8.9528703138501076</v>
      </c>
    </row>
    <row r="1325" spans="2:39" x14ac:dyDescent="0.45">
      <c r="B1325" s="86">
        <v>42100</v>
      </c>
      <c r="C1325" s="5">
        <v>84.3</v>
      </c>
      <c r="E1325" s="86">
        <v>42107</v>
      </c>
      <c r="F1325" s="5">
        <v>2.0129999999999999</v>
      </c>
      <c r="G1325" s="5">
        <v>0.61139969196372213</v>
      </c>
      <c r="I1325" s="86">
        <v>42041</v>
      </c>
      <c r="J1325" s="5">
        <v>17.29</v>
      </c>
      <c r="L1325" s="86">
        <v>42108</v>
      </c>
      <c r="M1325" s="5">
        <v>1.2064999999999999</v>
      </c>
      <c r="O1325" s="86">
        <f t="shared" ca="1" si="149"/>
        <v>42108</v>
      </c>
      <c r="P1325" s="5">
        <v>2046.74</v>
      </c>
      <c r="Q1325" s="5">
        <v>11.453802845920499</v>
      </c>
      <c r="R1325" s="1"/>
      <c r="S1325" s="1">
        <v>41885</v>
      </c>
      <c r="T1325">
        <v>312.36500000000001</v>
      </c>
      <c r="V1325" s="86">
        <v>42075</v>
      </c>
      <c r="W1325" s="5">
        <v>11.25</v>
      </c>
      <c r="Z1325" s="86">
        <v>42044</v>
      </c>
      <c r="AA1325" s="5">
        <v>90.72</v>
      </c>
      <c r="AC1325" s="1">
        <v>41961</v>
      </c>
      <c r="AD1325">
        <v>2.4359999999999999</v>
      </c>
      <c r="AE1325" s="87">
        <f t="shared" ca="1" si="150"/>
        <v>-2.8000000000000025E-2</v>
      </c>
      <c r="AF1325" s="87">
        <f t="shared" ca="1" si="151"/>
        <v>2.3480701295602958E-2</v>
      </c>
      <c r="AG1325" s="87">
        <f t="shared" ca="1" si="152"/>
        <v>0.37861493191191747</v>
      </c>
      <c r="AI1325" s="1">
        <v>41898</v>
      </c>
      <c r="AJ1325">
        <v>1998.98</v>
      </c>
      <c r="AK1325" s="85">
        <f t="shared" ca="1" si="155"/>
        <v>7.4565195560981042E-3</v>
      </c>
      <c r="AL1325" s="87">
        <f t="shared" ca="1" si="153"/>
        <v>5.5368119753856516E-3</v>
      </c>
      <c r="AM1325" s="87">
        <f t="shared" ca="1" si="154"/>
        <v>8.927841049885032</v>
      </c>
    </row>
    <row r="1326" spans="2:39" x14ac:dyDescent="0.45">
      <c r="B1326" s="86">
        <v>42097</v>
      </c>
      <c r="C1326" s="5">
        <v>84.286500000000004</v>
      </c>
      <c r="E1326" s="86">
        <v>42104</v>
      </c>
      <c r="F1326" s="5">
        <v>2.0409999999999999</v>
      </c>
      <c r="G1326" s="5">
        <v>0.57291215149736052</v>
      </c>
      <c r="I1326" s="86">
        <v>42040</v>
      </c>
      <c r="J1326" s="5">
        <v>16.850000000000001</v>
      </c>
      <c r="L1326" s="86">
        <v>42107</v>
      </c>
      <c r="M1326" s="5">
        <v>1.2195</v>
      </c>
      <c r="O1326" s="86">
        <f t="shared" ca="1" si="149"/>
        <v>42107</v>
      </c>
      <c r="P1326" s="5">
        <v>2055.4699999999998</v>
      </c>
      <c r="Q1326" s="5">
        <v>15.2202669255191</v>
      </c>
      <c r="R1326" s="1"/>
      <c r="S1326" s="1">
        <v>41884</v>
      </c>
      <c r="T1326">
        <v>309.90499999999997</v>
      </c>
      <c r="V1326" s="86">
        <v>42074</v>
      </c>
      <c r="W1326" s="5">
        <v>11.75</v>
      </c>
      <c r="Z1326" s="86">
        <v>42041</v>
      </c>
      <c r="AA1326" s="5">
        <v>90.94</v>
      </c>
      <c r="AC1326" s="1">
        <v>41960</v>
      </c>
      <c r="AD1326">
        <v>2.464</v>
      </c>
      <c r="AE1326" s="87">
        <f t="shared" ca="1" si="150"/>
        <v>1.5200000000000102E-2</v>
      </c>
      <c r="AF1326" s="87">
        <f t="shared" ca="1" si="151"/>
        <v>2.4154226683267256E-2</v>
      </c>
      <c r="AG1326" s="87">
        <f t="shared" ca="1" si="152"/>
        <v>0.38947520246266198</v>
      </c>
      <c r="AI1326" s="1">
        <v>41897</v>
      </c>
      <c r="AJ1326">
        <v>1984.13</v>
      </c>
      <c r="AK1326" s="85">
        <f t="shared" ca="1" si="155"/>
        <v>-7.103865355538411E-4</v>
      </c>
      <c r="AL1326" s="87">
        <f t="shared" ca="1" si="153"/>
        <v>4.0462304673100878E-3</v>
      </c>
      <c r="AM1326" s="87">
        <f t="shared" ca="1" si="154"/>
        <v>6.5243505872944834</v>
      </c>
    </row>
    <row r="1327" spans="2:39" x14ac:dyDescent="0.45">
      <c r="B1327" s="86">
        <v>42096</v>
      </c>
      <c r="C1327" s="5">
        <v>85.9</v>
      </c>
      <c r="E1327" s="86">
        <v>42103</v>
      </c>
      <c r="F1327" s="5">
        <v>2.056</v>
      </c>
      <c r="G1327" s="5">
        <v>0.60680242528629891</v>
      </c>
      <c r="I1327" s="86">
        <v>42039</v>
      </c>
      <c r="J1327" s="5">
        <v>18.329999999999998</v>
      </c>
      <c r="L1327" s="86">
        <v>42104</v>
      </c>
      <c r="M1327" s="5">
        <v>1.2244999999999999</v>
      </c>
      <c r="O1327" s="86">
        <f t="shared" ca="1" si="149"/>
        <v>42104</v>
      </c>
      <c r="P1327" s="5">
        <v>2062.52</v>
      </c>
      <c r="Q1327" s="5">
        <v>13.698907421698101</v>
      </c>
      <c r="R1327" s="1"/>
      <c r="S1327" s="1">
        <v>41880</v>
      </c>
      <c r="T1327">
        <v>311.16899999999998</v>
      </c>
      <c r="V1327" s="86">
        <v>42073</v>
      </c>
      <c r="W1327" s="5">
        <v>11.44</v>
      </c>
      <c r="Z1327" s="86">
        <v>42040</v>
      </c>
      <c r="AA1327" s="5">
        <v>90.87</v>
      </c>
      <c r="AC1327" s="1">
        <v>41957</v>
      </c>
      <c r="AD1327">
        <v>2.4487999999999999</v>
      </c>
      <c r="AE1327" s="87">
        <f t="shared" ca="1" si="150"/>
        <v>-1.3200000000000323E-2</v>
      </c>
      <c r="AF1327" s="87">
        <f t="shared" ca="1" si="151"/>
        <v>2.0277080657727604E-2</v>
      </c>
      <c r="AG1327" s="87">
        <f t="shared" ca="1" si="152"/>
        <v>0.32695810129127806</v>
      </c>
      <c r="AI1327" s="1">
        <v>41894</v>
      </c>
      <c r="AJ1327">
        <v>1985.54</v>
      </c>
      <c r="AK1327" s="85">
        <f t="shared" ca="1" si="155"/>
        <v>-5.9804496107261707E-3</v>
      </c>
      <c r="AL1327" s="87">
        <f t="shared" ca="1" si="153"/>
        <v>5.0597402941507576E-3</v>
      </c>
      <c r="AM1327" s="87">
        <f t="shared" ca="1" si="154"/>
        <v>8.1585860781790664</v>
      </c>
    </row>
    <row r="1328" spans="2:39" x14ac:dyDescent="0.45">
      <c r="B1328" s="86">
        <v>42095</v>
      </c>
      <c r="C1328" s="5">
        <v>84.3</v>
      </c>
      <c r="E1328" s="86">
        <v>42102</v>
      </c>
      <c r="F1328" s="5">
        <v>1.998</v>
      </c>
      <c r="G1328" s="5">
        <v>0.80572401188827281</v>
      </c>
      <c r="I1328" s="86">
        <v>42038</v>
      </c>
      <c r="J1328" s="5">
        <v>17.329999999999998</v>
      </c>
      <c r="L1328" s="86">
        <v>42103</v>
      </c>
      <c r="M1328" s="5">
        <v>1.2464999999999999</v>
      </c>
      <c r="O1328" s="86">
        <f t="shared" ca="1" si="149"/>
        <v>42103</v>
      </c>
      <c r="P1328" s="5">
        <v>2041.51</v>
      </c>
      <c r="Q1328" s="5">
        <v>21.530663303747701</v>
      </c>
      <c r="R1328" s="1"/>
      <c r="S1328" s="1">
        <v>41879</v>
      </c>
      <c r="T1328">
        <v>309.03800000000001</v>
      </c>
      <c r="V1328" s="86">
        <v>42072</v>
      </c>
      <c r="W1328" s="5">
        <v>10.5</v>
      </c>
      <c r="Z1328" s="86">
        <v>42039</v>
      </c>
      <c r="AA1328" s="5">
        <v>90.34</v>
      </c>
      <c r="AC1328" s="1">
        <v>41956</v>
      </c>
      <c r="AD1328">
        <v>2.4620000000000002</v>
      </c>
      <c r="AE1328" s="87">
        <f t="shared" ca="1" si="150"/>
        <v>-3.8999999999999702E-2</v>
      </c>
      <c r="AF1328" s="87">
        <f t="shared" ca="1" si="151"/>
        <v>3.8995726261561781E-2</v>
      </c>
      <c r="AG1328" s="87">
        <f t="shared" ca="1" si="152"/>
        <v>0.62878719240561132</v>
      </c>
      <c r="AI1328" s="1">
        <v>41893</v>
      </c>
      <c r="AJ1328">
        <v>1997.45</v>
      </c>
      <c r="AK1328" s="85">
        <f t="shared" ca="1" si="155"/>
        <v>8.8151184980712178E-4</v>
      </c>
      <c r="AL1328" s="87">
        <f t="shared" ca="1" si="153"/>
        <v>4.4740822795254808E-3</v>
      </c>
      <c r="AM1328" s="87">
        <f t="shared" ca="1" si="154"/>
        <v>7.2142409049259086</v>
      </c>
    </row>
    <row r="1329" spans="2:39" x14ac:dyDescent="0.45">
      <c r="B1329" s="86">
        <v>42094</v>
      </c>
      <c r="C1329" s="5">
        <v>84.2</v>
      </c>
      <c r="E1329" s="86">
        <v>42101</v>
      </c>
      <c r="F1329" s="5">
        <v>1.9884999999999999</v>
      </c>
      <c r="G1329" s="5">
        <v>0.93124998434004402</v>
      </c>
      <c r="I1329" s="86">
        <v>42037</v>
      </c>
      <c r="J1329" s="5">
        <v>19.43</v>
      </c>
      <c r="L1329" s="86">
        <v>42102</v>
      </c>
      <c r="M1329" s="5">
        <v>1.214</v>
      </c>
      <c r="O1329" s="86">
        <f t="shared" ca="1" si="149"/>
        <v>42102</v>
      </c>
      <c r="P1329" s="5">
        <v>2050.0300000000002</v>
      </c>
      <c r="Q1329" s="5">
        <v>20.668199157584102</v>
      </c>
      <c r="R1329" s="1"/>
      <c r="S1329" s="1">
        <v>41878</v>
      </c>
      <c r="T1329">
        <v>307.755</v>
      </c>
      <c r="V1329" s="86">
        <v>42069</v>
      </c>
      <c r="W1329" s="5">
        <v>11.38</v>
      </c>
      <c r="Z1329" s="86">
        <v>42038</v>
      </c>
      <c r="AA1329" s="5">
        <v>90.72</v>
      </c>
      <c r="AC1329" s="1">
        <v>41955</v>
      </c>
      <c r="AD1329">
        <v>2.5009999999999999</v>
      </c>
      <c r="AE1329" s="87">
        <f t="shared" ca="1" si="150"/>
        <v>6.9999999999996732E-3</v>
      </c>
      <c r="AF1329" s="87">
        <f t="shared" ca="1" si="151"/>
        <v>6.1291652503963796E-2</v>
      </c>
      <c r="AG1329" s="87">
        <f t="shared" ca="1" si="152"/>
        <v>0.98829820061220852</v>
      </c>
      <c r="AI1329" s="1">
        <v>41892</v>
      </c>
      <c r="AJ1329">
        <v>1995.69</v>
      </c>
      <c r="AK1329" s="85">
        <f t="shared" ca="1" si="155"/>
        <v>3.6394434933185002E-3</v>
      </c>
      <c r="AL1329" s="87">
        <f t="shared" ca="1" si="153"/>
        <v>5.5024212813069894E-3</v>
      </c>
      <c r="AM1329" s="87">
        <f t="shared" ca="1" si="154"/>
        <v>8.8723877219240208</v>
      </c>
    </row>
    <row r="1330" spans="2:39" x14ac:dyDescent="0.45">
      <c r="B1330" s="86">
        <v>42093</v>
      </c>
      <c r="C1330" s="5">
        <v>84.5</v>
      </c>
      <c r="E1330" s="86">
        <v>42100</v>
      </c>
      <c r="F1330" s="5">
        <v>2.008</v>
      </c>
      <c r="G1330" s="5">
        <v>1.0779954158838836</v>
      </c>
      <c r="I1330" s="86">
        <v>42034</v>
      </c>
      <c r="J1330" s="5">
        <v>20.97</v>
      </c>
      <c r="L1330" s="86">
        <v>42101</v>
      </c>
      <c r="M1330" s="5">
        <v>1.2164999999999999</v>
      </c>
      <c r="O1330" s="86">
        <f t="shared" ca="1" si="149"/>
        <v>42101</v>
      </c>
      <c r="P1330" s="5">
        <v>2020.85</v>
      </c>
      <c r="Q1330" s="5">
        <v>22.9350277467476</v>
      </c>
      <c r="R1330" s="1"/>
      <c r="S1330" s="1">
        <v>41877</v>
      </c>
      <c r="T1330">
        <v>307.38600000000002</v>
      </c>
      <c r="V1330" s="86">
        <v>42068</v>
      </c>
      <c r="W1330" s="5">
        <v>12.25</v>
      </c>
      <c r="Z1330" s="86">
        <v>42037</v>
      </c>
      <c r="AA1330" s="5">
        <v>90.21</v>
      </c>
      <c r="AC1330" s="1">
        <v>41954</v>
      </c>
      <c r="AD1330">
        <v>2.4940000000000002</v>
      </c>
      <c r="AE1330" s="87">
        <f t="shared" ca="1" si="150"/>
        <v>0</v>
      </c>
      <c r="AF1330" s="87">
        <f t="shared" ca="1" si="151"/>
        <v>6.5660744233775728E-2</v>
      </c>
      <c r="AG1330" s="87">
        <f t="shared" ca="1" si="152"/>
        <v>1.0587476879156152</v>
      </c>
      <c r="AI1330" s="1">
        <v>41891</v>
      </c>
      <c r="AJ1330">
        <v>1988.44</v>
      </c>
      <c r="AK1330" s="85">
        <f t="shared" ca="1" si="155"/>
        <v>-6.5664725492672778E-3</v>
      </c>
      <c r="AL1330" s="87">
        <f t="shared" ca="1" si="153"/>
        <v>4.8547972391052791E-3</v>
      </c>
      <c r="AM1330" s="87">
        <f t="shared" ca="1" si="154"/>
        <v>7.8281253314789883</v>
      </c>
    </row>
    <row r="1331" spans="2:39" x14ac:dyDescent="0.45">
      <c r="B1331" s="86">
        <v>42090</v>
      </c>
      <c r="C1331" s="5">
        <v>86</v>
      </c>
      <c r="E1331" s="86">
        <v>42097</v>
      </c>
      <c r="F1331" s="5">
        <v>1.9522999999999999</v>
      </c>
      <c r="G1331" s="5">
        <v>0.86703125664534075</v>
      </c>
      <c r="I1331" s="86">
        <v>42033</v>
      </c>
      <c r="J1331" s="5">
        <v>18.760000000000002</v>
      </c>
      <c r="L1331" s="86">
        <v>42100</v>
      </c>
      <c r="M1331" s="5">
        <v>1.2509999999999999</v>
      </c>
      <c r="O1331" s="86">
        <f t="shared" ca="1" si="149"/>
        <v>42100</v>
      </c>
      <c r="P1331" s="5">
        <v>1994.99</v>
      </c>
      <c r="Q1331" s="5">
        <v>18.442165099766001</v>
      </c>
      <c r="R1331" s="1"/>
      <c r="S1331" s="1">
        <v>41876</v>
      </c>
      <c r="T1331">
        <v>307.68799999999999</v>
      </c>
      <c r="V1331" s="86">
        <v>42067</v>
      </c>
      <c r="W1331" s="5">
        <v>12.13</v>
      </c>
      <c r="Z1331" s="86">
        <v>42034</v>
      </c>
      <c r="AA1331" s="5">
        <v>90.23</v>
      </c>
      <c r="AC1331" s="1">
        <v>41953</v>
      </c>
      <c r="AD1331">
        <v>2.4940000000000002</v>
      </c>
      <c r="AE1331" s="87">
        <f t="shared" ca="1" si="150"/>
        <v>5.600000000000005E-2</v>
      </c>
      <c r="AF1331" s="87">
        <f t="shared" ca="1" si="151"/>
        <v>6.5986583232249929E-2</v>
      </c>
      <c r="AG1331" s="87">
        <f t="shared" ca="1" si="152"/>
        <v>1.0640016838959083</v>
      </c>
      <c r="AI1331" s="1">
        <v>41890</v>
      </c>
      <c r="AJ1331">
        <v>2001.54</v>
      </c>
      <c r="AK1331" s="85">
        <f t="shared" ca="1" si="155"/>
        <v>-3.0778848267845093E-3</v>
      </c>
      <c r="AL1331" s="87">
        <f t="shared" ca="1" si="153"/>
        <v>3.5420421110705486E-3</v>
      </c>
      <c r="AM1331" s="87">
        <f t="shared" ca="1" si="154"/>
        <v>5.7113712909556558</v>
      </c>
    </row>
    <row r="1332" spans="2:39" x14ac:dyDescent="0.45">
      <c r="B1332" s="86">
        <v>42089</v>
      </c>
      <c r="C1332" s="5">
        <v>86.207099999999997</v>
      </c>
      <c r="E1332" s="86">
        <v>42096</v>
      </c>
      <c r="F1332" s="5">
        <v>2.0154999999999998</v>
      </c>
      <c r="G1332" s="5">
        <v>0.7475256517337715</v>
      </c>
      <c r="I1332" s="86">
        <v>42032</v>
      </c>
      <c r="J1332" s="5">
        <v>20.440000000000001</v>
      </c>
      <c r="L1332" s="86">
        <v>42097</v>
      </c>
      <c r="M1332" s="5">
        <v>1.2102999999999999</v>
      </c>
      <c r="O1332" s="86">
        <f t="shared" ca="1" si="149"/>
        <v>42097</v>
      </c>
      <c r="P1332" s="5">
        <v>2021.25</v>
      </c>
      <c r="Q1332" s="5">
        <v>18.7715525734551</v>
      </c>
      <c r="R1332" s="1"/>
      <c r="S1332" s="1">
        <v>41873</v>
      </c>
      <c r="T1332">
        <v>312.904</v>
      </c>
      <c r="V1332" s="86">
        <v>42066</v>
      </c>
      <c r="W1332" s="5">
        <v>12.13</v>
      </c>
      <c r="Z1332" s="86">
        <v>42033</v>
      </c>
      <c r="AA1332" s="5">
        <v>90.48</v>
      </c>
      <c r="AC1332" s="1">
        <v>41950</v>
      </c>
      <c r="AD1332">
        <v>2.4380000000000002</v>
      </c>
      <c r="AE1332" s="87">
        <f t="shared" ca="1" si="150"/>
        <v>-9.0999999999999748E-2</v>
      </c>
      <c r="AF1332" s="87">
        <f t="shared" ca="1" si="151"/>
        <v>5.6457210935952629E-2</v>
      </c>
      <c r="AG1332" s="87">
        <f t="shared" ca="1" si="152"/>
        <v>0.91034517263141934</v>
      </c>
      <c r="AI1332" s="1">
        <v>41887</v>
      </c>
      <c r="AJ1332">
        <v>2007.71</v>
      </c>
      <c r="AK1332" s="85">
        <f t="shared" ca="1" si="155"/>
        <v>5.0232793825961582E-3</v>
      </c>
      <c r="AL1332" s="87">
        <f t="shared" ca="1" si="153"/>
        <v>3.0179699730772257E-3</v>
      </c>
      <c r="AM1332" s="87">
        <f t="shared" ca="1" si="154"/>
        <v>4.8663303599148451</v>
      </c>
    </row>
    <row r="1333" spans="2:39" x14ac:dyDescent="0.45">
      <c r="B1333" s="86">
        <v>42088</v>
      </c>
      <c r="C1333" s="5">
        <v>85.7</v>
      </c>
      <c r="E1333" s="86">
        <v>42095</v>
      </c>
      <c r="F1333" s="5">
        <v>1.9637</v>
      </c>
      <c r="G1333" s="5">
        <v>0.35929910937824577</v>
      </c>
      <c r="I1333" s="86">
        <v>42031</v>
      </c>
      <c r="J1333" s="5">
        <v>17.22</v>
      </c>
      <c r="L1333" s="86">
        <v>42096</v>
      </c>
      <c r="M1333" s="5">
        <v>1.2155</v>
      </c>
      <c r="O1333" s="86">
        <f t="shared" ca="1" si="149"/>
        <v>42096</v>
      </c>
      <c r="P1333" s="5">
        <v>2002.16</v>
      </c>
      <c r="Q1333" s="5">
        <v>12.4231539373766</v>
      </c>
      <c r="R1333" s="1"/>
      <c r="S1333" s="1">
        <v>41872</v>
      </c>
      <c r="T1333">
        <v>307.12799999999999</v>
      </c>
      <c r="V1333" s="86">
        <v>42065</v>
      </c>
      <c r="W1333" s="5">
        <v>12.31</v>
      </c>
      <c r="Z1333" s="86">
        <v>42032</v>
      </c>
      <c r="AA1333" s="5">
        <v>90.16</v>
      </c>
      <c r="AC1333" s="1">
        <v>41949</v>
      </c>
      <c r="AD1333">
        <v>2.5289999999999999</v>
      </c>
      <c r="AE1333" s="87">
        <f t="shared" ca="1" si="150"/>
        <v>3.8999999999999702E-2</v>
      </c>
      <c r="AF1333" s="87">
        <f t="shared" ca="1" si="151"/>
        <v>2.0128752238195595E-2</v>
      </c>
      <c r="AG1333" s="87">
        <f t="shared" ca="1" si="152"/>
        <v>0.32456637739194838</v>
      </c>
      <c r="AI1333" s="1">
        <v>41886</v>
      </c>
      <c r="AJ1333">
        <v>1997.65</v>
      </c>
      <c r="AK1333" s="85">
        <f t="shared" ca="1" si="155"/>
        <v>-1.5356260692695059E-3</v>
      </c>
      <c r="AL1333" s="87">
        <f t="shared" ca="1" si="153"/>
        <v>2.175512400467418E-3</v>
      </c>
      <c r="AM1333" s="87">
        <f t="shared" ca="1" si="154"/>
        <v>3.5079083414376035</v>
      </c>
    </row>
    <row r="1334" spans="2:39" x14ac:dyDescent="0.45">
      <c r="B1334" s="86">
        <v>42087</v>
      </c>
      <c r="C1334" s="5">
        <v>85</v>
      </c>
      <c r="E1334" s="86">
        <v>42094</v>
      </c>
      <c r="F1334" s="5">
        <v>2.0245000000000002</v>
      </c>
      <c r="G1334" s="5">
        <v>0.71799373256317334</v>
      </c>
      <c r="I1334" s="86">
        <v>42030</v>
      </c>
      <c r="J1334" s="5">
        <v>15.52</v>
      </c>
      <c r="L1334" s="86">
        <v>42095</v>
      </c>
      <c r="M1334" s="5">
        <v>1.1721999999999999</v>
      </c>
      <c r="O1334" s="86">
        <f t="shared" ca="1" si="149"/>
        <v>42095</v>
      </c>
      <c r="P1334" s="5">
        <v>2029.55</v>
      </c>
      <c r="Q1334" s="5">
        <v>19.700534570104701</v>
      </c>
      <c r="R1334" s="1"/>
      <c r="S1334" s="1">
        <v>41871</v>
      </c>
      <c r="T1334">
        <v>313.65199999999999</v>
      </c>
      <c r="V1334" s="86">
        <v>42062</v>
      </c>
      <c r="W1334" s="5">
        <v>12.6</v>
      </c>
      <c r="Z1334" s="86">
        <v>42031</v>
      </c>
      <c r="AA1334" s="5">
        <v>90.35</v>
      </c>
      <c r="AC1334" s="1">
        <v>41948</v>
      </c>
      <c r="AD1334">
        <v>2.4900000000000002</v>
      </c>
      <c r="AE1334" s="87">
        <f t="shared" ca="1" si="150"/>
        <v>1.4500000000000401E-2</v>
      </c>
      <c r="AF1334" s="87">
        <f t="shared" ca="1" si="151"/>
        <v>1.7283783343546813E-2</v>
      </c>
      <c r="AG1334" s="87">
        <f t="shared" ca="1" si="152"/>
        <v>0.27869263236284741</v>
      </c>
      <c r="AI1334" s="1">
        <v>41885</v>
      </c>
      <c r="AJ1334">
        <v>2000.72</v>
      </c>
      <c r="AK1334" s="85">
        <f t="shared" ca="1" si="155"/>
        <v>-7.7941547787828132E-4</v>
      </c>
      <c r="AL1334" s="87">
        <f t="shared" ca="1" si="153"/>
        <v>2.2158833525447457E-3</v>
      </c>
      <c r="AM1334" s="87">
        <f t="shared" ca="1" si="154"/>
        <v>3.5730045456759285</v>
      </c>
    </row>
    <row r="1335" spans="2:39" x14ac:dyDescent="0.45">
      <c r="B1335" s="86">
        <v>42086</v>
      </c>
      <c r="C1335" s="5">
        <v>87.34</v>
      </c>
      <c r="E1335" s="86">
        <v>42093</v>
      </c>
      <c r="F1335" s="5">
        <v>2.0415000000000001</v>
      </c>
      <c r="G1335" s="5">
        <v>0.77966270484955824</v>
      </c>
      <c r="I1335" s="86">
        <v>42027</v>
      </c>
      <c r="J1335" s="5">
        <v>16.66</v>
      </c>
      <c r="L1335" s="86">
        <v>42094</v>
      </c>
      <c r="M1335" s="5">
        <v>1.2164999999999999</v>
      </c>
      <c r="O1335" s="86">
        <f t="shared" ca="1" si="149"/>
        <v>42094</v>
      </c>
      <c r="P1335" s="5">
        <v>2057.09</v>
      </c>
      <c r="Q1335" s="5">
        <v>13.718646292414</v>
      </c>
      <c r="R1335" s="1"/>
      <c r="S1335" s="1">
        <v>41870</v>
      </c>
      <c r="T1335">
        <v>313.34100000000001</v>
      </c>
      <c r="V1335" s="86">
        <v>42061</v>
      </c>
      <c r="W1335" s="5">
        <v>12.75</v>
      </c>
      <c r="Z1335" s="86">
        <v>42030</v>
      </c>
      <c r="AA1335" s="5">
        <v>90.42</v>
      </c>
      <c r="AC1335" s="1">
        <v>41947</v>
      </c>
      <c r="AD1335">
        <v>2.4754999999999998</v>
      </c>
      <c r="AE1335" s="87">
        <f t="shared" ca="1" si="150"/>
        <v>-7.5000000000002842E-3</v>
      </c>
      <c r="AF1335" s="87">
        <f t="shared" ca="1" si="151"/>
        <v>1.929162167021381E-2</v>
      </c>
      <c r="AG1335" s="87">
        <f t="shared" ca="1" si="152"/>
        <v>0.31106805257585096</v>
      </c>
      <c r="AI1335" s="1">
        <v>41884</v>
      </c>
      <c r="AJ1335">
        <v>2002.28</v>
      </c>
      <c r="AK1335" s="85">
        <f t="shared" ca="1" si="155"/>
        <v>-5.4423128675924639E-4</v>
      </c>
      <c r="AL1335" s="87">
        <f t="shared" ca="1" si="153"/>
        <v>2.1470181424480188E-3</v>
      </c>
      <c r="AM1335" s="87">
        <f t="shared" ca="1" si="154"/>
        <v>3.4619627309378198</v>
      </c>
    </row>
    <row r="1336" spans="2:39" x14ac:dyDescent="0.45">
      <c r="B1336" s="86">
        <v>42083</v>
      </c>
      <c r="C1336" s="5">
        <v>86.9</v>
      </c>
      <c r="E1336" s="86">
        <v>42090</v>
      </c>
      <c r="F1336" s="5">
        <v>2.0525000000000002</v>
      </c>
      <c r="G1336" s="5">
        <v>0.89275760054637954</v>
      </c>
      <c r="I1336" s="86">
        <v>42026</v>
      </c>
      <c r="J1336" s="5">
        <v>16.399999999999999</v>
      </c>
      <c r="L1336" s="86">
        <v>42093</v>
      </c>
      <c r="M1336" s="5">
        <v>1.2190000000000001</v>
      </c>
      <c r="O1336" s="86">
        <f t="shared" ca="1" si="149"/>
        <v>42093</v>
      </c>
      <c r="P1336" s="5">
        <v>2051.8200000000002</v>
      </c>
      <c r="Q1336" s="5">
        <v>13.849609947392899</v>
      </c>
      <c r="R1336" s="1"/>
      <c r="S1336" s="1">
        <v>41869</v>
      </c>
      <c r="T1336">
        <v>313.90100000000001</v>
      </c>
      <c r="V1336" s="86">
        <v>42060</v>
      </c>
      <c r="W1336" s="5">
        <v>13.19</v>
      </c>
      <c r="Z1336" s="86">
        <v>42027</v>
      </c>
      <c r="AA1336" s="5">
        <v>90.01</v>
      </c>
      <c r="AC1336" s="1">
        <v>41946</v>
      </c>
      <c r="AD1336">
        <v>2.4830000000000001</v>
      </c>
      <c r="AE1336" s="87">
        <f t="shared" ca="1" si="150"/>
        <v>2.0000000000002238E-3</v>
      </c>
      <c r="AF1336" s="87">
        <f t="shared" ca="1" si="151"/>
        <v>1.8396104660135516E-2</v>
      </c>
      <c r="AG1336" s="87">
        <f t="shared" ca="1" si="152"/>
        <v>0.29662827466937719</v>
      </c>
      <c r="AI1336" s="1">
        <v>41880</v>
      </c>
      <c r="AJ1336">
        <v>2003.37</v>
      </c>
      <c r="AK1336" s="85">
        <f t="shared" ca="1" si="155"/>
        <v>3.3149118755349209E-3</v>
      </c>
      <c r="AL1336" s="87">
        <f t="shared" ca="1" si="153"/>
        <v>2.0896695279620744E-3</v>
      </c>
      <c r="AM1336" s="87">
        <f t="shared" ca="1" si="154"/>
        <v>3.369490868639121</v>
      </c>
    </row>
    <row r="1337" spans="2:39" x14ac:dyDescent="0.45">
      <c r="B1337" s="86">
        <v>42082</v>
      </c>
      <c r="C1337" s="5">
        <v>87.6</v>
      </c>
      <c r="E1337" s="86">
        <v>42089</v>
      </c>
      <c r="F1337" s="5">
        <v>2.0859999999999999</v>
      </c>
      <c r="G1337" s="5">
        <v>0.85272253205052906</v>
      </c>
      <c r="I1337" s="86">
        <v>42025</v>
      </c>
      <c r="J1337" s="5">
        <v>18.850000000000001</v>
      </c>
      <c r="L1337" s="86">
        <v>42090</v>
      </c>
      <c r="M1337" s="5">
        <v>1.218</v>
      </c>
      <c r="O1337" s="86">
        <f t="shared" ca="1" si="149"/>
        <v>42090</v>
      </c>
      <c r="P1337" s="5">
        <v>2063.15</v>
      </c>
      <c r="Q1337" s="5">
        <v>10.619231000736301</v>
      </c>
      <c r="R1337" s="1"/>
      <c r="S1337" s="1">
        <v>41866</v>
      </c>
      <c r="T1337">
        <v>322.44400000000002</v>
      </c>
      <c r="V1337" s="86">
        <v>42059</v>
      </c>
      <c r="W1337" s="5">
        <v>13.5</v>
      </c>
      <c r="Z1337" s="86">
        <v>42026</v>
      </c>
      <c r="AA1337" s="5">
        <v>90.01</v>
      </c>
      <c r="AC1337" s="1">
        <v>41943</v>
      </c>
      <c r="AD1337">
        <v>2.4809999999999999</v>
      </c>
      <c r="AE1337" s="87">
        <f t="shared" ca="1" si="150"/>
        <v>3.2499999999999751E-2</v>
      </c>
      <c r="AF1337" s="87">
        <f t="shared" ca="1" si="151"/>
        <v>1.9231051279982859E-2</v>
      </c>
      <c r="AG1337" s="87">
        <f t="shared" ca="1" si="152"/>
        <v>0.31009138437993705</v>
      </c>
      <c r="AI1337" s="1">
        <v>41879</v>
      </c>
      <c r="AJ1337">
        <v>1996.74</v>
      </c>
      <c r="AK1337" s="85">
        <f t="shared" ca="1" si="155"/>
        <v>-1.6913280954213741E-3</v>
      </c>
      <c r="AL1337" s="87">
        <f t="shared" ca="1" si="153"/>
        <v>2.732548996498124E-3</v>
      </c>
      <c r="AM1337" s="87">
        <f t="shared" ca="1" si="154"/>
        <v>4.4061028639244855</v>
      </c>
    </row>
    <row r="1338" spans="2:39" x14ac:dyDescent="0.45">
      <c r="B1338" s="86">
        <v>42081</v>
      </c>
      <c r="C1338" s="5">
        <v>86</v>
      </c>
      <c r="E1338" s="86">
        <v>42088</v>
      </c>
      <c r="F1338" s="5">
        <v>2.0194999999999999</v>
      </c>
      <c r="G1338" s="5">
        <v>0.6575079720682715</v>
      </c>
      <c r="I1338" s="86">
        <v>42024</v>
      </c>
      <c r="J1338" s="5">
        <v>19.89</v>
      </c>
      <c r="L1338" s="86">
        <v>42089</v>
      </c>
      <c r="M1338" s="5">
        <v>1.2330000000000001</v>
      </c>
      <c r="O1338" s="86">
        <f t="shared" ca="1" si="149"/>
        <v>42089</v>
      </c>
      <c r="P1338" s="5">
        <v>2032.12</v>
      </c>
      <c r="Q1338" s="5">
        <v>15.075375325993299</v>
      </c>
      <c r="R1338" s="1"/>
      <c r="S1338" s="1">
        <v>41865</v>
      </c>
      <c r="T1338">
        <v>317.98</v>
      </c>
      <c r="V1338" s="86">
        <v>42058</v>
      </c>
      <c r="W1338" s="5">
        <v>13.44</v>
      </c>
      <c r="Z1338" s="86">
        <v>42025</v>
      </c>
      <c r="AA1338" s="5">
        <v>89.89</v>
      </c>
      <c r="AC1338" s="1">
        <v>41942</v>
      </c>
      <c r="AD1338">
        <v>2.4485000000000001</v>
      </c>
      <c r="AE1338" s="87">
        <f t="shared" ca="1" si="150"/>
        <v>-8.999999999999897E-3</v>
      </c>
      <c r="AF1338" s="87">
        <f t="shared" ca="1" si="151"/>
        <v>1.9779513812696905E-2</v>
      </c>
      <c r="AG1338" s="87">
        <f t="shared" ca="1" si="152"/>
        <v>0.31893507698798762</v>
      </c>
      <c r="AI1338" s="1">
        <v>41878</v>
      </c>
      <c r="AJ1338">
        <v>2000.12</v>
      </c>
      <c r="AK1338" s="85">
        <f t="shared" ca="1" si="155"/>
        <v>4.9998250071612606E-5</v>
      </c>
      <c r="AL1338" s="87">
        <f t="shared" ca="1" si="153"/>
        <v>2.8360733604433446E-3</v>
      </c>
      <c r="AM1338" s="87">
        <f t="shared" ca="1" si="154"/>
        <v>4.5730308849954913</v>
      </c>
    </row>
    <row r="1339" spans="2:39" x14ac:dyDescent="0.45">
      <c r="B1339" s="86">
        <v>42080</v>
      </c>
      <c r="C1339" s="5">
        <v>84.3</v>
      </c>
      <c r="E1339" s="86">
        <v>42087</v>
      </c>
      <c r="F1339" s="5">
        <v>1.9673</v>
      </c>
      <c r="G1339" s="5">
        <v>0.59498570010827234</v>
      </c>
      <c r="I1339" s="86">
        <v>42020</v>
      </c>
      <c r="J1339" s="5">
        <v>20.95</v>
      </c>
      <c r="L1339" s="86">
        <v>42088</v>
      </c>
      <c r="M1339" s="5">
        <v>1.18</v>
      </c>
      <c r="O1339" s="86">
        <f t="shared" ca="1" si="149"/>
        <v>42088</v>
      </c>
      <c r="P1339" s="5">
        <v>2022.55</v>
      </c>
      <c r="Q1339" s="5">
        <v>16.13832377308</v>
      </c>
      <c r="R1339" s="1"/>
      <c r="S1339" s="1">
        <v>41864</v>
      </c>
      <c r="T1339">
        <v>322.315</v>
      </c>
      <c r="V1339" s="86">
        <v>42055</v>
      </c>
      <c r="W1339" s="5">
        <v>13</v>
      </c>
      <c r="Z1339" s="86">
        <v>42024</v>
      </c>
      <c r="AA1339" s="5">
        <v>89.41</v>
      </c>
      <c r="AC1339" s="1">
        <v>41941</v>
      </c>
      <c r="AD1339">
        <v>2.4575</v>
      </c>
      <c r="AE1339" s="87">
        <f t="shared" ca="1" si="150"/>
        <v>1.9499999999999851E-2</v>
      </c>
      <c r="AF1339" s="87">
        <f t="shared" ca="1" si="151"/>
        <v>1.7698281460827438E-2</v>
      </c>
      <c r="AG1339" s="87">
        <f t="shared" ca="1" si="152"/>
        <v>0.28537621367824917</v>
      </c>
      <c r="AI1339" s="1">
        <v>41877</v>
      </c>
      <c r="AJ1339">
        <v>2000.02</v>
      </c>
      <c r="AK1339" s="85">
        <f t="shared" ca="1" si="155"/>
        <v>1.050541125247729E-3</v>
      </c>
      <c r="AL1339" s="87">
        <f t="shared" ca="1" si="153"/>
        <v>2.8917680017830488E-3</v>
      </c>
      <c r="AM1339" s="87">
        <f t="shared" ca="1" si="154"/>
        <v>4.6628357957314392</v>
      </c>
    </row>
    <row r="1340" spans="2:39" x14ac:dyDescent="0.45">
      <c r="B1340" s="86">
        <v>42079</v>
      </c>
      <c r="C1340" s="5">
        <v>83.4</v>
      </c>
      <c r="E1340" s="86">
        <v>42086</v>
      </c>
      <c r="F1340" s="5">
        <v>2.0057</v>
      </c>
      <c r="G1340" s="5">
        <v>1.2797031361478577</v>
      </c>
      <c r="I1340" s="86">
        <v>42019</v>
      </c>
      <c r="J1340" s="5">
        <v>22.39</v>
      </c>
      <c r="L1340" s="86">
        <v>42087</v>
      </c>
      <c r="M1340" s="5">
        <v>1.1453</v>
      </c>
      <c r="O1340" s="86">
        <f t="shared" ca="1" si="149"/>
        <v>42087</v>
      </c>
      <c r="P1340" s="5">
        <v>2019.42</v>
      </c>
      <c r="Q1340" s="5">
        <v>16.125212789026101</v>
      </c>
      <c r="R1340" s="1"/>
      <c r="S1340" s="1">
        <v>41863</v>
      </c>
      <c r="T1340">
        <v>330.99200000000002</v>
      </c>
      <c r="V1340" s="86">
        <v>42054</v>
      </c>
      <c r="W1340" s="5">
        <v>13.12</v>
      </c>
      <c r="Z1340" s="86">
        <v>42020</v>
      </c>
      <c r="AA1340" s="5">
        <v>89.57</v>
      </c>
      <c r="AC1340" s="1">
        <v>41940</v>
      </c>
      <c r="AD1340">
        <v>2.4380000000000002</v>
      </c>
      <c r="AE1340" s="87">
        <f t="shared" ca="1" si="150"/>
        <v>3.1000000000000139E-2</v>
      </c>
      <c r="AF1340" s="87">
        <f t="shared" ca="1" si="151"/>
        <v>3.2950404651030829E-2</v>
      </c>
      <c r="AG1340" s="87">
        <f t="shared" ca="1" si="152"/>
        <v>0.53130931041469176</v>
      </c>
      <c r="AI1340" s="1">
        <v>41876</v>
      </c>
      <c r="AJ1340">
        <v>1997.92</v>
      </c>
      <c r="AK1340" s="85">
        <f t="shared" ca="1" si="155"/>
        <v>4.7763441463173689E-3</v>
      </c>
      <c r="AL1340" s="87">
        <f t="shared" ca="1" si="153"/>
        <v>2.8736777463848726E-3</v>
      </c>
      <c r="AM1340" s="87">
        <f t="shared" ca="1" si="154"/>
        <v>4.6336661353809099</v>
      </c>
    </row>
    <row r="1341" spans="2:39" x14ac:dyDescent="0.45">
      <c r="B1341" s="86">
        <v>42076</v>
      </c>
      <c r="C1341" s="5">
        <v>84.7</v>
      </c>
      <c r="E1341" s="86">
        <v>42083</v>
      </c>
      <c r="F1341" s="5">
        <v>2.0295000000000001</v>
      </c>
      <c r="G1341" s="5">
        <v>1.2771378873611605</v>
      </c>
      <c r="I1341" s="86">
        <v>42018</v>
      </c>
      <c r="J1341" s="5">
        <v>21.48</v>
      </c>
      <c r="L1341" s="86">
        <v>42086</v>
      </c>
      <c r="M1341" s="5">
        <v>1.1681999999999999</v>
      </c>
      <c r="O1341" s="86">
        <f t="shared" ca="1" si="149"/>
        <v>42086</v>
      </c>
      <c r="P1341" s="5">
        <v>1992.67</v>
      </c>
      <c r="Q1341" s="5">
        <v>4.7677174844342103</v>
      </c>
      <c r="R1341" s="1"/>
      <c r="S1341" s="1">
        <v>41862</v>
      </c>
      <c r="T1341">
        <v>332.82600000000002</v>
      </c>
      <c r="V1341" s="86">
        <v>42053</v>
      </c>
      <c r="W1341" s="5">
        <v>13</v>
      </c>
      <c r="Z1341" s="86">
        <v>42019</v>
      </c>
      <c r="AA1341" s="5">
        <v>89.23</v>
      </c>
      <c r="AC1341" s="1">
        <v>41939</v>
      </c>
      <c r="AD1341">
        <v>2.407</v>
      </c>
      <c r="AE1341" s="87">
        <f t="shared" ca="1" si="150"/>
        <v>-7.0000000000001172E-3</v>
      </c>
      <c r="AF1341" s="87">
        <f t="shared" ca="1" si="151"/>
        <v>3.5866360748385694E-2</v>
      </c>
      <c r="AG1341" s="87">
        <f t="shared" ca="1" si="152"/>
        <v>0.57832768969388704</v>
      </c>
      <c r="AI1341" s="1">
        <v>41873</v>
      </c>
      <c r="AJ1341">
        <v>1988.4</v>
      </c>
      <c r="AK1341" s="85">
        <f t="shared" ca="1" si="155"/>
        <v>-1.9945896478233741E-3</v>
      </c>
      <c r="AL1341" s="87">
        <f t="shared" ca="1" si="153"/>
        <v>2.9418071097744671E-3</v>
      </c>
      <c r="AM1341" s="87">
        <f t="shared" ca="1" si="154"/>
        <v>4.7435214329557915</v>
      </c>
    </row>
    <row r="1342" spans="2:39" x14ac:dyDescent="0.45">
      <c r="B1342" s="86">
        <v>42075</v>
      </c>
      <c r="C1342" s="5">
        <v>84.5</v>
      </c>
      <c r="E1342" s="86">
        <v>42082</v>
      </c>
      <c r="F1342" s="5">
        <v>2.0512999999999999</v>
      </c>
      <c r="G1342" s="5">
        <v>1.2664253564001817</v>
      </c>
      <c r="I1342" s="86">
        <v>42017</v>
      </c>
      <c r="J1342" s="5">
        <v>20.56</v>
      </c>
      <c r="L1342" s="86">
        <v>42083</v>
      </c>
      <c r="M1342" s="5">
        <v>1.1841999999999999</v>
      </c>
      <c r="O1342" s="86">
        <f t="shared" ca="1" si="149"/>
        <v>42083</v>
      </c>
      <c r="P1342" s="5">
        <v>2011.27</v>
      </c>
      <c r="Q1342" s="5">
        <v>4.3611936193994598</v>
      </c>
      <c r="R1342" s="1"/>
      <c r="S1342" s="1">
        <v>41859</v>
      </c>
      <c r="T1342">
        <v>339.916</v>
      </c>
      <c r="V1342" s="86">
        <v>42052</v>
      </c>
      <c r="W1342" s="5">
        <v>12.69</v>
      </c>
      <c r="Z1342" s="86">
        <v>42018</v>
      </c>
      <c r="AA1342" s="5">
        <v>89.78</v>
      </c>
      <c r="AC1342" s="1">
        <v>41936</v>
      </c>
      <c r="AD1342">
        <v>2.4140000000000001</v>
      </c>
      <c r="AE1342" s="87">
        <f t="shared" ca="1" si="150"/>
        <v>-9.9999999999988987E-4</v>
      </c>
      <c r="AF1342" s="87">
        <f t="shared" ca="1" si="151"/>
        <v>3.420925800617923E-2</v>
      </c>
      <c r="AG1342" s="87">
        <f t="shared" ca="1" si="152"/>
        <v>0.55160771084772531</v>
      </c>
      <c r="AI1342" s="1">
        <v>41872</v>
      </c>
      <c r="AJ1342">
        <v>1992.37</v>
      </c>
      <c r="AK1342" s="85">
        <f t="shared" ca="1" si="155"/>
        <v>2.9455546469971902E-3</v>
      </c>
      <c r="AL1342" s="87">
        <f t="shared" ca="1" si="153"/>
        <v>2.7395992492550694E-3</v>
      </c>
      <c r="AM1342" s="87">
        <f t="shared" ca="1" si="154"/>
        <v>4.4174710549079146</v>
      </c>
    </row>
    <row r="1343" spans="2:39" x14ac:dyDescent="0.45">
      <c r="B1343" s="86">
        <v>42074</v>
      </c>
      <c r="C1343" s="5">
        <v>84.212299999999999</v>
      </c>
      <c r="E1343" s="86">
        <v>42081</v>
      </c>
      <c r="F1343" s="5">
        <v>2.0070000000000001</v>
      </c>
      <c r="G1343" s="5">
        <v>1.0164308469673018</v>
      </c>
      <c r="I1343" s="86">
        <v>42016</v>
      </c>
      <c r="J1343" s="5">
        <v>19.600000000000001</v>
      </c>
      <c r="L1343" s="86">
        <v>42082</v>
      </c>
      <c r="M1343" s="5">
        <v>1.1788000000000001</v>
      </c>
      <c r="O1343" s="86">
        <f t="shared" ca="1" si="149"/>
        <v>42082</v>
      </c>
      <c r="P1343" s="5">
        <v>2023.03</v>
      </c>
      <c r="Q1343" s="5">
        <v>19.918543406140198</v>
      </c>
      <c r="R1343" s="1"/>
      <c r="S1343" s="1">
        <v>41858</v>
      </c>
      <c r="T1343">
        <v>354.31900000000002</v>
      </c>
      <c r="V1343" s="86">
        <v>42051</v>
      </c>
      <c r="W1343" s="5">
        <v>12.5</v>
      </c>
      <c r="Z1343" s="86">
        <v>42017</v>
      </c>
      <c r="AA1343" s="5">
        <v>89.99</v>
      </c>
      <c r="AC1343" s="1">
        <v>41935</v>
      </c>
      <c r="AD1343">
        <v>2.415</v>
      </c>
      <c r="AE1343" s="87">
        <f t="shared" ca="1" si="150"/>
        <v>6.4500000000000224E-2</v>
      </c>
      <c r="AF1343" s="87">
        <f t="shared" ca="1" si="151"/>
        <v>3.763556606899033E-2</v>
      </c>
      <c r="AG1343" s="87">
        <f t="shared" ca="1" si="152"/>
        <v>0.60685526830263847</v>
      </c>
      <c r="AI1343" s="1">
        <v>41871</v>
      </c>
      <c r="AJ1343">
        <v>1986.51</v>
      </c>
      <c r="AK1343" s="85">
        <f t="shared" ca="1" si="155"/>
        <v>2.4747310461941839E-3</v>
      </c>
      <c r="AL1343" s="87">
        <f t="shared" ca="1" si="153"/>
        <v>3.6517028035907896E-3</v>
      </c>
      <c r="AM1343" s="87">
        <f t="shared" ca="1" si="154"/>
        <v>5.8881938445466755</v>
      </c>
    </row>
    <row r="1344" spans="2:39" x14ac:dyDescent="0.45">
      <c r="B1344" s="86">
        <v>42073</v>
      </c>
      <c r="C1344" s="5">
        <v>83.4</v>
      </c>
      <c r="E1344" s="86">
        <v>42080</v>
      </c>
      <c r="F1344" s="5">
        <v>2.153</v>
      </c>
      <c r="G1344" s="5">
        <v>0.38123483576399664</v>
      </c>
      <c r="I1344" s="86">
        <v>42013</v>
      </c>
      <c r="J1344" s="5">
        <v>17.55</v>
      </c>
      <c r="L1344" s="86">
        <v>42081</v>
      </c>
      <c r="M1344" s="5">
        <v>1.19</v>
      </c>
      <c r="O1344" s="86">
        <f t="shared" ca="1" si="149"/>
        <v>42081</v>
      </c>
      <c r="P1344" s="5">
        <v>2028.26</v>
      </c>
      <c r="Q1344" s="5">
        <v>21.7297602950654</v>
      </c>
      <c r="R1344" s="1"/>
      <c r="S1344" s="1">
        <v>41857</v>
      </c>
      <c r="T1344">
        <v>348.06700000000001</v>
      </c>
      <c r="V1344" s="86">
        <v>42048</v>
      </c>
      <c r="W1344" s="5">
        <v>12.63</v>
      </c>
      <c r="Z1344" s="86">
        <v>42016</v>
      </c>
      <c r="AA1344" s="5">
        <v>89.99</v>
      </c>
      <c r="AC1344" s="1">
        <v>41934</v>
      </c>
      <c r="AD1344">
        <v>2.3504999999999998</v>
      </c>
      <c r="AE1344" s="87">
        <f t="shared" ca="1" si="150"/>
        <v>-1.2000000000000011E-2</v>
      </c>
      <c r="AF1344" s="87">
        <f t="shared" ca="1" si="151"/>
        <v>2.3851537336895653E-2</v>
      </c>
      <c r="AG1344" s="87">
        <f t="shared" ca="1" si="152"/>
        <v>0.38459448340643826</v>
      </c>
      <c r="AI1344" s="1">
        <v>41870</v>
      </c>
      <c r="AJ1344">
        <v>1981.6</v>
      </c>
      <c r="AK1344" s="85">
        <f t="shared" ca="1" si="155"/>
        <v>4.9881975467810091E-3</v>
      </c>
      <c r="AL1344" s="87">
        <f t="shared" ca="1" si="153"/>
        <v>3.5128757126777197E-3</v>
      </c>
      <c r="AM1344" s="87">
        <f t="shared" ca="1" si="154"/>
        <v>5.6643418866691473</v>
      </c>
    </row>
    <row r="1345" spans="2:39" x14ac:dyDescent="0.45">
      <c r="B1345" s="86">
        <v>42072</v>
      </c>
      <c r="C1345" s="5">
        <v>83</v>
      </c>
      <c r="E1345" s="86">
        <v>42079</v>
      </c>
      <c r="F1345" s="5">
        <v>2.1800000000000002</v>
      </c>
      <c r="G1345" s="5">
        <v>0.37176829701666042</v>
      </c>
      <c r="I1345" s="86">
        <v>42012</v>
      </c>
      <c r="J1345" s="5">
        <v>17.010000000000002</v>
      </c>
      <c r="L1345" s="86">
        <v>42080</v>
      </c>
      <c r="M1345" s="5">
        <v>1.2130000000000001</v>
      </c>
      <c r="O1345" s="86">
        <f t="shared" ca="1" si="149"/>
        <v>42080</v>
      </c>
      <c r="P1345" s="5">
        <v>2044.81</v>
      </c>
      <c r="Q1345" s="5">
        <v>22.100144875815399</v>
      </c>
      <c r="R1345" s="1"/>
      <c r="S1345" s="1">
        <v>41856</v>
      </c>
      <c r="T1345">
        <v>345.94400000000002</v>
      </c>
      <c r="V1345" s="86">
        <v>42047</v>
      </c>
      <c r="W1345" s="5">
        <v>13.13</v>
      </c>
      <c r="Z1345" s="86">
        <v>42013</v>
      </c>
      <c r="AA1345" s="5">
        <v>90.1</v>
      </c>
      <c r="AC1345" s="1">
        <v>41933</v>
      </c>
      <c r="AD1345">
        <v>2.3624999999999998</v>
      </c>
      <c r="AE1345" s="87">
        <f t="shared" ca="1" si="150"/>
        <v>2.8099999999999792E-2</v>
      </c>
      <c r="AF1345" s="87">
        <f t="shared" ca="1" si="151"/>
        <v>2.1194712390908491E-2</v>
      </c>
      <c r="AG1345" s="87">
        <f t="shared" ca="1" si="152"/>
        <v>0.34175446839312251</v>
      </c>
      <c r="AI1345" s="1">
        <v>41869</v>
      </c>
      <c r="AJ1345">
        <v>1971.74</v>
      </c>
      <c r="AK1345" s="85">
        <f t="shared" ca="1" si="155"/>
        <v>8.4955181427630883E-3</v>
      </c>
      <c r="AL1345" s="87">
        <f t="shared" ca="1" si="153"/>
        <v>3.6986899302775245E-3</v>
      </c>
      <c r="AM1345" s="87">
        <f t="shared" ca="1" si="154"/>
        <v>5.9639583097867588</v>
      </c>
    </row>
    <row r="1346" spans="2:39" x14ac:dyDescent="0.45">
      <c r="B1346" s="86">
        <v>42069</v>
      </c>
      <c r="C1346" s="5">
        <v>84.845100000000002</v>
      </c>
      <c r="E1346" s="86">
        <v>42076</v>
      </c>
      <c r="F1346" s="5">
        <v>2.2280000000000002</v>
      </c>
      <c r="G1346" s="5">
        <v>0.3900763814092495</v>
      </c>
      <c r="I1346" s="86">
        <v>42011</v>
      </c>
      <c r="J1346" s="5">
        <v>19.309999999999999</v>
      </c>
      <c r="L1346" s="86">
        <v>42079</v>
      </c>
      <c r="M1346" s="5">
        <v>1.2589999999999999</v>
      </c>
      <c r="O1346" s="86">
        <f t="shared" ca="1" si="149"/>
        <v>42079</v>
      </c>
      <c r="P1346" s="5">
        <v>2062.14</v>
      </c>
      <c r="Q1346" s="5">
        <v>27.415534207445798</v>
      </c>
      <c r="R1346" s="1"/>
      <c r="S1346" s="1">
        <v>41855</v>
      </c>
      <c r="T1346">
        <v>336.60300000000001</v>
      </c>
      <c r="V1346" s="86">
        <v>42046</v>
      </c>
      <c r="W1346" s="5">
        <v>13.13</v>
      </c>
      <c r="Z1346" s="86">
        <v>42012</v>
      </c>
      <c r="AA1346" s="5">
        <v>89.65</v>
      </c>
      <c r="AC1346" s="1">
        <v>41932</v>
      </c>
      <c r="AD1346">
        <v>2.3344</v>
      </c>
      <c r="AE1346" s="87">
        <f t="shared" ca="1" si="150"/>
        <v>-1.5099999999999891E-2</v>
      </c>
      <c r="AF1346" s="87">
        <f t="shared" ca="1" si="151"/>
        <v>3.6800407606438434E-2</v>
      </c>
      <c r="AG1346" s="87">
        <f t="shared" ca="1" si="152"/>
        <v>0.59338874273110631</v>
      </c>
      <c r="AI1346" s="1">
        <v>41866</v>
      </c>
      <c r="AJ1346">
        <v>1955.06</v>
      </c>
      <c r="AK1346" s="85">
        <f t="shared" ca="1" si="155"/>
        <v>-6.1377306783057757E-5</v>
      </c>
      <c r="AL1346" s="87">
        <f t="shared" ca="1" si="153"/>
        <v>3.8493713634128535E-3</v>
      </c>
      <c r="AM1346" s="87">
        <f t="shared" ca="1" si="154"/>
        <v>6.2069248201507659</v>
      </c>
    </row>
    <row r="1347" spans="2:39" x14ac:dyDescent="0.45">
      <c r="B1347" s="86">
        <v>42068</v>
      </c>
      <c r="C1347" s="5">
        <v>86.87</v>
      </c>
      <c r="E1347" s="86">
        <v>42075</v>
      </c>
      <c r="F1347" s="5">
        <v>2.23</v>
      </c>
      <c r="G1347" s="5">
        <v>0.4598256009981771</v>
      </c>
      <c r="I1347" s="86">
        <v>42010</v>
      </c>
      <c r="J1347" s="5">
        <v>21.12</v>
      </c>
      <c r="L1347" s="86">
        <v>42076</v>
      </c>
      <c r="M1347" s="5">
        <v>1.296</v>
      </c>
      <c r="O1347" s="86">
        <f t="shared" ca="1" si="149"/>
        <v>42076</v>
      </c>
      <c r="P1347" s="5">
        <v>2025.9</v>
      </c>
      <c r="Q1347" s="5">
        <v>20.5789693950253</v>
      </c>
      <c r="R1347" s="1"/>
      <c r="S1347" s="1">
        <v>41852</v>
      </c>
      <c r="T1347">
        <v>354.24200000000002</v>
      </c>
      <c r="V1347" s="86">
        <v>42045</v>
      </c>
      <c r="W1347" s="5">
        <v>13.63</v>
      </c>
      <c r="Z1347" s="86">
        <v>42011</v>
      </c>
      <c r="AA1347" s="5">
        <v>88.98</v>
      </c>
      <c r="AC1347" s="1">
        <v>41929</v>
      </c>
      <c r="AD1347">
        <v>2.3494999999999999</v>
      </c>
      <c r="AE1347" s="87">
        <f t="shared" ca="1" si="150"/>
        <v>2.729999999999988E-2</v>
      </c>
      <c r="AF1347" s="87">
        <f t="shared" ca="1" si="151"/>
        <v>5.1448906693923074E-2</v>
      </c>
      <c r="AG1347" s="87">
        <f t="shared" ca="1" si="152"/>
        <v>0.82958869326914075</v>
      </c>
      <c r="AI1347" s="1">
        <v>41865</v>
      </c>
      <c r="AJ1347">
        <v>1955.18</v>
      </c>
      <c r="AK1347" s="85">
        <f t="shared" ca="1" si="155"/>
        <v>4.3363557532498454E-3</v>
      </c>
      <c r="AL1347" s="87">
        <f t="shared" ca="1" si="153"/>
        <v>3.5085163691662914E-3</v>
      </c>
      <c r="AM1347" s="87">
        <f t="shared" ca="1" si="154"/>
        <v>5.6573126564686449</v>
      </c>
    </row>
    <row r="1348" spans="2:39" x14ac:dyDescent="0.45">
      <c r="B1348" s="86">
        <v>42067</v>
      </c>
      <c r="C1348" s="5">
        <v>84.7</v>
      </c>
      <c r="E1348" s="86">
        <v>42074</v>
      </c>
      <c r="F1348" s="5">
        <v>2.2269999999999999</v>
      </c>
      <c r="G1348" s="5">
        <v>1.3192306785901147</v>
      </c>
      <c r="I1348" s="86">
        <v>42009</v>
      </c>
      <c r="J1348" s="5">
        <v>19.920000000000002</v>
      </c>
      <c r="L1348" s="86">
        <v>42075</v>
      </c>
      <c r="M1348" s="5">
        <v>1.29</v>
      </c>
      <c r="O1348" s="86">
        <f t="shared" ca="1" si="149"/>
        <v>42075</v>
      </c>
      <c r="P1348" s="5">
        <v>2002.61</v>
      </c>
      <c r="Q1348" s="5">
        <v>11.959142681708199</v>
      </c>
      <c r="R1348" s="1"/>
      <c r="S1348" s="1">
        <v>41851</v>
      </c>
      <c r="T1348">
        <v>343.23500000000001</v>
      </c>
      <c r="V1348" s="86">
        <v>42044</v>
      </c>
      <c r="W1348" s="5">
        <v>13.81</v>
      </c>
      <c r="Z1348" s="86">
        <v>42010</v>
      </c>
      <c r="AA1348" s="5">
        <v>88.43</v>
      </c>
      <c r="AC1348" s="1">
        <v>41928</v>
      </c>
      <c r="AD1348">
        <v>2.3222</v>
      </c>
      <c r="AE1348" s="87">
        <f t="shared" ca="1" si="150"/>
        <v>2.6400000000000201E-2</v>
      </c>
      <c r="AF1348" s="87">
        <f t="shared" ca="1" si="151"/>
        <v>4.216992411660242E-2</v>
      </c>
      <c r="AG1348" s="87">
        <f t="shared" ca="1" si="152"/>
        <v>0.67996959490847941</v>
      </c>
      <c r="AI1348" s="1">
        <v>41864</v>
      </c>
      <c r="AJ1348">
        <v>1946.72</v>
      </c>
      <c r="AK1348" s="85">
        <f t="shared" ca="1" si="155"/>
        <v>6.6847821518630762E-3</v>
      </c>
      <c r="AL1348" s="87">
        <f t="shared" ca="1" si="153"/>
        <v>5.5858730077615205E-3</v>
      </c>
      <c r="AM1348" s="87">
        <f t="shared" ca="1" si="154"/>
        <v>9.0069495875674068</v>
      </c>
    </row>
    <row r="1349" spans="2:39" x14ac:dyDescent="0.45">
      <c r="B1349" s="86">
        <v>42066</v>
      </c>
      <c r="C1349" s="5">
        <v>84.7</v>
      </c>
      <c r="E1349" s="86">
        <v>42073</v>
      </c>
      <c r="F1349" s="5">
        <v>2.2469999999999999</v>
      </c>
      <c r="G1349" s="5">
        <v>1.306854844018009</v>
      </c>
      <c r="I1349" s="86">
        <v>42006</v>
      </c>
      <c r="J1349" s="5">
        <v>17.79</v>
      </c>
      <c r="L1349" s="86">
        <v>42074</v>
      </c>
      <c r="M1349" s="5">
        <v>1.2765</v>
      </c>
      <c r="O1349" s="86">
        <f t="shared" ca="1" si="149"/>
        <v>42074</v>
      </c>
      <c r="P1349" s="5">
        <v>2020.58</v>
      </c>
      <c r="Q1349" s="5">
        <v>12.557923698051599</v>
      </c>
      <c r="R1349" s="1"/>
      <c r="S1349" s="1">
        <v>41850</v>
      </c>
      <c r="T1349">
        <v>325.86599999999999</v>
      </c>
      <c r="V1349" s="86">
        <v>42041</v>
      </c>
      <c r="W1349" s="5">
        <v>13.75</v>
      </c>
      <c r="Z1349" s="86">
        <v>42009</v>
      </c>
      <c r="AA1349" s="5">
        <v>88.77</v>
      </c>
      <c r="AC1349" s="1">
        <v>41927</v>
      </c>
      <c r="AD1349">
        <v>2.2957999999999998</v>
      </c>
      <c r="AE1349" s="87">
        <f t="shared" ca="1" si="150"/>
        <v>-4.9200000000000355E-2</v>
      </c>
      <c r="AF1349" s="87">
        <f t="shared" ca="1" si="151"/>
        <v>2.2901310006198165E-2</v>
      </c>
      <c r="AG1349" s="87">
        <f t="shared" ca="1" si="152"/>
        <v>0.36927252808731648</v>
      </c>
      <c r="AI1349" s="1">
        <v>41863</v>
      </c>
      <c r="AJ1349">
        <v>1933.75</v>
      </c>
      <c r="AK1349" s="85">
        <f t="shared" ca="1" si="155"/>
        <v>-1.6379596859127999E-3</v>
      </c>
      <c r="AL1349" s="87">
        <f t="shared" ca="1" si="153"/>
        <v>7.3141805493165445E-3</v>
      </c>
      <c r="AM1349" s="87">
        <f t="shared" ca="1" si="154"/>
        <v>11.79376176123637</v>
      </c>
    </row>
    <row r="1350" spans="2:39" x14ac:dyDescent="0.45">
      <c r="B1350" s="86">
        <v>42065</v>
      </c>
      <c r="C1350" s="5">
        <v>84.9</v>
      </c>
      <c r="E1350" s="86">
        <v>42072</v>
      </c>
      <c r="F1350" s="5">
        <v>2.2974999999999999</v>
      </c>
      <c r="G1350" s="5">
        <v>1.1906965748390037</v>
      </c>
      <c r="I1350" s="86">
        <v>42004</v>
      </c>
      <c r="J1350" s="5">
        <v>19.2</v>
      </c>
      <c r="L1350" s="86">
        <v>42073</v>
      </c>
      <c r="M1350" s="5">
        <v>1.2989999999999999</v>
      </c>
      <c r="O1350" s="86">
        <f t="shared" ca="1" si="149"/>
        <v>42073</v>
      </c>
      <c r="P1350" s="5">
        <v>2058.1999999999998</v>
      </c>
      <c r="Q1350" s="5">
        <v>8.21931212600607</v>
      </c>
      <c r="R1350" s="1"/>
      <c r="S1350" s="1">
        <v>41849</v>
      </c>
      <c r="T1350">
        <v>324.63799999999998</v>
      </c>
      <c r="V1350" s="86">
        <v>42040</v>
      </c>
      <c r="W1350" s="5">
        <v>13.63</v>
      </c>
      <c r="Z1350" s="86">
        <v>42006</v>
      </c>
      <c r="AA1350" s="5">
        <v>89.6</v>
      </c>
      <c r="AC1350" s="1">
        <v>41926</v>
      </c>
      <c r="AD1350">
        <v>2.3450000000000002</v>
      </c>
      <c r="AE1350" s="87">
        <f t="shared" ca="1" si="150"/>
        <v>-7.2299999999999809E-2</v>
      </c>
      <c r="AF1350" s="87">
        <f t="shared" ca="1" si="151"/>
        <v>2.3210486135939918E-2</v>
      </c>
      <c r="AG1350" s="87">
        <f t="shared" ca="1" si="152"/>
        <v>0.37425784338251533</v>
      </c>
      <c r="AI1350" s="1">
        <v>41862</v>
      </c>
      <c r="AJ1350">
        <v>1936.92</v>
      </c>
      <c r="AK1350" s="85">
        <f t="shared" ca="1" si="155"/>
        <v>2.7555846424938877E-3</v>
      </c>
      <c r="AL1350" s="87">
        <f t="shared" ca="1" si="153"/>
        <v>7.1023205234151052E-3</v>
      </c>
      <c r="AM1350" s="87">
        <f t="shared" ca="1" si="154"/>
        <v>11.452147734160647</v>
      </c>
    </row>
    <row r="1351" spans="2:39" x14ac:dyDescent="0.45">
      <c r="B1351" s="86">
        <v>42062</v>
      </c>
      <c r="C1351" s="5">
        <v>84.673000000000002</v>
      </c>
      <c r="E1351" s="86">
        <v>42069</v>
      </c>
      <c r="F1351" s="5">
        <v>2.3565</v>
      </c>
      <c r="G1351" s="5">
        <v>0.8939537646507969</v>
      </c>
      <c r="I1351" s="86">
        <v>42003</v>
      </c>
      <c r="J1351" s="5">
        <v>15.92</v>
      </c>
      <c r="L1351" s="86">
        <v>42072</v>
      </c>
      <c r="M1351" s="5">
        <v>1.337</v>
      </c>
      <c r="O1351" s="86">
        <f t="shared" ca="1" si="149"/>
        <v>42072</v>
      </c>
      <c r="P1351" s="5">
        <v>2058.9</v>
      </c>
      <c r="Q1351" s="5">
        <v>9.8652469451407292</v>
      </c>
      <c r="R1351" s="1"/>
      <c r="S1351" s="1">
        <v>41848</v>
      </c>
      <c r="T1351">
        <v>322.36900000000003</v>
      </c>
      <c r="V1351" s="86">
        <v>42039</v>
      </c>
      <c r="W1351" s="5">
        <v>14</v>
      </c>
      <c r="Z1351" s="86">
        <v>42004</v>
      </c>
      <c r="AA1351" s="5">
        <v>89.6</v>
      </c>
      <c r="AC1351" s="1">
        <v>41922</v>
      </c>
      <c r="AD1351">
        <v>2.4173</v>
      </c>
      <c r="AE1351" s="87">
        <f t="shared" ca="1" si="150"/>
        <v>-3.4199999999999786E-2</v>
      </c>
      <c r="AF1351" s="87">
        <f t="shared" ca="1" si="151"/>
        <v>2.4745235231588746E-2</v>
      </c>
      <c r="AG1351" s="87">
        <f t="shared" ca="1" si="152"/>
        <v>0.39900492895869322</v>
      </c>
      <c r="AI1351" s="1">
        <v>41859</v>
      </c>
      <c r="AJ1351">
        <v>1931.59</v>
      </c>
      <c r="AK1351" s="85">
        <f t="shared" ca="1" si="155"/>
        <v>1.146541212583467E-2</v>
      </c>
      <c r="AL1351" s="87">
        <f t="shared" ca="1" si="153"/>
        <v>9.1937237452272991E-3</v>
      </c>
      <c r="AM1351" s="87">
        <f t="shared" ca="1" si="154"/>
        <v>14.824434100135031</v>
      </c>
    </row>
    <row r="1352" spans="2:39" x14ac:dyDescent="0.45">
      <c r="B1352" s="86">
        <v>42061</v>
      </c>
      <c r="C1352" s="5">
        <v>85.57</v>
      </c>
      <c r="E1352" s="86">
        <v>42068</v>
      </c>
      <c r="F1352" s="5">
        <v>2.2395</v>
      </c>
      <c r="G1352" s="5">
        <v>0.66281941985229487</v>
      </c>
      <c r="I1352" s="86">
        <v>42002</v>
      </c>
      <c r="J1352" s="5">
        <v>15.06</v>
      </c>
      <c r="L1352" s="86">
        <v>42069</v>
      </c>
      <c r="M1352" s="5">
        <v>1.3740000000000001</v>
      </c>
      <c r="O1352" s="86">
        <f t="shared" ca="1" si="149"/>
        <v>42069</v>
      </c>
      <c r="P1352" s="5">
        <v>2080.35</v>
      </c>
      <c r="Q1352" s="5">
        <v>5.54702379134579</v>
      </c>
      <c r="R1352" s="1"/>
      <c r="S1352" s="1">
        <v>41845</v>
      </c>
      <c r="T1352">
        <v>321.18</v>
      </c>
      <c r="V1352" s="86">
        <v>42038</v>
      </c>
      <c r="W1352" s="5">
        <v>14</v>
      </c>
      <c r="Z1352" s="86">
        <v>42003</v>
      </c>
      <c r="AA1352" s="5">
        <v>89.84</v>
      </c>
      <c r="AC1352" s="1">
        <v>41921</v>
      </c>
      <c r="AD1352">
        <v>2.4514999999999998</v>
      </c>
      <c r="AE1352" s="87">
        <f t="shared" ca="1" si="150"/>
        <v>-1.8500000000000405E-2</v>
      </c>
      <c r="AF1352" s="87">
        <f t="shared" ca="1" si="151"/>
        <v>2.7812047749131891E-2</v>
      </c>
      <c r="AG1352" s="87">
        <f t="shared" ca="1" si="152"/>
        <v>0.4484557949229756</v>
      </c>
      <c r="AI1352" s="1">
        <v>41858</v>
      </c>
      <c r="AJ1352">
        <v>1909.57</v>
      </c>
      <c r="AK1352" s="85">
        <f t="shared" ca="1" si="155"/>
        <v>-5.5720924051179815E-3</v>
      </c>
      <c r="AL1352" s="87">
        <f t="shared" ca="1" si="153"/>
        <v>7.3161777750238126E-3</v>
      </c>
      <c r="AM1352" s="87">
        <f t="shared" ca="1" si="154"/>
        <v>11.796982190923075</v>
      </c>
    </row>
    <row r="1353" spans="2:39" x14ac:dyDescent="0.45">
      <c r="B1353" s="86">
        <v>42060</v>
      </c>
      <c r="C1353" s="5">
        <v>84.017799999999994</v>
      </c>
      <c r="E1353" s="86">
        <v>42067</v>
      </c>
      <c r="F1353" s="5">
        <v>2.2395</v>
      </c>
      <c r="G1353" s="5">
        <v>0.84965474360667914</v>
      </c>
      <c r="I1353" s="86">
        <v>41999</v>
      </c>
      <c r="J1353" s="5">
        <v>14.5</v>
      </c>
      <c r="L1353" s="86">
        <v>42068</v>
      </c>
      <c r="M1353" s="5">
        <v>1.3425</v>
      </c>
      <c r="O1353" s="86">
        <f t="shared" ca="1" si="149"/>
        <v>42068</v>
      </c>
      <c r="P1353" s="5">
        <v>2090.5700000000002</v>
      </c>
      <c r="Q1353" s="5">
        <v>2.3545443791317</v>
      </c>
      <c r="R1353" s="1"/>
      <c r="S1353" s="1">
        <v>41844</v>
      </c>
      <c r="T1353">
        <v>316.89999999999998</v>
      </c>
      <c r="V1353" s="86">
        <v>42037</v>
      </c>
      <c r="W1353" s="5">
        <v>13.5</v>
      </c>
      <c r="Z1353" s="86">
        <v>42002</v>
      </c>
      <c r="AA1353" s="5">
        <v>90.02</v>
      </c>
      <c r="AC1353" s="1">
        <v>41920</v>
      </c>
      <c r="AD1353">
        <v>2.4700000000000002</v>
      </c>
      <c r="AE1353" s="87">
        <f t="shared" ca="1" si="150"/>
        <v>-3.0999999999999694E-2</v>
      </c>
      <c r="AF1353" s="87">
        <f t="shared" ca="1" si="151"/>
        <v>3.7990261910126263E-2</v>
      </c>
      <c r="AG1353" s="87">
        <f t="shared" ca="1" si="152"/>
        <v>0.61257456688961343</v>
      </c>
      <c r="AI1353" s="1">
        <v>41857</v>
      </c>
      <c r="AJ1353">
        <v>1920.24</v>
      </c>
      <c r="AK1353" s="85">
        <f t="shared" ca="1" si="155"/>
        <v>1.5623169160183835E-5</v>
      </c>
      <c r="AL1353" s="87">
        <f t="shared" ca="1" si="153"/>
        <v>6.9976311819675572E-3</v>
      </c>
      <c r="AM1353" s="87">
        <f t="shared" ca="1" si="154"/>
        <v>11.283341243310694</v>
      </c>
    </row>
    <row r="1354" spans="2:39" x14ac:dyDescent="0.45">
      <c r="B1354" s="86">
        <v>42059</v>
      </c>
      <c r="C1354" s="5">
        <v>86.4</v>
      </c>
      <c r="E1354" s="86">
        <v>42066</v>
      </c>
      <c r="F1354" s="5">
        <v>2.2404999999999999</v>
      </c>
      <c r="G1354" s="5">
        <v>0.85002250950587555</v>
      </c>
      <c r="I1354" s="86">
        <v>41997</v>
      </c>
      <c r="J1354" s="5">
        <v>14.37</v>
      </c>
      <c r="L1354" s="86">
        <v>42067</v>
      </c>
      <c r="M1354" s="5">
        <v>1.3374999999999999</v>
      </c>
      <c r="O1354" s="86">
        <f t="shared" ca="1" si="149"/>
        <v>42067</v>
      </c>
      <c r="P1354" s="5">
        <v>2088.77</v>
      </c>
      <c r="Q1354" s="5">
        <v>2.8643918357224201</v>
      </c>
      <c r="R1354" s="1"/>
      <c r="S1354" s="1">
        <v>41843</v>
      </c>
      <c r="T1354">
        <v>313.36099999999999</v>
      </c>
      <c r="V1354" s="86">
        <v>42034</v>
      </c>
      <c r="W1354" s="5">
        <v>14.5</v>
      </c>
      <c r="Z1354" s="86">
        <v>41999</v>
      </c>
      <c r="AA1354" s="5">
        <v>89.97</v>
      </c>
      <c r="AC1354" s="1">
        <v>41919</v>
      </c>
      <c r="AD1354">
        <v>2.5009999999999999</v>
      </c>
      <c r="AE1354" s="87">
        <f t="shared" ca="1" si="150"/>
        <v>-7.5499999999999901E-2</v>
      </c>
      <c r="AF1354" s="87">
        <f t="shared" ca="1" si="151"/>
        <v>4.9100127291077322E-2</v>
      </c>
      <c r="AG1354" s="87">
        <f t="shared" ca="1" si="152"/>
        <v>0.79171576338986638</v>
      </c>
      <c r="AI1354" s="1">
        <v>41856</v>
      </c>
      <c r="AJ1354">
        <v>1920.21</v>
      </c>
      <c r="AK1354" s="85">
        <f t="shared" ca="1" si="155"/>
        <v>-9.7326638909587745E-3</v>
      </c>
      <c r="AL1354" s="87">
        <f t="shared" ca="1" si="153"/>
        <v>1.1519171744389349E-2</v>
      </c>
      <c r="AM1354" s="87">
        <f t="shared" ca="1" si="154"/>
        <v>18.574106330036948</v>
      </c>
    </row>
    <row r="1355" spans="2:39" x14ac:dyDescent="0.45">
      <c r="B1355" s="86">
        <v>42058</v>
      </c>
      <c r="C1355" s="5">
        <v>87.343999999999994</v>
      </c>
      <c r="E1355" s="86">
        <v>42065</v>
      </c>
      <c r="F1355" s="5">
        <v>2.2065000000000001</v>
      </c>
      <c r="G1355" s="5">
        <v>0.94185805724642024</v>
      </c>
      <c r="I1355" s="86">
        <v>41996</v>
      </c>
      <c r="J1355" s="5">
        <v>14.8</v>
      </c>
      <c r="L1355" s="86">
        <v>42066</v>
      </c>
      <c r="M1355" s="5">
        <v>1.3125</v>
      </c>
      <c r="O1355" s="86">
        <f t="shared" ca="1" si="149"/>
        <v>42066</v>
      </c>
      <c r="P1355" s="5">
        <v>2081.88</v>
      </c>
      <c r="Q1355" s="5">
        <v>3.4175421244170199</v>
      </c>
      <c r="R1355" s="1"/>
      <c r="S1355" s="1">
        <v>41842</v>
      </c>
      <c r="T1355">
        <v>313.46800000000002</v>
      </c>
      <c r="V1355" s="86">
        <v>42033</v>
      </c>
      <c r="W1355" s="5">
        <v>13.56</v>
      </c>
      <c r="Z1355" s="86">
        <v>41997</v>
      </c>
      <c r="AA1355" s="5">
        <v>90.25</v>
      </c>
      <c r="AC1355" s="1">
        <v>41918</v>
      </c>
      <c r="AD1355">
        <v>2.5764999999999998</v>
      </c>
      <c r="AE1355" s="87">
        <f t="shared" ca="1" si="150"/>
        <v>-1.5200000000000102E-2</v>
      </c>
      <c r="AF1355" s="87">
        <f t="shared" ca="1" si="151"/>
        <v>6.1040881109848621E-2</v>
      </c>
      <c r="AG1355" s="87">
        <f t="shared" ca="1" si="152"/>
        <v>0.98425463338169517</v>
      </c>
      <c r="AI1355" s="1">
        <v>41855</v>
      </c>
      <c r="AJ1355">
        <v>1938.99</v>
      </c>
      <c r="AK1355" s="85">
        <f t="shared" ca="1" si="155"/>
        <v>7.1633321677376247E-3</v>
      </c>
      <c r="AL1355" s="87">
        <f t="shared" ca="1" si="153"/>
        <v>1.1617532794984389E-2</v>
      </c>
      <c r="AM1355" s="87">
        <f t="shared" ca="1" si="154"/>
        <v>18.732708758495079</v>
      </c>
    </row>
    <row r="1356" spans="2:39" x14ac:dyDescent="0.45">
      <c r="B1356" s="86">
        <v>42055</v>
      </c>
      <c r="C1356" s="5">
        <v>88.8</v>
      </c>
      <c r="E1356" s="86">
        <v>42062</v>
      </c>
      <c r="F1356" s="5">
        <v>2.12</v>
      </c>
      <c r="G1356" s="5">
        <v>0.90444339236903137</v>
      </c>
      <c r="I1356" s="86">
        <v>41995</v>
      </c>
      <c r="J1356" s="5">
        <v>15.25</v>
      </c>
      <c r="L1356" s="86">
        <v>42065</v>
      </c>
      <c r="M1356" s="5">
        <v>1.2925</v>
      </c>
      <c r="O1356" s="86">
        <f t="shared" ca="1" si="149"/>
        <v>42065</v>
      </c>
      <c r="P1356" s="5">
        <v>2082.17</v>
      </c>
      <c r="Q1356" s="5">
        <v>16.528130985229399</v>
      </c>
      <c r="R1356" s="1"/>
      <c r="S1356" s="1">
        <v>41841</v>
      </c>
      <c r="T1356">
        <v>318.851</v>
      </c>
      <c r="V1356" s="86">
        <v>42032</v>
      </c>
      <c r="W1356" s="5">
        <v>14.13</v>
      </c>
      <c r="Z1356" s="86">
        <v>41996</v>
      </c>
      <c r="AA1356" s="5">
        <v>90.33</v>
      </c>
      <c r="AC1356" s="1">
        <v>41915</v>
      </c>
      <c r="AD1356">
        <v>2.5916999999999999</v>
      </c>
      <c r="AE1356" s="87">
        <f t="shared" ca="1" si="150"/>
        <v>1.5699999999999825E-2</v>
      </c>
      <c r="AF1356" s="87">
        <f t="shared" ca="1" si="151"/>
        <v>6.3256198642241204E-2</v>
      </c>
      <c r="AG1356" s="87">
        <f t="shared" ca="1" si="152"/>
        <v>1.0199755552626426</v>
      </c>
      <c r="AI1356" s="1">
        <v>41852</v>
      </c>
      <c r="AJ1356">
        <v>1925.15</v>
      </c>
      <c r="AK1356" s="85">
        <f t="shared" ca="1" si="155"/>
        <v>-2.8632061512498972E-3</v>
      </c>
      <c r="AL1356" s="87">
        <f t="shared" ca="1" si="153"/>
        <v>9.0787450863719556E-3</v>
      </c>
      <c r="AM1356" s="87">
        <f t="shared" ca="1" si="154"/>
        <v>14.639036583485938</v>
      </c>
    </row>
    <row r="1357" spans="2:39" x14ac:dyDescent="0.45">
      <c r="B1357" s="86">
        <v>42054</v>
      </c>
      <c r="C1357" s="5">
        <v>90.4</v>
      </c>
      <c r="E1357" s="86">
        <v>42061</v>
      </c>
      <c r="F1357" s="5">
        <v>2.1572</v>
      </c>
      <c r="G1357" s="5">
        <v>0.92934346001178136</v>
      </c>
      <c r="I1357" s="86">
        <v>41992</v>
      </c>
      <c r="J1357" s="5">
        <v>16.489999999999998</v>
      </c>
      <c r="L1357" s="86">
        <v>42062</v>
      </c>
      <c r="M1357" s="5">
        <v>1.246</v>
      </c>
      <c r="O1357" s="86">
        <f t="shared" ca="1" si="149"/>
        <v>42062</v>
      </c>
      <c r="P1357" s="5">
        <v>2078.54</v>
      </c>
      <c r="Q1357" s="5">
        <v>16.706926675058501</v>
      </c>
      <c r="R1357" s="1"/>
      <c r="S1357" s="1">
        <v>41838</v>
      </c>
      <c r="T1357">
        <v>312.28899999999999</v>
      </c>
      <c r="V1357" s="86">
        <v>42031</v>
      </c>
      <c r="W1357" s="5">
        <v>14.69</v>
      </c>
      <c r="Z1357" s="86">
        <v>41995</v>
      </c>
      <c r="AA1357" s="5">
        <v>90.01</v>
      </c>
      <c r="AC1357" s="1">
        <v>41914</v>
      </c>
      <c r="AD1357">
        <v>2.5760000000000001</v>
      </c>
      <c r="AE1357" s="87">
        <f t="shared" ca="1" si="150"/>
        <v>3.7500000000000089E-2</v>
      </c>
      <c r="AF1357" s="87">
        <f t="shared" ca="1" si="151"/>
        <v>6.179036467497729E-2</v>
      </c>
      <c r="AG1357" s="87">
        <f t="shared" ca="1" si="152"/>
        <v>0.99633969274205725</v>
      </c>
      <c r="AI1357" s="1">
        <v>41851</v>
      </c>
      <c r="AJ1357">
        <v>1930.67</v>
      </c>
      <c r="AK1357" s="85">
        <f t="shared" ca="1" si="155"/>
        <v>-2.0201982180386897E-2</v>
      </c>
      <c r="AL1357" s="87">
        <f t="shared" ca="1" si="153"/>
        <v>9.6621261999125085E-3</v>
      </c>
      <c r="AM1357" s="87">
        <f t="shared" ca="1" si="154"/>
        <v>15.579710364056606</v>
      </c>
    </row>
    <row r="1358" spans="2:39" x14ac:dyDescent="0.45">
      <c r="B1358" s="86">
        <v>42053</v>
      </c>
      <c r="C1358" s="5">
        <v>88.4</v>
      </c>
      <c r="E1358" s="86">
        <v>42060</v>
      </c>
      <c r="F1358" s="5">
        <v>2.1004999999999998</v>
      </c>
      <c r="G1358" s="5">
        <v>0.52979831068058358</v>
      </c>
      <c r="I1358" s="86">
        <v>41991</v>
      </c>
      <c r="J1358" s="5">
        <v>16.809999999999999</v>
      </c>
      <c r="L1358" s="86">
        <v>42061</v>
      </c>
      <c r="M1358" s="5">
        <v>1.2646999999999999</v>
      </c>
      <c r="O1358" s="86">
        <f t="shared" ca="1" si="149"/>
        <v>42061</v>
      </c>
      <c r="P1358" s="5">
        <v>2070.65</v>
      </c>
      <c r="Q1358" s="5">
        <v>23.9945750028349</v>
      </c>
      <c r="R1358" s="1"/>
      <c r="S1358" s="1">
        <v>41837</v>
      </c>
      <c r="T1358">
        <v>318.96100000000001</v>
      </c>
      <c r="V1358" s="86">
        <v>42030</v>
      </c>
      <c r="W1358" s="5">
        <v>14.38</v>
      </c>
      <c r="Z1358" s="86">
        <v>41992</v>
      </c>
      <c r="AA1358" s="5">
        <v>90.23</v>
      </c>
      <c r="AC1358" s="1">
        <v>41913</v>
      </c>
      <c r="AD1358">
        <v>2.5385</v>
      </c>
      <c r="AE1358" s="87">
        <f t="shared" ca="1" si="150"/>
        <v>-0.10150000000000015</v>
      </c>
      <c r="AF1358" s="87">
        <f t="shared" ca="1" si="151"/>
        <v>5.6388377939666584E-2</v>
      </c>
      <c r="AG1358" s="87">
        <f t="shared" ca="1" si="152"/>
        <v>0.9092352739161278</v>
      </c>
      <c r="AI1358" s="1">
        <v>41850</v>
      </c>
      <c r="AJ1358">
        <v>1970.07</v>
      </c>
      <c r="AK1358" s="85">
        <f t="shared" ca="1" si="155"/>
        <v>6.0913396397368385E-5</v>
      </c>
      <c r="AL1358" s="87">
        <f t="shared" ca="1" si="153"/>
        <v>2.8186051853339592E-3</v>
      </c>
      <c r="AM1358" s="87">
        <f t="shared" ca="1" si="154"/>
        <v>4.5448642989706363</v>
      </c>
    </row>
    <row r="1359" spans="2:39" x14ac:dyDescent="0.45">
      <c r="B1359" s="86">
        <v>42052</v>
      </c>
      <c r="C1359" s="5">
        <v>87.1</v>
      </c>
      <c r="E1359" s="86">
        <v>42059</v>
      </c>
      <c r="F1359" s="5">
        <v>2.1154999999999999</v>
      </c>
      <c r="G1359" s="5">
        <v>0.79402761286998202</v>
      </c>
      <c r="I1359" s="86">
        <v>41990</v>
      </c>
      <c r="J1359" s="5">
        <v>19.440000000000001</v>
      </c>
      <c r="L1359" s="86">
        <v>42060</v>
      </c>
      <c r="M1359" s="5">
        <v>1.252</v>
      </c>
      <c r="O1359" s="86">
        <f t="shared" ca="1" si="149"/>
        <v>42060</v>
      </c>
      <c r="P1359" s="5">
        <v>2061.23</v>
      </c>
      <c r="Q1359" s="5">
        <v>27.493169434755298</v>
      </c>
      <c r="R1359" s="1"/>
      <c r="S1359" s="1">
        <v>41836</v>
      </c>
      <c r="T1359">
        <v>303.06200000000001</v>
      </c>
      <c r="V1359" s="86">
        <v>42027</v>
      </c>
      <c r="W1359" s="5">
        <v>14.25</v>
      </c>
      <c r="Z1359" s="86">
        <v>41991</v>
      </c>
      <c r="AA1359" s="5">
        <v>89.37</v>
      </c>
      <c r="AC1359" s="1">
        <v>41912</v>
      </c>
      <c r="AD1359">
        <v>2.64</v>
      </c>
      <c r="AE1359" s="87">
        <f t="shared" ca="1" si="150"/>
        <v>1.7100000000000115E-2</v>
      </c>
      <c r="AF1359" s="87">
        <f t="shared" ca="1" si="151"/>
        <v>3.6886616814232207E-2</v>
      </c>
      <c r="AG1359" s="87">
        <f t="shared" ca="1" si="152"/>
        <v>0.59477882443812635</v>
      </c>
      <c r="AI1359" s="1">
        <v>41849</v>
      </c>
      <c r="AJ1359">
        <v>1969.95</v>
      </c>
      <c r="AK1359" s="85">
        <f t="shared" ca="1" si="155"/>
        <v>-4.538026355257783E-3</v>
      </c>
      <c r="AL1359" s="87">
        <f t="shared" ca="1" si="153"/>
        <v>2.9413869756791111E-3</v>
      </c>
      <c r="AM1359" s="87">
        <f t="shared" ca="1" si="154"/>
        <v>4.7428439870826695</v>
      </c>
    </row>
    <row r="1360" spans="2:39" x14ac:dyDescent="0.45">
      <c r="B1360" s="86">
        <v>42051</v>
      </c>
      <c r="C1360" s="5">
        <v>86.5</v>
      </c>
      <c r="E1360" s="86">
        <v>42058</v>
      </c>
      <c r="F1360" s="5">
        <v>2.1924999999999999</v>
      </c>
      <c r="G1360" s="5">
        <v>0.67388563569793059</v>
      </c>
      <c r="I1360" s="86">
        <v>41989</v>
      </c>
      <c r="J1360" s="5">
        <v>23.57</v>
      </c>
      <c r="L1360" s="86">
        <v>42059</v>
      </c>
      <c r="M1360" s="5">
        <v>1.2709999999999999</v>
      </c>
      <c r="O1360" s="86">
        <f t="shared" ref="O1360:O1423" ca="1" si="156">VALUE(L1360)</f>
        <v>42059</v>
      </c>
      <c r="P1360" s="5">
        <v>2012.89</v>
      </c>
      <c r="Q1360" s="5">
        <v>25.589926605253499</v>
      </c>
      <c r="R1360" s="1"/>
      <c r="S1360" s="1">
        <v>41835</v>
      </c>
      <c r="T1360">
        <v>303.05099999999999</v>
      </c>
      <c r="V1360" s="86">
        <v>42026</v>
      </c>
      <c r="W1360" s="5">
        <v>13.5</v>
      </c>
      <c r="Z1360" s="86">
        <v>41990</v>
      </c>
      <c r="AA1360" s="5">
        <v>88.659000000000006</v>
      </c>
      <c r="AC1360" s="1">
        <v>41911</v>
      </c>
      <c r="AD1360">
        <v>2.6229</v>
      </c>
      <c r="AE1360" s="87">
        <f t="shared" ca="1" si="150"/>
        <v>-3.1400000000000095E-2</v>
      </c>
      <c r="AF1360" s="87">
        <f t="shared" ca="1" si="151"/>
        <v>4.4571543612488898E-2</v>
      </c>
      <c r="AG1360" s="87">
        <f t="shared" ca="1" si="152"/>
        <v>0.71869454568683067</v>
      </c>
      <c r="AI1360" s="1">
        <v>41848</v>
      </c>
      <c r="AJ1360">
        <v>1978.91</v>
      </c>
      <c r="AK1360" s="85">
        <f t="shared" ca="1" si="155"/>
        <v>2.8807884462303611E-4</v>
      </c>
      <c r="AL1360" s="87">
        <f t="shared" ca="1" si="153"/>
        <v>2.9247887030659121E-3</v>
      </c>
      <c r="AM1360" s="87">
        <f t="shared" ca="1" si="154"/>
        <v>4.7160800766858424</v>
      </c>
    </row>
    <row r="1361" spans="2:39" x14ac:dyDescent="0.45">
      <c r="B1361" s="86">
        <v>42048</v>
      </c>
      <c r="C1361" s="5">
        <v>87</v>
      </c>
      <c r="E1361" s="86">
        <v>42055</v>
      </c>
      <c r="F1361" s="5">
        <v>2.2410000000000001</v>
      </c>
      <c r="G1361" s="5">
        <v>0.98578172026062982</v>
      </c>
      <c r="I1361" s="86">
        <v>41988</v>
      </c>
      <c r="J1361" s="5">
        <v>20.420000000000002</v>
      </c>
      <c r="L1361" s="86">
        <v>42058</v>
      </c>
      <c r="M1361" s="5">
        <v>1.2965</v>
      </c>
      <c r="O1361" s="86">
        <f t="shared" ca="1" si="156"/>
        <v>42058</v>
      </c>
      <c r="P1361" s="5">
        <v>1972.74</v>
      </c>
      <c r="Q1361" s="5">
        <v>13.8866905287229</v>
      </c>
      <c r="R1361" s="1"/>
      <c r="S1361" s="1">
        <v>41834</v>
      </c>
      <c r="T1361">
        <v>299.27300000000002</v>
      </c>
      <c r="V1361" s="86">
        <v>42025</v>
      </c>
      <c r="W1361" s="5">
        <v>13.25</v>
      </c>
      <c r="Z1361" s="86">
        <v>41989</v>
      </c>
      <c r="AA1361" s="5">
        <v>86.89</v>
      </c>
      <c r="AC1361" s="1">
        <v>41908</v>
      </c>
      <c r="AD1361">
        <v>2.6543000000000001</v>
      </c>
      <c r="AE1361" s="87">
        <f t="shared" ca="1" si="150"/>
        <v>1.8299999999999983E-2</v>
      </c>
      <c r="AF1361" s="87">
        <f t="shared" ca="1" si="151"/>
        <v>4.5061763170120214E-2</v>
      </c>
      <c r="AG1361" s="87">
        <f t="shared" ca="1" si="152"/>
        <v>0.72659909854059179</v>
      </c>
      <c r="AI1361" s="1">
        <v>41845</v>
      </c>
      <c r="AJ1361">
        <v>1978.34</v>
      </c>
      <c r="AK1361" s="85">
        <f t="shared" ca="1" si="155"/>
        <v>-4.8609385938271771E-3</v>
      </c>
      <c r="AL1361" s="87">
        <f t="shared" ca="1" si="153"/>
        <v>4.10508634378348E-3</v>
      </c>
      <c r="AM1361" s="87">
        <f t="shared" ca="1" si="154"/>
        <v>6.6192528365205856</v>
      </c>
    </row>
    <row r="1362" spans="2:39" x14ac:dyDescent="0.45">
      <c r="B1362" s="86">
        <v>42047</v>
      </c>
      <c r="C1362" s="5">
        <v>86.1</v>
      </c>
      <c r="E1362" s="86">
        <v>42054</v>
      </c>
      <c r="F1362" s="5">
        <v>2.246</v>
      </c>
      <c r="G1362" s="5">
        <v>0.97872311372182341</v>
      </c>
      <c r="I1362" s="86">
        <v>41985</v>
      </c>
      <c r="J1362" s="5">
        <v>21.08</v>
      </c>
      <c r="L1362" s="86">
        <v>42055</v>
      </c>
      <c r="M1362" s="5">
        <v>1.3242</v>
      </c>
      <c r="O1362" s="86">
        <f t="shared" ca="1" si="156"/>
        <v>42055</v>
      </c>
      <c r="P1362" s="5">
        <v>1989.63</v>
      </c>
      <c r="Q1362" s="5">
        <v>16.110066757926599</v>
      </c>
      <c r="R1362" s="1"/>
      <c r="S1362" s="1">
        <v>41831</v>
      </c>
      <c r="T1362">
        <v>305.387</v>
      </c>
      <c r="V1362" s="86">
        <v>42024</v>
      </c>
      <c r="W1362" s="5">
        <v>12.88</v>
      </c>
      <c r="Z1362" s="86">
        <v>41988</v>
      </c>
      <c r="AA1362" s="5">
        <v>87.2</v>
      </c>
      <c r="AC1362" s="1">
        <v>41907</v>
      </c>
      <c r="AD1362">
        <v>2.6360000000000001</v>
      </c>
      <c r="AE1362" s="87">
        <f t="shared" ca="1" si="150"/>
        <v>-5.6099999999999817E-2</v>
      </c>
      <c r="AF1362" s="87">
        <f t="shared" ca="1" si="151"/>
        <v>4.173495736989162E-2</v>
      </c>
      <c r="AG1362" s="87">
        <f t="shared" ca="1" si="152"/>
        <v>0.67295596686063675</v>
      </c>
      <c r="AI1362" s="1">
        <v>41844</v>
      </c>
      <c r="AJ1362">
        <v>1987.98</v>
      </c>
      <c r="AK1362" s="85">
        <f t="shared" ca="1" si="155"/>
        <v>4.8805155195559568E-4</v>
      </c>
      <c r="AL1362" s="87">
        <f t="shared" ca="1" si="153"/>
        <v>3.0379555592594744E-3</v>
      </c>
      <c r="AM1362" s="87">
        <f t="shared" ca="1" si="154"/>
        <v>4.8985561493252696</v>
      </c>
    </row>
    <row r="1363" spans="2:39" x14ac:dyDescent="0.45">
      <c r="B1363" s="86">
        <v>42046</v>
      </c>
      <c r="C1363" s="5">
        <v>88.36</v>
      </c>
      <c r="E1363" s="86">
        <v>42053</v>
      </c>
      <c r="F1363" s="5">
        <v>2.2107999999999999</v>
      </c>
      <c r="G1363" s="5">
        <v>1.0327178381984803</v>
      </c>
      <c r="I1363" s="86">
        <v>41984</v>
      </c>
      <c r="J1363" s="5">
        <v>20.079999999999998</v>
      </c>
      <c r="L1363" s="86">
        <v>42054</v>
      </c>
      <c r="M1363" s="5">
        <v>1.339</v>
      </c>
      <c r="O1363" s="86">
        <f t="shared" ca="1" si="156"/>
        <v>42054</v>
      </c>
      <c r="P1363" s="5">
        <v>2002.33</v>
      </c>
      <c r="Q1363" s="5">
        <v>17.5609456991704</v>
      </c>
      <c r="R1363" s="1"/>
      <c r="S1363" s="1">
        <v>41830</v>
      </c>
      <c r="T1363">
        <v>303.59300000000002</v>
      </c>
      <c r="V1363" s="86">
        <v>42023</v>
      </c>
      <c r="W1363" s="5">
        <v>11.5</v>
      </c>
      <c r="Z1363" s="86">
        <v>41985</v>
      </c>
      <c r="AA1363" s="5">
        <v>87.25</v>
      </c>
      <c r="AC1363" s="1">
        <v>41906</v>
      </c>
      <c r="AD1363">
        <v>2.6920999999999999</v>
      </c>
      <c r="AE1363" s="87">
        <f t="shared" ca="1" si="150"/>
        <v>4.1100000000000136E-2</v>
      </c>
      <c r="AF1363" s="87">
        <f t="shared" ca="1" si="151"/>
        <v>3.8354519507701669E-2</v>
      </c>
      <c r="AG1363" s="87">
        <f t="shared" ca="1" si="152"/>
        <v>0.61844804416647126</v>
      </c>
      <c r="AI1363" s="1">
        <v>41843</v>
      </c>
      <c r="AJ1363">
        <v>1987.01</v>
      </c>
      <c r="AK1363" s="85">
        <f t="shared" ca="1" si="155"/>
        <v>1.7529106323480887E-3</v>
      </c>
      <c r="AL1363" s="87">
        <f t="shared" ca="1" si="153"/>
        <v>5.297009779090504E-3</v>
      </c>
      <c r="AM1363" s="87">
        <f t="shared" ca="1" si="154"/>
        <v>8.5411716268571212</v>
      </c>
    </row>
    <row r="1364" spans="2:39" x14ac:dyDescent="0.45">
      <c r="B1364" s="86">
        <v>42045</v>
      </c>
      <c r="C1364" s="5">
        <v>88.9</v>
      </c>
      <c r="E1364" s="86">
        <v>42052</v>
      </c>
      <c r="F1364" s="5">
        <v>2.2650000000000001</v>
      </c>
      <c r="G1364" s="5">
        <v>0.89026541922432956</v>
      </c>
      <c r="I1364" s="86">
        <v>41983</v>
      </c>
      <c r="J1364" s="5">
        <v>18.53</v>
      </c>
      <c r="L1364" s="86">
        <v>42053</v>
      </c>
      <c r="M1364" s="5">
        <v>1.3358000000000001</v>
      </c>
      <c r="O1364" s="86">
        <f t="shared" ca="1" si="156"/>
        <v>42053</v>
      </c>
      <c r="P1364" s="5">
        <v>2035.33</v>
      </c>
      <c r="Q1364" s="5">
        <v>14.733959409570801</v>
      </c>
      <c r="R1364" s="1"/>
      <c r="S1364" s="1">
        <v>41829</v>
      </c>
      <c r="T1364">
        <v>299.67700000000002</v>
      </c>
      <c r="V1364" s="86">
        <v>42020</v>
      </c>
      <c r="W1364" s="5">
        <v>11.63</v>
      </c>
      <c r="Z1364" s="86">
        <v>41984</v>
      </c>
      <c r="AA1364" s="5">
        <v>88.45</v>
      </c>
      <c r="AC1364" s="1">
        <v>41905</v>
      </c>
      <c r="AD1364">
        <v>2.6509999999999998</v>
      </c>
      <c r="AE1364" s="87">
        <f t="shared" ca="1" si="150"/>
        <v>-3.4000000000000252E-2</v>
      </c>
      <c r="AF1364" s="87">
        <f t="shared" ca="1" si="151"/>
        <v>1.543534904043301E-2</v>
      </c>
      <c r="AG1364" s="87">
        <f t="shared" ca="1" si="152"/>
        <v>0.24888752479784723</v>
      </c>
      <c r="AI1364" s="1">
        <v>41842</v>
      </c>
      <c r="AJ1364">
        <v>1983.53</v>
      </c>
      <c r="AK1364" s="85">
        <f t="shared" ca="1" si="155"/>
        <v>5.0035988712575554E-3</v>
      </c>
      <c r="AL1364" s="87">
        <f t="shared" ca="1" si="153"/>
        <v>9.5952362687187071E-3</v>
      </c>
      <c r="AM1364" s="87">
        <f t="shared" ca="1" si="154"/>
        <v>15.471853590846532</v>
      </c>
    </row>
    <row r="1365" spans="2:39" x14ac:dyDescent="0.45">
      <c r="B1365" s="86">
        <v>42044</v>
      </c>
      <c r="C1365" s="5">
        <v>88.6</v>
      </c>
      <c r="E1365" s="86">
        <v>42051</v>
      </c>
      <c r="F1365" s="5">
        <v>2.1749999999999998</v>
      </c>
      <c r="G1365" s="5">
        <v>0.60505028716628273</v>
      </c>
      <c r="I1365" s="86">
        <v>41982</v>
      </c>
      <c r="J1365" s="5">
        <v>14.89</v>
      </c>
      <c r="L1365" s="86">
        <v>42052</v>
      </c>
      <c r="M1365" s="5">
        <v>1.329</v>
      </c>
      <c r="O1365" s="86">
        <f t="shared" ca="1" si="156"/>
        <v>42052</v>
      </c>
      <c r="P1365" s="5">
        <v>2026.14</v>
      </c>
      <c r="Q1365" s="5">
        <v>13.259256609087601</v>
      </c>
      <c r="R1365" s="1"/>
      <c r="S1365" s="1">
        <v>41828</v>
      </c>
      <c r="T1365">
        <v>301.96800000000002</v>
      </c>
      <c r="V1365" s="86">
        <v>42019</v>
      </c>
      <c r="W1365" s="5">
        <v>11.69</v>
      </c>
      <c r="Z1365" s="86">
        <v>41983</v>
      </c>
      <c r="AA1365" s="5">
        <v>88.77</v>
      </c>
      <c r="AC1365" s="1">
        <v>41904</v>
      </c>
      <c r="AD1365">
        <v>2.6850000000000001</v>
      </c>
      <c r="AE1365" s="87">
        <f t="shared" ca="1" si="150"/>
        <v>-2.3000000000000131E-2</v>
      </c>
      <c r="AF1365" s="87">
        <f t="shared" ca="1" si="151"/>
        <v>2.8178005607210479E-2</v>
      </c>
      <c r="AG1365" s="87">
        <f t="shared" ca="1" si="152"/>
        <v>0.45435668807666529</v>
      </c>
      <c r="AI1365" s="1">
        <v>41841</v>
      </c>
      <c r="AJ1365">
        <v>1973.63</v>
      </c>
      <c r="AK1365" s="85">
        <f t="shared" ca="1" si="155"/>
        <v>-2.322963707646372E-3</v>
      </c>
      <c r="AL1365" s="87">
        <f t="shared" ca="1" si="153"/>
        <v>9.4689274736543903E-3</v>
      </c>
      <c r="AM1365" s="87">
        <f t="shared" ca="1" si="154"/>
        <v>15.268186778509424</v>
      </c>
    </row>
    <row r="1366" spans="2:39" x14ac:dyDescent="0.45">
      <c r="B1366" s="86">
        <v>42041</v>
      </c>
      <c r="C1366" s="5">
        <v>86.9</v>
      </c>
      <c r="E1366" s="86">
        <v>42048</v>
      </c>
      <c r="F1366" s="5">
        <v>2.1760000000000002</v>
      </c>
      <c r="G1366" s="5">
        <v>0.59430598179725602</v>
      </c>
      <c r="I1366" s="86">
        <v>41981</v>
      </c>
      <c r="J1366" s="5">
        <v>14.21</v>
      </c>
      <c r="L1366" s="86">
        <v>42051</v>
      </c>
      <c r="M1366" s="5">
        <v>1.2710999999999999</v>
      </c>
      <c r="O1366" s="86">
        <f t="shared" ca="1" si="156"/>
        <v>42051</v>
      </c>
      <c r="P1366" s="5">
        <v>2059.8200000000002</v>
      </c>
      <c r="Q1366" s="5">
        <v>6.23806562779607</v>
      </c>
      <c r="R1366" s="1"/>
      <c r="S1366" s="1">
        <v>41827</v>
      </c>
      <c r="T1366">
        <v>296.13600000000002</v>
      </c>
      <c r="V1366" s="86">
        <v>42018</v>
      </c>
      <c r="W1366" s="5">
        <v>11.13</v>
      </c>
      <c r="Z1366" s="86">
        <v>41982</v>
      </c>
      <c r="AA1366" s="5">
        <v>89.8</v>
      </c>
      <c r="AC1366" s="1">
        <v>41901</v>
      </c>
      <c r="AD1366">
        <v>2.7080000000000002</v>
      </c>
      <c r="AE1366" s="87">
        <f t="shared" ca="1" si="150"/>
        <v>-4.3999999999999595E-2</v>
      </c>
      <c r="AF1366" s="87">
        <f t="shared" ca="1" si="151"/>
        <v>2.8618176042508103E-2</v>
      </c>
      <c r="AG1366" s="87">
        <f t="shared" ca="1" si="152"/>
        <v>0.46145422308176576</v>
      </c>
      <c r="AI1366" s="1">
        <v>41838</v>
      </c>
      <c r="AJ1366">
        <v>1978.22</v>
      </c>
      <c r="AK1366" s="85">
        <f t="shared" ca="1" si="155"/>
        <v>1.0212621215764002E-2</v>
      </c>
      <c r="AL1366" s="87">
        <f t="shared" ca="1" si="153"/>
        <v>9.4384604784871588E-3</v>
      </c>
      <c r="AM1366" s="87">
        <f t="shared" ca="1" si="154"/>
        <v>15.219060224938547</v>
      </c>
    </row>
    <row r="1367" spans="2:39" x14ac:dyDescent="0.45">
      <c r="B1367" s="86">
        <v>42040</v>
      </c>
      <c r="C1367" s="5">
        <v>88.9</v>
      </c>
      <c r="E1367" s="86">
        <v>42047</v>
      </c>
      <c r="F1367" s="5">
        <v>2.1172</v>
      </c>
      <c r="G1367" s="5">
        <v>0.39398711907878353</v>
      </c>
      <c r="I1367" s="86">
        <v>41978</v>
      </c>
      <c r="J1367" s="5">
        <v>11.82</v>
      </c>
      <c r="L1367" s="86">
        <v>42048</v>
      </c>
      <c r="M1367" s="5">
        <v>1.2715000000000001</v>
      </c>
      <c r="O1367" s="86">
        <f t="shared" ca="1" si="156"/>
        <v>42048</v>
      </c>
      <c r="P1367" s="5">
        <v>2060.31</v>
      </c>
      <c r="Q1367" s="5">
        <v>7.7328303268483003</v>
      </c>
      <c r="R1367" s="1"/>
      <c r="S1367" s="1">
        <v>41823</v>
      </c>
      <c r="T1367">
        <v>291.02100000000002</v>
      </c>
      <c r="V1367" s="86">
        <v>42017</v>
      </c>
      <c r="W1367" s="5">
        <v>11.19</v>
      </c>
      <c r="Z1367" s="86">
        <v>41981</v>
      </c>
      <c r="AA1367" s="5">
        <v>89.85</v>
      </c>
      <c r="AC1367" s="1">
        <v>41900</v>
      </c>
      <c r="AD1367">
        <v>2.7519999999999998</v>
      </c>
      <c r="AE1367" s="87">
        <f t="shared" ca="1" si="150"/>
        <v>-8.0000000000000071E-3</v>
      </c>
      <c r="AF1367" s="87">
        <f t="shared" ca="1" si="151"/>
        <v>1.6552945357246805E-2</v>
      </c>
      <c r="AG1367" s="87">
        <f t="shared" ca="1" si="152"/>
        <v>0.26690822392725111</v>
      </c>
      <c r="AI1367" s="1">
        <v>41837</v>
      </c>
      <c r="AJ1367">
        <v>1958.12</v>
      </c>
      <c r="AK1367" s="85">
        <f t="shared" ca="1" si="155"/>
        <v>-1.1904630539099268E-2</v>
      </c>
      <c r="AL1367" s="87">
        <f t="shared" ca="1" si="153"/>
        <v>7.7586115645844923E-3</v>
      </c>
      <c r="AM1367" s="87">
        <f t="shared" ca="1" si="154"/>
        <v>12.510385240522009</v>
      </c>
    </row>
    <row r="1368" spans="2:39" x14ac:dyDescent="0.45">
      <c r="B1368" s="86">
        <v>42039</v>
      </c>
      <c r="C1368" s="5">
        <v>87.2</v>
      </c>
      <c r="E1368" s="86">
        <v>42046</v>
      </c>
      <c r="F1368" s="5">
        <v>2.1484999999999999</v>
      </c>
      <c r="G1368" s="5">
        <v>0.98408291486710076</v>
      </c>
      <c r="I1368" s="86">
        <v>41977</v>
      </c>
      <c r="J1368" s="5">
        <v>12.38</v>
      </c>
      <c r="L1368" s="86">
        <v>42047</v>
      </c>
      <c r="M1368" s="5">
        <v>1.2242</v>
      </c>
      <c r="O1368" s="86">
        <f t="shared" ca="1" si="156"/>
        <v>42047</v>
      </c>
      <c r="P1368" s="5">
        <v>2075.37</v>
      </c>
      <c r="Q1368" s="5">
        <v>5.1438704173401204</v>
      </c>
      <c r="R1368" s="1"/>
      <c r="S1368" s="1">
        <v>41822</v>
      </c>
      <c r="T1368">
        <v>297.79300000000001</v>
      </c>
      <c r="V1368" s="86">
        <v>42016</v>
      </c>
      <c r="W1368" s="5">
        <v>11.75</v>
      </c>
      <c r="Z1368" s="86">
        <v>41978</v>
      </c>
      <c r="AA1368" s="5">
        <v>90.31</v>
      </c>
      <c r="AC1368" s="1">
        <v>41899</v>
      </c>
      <c r="AD1368">
        <v>2.76</v>
      </c>
      <c r="AE1368" s="87">
        <f t="shared" ca="1" si="150"/>
        <v>2.2999999999999687E-2</v>
      </c>
      <c r="AF1368" s="87">
        <f t="shared" ca="1" si="151"/>
        <v>3.1033248299203429E-2</v>
      </c>
      <c r="AG1368" s="87">
        <f t="shared" ca="1" si="152"/>
        <v>0.50039609311025124</v>
      </c>
      <c r="AI1368" s="1">
        <v>41836</v>
      </c>
      <c r="AJ1368">
        <v>1981.57</v>
      </c>
      <c r="AK1368" s="85">
        <f t="shared" ca="1" si="155"/>
        <v>4.1923269614829216E-3</v>
      </c>
      <c r="AL1368" s="87">
        <f t="shared" ca="1" si="153"/>
        <v>3.0824517866453556E-3</v>
      </c>
      <c r="AM1368" s="87">
        <f t="shared" ca="1" si="154"/>
        <v>4.970304160127645</v>
      </c>
    </row>
    <row r="1369" spans="2:39" x14ac:dyDescent="0.45">
      <c r="B1369" s="86">
        <v>42038</v>
      </c>
      <c r="C1369" s="5">
        <v>88.9</v>
      </c>
      <c r="E1369" s="86">
        <v>42045</v>
      </c>
      <c r="F1369" s="5">
        <v>2.1345000000000001</v>
      </c>
      <c r="G1369" s="5">
        <v>0.91649491724358634</v>
      </c>
      <c r="I1369" s="86">
        <v>41976</v>
      </c>
      <c r="J1369" s="5">
        <v>12.47</v>
      </c>
      <c r="L1369" s="86">
        <v>42046</v>
      </c>
      <c r="M1369" s="5">
        <v>1.22</v>
      </c>
      <c r="O1369" s="86">
        <f t="shared" ca="1" si="156"/>
        <v>42046</v>
      </c>
      <c r="P1369" s="5">
        <v>2071.92</v>
      </c>
      <c r="Q1369" s="5">
        <v>9.3940913004176902</v>
      </c>
      <c r="R1369" s="1"/>
      <c r="S1369" s="1">
        <v>41821</v>
      </c>
      <c r="T1369">
        <v>297.37900000000002</v>
      </c>
      <c r="V1369" s="86">
        <v>42013</v>
      </c>
      <c r="W1369" s="5">
        <v>11.88</v>
      </c>
      <c r="Z1369" s="86">
        <v>41977</v>
      </c>
      <c r="AA1369" s="5">
        <v>90.38</v>
      </c>
      <c r="AC1369" s="1">
        <v>41898</v>
      </c>
      <c r="AD1369">
        <v>2.7370000000000001</v>
      </c>
      <c r="AE1369" s="87">
        <f t="shared" ca="1" si="150"/>
        <v>7.0000000000001172E-3</v>
      </c>
      <c r="AF1369" s="87">
        <f t="shared" ca="1" si="151"/>
        <v>3.1312936623702582E-2</v>
      </c>
      <c r="AG1369" s="87">
        <f t="shared" ca="1" si="152"/>
        <v>0.50490593183285515</v>
      </c>
      <c r="AI1369" s="1">
        <v>41835</v>
      </c>
      <c r="AJ1369">
        <v>1973.28</v>
      </c>
      <c r="AK1369" s="85">
        <f t="shared" ca="1" si="155"/>
        <v>-1.9339917631568573E-3</v>
      </c>
      <c r="AL1369" s="87">
        <f t="shared" ca="1" si="153"/>
        <v>3.931563853887615E-3</v>
      </c>
      <c r="AM1369" s="87">
        <f t="shared" ca="1" si="154"/>
        <v>6.339456228787185</v>
      </c>
    </row>
    <row r="1370" spans="2:39" x14ac:dyDescent="0.45">
      <c r="B1370" s="86">
        <v>42037</v>
      </c>
      <c r="C1370" s="5">
        <v>85.4</v>
      </c>
      <c r="E1370" s="86">
        <v>42044</v>
      </c>
      <c r="F1370" s="5">
        <v>2.1160000000000001</v>
      </c>
      <c r="G1370" s="5">
        <v>1.2337098524369463</v>
      </c>
      <c r="I1370" s="86">
        <v>41975</v>
      </c>
      <c r="J1370" s="5">
        <v>12.85</v>
      </c>
      <c r="L1370" s="86">
        <v>42045</v>
      </c>
      <c r="M1370" s="5">
        <v>1.2184999999999999</v>
      </c>
      <c r="O1370" s="86">
        <f t="shared" ca="1" si="156"/>
        <v>42045</v>
      </c>
      <c r="P1370" s="5">
        <v>2074.33</v>
      </c>
      <c r="Q1370" s="5">
        <v>9.6717095122099597</v>
      </c>
      <c r="R1370" s="1"/>
      <c r="S1370" s="1">
        <v>41820</v>
      </c>
      <c r="T1370">
        <v>303.04899999999998</v>
      </c>
      <c r="V1370" s="86">
        <v>42012</v>
      </c>
      <c r="W1370" s="5">
        <v>11.88</v>
      </c>
      <c r="Z1370" s="86">
        <v>41976</v>
      </c>
      <c r="AA1370" s="5">
        <v>90.44</v>
      </c>
      <c r="AC1370" s="1">
        <v>41897</v>
      </c>
      <c r="AD1370">
        <v>2.73</v>
      </c>
      <c r="AE1370" s="87">
        <f t="shared" ca="1" si="150"/>
        <v>-1.4000000000000234E-2</v>
      </c>
      <c r="AF1370" s="87">
        <f t="shared" ca="1" si="151"/>
        <v>3.3646136479542767E-2</v>
      </c>
      <c r="AG1370" s="87">
        <f t="shared" ca="1" si="152"/>
        <v>0.54252764906500828</v>
      </c>
      <c r="AI1370" s="1">
        <v>41834</v>
      </c>
      <c r="AJ1370">
        <v>1977.1</v>
      </c>
      <c r="AK1370" s="85">
        <f t="shared" ca="1" si="155"/>
        <v>4.8318457773097378E-3</v>
      </c>
      <c r="AL1370" s="87">
        <f t="shared" ca="1" si="153"/>
        <v>4.1860391949325856E-3</v>
      </c>
      <c r="AM1370" s="87">
        <f t="shared" ca="1" si="154"/>
        <v>6.7497853868053319</v>
      </c>
    </row>
    <row r="1371" spans="2:39" x14ac:dyDescent="0.45">
      <c r="B1371" s="86">
        <v>42034</v>
      </c>
      <c r="C1371" s="5">
        <v>85.5</v>
      </c>
      <c r="E1371" s="86">
        <v>42041</v>
      </c>
      <c r="F1371" s="5">
        <v>2.0964999999999998</v>
      </c>
      <c r="G1371" s="5">
        <v>1.3542253320625754</v>
      </c>
      <c r="I1371" s="86">
        <v>41974</v>
      </c>
      <c r="J1371" s="5">
        <v>14.29</v>
      </c>
      <c r="L1371" s="86">
        <v>42044</v>
      </c>
      <c r="M1371" s="5">
        <v>1.1970000000000001</v>
      </c>
      <c r="O1371" s="86">
        <f t="shared" ca="1" si="156"/>
        <v>42044</v>
      </c>
      <c r="P1371" s="5">
        <v>2066.5500000000002</v>
      </c>
      <c r="Q1371" s="5">
        <v>9.3920636852228405</v>
      </c>
      <c r="R1371" s="1"/>
      <c r="S1371" s="1">
        <v>41817</v>
      </c>
      <c r="T1371">
        <v>298.68299999999999</v>
      </c>
      <c r="V1371" s="86">
        <v>42011</v>
      </c>
      <c r="W1371" s="5">
        <v>11.63</v>
      </c>
      <c r="Z1371" s="86">
        <v>41975</v>
      </c>
      <c r="AA1371" s="5">
        <v>90.29</v>
      </c>
      <c r="AC1371" s="1">
        <v>41894</v>
      </c>
      <c r="AD1371">
        <v>2.7440000000000002</v>
      </c>
      <c r="AE1371" s="87">
        <f t="shared" ca="1" si="150"/>
        <v>5.950000000000033E-2</v>
      </c>
      <c r="AF1371" s="87">
        <f t="shared" ca="1" si="151"/>
        <v>2.1855586623714222E-2</v>
      </c>
      <c r="AG1371" s="87">
        <f t="shared" ca="1" si="152"/>
        <v>0.35241074520130022</v>
      </c>
      <c r="AI1371" s="1">
        <v>41831</v>
      </c>
      <c r="AJ1371">
        <v>1967.57</v>
      </c>
      <c r="AK1371" s="85">
        <f t="shared" ca="1" si="155"/>
        <v>1.4698966344172243E-3</v>
      </c>
      <c r="AL1371" s="87">
        <f t="shared" ca="1" si="153"/>
        <v>5.3002099722798254E-3</v>
      </c>
      <c r="AM1371" s="87">
        <f t="shared" ca="1" si="154"/>
        <v>8.5463317833244528</v>
      </c>
    </row>
    <row r="1372" spans="2:39" x14ac:dyDescent="0.45">
      <c r="B1372" s="86">
        <v>42033</v>
      </c>
      <c r="C1372" s="5">
        <v>82.7</v>
      </c>
      <c r="E1372" s="86">
        <v>42040</v>
      </c>
      <c r="F1372" s="5">
        <v>1.9572000000000001</v>
      </c>
      <c r="G1372" s="5">
        <v>1.2022967395780442</v>
      </c>
      <c r="I1372" s="86">
        <v>41971</v>
      </c>
      <c r="J1372" s="5">
        <v>13.33</v>
      </c>
      <c r="L1372" s="86">
        <v>42041</v>
      </c>
      <c r="M1372" s="5">
        <v>1.1975</v>
      </c>
      <c r="O1372" s="86">
        <f t="shared" ca="1" si="156"/>
        <v>42041</v>
      </c>
      <c r="P1372" s="5">
        <v>2053.44</v>
      </c>
      <c r="Q1372" s="5">
        <v>6.4237098920733198</v>
      </c>
      <c r="R1372" s="1"/>
      <c r="S1372" s="1">
        <v>41816</v>
      </c>
      <c r="T1372">
        <v>299.39999999999998</v>
      </c>
      <c r="V1372" s="86">
        <v>42010</v>
      </c>
      <c r="W1372" s="5">
        <v>10.38</v>
      </c>
      <c r="Z1372" s="86">
        <v>41974</v>
      </c>
      <c r="AA1372" s="5">
        <v>89.8</v>
      </c>
      <c r="AC1372" s="1">
        <v>41893</v>
      </c>
      <c r="AD1372">
        <v>2.6844999999999999</v>
      </c>
      <c r="AE1372" s="87">
        <f t="shared" ca="1" si="150"/>
        <v>7.4999999999998401E-3</v>
      </c>
      <c r="AF1372" s="87">
        <f t="shared" ca="1" si="151"/>
        <v>1.708008099122104E-2</v>
      </c>
      <c r="AG1372" s="87">
        <f t="shared" ca="1" si="152"/>
        <v>0.27540803062607722</v>
      </c>
      <c r="AI1372" s="1">
        <v>41830</v>
      </c>
      <c r="AJ1372">
        <v>1964.68</v>
      </c>
      <c r="AK1372" s="85">
        <f t="shared" ca="1" si="155"/>
        <v>-4.1396779380016777E-3</v>
      </c>
      <c r="AL1372" s="87">
        <f t="shared" ca="1" si="153"/>
        <v>5.0490224516281908E-3</v>
      </c>
      <c r="AM1372" s="87">
        <f t="shared" ca="1" si="154"/>
        <v>8.1413040763945439</v>
      </c>
    </row>
    <row r="1373" spans="2:39" x14ac:dyDescent="0.45">
      <c r="B1373" s="86">
        <v>42032</v>
      </c>
      <c r="C1373" s="5">
        <v>82.925700000000006</v>
      </c>
      <c r="E1373" s="86">
        <v>42039</v>
      </c>
      <c r="F1373" s="5">
        <v>1.8905000000000001</v>
      </c>
      <c r="G1373" s="5">
        <v>1.6045701760907791</v>
      </c>
      <c r="I1373" s="86">
        <v>41969</v>
      </c>
      <c r="J1373" s="5">
        <v>12.07</v>
      </c>
      <c r="L1373" s="86">
        <v>42040</v>
      </c>
      <c r="M1373" s="5">
        <v>1.1839</v>
      </c>
      <c r="O1373" s="86">
        <f t="shared" ca="1" si="156"/>
        <v>42040</v>
      </c>
      <c r="P1373" s="5">
        <v>2067.56</v>
      </c>
      <c r="Q1373" s="5">
        <v>4.4519702560270602</v>
      </c>
      <c r="R1373" s="1"/>
      <c r="S1373" s="1">
        <v>41815</v>
      </c>
      <c r="T1373">
        <v>297.29500000000002</v>
      </c>
      <c r="V1373" s="86">
        <v>42009</v>
      </c>
      <c r="W1373" s="5">
        <v>11.13</v>
      </c>
      <c r="Z1373" s="86">
        <v>41971</v>
      </c>
      <c r="AA1373" s="5">
        <v>91.13</v>
      </c>
      <c r="AC1373" s="1">
        <v>41892</v>
      </c>
      <c r="AD1373">
        <v>2.677</v>
      </c>
      <c r="AE1373" s="87">
        <f t="shared" ref="AE1373:AE1436" ca="1" si="157">(AD1373-AD1374)</f>
        <v>4.4500000000000206E-2</v>
      </c>
      <c r="AF1373" s="87">
        <f t="shared" ref="AF1373:AF1436" ca="1" si="158">STDEV(AE1373:AE1376)</f>
        <v>1.7677740240200419E-2</v>
      </c>
      <c r="AG1373" s="87">
        <f t="shared" ref="AG1373:AG1436" ca="1" si="159">AF1373*SQRT(260)</f>
        <v>0.2850449964479298</v>
      </c>
      <c r="AI1373" s="1">
        <v>41829</v>
      </c>
      <c r="AJ1373">
        <v>1972.83</v>
      </c>
      <c r="AK1373" s="85">
        <f t="shared" ca="1" si="155"/>
        <v>4.6335189363311338E-3</v>
      </c>
      <c r="AL1373" s="87">
        <f t="shared" ref="AL1373:AL1436" ca="1" si="160">STDEV(AK1373:AK1376)</f>
        <v>6.2347976128190787E-3</v>
      </c>
      <c r="AM1373" s="87">
        <f t="shared" ref="AM1373:AM1436" ca="1" si="161">AL1373*SQRT(260)*100</f>
        <v>10.053309072604783</v>
      </c>
    </row>
    <row r="1374" spans="2:39" x14ac:dyDescent="0.45">
      <c r="B1374" s="86">
        <v>42031</v>
      </c>
      <c r="C1374" s="5">
        <v>83.5</v>
      </c>
      <c r="E1374" s="86">
        <v>42038</v>
      </c>
      <c r="F1374" s="5">
        <v>1.9323999999999999</v>
      </c>
      <c r="G1374" s="5">
        <v>1.5415930721172808</v>
      </c>
      <c r="I1374" s="86">
        <v>41968</v>
      </c>
      <c r="J1374" s="5">
        <v>12.25</v>
      </c>
      <c r="L1374" s="86">
        <v>42039</v>
      </c>
      <c r="M1374" s="5">
        <v>1.1525000000000001</v>
      </c>
      <c r="O1374" s="86">
        <f t="shared" ca="1" si="156"/>
        <v>42039</v>
      </c>
      <c r="P1374" s="5">
        <v>2072.83</v>
      </c>
      <c r="Q1374" s="5">
        <v>4.2607182848091796</v>
      </c>
      <c r="R1374" s="1"/>
      <c r="S1374" s="1">
        <v>41814</v>
      </c>
      <c r="T1374">
        <v>296.52999999999997</v>
      </c>
      <c r="V1374" s="86">
        <v>42006</v>
      </c>
      <c r="W1374" s="5">
        <v>11.38</v>
      </c>
      <c r="Z1374" s="86">
        <v>41969</v>
      </c>
      <c r="AA1374" s="5">
        <v>92.01</v>
      </c>
      <c r="AC1374" s="1">
        <v>41891</v>
      </c>
      <c r="AD1374">
        <v>2.6324999999999998</v>
      </c>
      <c r="AE1374" s="87">
        <f t="shared" ca="1" si="157"/>
        <v>3.6499999999999755E-2</v>
      </c>
      <c r="AF1374" s="87">
        <f t="shared" ca="1" si="158"/>
        <v>2.2410488615824481E-2</v>
      </c>
      <c r="AG1374" s="87">
        <f t="shared" ca="1" si="159"/>
        <v>0.36135827097217471</v>
      </c>
      <c r="AI1374" s="1">
        <v>41828</v>
      </c>
      <c r="AJ1374">
        <v>1963.71</v>
      </c>
      <c r="AK1374" s="85">
        <f t="shared" ref="AK1374:AK1437" ca="1" si="162">LN(AJ1374/AJ1375)</f>
        <v>-7.0737299445003425E-3</v>
      </c>
      <c r="AL1374" s="87">
        <f t="shared" ca="1" si="160"/>
        <v>5.4720441350356473E-3</v>
      </c>
      <c r="AM1374" s="87">
        <f t="shared" ca="1" si="161"/>
        <v>8.8234060453445569</v>
      </c>
    </row>
    <row r="1375" spans="2:39" x14ac:dyDescent="0.45">
      <c r="B1375" s="86">
        <v>42030</v>
      </c>
      <c r="C1375" s="5">
        <v>82.352199999999996</v>
      </c>
      <c r="E1375" s="86">
        <v>42037</v>
      </c>
      <c r="F1375" s="5">
        <v>1.8</v>
      </c>
      <c r="G1375" s="5">
        <v>1.1640674593854068</v>
      </c>
      <c r="I1375" s="86">
        <v>41967</v>
      </c>
      <c r="J1375" s="5">
        <v>12.62</v>
      </c>
      <c r="L1375" s="86">
        <v>42038</v>
      </c>
      <c r="M1375" s="5">
        <v>1.1738999999999999</v>
      </c>
      <c r="O1375" s="86">
        <f t="shared" ca="1" si="156"/>
        <v>42038</v>
      </c>
      <c r="P1375" s="5">
        <v>2067.0300000000002</v>
      </c>
      <c r="Q1375" s="5">
        <v>4.25141450430029</v>
      </c>
      <c r="R1375" s="1"/>
      <c r="S1375" s="1">
        <v>41813</v>
      </c>
      <c r="T1375">
        <v>293.83699999999999</v>
      </c>
      <c r="V1375" s="86">
        <v>42005</v>
      </c>
      <c r="W1375" s="5">
        <v>11.5</v>
      </c>
      <c r="Z1375" s="86">
        <v>41968</v>
      </c>
      <c r="AA1375" s="5">
        <v>91.89</v>
      </c>
      <c r="AC1375" s="1">
        <v>41890</v>
      </c>
      <c r="AD1375">
        <v>2.5960000000000001</v>
      </c>
      <c r="AE1375" s="87">
        <f t="shared" ca="1" si="157"/>
        <v>1.6999999999999904E-2</v>
      </c>
      <c r="AF1375" s="87">
        <f t="shared" ca="1" si="158"/>
        <v>3.7223379749829096E-2</v>
      </c>
      <c r="AG1375" s="87">
        <f t="shared" ca="1" si="159"/>
        <v>0.60020896361183784</v>
      </c>
      <c r="AI1375" s="1">
        <v>41827</v>
      </c>
      <c r="AJ1375">
        <v>1977.65</v>
      </c>
      <c r="AK1375" s="85">
        <f t="shared" ca="1" si="162"/>
        <v>-3.9312809110307861E-3</v>
      </c>
      <c r="AL1375" s="87">
        <f t="shared" ca="1" si="160"/>
        <v>4.8469163126020802E-3</v>
      </c>
      <c r="AM1375" s="87">
        <f t="shared" ca="1" si="161"/>
        <v>7.8154177193261507</v>
      </c>
    </row>
    <row r="1376" spans="2:39" x14ac:dyDescent="0.45">
      <c r="B1376" s="86">
        <v>42027</v>
      </c>
      <c r="C1376" s="5">
        <v>86.83</v>
      </c>
      <c r="E1376" s="86">
        <v>42034</v>
      </c>
      <c r="F1376" s="5">
        <v>1.7873000000000001</v>
      </c>
      <c r="G1376" s="5">
        <v>1.1206258891054268</v>
      </c>
      <c r="I1376" s="86">
        <v>41964</v>
      </c>
      <c r="J1376" s="5">
        <v>12.9</v>
      </c>
      <c r="L1376" s="86">
        <v>42037</v>
      </c>
      <c r="M1376" s="5">
        <v>1.097</v>
      </c>
      <c r="O1376" s="86">
        <f t="shared" ca="1" si="156"/>
        <v>42037</v>
      </c>
      <c r="P1376" s="5">
        <v>2069.41</v>
      </c>
      <c r="Q1376" s="5">
        <v>4.4957501858508504</v>
      </c>
      <c r="R1376" s="1"/>
      <c r="S1376" s="1">
        <v>41810</v>
      </c>
      <c r="T1376">
        <v>294.91300000000001</v>
      </c>
      <c r="V1376" s="86">
        <v>42004</v>
      </c>
      <c r="W1376" s="5">
        <v>11.5</v>
      </c>
      <c r="Z1376" s="86">
        <v>41967</v>
      </c>
      <c r="AA1376" s="5">
        <v>91.74</v>
      </c>
      <c r="AC1376" s="1">
        <v>41887</v>
      </c>
      <c r="AD1376">
        <v>2.5790000000000002</v>
      </c>
      <c r="AE1376" s="87">
        <f t="shared" ca="1" si="157"/>
        <v>5.9000000000000163E-3</v>
      </c>
      <c r="AF1376" s="87">
        <f t="shared" ca="1" si="158"/>
        <v>4.3716692082849166E-2</v>
      </c>
      <c r="AG1376" s="87">
        <f t="shared" ca="1" si="159"/>
        <v>0.70491047894986503</v>
      </c>
      <c r="AI1376" s="1">
        <v>41823</v>
      </c>
      <c r="AJ1376">
        <v>1985.44</v>
      </c>
      <c r="AK1376" s="85">
        <f t="shared" ca="1" si="162"/>
        <v>5.464577266607205E-3</v>
      </c>
      <c r="AL1376" s="87">
        <f t="shared" ca="1" si="160"/>
        <v>3.4761630022166865E-3</v>
      </c>
      <c r="AM1376" s="87">
        <f t="shared" ca="1" si="161"/>
        <v>5.6051444197940459</v>
      </c>
    </row>
    <row r="1377" spans="2:39" x14ac:dyDescent="0.45">
      <c r="B1377" s="86">
        <v>42026</v>
      </c>
      <c r="C1377" s="5">
        <v>83.6</v>
      </c>
      <c r="E1377" s="86">
        <v>42033</v>
      </c>
      <c r="F1377" s="5">
        <v>1.8886000000000001</v>
      </c>
      <c r="G1377" s="5">
        <v>1.0486204190904018</v>
      </c>
      <c r="I1377" s="86">
        <v>41963</v>
      </c>
      <c r="J1377" s="5">
        <v>13.58</v>
      </c>
      <c r="L1377" s="86">
        <v>42034</v>
      </c>
      <c r="M1377" s="5">
        <v>1.0958000000000001</v>
      </c>
      <c r="O1377" s="86">
        <f t="shared" ca="1" si="156"/>
        <v>42034</v>
      </c>
      <c r="P1377" s="5">
        <v>2063.5</v>
      </c>
      <c r="Q1377" s="5">
        <v>5.1351200632932503</v>
      </c>
      <c r="R1377" s="1"/>
      <c r="S1377" s="1">
        <v>41809</v>
      </c>
      <c r="T1377">
        <v>294.64499999999998</v>
      </c>
      <c r="V1377" s="86">
        <v>42003</v>
      </c>
      <c r="W1377" s="5">
        <v>11.06</v>
      </c>
      <c r="Z1377" s="86">
        <v>41964</v>
      </c>
      <c r="AA1377" s="5">
        <v>91.75</v>
      </c>
      <c r="AC1377" s="1">
        <v>41886</v>
      </c>
      <c r="AD1377">
        <v>2.5731000000000002</v>
      </c>
      <c r="AE1377" s="87">
        <f t="shared" ca="1" si="157"/>
        <v>5.6799999999999962E-2</v>
      </c>
      <c r="AF1377" s="87">
        <f t="shared" ca="1" si="158"/>
        <v>4.4984988236817909E-2</v>
      </c>
      <c r="AG1377" s="87">
        <f t="shared" ca="1" si="159"/>
        <v>0.72536113993880857</v>
      </c>
      <c r="AI1377" s="1">
        <v>41822</v>
      </c>
      <c r="AJ1377">
        <v>1974.62</v>
      </c>
      <c r="AK1377" s="85">
        <f t="shared" ca="1" si="162"/>
        <v>6.5857132934445356E-4</v>
      </c>
      <c r="AL1377" s="87">
        <f t="shared" ca="1" si="160"/>
        <v>3.105328909601828E-3</v>
      </c>
      <c r="AM1377" s="87">
        <f t="shared" ca="1" si="161"/>
        <v>5.0071924124905642</v>
      </c>
    </row>
    <row r="1378" spans="2:39" x14ac:dyDescent="0.45">
      <c r="B1378" s="86">
        <v>42025</v>
      </c>
      <c r="C1378" s="5">
        <v>85.6</v>
      </c>
      <c r="E1378" s="86">
        <v>42032</v>
      </c>
      <c r="F1378" s="5">
        <v>1.8620000000000001</v>
      </c>
      <c r="G1378" s="5">
        <v>0.99757064077354007</v>
      </c>
      <c r="I1378" s="86">
        <v>41962</v>
      </c>
      <c r="J1378" s="5">
        <v>13.96</v>
      </c>
      <c r="L1378" s="86">
        <v>42033</v>
      </c>
      <c r="M1378" s="5">
        <v>1.1431</v>
      </c>
      <c r="O1378" s="86">
        <f t="shared" ca="1" si="156"/>
        <v>42033</v>
      </c>
      <c r="P1378" s="5">
        <v>2052.75</v>
      </c>
      <c r="Q1378" s="5">
        <v>4.4549918130844599</v>
      </c>
      <c r="R1378" s="1"/>
      <c r="S1378" s="1">
        <v>41808</v>
      </c>
      <c r="T1378">
        <v>298.87</v>
      </c>
      <c r="V1378" s="86">
        <v>42002</v>
      </c>
      <c r="W1378" s="5">
        <v>11.25</v>
      </c>
      <c r="Z1378" s="86">
        <v>41963</v>
      </c>
      <c r="AA1378" s="5">
        <v>91.25</v>
      </c>
      <c r="AC1378" s="1">
        <v>41885</v>
      </c>
      <c r="AD1378">
        <v>2.5163000000000002</v>
      </c>
      <c r="AE1378" s="87">
        <f t="shared" ca="1" si="157"/>
        <v>-3.3699999999999619E-2</v>
      </c>
      <c r="AF1378" s="87">
        <f t="shared" ca="1" si="158"/>
        <v>3.7275326960336419E-2</v>
      </c>
      <c r="AG1378" s="87">
        <f t="shared" ca="1" si="159"/>
        <v>0.60104658721266824</v>
      </c>
      <c r="AI1378" s="1">
        <v>41821</v>
      </c>
      <c r="AJ1378">
        <v>1973.32</v>
      </c>
      <c r="AK1378" s="85">
        <f t="shared" ca="1" si="162"/>
        <v>6.6555901516330051E-3</v>
      </c>
      <c r="AL1378" s="87">
        <f t="shared" ca="1" si="160"/>
        <v>3.5202576253174373E-3</v>
      </c>
      <c r="AM1378" s="87">
        <f t="shared" ca="1" si="161"/>
        <v>5.6762448631445119</v>
      </c>
    </row>
    <row r="1379" spans="2:39" x14ac:dyDescent="0.45">
      <c r="B1379" s="86">
        <v>42024</v>
      </c>
      <c r="C1379" s="5">
        <v>91.8</v>
      </c>
      <c r="E1379" s="86">
        <v>42031</v>
      </c>
      <c r="F1379" s="5">
        <v>1.9704999999999999</v>
      </c>
      <c r="G1379" s="5">
        <v>0.60073054136886905</v>
      </c>
      <c r="I1379" s="86">
        <v>41961</v>
      </c>
      <c r="J1379" s="5">
        <v>13.86</v>
      </c>
      <c r="L1379" s="86">
        <v>42032</v>
      </c>
      <c r="M1379" s="5">
        <v>1.1395</v>
      </c>
      <c r="O1379" s="86">
        <f t="shared" ca="1" si="156"/>
        <v>42032</v>
      </c>
      <c r="P1379" s="5">
        <v>2048.7199999999998</v>
      </c>
      <c r="Q1379" s="5">
        <v>4.5418566776058</v>
      </c>
      <c r="R1379" s="1"/>
      <c r="S1379" s="1">
        <v>41807</v>
      </c>
      <c r="T1379">
        <v>309.39299999999997</v>
      </c>
      <c r="V1379" s="86">
        <v>41999</v>
      </c>
      <c r="W1379" s="5">
        <v>11.75</v>
      </c>
      <c r="Z1379" s="86">
        <v>41962</v>
      </c>
      <c r="AA1379" s="5">
        <v>91.24</v>
      </c>
      <c r="AC1379" s="1">
        <v>41884</v>
      </c>
      <c r="AD1379">
        <v>2.5499999999999998</v>
      </c>
      <c r="AE1379" s="87">
        <f t="shared" ca="1" si="157"/>
        <v>5.6099999999999817E-2</v>
      </c>
      <c r="AF1379" s="87">
        <f t="shared" ca="1" si="158"/>
        <v>3.0700203582386742E-2</v>
      </c>
      <c r="AG1379" s="87">
        <f t="shared" ca="1" si="159"/>
        <v>0.49502590841288074</v>
      </c>
      <c r="AI1379" s="1">
        <v>41820</v>
      </c>
      <c r="AJ1379">
        <v>1960.23</v>
      </c>
      <c r="AK1379" s="85">
        <f t="shared" ca="1" si="162"/>
        <v>-3.7233595333743678E-4</v>
      </c>
      <c r="AL1379" s="87">
        <f t="shared" ca="1" si="160"/>
        <v>2.7185414388985955E-3</v>
      </c>
      <c r="AM1379" s="87">
        <f t="shared" ca="1" si="161"/>
        <v>4.3835163559661776</v>
      </c>
    </row>
    <row r="1380" spans="2:39" x14ac:dyDescent="0.45">
      <c r="B1380" s="86">
        <v>42023</v>
      </c>
      <c r="C1380" s="5">
        <v>91</v>
      </c>
      <c r="E1380" s="86">
        <v>42030</v>
      </c>
      <c r="F1380" s="5">
        <v>1.9690000000000001</v>
      </c>
      <c r="G1380" s="5">
        <v>1.0177395786742292</v>
      </c>
      <c r="I1380" s="86">
        <v>41960</v>
      </c>
      <c r="J1380" s="5">
        <v>13.99</v>
      </c>
      <c r="L1380" s="86">
        <v>42031</v>
      </c>
      <c r="M1380" s="5">
        <v>1.2065999999999999</v>
      </c>
      <c r="O1380" s="86">
        <f t="shared" ca="1" si="156"/>
        <v>42031</v>
      </c>
      <c r="P1380" s="5">
        <v>2051.8000000000002</v>
      </c>
      <c r="Q1380" s="5">
        <v>3.7384511204991702</v>
      </c>
      <c r="R1380" s="1"/>
      <c r="S1380" s="1">
        <v>41806</v>
      </c>
      <c r="T1380">
        <v>309.35399999999998</v>
      </c>
      <c r="V1380" s="86">
        <v>41998</v>
      </c>
      <c r="W1380" s="5">
        <v>12.5</v>
      </c>
      <c r="Z1380" s="86">
        <v>41961</v>
      </c>
      <c r="AA1380" s="5">
        <v>91.26</v>
      </c>
      <c r="AC1380" s="1">
        <v>41883</v>
      </c>
      <c r="AD1380">
        <v>2.4939</v>
      </c>
      <c r="AE1380" s="87">
        <f t="shared" ca="1" si="157"/>
        <v>-3.0999999999998806E-3</v>
      </c>
      <c r="AF1380" s="87">
        <f t="shared" ca="1" si="158"/>
        <v>1.7558544928324774E-2</v>
      </c>
      <c r="AG1380" s="87">
        <f t="shared" ca="1" si="159"/>
        <v>0.28312302979446918</v>
      </c>
      <c r="AI1380" s="1">
        <v>41817</v>
      </c>
      <c r="AJ1380">
        <v>1960.96</v>
      </c>
      <c r="AK1380" s="85">
        <f t="shared" ca="1" si="162"/>
        <v>1.9090501895577705E-3</v>
      </c>
      <c r="AL1380" s="87">
        <f t="shared" ca="1" si="160"/>
        <v>4.8445386839650164E-3</v>
      </c>
      <c r="AM1380" s="87">
        <f t="shared" ca="1" si="161"/>
        <v>7.8115839083458027</v>
      </c>
    </row>
    <row r="1381" spans="2:39" x14ac:dyDescent="0.45">
      <c r="B1381" s="86">
        <v>42020</v>
      </c>
      <c r="C1381" s="5">
        <v>91.5</v>
      </c>
      <c r="E1381" s="86">
        <v>42027</v>
      </c>
      <c r="F1381" s="5">
        <v>1.9397</v>
      </c>
      <c r="G1381" s="5">
        <v>1.0683862519394993</v>
      </c>
      <c r="I1381" s="86">
        <v>41957</v>
      </c>
      <c r="J1381" s="5">
        <v>13.31</v>
      </c>
      <c r="L1381" s="86">
        <v>42030</v>
      </c>
      <c r="M1381" s="5">
        <v>1.198</v>
      </c>
      <c r="O1381" s="86">
        <f t="shared" ca="1" si="156"/>
        <v>42030</v>
      </c>
      <c r="P1381" s="5">
        <v>2041.32</v>
      </c>
      <c r="Q1381" s="5">
        <v>1.0236614483111699</v>
      </c>
      <c r="R1381" s="1"/>
      <c r="S1381" s="1">
        <v>41803</v>
      </c>
      <c r="T1381">
        <v>307.40699999999998</v>
      </c>
      <c r="V1381" s="86">
        <v>41997</v>
      </c>
      <c r="W1381" s="5">
        <v>12.38</v>
      </c>
      <c r="Z1381" s="86">
        <v>41960</v>
      </c>
      <c r="AA1381" s="5">
        <v>91.44</v>
      </c>
      <c r="AC1381" s="1">
        <v>41880</v>
      </c>
      <c r="AD1381">
        <v>2.4969999999999999</v>
      </c>
      <c r="AE1381" s="87">
        <f t="shared" ca="1" si="157"/>
        <v>6.4999999999999503E-3</v>
      </c>
      <c r="AF1381" s="87">
        <f t="shared" ca="1" si="158"/>
        <v>2.1879880407960753E-2</v>
      </c>
      <c r="AG1381" s="87">
        <f t="shared" ca="1" si="159"/>
        <v>0.35280247070185439</v>
      </c>
      <c r="AI1381" s="1">
        <v>41816</v>
      </c>
      <c r="AJ1381">
        <v>1957.22</v>
      </c>
      <c r="AK1381" s="85">
        <f t="shared" ca="1" si="162"/>
        <v>-1.179549508052484E-3</v>
      </c>
      <c r="AL1381" s="87">
        <f t="shared" ca="1" si="160"/>
        <v>4.6504931876000868E-3</v>
      </c>
      <c r="AM1381" s="87">
        <f t="shared" ca="1" si="161"/>
        <v>7.4986949470276842</v>
      </c>
    </row>
    <row r="1382" spans="2:39" x14ac:dyDescent="0.45">
      <c r="B1382" s="86">
        <v>42019</v>
      </c>
      <c r="C1382" s="5">
        <v>92.7</v>
      </c>
      <c r="E1382" s="86">
        <v>42026</v>
      </c>
      <c r="F1382" s="5">
        <v>1.9995000000000001</v>
      </c>
      <c r="G1382" s="5">
        <v>0.88915104641074916</v>
      </c>
      <c r="I1382" s="86">
        <v>41956</v>
      </c>
      <c r="J1382" s="5">
        <v>13.79</v>
      </c>
      <c r="L1382" s="86">
        <v>42027</v>
      </c>
      <c r="M1382" s="5">
        <v>1.1937</v>
      </c>
      <c r="O1382" s="86">
        <f t="shared" ca="1" si="156"/>
        <v>42027</v>
      </c>
      <c r="P1382" s="5">
        <v>2039.82</v>
      </c>
      <c r="Q1382" s="5">
        <v>1.0065183011878001</v>
      </c>
      <c r="R1382" s="1"/>
      <c r="S1382" s="1">
        <v>41802</v>
      </c>
      <c r="T1382">
        <v>306.53899999999999</v>
      </c>
      <c r="V1382" s="86">
        <v>41996</v>
      </c>
      <c r="W1382" s="5">
        <v>12.5</v>
      </c>
      <c r="Z1382" s="86">
        <v>41957</v>
      </c>
      <c r="AA1382" s="5">
        <v>91.45</v>
      </c>
      <c r="AC1382" s="1">
        <v>41879</v>
      </c>
      <c r="AD1382">
        <v>2.4904999999999999</v>
      </c>
      <c r="AE1382" s="87">
        <f t="shared" ca="1" si="157"/>
        <v>-1.2999999999999901E-2</v>
      </c>
      <c r="AF1382" s="87">
        <f t="shared" ca="1" si="158"/>
        <v>2.2084591159146835E-2</v>
      </c>
      <c r="AG1382" s="87">
        <f t="shared" ca="1" si="159"/>
        <v>0.35610333238167441</v>
      </c>
      <c r="AI1382" s="1">
        <v>41815</v>
      </c>
      <c r="AJ1382">
        <v>1959.53</v>
      </c>
      <c r="AK1382" s="85">
        <f t="shared" ca="1" si="162"/>
        <v>4.8855324556185036E-3</v>
      </c>
      <c r="AL1382" s="87">
        <f t="shared" ca="1" si="160"/>
        <v>4.7803415638955366E-3</v>
      </c>
      <c r="AM1382" s="87">
        <f t="shared" ca="1" si="161"/>
        <v>7.7080691626060798</v>
      </c>
    </row>
    <row r="1383" spans="2:39" x14ac:dyDescent="0.45">
      <c r="B1383" s="86">
        <v>42018</v>
      </c>
      <c r="C1383" s="5">
        <v>89.2</v>
      </c>
      <c r="E1383" s="86">
        <v>42025</v>
      </c>
      <c r="F1383" s="5">
        <v>2.0059999999999998</v>
      </c>
      <c r="G1383" s="5">
        <v>1.2050760695214771</v>
      </c>
      <c r="I1383" s="86">
        <v>41955</v>
      </c>
      <c r="J1383" s="5">
        <v>13.02</v>
      </c>
      <c r="L1383" s="86">
        <v>42026</v>
      </c>
      <c r="M1383" s="5">
        <v>1.2304999999999999</v>
      </c>
      <c r="O1383" s="86">
        <f t="shared" ca="1" si="156"/>
        <v>42026</v>
      </c>
      <c r="P1383" s="5">
        <v>2039.33</v>
      </c>
      <c r="Q1383" s="5">
        <v>2.5749095775224702</v>
      </c>
      <c r="R1383" s="1"/>
      <c r="S1383" s="1">
        <v>41801</v>
      </c>
      <c r="T1383">
        <v>302.78899999999999</v>
      </c>
      <c r="V1383" s="86">
        <v>41995</v>
      </c>
      <c r="W1383" s="5">
        <v>12.88</v>
      </c>
      <c r="Z1383" s="86">
        <v>41956</v>
      </c>
      <c r="AA1383" s="5">
        <v>91.91</v>
      </c>
      <c r="AC1383" s="1">
        <v>41878</v>
      </c>
      <c r="AD1383">
        <v>2.5034999999999998</v>
      </c>
      <c r="AE1383" s="87">
        <f t="shared" ca="1" si="157"/>
        <v>-3.4499999999999975E-2</v>
      </c>
      <c r="AF1383" s="87">
        <f t="shared" ca="1" si="158"/>
        <v>2.2753662708818269E-2</v>
      </c>
      <c r="AG1383" s="87">
        <f t="shared" ca="1" si="159"/>
        <v>0.36689178695268371</v>
      </c>
      <c r="AI1383" s="1">
        <v>41814</v>
      </c>
      <c r="AJ1383">
        <v>1949.98</v>
      </c>
      <c r="AK1383" s="85">
        <f t="shared" ca="1" si="162"/>
        <v>-6.4561039462425959E-3</v>
      </c>
      <c r="AL1383" s="87">
        <f t="shared" ca="1" si="160"/>
        <v>3.7906242717979338E-3</v>
      </c>
      <c r="AM1383" s="87">
        <f t="shared" ca="1" si="161"/>
        <v>6.1121979812382872</v>
      </c>
    </row>
    <row r="1384" spans="2:39" x14ac:dyDescent="0.45">
      <c r="B1384" s="86">
        <v>42017</v>
      </c>
      <c r="C1384" s="5">
        <v>85.6</v>
      </c>
      <c r="E1384" s="86">
        <v>42024</v>
      </c>
      <c r="F1384" s="5">
        <v>1.9155</v>
      </c>
      <c r="G1384" s="5">
        <v>1.7122557003360614</v>
      </c>
      <c r="I1384" s="86">
        <v>41954</v>
      </c>
      <c r="J1384" s="5">
        <v>12.92</v>
      </c>
      <c r="L1384" s="86">
        <v>42025</v>
      </c>
      <c r="M1384" s="5">
        <v>1.2566999999999999</v>
      </c>
      <c r="O1384" s="86">
        <f t="shared" ca="1" si="156"/>
        <v>42025</v>
      </c>
      <c r="P1384" s="5">
        <v>2038.25</v>
      </c>
      <c r="Q1384" s="5">
        <v>2.6019303708627102</v>
      </c>
      <c r="R1384" s="1"/>
      <c r="S1384" s="1">
        <v>41800</v>
      </c>
      <c r="T1384">
        <v>297.77199999999999</v>
      </c>
      <c r="V1384" s="86">
        <v>41992</v>
      </c>
      <c r="W1384" s="5">
        <v>13</v>
      </c>
      <c r="Z1384" s="86">
        <v>41955</v>
      </c>
      <c r="AA1384" s="5">
        <v>92.29</v>
      </c>
      <c r="AC1384" s="1">
        <v>41877</v>
      </c>
      <c r="AD1384">
        <v>2.5379999999999998</v>
      </c>
      <c r="AE1384" s="87">
        <f t="shared" ca="1" si="157"/>
        <v>1.4499999999999957E-2</v>
      </c>
      <c r="AF1384" s="87">
        <f t="shared" ca="1" si="158"/>
        <v>1.9767397400770839E-2</v>
      </c>
      <c r="AG1384" s="87">
        <f t="shared" ca="1" si="159"/>
        <v>0.31873970571612259</v>
      </c>
      <c r="AI1384" s="1">
        <v>41813</v>
      </c>
      <c r="AJ1384">
        <v>1962.61</v>
      </c>
      <c r="AK1384" s="85">
        <f t="shared" ca="1" si="162"/>
        <v>-1.324678767336581E-4</v>
      </c>
      <c r="AL1384" s="87">
        <f t="shared" ca="1" si="160"/>
        <v>3.4578847469789063E-3</v>
      </c>
      <c r="AM1384" s="87">
        <f t="shared" ca="1" si="161"/>
        <v>5.5756716188108113</v>
      </c>
    </row>
    <row r="1385" spans="2:39" x14ac:dyDescent="0.45">
      <c r="B1385" s="86">
        <v>42016</v>
      </c>
      <c r="C1385" s="5">
        <v>83.86</v>
      </c>
      <c r="E1385" s="86">
        <v>42023</v>
      </c>
      <c r="F1385" s="5">
        <v>1.9530000000000001</v>
      </c>
      <c r="G1385" s="5">
        <v>1.7209725932351938</v>
      </c>
      <c r="I1385" s="86">
        <v>41953</v>
      </c>
      <c r="J1385" s="5">
        <v>12.67</v>
      </c>
      <c r="L1385" s="86">
        <v>42024</v>
      </c>
      <c r="M1385" s="5">
        <v>1.1787000000000001</v>
      </c>
      <c r="O1385" s="86">
        <f t="shared" ca="1" si="156"/>
        <v>42024</v>
      </c>
      <c r="P1385" s="5">
        <v>2039.68</v>
      </c>
      <c r="Q1385" s="5">
        <v>2.7605870599346698</v>
      </c>
      <c r="R1385" s="1"/>
      <c r="S1385" s="1">
        <v>41799</v>
      </c>
      <c r="T1385">
        <v>297.26400000000001</v>
      </c>
      <c r="V1385" s="86">
        <v>41991</v>
      </c>
      <c r="W1385" s="5">
        <v>12.63</v>
      </c>
      <c r="Z1385" s="86">
        <v>41954</v>
      </c>
      <c r="AA1385" s="5">
        <v>92.59</v>
      </c>
      <c r="AC1385" s="1">
        <v>41876</v>
      </c>
      <c r="AD1385">
        <v>2.5234999999999999</v>
      </c>
      <c r="AE1385" s="87">
        <f t="shared" ca="1" si="157"/>
        <v>-2.9500000000000082E-2</v>
      </c>
      <c r="AF1385" s="87">
        <f t="shared" ca="1" si="158"/>
        <v>2.484745124420876E-2</v>
      </c>
      <c r="AG1385" s="87">
        <f t="shared" ca="1" si="159"/>
        <v>0.40065311263818498</v>
      </c>
      <c r="AI1385" s="1">
        <v>41810</v>
      </c>
      <c r="AJ1385">
        <v>1962.87</v>
      </c>
      <c r="AK1385" s="85">
        <f t="shared" ca="1" si="162"/>
        <v>1.7285560156963271E-3</v>
      </c>
      <c r="AL1385" s="87">
        <f t="shared" ca="1" si="160"/>
        <v>3.0042799766177414E-3</v>
      </c>
      <c r="AM1385" s="87">
        <f t="shared" ca="1" si="161"/>
        <v>4.8442559039089135</v>
      </c>
    </row>
    <row r="1386" spans="2:39" x14ac:dyDescent="0.45">
      <c r="B1386" s="86">
        <v>42013</v>
      </c>
      <c r="C1386" s="5">
        <v>81.7</v>
      </c>
      <c r="E1386" s="86">
        <v>42020</v>
      </c>
      <c r="F1386" s="5">
        <v>1.954</v>
      </c>
      <c r="G1386" s="5">
        <v>1.7156435867238473</v>
      </c>
      <c r="I1386" s="86">
        <v>41950</v>
      </c>
      <c r="J1386" s="5">
        <v>13.12</v>
      </c>
      <c r="L1386" s="86">
        <v>42023</v>
      </c>
      <c r="M1386" s="5">
        <v>1.252</v>
      </c>
      <c r="O1386" s="86">
        <f t="shared" ca="1" si="156"/>
        <v>42023</v>
      </c>
      <c r="P1386" s="5">
        <v>2038.26</v>
      </c>
      <c r="Q1386" s="5">
        <v>3.5600512576050498</v>
      </c>
      <c r="R1386" s="1"/>
      <c r="S1386" s="1">
        <v>41796</v>
      </c>
      <c r="T1386">
        <v>297.58100000000002</v>
      </c>
      <c r="V1386" s="86">
        <v>41990</v>
      </c>
      <c r="W1386" s="5">
        <v>12.38</v>
      </c>
      <c r="Z1386" s="86">
        <v>41953</v>
      </c>
      <c r="AA1386" s="5">
        <v>92.38</v>
      </c>
      <c r="AC1386" s="1">
        <v>41873</v>
      </c>
      <c r="AD1386">
        <v>2.5529999999999999</v>
      </c>
      <c r="AE1386" s="87">
        <f t="shared" ca="1" si="157"/>
        <v>-4.9999999999998934E-3</v>
      </c>
      <c r="AF1386" s="87">
        <f t="shared" ca="1" si="158"/>
        <v>2.0928449536456343E-2</v>
      </c>
      <c r="AG1386" s="87">
        <f t="shared" ca="1" si="159"/>
        <v>0.33746110887034064</v>
      </c>
      <c r="AI1386" s="1">
        <v>41809</v>
      </c>
      <c r="AJ1386">
        <v>1959.48</v>
      </c>
      <c r="AK1386" s="85">
        <f t="shared" ca="1" si="162"/>
        <v>1.2766632824317233E-3</v>
      </c>
      <c r="AL1386" s="87">
        <f t="shared" ca="1" si="160"/>
        <v>3.1795497323813186E-3</v>
      </c>
      <c r="AM1386" s="87">
        <f t="shared" ca="1" si="161"/>
        <v>5.1268698931983732</v>
      </c>
    </row>
    <row r="1387" spans="2:39" x14ac:dyDescent="0.45">
      <c r="B1387" s="86">
        <v>42012</v>
      </c>
      <c r="C1387" s="5">
        <v>83.4</v>
      </c>
      <c r="E1387" s="86">
        <v>42019</v>
      </c>
      <c r="F1387" s="5">
        <v>1.833</v>
      </c>
      <c r="G1387" s="5">
        <v>0.86904257663246887</v>
      </c>
      <c r="I1387" s="86">
        <v>41949</v>
      </c>
      <c r="J1387" s="5">
        <v>13.67</v>
      </c>
      <c r="L1387" s="86">
        <v>42020</v>
      </c>
      <c r="M1387" s="5">
        <v>1.23</v>
      </c>
      <c r="O1387" s="86">
        <f t="shared" ca="1" si="156"/>
        <v>42020</v>
      </c>
      <c r="P1387" s="5">
        <v>2031.92</v>
      </c>
      <c r="Q1387" s="5">
        <v>6.0708714121082696</v>
      </c>
      <c r="R1387" s="1"/>
      <c r="S1387" s="1">
        <v>41795</v>
      </c>
      <c r="T1387">
        <v>304.93400000000003</v>
      </c>
      <c r="V1387" s="86">
        <v>41989</v>
      </c>
      <c r="W1387" s="5">
        <v>12.88</v>
      </c>
      <c r="Z1387" s="86">
        <v>41950</v>
      </c>
      <c r="AA1387" s="5">
        <v>92.34</v>
      </c>
      <c r="AC1387" s="1">
        <v>41872</v>
      </c>
      <c r="AD1387">
        <v>2.5579999999999998</v>
      </c>
      <c r="AE1387" s="87">
        <f t="shared" ca="1" si="157"/>
        <v>-2.3000000000000131E-2</v>
      </c>
      <c r="AF1387" s="87">
        <f t="shared" ca="1" si="158"/>
        <v>3.194624391066974E-2</v>
      </c>
      <c r="AG1387" s="87">
        <f t="shared" ca="1" si="159"/>
        <v>0.51511770499566489</v>
      </c>
      <c r="AI1387" s="1">
        <v>41808</v>
      </c>
      <c r="AJ1387">
        <v>1956.98</v>
      </c>
      <c r="AK1387" s="85">
        <f t="shared" ca="1" si="162"/>
        <v>7.6892481123617502E-3</v>
      </c>
      <c r="AL1387" s="87">
        <f t="shared" ca="1" si="160"/>
        <v>2.9744818357423765E-3</v>
      </c>
      <c r="AM1387" s="87">
        <f t="shared" ca="1" si="161"/>
        <v>4.7962078454774533</v>
      </c>
    </row>
    <row r="1388" spans="2:39" x14ac:dyDescent="0.45">
      <c r="B1388" s="86">
        <v>42011</v>
      </c>
      <c r="C1388" s="5">
        <v>82.240099999999998</v>
      </c>
      <c r="E1388" s="86">
        <v>42018</v>
      </c>
      <c r="F1388" s="5">
        <v>1.9690000000000001</v>
      </c>
      <c r="G1388" s="5">
        <v>0.40194889807868162</v>
      </c>
      <c r="I1388" s="86">
        <v>41948</v>
      </c>
      <c r="J1388" s="5">
        <v>14.17</v>
      </c>
      <c r="L1388" s="86">
        <v>42019</v>
      </c>
      <c r="M1388" s="5">
        <v>1.1875</v>
      </c>
      <c r="O1388" s="86">
        <f t="shared" ca="1" si="156"/>
        <v>42019</v>
      </c>
      <c r="P1388" s="5">
        <v>2031.21</v>
      </c>
      <c r="Q1388" s="5">
        <v>6.1748577105387197</v>
      </c>
      <c r="R1388" s="1"/>
      <c r="S1388" s="1">
        <v>41794</v>
      </c>
      <c r="T1388">
        <v>311.91399999999999</v>
      </c>
      <c r="V1388" s="86">
        <v>41988</v>
      </c>
      <c r="W1388" s="5">
        <v>12.88</v>
      </c>
      <c r="Z1388" s="86">
        <v>41949</v>
      </c>
      <c r="AA1388" s="5">
        <v>92.25</v>
      </c>
      <c r="AC1388" s="1">
        <v>41871</v>
      </c>
      <c r="AD1388">
        <v>2.581</v>
      </c>
      <c r="AE1388" s="87">
        <f t="shared" ca="1" si="157"/>
        <v>2.5999999999999801E-2</v>
      </c>
      <c r="AF1388" s="87">
        <f t="shared" ca="1" si="158"/>
        <v>4.5833939389932445E-2</v>
      </c>
      <c r="AG1388" s="87">
        <f t="shared" ca="1" si="159"/>
        <v>0.73905006596305789</v>
      </c>
      <c r="AI1388" s="1">
        <v>41807</v>
      </c>
      <c r="AJ1388">
        <v>1941.99</v>
      </c>
      <c r="AK1388" s="85">
        <f t="shared" ca="1" si="162"/>
        <v>2.1702325923407999E-3</v>
      </c>
      <c r="AL1388" s="87">
        <f t="shared" ca="1" si="160"/>
        <v>4.6753146266607223E-3</v>
      </c>
      <c r="AM1388" s="87">
        <f t="shared" ca="1" si="161"/>
        <v>7.5387183149057888</v>
      </c>
    </row>
    <row r="1389" spans="2:39" x14ac:dyDescent="0.45">
      <c r="B1389" s="86">
        <v>42010</v>
      </c>
      <c r="C1389" s="5">
        <v>81.7</v>
      </c>
      <c r="E1389" s="86">
        <v>42017</v>
      </c>
      <c r="F1389" s="5">
        <v>2.0129999999999999</v>
      </c>
      <c r="G1389" s="5">
        <v>0.88007117136437651</v>
      </c>
      <c r="I1389" s="86">
        <v>41947</v>
      </c>
      <c r="J1389" s="5">
        <v>14.89</v>
      </c>
      <c r="L1389" s="86">
        <v>42018</v>
      </c>
      <c r="M1389" s="5">
        <v>1.2457</v>
      </c>
      <c r="O1389" s="86">
        <f t="shared" ca="1" si="156"/>
        <v>42018</v>
      </c>
      <c r="P1389" s="5">
        <v>2023.57</v>
      </c>
      <c r="Q1389" s="5">
        <v>10.3909570597888</v>
      </c>
      <c r="R1389" s="1"/>
      <c r="S1389" s="1">
        <v>41793</v>
      </c>
      <c r="T1389">
        <v>310.55099999999999</v>
      </c>
      <c r="V1389" s="86">
        <v>41985</v>
      </c>
      <c r="W1389" s="5">
        <v>12.63</v>
      </c>
      <c r="Z1389" s="86">
        <v>41948</v>
      </c>
      <c r="AA1389" s="5">
        <v>92.01</v>
      </c>
      <c r="AC1389" s="1">
        <v>41870</v>
      </c>
      <c r="AD1389">
        <v>2.5550000000000002</v>
      </c>
      <c r="AE1389" s="87">
        <f t="shared" ca="1" si="157"/>
        <v>1.0000000000000231E-2</v>
      </c>
      <c r="AF1389" s="87">
        <f t="shared" ca="1" si="158"/>
        <v>4.6027844833318086E-2</v>
      </c>
      <c r="AG1389" s="87">
        <f t="shared" ca="1" si="159"/>
        <v>0.74217669728980418</v>
      </c>
      <c r="AI1389" s="1">
        <v>41806</v>
      </c>
      <c r="AJ1389">
        <v>1937.78</v>
      </c>
      <c r="AK1389" s="85">
        <f t="shared" ca="1" si="162"/>
        <v>8.3635786534210811E-4</v>
      </c>
      <c r="AL1389" s="87">
        <f t="shared" ca="1" si="160"/>
        <v>4.5631135866385925E-3</v>
      </c>
      <c r="AM1389" s="87">
        <f t="shared" ca="1" si="161"/>
        <v>7.3577995740486752</v>
      </c>
    </row>
    <row r="1390" spans="2:39" x14ac:dyDescent="0.45">
      <c r="B1390" s="86">
        <v>42009</v>
      </c>
      <c r="C1390" s="5">
        <v>77.875299999999996</v>
      </c>
      <c r="E1390" s="86">
        <v>42016</v>
      </c>
      <c r="F1390" s="5">
        <v>2.0245000000000002</v>
      </c>
      <c r="G1390" s="5">
        <v>0.9905724186886431</v>
      </c>
      <c r="I1390" s="86">
        <v>41946</v>
      </c>
      <c r="J1390" s="5">
        <v>14.73</v>
      </c>
      <c r="L1390" s="86">
        <v>42017</v>
      </c>
      <c r="M1390" s="5">
        <v>1.2506999999999999</v>
      </c>
      <c r="O1390" s="86">
        <f t="shared" ca="1" si="156"/>
        <v>42017</v>
      </c>
      <c r="P1390" s="5">
        <v>2012.1</v>
      </c>
      <c r="Q1390" s="5">
        <v>10.490732528117301</v>
      </c>
      <c r="R1390" s="1"/>
      <c r="S1390" s="1">
        <v>41792</v>
      </c>
      <c r="T1390">
        <v>310.99799999999999</v>
      </c>
      <c r="V1390" s="86">
        <v>41984</v>
      </c>
      <c r="W1390" s="5">
        <v>12.63</v>
      </c>
      <c r="Z1390" s="86">
        <v>41947</v>
      </c>
      <c r="AA1390" s="5">
        <v>92.03</v>
      </c>
      <c r="AC1390" s="1">
        <v>41869</v>
      </c>
      <c r="AD1390">
        <v>2.5449999999999999</v>
      </c>
      <c r="AE1390" s="87">
        <f t="shared" ca="1" si="157"/>
        <v>5.3500000000000103E-2</v>
      </c>
      <c r="AF1390" s="87">
        <f t="shared" ca="1" si="158"/>
        <v>4.7367077173919109E-2</v>
      </c>
      <c r="AG1390" s="87">
        <f t="shared" ca="1" si="159"/>
        <v>0.76377116991936933</v>
      </c>
      <c r="AI1390" s="1">
        <v>41803</v>
      </c>
      <c r="AJ1390">
        <v>1936.16</v>
      </c>
      <c r="AK1390" s="85">
        <f t="shared" ca="1" si="162"/>
        <v>3.1296339563013217E-3</v>
      </c>
      <c r="AL1390" s="87">
        <f t="shared" ca="1" si="160"/>
        <v>4.3936629058675238E-3</v>
      </c>
      <c r="AM1390" s="87">
        <f t="shared" ca="1" si="161"/>
        <v>7.0845685612484726</v>
      </c>
    </row>
    <row r="1391" spans="2:39" x14ac:dyDescent="0.45">
      <c r="B1391" s="86">
        <v>42006</v>
      </c>
      <c r="C1391" s="5">
        <v>74.566400000000002</v>
      </c>
      <c r="E1391" s="86">
        <v>42013</v>
      </c>
      <c r="F1391" s="5">
        <v>2.0659999999999998</v>
      </c>
      <c r="G1391" s="5">
        <v>1.2378017342584944</v>
      </c>
      <c r="I1391" s="86">
        <v>41943</v>
      </c>
      <c r="J1391" s="5">
        <v>14.03</v>
      </c>
      <c r="L1391" s="86">
        <v>42016</v>
      </c>
      <c r="M1391" s="5">
        <v>1.2486999999999999</v>
      </c>
      <c r="O1391" s="86">
        <f t="shared" ca="1" si="156"/>
        <v>42016</v>
      </c>
      <c r="P1391" s="5">
        <v>2017.81</v>
      </c>
      <c r="Q1391" s="5">
        <v>9.7441078601438509</v>
      </c>
      <c r="R1391" s="1"/>
      <c r="S1391" s="1">
        <v>41789</v>
      </c>
      <c r="T1391">
        <v>312.53199999999998</v>
      </c>
      <c r="V1391" s="86">
        <v>41983</v>
      </c>
      <c r="W1391" s="5">
        <v>11.69</v>
      </c>
      <c r="Z1391" s="86">
        <v>41946</v>
      </c>
      <c r="AA1391" s="5">
        <v>92.32</v>
      </c>
      <c r="AC1391" s="1">
        <v>41866</v>
      </c>
      <c r="AD1391">
        <v>2.4914999999999998</v>
      </c>
      <c r="AE1391" s="87">
        <f t="shared" ca="1" si="157"/>
        <v>-5.4499999999999993E-2</v>
      </c>
      <c r="AF1391" s="87">
        <f t="shared" ca="1" si="158"/>
        <v>3.0011997600959645E-2</v>
      </c>
      <c r="AG1391" s="87">
        <f t="shared" ca="1" si="159"/>
        <v>0.48392892040050872</v>
      </c>
      <c r="AI1391" s="1">
        <v>41802</v>
      </c>
      <c r="AJ1391">
        <v>1930.11</v>
      </c>
      <c r="AK1391" s="85">
        <f t="shared" ca="1" si="162"/>
        <v>-7.1141239638480343E-3</v>
      </c>
      <c r="AL1391" s="87">
        <f t="shared" ca="1" si="160"/>
        <v>3.6184969420304512E-3</v>
      </c>
      <c r="AM1391" s="87">
        <f t="shared" ca="1" si="161"/>
        <v>5.8346510016159225</v>
      </c>
    </row>
    <row r="1392" spans="2:39" x14ac:dyDescent="0.45">
      <c r="B1392" s="86">
        <v>42005</v>
      </c>
      <c r="C1392" s="5">
        <v>75.25</v>
      </c>
      <c r="E1392" s="86">
        <v>42012</v>
      </c>
      <c r="F1392" s="5">
        <v>2.1385000000000001</v>
      </c>
      <c r="G1392" s="5">
        <v>1.270133844653129</v>
      </c>
      <c r="I1392" s="86">
        <v>41942</v>
      </c>
      <c r="J1392" s="5">
        <v>14.52</v>
      </c>
      <c r="L1392" s="86">
        <v>42013</v>
      </c>
      <c r="M1392" s="5">
        <v>1.2775000000000001</v>
      </c>
      <c r="O1392" s="86">
        <f t="shared" ca="1" si="156"/>
        <v>42013</v>
      </c>
      <c r="P1392" s="5">
        <v>2018.05</v>
      </c>
      <c r="Q1392" s="5">
        <v>10.0424845870716</v>
      </c>
      <c r="R1392" s="1"/>
      <c r="S1392" s="1">
        <v>41788</v>
      </c>
      <c r="T1392">
        <v>316.60199999999998</v>
      </c>
      <c r="V1392" s="86">
        <v>41982</v>
      </c>
      <c r="W1392" s="5">
        <v>11.75</v>
      </c>
      <c r="Z1392" s="86">
        <v>41943</v>
      </c>
      <c r="AA1392" s="5">
        <v>92.53</v>
      </c>
      <c r="AC1392" s="1">
        <v>41865</v>
      </c>
      <c r="AD1392">
        <v>2.5459999999999998</v>
      </c>
      <c r="AE1392" s="87">
        <f t="shared" ca="1" si="157"/>
        <v>-2.1500000000000075E-2</v>
      </c>
      <c r="AF1392" s="87">
        <f t="shared" ca="1" si="158"/>
        <v>2.445368070454854E-2</v>
      </c>
      <c r="AG1392" s="87">
        <f t="shared" ca="1" si="159"/>
        <v>0.39430375346933039</v>
      </c>
      <c r="AI1392" s="1">
        <v>41801</v>
      </c>
      <c r="AJ1392">
        <v>1943.89</v>
      </c>
      <c r="AK1392" s="85">
        <f t="shared" ca="1" si="162"/>
        <v>-3.5432986633579717E-3</v>
      </c>
      <c r="AL1392" s="87">
        <f t="shared" ca="1" si="160"/>
        <v>3.3681692082177172E-3</v>
      </c>
      <c r="AM1392" s="87">
        <f t="shared" ca="1" si="161"/>
        <v>5.4310096593067758</v>
      </c>
    </row>
    <row r="1393" spans="2:39" x14ac:dyDescent="0.45">
      <c r="B1393" s="86">
        <v>42004</v>
      </c>
      <c r="C1393" s="5">
        <v>73.734800000000007</v>
      </c>
      <c r="E1393" s="86">
        <v>42011</v>
      </c>
      <c r="F1393" s="5">
        <v>2.0832000000000002</v>
      </c>
      <c r="G1393" s="5">
        <v>0.97371559845094036</v>
      </c>
      <c r="I1393" s="86">
        <v>41941</v>
      </c>
      <c r="J1393" s="5">
        <v>15.15</v>
      </c>
      <c r="L1393" s="86">
        <v>42012</v>
      </c>
      <c r="M1393" s="5">
        <v>1.298</v>
      </c>
      <c r="O1393" s="86">
        <f t="shared" ca="1" si="156"/>
        <v>42012</v>
      </c>
      <c r="P1393" s="5">
        <v>1994.65</v>
      </c>
      <c r="Q1393" s="5">
        <v>10.446847664457501</v>
      </c>
      <c r="R1393" s="1"/>
      <c r="S1393" s="1">
        <v>41787</v>
      </c>
      <c r="T1393">
        <v>318.17399999999998</v>
      </c>
      <c r="V1393" s="86">
        <v>41981</v>
      </c>
      <c r="W1393" s="5">
        <v>11.88</v>
      </c>
      <c r="Z1393" s="86">
        <v>41942</v>
      </c>
      <c r="AA1393" s="5">
        <v>92.45</v>
      </c>
      <c r="AC1393" s="1">
        <v>41864</v>
      </c>
      <c r="AD1393">
        <v>2.5674999999999999</v>
      </c>
      <c r="AE1393" s="87">
        <f t="shared" ca="1" si="157"/>
        <v>-3.5900000000000265E-2</v>
      </c>
      <c r="AF1393" s="87">
        <f t="shared" ca="1" si="158"/>
        <v>2.4471616211439885E-2</v>
      </c>
      <c r="AG1393" s="87">
        <f t="shared" ca="1" si="159"/>
        <v>0.39459295482813916</v>
      </c>
      <c r="AI1393" s="1">
        <v>41800</v>
      </c>
      <c r="AJ1393">
        <v>1950.79</v>
      </c>
      <c r="AK1393" s="85">
        <f t="shared" ca="1" si="162"/>
        <v>-2.4602389631178353E-4</v>
      </c>
      <c r="AL1393" s="87">
        <f t="shared" ca="1" si="160"/>
        <v>3.1449620465389171E-3</v>
      </c>
      <c r="AM1393" s="87">
        <f t="shared" ca="1" si="161"/>
        <v>5.0710989255626489</v>
      </c>
    </row>
    <row r="1394" spans="2:39" x14ac:dyDescent="0.45">
      <c r="B1394" s="86">
        <v>42003</v>
      </c>
      <c r="C1394" s="5">
        <v>73.900000000000006</v>
      </c>
      <c r="E1394" s="86">
        <v>42010</v>
      </c>
      <c r="F1394" s="5">
        <v>2.0457999999999998</v>
      </c>
      <c r="G1394" s="5">
        <v>0.68522930468566601</v>
      </c>
      <c r="I1394" s="86">
        <v>41940</v>
      </c>
      <c r="J1394" s="5">
        <v>14.39</v>
      </c>
      <c r="L1394" s="86">
        <v>42011</v>
      </c>
      <c r="M1394" s="5">
        <v>1.2403999999999999</v>
      </c>
      <c r="O1394" s="86">
        <f t="shared" ca="1" si="156"/>
        <v>42011</v>
      </c>
      <c r="P1394" s="5">
        <v>1982.3</v>
      </c>
      <c r="Q1394" s="5">
        <v>10.6298012263786</v>
      </c>
      <c r="R1394" s="1"/>
      <c r="S1394" s="1">
        <v>41786</v>
      </c>
      <c r="T1394">
        <v>318.12799999999999</v>
      </c>
      <c r="V1394" s="86">
        <v>41978</v>
      </c>
      <c r="W1394" s="5">
        <v>11.31</v>
      </c>
      <c r="Z1394" s="86">
        <v>41941</v>
      </c>
      <c r="AA1394" s="5">
        <v>92.49</v>
      </c>
      <c r="AC1394" s="1">
        <v>41863</v>
      </c>
      <c r="AD1394">
        <v>2.6034000000000002</v>
      </c>
      <c r="AE1394" s="87">
        <f t="shared" ca="1" si="157"/>
        <v>1.6300000000000203E-2</v>
      </c>
      <c r="AF1394" s="87">
        <f t="shared" ca="1" si="158"/>
        <v>3.2205900080575257E-2</v>
      </c>
      <c r="AG1394" s="87">
        <f t="shared" ca="1" si="159"/>
        <v>0.51930453493109352</v>
      </c>
      <c r="AI1394" s="1">
        <v>41799</v>
      </c>
      <c r="AJ1394">
        <v>1951.27</v>
      </c>
      <c r="AK1394" s="85">
        <f t="shared" ca="1" si="162"/>
        <v>9.3829079027121039E-4</v>
      </c>
      <c r="AL1394" s="87">
        <f t="shared" ca="1" si="160"/>
        <v>2.544718592302945E-3</v>
      </c>
      <c r="AM1394" s="87">
        <f t="shared" ca="1" si="161"/>
        <v>4.1032354376067595</v>
      </c>
    </row>
    <row r="1395" spans="2:39" x14ac:dyDescent="0.45">
      <c r="B1395" s="86">
        <v>42002</v>
      </c>
      <c r="C1395" s="5">
        <v>74.400000000000006</v>
      </c>
      <c r="E1395" s="86">
        <v>42009</v>
      </c>
      <c r="F1395" s="5">
        <v>2.1429999999999998</v>
      </c>
      <c r="G1395" s="5">
        <v>0.61831209756885919</v>
      </c>
      <c r="I1395" s="86">
        <v>41939</v>
      </c>
      <c r="J1395" s="5">
        <v>16.04</v>
      </c>
      <c r="L1395" s="86">
        <v>42010</v>
      </c>
      <c r="M1395" s="5">
        <v>1.1948000000000001</v>
      </c>
      <c r="O1395" s="86">
        <f t="shared" ca="1" si="156"/>
        <v>42010</v>
      </c>
      <c r="P1395" s="5">
        <v>1985.05</v>
      </c>
      <c r="Q1395" s="5">
        <v>10.311060067997699</v>
      </c>
      <c r="R1395" s="1"/>
      <c r="S1395" s="1">
        <v>41782</v>
      </c>
      <c r="T1395">
        <v>321.79000000000002</v>
      </c>
      <c r="V1395" s="86">
        <v>41977</v>
      </c>
      <c r="W1395" s="5">
        <v>11.94</v>
      </c>
      <c r="Z1395" s="86">
        <v>41940</v>
      </c>
      <c r="AA1395" s="5">
        <v>92.56</v>
      </c>
      <c r="AC1395" s="1">
        <v>41862</v>
      </c>
      <c r="AD1395">
        <v>2.5871</v>
      </c>
      <c r="AE1395" s="87">
        <f t="shared" ca="1" si="157"/>
        <v>7.6000000000000512E-3</v>
      </c>
      <c r="AF1395" s="87">
        <f t="shared" ca="1" si="158"/>
        <v>2.9380776027872285E-2</v>
      </c>
      <c r="AG1395" s="87">
        <f t="shared" ca="1" si="159"/>
        <v>0.47375077836347518</v>
      </c>
      <c r="AI1395" s="1">
        <v>41796</v>
      </c>
      <c r="AJ1395">
        <v>1949.44</v>
      </c>
      <c r="AK1395" s="85">
        <f t="shared" ca="1" si="162"/>
        <v>4.6170934741916929E-3</v>
      </c>
      <c r="AL1395" s="87">
        <f t="shared" ca="1" si="160"/>
        <v>3.0246767701648533E-3</v>
      </c>
      <c r="AM1395" s="87">
        <f t="shared" ca="1" si="161"/>
        <v>4.8771447452720444</v>
      </c>
    </row>
    <row r="1396" spans="2:39" x14ac:dyDescent="0.45">
      <c r="B1396" s="86">
        <v>41999</v>
      </c>
      <c r="C1396" s="5">
        <v>74.710899999999995</v>
      </c>
      <c r="E1396" s="86">
        <v>42006</v>
      </c>
      <c r="F1396" s="5">
        <v>2.2238000000000002</v>
      </c>
      <c r="G1396" s="5">
        <v>0.42869989503147726</v>
      </c>
      <c r="I1396" s="86">
        <v>41936</v>
      </c>
      <c r="J1396" s="5">
        <v>16.11</v>
      </c>
      <c r="L1396" s="86">
        <v>42009</v>
      </c>
      <c r="M1396" s="5">
        <v>1.2575000000000001</v>
      </c>
      <c r="O1396" s="86">
        <f t="shared" ca="1" si="156"/>
        <v>42009</v>
      </c>
      <c r="P1396" s="5">
        <v>1961.63</v>
      </c>
      <c r="Q1396" s="5">
        <v>14.0470651851335</v>
      </c>
      <c r="R1396" s="1"/>
      <c r="S1396" s="1">
        <v>41781</v>
      </c>
      <c r="T1396">
        <v>324.33499999999998</v>
      </c>
      <c r="V1396" s="86">
        <v>41976</v>
      </c>
      <c r="W1396" s="5">
        <v>12.94</v>
      </c>
      <c r="Z1396" s="86">
        <v>41939</v>
      </c>
      <c r="AA1396" s="5">
        <v>92.41</v>
      </c>
      <c r="AC1396" s="1">
        <v>41859</v>
      </c>
      <c r="AD1396">
        <v>2.5794999999999999</v>
      </c>
      <c r="AE1396" s="87">
        <f t="shared" ca="1" si="157"/>
        <v>1.3599999999999834E-2</v>
      </c>
      <c r="AF1396" s="87">
        <f t="shared" ca="1" si="158"/>
        <v>2.9064124506568659E-2</v>
      </c>
      <c r="AG1396" s="87">
        <f t="shared" ca="1" si="159"/>
        <v>0.46864492600119384</v>
      </c>
      <c r="AI1396" s="1">
        <v>41795</v>
      </c>
      <c r="AJ1396">
        <v>1940.46</v>
      </c>
      <c r="AK1396" s="85">
        <f t="shared" ca="1" si="162"/>
        <v>6.5041047829359376E-3</v>
      </c>
      <c r="AL1396" s="87">
        <f t="shared" ca="1" si="160"/>
        <v>3.0244315710843987E-3</v>
      </c>
      <c r="AM1396" s="87">
        <f t="shared" ca="1" si="161"/>
        <v>4.8767493736347891</v>
      </c>
    </row>
    <row r="1397" spans="2:39" x14ac:dyDescent="0.45">
      <c r="B1397" s="86">
        <v>41998</v>
      </c>
      <c r="C1397" s="5">
        <v>75.25</v>
      </c>
      <c r="E1397" s="86">
        <v>42005</v>
      </c>
      <c r="F1397" s="5">
        <v>2.2850000000000001</v>
      </c>
      <c r="G1397" s="5">
        <v>0.36547913757148953</v>
      </c>
      <c r="I1397" s="86">
        <v>41935</v>
      </c>
      <c r="J1397" s="5">
        <v>16.53</v>
      </c>
      <c r="L1397" s="86">
        <v>42006</v>
      </c>
      <c r="M1397" s="5">
        <v>1.3308</v>
      </c>
      <c r="O1397" s="86">
        <f t="shared" ca="1" si="156"/>
        <v>42006</v>
      </c>
      <c r="P1397" s="5">
        <v>1964.58</v>
      </c>
      <c r="Q1397" s="5">
        <v>18.224296373355799</v>
      </c>
      <c r="R1397" s="1"/>
      <c r="S1397" s="1">
        <v>41780</v>
      </c>
      <c r="T1397">
        <v>347.6</v>
      </c>
      <c r="V1397" s="86">
        <v>41975</v>
      </c>
      <c r="W1397" s="5">
        <v>12.81</v>
      </c>
      <c r="Z1397" s="86">
        <v>41936</v>
      </c>
      <c r="AA1397" s="5">
        <v>92.79</v>
      </c>
      <c r="AC1397" s="1">
        <v>41858</v>
      </c>
      <c r="AD1397">
        <v>2.5659000000000001</v>
      </c>
      <c r="AE1397" s="87">
        <f t="shared" ca="1" si="157"/>
        <v>-5.1499999999999879E-2</v>
      </c>
      <c r="AF1397" s="87">
        <f t="shared" ca="1" si="158"/>
        <v>2.4387889754274795E-2</v>
      </c>
      <c r="AG1397" s="87">
        <f t="shared" ca="1" si="159"/>
        <v>0.39324290627210551</v>
      </c>
      <c r="AI1397" s="1">
        <v>41794</v>
      </c>
      <c r="AJ1397">
        <v>1927.88</v>
      </c>
      <c r="AK1397" s="85">
        <f t="shared" ca="1" si="162"/>
        <v>1.8898689985705139E-3</v>
      </c>
      <c r="AL1397" s="87">
        <f t="shared" ca="1" si="160"/>
        <v>1.0764074979314575E-3</v>
      </c>
      <c r="AM1397" s="87">
        <f t="shared" ca="1" si="161"/>
        <v>1.7356549381049093</v>
      </c>
    </row>
    <row r="1398" spans="2:39" x14ac:dyDescent="0.45">
      <c r="B1398" s="86">
        <v>41997</v>
      </c>
      <c r="C1398" s="5">
        <v>77.017300000000006</v>
      </c>
      <c r="E1398" s="86">
        <v>42004</v>
      </c>
      <c r="F1398" s="5">
        <v>2.2850000000000001</v>
      </c>
      <c r="G1398" s="5">
        <v>0.29802122407640708</v>
      </c>
      <c r="I1398" s="86">
        <v>41934</v>
      </c>
      <c r="J1398" s="5">
        <v>17.87</v>
      </c>
      <c r="L1398" s="86">
        <v>42005</v>
      </c>
      <c r="M1398" s="5">
        <v>1.385</v>
      </c>
      <c r="O1398" s="86">
        <f t="shared" ca="1" si="156"/>
        <v>42005</v>
      </c>
      <c r="P1398" s="5">
        <v>1950.82</v>
      </c>
      <c r="Q1398" s="5">
        <v>18.222008843896202</v>
      </c>
      <c r="R1398" s="1"/>
      <c r="S1398" s="1">
        <v>41779</v>
      </c>
      <c r="T1398">
        <v>350.88600000000002</v>
      </c>
      <c r="V1398" s="86">
        <v>41974</v>
      </c>
      <c r="W1398" s="5">
        <v>13.06</v>
      </c>
      <c r="Z1398" s="86">
        <v>41935</v>
      </c>
      <c r="AA1398" s="5">
        <v>92.53</v>
      </c>
      <c r="AC1398" s="1">
        <v>41857</v>
      </c>
      <c r="AD1398">
        <v>2.6173999999999999</v>
      </c>
      <c r="AE1398" s="87">
        <f t="shared" ca="1" si="157"/>
        <v>-1.1099999999999888E-2</v>
      </c>
      <c r="AF1398" s="87">
        <f t="shared" ca="1" si="158"/>
        <v>3.0253705007265919E-2</v>
      </c>
      <c r="AG1398" s="87">
        <f t="shared" ca="1" si="159"/>
        <v>0.48782633521913654</v>
      </c>
      <c r="AI1398" s="1">
        <v>41793</v>
      </c>
      <c r="AJ1398">
        <v>1924.24</v>
      </c>
      <c r="AK1398" s="85">
        <f t="shared" ca="1" si="162"/>
        <v>-3.7929861387248808E-4</v>
      </c>
      <c r="AL1398" s="87">
        <f t="shared" ca="1" si="160"/>
        <v>2.4828704596896408E-3</v>
      </c>
      <c r="AM1398" s="87">
        <f t="shared" ca="1" si="161"/>
        <v>4.0035083203308774</v>
      </c>
    </row>
    <row r="1399" spans="2:39" x14ac:dyDescent="0.45">
      <c r="B1399" s="86">
        <v>41996</v>
      </c>
      <c r="C1399" s="5">
        <v>76.5</v>
      </c>
      <c r="E1399" s="86">
        <v>42003</v>
      </c>
      <c r="F1399" s="5">
        <v>2.2985000000000002</v>
      </c>
      <c r="G1399" s="5">
        <v>0.34268642128530891</v>
      </c>
      <c r="I1399" s="86">
        <v>41933</v>
      </c>
      <c r="J1399" s="5">
        <v>16.079999999999998</v>
      </c>
      <c r="L1399" s="86">
        <v>42004</v>
      </c>
      <c r="M1399" s="5">
        <v>1.3911</v>
      </c>
      <c r="O1399" s="86">
        <f t="shared" ca="1" si="156"/>
        <v>42004</v>
      </c>
      <c r="P1399" s="5">
        <v>1927.11</v>
      </c>
      <c r="Q1399" s="5">
        <v>18.333401467637401</v>
      </c>
      <c r="R1399" s="1"/>
      <c r="S1399" s="1">
        <v>41778</v>
      </c>
      <c r="T1399">
        <v>346.02600000000001</v>
      </c>
      <c r="V1399" s="86">
        <v>41971</v>
      </c>
      <c r="W1399" s="5">
        <v>13.25</v>
      </c>
      <c r="Z1399" s="86">
        <v>41934</v>
      </c>
      <c r="AA1399" s="5">
        <v>92.57</v>
      </c>
      <c r="AC1399" s="1">
        <v>41856</v>
      </c>
      <c r="AD1399">
        <v>2.6284999999999998</v>
      </c>
      <c r="AE1399" s="87">
        <f t="shared" ca="1" si="157"/>
        <v>5.9999999999997833E-3</v>
      </c>
      <c r="AF1399" s="87">
        <f t="shared" ca="1" si="158"/>
        <v>3.415536805052273E-2</v>
      </c>
      <c r="AG1399" s="87">
        <f t="shared" ca="1" si="159"/>
        <v>0.55073876142263123</v>
      </c>
      <c r="AI1399" s="1">
        <v>41792</v>
      </c>
      <c r="AJ1399">
        <v>1924.97</v>
      </c>
      <c r="AK1399" s="85">
        <f t="shared" ca="1" si="162"/>
        <v>7.2754866092336699E-4</v>
      </c>
      <c r="AL1399" s="87">
        <f t="shared" ca="1" si="160"/>
        <v>2.7221893838727026E-3</v>
      </c>
      <c r="AM1399" s="87">
        <f t="shared" ca="1" si="161"/>
        <v>4.3893984904927494</v>
      </c>
    </row>
    <row r="1400" spans="2:39" x14ac:dyDescent="0.45">
      <c r="B1400" s="86">
        <v>41995</v>
      </c>
      <c r="C1400" s="5">
        <v>76.91</v>
      </c>
      <c r="E1400" s="86">
        <v>42002</v>
      </c>
      <c r="F1400" s="5">
        <v>2.3149999999999999</v>
      </c>
      <c r="G1400" s="5">
        <v>0.4001533872571027</v>
      </c>
      <c r="I1400" s="86">
        <v>41932</v>
      </c>
      <c r="J1400" s="5">
        <v>18.57</v>
      </c>
      <c r="L1400" s="86">
        <v>42003</v>
      </c>
      <c r="M1400" s="5">
        <v>1.4047000000000001</v>
      </c>
      <c r="O1400" s="86">
        <f t="shared" ca="1" si="156"/>
        <v>42003</v>
      </c>
      <c r="P1400" s="5">
        <v>1941.28</v>
      </c>
      <c r="Q1400" s="5">
        <v>12.944931454020301</v>
      </c>
      <c r="R1400" s="1"/>
      <c r="S1400" s="1">
        <v>41775</v>
      </c>
      <c r="T1400">
        <v>345.85</v>
      </c>
      <c r="V1400" s="86">
        <v>41970</v>
      </c>
      <c r="W1400" s="5">
        <v>12.75</v>
      </c>
      <c r="Z1400" s="86">
        <v>41933</v>
      </c>
      <c r="AA1400" s="5">
        <v>93.18</v>
      </c>
      <c r="AC1400" s="1">
        <v>41855</v>
      </c>
      <c r="AD1400">
        <v>2.6225000000000001</v>
      </c>
      <c r="AE1400" s="87">
        <f t="shared" ca="1" si="157"/>
        <v>-1.1499999999999844E-2</v>
      </c>
      <c r="AF1400" s="87">
        <f t="shared" ca="1" si="158"/>
        <v>6.6772199804010182E-2</v>
      </c>
      <c r="AG1400" s="87">
        <f t="shared" ca="1" si="159"/>
        <v>1.0766693704816399</v>
      </c>
      <c r="AI1400" s="1">
        <v>41789</v>
      </c>
      <c r="AJ1400">
        <v>1923.57</v>
      </c>
      <c r="AK1400" s="85">
        <f t="shared" ca="1" si="162"/>
        <v>1.8420236241803512E-3</v>
      </c>
      <c r="AL1400" s="87">
        <f t="shared" ca="1" si="160"/>
        <v>3.2978286876562996E-3</v>
      </c>
      <c r="AM1400" s="87">
        <f t="shared" ca="1" si="161"/>
        <v>5.3175889779236467</v>
      </c>
    </row>
    <row r="1401" spans="2:39" x14ac:dyDescent="0.45">
      <c r="B1401" s="86">
        <v>41992</v>
      </c>
      <c r="C1401" s="5">
        <v>78.400000000000006</v>
      </c>
      <c r="E1401" s="86">
        <v>41999</v>
      </c>
      <c r="F1401" s="5">
        <v>2.3679999999999999</v>
      </c>
      <c r="G1401" s="5">
        <v>0.8678828549982992</v>
      </c>
      <c r="I1401" s="86">
        <v>41929</v>
      </c>
      <c r="J1401" s="5">
        <v>21.99</v>
      </c>
      <c r="L1401" s="86">
        <v>42002</v>
      </c>
      <c r="M1401" s="5">
        <v>1.4115</v>
      </c>
      <c r="O1401" s="86">
        <f t="shared" ca="1" si="156"/>
        <v>42002</v>
      </c>
      <c r="P1401" s="5">
        <v>1904.01</v>
      </c>
      <c r="Q1401" s="5">
        <v>15.1400039553354</v>
      </c>
      <c r="R1401" s="1"/>
      <c r="S1401" s="1">
        <v>41774</v>
      </c>
      <c r="T1401">
        <v>346.91899999999998</v>
      </c>
      <c r="V1401" s="86">
        <v>41969</v>
      </c>
      <c r="W1401" s="5">
        <v>12.75</v>
      </c>
      <c r="Z1401" s="86">
        <v>41932</v>
      </c>
      <c r="AA1401" s="5">
        <v>92.43</v>
      </c>
      <c r="AC1401" s="1">
        <v>41852</v>
      </c>
      <c r="AD1401">
        <v>2.6339999999999999</v>
      </c>
      <c r="AE1401" s="87">
        <f t="shared" ca="1" si="157"/>
        <v>-6.3800000000000079E-2</v>
      </c>
      <c r="AF1401" s="87">
        <f t="shared" ca="1" si="158"/>
        <v>6.7857123182954476E-2</v>
      </c>
      <c r="AG1401" s="87">
        <f t="shared" ca="1" si="159"/>
        <v>1.0941632343180476</v>
      </c>
      <c r="AI1401" s="1">
        <v>41788</v>
      </c>
      <c r="AJ1401">
        <v>1920.03</v>
      </c>
      <c r="AK1401" s="85">
        <f t="shared" ca="1" si="162"/>
        <v>5.3527587392555058E-3</v>
      </c>
      <c r="AL1401" s="87">
        <f t="shared" ca="1" si="160"/>
        <v>3.2313750897528652E-3</v>
      </c>
      <c r="AM1401" s="87">
        <f t="shared" ca="1" si="161"/>
        <v>5.2104357710037918</v>
      </c>
    </row>
    <row r="1402" spans="2:39" x14ac:dyDescent="0.45">
      <c r="B1402" s="86">
        <v>41991</v>
      </c>
      <c r="C1402" s="5">
        <v>76</v>
      </c>
      <c r="E1402" s="86">
        <v>41998</v>
      </c>
      <c r="F1402" s="5">
        <v>2.3868999999999998</v>
      </c>
      <c r="G1402" s="5">
        <v>0.81411878740144539</v>
      </c>
      <c r="I1402" s="86">
        <v>41928</v>
      </c>
      <c r="J1402" s="5">
        <v>25.2</v>
      </c>
      <c r="L1402" s="86">
        <v>41999</v>
      </c>
      <c r="M1402" s="5">
        <v>1.4435</v>
      </c>
      <c r="O1402" s="86">
        <f t="shared" ca="1" si="156"/>
        <v>41999</v>
      </c>
      <c r="P1402" s="5">
        <v>1886.76</v>
      </c>
      <c r="Q1402" s="5">
        <v>13.881306109815201</v>
      </c>
      <c r="R1402" s="1"/>
      <c r="S1402" s="1">
        <v>41773</v>
      </c>
      <c r="T1402">
        <v>338.28800000000001</v>
      </c>
      <c r="V1402" s="86">
        <v>41968</v>
      </c>
      <c r="W1402" s="5">
        <v>12.5</v>
      </c>
      <c r="Z1402" s="86">
        <v>41929</v>
      </c>
      <c r="AA1402" s="5">
        <v>91.77</v>
      </c>
      <c r="AC1402" s="1">
        <v>41851</v>
      </c>
      <c r="AD1402">
        <v>2.6978</v>
      </c>
      <c r="AE1402" s="87">
        <f t="shared" ca="1" si="157"/>
        <v>1.0800000000000143E-2</v>
      </c>
      <c r="AF1402" s="87">
        <f t="shared" ca="1" si="158"/>
        <v>4.9738206307291123E-2</v>
      </c>
      <c r="AG1402" s="87">
        <f t="shared" ca="1" si="159"/>
        <v>0.80200447837485922</v>
      </c>
      <c r="AI1402" s="1">
        <v>41787</v>
      </c>
      <c r="AJ1402">
        <v>1909.78</v>
      </c>
      <c r="AK1402" s="85">
        <f t="shared" ca="1" si="162"/>
        <v>-1.1146902132564401E-3</v>
      </c>
      <c r="AL1402" s="87">
        <f t="shared" ca="1" si="160"/>
        <v>3.0344187309128065E-3</v>
      </c>
      <c r="AM1402" s="87">
        <f t="shared" ca="1" si="161"/>
        <v>4.8928531849768051</v>
      </c>
    </row>
    <row r="1403" spans="2:39" x14ac:dyDescent="0.45">
      <c r="B1403" s="86">
        <v>41990</v>
      </c>
      <c r="C1403" s="5">
        <v>77</v>
      </c>
      <c r="E1403" s="86">
        <v>41997</v>
      </c>
      <c r="F1403" s="5">
        <v>2.39</v>
      </c>
      <c r="G1403" s="5">
        <v>0.97857123740004937</v>
      </c>
      <c r="I1403" s="86">
        <v>41927</v>
      </c>
      <c r="J1403" s="5">
        <v>26.25</v>
      </c>
      <c r="L1403" s="86">
        <v>41998</v>
      </c>
      <c r="M1403" s="5">
        <v>1.4629000000000001</v>
      </c>
      <c r="O1403" s="86">
        <f t="shared" ca="1" si="156"/>
        <v>41998</v>
      </c>
      <c r="P1403" s="5">
        <v>1862.76</v>
      </c>
      <c r="Q1403" s="5">
        <v>13.5534340061745</v>
      </c>
      <c r="R1403" s="1"/>
      <c r="S1403" s="1">
        <v>41772</v>
      </c>
      <c r="T1403">
        <v>336.44</v>
      </c>
      <c r="V1403" s="86">
        <v>41967</v>
      </c>
      <c r="W1403" s="5">
        <v>12.25</v>
      </c>
      <c r="Z1403" s="86">
        <v>41928</v>
      </c>
      <c r="AA1403" s="5">
        <v>91</v>
      </c>
      <c r="AC1403" s="1">
        <v>41850</v>
      </c>
      <c r="AD1403">
        <v>2.6869999999999998</v>
      </c>
      <c r="AE1403" s="87">
        <f t="shared" ca="1" si="157"/>
        <v>9.6499999999999808E-2</v>
      </c>
      <c r="AF1403" s="87">
        <f t="shared" ca="1" si="158"/>
        <v>5.969697786878872E-2</v>
      </c>
      <c r="AG1403" s="87">
        <f t="shared" ca="1" si="159"/>
        <v>0.96258484474529771</v>
      </c>
      <c r="AI1403" s="1">
        <v>41786</v>
      </c>
      <c r="AJ1403">
        <v>1911.91</v>
      </c>
      <c r="AK1403" s="85">
        <f t="shared" ca="1" si="162"/>
        <v>5.9699477493898685E-3</v>
      </c>
      <c r="AL1403" s="87">
        <f t="shared" ca="1" si="160"/>
        <v>2.442145447986082E-3</v>
      </c>
      <c r="AM1403" s="87">
        <f t="shared" ca="1" si="161"/>
        <v>3.9378412120995638</v>
      </c>
    </row>
    <row r="1404" spans="2:39" x14ac:dyDescent="0.45">
      <c r="B1404" s="86">
        <v>41989</v>
      </c>
      <c r="C1404" s="5">
        <v>80.5</v>
      </c>
      <c r="E1404" s="86">
        <v>41996</v>
      </c>
      <c r="F1404" s="5">
        <v>2.3879999999999999</v>
      </c>
      <c r="G1404" s="5">
        <v>1.0670103951383647</v>
      </c>
      <c r="I1404" s="86">
        <v>41926</v>
      </c>
      <c r="J1404" s="5">
        <v>22.79</v>
      </c>
      <c r="L1404" s="86">
        <v>41997</v>
      </c>
      <c r="M1404" s="5">
        <v>1.4630000000000001</v>
      </c>
      <c r="O1404" s="86">
        <f t="shared" ca="1" si="156"/>
        <v>41997</v>
      </c>
      <c r="P1404" s="5">
        <v>1862.49</v>
      </c>
      <c r="Q1404" s="5">
        <v>12.363494265560799</v>
      </c>
      <c r="R1404" s="1"/>
      <c r="S1404" s="1">
        <v>41771</v>
      </c>
      <c r="T1404">
        <v>338.23899999999998</v>
      </c>
      <c r="V1404" s="86">
        <v>41964</v>
      </c>
      <c r="W1404" s="5">
        <v>12.06</v>
      </c>
      <c r="Z1404" s="86">
        <v>41927</v>
      </c>
      <c r="AA1404" s="5">
        <v>90.49</v>
      </c>
      <c r="AC1404" s="1">
        <v>41849</v>
      </c>
      <c r="AD1404">
        <v>2.5905</v>
      </c>
      <c r="AE1404" s="87">
        <f t="shared" ca="1" si="157"/>
        <v>-2.0999999999999908E-2</v>
      </c>
      <c r="AF1404" s="87">
        <f t="shared" ca="1" si="158"/>
        <v>3.4766782518183437E-2</v>
      </c>
      <c r="AG1404" s="87">
        <f t="shared" ca="1" si="159"/>
        <v>0.5605975234812699</v>
      </c>
      <c r="AI1404" s="1">
        <v>41782</v>
      </c>
      <c r="AJ1404">
        <v>1900.53</v>
      </c>
      <c r="AK1404" s="85">
        <f t="shared" ca="1" si="162"/>
        <v>4.2393723425778601E-3</v>
      </c>
      <c r="AL1404" s="87">
        <f t="shared" ca="1" si="160"/>
        <v>6.1840552272492419E-3</v>
      </c>
      <c r="AM1404" s="87">
        <f t="shared" ca="1" si="161"/>
        <v>9.9714894343592686</v>
      </c>
    </row>
    <row r="1405" spans="2:39" x14ac:dyDescent="0.45">
      <c r="B1405" s="86">
        <v>41988</v>
      </c>
      <c r="C1405" s="5">
        <v>78.599999999999994</v>
      </c>
      <c r="E1405" s="86">
        <v>41995</v>
      </c>
      <c r="F1405" s="5">
        <v>2.2885</v>
      </c>
      <c r="G1405" s="5">
        <v>0.93486818143878703</v>
      </c>
      <c r="I1405" s="86">
        <v>41925</v>
      </c>
      <c r="J1405" s="5">
        <v>24.64</v>
      </c>
      <c r="L1405" s="86">
        <v>41996</v>
      </c>
      <c r="M1405" s="5">
        <v>1.46</v>
      </c>
      <c r="O1405" s="86">
        <f t="shared" ca="1" si="156"/>
        <v>41996</v>
      </c>
      <c r="P1405" s="5">
        <v>1877.7</v>
      </c>
      <c r="Q1405" s="5">
        <v>15.703105618099601</v>
      </c>
      <c r="R1405" s="1"/>
      <c r="S1405" s="1">
        <v>41768</v>
      </c>
      <c r="T1405">
        <v>341.36900000000003</v>
      </c>
      <c r="V1405" s="86">
        <v>41963</v>
      </c>
      <c r="W1405" s="5">
        <v>12.25</v>
      </c>
      <c r="Z1405" s="86">
        <v>41926</v>
      </c>
      <c r="AA1405" s="5">
        <v>90.47</v>
      </c>
      <c r="AC1405" s="1">
        <v>41848</v>
      </c>
      <c r="AD1405">
        <v>2.6114999999999999</v>
      </c>
      <c r="AE1405" s="87">
        <f t="shared" ca="1" si="157"/>
        <v>2.1999999999999797E-2</v>
      </c>
      <c r="AF1405" s="87">
        <f t="shared" ca="1" si="158"/>
        <v>3.1814566894217917E-2</v>
      </c>
      <c r="AG1405" s="87">
        <f t="shared" ca="1" si="159"/>
        <v>0.51299447690334188</v>
      </c>
      <c r="AI1405" s="1">
        <v>41781</v>
      </c>
      <c r="AJ1405">
        <v>1892.49</v>
      </c>
      <c r="AK1405" s="85">
        <f t="shared" ca="1" si="162"/>
        <v>2.3594648720788379E-3</v>
      </c>
      <c r="AL1405" s="87">
        <f t="shared" ca="1" si="160"/>
        <v>6.1395236472537142E-3</v>
      </c>
      <c r="AM1405" s="87">
        <f t="shared" ca="1" si="161"/>
        <v>9.899684419186686</v>
      </c>
    </row>
    <row r="1406" spans="2:39" x14ac:dyDescent="0.45">
      <c r="B1406" s="86">
        <v>41985</v>
      </c>
      <c r="C1406" s="5">
        <v>78.785399999999996</v>
      </c>
      <c r="E1406" s="86">
        <v>41992</v>
      </c>
      <c r="F1406" s="5">
        <v>2.2915000000000001</v>
      </c>
      <c r="G1406" s="5">
        <v>1.1560039720231625</v>
      </c>
      <c r="I1406" s="86">
        <v>41922</v>
      </c>
      <c r="J1406" s="5">
        <v>21.24</v>
      </c>
      <c r="L1406" s="86">
        <v>41995</v>
      </c>
      <c r="M1406" s="5">
        <v>1.3885000000000001</v>
      </c>
      <c r="O1406" s="86">
        <f t="shared" ca="1" si="156"/>
        <v>41995</v>
      </c>
      <c r="P1406" s="5">
        <v>1874.74</v>
      </c>
      <c r="Q1406" s="5">
        <v>27.817715091605699</v>
      </c>
      <c r="R1406" s="1"/>
      <c r="S1406" s="1">
        <v>41767</v>
      </c>
      <c r="T1406">
        <v>343.37900000000002</v>
      </c>
      <c r="V1406" s="86">
        <v>41962</v>
      </c>
      <c r="W1406" s="5">
        <v>12</v>
      </c>
      <c r="Z1406" s="86">
        <v>41925</v>
      </c>
      <c r="AA1406" s="5">
        <v>90.17</v>
      </c>
      <c r="AC1406" s="1">
        <v>41845</v>
      </c>
      <c r="AD1406">
        <v>2.5895000000000001</v>
      </c>
      <c r="AE1406" s="87">
        <f t="shared" ca="1" si="157"/>
        <v>-3.6999999999999922E-2</v>
      </c>
      <c r="AF1406" s="87">
        <f t="shared" ca="1" si="158"/>
        <v>3.0230710103028257E-2</v>
      </c>
      <c r="AG1406" s="87">
        <f t="shared" ca="1" si="159"/>
        <v>0.48745555352941361</v>
      </c>
      <c r="AI1406" s="1">
        <v>41780</v>
      </c>
      <c r="AJ1406">
        <v>1888.03</v>
      </c>
      <c r="AK1406" s="85">
        <f t="shared" ca="1" si="162"/>
        <v>8.0833015659244594E-3</v>
      </c>
      <c r="AL1406" s="87">
        <f t="shared" ca="1" si="160"/>
        <v>6.2093558412738645E-3</v>
      </c>
      <c r="AM1406" s="87">
        <f t="shared" ca="1" si="161"/>
        <v>10.012285448650614</v>
      </c>
    </row>
    <row r="1407" spans="2:39" x14ac:dyDescent="0.45">
      <c r="B1407" s="86">
        <v>41984</v>
      </c>
      <c r="C1407" s="5">
        <v>75.236099999999993</v>
      </c>
      <c r="E1407" s="86">
        <v>41991</v>
      </c>
      <c r="F1407" s="5">
        <v>2.335</v>
      </c>
      <c r="G1407" s="5">
        <v>0.99767760323663501</v>
      </c>
      <c r="I1407" s="86">
        <v>41921</v>
      </c>
      <c r="J1407" s="5">
        <v>18.760000000000002</v>
      </c>
      <c r="L1407" s="86">
        <v>41992</v>
      </c>
      <c r="M1407" s="5">
        <v>1.4195</v>
      </c>
      <c r="O1407" s="86">
        <f t="shared" ca="1" si="156"/>
        <v>41992</v>
      </c>
      <c r="P1407" s="5">
        <v>1906.13</v>
      </c>
      <c r="Q1407" s="5">
        <v>27.468416218470999</v>
      </c>
      <c r="R1407" s="1"/>
      <c r="S1407" s="1">
        <v>41766</v>
      </c>
      <c r="T1407">
        <v>342.53300000000002</v>
      </c>
      <c r="V1407" s="86">
        <v>41961</v>
      </c>
      <c r="W1407" s="5">
        <v>12</v>
      </c>
      <c r="Z1407" s="86">
        <v>41922</v>
      </c>
      <c r="AA1407" s="5">
        <v>90.62</v>
      </c>
      <c r="AC1407" s="1">
        <v>41844</v>
      </c>
      <c r="AD1407">
        <v>2.6265000000000001</v>
      </c>
      <c r="AE1407" s="87">
        <f t="shared" ca="1" si="157"/>
        <v>3.6500000000000199E-2</v>
      </c>
      <c r="AF1407" s="87">
        <f t="shared" ca="1" si="158"/>
        <v>2.0531987239427309E-2</v>
      </c>
      <c r="AG1407" s="87">
        <f t="shared" ca="1" si="159"/>
        <v>0.33106834641807953</v>
      </c>
      <c r="AI1407" s="1">
        <v>41779</v>
      </c>
      <c r="AJ1407">
        <v>1872.83</v>
      </c>
      <c r="AK1407" s="85">
        <f t="shared" ca="1" si="162"/>
        <v>-6.5196044560605956E-3</v>
      </c>
      <c r="AL1407" s="87">
        <f t="shared" ca="1" si="160"/>
        <v>6.8863687679928511E-3</v>
      </c>
      <c r="AM1407" s="87">
        <f t="shared" ca="1" si="161"/>
        <v>11.103935991478298</v>
      </c>
    </row>
    <row r="1408" spans="2:39" x14ac:dyDescent="0.45">
      <c r="B1408" s="86">
        <v>41983</v>
      </c>
      <c r="C1408" s="5">
        <v>72.3</v>
      </c>
      <c r="E1408" s="86">
        <v>41990</v>
      </c>
      <c r="F1408" s="5">
        <v>2.2623000000000002</v>
      </c>
      <c r="G1408" s="5">
        <v>1.1890693209397005</v>
      </c>
      <c r="I1408" s="86">
        <v>41920</v>
      </c>
      <c r="J1408" s="5">
        <v>15.11</v>
      </c>
      <c r="L1408" s="86">
        <v>41991</v>
      </c>
      <c r="M1408" s="5">
        <v>1.4810000000000001</v>
      </c>
      <c r="O1408" s="86">
        <f t="shared" ca="1" si="156"/>
        <v>41991</v>
      </c>
      <c r="P1408" s="5">
        <v>1928.21</v>
      </c>
      <c r="Q1408" s="5">
        <v>27.404242767200099</v>
      </c>
      <c r="R1408" s="1"/>
      <c r="S1408" s="1">
        <v>41765</v>
      </c>
      <c r="T1408">
        <v>348.065</v>
      </c>
      <c r="V1408" s="86">
        <v>41960</v>
      </c>
      <c r="W1408" s="5">
        <v>12.38</v>
      </c>
      <c r="Z1408" s="86">
        <v>41921</v>
      </c>
      <c r="AA1408" s="5">
        <v>91.36</v>
      </c>
      <c r="AC1408" s="1">
        <v>41843</v>
      </c>
      <c r="AD1408">
        <v>2.59</v>
      </c>
      <c r="AE1408" s="87">
        <f t="shared" ca="1" si="157"/>
        <v>4.4999999999997264E-3</v>
      </c>
      <c r="AF1408" s="87">
        <f t="shared" ca="1" si="158"/>
        <v>1.7333782045474266E-2</v>
      </c>
      <c r="AG1408" s="87">
        <f t="shared" ca="1" si="159"/>
        <v>0.27949883720688634</v>
      </c>
      <c r="AI1408" s="1">
        <v>41778</v>
      </c>
      <c r="AJ1408">
        <v>1885.08</v>
      </c>
      <c r="AK1408" s="85">
        <f t="shared" ca="1" si="162"/>
        <v>3.8374297012765974E-3</v>
      </c>
      <c r="AL1408" s="87">
        <f t="shared" ca="1" si="160"/>
        <v>6.5496284263317746E-3</v>
      </c>
      <c r="AM1408" s="87">
        <f t="shared" ca="1" si="161"/>
        <v>10.560958505733957</v>
      </c>
    </row>
    <row r="1409" spans="2:39" x14ac:dyDescent="0.45">
      <c r="B1409" s="86">
        <v>41982</v>
      </c>
      <c r="C1409" s="5">
        <v>71.44</v>
      </c>
      <c r="E1409" s="86">
        <v>41989</v>
      </c>
      <c r="F1409" s="5">
        <v>2.1890000000000001</v>
      </c>
      <c r="G1409" s="5">
        <v>0.88797147101319174</v>
      </c>
      <c r="I1409" s="86">
        <v>41919</v>
      </c>
      <c r="J1409" s="5">
        <v>17.2</v>
      </c>
      <c r="L1409" s="86">
        <v>41990</v>
      </c>
      <c r="M1409" s="5">
        <v>1.4355</v>
      </c>
      <c r="O1409" s="86">
        <f t="shared" ca="1" si="156"/>
        <v>41990</v>
      </c>
      <c r="P1409" s="5">
        <v>1968.89</v>
      </c>
      <c r="Q1409" s="5">
        <v>23.2558899245955</v>
      </c>
      <c r="R1409" s="1"/>
      <c r="S1409" s="1">
        <v>41764</v>
      </c>
      <c r="T1409">
        <v>347.09500000000003</v>
      </c>
      <c r="V1409" s="86">
        <v>41957</v>
      </c>
      <c r="W1409" s="5">
        <v>12.5</v>
      </c>
      <c r="Z1409" s="86">
        <v>41920</v>
      </c>
      <c r="AA1409" s="5">
        <v>92.34</v>
      </c>
      <c r="AC1409" s="1">
        <v>41842</v>
      </c>
      <c r="AD1409">
        <v>2.5855000000000001</v>
      </c>
      <c r="AE1409" s="87">
        <f t="shared" ca="1" si="157"/>
        <v>-4.4999999999997264E-3</v>
      </c>
      <c r="AF1409" s="87">
        <f t="shared" ca="1" si="158"/>
        <v>4.073565187073052E-2</v>
      </c>
      <c r="AG1409" s="87">
        <f t="shared" ca="1" si="159"/>
        <v>0.65684264985357887</v>
      </c>
      <c r="AI1409" s="1">
        <v>41775</v>
      </c>
      <c r="AJ1409">
        <v>1877.86</v>
      </c>
      <c r="AK1409" s="85">
        <f t="shared" ca="1" si="162"/>
        <v>3.7399575698852106E-3</v>
      </c>
      <c r="AL1409" s="87">
        <f t="shared" ca="1" si="160"/>
        <v>5.7751654774611154E-3</v>
      </c>
      <c r="AM1409" s="87">
        <f t="shared" ca="1" si="161"/>
        <v>9.3121745236734341</v>
      </c>
    </row>
    <row r="1410" spans="2:39" x14ac:dyDescent="0.45">
      <c r="B1410" s="86">
        <v>41981</v>
      </c>
      <c r="C1410" s="5">
        <v>69.239999999999995</v>
      </c>
      <c r="E1410" s="86">
        <v>41988</v>
      </c>
      <c r="F1410" s="5">
        <v>2.2469999999999999</v>
      </c>
      <c r="G1410" s="5">
        <v>0.86175277777330073</v>
      </c>
      <c r="I1410" s="86">
        <v>41918</v>
      </c>
      <c r="J1410" s="5">
        <v>15.46</v>
      </c>
      <c r="L1410" s="86">
        <v>41989</v>
      </c>
      <c r="M1410" s="5">
        <v>1.4052</v>
      </c>
      <c r="O1410" s="86">
        <f t="shared" ca="1" si="156"/>
        <v>41989</v>
      </c>
      <c r="P1410" s="5">
        <v>1935.1</v>
      </c>
      <c r="Q1410" s="5">
        <v>17.414749467391001</v>
      </c>
      <c r="R1410" s="1"/>
      <c r="S1410" s="1">
        <v>41761</v>
      </c>
      <c r="T1410">
        <v>345.41500000000002</v>
      </c>
      <c r="V1410" s="86">
        <v>41956</v>
      </c>
      <c r="W1410" s="5">
        <v>12.19</v>
      </c>
      <c r="Z1410" s="86">
        <v>41919</v>
      </c>
      <c r="AA1410" s="5">
        <v>91.9</v>
      </c>
      <c r="AC1410" s="1">
        <v>41841</v>
      </c>
      <c r="AD1410">
        <v>2.59</v>
      </c>
      <c r="AE1410" s="87">
        <f t="shared" ca="1" si="157"/>
        <v>-9.0000000000003411E-3</v>
      </c>
      <c r="AF1410" s="87">
        <f t="shared" ca="1" si="158"/>
        <v>4.0361615428523366E-2</v>
      </c>
      <c r="AG1410" s="87">
        <f t="shared" ca="1" si="159"/>
        <v>0.65081149344491751</v>
      </c>
      <c r="AI1410" s="1">
        <v>41774</v>
      </c>
      <c r="AJ1410">
        <v>1870.85</v>
      </c>
      <c r="AK1410" s="85">
        <f t="shared" ca="1" si="162"/>
        <v>-9.4058756211604158E-3</v>
      </c>
      <c r="AL1410" s="87">
        <f t="shared" ca="1" si="160"/>
        <v>8.1522085028700817E-3</v>
      </c>
      <c r="AM1410" s="87">
        <f t="shared" ca="1" si="161"/>
        <v>13.145041233601926</v>
      </c>
    </row>
    <row r="1411" spans="2:39" x14ac:dyDescent="0.45">
      <c r="B1411" s="86">
        <v>41978</v>
      </c>
      <c r="C1411" s="5">
        <v>68.88</v>
      </c>
      <c r="E1411" s="86">
        <v>41985</v>
      </c>
      <c r="F1411" s="5">
        <v>2.21</v>
      </c>
      <c r="G1411" s="5">
        <v>0.59773399880994948</v>
      </c>
      <c r="I1411" s="86">
        <v>41915</v>
      </c>
      <c r="J1411" s="5">
        <v>14.55</v>
      </c>
      <c r="L1411" s="86">
        <v>41988</v>
      </c>
      <c r="M1411" s="5">
        <v>1.4330000000000001</v>
      </c>
      <c r="O1411" s="86">
        <f t="shared" ca="1" si="156"/>
        <v>41988</v>
      </c>
      <c r="P1411" s="5">
        <v>1964.82</v>
      </c>
      <c r="Q1411" s="5">
        <v>16.125127887958001</v>
      </c>
      <c r="R1411" s="1"/>
      <c r="S1411" s="1">
        <v>41760</v>
      </c>
      <c r="T1411">
        <v>344.60500000000002</v>
      </c>
      <c r="V1411" s="86">
        <v>41955</v>
      </c>
      <c r="W1411" s="5">
        <v>12.88</v>
      </c>
      <c r="Z1411" s="86">
        <v>41918</v>
      </c>
      <c r="AA1411" s="5">
        <v>92.25</v>
      </c>
      <c r="AC1411" s="1">
        <v>41838</v>
      </c>
      <c r="AD1411">
        <v>2.5990000000000002</v>
      </c>
      <c r="AE1411" s="87">
        <f t="shared" ca="1" si="157"/>
        <v>2.9800000000000271E-2</v>
      </c>
      <c r="AF1411" s="87">
        <f t="shared" ca="1" si="158"/>
        <v>4.1116298471530942E-2</v>
      </c>
      <c r="AG1411" s="87">
        <f t="shared" ca="1" si="159"/>
        <v>0.66298039186691227</v>
      </c>
      <c r="AI1411" s="1">
        <v>41773</v>
      </c>
      <c r="AJ1411">
        <v>1888.53</v>
      </c>
      <c r="AK1411" s="85">
        <f t="shared" ca="1" si="162"/>
        <v>-4.7121308116253539E-3</v>
      </c>
      <c r="AL1411" s="87">
        <f t="shared" ca="1" si="160"/>
        <v>5.9331523481638915E-3</v>
      </c>
      <c r="AM1411" s="87">
        <f t="shared" ca="1" si="161"/>
        <v>9.5669206981640134</v>
      </c>
    </row>
    <row r="1412" spans="2:39" x14ac:dyDescent="0.45">
      <c r="B1412" s="86">
        <v>41977</v>
      </c>
      <c r="C1412" s="5">
        <v>70.400000000000006</v>
      </c>
      <c r="E1412" s="86">
        <v>41984</v>
      </c>
      <c r="F1412" s="5">
        <v>2.29</v>
      </c>
      <c r="G1412" s="5">
        <v>0.44931857666174052</v>
      </c>
      <c r="I1412" s="86">
        <v>41914</v>
      </c>
      <c r="J1412" s="5">
        <v>16.16</v>
      </c>
      <c r="L1412" s="86">
        <v>41985</v>
      </c>
      <c r="M1412" s="5">
        <v>1.4317</v>
      </c>
      <c r="O1412" s="86">
        <f t="shared" ca="1" si="156"/>
        <v>41985</v>
      </c>
      <c r="P1412" s="5">
        <v>1967.9</v>
      </c>
      <c r="Q1412" s="5">
        <v>16.195757204235399</v>
      </c>
      <c r="R1412" s="1"/>
      <c r="S1412" s="1">
        <v>41759</v>
      </c>
      <c r="T1412">
        <v>342.64699999999999</v>
      </c>
      <c r="V1412" s="86">
        <v>41954</v>
      </c>
      <c r="W1412" s="5">
        <v>13.31</v>
      </c>
      <c r="Z1412" s="86">
        <v>41915</v>
      </c>
      <c r="AA1412" s="5">
        <v>92.15</v>
      </c>
      <c r="AC1412" s="1">
        <v>41837</v>
      </c>
      <c r="AD1412">
        <v>2.5691999999999999</v>
      </c>
      <c r="AE1412" s="87">
        <f t="shared" ca="1" si="157"/>
        <v>-6.8300000000000249E-2</v>
      </c>
      <c r="AF1412" s="87">
        <f t="shared" ca="1" si="158"/>
        <v>4.0618140446521456E-2</v>
      </c>
      <c r="AG1412" s="87">
        <f t="shared" ca="1" si="159"/>
        <v>0.65494783507289256</v>
      </c>
      <c r="AI1412" s="1">
        <v>41772</v>
      </c>
      <c r="AJ1412">
        <v>1897.45</v>
      </c>
      <c r="AK1412" s="85">
        <f t="shared" ca="1" si="162"/>
        <v>4.2170739403580638E-4</v>
      </c>
      <c r="AL1412" s="87">
        <f t="shared" ca="1" si="160"/>
        <v>4.8672182941144441E-3</v>
      </c>
      <c r="AM1412" s="87">
        <f t="shared" ca="1" si="161"/>
        <v>7.8481536808769254</v>
      </c>
    </row>
    <row r="1413" spans="2:39" x14ac:dyDescent="0.45">
      <c r="B1413" s="86">
        <v>41976</v>
      </c>
      <c r="C1413" s="5">
        <v>71.8</v>
      </c>
      <c r="E1413" s="86">
        <v>41983</v>
      </c>
      <c r="F1413" s="5">
        <v>2.2810000000000001</v>
      </c>
      <c r="G1413" s="5">
        <v>0.92403310727123511</v>
      </c>
      <c r="I1413" s="86">
        <v>41913</v>
      </c>
      <c r="J1413" s="5">
        <v>16.71</v>
      </c>
      <c r="L1413" s="86">
        <v>41984</v>
      </c>
      <c r="M1413" s="5">
        <v>1.46</v>
      </c>
      <c r="O1413" s="86">
        <f t="shared" ca="1" si="156"/>
        <v>41984</v>
      </c>
      <c r="P1413" s="5">
        <v>1946.17</v>
      </c>
      <c r="Q1413" s="5">
        <v>9.5396177308362908</v>
      </c>
      <c r="R1413" s="1"/>
      <c r="S1413" s="1">
        <v>41758</v>
      </c>
      <c r="T1413">
        <v>345.214</v>
      </c>
      <c r="V1413" s="86">
        <v>41953</v>
      </c>
      <c r="W1413" s="5">
        <v>13.25</v>
      </c>
      <c r="Z1413" s="86">
        <v>41914</v>
      </c>
      <c r="AA1413" s="5">
        <v>91.84</v>
      </c>
      <c r="AC1413" s="1">
        <v>41836</v>
      </c>
      <c r="AD1413">
        <v>2.6375000000000002</v>
      </c>
      <c r="AE1413" s="87">
        <f t="shared" ca="1" si="157"/>
        <v>-1.8499999999999961E-2</v>
      </c>
      <c r="AF1413" s="87">
        <f t="shared" ca="1" si="158"/>
        <v>2.2519676581454998E-2</v>
      </c>
      <c r="AG1413" s="87">
        <f t="shared" ca="1" si="159"/>
        <v>0.36311887401602588</v>
      </c>
      <c r="AI1413" s="1">
        <v>41771</v>
      </c>
      <c r="AJ1413">
        <v>1896.65</v>
      </c>
      <c r="AK1413" s="85">
        <f t="shared" ca="1" si="162"/>
        <v>9.6262329027441348E-3</v>
      </c>
      <c r="AL1413" s="87">
        <f t="shared" ca="1" si="160"/>
        <v>4.8014871745357185E-3</v>
      </c>
      <c r="AM1413" s="87">
        <f t="shared" ca="1" si="161"/>
        <v>7.7421654352513416</v>
      </c>
    </row>
    <row r="1414" spans="2:39" x14ac:dyDescent="0.45">
      <c r="B1414" s="86">
        <v>41975</v>
      </c>
      <c r="C1414" s="5">
        <v>72.600099999999998</v>
      </c>
      <c r="E1414" s="86">
        <v>41982</v>
      </c>
      <c r="F1414" s="5">
        <v>2.3307000000000002</v>
      </c>
      <c r="G1414" s="5">
        <v>0.9474018506772437</v>
      </c>
      <c r="I1414" s="86">
        <v>41912</v>
      </c>
      <c r="J1414" s="5">
        <v>16.309999999999999</v>
      </c>
      <c r="L1414" s="86">
        <v>41983</v>
      </c>
      <c r="M1414" s="5">
        <v>1.484</v>
      </c>
      <c r="O1414" s="86">
        <f t="shared" ca="1" si="156"/>
        <v>41983</v>
      </c>
      <c r="P1414" s="5">
        <v>1946.16</v>
      </c>
      <c r="Q1414" s="5">
        <v>14.403863027472299</v>
      </c>
      <c r="R1414" s="1"/>
      <c r="S1414" s="1">
        <v>41757</v>
      </c>
      <c r="T1414">
        <v>343.75200000000001</v>
      </c>
      <c r="V1414" s="86">
        <v>41950</v>
      </c>
      <c r="W1414" s="5">
        <v>13.88</v>
      </c>
      <c r="Z1414" s="86">
        <v>41913</v>
      </c>
      <c r="AA1414" s="5">
        <v>91.66</v>
      </c>
      <c r="AC1414" s="1">
        <v>41835</v>
      </c>
      <c r="AD1414">
        <v>2.6560000000000001</v>
      </c>
      <c r="AE1414" s="87">
        <f t="shared" ca="1" si="157"/>
        <v>-3.9999999999995595E-4</v>
      </c>
      <c r="AF1414" s="87">
        <f t="shared" ca="1" si="158"/>
        <v>2.0078761581996674E-2</v>
      </c>
      <c r="AG1414" s="87">
        <f t="shared" ca="1" si="159"/>
        <v>0.3237603022813838</v>
      </c>
      <c r="AI1414" s="1">
        <v>41768</v>
      </c>
      <c r="AJ1414">
        <v>1878.48</v>
      </c>
      <c r="AK1414" s="85">
        <f t="shared" ca="1" si="162"/>
        <v>1.5183361955399689E-3</v>
      </c>
      <c r="AL1414" s="87">
        <f t="shared" ca="1" si="160"/>
        <v>6.1749273982363807E-3</v>
      </c>
      <c r="AM1414" s="87">
        <f t="shared" ca="1" si="161"/>
        <v>9.9567712523224525</v>
      </c>
    </row>
    <row r="1415" spans="2:39" x14ac:dyDescent="0.45">
      <c r="B1415" s="86">
        <v>41974</v>
      </c>
      <c r="C1415" s="5">
        <v>71.7</v>
      </c>
      <c r="E1415" s="86">
        <v>41981</v>
      </c>
      <c r="F1415" s="5">
        <v>2.3769999999999998</v>
      </c>
      <c r="G1415" s="5">
        <v>0.90326975483517769</v>
      </c>
      <c r="I1415" s="86">
        <v>41911</v>
      </c>
      <c r="J1415" s="5">
        <v>15.98</v>
      </c>
      <c r="L1415" s="86">
        <v>41982</v>
      </c>
      <c r="M1415" s="5">
        <v>1.4942</v>
      </c>
      <c r="O1415" s="86">
        <f t="shared" ca="1" si="156"/>
        <v>41982</v>
      </c>
      <c r="P1415" s="5">
        <v>1972.29</v>
      </c>
      <c r="Q1415" s="5">
        <v>16.391375019961401</v>
      </c>
      <c r="R1415" s="1"/>
      <c r="S1415" s="1">
        <v>41754</v>
      </c>
      <c r="T1415">
        <v>347.37599999999998</v>
      </c>
      <c r="V1415" s="86">
        <v>41949</v>
      </c>
      <c r="W1415" s="5">
        <v>14.25</v>
      </c>
      <c r="Z1415" s="86">
        <v>41912</v>
      </c>
      <c r="AA1415" s="5">
        <v>91.95</v>
      </c>
      <c r="AC1415" s="1">
        <v>41834</v>
      </c>
      <c r="AD1415">
        <v>2.6564000000000001</v>
      </c>
      <c r="AE1415" s="87">
        <f t="shared" ca="1" si="157"/>
        <v>2.8399999999999981E-2</v>
      </c>
      <c r="AF1415" s="87">
        <f t="shared" ca="1" si="158"/>
        <v>2.0191747489176515E-2</v>
      </c>
      <c r="AG1415" s="87">
        <f t="shared" ca="1" si="159"/>
        <v>0.32558214529260227</v>
      </c>
      <c r="AI1415" s="1">
        <v>41767</v>
      </c>
      <c r="AJ1415">
        <v>1875.63</v>
      </c>
      <c r="AK1415" s="85">
        <f t="shared" ca="1" si="162"/>
        <v>-1.3745926338061829E-3</v>
      </c>
      <c r="AL1415" s="87">
        <f t="shared" ca="1" si="160"/>
        <v>6.221589203690924E-3</v>
      </c>
      <c r="AM1415" s="87">
        <f t="shared" ca="1" si="161"/>
        <v>10.03201115283755</v>
      </c>
    </row>
    <row r="1416" spans="2:39" x14ac:dyDescent="0.45">
      <c r="B1416" s="86">
        <v>41971</v>
      </c>
      <c r="C1416" s="5">
        <v>70.010999999999996</v>
      </c>
      <c r="E1416" s="86">
        <v>41978</v>
      </c>
      <c r="F1416" s="5">
        <v>2.4205000000000001</v>
      </c>
      <c r="G1416" s="5">
        <v>0.94693245095237255</v>
      </c>
      <c r="I1416" s="86">
        <v>41908</v>
      </c>
      <c r="J1416" s="5">
        <v>14.85</v>
      </c>
      <c r="L1416" s="86">
        <v>41981</v>
      </c>
      <c r="M1416" s="5">
        <v>1.5269999999999999</v>
      </c>
      <c r="O1416" s="86">
        <f t="shared" ca="1" si="156"/>
        <v>41981</v>
      </c>
      <c r="P1416" s="5">
        <v>1977.8</v>
      </c>
      <c r="Q1416" s="5">
        <v>18.721982765938201</v>
      </c>
      <c r="R1416" s="1"/>
      <c r="S1416" s="1">
        <v>41753</v>
      </c>
      <c r="T1416">
        <v>341.62299999999999</v>
      </c>
      <c r="V1416" s="86">
        <v>41948</v>
      </c>
      <c r="W1416" s="5">
        <v>14.63</v>
      </c>
      <c r="Z1416" s="86">
        <v>41911</v>
      </c>
      <c r="AA1416" s="5">
        <v>91.36</v>
      </c>
      <c r="AC1416" s="1">
        <v>41831</v>
      </c>
      <c r="AD1416">
        <v>2.6280000000000001</v>
      </c>
      <c r="AE1416" s="87">
        <f t="shared" ca="1" si="157"/>
        <v>-2.0000000000000018E-2</v>
      </c>
      <c r="AF1416" s="87">
        <f t="shared" ca="1" si="158"/>
        <v>2.4513601666557954E-2</v>
      </c>
      <c r="AG1416" s="87">
        <f t="shared" ca="1" si="159"/>
        <v>0.39526994994982217</v>
      </c>
      <c r="AI1416" s="1">
        <v>41766</v>
      </c>
      <c r="AJ1416">
        <v>1878.21</v>
      </c>
      <c r="AK1416" s="85">
        <f t="shared" ca="1" si="162"/>
        <v>5.6007599828579776E-3</v>
      </c>
      <c r="AL1416" s="87">
        <f t="shared" ca="1" si="160"/>
        <v>6.2207341841230722E-3</v>
      </c>
      <c r="AM1416" s="87">
        <f t="shared" ca="1" si="161"/>
        <v>10.030632475210378</v>
      </c>
    </row>
    <row r="1417" spans="2:39" x14ac:dyDescent="0.45">
      <c r="B1417" s="86">
        <v>41970</v>
      </c>
      <c r="C1417" s="5">
        <v>68.25</v>
      </c>
      <c r="E1417" s="86">
        <v>41977</v>
      </c>
      <c r="F1417" s="5">
        <v>2.3525</v>
      </c>
      <c r="G1417" s="5">
        <v>0.93754998977832327</v>
      </c>
      <c r="I1417" s="86">
        <v>41907</v>
      </c>
      <c r="J1417" s="5">
        <v>15.64</v>
      </c>
      <c r="L1417" s="86">
        <v>41978</v>
      </c>
      <c r="M1417" s="5">
        <v>1.5640000000000001</v>
      </c>
      <c r="O1417" s="86">
        <f t="shared" ca="1" si="156"/>
        <v>41978</v>
      </c>
      <c r="P1417" s="5">
        <v>1982.85</v>
      </c>
      <c r="Q1417" s="5">
        <v>19.187435014906701</v>
      </c>
      <c r="R1417" s="1"/>
      <c r="S1417" s="1">
        <v>41752</v>
      </c>
      <c r="T1417">
        <v>339.84300000000002</v>
      </c>
      <c r="V1417" s="86">
        <v>41947</v>
      </c>
      <c r="W1417" s="5">
        <v>14.06</v>
      </c>
      <c r="Z1417" s="86">
        <v>41908</v>
      </c>
      <c r="AA1417" s="5">
        <v>91.55</v>
      </c>
      <c r="AC1417" s="1">
        <v>41830</v>
      </c>
      <c r="AD1417">
        <v>2.6480000000000001</v>
      </c>
      <c r="AE1417" s="87">
        <f t="shared" ca="1" si="157"/>
        <v>-2.9999999999996696E-3</v>
      </c>
      <c r="AF1417" s="87">
        <f t="shared" ca="1" si="158"/>
        <v>2.4623836689950232E-2</v>
      </c>
      <c r="AG1417" s="87">
        <f t="shared" ca="1" si="159"/>
        <v>0.39704743629277872</v>
      </c>
      <c r="AI1417" s="1">
        <v>41765</v>
      </c>
      <c r="AJ1417">
        <v>1867.72</v>
      </c>
      <c r="AK1417" s="85">
        <f t="shared" ca="1" si="162"/>
        <v>-9.0289976403566084E-3</v>
      </c>
      <c r="AL1417" s="87">
        <f t="shared" ca="1" si="160"/>
        <v>4.7659825552019116E-3</v>
      </c>
      <c r="AM1417" s="87">
        <f t="shared" ca="1" si="161"/>
        <v>7.6849159567864662</v>
      </c>
    </row>
    <row r="1418" spans="2:39" x14ac:dyDescent="0.45">
      <c r="B1418" s="86">
        <v>41969</v>
      </c>
      <c r="C1418" s="5">
        <v>69.360799999999998</v>
      </c>
      <c r="E1418" s="86">
        <v>41976</v>
      </c>
      <c r="F1418" s="5">
        <v>2.4095</v>
      </c>
      <c r="G1418" s="5">
        <v>1.0440881109050808</v>
      </c>
      <c r="I1418" s="86">
        <v>41906</v>
      </c>
      <c r="J1418" s="5">
        <v>13.27</v>
      </c>
      <c r="L1418" s="86">
        <v>41977</v>
      </c>
      <c r="M1418" s="5">
        <v>1.6014999999999999</v>
      </c>
      <c r="O1418" s="86">
        <f t="shared" ca="1" si="156"/>
        <v>41977</v>
      </c>
      <c r="P1418" s="5">
        <v>1965.99</v>
      </c>
      <c r="Q1418" s="5">
        <v>16.128274126847199</v>
      </c>
      <c r="R1418" s="1"/>
      <c r="S1418" s="1">
        <v>41751</v>
      </c>
      <c r="T1418">
        <v>337.79</v>
      </c>
      <c r="V1418" s="86">
        <v>41946</v>
      </c>
      <c r="W1418" s="5">
        <v>13.94</v>
      </c>
      <c r="Z1418" s="86">
        <v>41907</v>
      </c>
      <c r="AA1418" s="5">
        <v>91.61</v>
      </c>
      <c r="AC1418" s="1">
        <v>41829</v>
      </c>
      <c r="AD1418">
        <v>2.6509999999999998</v>
      </c>
      <c r="AE1418" s="87">
        <f t="shared" ca="1" si="157"/>
        <v>-3.0000000000001137E-3</v>
      </c>
      <c r="AF1418" s="87">
        <f t="shared" ca="1" si="158"/>
        <v>2.4623836689950124E-2</v>
      </c>
      <c r="AG1418" s="87">
        <f t="shared" ca="1" si="159"/>
        <v>0.397047436292777</v>
      </c>
      <c r="AI1418" s="1">
        <v>41764</v>
      </c>
      <c r="AJ1418">
        <v>1884.66</v>
      </c>
      <c r="AK1418" s="85">
        <f t="shared" ca="1" si="162"/>
        <v>1.8694572336087256E-3</v>
      </c>
      <c r="AL1418" s="87">
        <f t="shared" ca="1" si="160"/>
        <v>1.952082094725719E-3</v>
      </c>
      <c r="AM1418" s="87">
        <f t="shared" ca="1" si="161"/>
        <v>3.1476377987034581</v>
      </c>
    </row>
    <row r="1419" spans="2:39" x14ac:dyDescent="0.45">
      <c r="B1419" s="86">
        <v>41968</v>
      </c>
      <c r="C1419" s="5">
        <v>68.150000000000006</v>
      </c>
      <c r="E1419" s="86">
        <v>41975</v>
      </c>
      <c r="F1419" s="5">
        <v>2.4215</v>
      </c>
      <c r="G1419" s="5">
        <v>1.0284486618203199</v>
      </c>
      <c r="I1419" s="86">
        <v>41905</v>
      </c>
      <c r="J1419" s="5">
        <v>14.93</v>
      </c>
      <c r="L1419" s="86">
        <v>41976</v>
      </c>
      <c r="M1419" s="5">
        <v>1.6445000000000001</v>
      </c>
      <c r="O1419" s="86">
        <f t="shared" ca="1" si="156"/>
        <v>41976</v>
      </c>
      <c r="P1419" s="5">
        <v>1998.3</v>
      </c>
      <c r="Q1419" s="5">
        <v>11.3554185886541</v>
      </c>
      <c r="R1419" s="1"/>
      <c r="S1419" s="1">
        <v>41750</v>
      </c>
      <c r="T1419">
        <v>340.82299999999998</v>
      </c>
      <c r="V1419" s="86">
        <v>41943</v>
      </c>
      <c r="W1419" s="5">
        <v>14.5</v>
      </c>
      <c r="Z1419" s="86">
        <v>41906</v>
      </c>
      <c r="AA1419" s="5">
        <v>92.24</v>
      </c>
      <c r="AC1419" s="1">
        <v>41828</v>
      </c>
      <c r="AD1419">
        <v>2.6539999999999999</v>
      </c>
      <c r="AE1419" s="87">
        <f t="shared" ca="1" si="157"/>
        <v>-5.500000000000016E-2</v>
      </c>
      <c r="AF1419" s="87">
        <f t="shared" ca="1" si="158"/>
        <v>2.7789386463180556E-2</v>
      </c>
      <c r="AG1419" s="87">
        <f t="shared" ca="1" si="159"/>
        <v>0.44809039266648049</v>
      </c>
      <c r="AI1419" s="1">
        <v>41761</v>
      </c>
      <c r="AJ1419">
        <v>1881.14</v>
      </c>
      <c r="AK1419" s="85">
        <f t="shared" ca="1" si="162"/>
        <v>-1.3493343030381874E-3</v>
      </c>
      <c r="AL1419" s="87">
        <f t="shared" ca="1" si="160"/>
        <v>2.8033573780492397E-3</v>
      </c>
      <c r="AM1419" s="87">
        <f t="shared" ca="1" si="161"/>
        <v>4.5202779484854769</v>
      </c>
    </row>
    <row r="1420" spans="2:39" x14ac:dyDescent="0.45">
      <c r="B1420" s="86">
        <v>41967</v>
      </c>
      <c r="C1420" s="5">
        <v>68.599999999999994</v>
      </c>
      <c r="E1420" s="86">
        <v>41974</v>
      </c>
      <c r="F1420" s="5">
        <v>2.3660999999999999</v>
      </c>
      <c r="G1420" s="5">
        <v>0.91687911780488918</v>
      </c>
      <c r="I1420" s="86">
        <v>41904</v>
      </c>
      <c r="J1420" s="5">
        <v>13.69</v>
      </c>
      <c r="L1420" s="86">
        <v>41975</v>
      </c>
      <c r="M1420" s="5">
        <v>1.6805000000000001</v>
      </c>
      <c r="O1420" s="86">
        <f t="shared" ca="1" si="156"/>
        <v>41975</v>
      </c>
      <c r="P1420" s="5">
        <v>1982.77</v>
      </c>
      <c r="Q1420" s="5">
        <v>9.3124893439635201</v>
      </c>
      <c r="R1420" s="1"/>
      <c r="S1420" s="1">
        <v>41746</v>
      </c>
      <c r="T1420">
        <v>342.22699999999998</v>
      </c>
      <c r="V1420" s="86">
        <v>41942</v>
      </c>
      <c r="W1420" s="5">
        <v>14.19</v>
      </c>
      <c r="Z1420" s="86">
        <v>41905</v>
      </c>
      <c r="AA1420" s="5">
        <v>92.52</v>
      </c>
      <c r="AC1420" s="1">
        <v>41827</v>
      </c>
      <c r="AD1420">
        <v>2.7090000000000001</v>
      </c>
      <c r="AE1420" s="87">
        <f t="shared" ca="1" si="157"/>
        <v>-2.4999999999999911E-2</v>
      </c>
      <c r="AF1420" s="87">
        <f t="shared" ca="1" si="158"/>
        <v>3.7437726070547316E-2</v>
      </c>
      <c r="AG1420" s="87">
        <f t="shared" ca="1" si="159"/>
        <v>0.60366519418189735</v>
      </c>
      <c r="AI1420" s="1">
        <v>41760</v>
      </c>
      <c r="AJ1420">
        <v>1883.68</v>
      </c>
      <c r="AK1420" s="85">
        <f t="shared" ca="1" si="162"/>
        <v>-1.4332617611718807E-4</v>
      </c>
      <c r="AL1420" s="87">
        <f t="shared" ca="1" si="160"/>
        <v>2.0533943870206491E-3</v>
      </c>
      <c r="AM1420" s="87">
        <f t="shared" ca="1" si="161"/>
        <v>3.3109989614139952</v>
      </c>
    </row>
    <row r="1421" spans="2:39" x14ac:dyDescent="0.45">
      <c r="B1421" s="86">
        <v>41964</v>
      </c>
      <c r="C1421" s="5">
        <v>70.099999999999994</v>
      </c>
      <c r="E1421" s="86">
        <v>41971</v>
      </c>
      <c r="F1421" s="5">
        <v>2.2999999999999998</v>
      </c>
      <c r="G1421" s="5">
        <v>0.54986627162126378</v>
      </c>
      <c r="I1421" s="86">
        <v>41901</v>
      </c>
      <c r="J1421" s="5">
        <v>12.11</v>
      </c>
      <c r="L1421" s="86">
        <v>41974</v>
      </c>
      <c r="M1421" s="5">
        <v>1.6596</v>
      </c>
      <c r="O1421" s="86">
        <f t="shared" ca="1" si="156"/>
        <v>41974</v>
      </c>
      <c r="P1421" s="5">
        <v>1994.29</v>
      </c>
      <c r="Q1421" s="5">
        <v>8.7857120803681106</v>
      </c>
      <c r="R1421" s="1"/>
      <c r="S1421" s="1">
        <v>41745</v>
      </c>
      <c r="T1421">
        <v>344.40499999999997</v>
      </c>
      <c r="V1421" s="86">
        <v>41941</v>
      </c>
      <c r="W1421" s="5">
        <v>14.06</v>
      </c>
      <c r="Z1421" s="86">
        <v>41904</v>
      </c>
      <c r="AA1421" s="5">
        <v>92.99</v>
      </c>
      <c r="AC1421" s="1">
        <v>41824</v>
      </c>
      <c r="AD1421">
        <v>2.734</v>
      </c>
      <c r="AE1421" s="87">
        <f t="shared" ca="1" si="157"/>
        <v>-3.0000000000001137E-3</v>
      </c>
      <c r="AF1421" s="87">
        <f t="shared" ca="1" si="158"/>
        <v>2.9522590220597861E-2</v>
      </c>
      <c r="AG1421" s="87">
        <f t="shared" ca="1" si="159"/>
        <v>0.47603746351171616</v>
      </c>
      <c r="AI1421" s="1">
        <v>41759</v>
      </c>
      <c r="AJ1421">
        <v>1883.95</v>
      </c>
      <c r="AK1421" s="85">
        <f t="shared" ca="1" si="162"/>
        <v>2.9875523247041838E-3</v>
      </c>
      <c r="AL1421" s="87">
        <f t="shared" ca="1" si="160"/>
        <v>5.9440082272360258E-3</v>
      </c>
      <c r="AM1421" s="87">
        <f t="shared" ca="1" si="161"/>
        <v>9.584425277196793</v>
      </c>
    </row>
    <row r="1422" spans="2:39" x14ac:dyDescent="0.45">
      <c r="B1422" s="86">
        <v>41963</v>
      </c>
      <c r="C1422" s="5">
        <v>72.043800000000005</v>
      </c>
      <c r="E1422" s="86">
        <v>41970</v>
      </c>
      <c r="F1422" s="5">
        <v>2.3730000000000002</v>
      </c>
      <c r="G1422" s="5">
        <v>0.36642643645530282</v>
      </c>
      <c r="I1422" s="86">
        <v>41900</v>
      </c>
      <c r="J1422" s="5">
        <v>12.03</v>
      </c>
      <c r="L1422" s="86">
        <v>41971</v>
      </c>
      <c r="M1422" s="5">
        <v>1.6085</v>
      </c>
      <c r="O1422" s="86">
        <f t="shared" ca="1" si="156"/>
        <v>41971</v>
      </c>
      <c r="P1422" s="5">
        <v>2010.4</v>
      </c>
      <c r="Q1422" s="5">
        <v>5.74324746469446</v>
      </c>
      <c r="R1422" s="1"/>
      <c r="S1422" s="1">
        <v>41744</v>
      </c>
      <c r="T1422">
        <v>349.09</v>
      </c>
      <c r="V1422" s="86">
        <v>41940</v>
      </c>
      <c r="W1422" s="5">
        <v>14.13</v>
      </c>
      <c r="Z1422" s="86">
        <v>41901</v>
      </c>
      <c r="AA1422" s="5">
        <v>93.16</v>
      </c>
      <c r="AC1422" s="1">
        <v>41823</v>
      </c>
      <c r="AD1422">
        <v>2.7370000000000001</v>
      </c>
      <c r="AE1422" s="87">
        <f t="shared" ca="1" si="157"/>
        <v>8.0000000000000071E-3</v>
      </c>
      <c r="AF1422" s="87">
        <f t="shared" ca="1" si="158"/>
        <v>3.155286569130205E-2</v>
      </c>
      <c r="AG1422" s="87">
        <f t="shared" ca="1" si="159"/>
        <v>0.50877467180144686</v>
      </c>
      <c r="AI1422" s="1">
        <v>41758</v>
      </c>
      <c r="AJ1422">
        <v>1878.33</v>
      </c>
      <c r="AK1422" s="85">
        <f t="shared" ca="1" si="162"/>
        <v>4.7495126317660839E-3</v>
      </c>
      <c r="AL1422" s="87">
        <f t="shared" ca="1" si="160"/>
        <v>5.814121050274782E-3</v>
      </c>
      <c r="AM1422" s="87">
        <f t="shared" ca="1" si="161"/>
        <v>9.3749884974247113</v>
      </c>
    </row>
    <row r="1423" spans="2:39" x14ac:dyDescent="0.45">
      <c r="B1423" s="86">
        <v>41962</v>
      </c>
      <c r="C1423" s="5">
        <v>70.7</v>
      </c>
      <c r="E1423" s="86">
        <v>41969</v>
      </c>
      <c r="F1423" s="5">
        <v>2.3740000000000001</v>
      </c>
      <c r="G1423" s="5">
        <v>0.34249574206598837</v>
      </c>
      <c r="I1423" s="86">
        <v>41899</v>
      </c>
      <c r="J1423" s="5">
        <v>12.65</v>
      </c>
      <c r="L1423" s="86">
        <v>41970</v>
      </c>
      <c r="M1423" s="5">
        <v>1.6695</v>
      </c>
      <c r="O1423" s="86">
        <f t="shared" ca="1" si="156"/>
        <v>41970</v>
      </c>
      <c r="P1423" s="5">
        <v>2011.36</v>
      </c>
      <c r="Q1423" s="5">
        <v>5.8771719465533199</v>
      </c>
      <c r="R1423" s="1"/>
      <c r="S1423" s="1">
        <v>41743</v>
      </c>
      <c r="T1423">
        <v>348.9</v>
      </c>
      <c r="V1423" s="86">
        <v>41939</v>
      </c>
      <c r="W1423" s="5">
        <v>14.5</v>
      </c>
      <c r="Z1423" s="86">
        <v>41900</v>
      </c>
      <c r="AA1423" s="5">
        <v>93.02</v>
      </c>
      <c r="AC1423" s="1">
        <v>41822</v>
      </c>
      <c r="AD1423">
        <v>2.7290000000000001</v>
      </c>
      <c r="AE1423" s="87">
        <f t="shared" ca="1" si="157"/>
        <v>6.3000000000000167E-2</v>
      </c>
      <c r="AF1423" s="87">
        <f t="shared" ca="1" si="158"/>
        <v>3.2496153618544014E-2</v>
      </c>
      <c r="AG1423" s="87">
        <f t="shared" ca="1" si="159"/>
        <v>0.52398473260201284</v>
      </c>
      <c r="AI1423" s="1">
        <v>41757</v>
      </c>
      <c r="AJ1423">
        <v>1869.43</v>
      </c>
      <c r="AK1423" s="85">
        <f t="shared" ca="1" si="162"/>
        <v>3.2307955332088844E-3</v>
      </c>
      <c r="AL1423" s="87">
        <f t="shared" ca="1" si="160"/>
        <v>5.0691985148624413E-3</v>
      </c>
      <c r="AM1423" s="87">
        <f t="shared" ca="1" si="161"/>
        <v>8.173837000822644</v>
      </c>
    </row>
    <row r="1424" spans="2:39" x14ac:dyDescent="0.45">
      <c r="B1424" s="86">
        <v>41961</v>
      </c>
      <c r="C1424" s="5">
        <v>72.156999999999996</v>
      </c>
      <c r="E1424" s="86">
        <v>41968</v>
      </c>
      <c r="F1424" s="5">
        <v>2.3820000000000001</v>
      </c>
      <c r="G1424" s="5">
        <v>0.31397982950076919</v>
      </c>
      <c r="I1424" s="86">
        <v>41898</v>
      </c>
      <c r="J1424" s="5">
        <v>12.73</v>
      </c>
      <c r="L1424" s="86">
        <v>41969</v>
      </c>
      <c r="M1424" s="5">
        <v>1.663</v>
      </c>
      <c r="O1424" s="86">
        <f t="shared" ref="O1424:O1487" ca="1" si="163">VALUE(L1424)</f>
        <v>41969</v>
      </c>
      <c r="P1424" s="5">
        <v>2001.57</v>
      </c>
      <c r="Q1424" s="5">
        <v>8.95283543033573</v>
      </c>
      <c r="R1424" s="1"/>
      <c r="S1424" s="1">
        <v>41740</v>
      </c>
      <c r="T1424">
        <v>353.358</v>
      </c>
      <c r="V1424" s="86">
        <v>41936</v>
      </c>
      <c r="W1424" s="5">
        <v>14.5</v>
      </c>
      <c r="Z1424" s="86">
        <v>41899</v>
      </c>
      <c r="AA1424" s="5">
        <v>92.99</v>
      </c>
      <c r="AC1424" s="1">
        <v>41821</v>
      </c>
      <c r="AD1424">
        <v>2.6659999999999999</v>
      </c>
      <c r="AE1424" s="87">
        <f t="shared" ca="1" si="157"/>
        <v>3.5000000000000142E-2</v>
      </c>
      <c r="AF1424" s="87">
        <f t="shared" ca="1" si="158"/>
        <v>2.4731895735399551E-2</v>
      </c>
      <c r="AG1424" s="87">
        <f t="shared" ca="1" si="159"/>
        <v>0.39878983604567375</v>
      </c>
      <c r="AI1424" s="1">
        <v>41754</v>
      </c>
      <c r="AJ1424">
        <v>1863.4</v>
      </c>
      <c r="AK1424" s="85">
        <f t="shared" ca="1" si="162"/>
        <v>-8.1293656428790845E-3</v>
      </c>
      <c r="AL1424" s="87">
        <f t="shared" ca="1" si="160"/>
        <v>5.3369810899918258E-3</v>
      </c>
      <c r="AM1424" s="87">
        <f t="shared" ca="1" si="161"/>
        <v>8.6056234290618878</v>
      </c>
    </row>
    <row r="1425" spans="2:39" x14ac:dyDescent="0.45">
      <c r="B1425" s="86">
        <v>41960</v>
      </c>
      <c r="C1425" s="5">
        <v>73</v>
      </c>
      <c r="E1425" s="86">
        <v>41967</v>
      </c>
      <c r="F1425" s="5">
        <v>2.4304999999999999</v>
      </c>
      <c r="G1425" s="5">
        <v>0.51955710305348901</v>
      </c>
      <c r="I1425" s="86">
        <v>41897</v>
      </c>
      <c r="J1425" s="5">
        <v>14.12</v>
      </c>
      <c r="L1425" s="86">
        <v>41968</v>
      </c>
      <c r="M1425" s="5">
        <v>1.6719999999999999</v>
      </c>
      <c r="O1425" s="86">
        <f t="shared" ca="1" si="163"/>
        <v>41968</v>
      </c>
      <c r="P1425" s="5">
        <v>1998.98</v>
      </c>
      <c r="Q1425" s="5">
        <v>8.9278072962581696</v>
      </c>
      <c r="R1425" s="1"/>
      <c r="S1425" s="1">
        <v>41739</v>
      </c>
      <c r="T1425">
        <v>344.41500000000002</v>
      </c>
      <c r="V1425" s="86">
        <v>41935</v>
      </c>
      <c r="W1425" s="5">
        <v>14.13</v>
      </c>
      <c r="Z1425" s="86">
        <v>41898</v>
      </c>
      <c r="AA1425" s="5">
        <v>92.69</v>
      </c>
      <c r="AC1425" s="1">
        <v>41820</v>
      </c>
      <c r="AD1425">
        <v>2.6309999999999998</v>
      </c>
      <c r="AE1425" s="87">
        <f t="shared" ca="1" si="157"/>
        <v>-9.0000000000003411E-3</v>
      </c>
      <c r="AF1425" s="87">
        <f t="shared" ca="1" si="158"/>
        <v>1.10867789130418E-2</v>
      </c>
      <c r="AG1425" s="87">
        <f t="shared" ca="1" si="159"/>
        <v>0.17876893839068844</v>
      </c>
      <c r="AI1425" s="1">
        <v>41753</v>
      </c>
      <c r="AJ1425">
        <v>1878.61</v>
      </c>
      <c r="AK1425" s="85">
        <f t="shared" ca="1" si="162"/>
        <v>1.715503883693198E-3</v>
      </c>
      <c r="AL1425" s="87">
        <f t="shared" ca="1" si="160"/>
        <v>2.8992096676431229E-3</v>
      </c>
      <c r="AM1425" s="87">
        <f t="shared" ca="1" si="161"/>
        <v>4.6748351213795658</v>
      </c>
    </row>
    <row r="1426" spans="2:39" x14ac:dyDescent="0.45">
      <c r="B1426" s="86">
        <v>41957</v>
      </c>
      <c r="C1426" s="5">
        <v>70.900000000000006</v>
      </c>
      <c r="E1426" s="86">
        <v>41964</v>
      </c>
      <c r="F1426" s="5">
        <v>2.4319999999999999</v>
      </c>
      <c r="G1426" s="5">
        <v>0.56228106850577897</v>
      </c>
      <c r="I1426" s="86">
        <v>41894</v>
      </c>
      <c r="J1426" s="5">
        <v>13.31</v>
      </c>
      <c r="L1426" s="86">
        <v>41967</v>
      </c>
      <c r="M1426" s="5">
        <v>1.7084999999999999</v>
      </c>
      <c r="O1426" s="86">
        <f t="shared" ca="1" si="163"/>
        <v>41967</v>
      </c>
      <c r="P1426" s="5">
        <v>1984.13</v>
      </c>
      <c r="Q1426" s="5">
        <v>6.5243202600129599</v>
      </c>
      <c r="R1426" s="1"/>
      <c r="S1426" s="1">
        <v>41738</v>
      </c>
      <c r="T1426">
        <v>332.10500000000002</v>
      </c>
      <c r="V1426" s="86">
        <v>41934</v>
      </c>
      <c r="W1426" s="5">
        <v>13.31</v>
      </c>
      <c r="Z1426" s="86">
        <v>41897</v>
      </c>
      <c r="AA1426" s="5">
        <v>92.5</v>
      </c>
      <c r="AC1426" s="1">
        <v>41817</v>
      </c>
      <c r="AD1426">
        <v>2.64</v>
      </c>
      <c r="AE1426" s="87">
        <f t="shared" ca="1" si="157"/>
        <v>3.0000000000001137E-3</v>
      </c>
      <c r="AF1426" s="87">
        <f t="shared" ca="1" si="158"/>
        <v>1.7404501333467288E-2</v>
      </c>
      <c r="AG1426" s="87">
        <f t="shared" ca="1" si="159"/>
        <v>0.28063915146203816</v>
      </c>
      <c r="AI1426" s="1">
        <v>41752</v>
      </c>
      <c r="AJ1426">
        <v>1875.39</v>
      </c>
      <c r="AK1426" s="85">
        <f t="shared" ca="1" si="162"/>
        <v>-2.2157486947723798E-3</v>
      </c>
      <c r="AL1426" s="87">
        <f t="shared" ca="1" si="160"/>
        <v>2.9095099891421495E-3</v>
      </c>
      <c r="AM1426" s="87">
        <f t="shared" ca="1" si="161"/>
        <v>4.6914438907426641</v>
      </c>
    </row>
    <row r="1427" spans="2:39" x14ac:dyDescent="0.45">
      <c r="B1427" s="86">
        <v>41956</v>
      </c>
      <c r="C1427" s="5">
        <v>71.8</v>
      </c>
      <c r="E1427" s="86">
        <v>41963</v>
      </c>
      <c r="F1427" s="5">
        <v>2.46</v>
      </c>
      <c r="G1427" s="5">
        <v>0.53638195346226991</v>
      </c>
      <c r="I1427" s="86">
        <v>41893</v>
      </c>
      <c r="J1427" s="5">
        <v>12.8</v>
      </c>
      <c r="L1427" s="86">
        <v>41964</v>
      </c>
      <c r="M1427" s="5">
        <v>1.7144999999999999</v>
      </c>
      <c r="O1427" s="86">
        <f t="shared" ca="1" si="163"/>
        <v>41964</v>
      </c>
      <c r="P1427" s="5">
        <v>1985.54</v>
      </c>
      <c r="Q1427" s="5">
        <v>8.1585927029581295</v>
      </c>
      <c r="R1427" s="1"/>
      <c r="S1427" s="1">
        <v>41737</v>
      </c>
      <c r="T1427">
        <v>340.64699999999999</v>
      </c>
      <c r="V1427" s="86">
        <v>41933</v>
      </c>
      <c r="W1427" s="5">
        <v>14</v>
      </c>
      <c r="Z1427" s="86">
        <v>41894</v>
      </c>
      <c r="AA1427" s="5">
        <v>92.67</v>
      </c>
      <c r="AC1427" s="1">
        <v>41816</v>
      </c>
      <c r="AD1427">
        <v>2.637</v>
      </c>
      <c r="AE1427" s="87">
        <f t="shared" ca="1" si="157"/>
        <v>-2.3000000000000131E-2</v>
      </c>
      <c r="AF1427" s="87">
        <f t="shared" ca="1" si="158"/>
        <v>2.447277398797806E-2</v>
      </c>
      <c r="AG1427" s="87">
        <f t="shared" ca="1" si="159"/>
        <v>0.39461162341387063</v>
      </c>
      <c r="AI1427" s="1">
        <v>41751</v>
      </c>
      <c r="AJ1427">
        <v>1879.55</v>
      </c>
      <c r="AK1427" s="85">
        <f t="shared" ca="1" si="162"/>
        <v>4.0837708429826225E-3</v>
      </c>
      <c r="AL1427" s="87">
        <f t="shared" ca="1" si="160"/>
        <v>3.876463117987798E-3</v>
      </c>
      <c r="AM1427" s="87">
        <f t="shared" ca="1" si="161"/>
        <v>6.250608961798136</v>
      </c>
    </row>
    <row r="1428" spans="2:39" x14ac:dyDescent="0.45">
      <c r="B1428" s="86">
        <v>41955</v>
      </c>
      <c r="C1428" s="5">
        <v>72.3</v>
      </c>
      <c r="E1428" s="86">
        <v>41962</v>
      </c>
      <c r="F1428" s="5">
        <v>2.48</v>
      </c>
      <c r="G1428" s="5">
        <v>0.51365124354955238</v>
      </c>
      <c r="I1428" s="86">
        <v>41892</v>
      </c>
      <c r="J1428" s="5">
        <v>12.88</v>
      </c>
      <c r="L1428" s="86">
        <v>41963</v>
      </c>
      <c r="M1428" s="5">
        <v>1.7344999999999999</v>
      </c>
      <c r="O1428" s="86">
        <f t="shared" ca="1" si="163"/>
        <v>41963</v>
      </c>
      <c r="P1428" s="5">
        <v>1997.45</v>
      </c>
      <c r="Q1428" s="5">
        <v>7.2142651031050002</v>
      </c>
      <c r="R1428" s="1"/>
      <c r="S1428" s="1">
        <v>41736</v>
      </c>
      <c r="T1428">
        <v>340.55500000000001</v>
      </c>
      <c r="V1428" s="86">
        <v>41932</v>
      </c>
      <c r="W1428" s="5">
        <v>14.25</v>
      </c>
      <c r="Z1428" s="86">
        <v>41893</v>
      </c>
      <c r="AA1428" s="5">
        <v>92.78</v>
      </c>
      <c r="AC1428" s="1">
        <v>41815</v>
      </c>
      <c r="AD1428">
        <v>2.66</v>
      </c>
      <c r="AE1428" s="87">
        <f t="shared" ca="1" si="157"/>
        <v>-1.6000000000000014E-2</v>
      </c>
      <c r="AF1428" s="87">
        <f t="shared" ca="1" si="158"/>
        <v>2.3893862531341691E-2</v>
      </c>
      <c r="AG1428" s="87">
        <f t="shared" ca="1" si="159"/>
        <v>0.38527695666017986</v>
      </c>
      <c r="AI1428" s="1">
        <v>41750</v>
      </c>
      <c r="AJ1428">
        <v>1871.89</v>
      </c>
      <c r="AK1428" s="85">
        <f t="shared" ca="1" si="162"/>
        <v>3.767994738389568E-3</v>
      </c>
      <c r="AL1428" s="87">
        <f t="shared" ca="1" si="160"/>
        <v>3.9140473072459521E-3</v>
      </c>
      <c r="AM1428" s="87">
        <f t="shared" ca="1" si="161"/>
        <v>6.3112116460101495</v>
      </c>
    </row>
    <row r="1429" spans="2:39" x14ac:dyDescent="0.45">
      <c r="B1429" s="86">
        <v>41954</v>
      </c>
      <c r="C1429" s="5">
        <v>71</v>
      </c>
      <c r="E1429" s="86">
        <v>41961</v>
      </c>
      <c r="F1429" s="5">
        <v>2.4359999999999999</v>
      </c>
      <c r="G1429" s="5">
        <v>0.37861493191191747</v>
      </c>
      <c r="I1429" s="86">
        <v>41891</v>
      </c>
      <c r="J1429" s="5">
        <v>13.5</v>
      </c>
      <c r="L1429" s="86">
        <v>41962</v>
      </c>
      <c r="M1429" s="5">
        <v>1.746</v>
      </c>
      <c r="O1429" s="86">
        <f t="shared" ca="1" si="163"/>
        <v>41962</v>
      </c>
      <c r="P1429" s="5">
        <v>1995.69</v>
      </c>
      <c r="Q1429" s="5">
        <v>8.8723910813822293</v>
      </c>
      <c r="R1429" s="1"/>
      <c r="S1429" s="1">
        <v>41733</v>
      </c>
      <c r="T1429">
        <v>332.78899999999999</v>
      </c>
      <c r="V1429" s="86">
        <v>41929</v>
      </c>
      <c r="W1429" s="5">
        <v>15.63</v>
      </c>
      <c r="Z1429" s="86">
        <v>41892</v>
      </c>
      <c r="AA1429" s="5">
        <v>92.78</v>
      </c>
      <c r="AC1429" s="1">
        <v>41814</v>
      </c>
      <c r="AD1429">
        <v>2.6760000000000002</v>
      </c>
      <c r="AE1429" s="87">
        <f t="shared" ca="1" si="157"/>
        <v>-3.8999999999999702E-2</v>
      </c>
      <c r="AF1429" s="87">
        <f t="shared" ca="1" si="158"/>
        <v>3.1858371479617689E-2</v>
      </c>
      <c r="AG1429" s="87">
        <f t="shared" ca="1" si="159"/>
        <v>0.51370080461944245</v>
      </c>
      <c r="AI1429" s="1">
        <v>41746</v>
      </c>
      <c r="AJ1429">
        <v>1864.85</v>
      </c>
      <c r="AK1429" s="85">
        <f t="shared" ca="1" si="162"/>
        <v>1.3629682617378818E-3</v>
      </c>
      <c r="AL1429" s="87">
        <f t="shared" ca="1" si="160"/>
        <v>3.8568585501536942E-3</v>
      </c>
      <c r="AM1429" s="87">
        <f t="shared" ca="1" si="161"/>
        <v>6.2189975460136253</v>
      </c>
    </row>
    <row r="1430" spans="2:39" x14ac:dyDescent="0.45">
      <c r="B1430" s="86">
        <v>41953</v>
      </c>
      <c r="C1430" s="5">
        <v>73.5</v>
      </c>
      <c r="E1430" s="86">
        <v>41960</v>
      </c>
      <c r="F1430" s="5">
        <v>2.464</v>
      </c>
      <c r="G1430" s="5">
        <v>0.38947520246266198</v>
      </c>
      <c r="I1430" s="86">
        <v>41890</v>
      </c>
      <c r="J1430" s="5">
        <v>12.66</v>
      </c>
      <c r="L1430" s="86">
        <v>41961</v>
      </c>
      <c r="M1430" s="5">
        <v>1.7170000000000001</v>
      </c>
      <c r="O1430" s="86">
        <f t="shared" ca="1" si="163"/>
        <v>41961</v>
      </c>
      <c r="P1430" s="5">
        <v>1988.44</v>
      </c>
      <c r="Q1430" s="5">
        <v>7.8281222550926</v>
      </c>
      <c r="R1430" s="1"/>
      <c r="S1430" s="1">
        <v>41732</v>
      </c>
      <c r="T1430">
        <v>328.28500000000003</v>
      </c>
      <c r="V1430" s="86">
        <v>41928</v>
      </c>
      <c r="W1430" s="5">
        <v>16.5</v>
      </c>
      <c r="Z1430" s="86">
        <v>41891</v>
      </c>
      <c r="AA1430" s="5">
        <v>92.74</v>
      </c>
      <c r="AC1430" s="1">
        <v>41813</v>
      </c>
      <c r="AD1430">
        <v>2.7149999999999999</v>
      </c>
      <c r="AE1430" s="87">
        <f t="shared" ca="1" si="157"/>
        <v>1.8999999999999684E-2</v>
      </c>
      <c r="AF1430" s="87">
        <f t="shared" ca="1" si="158"/>
        <v>4.2776862905079878E-2</v>
      </c>
      <c r="AG1430" s="87">
        <f t="shared" ca="1" si="159"/>
        <v>0.6897561888087701</v>
      </c>
      <c r="AI1430" s="1">
        <v>41745</v>
      </c>
      <c r="AJ1430">
        <v>1862.31</v>
      </c>
      <c r="AK1430" s="85">
        <f t="shared" ca="1" si="162"/>
        <v>1.0433825888179194E-2</v>
      </c>
      <c r="AL1430" s="87">
        <f t="shared" ca="1" si="160"/>
        <v>9.1192760239355124E-3</v>
      </c>
      <c r="AM1430" s="87">
        <f t="shared" ca="1" si="161"/>
        <v>14.704390756569454</v>
      </c>
    </row>
    <row r="1431" spans="2:39" x14ac:dyDescent="0.45">
      <c r="B1431" s="86">
        <v>41950</v>
      </c>
      <c r="C1431" s="5">
        <v>70.599999999999994</v>
      </c>
      <c r="E1431" s="86">
        <v>41957</v>
      </c>
      <c r="F1431" s="5">
        <v>2.4487999999999999</v>
      </c>
      <c r="G1431" s="5">
        <v>0.32695810129127806</v>
      </c>
      <c r="I1431" s="86">
        <v>41887</v>
      </c>
      <c r="J1431" s="5">
        <v>12.09</v>
      </c>
      <c r="L1431" s="86">
        <v>41960</v>
      </c>
      <c r="M1431" s="5">
        <v>1.742</v>
      </c>
      <c r="O1431" s="86">
        <f t="shared" ca="1" si="163"/>
        <v>41960</v>
      </c>
      <c r="P1431" s="5">
        <v>2001.54</v>
      </c>
      <c r="Q1431" s="5">
        <v>5.7113260180714196</v>
      </c>
      <c r="R1431" s="1"/>
      <c r="S1431" s="1">
        <v>41731</v>
      </c>
      <c r="T1431">
        <v>327.68900000000002</v>
      </c>
      <c r="V1431" s="86">
        <v>41927</v>
      </c>
      <c r="W1431" s="5">
        <v>15.63</v>
      </c>
      <c r="Z1431" s="86">
        <v>41890</v>
      </c>
      <c r="AA1431" s="5">
        <v>93.17</v>
      </c>
      <c r="AC1431" s="1">
        <v>41810</v>
      </c>
      <c r="AD1431">
        <v>2.6960000000000002</v>
      </c>
      <c r="AE1431" s="87">
        <f t="shared" ca="1" si="157"/>
        <v>-1.499999999999968E-2</v>
      </c>
      <c r="AF1431" s="87">
        <f t="shared" ca="1" si="158"/>
        <v>5.0362907977995218E-2</v>
      </c>
      <c r="AG1431" s="87">
        <f t="shared" ca="1" si="159"/>
        <v>0.81207749014487751</v>
      </c>
      <c r="AI1431" s="1">
        <v>41744</v>
      </c>
      <c r="AJ1431">
        <v>1842.98</v>
      </c>
      <c r="AK1431" s="85">
        <f t="shared" ca="1" si="162"/>
        <v>6.7345821134063982E-3</v>
      </c>
      <c r="AL1431" s="87">
        <f t="shared" ca="1" si="160"/>
        <v>1.3986537430067177E-2</v>
      </c>
      <c r="AM1431" s="87">
        <f t="shared" ca="1" si="161"/>
        <v>22.552613953485352</v>
      </c>
    </row>
    <row r="1432" spans="2:39" x14ac:dyDescent="0.45">
      <c r="B1432" s="86">
        <v>41949</v>
      </c>
      <c r="C1432" s="5">
        <v>74.7</v>
      </c>
      <c r="E1432" s="86">
        <v>41956</v>
      </c>
      <c r="F1432" s="5">
        <v>2.4620000000000002</v>
      </c>
      <c r="G1432" s="5">
        <v>0.62878719240561132</v>
      </c>
      <c r="I1432" s="86">
        <v>41886</v>
      </c>
      <c r="J1432" s="5">
        <v>12.64</v>
      </c>
      <c r="L1432" s="86">
        <v>41957</v>
      </c>
      <c r="M1432" s="5">
        <v>1.7198</v>
      </c>
      <c r="O1432" s="86">
        <f t="shared" ca="1" si="163"/>
        <v>41957</v>
      </c>
      <c r="P1432" s="5">
        <v>2007.71</v>
      </c>
      <c r="Q1432" s="5">
        <v>4.8662986452733197</v>
      </c>
      <c r="R1432" s="1"/>
      <c r="S1432" s="1">
        <v>41730</v>
      </c>
      <c r="T1432">
        <v>329.255</v>
      </c>
      <c r="V1432" s="86">
        <v>41926</v>
      </c>
      <c r="W1432" s="5">
        <v>14.75</v>
      </c>
      <c r="Z1432" s="86">
        <v>41887</v>
      </c>
      <c r="AA1432" s="5">
        <v>93.26</v>
      </c>
      <c r="AC1432" s="1">
        <v>41809</v>
      </c>
      <c r="AD1432">
        <v>2.7109999999999999</v>
      </c>
      <c r="AE1432" s="87">
        <f t="shared" ca="1" si="157"/>
        <v>3.069999999999995E-2</v>
      </c>
      <c r="AF1432" s="87">
        <f t="shared" ca="1" si="158"/>
        <v>4.9743567423336438E-2</v>
      </c>
      <c r="AG1432" s="87">
        <f t="shared" ca="1" si="159"/>
        <v>0.80209092377361102</v>
      </c>
      <c r="AI1432" s="1">
        <v>41743</v>
      </c>
      <c r="AJ1432">
        <v>1830.61</v>
      </c>
      <c r="AK1432" s="85">
        <f t="shared" ca="1" si="162"/>
        <v>8.1836838818938485E-3</v>
      </c>
      <c r="AL1432" s="87">
        <f t="shared" ca="1" si="160"/>
        <v>1.5139322823169793E-2</v>
      </c>
      <c r="AM1432" s="87">
        <f t="shared" ca="1" si="161"/>
        <v>24.411424547018747</v>
      </c>
    </row>
    <row r="1433" spans="2:39" x14ac:dyDescent="0.45">
      <c r="B1433" s="86">
        <v>41948</v>
      </c>
      <c r="C1433" s="5">
        <v>73.678799999999995</v>
      </c>
      <c r="E1433" s="86">
        <v>41955</v>
      </c>
      <c r="F1433" s="5">
        <v>2.5009999999999999</v>
      </c>
      <c r="G1433" s="5">
        <v>0.98829820061220852</v>
      </c>
      <c r="I1433" s="86">
        <v>41885</v>
      </c>
      <c r="J1433" s="5">
        <v>12.36</v>
      </c>
      <c r="L1433" s="86">
        <v>41956</v>
      </c>
      <c r="M1433" s="5">
        <v>1.726</v>
      </c>
      <c r="O1433" s="86">
        <f t="shared" ca="1" si="163"/>
        <v>41956</v>
      </c>
      <c r="P1433" s="5">
        <v>1997.65</v>
      </c>
      <c r="Q1433" s="5">
        <v>3.50790318205128</v>
      </c>
      <c r="R1433" s="1"/>
      <c r="S1433" s="1">
        <v>41729</v>
      </c>
      <c r="T1433">
        <v>334.18400000000003</v>
      </c>
      <c r="V1433" s="86">
        <v>41922</v>
      </c>
      <c r="W1433" s="5">
        <v>13.63</v>
      </c>
      <c r="Z1433" s="86">
        <v>41886</v>
      </c>
      <c r="AA1433" s="5">
        <v>93.37</v>
      </c>
      <c r="AC1433" s="1">
        <v>41808</v>
      </c>
      <c r="AD1433">
        <v>2.6802999999999999</v>
      </c>
      <c r="AE1433" s="87">
        <f t="shared" ca="1" si="157"/>
        <v>-6.4700000000000202E-2</v>
      </c>
      <c r="AF1433" s="87">
        <f t="shared" ca="1" si="158"/>
        <v>4.6426931839181666E-2</v>
      </c>
      <c r="AG1433" s="87">
        <f t="shared" ca="1" si="159"/>
        <v>0.74861178190034194</v>
      </c>
      <c r="AI1433" s="1">
        <v>41740</v>
      </c>
      <c r="AJ1433">
        <v>1815.69</v>
      </c>
      <c r="AK1433" s="85">
        <f t="shared" ca="1" si="162"/>
        <v>-9.5320514425906184E-3</v>
      </c>
      <c r="AL1433" s="87">
        <f t="shared" ca="1" si="160"/>
        <v>1.4188824431460498E-2</v>
      </c>
      <c r="AM1433" s="87">
        <f t="shared" ca="1" si="161"/>
        <v>22.878791942358031</v>
      </c>
    </row>
    <row r="1434" spans="2:39" x14ac:dyDescent="0.45">
      <c r="B1434" s="86">
        <v>41947</v>
      </c>
      <c r="C1434" s="5">
        <v>73.599999999999994</v>
      </c>
      <c r="E1434" s="86">
        <v>41954</v>
      </c>
      <c r="F1434" s="5">
        <v>2.4940000000000002</v>
      </c>
      <c r="G1434" s="5">
        <v>1.0587476879156152</v>
      </c>
      <c r="I1434" s="86">
        <v>41884</v>
      </c>
      <c r="J1434" s="5">
        <v>12.25</v>
      </c>
      <c r="L1434" s="86">
        <v>41955</v>
      </c>
      <c r="M1434" s="5">
        <v>1.7475000000000001</v>
      </c>
      <c r="O1434" s="86">
        <f t="shared" ca="1" si="163"/>
        <v>41955</v>
      </c>
      <c r="P1434" s="5">
        <v>2000.72</v>
      </c>
      <c r="Q1434" s="5">
        <v>3.57301106009086</v>
      </c>
      <c r="R1434" s="1"/>
      <c r="S1434" s="1">
        <v>41726</v>
      </c>
      <c r="T1434">
        <v>339.15600000000001</v>
      </c>
      <c r="V1434" s="86">
        <v>41921</v>
      </c>
      <c r="W1434" s="5">
        <v>13.75</v>
      </c>
      <c r="Z1434" s="86">
        <v>41885</v>
      </c>
      <c r="AA1434" s="5">
        <v>93.68</v>
      </c>
      <c r="AC1434" s="1">
        <v>41807</v>
      </c>
      <c r="AD1434">
        <v>2.7450000000000001</v>
      </c>
      <c r="AE1434" s="87">
        <f t="shared" ca="1" si="157"/>
        <v>4.750000000000032E-2</v>
      </c>
      <c r="AF1434" s="87">
        <f t="shared" ca="1" si="158"/>
        <v>3.9000801273820211E-2</v>
      </c>
      <c r="AG1434" s="87">
        <f t="shared" ca="1" si="159"/>
        <v>0.62886902451941784</v>
      </c>
      <c r="AI1434" s="1">
        <v>41739</v>
      </c>
      <c r="AJ1434">
        <v>1833.08</v>
      </c>
      <c r="AK1434" s="85">
        <f t="shared" ca="1" si="162"/>
        <v>-2.1105915074922734E-2</v>
      </c>
      <c r="AL1434" s="87">
        <f t="shared" ca="1" si="160"/>
        <v>1.4367654107133256E-2</v>
      </c>
      <c r="AM1434" s="87">
        <f t="shared" ca="1" si="161"/>
        <v>23.167146130021713</v>
      </c>
    </row>
    <row r="1435" spans="2:39" x14ac:dyDescent="0.45">
      <c r="B1435" s="86">
        <v>41946</v>
      </c>
      <c r="C1435" s="5">
        <v>72.8</v>
      </c>
      <c r="E1435" s="86">
        <v>41953</v>
      </c>
      <c r="F1435" s="5">
        <v>2.4940000000000002</v>
      </c>
      <c r="G1435" s="5">
        <v>1.0640016838959083</v>
      </c>
      <c r="I1435" s="86">
        <v>41880</v>
      </c>
      <c r="J1435" s="5">
        <v>11.98</v>
      </c>
      <c r="L1435" s="86">
        <v>41954</v>
      </c>
      <c r="M1435" s="5">
        <v>1.7430000000000001</v>
      </c>
      <c r="O1435" s="86">
        <f t="shared" ca="1" si="163"/>
        <v>41954</v>
      </c>
      <c r="P1435" s="5">
        <v>2002.28</v>
      </c>
      <c r="Q1435" s="5">
        <v>3.4619631783965299</v>
      </c>
      <c r="R1435" s="1"/>
      <c r="S1435" s="1">
        <v>41725</v>
      </c>
      <c r="T1435">
        <v>342.79899999999998</v>
      </c>
      <c r="V1435" s="86">
        <v>41920</v>
      </c>
      <c r="W1435" s="5">
        <v>14.75</v>
      </c>
      <c r="Z1435" s="86">
        <v>41884</v>
      </c>
      <c r="AA1435" s="5">
        <v>93.92</v>
      </c>
      <c r="AC1435" s="1">
        <v>41806</v>
      </c>
      <c r="AD1435">
        <v>2.6974999999999998</v>
      </c>
      <c r="AE1435" s="87">
        <f t="shared" ca="1" si="157"/>
        <v>-7.0000000000001172E-3</v>
      </c>
      <c r="AF1435" s="87">
        <f t="shared" ca="1" si="158"/>
        <v>2.2896506283710715E-2</v>
      </c>
      <c r="AG1435" s="87">
        <f t="shared" ca="1" si="159"/>
        <v>0.36919507038962629</v>
      </c>
      <c r="AI1435" s="1">
        <v>41738</v>
      </c>
      <c r="AJ1435">
        <v>1872.18</v>
      </c>
      <c r="AK1435" s="85">
        <f t="shared" ca="1" si="162"/>
        <v>1.085898956046606E-2</v>
      </c>
      <c r="AL1435" s="87">
        <f t="shared" ca="1" si="160"/>
        <v>1.1379377849199299E-2</v>
      </c>
      <c r="AM1435" s="87">
        <f t="shared" ca="1" si="161"/>
        <v>18.348695447104785</v>
      </c>
    </row>
    <row r="1436" spans="2:39" x14ac:dyDescent="0.45">
      <c r="B1436" s="86">
        <v>41943</v>
      </c>
      <c r="C1436" s="5">
        <v>74.400000000000006</v>
      </c>
      <c r="E1436" s="86">
        <v>41950</v>
      </c>
      <c r="F1436" s="5">
        <v>2.4380000000000002</v>
      </c>
      <c r="G1436" s="5">
        <v>0.91034517263141934</v>
      </c>
      <c r="I1436" s="86">
        <v>41879</v>
      </c>
      <c r="J1436" s="5">
        <v>12.05</v>
      </c>
      <c r="L1436" s="86">
        <v>41953</v>
      </c>
      <c r="M1436" s="5">
        <v>1.7470000000000001</v>
      </c>
      <c r="O1436" s="86">
        <f t="shared" ca="1" si="163"/>
        <v>41953</v>
      </c>
      <c r="P1436" s="5">
        <v>2003.37</v>
      </c>
      <c r="Q1436" s="5">
        <v>3.36949495166205</v>
      </c>
      <c r="R1436" s="1"/>
      <c r="S1436" s="1">
        <v>41724</v>
      </c>
      <c r="T1436">
        <v>316.13600000000002</v>
      </c>
      <c r="V1436" s="86">
        <v>41919</v>
      </c>
      <c r="W1436" s="5">
        <v>16.13</v>
      </c>
      <c r="Z1436" s="86">
        <v>41880</v>
      </c>
      <c r="AA1436" s="5">
        <v>94.24</v>
      </c>
      <c r="AC1436" s="1">
        <v>41803</v>
      </c>
      <c r="AD1436">
        <v>2.7044999999999999</v>
      </c>
      <c r="AE1436" s="87">
        <f t="shared" ca="1" si="157"/>
        <v>7.0000000000001172E-3</v>
      </c>
      <c r="AF1436" s="87">
        <f t="shared" ca="1" si="158"/>
        <v>3.5553656633319858E-2</v>
      </c>
      <c r="AG1436" s="87">
        <f t="shared" ca="1" si="159"/>
        <v>0.57328548734465823</v>
      </c>
      <c r="AI1436" s="1">
        <v>41737</v>
      </c>
      <c r="AJ1436">
        <v>1851.96</v>
      </c>
      <c r="AK1436" s="85">
        <f t="shared" ca="1" si="162"/>
        <v>3.7435802443231501E-3</v>
      </c>
      <c r="AL1436" s="87">
        <f t="shared" ca="1" si="160"/>
        <v>7.810987130852153E-3</v>
      </c>
      <c r="AM1436" s="87">
        <f t="shared" ca="1" si="161"/>
        <v>12.594838303514605</v>
      </c>
    </row>
    <row r="1437" spans="2:39" x14ac:dyDescent="0.45">
      <c r="B1437" s="86">
        <v>41942</v>
      </c>
      <c r="C1437" s="5">
        <v>74.400000000000006</v>
      </c>
      <c r="E1437" s="86">
        <v>41949</v>
      </c>
      <c r="F1437" s="5">
        <v>2.5289999999999999</v>
      </c>
      <c r="G1437" s="5">
        <v>0.32456637739194838</v>
      </c>
      <c r="I1437" s="86">
        <v>41878</v>
      </c>
      <c r="J1437" s="5">
        <v>11.78</v>
      </c>
      <c r="L1437" s="86">
        <v>41950</v>
      </c>
      <c r="M1437" s="5">
        <v>1.7210000000000001</v>
      </c>
      <c r="O1437" s="86">
        <f t="shared" ca="1" si="163"/>
        <v>41950</v>
      </c>
      <c r="P1437" s="5">
        <v>1996.74</v>
      </c>
      <c r="Q1437" s="5">
        <v>4.4061138577176404</v>
      </c>
      <c r="R1437" s="1"/>
      <c r="S1437" s="1">
        <v>41723</v>
      </c>
      <c r="T1437">
        <v>313.95699999999999</v>
      </c>
      <c r="V1437" s="86">
        <v>41918</v>
      </c>
      <c r="W1437" s="5">
        <v>15.63</v>
      </c>
      <c r="Z1437" s="86">
        <v>41879</v>
      </c>
      <c r="AA1437" s="5">
        <v>94.17</v>
      </c>
      <c r="AC1437" s="1">
        <v>41802</v>
      </c>
      <c r="AD1437">
        <v>2.6974999999999998</v>
      </c>
      <c r="AE1437" s="87">
        <f t="shared" ref="AE1437:AE1500" ca="1" si="164">(AD1437-AD1438)</f>
        <v>-4.7000000000000153E-2</v>
      </c>
      <c r="AF1437" s="87">
        <f t="shared" ref="AF1437:AF1500" ca="1" si="165">STDEV(AE1437:AE1440)</f>
        <v>3.6756802091585834E-2</v>
      </c>
      <c r="AG1437" s="87">
        <f t="shared" ref="AG1437:AG1500" ca="1" si="166">AF1437*SQRT(260)</f>
        <v>0.59268562493112842</v>
      </c>
      <c r="AI1437" s="1">
        <v>41736</v>
      </c>
      <c r="AJ1437">
        <v>1845.04</v>
      </c>
      <c r="AK1437" s="85">
        <f t="shared" ca="1" si="162"/>
        <v>-1.0808351829803234E-2</v>
      </c>
      <c r="AL1437" s="87">
        <f t="shared" ref="AL1437:AL1500" ca="1" si="167">STDEV(AK1437:AK1440)</f>
        <v>7.4751554225908675E-3</v>
      </c>
      <c r="AM1437" s="87">
        <f t="shared" ref="AM1437:AM1500" ca="1" si="168">AL1437*SQRT(260)*100</f>
        <v>12.053325945103827</v>
      </c>
    </row>
    <row r="1438" spans="2:39" x14ac:dyDescent="0.45">
      <c r="B1438" s="86">
        <v>41941</v>
      </c>
      <c r="C1438" s="5">
        <v>77</v>
      </c>
      <c r="E1438" s="86">
        <v>41948</v>
      </c>
      <c r="F1438" s="5">
        <v>2.4900000000000002</v>
      </c>
      <c r="G1438" s="5">
        <v>0.27869263236284741</v>
      </c>
      <c r="I1438" s="86">
        <v>41877</v>
      </c>
      <c r="J1438" s="5">
        <v>11.63</v>
      </c>
      <c r="L1438" s="86">
        <v>41949</v>
      </c>
      <c r="M1438" s="5">
        <v>1.768</v>
      </c>
      <c r="O1438" s="86">
        <f t="shared" ca="1" si="163"/>
        <v>41949</v>
      </c>
      <c r="P1438" s="5">
        <v>2000.12</v>
      </c>
      <c r="Q1438" s="5">
        <v>4.5730318432042196</v>
      </c>
      <c r="R1438" s="1"/>
      <c r="S1438" s="1">
        <v>41722</v>
      </c>
      <c r="T1438">
        <v>315.84100000000001</v>
      </c>
      <c r="V1438" s="86">
        <v>41915</v>
      </c>
      <c r="W1438" s="5">
        <v>15.75</v>
      </c>
      <c r="Z1438" s="86">
        <v>41878</v>
      </c>
      <c r="AA1438" s="5">
        <v>94.31</v>
      </c>
      <c r="AC1438" s="1">
        <v>41801</v>
      </c>
      <c r="AD1438">
        <v>2.7444999999999999</v>
      </c>
      <c r="AE1438" s="87">
        <f t="shared" ca="1" si="164"/>
        <v>-1.4000000000000234E-2</v>
      </c>
      <c r="AF1438" s="87">
        <f t="shared" ca="1" si="165"/>
        <v>2.19786828540749E-2</v>
      </c>
      <c r="AG1438" s="87">
        <f t="shared" ca="1" si="166"/>
        <v>0.35439561227532368</v>
      </c>
      <c r="AI1438" s="1">
        <v>41733</v>
      </c>
      <c r="AJ1438">
        <v>1865.09</v>
      </c>
      <c r="AK1438" s="85">
        <f t="shared" ref="AK1438:AK1501" ca="1" si="169">LN(AJ1438/AJ1439)</f>
        <v>-1.2616514258563742E-2</v>
      </c>
      <c r="AL1438" s="87">
        <f t="shared" ca="1" si="167"/>
        <v>8.4460545472530568E-3</v>
      </c>
      <c r="AM1438" s="87">
        <f t="shared" ca="1" si="168"/>
        <v>13.618853743228632</v>
      </c>
    </row>
    <row r="1439" spans="2:39" x14ac:dyDescent="0.45">
      <c r="B1439" s="86">
        <v>41940</v>
      </c>
      <c r="C1439" s="5">
        <v>77.2</v>
      </c>
      <c r="E1439" s="86">
        <v>41947</v>
      </c>
      <c r="F1439" s="5">
        <v>2.4754999999999998</v>
      </c>
      <c r="G1439" s="5">
        <v>0.31106805257585096</v>
      </c>
      <c r="I1439" s="86">
        <v>41876</v>
      </c>
      <c r="J1439" s="5">
        <v>11.7</v>
      </c>
      <c r="L1439" s="86">
        <v>41948</v>
      </c>
      <c r="M1439" s="5">
        <v>1.7524999999999999</v>
      </c>
      <c r="O1439" s="86">
        <f t="shared" ca="1" si="163"/>
        <v>41948</v>
      </c>
      <c r="P1439" s="5">
        <v>2000.02</v>
      </c>
      <c r="Q1439" s="5">
        <v>4.6628310348583897</v>
      </c>
      <c r="R1439" s="1"/>
      <c r="S1439" s="1">
        <v>41719</v>
      </c>
      <c r="T1439">
        <v>313.637</v>
      </c>
      <c r="V1439" s="86">
        <v>41914</v>
      </c>
      <c r="W1439" s="5">
        <v>15</v>
      </c>
      <c r="Z1439" s="86">
        <v>41877</v>
      </c>
      <c r="AA1439" s="5">
        <v>94.4</v>
      </c>
      <c r="AC1439" s="1">
        <v>41800</v>
      </c>
      <c r="AD1439">
        <v>2.7585000000000002</v>
      </c>
      <c r="AE1439" s="87">
        <f t="shared" ca="1" si="164"/>
        <v>3.7500000000000089E-2</v>
      </c>
      <c r="AF1439" s="87">
        <f t="shared" ca="1" si="165"/>
        <v>2.2720677073244742E-2</v>
      </c>
      <c r="AG1439" s="87">
        <f t="shared" ca="1" si="166"/>
        <v>0.36635990956071324</v>
      </c>
      <c r="AI1439" s="1">
        <v>41732</v>
      </c>
      <c r="AJ1439">
        <v>1888.77</v>
      </c>
      <c r="AK1439" s="85">
        <f t="shared" ca="1" si="169"/>
        <v>-1.1270826423899496E-3</v>
      </c>
      <c r="AL1439" s="87">
        <f t="shared" ca="1" si="167"/>
        <v>4.1535036765222022E-3</v>
      </c>
      <c r="AM1439" s="87">
        <f t="shared" ca="1" si="168"/>
        <v>6.6973234397255279</v>
      </c>
    </row>
    <row r="1440" spans="2:39" x14ac:dyDescent="0.45">
      <c r="B1440" s="86">
        <v>41939</v>
      </c>
      <c r="C1440" s="5">
        <v>81.6267</v>
      </c>
      <c r="E1440" s="86">
        <v>41946</v>
      </c>
      <c r="F1440" s="5">
        <v>2.4830000000000001</v>
      </c>
      <c r="G1440" s="5">
        <v>0.29662827466937719</v>
      </c>
      <c r="I1440" s="86">
        <v>41873</v>
      </c>
      <c r="J1440" s="5">
        <v>11.47</v>
      </c>
      <c r="L1440" s="86">
        <v>41947</v>
      </c>
      <c r="M1440" s="5">
        <v>1.7549999999999999</v>
      </c>
      <c r="O1440" s="86">
        <f t="shared" ca="1" si="163"/>
        <v>41947</v>
      </c>
      <c r="P1440" s="5">
        <v>1997.92</v>
      </c>
      <c r="Q1440" s="5">
        <v>4.6336601187127604</v>
      </c>
      <c r="R1440" s="1"/>
      <c r="S1440" s="1">
        <v>41718</v>
      </c>
      <c r="T1440">
        <v>312.85500000000002</v>
      </c>
      <c r="V1440" s="86">
        <v>41913</v>
      </c>
      <c r="W1440" s="5">
        <v>15.25</v>
      </c>
      <c r="Z1440" s="86">
        <v>41876</v>
      </c>
      <c r="AA1440" s="5">
        <v>94.33</v>
      </c>
      <c r="AC1440" s="1">
        <v>41799</v>
      </c>
      <c r="AD1440">
        <v>2.7210000000000001</v>
      </c>
      <c r="AE1440" s="87">
        <f t="shared" ca="1" si="164"/>
        <v>1.6000000000000014E-2</v>
      </c>
      <c r="AF1440" s="87">
        <f t="shared" ca="1" si="165"/>
        <v>1.381988301928303E-2</v>
      </c>
      <c r="AG1440" s="87">
        <f t="shared" ca="1" si="166"/>
        <v>0.2228389179055883</v>
      </c>
      <c r="AI1440" s="1">
        <v>41731</v>
      </c>
      <c r="AJ1440">
        <v>1890.9</v>
      </c>
      <c r="AK1440" s="85">
        <f t="shared" ca="1" si="169"/>
        <v>2.8492612790418292E-3</v>
      </c>
      <c r="AL1440" s="87">
        <f t="shared" ca="1" si="167"/>
        <v>2.2925207307756485E-3</v>
      </c>
      <c r="AM1440" s="87">
        <f t="shared" ca="1" si="168"/>
        <v>3.6965786049662044</v>
      </c>
    </row>
    <row r="1441" spans="2:39" x14ac:dyDescent="0.45">
      <c r="B1441" s="86">
        <v>41936</v>
      </c>
      <c r="C1441" s="5">
        <v>83.5</v>
      </c>
      <c r="E1441" s="86">
        <v>41943</v>
      </c>
      <c r="F1441" s="5">
        <v>2.4809999999999999</v>
      </c>
      <c r="G1441" s="5">
        <v>0.31009138437993705</v>
      </c>
      <c r="I1441" s="86">
        <v>41872</v>
      </c>
      <c r="J1441" s="5">
        <v>11.76</v>
      </c>
      <c r="L1441" s="86">
        <v>41946</v>
      </c>
      <c r="M1441" s="5">
        <v>1.762</v>
      </c>
      <c r="O1441" s="86">
        <f t="shared" ca="1" si="163"/>
        <v>41946</v>
      </c>
      <c r="P1441" s="5">
        <v>1988.4</v>
      </c>
      <c r="Q1441" s="5">
        <v>4.7435064582950401</v>
      </c>
      <c r="R1441" s="1"/>
      <c r="S1441" s="1">
        <v>41717</v>
      </c>
      <c r="T1441">
        <v>321.923</v>
      </c>
      <c r="V1441" s="86">
        <v>41912</v>
      </c>
      <c r="W1441" s="5">
        <v>14.88</v>
      </c>
      <c r="Z1441" s="86">
        <v>41873</v>
      </c>
      <c r="AA1441" s="5">
        <v>94.13</v>
      </c>
      <c r="AC1441" s="1">
        <v>41796</v>
      </c>
      <c r="AD1441">
        <v>2.7050000000000001</v>
      </c>
      <c r="AE1441" s="87">
        <f t="shared" ca="1" si="164"/>
        <v>9.9999999999988987E-4</v>
      </c>
      <c r="AF1441" s="87">
        <f t="shared" ca="1" si="165"/>
        <v>3.9239350997011549E-2</v>
      </c>
      <c r="AG1441" s="87">
        <f t="shared" ca="1" si="166"/>
        <v>0.63271552322772551</v>
      </c>
      <c r="AI1441" s="1">
        <v>41730</v>
      </c>
      <c r="AJ1441">
        <v>1885.52</v>
      </c>
      <c r="AK1441" s="85">
        <f t="shared" ca="1" si="169"/>
        <v>7.0146594306005365E-3</v>
      </c>
      <c r="AL1441" s="87">
        <f t="shared" ca="1" si="167"/>
        <v>4.4272931000881892E-3</v>
      </c>
      <c r="AM1441" s="87">
        <f t="shared" ca="1" si="168"/>
        <v>7.1387956200349416</v>
      </c>
    </row>
    <row r="1442" spans="2:39" x14ac:dyDescent="0.45">
      <c r="B1442" s="86">
        <v>41935</v>
      </c>
      <c r="C1442" s="5">
        <v>81.599999999999994</v>
      </c>
      <c r="E1442" s="86">
        <v>41942</v>
      </c>
      <c r="F1442" s="5">
        <v>2.4485000000000001</v>
      </c>
      <c r="G1442" s="5">
        <v>0.31893507698798762</v>
      </c>
      <c r="I1442" s="86">
        <v>41871</v>
      </c>
      <c r="J1442" s="5">
        <v>11.78</v>
      </c>
      <c r="L1442" s="86">
        <v>41943</v>
      </c>
      <c r="M1442" s="5">
        <v>1.7729999999999999</v>
      </c>
      <c r="O1442" s="86">
        <f t="shared" ca="1" si="163"/>
        <v>41943</v>
      </c>
      <c r="P1442" s="5">
        <v>1992.37</v>
      </c>
      <c r="Q1442" s="5">
        <v>4.4174413071059497</v>
      </c>
      <c r="R1442" s="1"/>
      <c r="S1442" s="1">
        <v>41716</v>
      </c>
      <c r="T1442">
        <v>316.101</v>
      </c>
      <c r="V1442" s="86">
        <v>41911</v>
      </c>
      <c r="W1442" s="5">
        <v>14.5</v>
      </c>
      <c r="Z1442" s="86">
        <v>41872</v>
      </c>
      <c r="AA1442" s="5">
        <v>94.36</v>
      </c>
      <c r="AC1442" s="1">
        <v>41795</v>
      </c>
      <c r="AD1442">
        <v>2.7040000000000002</v>
      </c>
      <c r="AE1442" s="87">
        <f t="shared" ca="1" si="164"/>
        <v>-1.6000000000000014E-2</v>
      </c>
      <c r="AF1442" s="87">
        <f t="shared" ca="1" si="165"/>
        <v>4.0130485087191962E-2</v>
      </c>
      <c r="AG1442" s="87">
        <f t="shared" ca="1" si="166"/>
        <v>0.64708462867438554</v>
      </c>
      <c r="AI1442" s="1">
        <v>41729</v>
      </c>
      <c r="AJ1442">
        <v>1872.34</v>
      </c>
      <c r="AK1442" s="85">
        <f t="shared" ca="1" si="169"/>
        <v>7.8928870113299885E-3</v>
      </c>
      <c r="AL1442" s="87">
        <f t="shared" ca="1" si="167"/>
        <v>6.6699684101871248E-3</v>
      </c>
      <c r="AM1442" s="87">
        <f t="shared" ca="1" si="168"/>
        <v>10.755000899187541</v>
      </c>
    </row>
    <row r="1443" spans="2:39" x14ac:dyDescent="0.45">
      <c r="B1443" s="86">
        <v>41934</v>
      </c>
      <c r="C1443" s="5">
        <v>79.91</v>
      </c>
      <c r="E1443" s="86">
        <v>41941</v>
      </c>
      <c r="F1443" s="5">
        <v>2.4575</v>
      </c>
      <c r="G1443" s="5">
        <v>0.28537621367824917</v>
      </c>
      <c r="I1443" s="86">
        <v>41870</v>
      </c>
      <c r="J1443" s="5">
        <v>12.21</v>
      </c>
      <c r="L1443" s="86">
        <v>41942</v>
      </c>
      <c r="M1443" s="5">
        <v>1.7612000000000001</v>
      </c>
      <c r="O1443" s="86">
        <f t="shared" ca="1" si="163"/>
        <v>41942</v>
      </c>
      <c r="P1443" s="5">
        <v>1986.51</v>
      </c>
      <c r="Q1443" s="5">
        <v>5.8881650377603201</v>
      </c>
      <c r="R1443" s="1"/>
      <c r="S1443" s="1">
        <v>41715</v>
      </c>
      <c r="T1443">
        <v>322.65899999999999</v>
      </c>
      <c r="V1443" s="86">
        <v>41908</v>
      </c>
      <c r="W1443" s="5">
        <v>12.63</v>
      </c>
      <c r="Z1443" s="86">
        <v>41871</v>
      </c>
      <c r="AA1443" s="5">
        <v>94.36</v>
      </c>
      <c r="AC1443" s="1">
        <v>41794</v>
      </c>
      <c r="AD1443">
        <v>2.72</v>
      </c>
      <c r="AE1443" s="87">
        <f t="shared" ca="1" si="164"/>
        <v>9.300000000000086E-3</v>
      </c>
      <c r="AF1443" s="87">
        <f t="shared" ca="1" si="165"/>
        <v>2.9077081467483487E-2</v>
      </c>
      <c r="AG1443" s="87">
        <f t="shared" ca="1" si="166"/>
        <v>0.46885385071825381</v>
      </c>
      <c r="AI1443" s="1">
        <v>41726</v>
      </c>
      <c r="AJ1443">
        <v>1857.62</v>
      </c>
      <c r="AK1443" s="85">
        <f t="shared" ca="1" si="169"/>
        <v>4.6295129977681881E-3</v>
      </c>
      <c r="AL1443" s="87">
        <f t="shared" ca="1" si="167"/>
        <v>5.5888811109322967E-3</v>
      </c>
      <c r="AM1443" s="87">
        <f t="shared" ca="1" si="168"/>
        <v>9.0118000081866629</v>
      </c>
    </row>
    <row r="1444" spans="2:39" x14ac:dyDescent="0.45">
      <c r="B1444" s="86">
        <v>41933</v>
      </c>
      <c r="C1444" s="5">
        <v>81.539900000000003</v>
      </c>
      <c r="E1444" s="86">
        <v>41940</v>
      </c>
      <c r="F1444" s="5">
        <v>2.4380000000000002</v>
      </c>
      <c r="G1444" s="5">
        <v>0.53130931041469176</v>
      </c>
      <c r="I1444" s="86">
        <v>41869</v>
      </c>
      <c r="J1444" s="5">
        <v>12.32</v>
      </c>
      <c r="L1444" s="86">
        <v>41941</v>
      </c>
      <c r="M1444" s="5">
        <v>1.7607999999999999</v>
      </c>
      <c r="O1444" s="86">
        <f t="shared" ca="1" si="163"/>
        <v>41941</v>
      </c>
      <c r="P1444" s="5">
        <v>1981.6</v>
      </c>
      <c r="Q1444" s="5">
        <v>5.6643179720780896</v>
      </c>
      <c r="R1444" s="1"/>
      <c r="S1444" s="1">
        <v>41712</v>
      </c>
      <c r="T1444">
        <v>333.44299999999998</v>
      </c>
      <c r="V1444" s="86">
        <v>41907</v>
      </c>
      <c r="W1444" s="5">
        <v>13.31</v>
      </c>
      <c r="Z1444" s="86">
        <v>41870</v>
      </c>
      <c r="AA1444" s="5">
        <v>94.29</v>
      </c>
      <c r="AC1444" s="1">
        <v>41793</v>
      </c>
      <c r="AD1444">
        <v>2.7107000000000001</v>
      </c>
      <c r="AE1444" s="87">
        <f t="shared" ca="1" si="164"/>
        <v>7.3700000000000099E-2</v>
      </c>
      <c r="AF1444" s="87">
        <f t="shared" ca="1" si="165"/>
        <v>2.3916295002919519E-2</v>
      </c>
      <c r="AG1444" s="87">
        <f t="shared" ca="1" si="166"/>
        <v>0.38563866939576352</v>
      </c>
      <c r="AI1444" s="1">
        <v>41725</v>
      </c>
      <c r="AJ1444">
        <v>1849.04</v>
      </c>
      <c r="AK1444" s="85">
        <f t="shared" ca="1" si="169"/>
        <v>-1.9018808412744233E-3</v>
      </c>
      <c r="AL1444" s="87">
        <f t="shared" ca="1" si="167"/>
        <v>4.9640153011740965E-3</v>
      </c>
      <c r="AM1444" s="87">
        <f t="shared" ca="1" si="168"/>
        <v>8.0042341649126829</v>
      </c>
    </row>
    <row r="1445" spans="2:39" x14ac:dyDescent="0.45">
      <c r="B1445" s="86">
        <v>41932</v>
      </c>
      <c r="C1445" s="5">
        <v>80.900000000000006</v>
      </c>
      <c r="E1445" s="86">
        <v>41939</v>
      </c>
      <c r="F1445" s="5">
        <v>2.407</v>
      </c>
      <c r="G1445" s="5">
        <v>0.57832768969388704</v>
      </c>
      <c r="I1445" s="86">
        <v>41866</v>
      </c>
      <c r="J1445" s="5">
        <v>13.15</v>
      </c>
      <c r="L1445" s="86">
        <v>41940</v>
      </c>
      <c r="M1445" s="5">
        <v>1.792</v>
      </c>
      <c r="O1445" s="86">
        <f t="shared" ca="1" si="163"/>
        <v>41940</v>
      </c>
      <c r="P1445" s="5">
        <v>1971.74</v>
      </c>
      <c r="Q1445" s="5">
        <v>5.9639327921865499</v>
      </c>
      <c r="R1445" s="1"/>
      <c r="S1445" s="1">
        <v>41711</v>
      </c>
      <c r="T1445">
        <v>331.26299999999998</v>
      </c>
      <c r="V1445" s="86">
        <v>41906</v>
      </c>
      <c r="W1445" s="5">
        <v>12.5</v>
      </c>
      <c r="Z1445" s="86">
        <v>41869</v>
      </c>
      <c r="AA1445" s="5">
        <v>94.32</v>
      </c>
      <c r="AC1445" s="1">
        <v>41792</v>
      </c>
      <c r="AD1445">
        <v>2.637</v>
      </c>
      <c r="AE1445" s="87">
        <f t="shared" ca="1" si="164"/>
        <v>4.9500000000000099E-2</v>
      </c>
      <c r="AF1445" s="87">
        <f t="shared" ca="1" si="165"/>
        <v>5.2055058992058173E-2</v>
      </c>
      <c r="AG1445" s="87">
        <f t="shared" ca="1" si="166"/>
        <v>0.8393626053937181</v>
      </c>
      <c r="AI1445" s="1">
        <v>41724</v>
      </c>
      <c r="AJ1445">
        <v>1852.56</v>
      </c>
      <c r="AK1445" s="85">
        <f t="shared" ca="1" si="169"/>
        <v>-7.0249712006657423E-3</v>
      </c>
      <c r="AL1445" s="87">
        <f t="shared" ca="1" si="167"/>
        <v>4.9596871306641036E-3</v>
      </c>
      <c r="AM1445" s="87">
        <f t="shared" ca="1" si="168"/>
        <v>7.997255199666653</v>
      </c>
    </row>
    <row r="1446" spans="2:39" x14ac:dyDescent="0.45">
      <c r="B1446" s="86">
        <v>41929</v>
      </c>
      <c r="C1446" s="5">
        <v>83</v>
      </c>
      <c r="E1446" s="86">
        <v>41936</v>
      </c>
      <c r="F1446" s="5">
        <v>2.4140000000000001</v>
      </c>
      <c r="G1446" s="5">
        <v>0.55160771084772531</v>
      </c>
      <c r="I1446" s="86">
        <v>41865</v>
      </c>
      <c r="J1446" s="5">
        <v>12.42</v>
      </c>
      <c r="L1446" s="86">
        <v>41939</v>
      </c>
      <c r="M1446" s="5">
        <v>1.7655000000000001</v>
      </c>
      <c r="O1446" s="86">
        <f t="shared" ca="1" si="163"/>
        <v>41939</v>
      </c>
      <c r="P1446" s="5">
        <v>1955.06</v>
      </c>
      <c r="Q1446" s="5">
        <v>6.2069391105131704</v>
      </c>
      <c r="R1446" s="1"/>
      <c r="S1446" s="1">
        <v>41710</v>
      </c>
      <c r="T1446">
        <v>320.47800000000001</v>
      </c>
      <c r="V1446" s="86">
        <v>41905</v>
      </c>
      <c r="W1446" s="5">
        <v>12.25</v>
      </c>
      <c r="Z1446" s="86">
        <v>41866</v>
      </c>
      <c r="AA1446" s="5">
        <v>94.05</v>
      </c>
      <c r="AC1446" s="1">
        <v>41789</v>
      </c>
      <c r="AD1446">
        <v>2.5874999999999999</v>
      </c>
      <c r="AE1446" s="87">
        <f t="shared" ca="1" si="164"/>
        <v>2.0499999999999741E-2</v>
      </c>
      <c r="AF1446" s="87">
        <f t="shared" ca="1" si="165"/>
        <v>4.4163286034140624E-2</v>
      </c>
      <c r="AG1446" s="87">
        <f t="shared" ca="1" si="166"/>
        <v>0.71211159003815072</v>
      </c>
      <c r="AI1446" s="1">
        <v>41723</v>
      </c>
      <c r="AJ1446">
        <v>1865.62</v>
      </c>
      <c r="AK1446" s="85">
        <f t="shared" ca="1" si="169"/>
        <v>4.3942419206480258E-3</v>
      </c>
      <c r="AL1446" s="87">
        <f t="shared" ca="1" si="167"/>
        <v>5.3631605192817604E-3</v>
      </c>
      <c r="AM1446" s="87">
        <f t="shared" ca="1" si="168"/>
        <v>8.6478364903896487</v>
      </c>
    </row>
    <row r="1447" spans="2:39" x14ac:dyDescent="0.45">
      <c r="B1447" s="86">
        <v>41928</v>
      </c>
      <c r="C1447" s="5">
        <v>87.8</v>
      </c>
      <c r="E1447" s="86">
        <v>41935</v>
      </c>
      <c r="F1447" s="5">
        <v>2.415</v>
      </c>
      <c r="G1447" s="5">
        <v>0.60685526830263847</v>
      </c>
      <c r="I1447" s="86">
        <v>41864</v>
      </c>
      <c r="J1447" s="5">
        <v>12.9</v>
      </c>
      <c r="L1447" s="86">
        <v>41936</v>
      </c>
      <c r="M1447" s="5">
        <v>1.77</v>
      </c>
      <c r="O1447" s="86">
        <f t="shared" ca="1" si="163"/>
        <v>41936</v>
      </c>
      <c r="P1447" s="5">
        <v>1955.18</v>
      </c>
      <c r="Q1447" s="5">
        <v>5.6573268697766403</v>
      </c>
      <c r="R1447" s="1"/>
      <c r="S1447" s="1">
        <v>41709</v>
      </c>
      <c r="T1447">
        <v>316.26600000000002</v>
      </c>
      <c r="V1447" s="86">
        <v>41904</v>
      </c>
      <c r="W1447" s="5">
        <v>12.06</v>
      </c>
      <c r="Z1447" s="86">
        <v>41865</v>
      </c>
      <c r="AA1447" s="5">
        <v>93.86</v>
      </c>
      <c r="AC1447" s="1">
        <v>41788</v>
      </c>
      <c r="AD1447">
        <v>2.5670000000000002</v>
      </c>
      <c r="AE1447" s="87">
        <f t="shared" ca="1" si="164"/>
        <v>2.8000000000000025E-2</v>
      </c>
      <c r="AF1447" s="87">
        <f t="shared" ca="1" si="165"/>
        <v>4.0835033978190716E-2</v>
      </c>
      <c r="AG1447" s="87">
        <f t="shared" ca="1" si="166"/>
        <v>0.65844513818540529</v>
      </c>
      <c r="AI1447" s="1">
        <v>41722</v>
      </c>
      <c r="AJ1447">
        <v>1857.44</v>
      </c>
      <c r="AK1447" s="85">
        <f t="shared" ca="1" si="169"/>
        <v>-4.8765389499373611E-3</v>
      </c>
      <c r="AL1447" s="87">
        <f t="shared" ca="1" si="167"/>
        <v>5.499589178918296E-3</v>
      </c>
      <c r="AM1447" s="87">
        <f t="shared" ca="1" si="168"/>
        <v>8.8678210940385771</v>
      </c>
    </row>
    <row r="1448" spans="2:39" x14ac:dyDescent="0.45">
      <c r="B1448" s="86">
        <v>41927</v>
      </c>
      <c r="C1448" s="5">
        <v>93.2</v>
      </c>
      <c r="E1448" s="86">
        <v>41934</v>
      </c>
      <c r="F1448" s="5">
        <v>2.3504999999999998</v>
      </c>
      <c r="G1448" s="5">
        <v>0.38459448340643826</v>
      </c>
      <c r="I1448" s="86">
        <v>41863</v>
      </c>
      <c r="J1448" s="5">
        <v>14.13</v>
      </c>
      <c r="L1448" s="86">
        <v>41935</v>
      </c>
      <c r="M1448" s="5">
        <v>1.768</v>
      </c>
      <c r="O1448" s="86">
        <f t="shared" ca="1" si="163"/>
        <v>41935</v>
      </c>
      <c r="P1448" s="5">
        <v>1946.72</v>
      </c>
      <c r="Q1448" s="5">
        <v>9.0069595794976198</v>
      </c>
      <c r="R1448" s="1"/>
      <c r="S1448" s="1">
        <v>41708</v>
      </c>
      <c r="T1448">
        <v>314.04899999999998</v>
      </c>
      <c r="V1448" s="86">
        <v>41901</v>
      </c>
      <c r="W1448" s="5">
        <v>13.25</v>
      </c>
      <c r="Z1448" s="86">
        <v>41864</v>
      </c>
      <c r="AA1448" s="5">
        <v>93.68</v>
      </c>
      <c r="AC1448" s="1">
        <v>41787</v>
      </c>
      <c r="AD1448">
        <v>2.5390000000000001</v>
      </c>
      <c r="AE1448" s="87">
        <f t="shared" ca="1" si="164"/>
        <v>-6.8499999999999783E-2</v>
      </c>
      <c r="AF1448" s="87">
        <f t="shared" ca="1" si="165"/>
        <v>2.9828677476549138E-2</v>
      </c>
      <c r="AG1448" s="87">
        <f t="shared" ca="1" si="166"/>
        <v>0.4809729722136134</v>
      </c>
      <c r="AI1448" s="1">
        <v>41719</v>
      </c>
      <c r="AJ1448">
        <v>1866.52</v>
      </c>
      <c r="AK1448" s="85">
        <f t="shared" ca="1" si="169"/>
        <v>-2.9369853639483641E-3</v>
      </c>
      <c r="AL1448" s="87">
        <f t="shared" ca="1" si="167"/>
        <v>6.5881506272267047E-3</v>
      </c>
      <c r="AM1448" s="87">
        <f t="shared" ca="1" si="168"/>
        <v>10.62307368826329</v>
      </c>
    </row>
    <row r="1449" spans="2:39" x14ac:dyDescent="0.45">
      <c r="B1449" s="86">
        <v>41926</v>
      </c>
      <c r="C1449" s="5">
        <v>77.5</v>
      </c>
      <c r="E1449" s="86">
        <v>41933</v>
      </c>
      <c r="F1449" s="5">
        <v>2.3624999999999998</v>
      </c>
      <c r="G1449" s="5">
        <v>0.34175446839312251</v>
      </c>
      <c r="I1449" s="86">
        <v>41862</v>
      </c>
      <c r="J1449" s="5">
        <v>14.23</v>
      </c>
      <c r="L1449" s="86">
        <v>41934</v>
      </c>
      <c r="M1449" s="5">
        <v>1.7384999999999999</v>
      </c>
      <c r="O1449" s="86">
        <f t="shared" ca="1" si="163"/>
        <v>41934</v>
      </c>
      <c r="P1449" s="5">
        <v>1933.75</v>
      </c>
      <c r="Q1449" s="5">
        <v>11.7937911973445</v>
      </c>
      <c r="R1449" s="1"/>
      <c r="S1449" s="1">
        <v>41705</v>
      </c>
      <c r="T1449">
        <v>313.62400000000002</v>
      </c>
      <c r="V1449" s="86">
        <v>41900</v>
      </c>
      <c r="W1449" s="5">
        <v>13.63</v>
      </c>
      <c r="Z1449" s="86">
        <v>41863</v>
      </c>
      <c r="AA1449" s="5">
        <v>93.41</v>
      </c>
      <c r="AC1449" s="1">
        <v>41786</v>
      </c>
      <c r="AD1449">
        <v>2.6074999999999999</v>
      </c>
      <c r="AE1449" s="87">
        <f t="shared" ca="1" si="164"/>
        <v>-1.7500000000000071E-2</v>
      </c>
      <c r="AF1449" s="87">
        <f t="shared" ca="1" si="165"/>
        <v>1.9820023545226297E-2</v>
      </c>
      <c r="AG1449" s="87">
        <f t="shared" ca="1" si="166"/>
        <v>0.31958827679792079</v>
      </c>
      <c r="AI1449" s="1">
        <v>41718</v>
      </c>
      <c r="AJ1449">
        <v>1872.01</v>
      </c>
      <c r="AK1449" s="85">
        <f t="shared" ca="1" si="169"/>
        <v>6.022339367196353E-3</v>
      </c>
      <c r="AL1449" s="87">
        <f t="shared" ca="1" si="167"/>
        <v>7.0290402419133638E-3</v>
      </c>
      <c r="AM1449" s="87">
        <f t="shared" ca="1" si="168"/>
        <v>11.333986830693664</v>
      </c>
    </row>
    <row r="1450" spans="2:39" x14ac:dyDescent="0.45">
      <c r="B1450" s="86">
        <v>41925</v>
      </c>
      <c r="C1450" s="5">
        <v>72</v>
      </c>
      <c r="E1450" s="86">
        <v>41932</v>
      </c>
      <c r="F1450" s="5">
        <v>2.3344</v>
      </c>
      <c r="G1450" s="5">
        <v>0.59338874273110631</v>
      </c>
      <c r="I1450" s="86">
        <v>41859</v>
      </c>
      <c r="J1450" s="5">
        <v>15.77</v>
      </c>
      <c r="L1450" s="86">
        <v>41933</v>
      </c>
      <c r="M1450" s="5">
        <v>1.7404999999999999</v>
      </c>
      <c r="O1450" s="86">
        <f t="shared" ca="1" si="163"/>
        <v>41933</v>
      </c>
      <c r="P1450" s="5">
        <v>1936.92</v>
      </c>
      <c r="Q1450" s="5">
        <v>11.452168373968201</v>
      </c>
      <c r="R1450" s="1"/>
      <c r="S1450" s="1">
        <v>41704</v>
      </c>
      <c r="T1450">
        <v>310.55200000000002</v>
      </c>
      <c r="V1450" s="86">
        <v>41899</v>
      </c>
      <c r="W1450" s="5">
        <v>13.75</v>
      </c>
      <c r="Z1450" s="86">
        <v>41862</v>
      </c>
      <c r="AA1450" s="5">
        <v>93.43</v>
      </c>
      <c r="AC1450" s="1">
        <v>41785</v>
      </c>
      <c r="AD1450">
        <v>2.625</v>
      </c>
      <c r="AE1450" s="87">
        <f t="shared" ca="1" si="164"/>
        <v>1.9999999999997797E-3</v>
      </c>
      <c r="AF1450" s="87">
        <f t="shared" ca="1" si="165"/>
        <v>1.9089700538946621E-2</v>
      </c>
      <c r="AG1450" s="87">
        <f t="shared" ca="1" si="166"/>
        <v>0.30781217216564277</v>
      </c>
      <c r="AI1450" s="1">
        <v>41717</v>
      </c>
      <c r="AJ1450">
        <v>1860.77</v>
      </c>
      <c r="AK1450" s="85">
        <f t="shared" ca="1" si="169"/>
        <v>-6.1505355930613122E-3</v>
      </c>
      <c r="AL1450" s="87">
        <f t="shared" ca="1" si="167"/>
        <v>7.6147389382709707E-3</v>
      </c>
      <c r="AM1450" s="87">
        <f t="shared" ca="1" si="168"/>
        <v>12.278397601269161</v>
      </c>
    </row>
    <row r="1451" spans="2:39" x14ac:dyDescent="0.45">
      <c r="B1451" s="86">
        <v>41922</v>
      </c>
      <c r="C1451" s="5">
        <v>73.8</v>
      </c>
      <c r="E1451" s="86">
        <v>41929</v>
      </c>
      <c r="F1451" s="5">
        <v>2.3494999999999999</v>
      </c>
      <c r="G1451" s="5">
        <v>0.82958869326914075</v>
      </c>
      <c r="I1451" s="86">
        <v>41858</v>
      </c>
      <c r="J1451" s="5">
        <v>16.66</v>
      </c>
      <c r="L1451" s="86">
        <v>41932</v>
      </c>
      <c r="M1451" s="5">
        <v>1.7174</v>
      </c>
      <c r="O1451" s="86">
        <f t="shared" ca="1" si="163"/>
        <v>41932</v>
      </c>
      <c r="P1451" s="5">
        <v>1931.59</v>
      </c>
      <c r="Q1451" s="5">
        <v>14.8244575561669</v>
      </c>
      <c r="R1451" s="1"/>
      <c r="S1451" s="1">
        <v>41703</v>
      </c>
      <c r="T1451">
        <v>308.44900000000001</v>
      </c>
      <c r="V1451" s="86">
        <v>41898</v>
      </c>
      <c r="W1451" s="5">
        <v>14.25</v>
      </c>
      <c r="Z1451" s="86">
        <v>41859</v>
      </c>
      <c r="AA1451" s="5">
        <v>92.99</v>
      </c>
      <c r="AC1451" s="1">
        <v>41782</v>
      </c>
      <c r="AD1451">
        <v>2.6230000000000002</v>
      </c>
      <c r="AE1451" s="87">
        <f t="shared" ca="1" si="164"/>
        <v>-2.2999999999999687E-2</v>
      </c>
      <c r="AF1451" s="87">
        <f t="shared" ca="1" si="165"/>
        <v>2.6454363219199296E-2</v>
      </c>
      <c r="AG1451" s="87">
        <f t="shared" ca="1" si="166"/>
        <v>0.42656378968058734</v>
      </c>
      <c r="AI1451" s="1">
        <v>41716</v>
      </c>
      <c r="AJ1451">
        <v>1872.25</v>
      </c>
      <c r="AK1451" s="85">
        <f t="shared" ca="1" si="169"/>
        <v>7.1936586040894802E-3</v>
      </c>
      <c r="AL1451" s="87">
        <f t="shared" ca="1" si="167"/>
        <v>9.8088123313352631E-3</v>
      </c>
      <c r="AM1451" s="87">
        <f t="shared" ca="1" si="168"/>
        <v>15.816234643982815</v>
      </c>
    </row>
    <row r="1452" spans="2:39" x14ac:dyDescent="0.45">
      <c r="B1452" s="86">
        <v>41921</v>
      </c>
      <c r="C1452" s="5">
        <v>72.900000000000006</v>
      </c>
      <c r="E1452" s="86">
        <v>41928</v>
      </c>
      <c r="F1452" s="5">
        <v>2.3222</v>
      </c>
      <c r="G1452" s="5">
        <v>0.67996959490847941</v>
      </c>
      <c r="I1452" s="86">
        <v>41857</v>
      </c>
      <c r="J1452" s="5">
        <v>16.37</v>
      </c>
      <c r="L1452" s="86">
        <v>41929</v>
      </c>
      <c r="M1452" s="5">
        <v>1.7135</v>
      </c>
      <c r="O1452" s="86">
        <f t="shared" ca="1" si="163"/>
        <v>41929</v>
      </c>
      <c r="P1452" s="5">
        <v>1909.57</v>
      </c>
      <c r="Q1452" s="5">
        <v>11.796987750923</v>
      </c>
      <c r="R1452" s="1"/>
      <c r="S1452" s="1">
        <v>41702</v>
      </c>
      <c r="T1452">
        <v>310.10700000000003</v>
      </c>
      <c r="V1452" s="86">
        <v>41897</v>
      </c>
      <c r="W1452" s="5">
        <v>14</v>
      </c>
      <c r="Z1452" s="86">
        <v>41858</v>
      </c>
      <c r="AA1452" s="5">
        <v>92.7</v>
      </c>
      <c r="AC1452" s="1">
        <v>41781</v>
      </c>
      <c r="AD1452">
        <v>2.6459999999999999</v>
      </c>
      <c r="AE1452" s="87">
        <f t="shared" ca="1" si="164"/>
        <v>2.0499999999999741E-2</v>
      </c>
      <c r="AF1452" s="87">
        <f t="shared" ca="1" si="165"/>
        <v>2.6097573322692798E-2</v>
      </c>
      <c r="AG1452" s="87">
        <f t="shared" ca="1" si="166"/>
        <v>0.42081072546533904</v>
      </c>
      <c r="AI1452" s="1">
        <v>41715</v>
      </c>
      <c r="AJ1452">
        <v>1858.83</v>
      </c>
      <c r="AK1452" s="85">
        <f t="shared" ca="1" si="169"/>
        <v>9.567743988496134E-3</v>
      </c>
      <c r="AL1452" s="87">
        <f t="shared" ca="1" si="167"/>
        <v>8.8048944464009342E-3</v>
      </c>
      <c r="AM1452" s="87">
        <f t="shared" ca="1" si="168"/>
        <v>14.19746569468936</v>
      </c>
    </row>
    <row r="1453" spans="2:39" x14ac:dyDescent="0.45">
      <c r="B1453" s="86">
        <v>41920</v>
      </c>
      <c r="C1453" s="5">
        <v>70.400000000000006</v>
      </c>
      <c r="E1453" s="86">
        <v>41927</v>
      </c>
      <c r="F1453" s="5">
        <v>2.2957999999999998</v>
      </c>
      <c r="G1453" s="5">
        <v>0.36927252808731648</v>
      </c>
      <c r="I1453" s="86">
        <v>41856</v>
      </c>
      <c r="J1453" s="5">
        <v>16.87</v>
      </c>
      <c r="L1453" s="86">
        <v>41928</v>
      </c>
      <c r="M1453" s="5">
        <v>1.6920999999999999</v>
      </c>
      <c r="O1453" s="86">
        <f t="shared" ca="1" si="163"/>
        <v>41928</v>
      </c>
      <c r="P1453" s="5">
        <v>1920.24</v>
      </c>
      <c r="Q1453" s="5">
        <v>11.283343278761601</v>
      </c>
      <c r="R1453" s="1"/>
      <c r="S1453" s="1">
        <v>41701</v>
      </c>
      <c r="T1453">
        <v>321.12299999999999</v>
      </c>
      <c r="V1453" s="86">
        <v>41894</v>
      </c>
      <c r="W1453" s="5">
        <v>13.31</v>
      </c>
      <c r="Z1453" s="86">
        <v>41857</v>
      </c>
      <c r="AA1453" s="5">
        <v>92.64</v>
      </c>
      <c r="AC1453" s="1">
        <v>41780</v>
      </c>
      <c r="AD1453">
        <v>2.6255000000000002</v>
      </c>
      <c r="AE1453" s="87">
        <f t="shared" ca="1" si="164"/>
        <v>1.3500000000000068E-2</v>
      </c>
      <c r="AF1453" s="87">
        <f t="shared" ca="1" si="165"/>
        <v>3.0706025467324875E-2</v>
      </c>
      <c r="AG1453" s="87">
        <f t="shared" ca="1" si="166"/>
        <v>0.49511978348678509</v>
      </c>
      <c r="AI1453" s="1">
        <v>41712</v>
      </c>
      <c r="AJ1453">
        <v>1841.13</v>
      </c>
      <c r="AK1453" s="85">
        <f t="shared" ca="1" si="169"/>
        <v>-2.8257875816496739E-3</v>
      </c>
      <c r="AL1453" s="87">
        <f t="shared" ca="1" si="167"/>
        <v>5.1192716190325786E-3</v>
      </c>
      <c r="AM1453" s="87">
        <f t="shared" ca="1" si="168"/>
        <v>8.2545774552380529</v>
      </c>
    </row>
    <row r="1454" spans="2:39" x14ac:dyDescent="0.45">
      <c r="B1454" s="86">
        <v>41919</v>
      </c>
      <c r="C1454" s="5">
        <v>70.2</v>
      </c>
      <c r="E1454" s="86">
        <v>41926</v>
      </c>
      <c r="F1454" s="5">
        <v>2.3450000000000002</v>
      </c>
      <c r="G1454" s="5">
        <v>0.37425784338251533</v>
      </c>
      <c r="I1454" s="86">
        <v>41855</v>
      </c>
      <c r="J1454" s="5">
        <v>15.12</v>
      </c>
      <c r="L1454" s="86">
        <v>41927</v>
      </c>
      <c r="M1454" s="5">
        <v>1.7148000000000001</v>
      </c>
      <c r="O1454" s="86">
        <f t="shared" ca="1" si="163"/>
        <v>41927</v>
      </c>
      <c r="P1454" s="5">
        <v>1920.21</v>
      </c>
      <c r="Q1454" s="5">
        <v>18.574063072795699</v>
      </c>
      <c r="R1454" s="1"/>
      <c r="S1454" s="1">
        <v>41698</v>
      </c>
      <c r="T1454">
        <v>310.70999999999998</v>
      </c>
      <c r="V1454" s="86">
        <v>41893</v>
      </c>
      <c r="W1454" s="5">
        <v>13.5</v>
      </c>
      <c r="Z1454" s="86">
        <v>41856</v>
      </c>
      <c r="AA1454" s="5">
        <v>92.42</v>
      </c>
      <c r="AC1454" s="1">
        <v>41779</v>
      </c>
      <c r="AD1454">
        <v>2.6120000000000001</v>
      </c>
      <c r="AE1454" s="87">
        <f t="shared" ca="1" si="164"/>
        <v>-3.2999999999999918E-2</v>
      </c>
      <c r="AF1454" s="87">
        <f t="shared" ca="1" si="165"/>
        <v>4.2331105584428298E-2</v>
      </c>
      <c r="AG1454" s="87">
        <f t="shared" ca="1" si="166"/>
        <v>0.68256856798420207</v>
      </c>
      <c r="AI1454" s="1">
        <v>41711</v>
      </c>
      <c r="AJ1454">
        <v>1846.34</v>
      </c>
      <c r="AK1454" s="85">
        <f t="shared" ca="1" si="169"/>
        <v>-1.1770099320208021E-2</v>
      </c>
      <c r="AL1454" s="87">
        <f t="shared" ca="1" si="167"/>
        <v>5.5483931997351967E-3</v>
      </c>
      <c r="AM1454" s="87">
        <f t="shared" ca="1" si="168"/>
        <v>8.9465152130344148</v>
      </c>
    </row>
    <row r="1455" spans="2:39" x14ac:dyDescent="0.45">
      <c r="B1455" s="86">
        <v>41918</v>
      </c>
      <c r="C1455" s="5">
        <v>68.343500000000006</v>
      </c>
      <c r="E1455" s="86">
        <v>41922</v>
      </c>
      <c r="F1455" s="5">
        <v>2.4173</v>
      </c>
      <c r="G1455" s="5">
        <v>0.39900492895869322</v>
      </c>
      <c r="I1455" s="86">
        <v>41852</v>
      </c>
      <c r="J1455" s="5">
        <v>17.03</v>
      </c>
      <c r="L1455" s="86">
        <v>41926</v>
      </c>
      <c r="M1455" s="5">
        <v>1.7024999999999999</v>
      </c>
      <c r="O1455" s="86">
        <f t="shared" ca="1" si="163"/>
        <v>41926</v>
      </c>
      <c r="P1455" s="5">
        <v>1938.99</v>
      </c>
      <c r="Q1455" s="5">
        <v>18.732661933303401</v>
      </c>
      <c r="R1455" s="1"/>
      <c r="S1455" s="1">
        <v>41697</v>
      </c>
      <c r="T1455">
        <v>310.40100000000001</v>
      </c>
      <c r="V1455" s="86">
        <v>41892</v>
      </c>
      <c r="W1455" s="5">
        <v>13.5</v>
      </c>
      <c r="Z1455" s="86">
        <v>41855</v>
      </c>
      <c r="AA1455" s="5">
        <v>92.6</v>
      </c>
      <c r="AC1455" s="1">
        <v>41778</v>
      </c>
      <c r="AD1455">
        <v>2.645</v>
      </c>
      <c r="AE1455" s="87">
        <f t="shared" ca="1" si="164"/>
        <v>2.1999999999999797E-2</v>
      </c>
      <c r="AF1455" s="87">
        <f t="shared" ca="1" si="165"/>
        <v>5.0035878793788388E-2</v>
      </c>
      <c r="AG1455" s="87">
        <f t="shared" ca="1" si="166"/>
        <v>0.80680430299629502</v>
      </c>
      <c r="AI1455" s="1">
        <v>41710</v>
      </c>
      <c r="AJ1455">
        <v>1868.2</v>
      </c>
      <c r="AK1455" s="85">
        <f t="shared" ca="1" si="169"/>
        <v>3.0515307410829926E-4</v>
      </c>
      <c r="AL1455" s="87">
        <f t="shared" ca="1" si="167"/>
        <v>2.6456498702628799E-3</v>
      </c>
      <c r="AM1455" s="87">
        <f t="shared" ca="1" si="168"/>
        <v>4.2659822331623909</v>
      </c>
    </row>
    <row r="1456" spans="2:39" x14ac:dyDescent="0.45">
      <c r="B1456" s="86">
        <v>41915</v>
      </c>
      <c r="C1456" s="5">
        <v>69.5</v>
      </c>
      <c r="E1456" s="86">
        <v>41921</v>
      </c>
      <c r="F1456" s="5">
        <v>2.4514999999999998</v>
      </c>
      <c r="G1456" s="5">
        <v>0.4484557949229756</v>
      </c>
      <c r="I1456" s="86">
        <v>41851</v>
      </c>
      <c r="J1456" s="5">
        <v>16.95</v>
      </c>
      <c r="L1456" s="86">
        <v>41925</v>
      </c>
      <c r="M1456" s="5">
        <v>1.7618</v>
      </c>
      <c r="O1456" s="86">
        <f t="shared" ca="1" si="163"/>
        <v>41925</v>
      </c>
      <c r="P1456" s="5">
        <v>1925.15</v>
      </c>
      <c r="Q1456" s="5">
        <v>14.6389873539355</v>
      </c>
      <c r="R1456" s="1"/>
      <c r="S1456" s="1">
        <v>41696</v>
      </c>
      <c r="T1456">
        <v>316.89699999999999</v>
      </c>
      <c r="V1456" s="86">
        <v>41891</v>
      </c>
      <c r="W1456" s="5">
        <v>12.75</v>
      </c>
      <c r="Z1456" s="86">
        <v>41852</v>
      </c>
      <c r="AA1456" s="5">
        <v>92.04</v>
      </c>
      <c r="AC1456" s="1">
        <v>41775</v>
      </c>
      <c r="AD1456">
        <v>2.6230000000000002</v>
      </c>
      <c r="AE1456" s="87">
        <f t="shared" ca="1" si="164"/>
        <v>3.8700000000000401E-2</v>
      </c>
      <c r="AF1456" s="87">
        <f t="shared" ca="1" si="165"/>
        <v>4.5900544659078085E-2</v>
      </c>
      <c r="AG1456" s="87">
        <f t="shared" ca="1" si="166"/>
        <v>0.7401240436575518</v>
      </c>
      <c r="AI1456" s="1">
        <v>41709</v>
      </c>
      <c r="AJ1456">
        <v>1867.63</v>
      </c>
      <c r="AK1456" s="85">
        <f t="shared" ca="1" si="169"/>
        <v>-5.0950761792528144E-3</v>
      </c>
      <c r="AL1456" s="87">
        <f t="shared" ca="1" si="167"/>
        <v>2.9823616442369743E-3</v>
      </c>
      <c r="AM1456" s="87">
        <f t="shared" ca="1" si="168"/>
        <v>4.8089136548955889</v>
      </c>
    </row>
    <row r="1457" spans="2:39" x14ac:dyDescent="0.45">
      <c r="B1457" s="86">
        <v>41914</v>
      </c>
      <c r="C1457" s="5">
        <v>70.900000000000006</v>
      </c>
      <c r="E1457" s="86">
        <v>41920</v>
      </c>
      <c r="F1457" s="5">
        <v>2.4700000000000002</v>
      </c>
      <c r="G1457" s="5">
        <v>0.61257456688961343</v>
      </c>
      <c r="I1457" s="86">
        <v>41850</v>
      </c>
      <c r="J1457" s="5">
        <v>13.33</v>
      </c>
      <c r="L1457" s="86">
        <v>41922</v>
      </c>
      <c r="M1457" s="5">
        <v>1.7253000000000001</v>
      </c>
      <c r="O1457" s="86">
        <f t="shared" ca="1" si="163"/>
        <v>41922</v>
      </c>
      <c r="P1457" s="5">
        <v>1930.67</v>
      </c>
      <c r="Q1457" s="5">
        <v>15.579679446973399</v>
      </c>
      <c r="R1457" s="1"/>
      <c r="S1457" s="1">
        <v>41695</v>
      </c>
      <c r="T1457">
        <v>317.00400000000002</v>
      </c>
      <c r="V1457" s="86">
        <v>41890</v>
      </c>
      <c r="W1457" s="5">
        <v>12.25</v>
      </c>
      <c r="Z1457" s="86">
        <v>41851</v>
      </c>
      <c r="AA1457" s="5">
        <v>92.48</v>
      </c>
      <c r="AC1457" s="1">
        <v>41774</v>
      </c>
      <c r="AD1457">
        <v>2.5842999999999998</v>
      </c>
      <c r="AE1457" s="87">
        <f t="shared" ca="1" si="164"/>
        <v>-4.9200000000000355E-2</v>
      </c>
      <c r="AF1457" s="87">
        <f t="shared" ca="1" si="165"/>
        <v>4.392030661702323E-2</v>
      </c>
      <c r="AG1457" s="87">
        <f t="shared" ca="1" si="166"/>
        <v>0.70819366466148714</v>
      </c>
      <c r="AI1457" s="1">
        <v>41708</v>
      </c>
      <c r="AJ1457">
        <v>1877.17</v>
      </c>
      <c r="AK1457" s="85">
        <f t="shared" ca="1" si="169"/>
        <v>-4.633562520154853E-4</v>
      </c>
      <c r="AL1457" s="87">
        <f t="shared" ca="1" si="167"/>
        <v>9.4860149910009836E-4</v>
      </c>
      <c r="AM1457" s="87">
        <f t="shared" ca="1" si="168"/>
        <v>1.5295739572334774</v>
      </c>
    </row>
    <row r="1458" spans="2:39" x14ac:dyDescent="0.45">
      <c r="B1458" s="86">
        <v>41913</v>
      </c>
      <c r="C1458" s="5">
        <v>69.599999999999994</v>
      </c>
      <c r="E1458" s="86">
        <v>41919</v>
      </c>
      <c r="F1458" s="5">
        <v>2.5009999999999999</v>
      </c>
      <c r="G1458" s="5">
        <v>0.79171576338986638</v>
      </c>
      <c r="I1458" s="86">
        <v>41849</v>
      </c>
      <c r="J1458" s="5">
        <v>13.28</v>
      </c>
      <c r="L1458" s="86">
        <v>41921</v>
      </c>
      <c r="M1458" s="5">
        <v>1.7404999999999999</v>
      </c>
      <c r="O1458" s="86">
        <f t="shared" ca="1" si="163"/>
        <v>41921</v>
      </c>
      <c r="P1458" s="5">
        <v>1970.07</v>
      </c>
      <c r="Q1458" s="5">
        <v>4.5449022354960604</v>
      </c>
      <c r="R1458" s="1"/>
      <c r="S1458" s="1">
        <v>41694</v>
      </c>
      <c r="T1458">
        <v>316.11500000000001</v>
      </c>
      <c r="V1458" s="86">
        <v>41887</v>
      </c>
      <c r="W1458" s="5">
        <v>12</v>
      </c>
      <c r="Z1458" s="86">
        <v>41850</v>
      </c>
      <c r="AA1458" s="5">
        <v>93.24</v>
      </c>
      <c r="AC1458" s="1">
        <v>41773</v>
      </c>
      <c r="AD1458">
        <v>2.6335000000000002</v>
      </c>
      <c r="AE1458" s="87">
        <f t="shared" ca="1" si="164"/>
        <v>-6.0999999999999943E-2</v>
      </c>
      <c r="AF1458" s="87">
        <f t="shared" ca="1" si="165"/>
        <v>4.5911391106492665E-2</v>
      </c>
      <c r="AG1458" s="87">
        <f t="shared" ca="1" si="166"/>
        <v>0.74029893736697117</v>
      </c>
      <c r="AI1458" s="1">
        <v>41705</v>
      </c>
      <c r="AJ1458">
        <v>1878.04</v>
      </c>
      <c r="AK1458" s="85">
        <f t="shared" ca="1" si="169"/>
        <v>5.3793938560730995E-4</v>
      </c>
      <c r="AL1458" s="87">
        <f t="shared" ca="1" si="167"/>
        <v>7.2466868830869096E-3</v>
      </c>
      <c r="AM1458" s="87">
        <f t="shared" ca="1" si="168"/>
        <v>11.684931494532179</v>
      </c>
    </row>
    <row r="1459" spans="2:39" x14ac:dyDescent="0.45">
      <c r="B1459" s="86">
        <v>41912</v>
      </c>
      <c r="C1459" s="5">
        <v>70.099999999999994</v>
      </c>
      <c r="E1459" s="86">
        <v>41918</v>
      </c>
      <c r="F1459" s="5">
        <v>2.5764999999999998</v>
      </c>
      <c r="G1459" s="5">
        <v>0.98425463338169517</v>
      </c>
      <c r="I1459" s="86">
        <v>41848</v>
      </c>
      <c r="J1459" s="5">
        <v>12.56</v>
      </c>
      <c r="L1459" s="86">
        <v>41920</v>
      </c>
      <c r="M1459" s="5">
        <v>1.7565</v>
      </c>
      <c r="O1459" s="86">
        <f t="shared" ca="1" si="163"/>
        <v>41920</v>
      </c>
      <c r="P1459" s="5">
        <v>1969.95</v>
      </c>
      <c r="Q1459" s="5">
        <v>4.7428744586814302</v>
      </c>
      <c r="R1459" s="1"/>
      <c r="S1459" s="1">
        <v>41691</v>
      </c>
      <c r="T1459">
        <v>321.661</v>
      </c>
      <c r="V1459" s="86">
        <v>41886</v>
      </c>
      <c r="W1459" s="5">
        <v>12.25</v>
      </c>
      <c r="Z1459" s="86">
        <v>41849</v>
      </c>
      <c r="AA1459" s="5">
        <v>93.63</v>
      </c>
      <c r="AC1459" s="1">
        <v>41772</v>
      </c>
      <c r="AD1459">
        <v>2.6945000000000001</v>
      </c>
      <c r="AE1459" s="87">
        <f t="shared" ca="1" si="164"/>
        <v>-4.6499999999999986E-2</v>
      </c>
      <c r="AF1459" s="87">
        <f t="shared" ca="1" si="165"/>
        <v>3.4259147197013923E-2</v>
      </c>
      <c r="AG1459" s="87">
        <f t="shared" ca="1" si="166"/>
        <v>0.552412149878452</v>
      </c>
      <c r="AI1459" s="1">
        <v>41704</v>
      </c>
      <c r="AJ1459">
        <v>1877.03</v>
      </c>
      <c r="AK1459" s="85">
        <f t="shared" ca="1" si="169"/>
        <v>1.716949158601179E-3</v>
      </c>
      <c r="AL1459" s="87">
        <f t="shared" ca="1" si="167"/>
        <v>9.4030642987262564E-3</v>
      </c>
      <c r="AM1459" s="87">
        <f t="shared" ca="1" si="168"/>
        <v>15.161985600031045</v>
      </c>
    </row>
    <row r="1460" spans="2:39" x14ac:dyDescent="0.45">
      <c r="B1460" s="86">
        <v>41911</v>
      </c>
      <c r="C1460" s="5">
        <v>70.099999999999994</v>
      </c>
      <c r="E1460" s="86">
        <v>41915</v>
      </c>
      <c r="F1460" s="5">
        <v>2.5916999999999999</v>
      </c>
      <c r="G1460" s="5">
        <v>1.0199755552626426</v>
      </c>
      <c r="I1460" s="86">
        <v>41845</v>
      </c>
      <c r="J1460" s="5">
        <v>12.69</v>
      </c>
      <c r="L1460" s="86">
        <v>41919</v>
      </c>
      <c r="M1460" s="5">
        <v>1.7310000000000001</v>
      </c>
      <c r="O1460" s="86">
        <f t="shared" ca="1" si="163"/>
        <v>41919</v>
      </c>
      <c r="P1460" s="5">
        <v>1978.91</v>
      </c>
      <c r="Q1460" s="5">
        <v>4.7160844185806399</v>
      </c>
      <c r="R1460" s="1"/>
      <c r="S1460" s="1">
        <v>41690</v>
      </c>
      <c r="T1460">
        <v>319.60500000000002</v>
      </c>
      <c r="V1460" s="86">
        <v>41885</v>
      </c>
      <c r="W1460" s="5">
        <v>11.81</v>
      </c>
      <c r="Z1460" s="86">
        <v>41848</v>
      </c>
      <c r="AA1460" s="5">
        <v>93.76</v>
      </c>
      <c r="AC1460" s="1">
        <v>41771</v>
      </c>
      <c r="AD1460">
        <v>2.7410000000000001</v>
      </c>
      <c r="AE1460" s="87">
        <f t="shared" ca="1" si="164"/>
        <v>3.4699999999999953E-2</v>
      </c>
      <c r="AF1460" s="87">
        <f t="shared" ca="1" si="165"/>
        <v>2.0765094911092085E-2</v>
      </c>
      <c r="AG1460" s="87">
        <f t="shared" ca="1" si="166"/>
        <v>0.33482709468221389</v>
      </c>
      <c r="AI1460" s="1">
        <v>41703</v>
      </c>
      <c r="AJ1460">
        <v>1873.81</v>
      </c>
      <c r="AK1460" s="85">
        <f t="shared" ca="1" si="169"/>
        <v>-5.3365779740162576E-5</v>
      </c>
      <c r="AL1460" s="87">
        <f t="shared" ca="1" si="167"/>
        <v>9.3941259153023145E-3</v>
      </c>
      <c r="AM1460" s="87">
        <f t="shared" ca="1" si="168"/>
        <v>15.147572889827657</v>
      </c>
    </row>
    <row r="1461" spans="2:39" x14ac:dyDescent="0.45">
      <c r="B1461" s="86">
        <v>41908</v>
      </c>
      <c r="C1461" s="5">
        <v>70.599999999999994</v>
      </c>
      <c r="E1461" s="86">
        <v>41914</v>
      </c>
      <c r="F1461" s="5">
        <v>2.5760000000000001</v>
      </c>
      <c r="G1461" s="5">
        <v>0.99633969274205725</v>
      </c>
      <c r="I1461" s="86">
        <v>41844</v>
      </c>
      <c r="J1461" s="5">
        <v>11.84</v>
      </c>
      <c r="L1461" s="86">
        <v>41918</v>
      </c>
      <c r="M1461" s="5">
        <v>1.7695000000000001</v>
      </c>
      <c r="O1461" s="86">
        <f t="shared" ca="1" si="163"/>
        <v>41918</v>
      </c>
      <c r="P1461" s="5">
        <v>1978.34</v>
      </c>
      <c r="Q1461" s="5">
        <v>6.61926375055371</v>
      </c>
      <c r="R1461" s="1"/>
      <c r="S1461" s="1">
        <v>41689</v>
      </c>
      <c r="T1461">
        <v>325.82799999999997</v>
      </c>
      <c r="V1461" s="86">
        <v>41884</v>
      </c>
      <c r="W1461" s="5">
        <v>13</v>
      </c>
      <c r="Z1461" s="86">
        <v>41845</v>
      </c>
      <c r="AA1461" s="5">
        <v>94.04</v>
      </c>
      <c r="AC1461" s="1">
        <v>41768</v>
      </c>
      <c r="AD1461">
        <v>2.7063000000000001</v>
      </c>
      <c r="AE1461" s="87">
        <f t="shared" ca="1" si="164"/>
        <v>1.23000000000002E-2</v>
      </c>
      <c r="AF1461" s="87">
        <f t="shared" ca="1" si="165"/>
        <v>1.4277809122317584E-2</v>
      </c>
      <c r="AG1461" s="87">
        <f t="shared" ca="1" si="166"/>
        <v>0.2302227544502653</v>
      </c>
      <c r="AI1461" s="1">
        <v>41702</v>
      </c>
      <c r="AJ1461">
        <v>1873.91</v>
      </c>
      <c r="AK1461" s="85">
        <f t="shared" ca="1" si="169"/>
        <v>1.5152293854515365E-2</v>
      </c>
      <c r="AL1461" s="87">
        <f t="shared" ca="1" si="167"/>
        <v>9.2513465139248928E-3</v>
      </c>
      <c r="AM1461" s="87">
        <f t="shared" ca="1" si="168"/>
        <v>14.917348022817148</v>
      </c>
    </row>
    <row r="1462" spans="2:39" x14ac:dyDescent="0.45">
      <c r="B1462" s="86">
        <v>41907</v>
      </c>
      <c r="C1462" s="5">
        <v>67.5</v>
      </c>
      <c r="E1462" s="86">
        <v>41913</v>
      </c>
      <c r="F1462" s="5">
        <v>2.5385</v>
      </c>
      <c r="G1462" s="5">
        <v>0.9092352739161278</v>
      </c>
      <c r="I1462" s="86">
        <v>41843</v>
      </c>
      <c r="J1462" s="5">
        <v>11.52</v>
      </c>
      <c r="L1462" s="86">
        <v>41915</v>
      </c>
      <c r="M1462" s="5">
        <v>1.7683</v>
      </c>
      <c r="O1462" s="86">
        <f t="shared" ca="1" si="163"/>
        <v>41915</v>
      </c>
      <c r="P1462" s="5">
        <v>1987.98</v>
      </c>
      <c r="Q1462" s="5">
        <v>4.8985546978706198</v>
      </c>
      <c r="R1462" s="1"/>
      <c r="S1462" s="1">
        <v>41688</v>
      </c>
      <c r="T1462">
        <v>316.584</v>
      </c>
      <c r="V1462" s="86">
        <v>41883</v>
      </c>
      <c r="W1462" s="5">
        <v>15.25</v>
      </c>
      <c r="Z1462" s="86">
        <v>41844</v>
      </c>
      <c r="AA1462" s="5">
        <v>94.2</v>
      </c>
      <c r="AC1462" s="1">
        <v>41767</v>
      </c>
      <c r="AD1462">
        <v>2.694</v>
      </c>
      <c r="AE1462" s="87">
        <f t="shared" ca="1" si="164"/>
        <v>-2.0000000000002238E-3</v>
      </c>
      <c r="AF1462" s="87">
        <f t="shared" ca="1" si="165"/>
        <v>2.0508047201038031E-2</v>
      </c>
      <c r="AG1462" s="87">
        <f t="shared" ca="1" si="166"/>
        <v>0.33068232489808247</v>
      </c>
      <c r="AI1462" s="1">
        <v>41701</v>
      </c>
      <c r="AJ1462">
        <v>1845.73</v>
      </c>
      <c r="AK1462" s="85">
        <f t="shared" ca="1" si="169"/>
        <v>-7.4058818780435871E-3</v>
      </c>
      <c r="AL1462" s="87">
        <f t="shared" ca="1" si="167"/>
        <v>5.3822321449120778E-3</v>
      </c>
      <c r="AM1462" s="87">
        <f t="shared" ca="1" si="168"/>
        <v>8.6785885626917842</v>
      </c>
    </row>
    <row r="1463" spans="2:39" x14ac:dyDescent="0.45">
      <c r="B1463" s="86">
        <v>41906</v>
      </c>
      <c r="C1463" s="5">
        <v>66.8</v>
      </c>
      <c r="E1463" s="86">
        <v>41912</v>
      </c>
      <c r="F1463" s="5">
        <v>2.64</v>
      </c>
      <c r="G1463" s="5">
        <v>0.59477882443812635</v>
      </c>
      <c r="I1463" s="86">
        <v>41842</v>
      </c>
      <c r="J1463" s="5">
        <v>12.24</v>
      </c>
      <c r="L1463" s="86">
        <v>41914</v>
      </c>
      <c r="M1463" s="5">
        <v>1.7789999999999999</v>
      </c>
      <c r="O1463" s="86">
        <f t="shared" ca="1" si="163"/>
        <v>41914</v>
      </c>
      <c r="P1463" s="5">
        <v>1987.01</v>
      </c>
      <c r="Q1463" s="5">
        <v>8.5411564841301804</v>
      </c>
      <c r="R1463" s="1"/>
      <c r="S1463" s="1">
        <v>41684</v>
      </c>
      <c r="T1463">
        <v>314.96800000000002</v>
      </c>
      <c r="V1463" s="86">
        <v>41880</v>
      </c>
      <c r="W1463" s="5">
        <v>15.25</v>
      </c>
      <c r="Z1463" s="86">
        <v>41843</v>
      </c>
      <c r="AA1463" s="5">
        <v>94.03</v>
      </c>
      <c r="AC1463" s="1">
        <v>41766</v>
      </c>
      <c r="AD1463">
        <v>2.6960000000000002</v>
      </c>
      <c r="AE1463" s="87">
        <f t="shared" ca="1" si="164"/>
        <v>-1.3499999999999623E-2</v>
      </c>
      <c r="AF1463" s="87">
        <f t="shared" ca="1" si="165"/>
        <v>2.4244174558025508E-2</v>
      </c>
      <c r="AG1463" s="87">
        <f t="shared" ca="1" si="166"/>
        <v>0.39092556836308739</v>
      </c>
      <c r="AI1463" s="1">
        <v>41698</v>
      </c>
      <c r="AJ1463">
        <v>1859.45</v>
      </c>
      <c r="AK1463" s="85">
        <f t="shared" ca="1" si="169"/>
        <v>2.778871606797594E-3</v>
      </c>
      <c r="AL1463" s="87">
        <f t="shared" ca="1" si="167"/>
        <v>2.8108780198012199E-3</v>
      </c>
      <c r="AM1463" s="87">
        <f t="shared" ca="1" si="168"/>
        <v>4.532404618932893</v>
      </c>
    </row>
    <row r="1464" spans="2:39" x14ac:dyDescent="0.45">
      <c r="B1464" s="86">
        <v>41905</v>
      </c>
      <c r="C1464" s="5">
        <v>66.099999999999994</v>
      </c>
      <c r="E1464" s="86">
        <v>41911</v>
      </c>
      <c r="F1464" s="5">
        <v>2.6229</v>
      </c>
      <c r="G1464" s="5">
        <v>0.71869454568683067</v>
      </c>
      <c r="I1464" s="86">
        <v>41841</v>
      </c>
      <c r="J1464" s="5">
        <v>12.81</v>
      </c>
      <c r="L1464" s="86">
        <v>41913</v>
      </c>
      <c r="M1464" s="5">
        <v>1.7555000000000001</v>
      </c>
      <c r="O1464" s="86">
        <f t="shared" ca="1" si="163"/>
        <v>41913</v>
      </c>
      <c r="P1464" s="5">
        <v>1983.53</v>
      </c>
      <c r="Q1464" s="5">
        <v>15.4718300373208</v>
      </c>
      <c r="R1464" s="1"/>
      <c r="S1464" s="1">
        <v>41683</v>
      </c>
      <c r="T1464">
        <v>320.387</v>
      </c>
      <c r="V1464" s="86">
        <v>41879</v>
      </c>
      <c r="W1464" s="5">
        <v>15.38</v>
      </c>
      <c r="Z1464" s="86">
        <v>41842</v>
      </c>
      <c r="AA1464" s="5">
        <v>93.85</v>
      </c>
      <c r="AC1464" s="1">
        <v>41765</v>
      </c>
      <c r="AD1464">
        <v>2.7094999999999998</v>
      </c>
      <c r="AE1464" s="87">
        <f t="shared" ca="1" si="164"/>
        <v>-2.0300000000000207E-2</v>
      </c>
      <c r="AF1464" s="87">
        <f t="shared" ca="1" si="165"/>
        <v>2.512652980417332E-2</v>
      </c>
      <c r="AG1464" s="87">
        <f t="shared" ca="1" si="166"/>
        <v>0.40515311920310154</v>
      </c>
      <c r="AI1464" s="1">
        <v>41697</v>
      </c>
      <c r="AJ1464">
        <v>1854.29</v>
      </c>
      <c r="AK1464" s="85">
        <f t="shared" ca="1" si="169"/>
        <v>4.9358788663713881E-3</v>
      </c>
      <c r="AL1464" s="87">
        <f t="shared" ca="1" si="167"/>
        <v>3.6662908476654049E-3</v>
      </c>
      <c r="AM1464" s="87">
        <f t="shared" ca="1" si="168"/>
        <v>5.9117163588212929</v>
      </c>
    </row>
    <row r="1465" spans="2:39" x14ac:dyDescent="0.45">
      <c r="B1465" s="86">
        <v>41904</v>
      </c>
      <c r="C1465" s="5">
        <v>66.3</v>
      </c>
      <c r="E1465" s="86">
        <v>41908</v>
      </c>
      <c r="F1465" s="5">
        <v>2.6543000000000001</v>
      </c>
      <c r="G1465" s="5">
        <v>0.72659909854059179</v>
      </c>
      <c r="I1465" s="86">
        <v>41838</v>
      </c>
      <c r="J1465" s="5">
        <v>12.06</v>
      </c>
      <c r="L1465" s="86">
        <v>41912</v>
      </c>
      <c r="M1465" s="5">
        <v>1.8220000000000001</v>
      </c>
      <c r="O1465" s="86">
        <f t="shared" ca="1" si="163"/>
        <v>41912</v>
      </c>
      <c r="P1465" s="5">
        <v>1973.63</v>
      </c>
      <c r="Q1465" s="5">
        <v>15.268150814657201</v>
      </c>
      <c r="R1465" s="1"/>
      <c r="S1465" s="1">
        <v>41682</v>
      </c>
      <c r="T1465">
        <v>322.50900000000001</v>
      </c>
      <c r="V1465" s="86">
        <v>41878</v>
      </c>
      <c r="W1465" s="5">
        <v>14.63</v>
      </c>
      <c r="Z1465" s="86">
        <v>41841</v>
      </c>
      <c r="AA1465" s="5">
        <v>93.72</v>
      </c>
      <c r="AC1465" s="1">
        <v>41764</v>
      </c>
      <c r="AD1465">
        <v>2.7298</v>
      </c>
      <c r="AE1465" s="87">
        <f t="shared" ca="1" si="164"/>
        <v>2.6200000000000223E-2</v>
      </c>
      <c r="AF1465" s="87">
        <f t="shared" ca="1" si="165"/>
        <v>2.8731095233794031E-2</v>
      </c>
      <c r="AG1465" s="87">
        <f t="shared" ca="1" si="166"/>
        <v>0.46327499033151887</v>
      </c>
      <c r="AI1465" s="1">
        <v>41696</v>
      </c>
      <c r="AJ1465">
        <v>1845.16</v>
      </c>
      <c r="AK1465" s="85">
        <f t="shared" ca="1" si="169"/>
        <v>2.1678571816661324E-5</v>
      </c>
      <c r="AL1465" s="87">
        <f t="shared" ca="1" si="167"/>
        <v>3.7154501199765108E-3</v>
      </c>
      <c r="AM1465" s="87">
        <f t="shared" ca="1" si="168"/>
        <v>5.9909833036394797</v>
      </c>
    </row>
    <row r="1466" spans="2:39" x14ac:dyDescent="0.45">
      <c r="B1466" s="86">
        <v>41901</v>
      </c>
      <c r="C1466" s="5">
        <v>67.400000000000006</v>
      </c>
      <c r="E1466" s="86">
        <v>41907</v>
      </c>
      <c r="F1466" s="5">
        <v>2.6360000000000001</v>
      </c>
      <c r="G1466" s="5">
        <v>0.67295596686063675</v>
      </c>
      <c r="I1466" s="86">
        <v>41837</v>
      </c>
      <c r="J1466" s="5">
        <v>14.54</v>
      </c>
      <c r="L1466" s="86">
        <v>41911</v>
      </c>
      <c r="M1466" s="5">
        <v>1.8030999999999999</v>
      </c>
      <c r="O1466" s="86">
        <f t="shared" ca="1" si="163"/>
        <v>41911</v>
      </c>
      <c r="P1466" s="5">
        <v>1978.22</v>
      </c>
      <c r="Q1466" s="5">
        <v>15.2190228894029</v>
      </c>
      <c r="R1466" s="1"/>
      <c r="S1466" s="1">
        <v>41681</v>
      </c>
      <c r="T1466">
        <v>322.86399999999998</v>
      </c>
      <c r="V1466" s="86">
        <v>41877</v>
      </c>
      <c r="W1466" s="5">
        <v>14</v>
      </c>
      <c r="Z1466" s="86">
        <v>41838</v>
      </c>
      <c r="AA1466" s="5">
        <v>93.88</v>
      </c>
      <c r="AC1466" s="1">
        <v>41761</v>
      </c>
      <c r="AD1466">
        <v>2.7035999999999998</v>
      </c>
      <c r="AE1466" s="87">
        <f t="shared" ca="1" si="164"/>
        <v>-2.8400000000000425E-2</v>
      </c>
      <c r="AF1466" s="87">
        <f t="shared" ca="1" si="165"/>
        <v>1.0893537839777683E-2</v>
      </c>
      <c r="AG1466" s="87">
        <f t="shared" ca="1" si="166"/>
        <v>0.17565301971026212</v>
      </c>
      <c r="AI1466" s="1">
        <v>41695</v>
      </c>
      <c r="AJ1466">
        <v>1845.12</v>
      </c>
      <c r="AK1466" s="85">
        <f t="shared" ca="1" si="169"/>
        <v>-1.3485959587527492E-3</v>
      </c>
      <c r="AL1466" s="87">
        <f t="shared" ca="1" si="167"/>
        <v>4.4665638039280316E-3</v>
      </c>
      <c r="AM1466" s="87">
        <f t="shared" ca="1" si="168"/>
        <v>7.2021177272977228</v>
      </c>
    </row>
    <row r="1467" spans="2:39" x14ac:dyDescent="0.45">
      <c r="B1467" s="86">
        <v>41900</v>
      </c>
      <c r="C1467" s="5">
        <v>68</v>
      </c>
      <c r="E1467" s="86">
        <v>41906</v>
      </c>
      <c r="F1467" s="5">
        <v>2.6920999999999999</v>
      </c>
      <c r="G1467" s="5">
        <v>0.61844804416647126</v>
      </c>
      <c r="I1467" s="86">
        <v>41836</v>
      </c>
      <c r="J1467" s="5">
        <v>11</v>
      </c>
      <c r="L1467" s="86">
        <v>41908</v>
      </c>
      <c r="M1467" s="5">
        <v>1.8424</v>
      </c>
      <c r="O1467" s="86">
        <f t="shared" ca="1" si="163"/>
        <v>41908</v>
      </c>
      <c r="P1467" s="5">
        <v>1958.12</v>
      </c>
      <c r="Q1467" s="5">
        <v>12.510355742663799</v>
      </c>
      <c r="R1467" s="1"/>
      <c r="S1467" s="1">
        <v>41680</v>
      </c>
      <c r="T1467">
        <v>330.16300000000001</v>
      </c>
      <c r="V1467" s="86">
        <v>41876</v>
      </c>
      <c r="W1467" s="5">
        <v>14</v>
      </c>
      <c r="Z1467" s="86">
        <v>41837</v>
      </c>
      <c r="AA1467" s="5">
        <v>93.49</v>
      </c>
      <c r="AC1467" s="1">
        <v>41760</v>
      </c>
      <c r="AD1467">
        <v>2.7320000000000002</v>
      </c>
      <c r="AE1467" s="87">
        <f t="shared" ca="1" si="164"/>
        <v>-2.1999999999999797E-2</v>
      </c>
      <c r="AF1467" s="87">
        <f t="shared" ca="1" si="165"/>
        <v>2.9961127593377834E-2</v>
      </c>
      <c r="AG1467" s="87">
        <f t="shared" ca="1" si="166"/>
        <v>0.4831086661749438</v>
      </c>
      <c r="AI1467" s="1">
        <v>41694</v>
      </c>
      <c r="AJ1467">
        <v>1847.61</v>
      </c>
      <c r="AK1467" s="85">
        <f t="shared" ca="1" si="169"/>
        <v>6.167463480648212E-3</v>
      </c>
      <c r="AL1467" s="87">
        <f t="shared" ca="1" si="167"/>
        <v>6.2526071244508718E-3</v>
      </c>
      <c r="AM1467" s="87">
        <f t="shared" ca="1" si="168"/>
        <v>10.082026047234152</v>
      </c>
    </row>
    <row r="1468" spans="2:39" x14ac:dyDescent="0.45">
      <c r="B1468" s="86">
        <v>41899</v>
      </c>
      <c r="C1468" s="5">
        <v>66.7</v>
      </c>
      <c r="E1468" s="86">
        <v>41905</v>
      </c>
      <c r="F1468" s="5">
        <v>2.6509999999999998</v>
      </c>
      <c r="G1468" s="5">
        <v>0.24888752479784723</v>
      </c>
      <c r="I1468" s="86">
        <v>41835</v>
      </c>
      <c r="J1468" s="5">
        <v>11.96</v>
      </c>
      <c r="L1468" s="86">
        <v>41907</v>
      </c>
      <c r="M1468" s="5">
        <v>1.8572</v>
      </c>
      <c r="O1468" s="86">
        <f t="shared" ca="1" si="163"/>
        <v>41907</v>
      </c>
      <c r="P1468" s="5">
        <v>1981.57</v>
      </c>
      <c r="Q1468" s="5">
        <v>4.9702832376271697</v>
      </c>
      <c r="R1468" s="1"/>
      <c r="S1468" s="1">
        <v>41677</v>
      </c>
      <c r="T1468">
        <v>329.84899999999999</v>
      </c>
      <c r="V1468" s="86">
        <v>41873</v>
      </c>
      <c r="W1468" s="5">
        <v>14.88</v>
      </c>
      <c r="Z1468" s="86">
        <v>41836</v>
      </c>
      <c r="AA1468" s="5">
        <v>94.15</v>
      </c>
      <c r="AC1468" s="1">
        <v>41759</v>
      </c>
      <c r="AD1468">
        <v>2.754</v>
      </c>
      <c r="AE1468" s="87">
        <f t="shared" ca="1" si="164"/>
        <v>-3.8499999999999979E-2</v>
      </c>
      <c r="AF1468" s="87">
        <f t="shared" ca="1" si="165"/>
        <v>2.9289190269904519E-2</v>
      </c>
      <c r="AG1468" s="87">
        <f t="shared" ca="1" si="166"/>
        <v>0.47227400238985634</v>
      </c>
      <c r="AI1468" s="1">
        <v>41691</v>
      </c>
      <c r="AJ1468">
        <v>1836.25</v>
      </c>
      <c r="AK1468" s="85">
        <f t="shared" ca="1" si="169"/>
        <v>-1.9205507490625245E-3</v>
      </c>
      <c r="AL1468" s="87">
        <f t="shared" ca="1" si="167"/>
        <v>5.2794540473309762E-3</v>
      </c>
      <c r="AM1468" s="87">
        <f t="shared" ca="1" si="168"/>
        <v>8.5128638599760595</v>
      </c>
    </row>
    <row r="1469" spans="2:39" x14ac:dyDescent="0.45">
      <c r="B1469" s="86">
        <v>41898</v>
      </c>
      <c r="C1469" s="5">
        <v>69.5</v>
      </c>
      <c r="E1469" s="86">
        <v>41904</v>
      </c>
      <c r="F1469" s="5">
        <v>2.6850000000000001</v>
      </c>
      <c r="G1469" s="5">
        <v>0.45435668807666529</v>
      </c>
      <c r="I1469" s="86">
        <v>41834</v>
      </c>
      <c r="J1469" s="5">
        <v>11.82</v>
      </c>
      <c r="L1469" s="86">
        <v>41906</v>
      </c>
      <c r="M1469" s="5">
        <v>1.8906000000000001</v>
      </c>
      <c r="O1469" s="86">
        <f t="shared" ca="1" si="163"/>
        <v>41906</v>
      </c>
      <c r="P1469" s="5">
        <v>1973.28</v>
      </c>
      <c r="Q1469" s="5">
        <v>6.3394195963573301</v>
      </c>
      <c r="R1469" s="1"/>
      <c r="S1469" s="1">
        <v>41676</v>
      </c>
      <c r="T1469">
        <v>339.31200000000001</v>
      </c>
      <c r="V1469" s="86">
        <v>41872</v>
      </c>
      <c r="W1469" s="5">
        <v>15</v>
      </c>
      <c r="Z1469" s="86">
        <v>41835</v>
      </c>
      <c r="AA1469" s="5">
        <v>94.3</v>
      </c>
      <c r="AC1469" s="1">
        <v>41758</v>
      </c>
      <c r="AD1469">
        <v>2.7925</v>
      </c>
      <c r="AE1469" s="87">
        <f t="shared" ca="1" si="164"/>
        <v>-1.2599999999999945E-2</v>
      </c>
      <c r="AF1469" s="87">
        <f t="shared" ca="1" si="165"/>
        <v>2.293156485429353E-2</v>
      </c>
      <c r="AG1469" s="87">
        <f t="shared" ca="1" si="166"/>
        <v>0.36976037285427737</v>
      </c>
      <c r="AI1469" s="1">
        <v>41690</v>
      </c>
      <c r="AJ1469">
        <v>1839.78</v>
      </c>
      <c r="AK1469" s="85">
        <f t="shared" ca="1" si="169"/>
        <v>6.0133259028154577E-3</v>
      </c>
      <c r="AL1469" s="87">
        <f t="shared" ca="1" si="167"/>
        <v>5.6572768803260657E-3</v>
      </c>
      <c r="AM1469" s="87">
        <f t="shared" ca="1" si="168"/>
        <v>9.1220848725358135</v>
      </c>
    </row>
    <row r="1470" spans="2:39" x14ac:dyDescent="0.45">
      <c r="B1470" s="86">
        <v>41897</v>
      </c>
      <c r="C1470" s="5">
        <v>70.066599999999994</v>
      </c>
      <c r="E1470" s="86">
        <v>41901</v>
      </c>
      <c r="F1470" s="5">
        <v>2.7080000000000002</v>
      </c>
      <c r="G1470" s="5">
        <v>0.46145422308176576</v>
      </c>
      <c r="I1470" s="86">
        <v>41831</v>
      </c>
      <c r="J1470" s="5">
        <v>12.08</v>
      </c>
      <c r="L1470" s="86">
        <v>41905</v>
      </c>
      <c r="M1470" s="5">
        <v>1.8645</v>
      </c>
      <c r="O1470" s="86">
        <f t="shared" ca="1" si="163"/>
        <v>41905</v>
      </c>
      <c r="P1470" s="5">
        <v>1977.1</v>
      </c>
      <c r="Q1470" s="5">
        <v>6.7497546192222799</v>
      </c>
      <c r="R1470" s="1"/>
      <c r="S1470" s="1">
        <v>41675</v>
      </c>
      <c r="T1470">
        <v>353.79599999999999</v>
      </c>
      <c r="V1470" s="86">
        <v>41871</v>
      </c>
      <c r="W1470" s="5">
        <v>15.25</v>
      </c>
      <c r="Z1470" s="86">
        <v>41834</v>
      </c>
      <c r="AA1470" s="5">
        <v>94.45</v>
      </c>
      <c r="AC1470" s="1">
        <v>41757</v>
      </c>
      <c r="AD1470">
        <v>2.8050999999999999</v>
      </c>
      <c r="AE1470" s="87">
        <f t="shared" ca="1" si="164"/>
        <v>3.1600000000000072E-2</v>
      </c>
      <c r="AF1470" s="87">
        <f t="shared" ca="1" si="165"/>
        <v>2.3221452007429186E-2</v>
      </c>
      <c r="AG1470" s="87">
        <f t="shared" ca="1" si="166"/>
        <v>0.37443466274727771</v>
      </c>
      <c r="AI1470" s="1">
        <v>41689</v>
      </c>
      <c r="AJ1470">
        <v>1828.75</v>
      </c>
      <c r="AK1470" s="85">
        <f t="shared" ca="1" si="169"/>
        <v>-6.5458564679824966E-3</v>
      </c>
      <c r="AL1470" s="87">
        <f t="shared" ca="1" si="167"/>
        <v>5.597634760029311E-3</v>
      </c>
      <c r="AM1470" s="87">
        <f t="shared" ca="1" si="168"/>
        <v>9.0259148432383203</v>
      </c>
    </row>
    <row r="1471" spans="2:39" x14ac:dyDescent="0.45">
      <c r="B1471" s="86">
        <v>41894</v>
      </c>
      <c r="C1471" s="5">
        <v>70.082400000000007</v>
      </c>
      <c r="E1471" s="86">
        <v>41900</v>
      </c>
      <c r="F1471" s="5">
        <v>2.7519999999999998</v>
      </c>
      <c r="G1471" s="5">
        <v>0.26690822392725111</v>
      </c>
      <c r="I1471" s="86">
        <v>41830</v>
      </c>
      <c r="J1471" s="5">
        <v>12.59</v>
      </c>
      <c r="L1471" s="86">
        <v>41904</v>
      </c>
      <c r="M1471" s="5">
        <v>1.895</v>
      </c>
      <c r="O1471" s="86">
        <f t="shared" ca="1" si="163"/>
        <v>41904</v>
      </c>
      <c r="P1471" s="5">
        <v>1967.57</v>
      </c>
      <c r="Q1471" s="5">
        <v>8.5463198471918496</v>
      </c>
      <c r="R1471" s="1"/>
      <c r="S1471" s="1">
        <v>41674</v>
      </c>
      <c r="T1471">
        <v>353.81099999999998</v>
      </c>
      <c r="V1471" s="86">
        <v>41870</v>
      </c>
      <c r="W1471" s="5">
        <v>15.5</v>
      </c>
      <c r="Z1471" s="86">
        <v>41831</v>
      </c>
      <c r="AA1471" s="5">
        <v>94.48</v>
      </c>
      <c r="AC1471" s="1">
        <v>41754</v>
      </c>
      <c r="AD1471">
        <v>2.7734999999999999</v>
      </c>
      <c r="AE1471" s="87">
        <f t="shared" ca="1" si="164"/>
        <v>-1.5500000000000291E-2</v>
      </c>
      <c r="AF1471" s="87">
        <f t="shared" ca="1" si="165"/>
        <v>4.1932485418031172E-3</v>
      </c>
      <c r="AG1471" s="87">
        <f t="shared" ca="1" si="166"/>
        <v>6.7614101093387544E-2</v>
      </c>
      <c r="AI1471" s="1">
        <v>41688</v>
      </c>
      <c r="AJ1471">
        <v>1840.76</v>
      </c>
      <c r="AK1471" s="85">
        <f t="shared" ca="1" si="169"/>
        <v>1.1578007430249318E-3</v>
      </c>
      <c r="AL1471" s="87">
        <f t="shared" ca="1" si="167"/>
        <v>2.8895258844936658E-3</v>
      </c>
      <c r="AM1471" s="87">
        <f t="shared" ca="1" si="168"/>
        <v>4.6592204902336549</v>
      </c>
    </row>
    <row r="1472" spans="2:39" x14ac:dyDescent="0.45">
      <c r="B1472" s="86">
        <v>41893</v>
      </c>
      <c r="C1472" s="5">
        <v>67.7</v>
      </c>
      <c r="E1472" s="86">
        <v>41899</v>
      </c>
      <c r="F1472" s="5">
        <v>2.76</v>
      </c>
      <c r="G1472" s="5">
        <v>0.50039609311025124</v>
      </c>
      <c r="I1472" s="86">
        <v>41829</v>
      </c>
      <c r="J1472" s="5">
        <v>11.65</v>
      </c>
      <c r="L1472" s="86">
        <v>41901</v>
      </c>
      <c r="M1472" s="5">
        <v>1.903</v>
      </c>
      <c r="O1472" s="86">
        <f t="shared" ca="1" si="163"/>
        <v>41901</v>
      </c>
      <c r="P1472" s="5">
        <v>1964.68</v>
      </c>
      <c r="Q1472" s="5">
        <v>8.1413039896273194</v>
      </c>
      <c r="R1472" s="1"/>
      <c r="S1472" s="1">
        <v>41673</v>
      </c>
      <c r="T1472">
        <v>362.97</v>
      </c>
      <c r="V1472" s="86">
        <v>41869</v>
      </c>
      <c r="W1472" s="5">
        <v>15</v>
      </c>
      <c r="Z1472" s="86">
        <v>41830</v>
      </c>
      <c r="AA1472" s="5">
        <v>94.32</v>
      </c>
      <c r="AC1472" s="1">
        <v>41753</v>
      </c>
      <c r="AD1472">
        <v>2.7890000000000001</v>
      </c>
      <c r="AE1472" s="87">
        <f t="shared" ca="1" si="164"/>
        <v>-1.4499999999999957E-2</v>
      </c>
      <c r="AF1472" s="87">
        <f t="shared" ca="1" si="165"/>
        <v>4.7169905660283395E-3</v>
      </c>
      <c r="AG1472" s="87">
        <f t="shared" ca="1" si="166"/>
        <v>7.6059187479226284E-2</v>
      </c>
      <c r="AI1472" s="1">
        <v>41684</v>
      </c>
      <c r="AJ1472">
        <v>1838.63</v>
      </c>
      <c r="AK1472" s="85">
        <f t="shared" ca="1" si="169"/>
        <v>4.7976627138052634E-3</v>
      </c>
      <c r="AL1472" s="87">
        <f t="shared" ca="1" si="167"/>
        <v>4.6193242116828771E-3</v>
      </c>
      <c r="AM1472" s="87">
        <f t="shared" ca="1" si="168"/>
        <v>7.4484364835086732</v>
      </c>
    </row>
    <row r="1473" spans="2:39" x14ac:dyDescent="0.45">
      <c r="B1473" s="86">
        <v>41892</v>
      </c>
      <c r="C1473" s="5">
        <v>68.5</v>
      </c>
      <c r="E1473" s="86">
        <v>41898</v>
      </c>
      <c r="F1473" s="5">
        <v>2.7370000000000001</v>
      </c>
      <c r="G1473" s="5">
        <v>0.50490593183285515</v>
      </c>
      <c r="I1473" s="86">
        <v>41828</v>
      </c>
      <c r="J1473" s="5">
        <v>11.98</v>
      </c>
      <c r="L1473" s="86">
        <v>41900</v>
      </c>
      <c r="M1473" s="5">
        <v>1.9455</v>
      </c>
      <c r="O1473" s="86">
        <f t="shared" ca="1" si="163"/>
        <v>41900</v>
      </c>
      <c r="P1473" s="5">
        <v>1972.83</v>
      </c>
      <c r="Q1473" s="5">
        <v>10.0533003906197</v>
      </c>
      <c r="R1473" s="1"/>
      <c r="S1473" s="1">
        <v>41670</v>
      </c>
      <c r="T1473">
        <v>348.07600000000002</v>
      </c>
      <c r="V1473" s="86">
        <v>41866</v>
      </c>
      <c r="W1473" s="5">
        <v>15</v>
      </c>
      <c r="Z1473" s="86">
        <v>41829</v>
      </c>
      <c r="AA1473" s="5">
        <v>94.61</v>
      </c>
      <c r="AC1473" s="1">
        <v>41752</v>
      </c>
      <c r="AD1473">
        <v>2.8035000000000001</v>
      </c>
      <c r="AE1473" s="87">
        <f t="shared" ca="1" si="164"/>
        <v>-1.4499999999999957E-2</v>
      </c>
      <c r="AF1473" s="87">
        <f t="shared" ca="1" si="165"/>
        <v>6.7623344095561018E-3</v>
      </c>
      <c r="AG1473" s="87">
        <f t="shared" ca="1" si="166"/>
        <v>0.10903936598005916</v>
      </c>
      <c r="AI1473" s="1">
        <v>41683</v>
      </c>
      <c r="AJ1473">
        <v>1829.83</v>
      </c>
      <c r="AK1473" s="85">
        <f t="shared" ca="1" si="169"/>
        <v>5.7932413627504236E-3</v>
      </c>
      <c r="AL1473" s="87">
        <f t="shared" ca="1" si="167"/>
        <v>5.0093452474549802E-3</v>
      </c>
      <c r="AM1473" s="87">
        <f t="shared" ca="1" si="168"/>
        <v>8.0773265070392863</v>
      </c>
    </row>
    <row r="1474" spans="2:39" x14ac:dyDescent="0.45">
      <c r="B1474" s="86">
        <v>41891</v>
      </c>
      <c r="C1474" s="5">
        <v>67.663700000000006</v>
      </c>
      <c r="E1474" s="86">
        <v>41897</v>
      </c>
      <c r="F1474" s="5">
        <v>2.73</v>
      </c>
      <c r="G1474" s="5">
        <v>0.54252764906500828</v>
      </c>
      <c r="I1474" s="86">
        <v>41827</v>
      </c>
      <c r="J1474" s="5">
        <v>11.33</v>
      </c>
      <c r="L1474" s="86">
        <v>41899</v>
      </c>
      <c r="M1474" s="5">
        <v>1.956</v>
      </c>
      <c r="O1474" s="86">
        <f t="shared" ca="1" si="163"/>
        <v>41899</v>
      </c>
      <c r="P1474" s="5">
        <v>1963.71</v>
      </c>
      <c r="Q1474" s="5">
        <v>8.8234005477365205</v>
      </c>
      <c r="R1474" s="1"/>
      <c r="S1474" s="1">
        <v>41669</v>
      </c>
      <c r="T1474">
        <v>348.04</v>
      </c>
      <c r="V1474" s="86">
        <v>41865</v>
      </c>
      <c r="W1474" s="5">
        <v>14.25</v>
      </c>
      <c r="Z1474" s="86">
        <v>41828</v>
      </c>
      <c r="AA1474" s="5">
        <v>94.68</v>
      </c>
      <c r="AC1474" s="1">
        <v>41751</v>
      </c>
      <c r="AD1474">
        <v>2.8180000000000001</v>
      </c>
      <c r="AE1474" s="87">
        <f t="shared" ca="1" si="164"/>
        <v>-6.4999999999999503E-3</v>
      </c>
      <c r="AF1474" s="87">
        <f t="shared" ca="1" si="165"/>
        <v>4.8891887534300342E-2</v>
      </c>
      <c r="AG1474" s="87">
        <f t="shared" ca="1" si="166"/>
        <v>0.78835799820470831</v>
      </c>
      <c r="AI1474" s="1">
        <v>41682</v>
      </c>
      <c r="AJ1474">
        <v>1819.26</v>
      </c>
      <c r="AK1474" s="85">
        <f t="shared" ca="1" si="169"/>
        <v>-2.6930401563143885E-4</v>
      </c>
      <c r="AL1474" s="87">
        <f t="shared" ca="1" si="167"/>
        <v>6.7189198670943497E-3</v>
      </c>
      <c r="AM1474" s="87">
        <f t="shared" ca="1" si="168"/>
        <v>10.833932751735697</v>
      </c>
    </row>
    <row r="1475" spans="2:39" x14ac:dyDescent="0.45">
      <c r="B1475" s="86">
        <v>41890</v>
      </c>
      <c r="C1475" s="5">
        <v>66.873800000000003</v>
      </c>
      <c r="E1475" s="86">
        <v>41894</v>
      </c>
      <c r="F1475" s="5">
        <v>2.7440000000000002</v>
      </c>
      <c r="G1475" s="5">
        <v>0.35241074520130022</v>
      </c>
      <c r="I1475" s="86">
        <v>41823</v>
      </c>
      <c r="J1475" s="5">
        <v>10.32</v>
      </c>
      <c r="L1475" s="86">
        <v>41898</v>
      </c>
      <c r="M1475" s="5">
        <v>1.9630000000000001</v>
      </c>
      <c r="O1475" s="86">
        <f t="shared" ca="1" si="163"/>
        <v>41898</v>
      </c>
      <c r="P1475" s="5">
        <v>1977.65</v>
      </c>
      <c r="Q1475" s="5">
        <v>7.8153667554665596</v>
      </c>
      <c r="R1475" s="1"/>
      <c r="S1475" s="1">
        <v>41668</v>
      </c>
      <c r="T1475">
        <v>351.97199999999998</v>
      </c>
      <c r="V1475" s="86">
        <v>41864</v>
      </c>
      <c r="W1475" s="5">
        <v>15</v>
      </c>
      <c r="Z1475" s="86">
        <v>41827</v>
      </c>
      <c r="AA1475" s="5">
        <v>94.66</v>
      </c>
      <c r="AC1475" s="1">
        <v>41750</v>
      </c>
      <c r="AD1475">
        <v>2.8245</v>
      </c>
      <c r="AE1475" s="87">
        <f t="shared" ca="1" si="164"/>
        <v>-1.7500000000000071E-2</v>
      </c>
      <c r="AF1475" s="87">
        <f t="shared" ca="1" si="165"/>
        <v>4.7415495006028062E-2</v>
      </c>
      <c r="AG1475" s="87">
        <f t="shared" ca="1" si="166"/>
        <v>0.76455188400352181</v>
      </c>
      <c r="AI1475" s="1">
        <v>41681</v>
      </c>
      <c r="AJ1475">
        <v>1819.75</v>
      </c>
      <c r="AK1475" s="85">
        <f t="shared" ca="1" si="169"/>
        <v>1.1001356953851574E-2</v>
      </c>
      <c r="AL1475" s="87">
        <f t="shared" ca="1" si="167"/>
        <v>5.390024864176452E-3</v>
      </c>
      <c r="AM1475" s="87">
        <f t="shared" ca="1" si="168"/>
        <v>8.6911539449456878</v>
      </c>
    </row>
    <row r="1476" spans="2:39" x14ac:dyDescent="0.45">
      <c r="B1476" s="86">
        <v>41887</v>
      </c>
      <c r="C1476" s="5">
        <v>66.8</v>
      </c>
      <c r="E1476" s="86">
        <v>41893</v>
      </c>
      <c r="F1476" s="5">
        <v>2.6844999999999999</v>
      </c>
      <c r="G1476" s="5">
        <v>0.27540803062607722</v>
      </c>
      <c r="I1476" s="86">
        <v>41822</v>
      </c>
      <c r="J1476" s="5">
        <v>10.82</v>
      </c>
      <c r="L1476" s="86">
        <v>41897</v>
      </c>
      <c r="M1476" s="5">
        <v>1.9449000000000001</v>
      </c>
      <c r="O1476" s="86">
        <f t="shared" ca="1" si="163"/>
        <v>41897</v>
      </c>
      <c r="P1476" s="5">
        <v>1985.44</v>
      </c>
      <c r="Q1476" s="5">
        <v>5.6051104959452704</v>
      </c>
      <c r="R1476" s="1"/>
      <c r="S1476" s="1">
        <v>41667</v>
      </c>
      <c r="T1476">
        <v>335.87200000000001</v>
      </c>
      <c r="V1476" s="86">
        <v>41863</v>
      </c>
      <c r="W1476" s="5">
        <v>15.44</v>
      </c>
      <c r="Z1476" s="86">
        <v>41823</v>
      </c>
      <c r="AA1476" s="5">
        <v>94.73</v>
      </c>
      <c r="AC1476" s="1">
        <v>41747</v>
      </c>
      <c r="AD1476">
        <v>2.8420000000000001</v>
      </c>
      <c r="AE1476" s="87">
        <f t="shared" ca="1" si="164"/>
        <v>-3.0000000000001137E-3</v>
      </c>
      <c r="AF1476" s="87">
        <f t="shared" ca="1" si="165"/>
        <v>4.6724966559645621E-2</v>
      </c>
      <c r="AG1476" s="87">
        <f t="shared" ca="1" si="166"/>
        <v>0.75341744736898697</v>
      </c>
      <c r="AI1476" s="1">
        <v>41680</v>
      </c>
      <c r="AJ1476">
        <v>1799.84</v>
      </c>
      <c r="AK1476" s="85">
        <f t="shared" ca="1" si="169"/>
        <v>1.5680346623456046E-3</v>
      </c>
      <c r="AL1476" s="87">
        <f t="shared" ca="1" si="167"/>
        <v>7.6670420127734912E-3</v>
      </c>
      <c r="AM1476" s="87">
        <f t="shared" ca="1" si="168"/>
        <v>12.362733774802717</v>
      </c>
    </row>
    <row r="1477" spans="2:39" x14ac:dyDescent="0.45">
      <c r="B1477" s="86">
        <v>41886</v>
      </c>
      <c r="C1477" s="5">
        <v>67.5</v>
      </c>
      <c r="E1477" s="86">
        <v>41892</v>
      </c>
      <c r="F1477" s="5">
        <v>2.677</v>
      </c>
      <c r="G1477" s="5">
        <v>0.2850449964479298</v>
      </c>
      <c r="I1477" s="86">
        <v>41821</v>
      </c>
      <c r="J1477" s="5">
        <v>11.15</v>
      </c>
      <c r="L1477" s="86">
        <v>41894</v>
      </c>
      <c r="M1477" s="5">
        <v>1.9430000000000001</v>
      </c>
      <c r="O1477" s="86">
        <f t="shared" ca="1" si="163"/>
        <v>41894</v>
      </c>
      <c r="P1477" s="5">
        <v>1974.62</v>
      </c>
      <c r="Q1477" s="5">
        <v>5.0071683177736501</v>
      </c>
      <c r="R1477" s="1"/>
      <c r="S1477" s="1">
        <v>41666</v>
      </c>
      <c r="T1477">
        <v>347.77499999999998</v>
      </c>
      <c r="V1477" s="86">
        <v>41862</v>
      </c>
      <c r="W1477" s="5">
        <v>15.88</v>
      </c>
      <c r="Z1477" s="86">
        <v>41822</v>
      </c>
      <c r="AA1477" s="5">
        <v>94.87</v>
      </c>
      <c r="AC1477" s="1">
        <v>41746</v>
      </c>
      <c r="AD1477">
        <v>2.8450000000000002</v>
      </c>
      <c r="AE1477" s="87">
        <f t="shared" ca="1" si="164"/>
        <v>8.8000000000000078E-2</v>
      </c>
      <c r="AF1477" s="87">
        <f t="shared" ca="1" si="165"/>
        <v>4.4386108938120103E-2</v>
      </c>
      <c r="AG1477" s="87">
        <f t="shared" ca="1" si="166"/>
        <v>0.71570450140636455</v>
      </c>
      <c r="AI1477" s="1">
        <v>41677</v>
      </c>
      <c r="AJ1477">
        <v>1797.02</v>
      </c>
      <c r="AK1477" s="85">
        <f t="shared" ca="1" si="169"/>
        <v>1.3214212922079903E-2</v>
      </c>
      <c r="AL1477" s="87">
        <f t="shared" ca="1" si="167"/>
        <v>6.9953561946613342E-3</v>
      </c>
      <c r="AM1477" s="87">
        <f t="shared" ca="1" si="168"/>
        <v>11.279672936503319</v>
      </c>
    </row>
    <row r="1478" spans="2:39" x14ac:dyDescent="0.45">
      <c r="B1478" s="86">
        <v>41885</v>
      </c>
      <c r="C1478" s="5">
        <v>66.400000000000006</v>
      </c>
      <c r="E1478" s="86">
        <v>41891</v>
      </c>
      <c r="F1478" s="5">
        <v>2.6324999999999998</v>
      </c>
      <c r="G1478" s="5">
        <v>0.36135827097217471</v>
      </c>
      <c r="I1478" s="86">
        <v>41820</v>
      </c>
      <c r="J1478" s="5">
        <v>11.57</v>
      </c>
      <c r="L1478" s="86">
        <v>41893</v>
      </c>
      <c r="M1478" s="5">
        <v>1.8875</v>
      </c>
      <c r="O1478" s="86">
        <f t="shared" ca="1" si="163"/>
        <v>41893</v>
      </c>
      <c r="P1478" s="5">
        <v>1973.32</v>
      </c>
      <c r="Q1478" s="5">
        <v>5.6762418438636102</v>
      </c>
      <c r="R1478" s="1"/>
      <c r="S1478" s="1">
        <v>41663</v>
      </c>
      <c r="T1478">
        <v>351.577</v>
      </c>
      <c r="V1478" s="86">
        <v>41859</v>
      </c>
      <c r="W1478" s="5">
        <v>15.81</v>
      </c>
      <c r="Z1478" s="86">
        <v>41821</v>
      </c>
      <c r="AA1478" s="5">
        <v>94.81</v>
      </c>
      <c r="AC1478" s="1">
        <v>41745</v>
      </c>
      <c r="AD1478">
        <v>2.7570000000000001</v>
      </c>
      <c r="AE1478" s="87">
        <f t="shared" ca="1" si="164"/>
        <v>6.0000000000002274E-3</v>
      </c>
      <c r="AF1478" s="87">
        <f t="shared" ca="1" si="165"/>
        <v>2.165933209188756E-2</v>
      </c>
      <c r="AG1478" s="87">
        <f t="shared" ca="1" si="166"/>
        <v>0.34924623596158383</v>
      </c>
      <c r="AI1478" s="1">
        <v>41676</v>
      </c>
      <c r="AJ1478">
        <v>1773.43</v>
      </c>
      <c r="AK1478" s="85">
        <f t="shared" ca="1" si="169"/>
        <v>1.2363032529603139E-2</v>
      </c>
      <c r="AL1478" s="87">
        <f t="shared" ca="1" si="167"/>
        <v>1.5723968866276115E-2</v>
      </c>
      <c r="AM1478" s="87">
        <f t="shared" ca="1" si="168"/>
        <v>25.354137965227952</v>
      </c>
    </row>
    <row r="1479" spans="2:39" x14ac:dyDescent="0.45">
      <c r="B1479" s="86">
        <v>41884</v>
      </c>
      <c r="C1479" s="5">
        <v>66.9375</v>
      </c>
      <c r="E1479" s="86">
        <v>41890</v>
      </c>
      <c r="F1479" s="5">
        <v>2.5960000000000001</v>
      </c>
      <c r="G1479" s="5">
        <v>0.60020896361183784</v>
      </c>
      <c r="I1479" s="86">
        <v>41817</v>
      </c>
      <c r="J1479" s="5">
        <v>11.26</v>
      </c>
      <c r="L1479" s="86">
        <v>41892</v>
      </c>
      <c r="M1479" s="5">
        <v>1.8842000000000001</v>
      </c>
      <c r="O1479" s="86">
        <f t="shared" ca="1" si="163"/>
        <v>41892</v>
      </c>
      <c r="P1479" s="5">
        <v>1960.23</v>
      </c>
      <c r="Q1479" s="5">
        <v>4.3835449643667497</v>
      </c>
      <c r="R1479" s="1"/>
      <c r="S1479" s="1">
        <v>41662</v>
      </c>
      <c r="T1479">
        <v>328.17599999999999</v>
      </c>
      <c r="V1479" s="86">
        <v>41858</v>
      </c>
      <c r="W1479" s="5">
        <v>15.25</v>
      </c>
      <c r="Z1479" s="86">
        <v>41820</v>
      </c>
      <c r="AA1479" s="5">
        <v>95.2</v>
      </c>
      <c r="AC1479" s="1">
        <v>41744</v>
      </c>
      <c r="AD1479">
        <v>2.7509999999999999</v>
      </c>
      <c r="AE1479" s="87">
        <f t="shared" ca="1" si="164"/>
        <v>-1.4699999999999935E-2</v>
      </c>
      <c r="AF1479" s="87">
        <f t="shared" ca="1" si="165"/>
        <v>2.5082397546220832E-2</v>
      </c>
      <c r="AG1479" s="87">
        <f t="shared" ca="1" si="166"/>
        <v>0.40444150792584682</v>
      </c>
      <c r="AI1479" s="1">
        <v>41675</v>
      </c>
      <c r="AJ1479">
        <v>1751.64</v>
      </c>
      <c r="AK1479" s="85">
        <f t="shared" ca="1" si="169"/>
        <v>-2.0303185904787225E-3</v>
      </c>
      <c r="AL1479" s="87">
        <f t="shared" ca="1" si="167"/>
        <v>1.2826774296421874E-2</v>
      </c>
      <c r="AM1479" s="87">
        <f t="shared" ca="1" si="168"/>
        <v>20.682552091400787</v>
      </c>
    </row>
    <row r="1480" spans="2:39" x14ac:dyDescent="0.45">
      <c r="B1480" s="86">
        <v>41883</v>
      </c>
      <c r="C1480" s="5">
        <v>66</v>
      </c>
      <c r="E1480" s="86">
        <v>41887</v>
      </c>
      <c r="F1480" s="5">
        <v>2.5790000000000002</v>
      </c>
      <c r="G1480" s="5">
        <v>0.70491047894986503</v>
      </c>
      <c r="I1480" s="86">
        <v>41816</v>
      </c>
      <c r="J1480" s="5">
        <v>11.63</v>
      </c>
      <c r="L1480" s="86">
        <v>41891</v>
      </c>
      <c r="M1480" s="5">
        <v>1.8565</v>
      </c>
      <c r="O1480" s="86">
        <f t="shared" ca="1" si="163"/>
        <v>41891</v>
      </c>
      <c r="P1480" s="5">
        <v>1960.96</v>
      </c>
      <c r="Q1480" s="5">
        <v>7.8116014083021197</v>
      </c>
      <c r="R1480" s="1"/>
      <c r="S1480" s="1">
        <v>41661</v>
      </c>
      <c r="T1480">
        <v>318.44499999999999</v>
      </c>
      <c r="V1480" s="86">
        <v>41857</v>
      </c>
      <c r="W1480" s="5">
        <v>14.56</v>
      </c>
      <c r="Z1480" s="86">
        <v>41817</v>
      </c>
      <c r="AA1480" s="5">
        <v>95.28</v>
      </c>
      <c r="AC1480" s="1">
        <v>41743</v>
      </c>
      <c r="AD1480">
        <v>2.7656999999999998</v>
      </c>
      <c r="AE1480" s="87">
        <f t="shared" ca="1" si="164"/>
        <v>2.2699999999999942E-2</v>
      </c>
      <c r="AF1480" s="87">
        <f t="shared" ca="1" si="165"/>
        <v>2.6369600553162193E-2</v>
      </c>
      <c r="AG1480" s="87">
        <f t="shared" ca="1" si="166"/>
        <v>0.42519703275853921</v>
      </c>
      <c r="AI1480" s="1">
        <v>41674</v>
      </c>
      <c r="AJ1480">
        <v>1755.2</v>
      </c>
      <c r="AK1480" s="85">
        <f t="shared" ca="1" si="169"/>
        <v>7.6120799117127824E-3</v>
      </c>
      <c r="AL1480" s="87">
        <f t="shared" ca="1" si="167"/>
        <v>1.5599359108399876E-2</v>
      </c>
      <c r="AM1480" s="87">
        <f t="shared" ca="1" si="168"/>
        <v>25.153210768037688</v>
      </c>
    </row>
    <row r="1481" spans="2:39" x14ac:dyDescent="0.45">
      <c r="B1481" s="86">
        <v>41880</v>
      </c>
      <c r="C1481" s="5">
        <v>66.158799999999999</v>
      </c>
      <c r="E1481" s="86">
        <v>41886</v>
      </c>
      <c r="F1481" s="5">
        <v>2.5731000000000002</v>
      </c>
      <c r="G1481" s="5">
        <v>0.72536113993880857</v>
      </c>
      <c r="I1481" s="86">
        <v>41815</v>
      </c>
      <c r="J1481" s="5">
        <v>11.59</v>
      </c>
      <c r="L1481" s="86">
        <v>41890</v>
      </c>
      <c r="M1481" s="5">
        <v>1.8420000000000001</v>
      </c>
      <c r="O1481" s="86">
        <f t="shared" ca="1" si="163"/>
        <v>41890</v>
      </c>
      <c r="P1481" s="5">
        <v>1957.22</v>
      </c>
      <c r="Q1481" s="5">
        <v>7.4987138822628099</v>
      </c>
      <c r="R1481" s="1"/>
      <c r="S1481" s="1">
        <v>41660</v>
      </c>
      <c r="T1481">
        <v>318.07299999999998</v>
      </c>
      <c r="V1481" s="86">
        <v>41856</v>
      </c>
      <c r="W1481" s="5">
        <v>14.31</v>
      </c>
      <c r="Z1481" s="86">
        <v>41816</v>
      </c>
      <c r="AA1481" s="5">
        <v>95.28</v>
      </c>
      <c r="AC1481" s="1">
        <v>41740</v>
      </c>
      <c r="AD1481">
        <v>2.7429999999999999</v>
      </c>
      <c r="AE1481" s="87">
        <f t="shared" ca="1" si="164"/>
        <v>-2.6000000000000245E-2</v>
      </c>
      <c r="AF1481" s="87">
        <f t="shared" ca="1" si="165"/>
        <v>1.641835862685425E-2</v>
      </c>
      <c r="AG1481" s="87">
        <f t="shared" ca="1" si="166"/>
        <v>0.26473807810740002</v>
      </c>
      <c r="AI1481" s="1">
        <v>41673</v>
      </c>
      <c r="AJ1481">
        <v>1741.89</v>
      </c>
      <c r="AK1481" s="85">
        <f t="shared" ca="1" si="169"/>
        <v>-2.3096632288166549E-2</v>
      </c>
      <c r="AL1481" s="87">
        <f t="shared" ca="1" si="167"/>
        <v>1.4157316436849508E-2</v>
      </c>
      <c r="AM1481" s="87">
        <f t="shared" ca="1" si="168"/>
        <v>22.827986827620869</v>
      </c>
    </row>
    <row r="1482" spans="2:39" x14ac:dyDescent="0.45">
      <c r="B1482" s="86">
        <v>41879</v>
      </c>
      <c r="C1482" s="5">
        <v>64.599999999999994</v>
      </c>
      <c r="E1482" s="86">
        <v>41885</v>
      </c>
      <c r="F1482" s="5">
        <v>2.5163000000000002</v>
      </c>
      <c r="G1482" s="5">
        <v>0.60104658721266824</v>
      </c>
      <c r="I1482" s="86">
        <v>41814</v>
      </c>
      <c r="J1482" s="5">
        <v>12.13</v>
      </c>
      <c r="L1482" s="86">
        <v>41887</v>
      </c>
      <c r="M1482" s="5">
        <v>1.8585</v>
      </c>
      <c r="O1482" s="86">
        <f t="shared" ca="1" si="163"/>
        <v>41887</v>
      </c>
      <c r="P1482" s="5">
        <v>1959.53</v>
      </c>
      <c r="Q1482" s="5">
        <v>7.7080863016835597</v>
      </c>
      <c r="R1482" s="1"/>
      <c r="S1482" s="1">
        <v>41656</v>
      </c>
      <c r="T1482">
        <v>315.97000000000003</v>
      </c>
      <c r="V1482" s="86">
        <v>41855</v>
      </c>
      <c r="W1482" s="5">
        <v>14.06</v>
      </c>
      <c r="Z1482" s="86">
        <v>41815</v>
      </c>
      <c r="AA1482" s="5">
        <v>95.38</v>
      </c>
      <c r="AC1482" s="1">
        <v>41739</v>
      </c>
      <c r="AD1482">
        <v>2.7690000000000001</v>
      </c>
      <c r="AE1482" s="87">
        <f t="shared" ca="1" si="164"/>
        <v>-3.3999999999999808E-2</v>
      </c>
      <c r="AF1482" s="87">
        <f t="shared" ca="1" si="165"/>
        <v>1.5827191791344355E-2</v>
      </c>
      <c r="AG1482" s="87">
        <f t="shared" ca="1" si="166"/>
        <v>0.25520579930714643</v>
      </c>
      <c r="AI1482" s="1">
        <v>41670</v>
      </c>
      <c r="AJ1482">
        <v>1782.59</v>
      </c>
      <c r="AK1482" s="85">
        <f t="shared" ca="1" si="169"/>
        <v>-6.4863036975730442E-3</v>
      </c>
      <c r="AL1482" s="87">
        <f t="shared" ca="1" si="167"/>
        <v>1.0170203415251619E-2</v>
      </c>
      <c r="AM1482" s="87">
        <f t="shared" ca="1" si="168"/>
        <v>16.398960257276947</v>
      </c>
    </row>
    <row r="1483" spans="2:39" x14ac:dyDescent="0.45">
      <c r="B1483" s="86">
        <v>41878</v>
      </c>
      <c r="C1483" s="5">
        <v>62.6828</v>
      </c>
      <c r="E1483" s="86">
        <v>41884</v>
      </c>
      <c r="F1483" s="5">
        <v>2.5499999999999998</v>
      </c>
      <c r="G1483" s="5">
        <v>0.49502590841288074</v>
      </c>
      <c r="I1483" s="86">
        <v>41813</v>
      </c>
      <c r="J1483" s="5">
        <v>10.98</v>
      </c>
      <c r="L1483" s="86">
        <v>41886</v>
      </c>
      <c r="M1483" s="5">
        <v>1.8281000000000001</v>
      </c>
      <c r="O1483" s="86">
        <f t="shared" ca="1" si="163"/>
        <v>41886</v>
      </c>
      <c r="P1483" s="5">
        <v>1949.98</v>
      </c>
      <c r="Q1483" s="5">
        <v>6.1122021850119097</v>
      </c>
      <c r="R1483" s="1"/>
      <c r="S1483" s="1">
        <v>41655</v>
      </c>
      <c r="T1483">
        <v>314.18799999999999</v>
      </c>
      <c r="V1483" s="86">
        <v>41852</v>
      </c>
      <c r="W1483" s="5">
        <v>14.06</v>
      </c>
      <c r="Z1483" s="86">
        <v>41814</v>
      </c>
      <c r="AA1483" s="5">
        <v>95.24</v>
      </c>
      <c r="AC1483" s="1">
        <v>41738</v>
      </c>
      <c r="AD1483">
        <v>2.8029999999999999</v>
      </c>
      <c r="AE1483" s="87">
        <f t="shared" ca="1" si="164"/>
        <v>4.0000000000000036E-3</v>
      </c>
      <c r="AF1483" s="87">
        <f t="shared" ca="1" si="165"/>
        <v>3.5853870083995154E-2</v>
      </c>
      <c r="AG1483" s="87">
        <f t="shared" ca="1" si="166"/>
        <v>0.57812628378235897</v>
      </c>
      <c r="AI1483" s="1">
        <v>41669</v>
      </c>
      <c r="AJ1483">
        <v>1794.19</v>
      </c>
      <c r="AK1483" s="85">
        <f t="shared" ca="1" si="169"/>
        <v>1.1204049508506285E-2</v>
      </c>
      <c r="AL1483" s="87">
        <f t="shared" ca="1" si="167"/>
        <v>9.8492218915105945E-3</v>
      </c>
      <c r="AM1483" s="87">
        <f t="shared" ca="1" si="168"/>
        <v>15.881393101908598</v>
      </c>
    </row>
    <row r="1484" spans="2:39" x14ac:dyDescent="0.45">
      <c r="B1484" s="86">
        <v>41877</v>
      </c>
      <c r="C1484" s="5">
        <v>62.2485</v>
      </c>
      <c r="E1484" s="86">
        <v>41883</v>
      </c>
      <c r="F1484" s="5">
        <v>2.4939</v>
      </c>
      <c r="G1484" s="5">
        <v>0.28312302979446918</v>
      </c>
      <c r="I1484" s="86">
        <v>41810</v>
      </c>
      <c r="J1484" s="5">
        <v>10.85</v>
      </c>
      <c r="L1484" s="86">
        <v>41885</v>
      </c>
      <c r="M1484" s="5">
        <v>1.788</v>
      </c>
      <c r="O1484" s="86">
        <f t="shared" ca="1" si="163"/>
        <v>41885</v>
      </c>
      <c r="P1484" s="5">
        <v>1962.61</v>
      </c>
      <c r="Q1484" s="5">
        <v>5.5756690521812304</v>
      </c>
      <c r="R1484" s="1"/>
      <c r="S1484" s="1">
        <v>41654</v>
      </c>
      <c r="T1484">
        <v>309.745</v>
      </c>
      <c r="V1484" s="86">
        <v>41851</v>
      </c>
      <c r="W1484" s="5">
        <v>14</v>
      </c>
      <c r="Z1484" s="86">
        <v>41813</v>
      </c>
      <c r="AA1484" s="5">
        <v>95.32</v>
      </c>
      <c r="AC1484" s="1">
        <v>41737</v>
      </c>
      <c r="AD1484">
        <v>2.7989999999999999</v>
      </c>
      <c r="AE1484" s="87">
        <f t="shared" ca="1" si="164"/>
        <v>-2.1500000000000075E-2</v>
      </c>
      <c r="AF1484" s="87">
        <f t="shared" ca="1" si="165"/>
        <v>3.3548472394432538E-2</v>
      </c>
      <c r="AG1484" s="87">
        <f t="shared" ca="1" si="166"/>
        <v>0.54095286301118739</v>
      </c>
      <c r="AI1484" s="1">
        <v>41668</v>
      </c>
      <c r="AJ1484">
        <v>1774.2</v>
      </c>
      <c r="AK1484" s="85">
        <f t="shared" ca="1" si="169"/>
        <v>-1.0261676387288874E-2</v>
      </c>
      <c r="AL1484" s="87">
        <f t="shared" ca="1" si="167"/>
        <v>1.1326437395284763E-2</v>
      </c>
      <c r="AM1484" s="87">
        <f t="shared" ca="1" si="168"/>
        <v>18.263331530150602</v>
      </c>
    </row>
    <row r="1485" spans="2:39" x14ac:dyDescent="0.45">
      <c r="B1485" s="86">
        <v>41876</v>
      </c>
      <c r="C1485" s="5">
        <v>62.5505</v>
      </c>
      <c r="E1485" s="86">
        <v>41880</v>
      </c>
      <c r="F1485" s="5">
        <v>2.4969999999999999</v>
      </c>
      <c r="G1485" s="5">
        <v>0.35280247070185439</v>
      </c>
      <c r="I1485" s="86">
        <v>41809</v>
      </c>
      <c r="J1485" s="5">
        <v>10.62</v>
      </c>
      <c r="L1485" s="86">
        <v>41884</v>
      </c>
      <c r="M1485" s="5">
        <v>1.8140000000000001</v>
      </c>
      <c r="O1485" s="86">
        <f t="shared" ca="1" si="163"/>
        <v>41884</v>
      </c>
      <c r="P1485" s="5">
        <v>1962.87</v>
      </c>
      <c r="Q1485" s="5">
        <v>4.8442536426781704</v>
      </c>
      <c r="R1485" s="1"/>
      <c r="S1485" s="1">
        <v>41653</v>
      </c>
      <c r="T1485">
        <v>316.65499999999997</v>
      </c>
      <c r="V1485" s="86">
        <v>41850</v>
      </c>
      <c r="W1485" s="5">
        <v>12.94</v>
      </c>
      <c r="Z1485" s="86">
        <v>41810</v>
      </c>
      <c r="AA1485" s="5">
        <v>95.33</v>
      </c>
      <c r="AC1485" s="1">
        <v>41736</v>
      </c>
      <c r="AD1485">
        <v>2.8205</v>
      </c>
      <c r="AE1485" s="87">
        <f t="shared" ca="1" si="164"/>
        <v>-1.8499999999999961E-2</v>
      </c>
      <c r="AF1485" s="87">
        <f t="shared" ca="1" si="165"/>
        <v>5.1499797734230641E-2</v>
      </c>
      <c r="AG1485" s="87">
        <f t="shared" ca="1" si="166"/>
        <v>0.83040928663721814</v>
      </c>
      <c r="AI1485" s="1">
        <v>41667</v>
      </c>
      <c r="AJ1485">
        <v>1792.5</v>
      </c>
      <c r="AK1485" s="85">
        <f t="shared" ca="1" si="169"/>
        <v>6.121908511444599E-3</v>
      </c>
      <c r="AL1485" s="87">
        <f t="shared" ca="1" si="167"/>
        <v>1.1238620083975692E-2</v>
      </c>
      <c r="AM1485" s="87">
        <f t="shared" ca="1" si="168"/>
        <v>18.121730370443341</v>
      </c>
    </row>
    <row r="1486" spans="2:39" x14ac:dyDescent="0.45">
      <c r="B1486" s="86">
        <v>41873</v>
      </c>
      <c r="C1486" s="5">
        <v>63.7</v>
      </c>
      <c r="E1486" s="86">
        <v>41879</v>
      </c>
      <c r="F1486" s="5">
        <v>2.4904999999999999</v>
      </c>
      <c r="G1486" s="5">
        <v>0.35610333238167441</v>
      </c>
      <c r="I1486" s="86">
        <v>41808</v>
      </c>
      <c r="J1486" s="5">
        <v>10.61</v>
      </c>
      <c r="L1486" s="86">
        <v>41883</v>
      </c>
      <c r="M1486" s="5">
        <v>1.7732000000000001</v>
      </c>
      <c r="O1486" s="86">
        <f t="shared" ca="1" si="163"/>
        <v>41883</v>
      </c>
      <c r="P1486" s="5">
        <v>1959.48</v>
      </c>
      <c r="Q1486" s="5">
        <v>5.1268688830766198</v>
      </c>
      <c r="R1486" s="1"/>
      <c r="S1486" s="1">
        <v>41652</v>
      </c>
      <c r="T1486">
        <v>317.92599999999999</v>
      </c>
      <c r="V1486" s="86">
        <v>41849</v>
      </c>
      <c r="W1486" s="5">
        <v>12.94</v>
      </c>
      <c r="Z1486" s="86">
        <v>41809</v>
      </c>
      <c r="AA1486" s="5">
        <v>95.24</v>
      </c>
      <c r="AC1486" s="1">
        <v>41733</v>
      </c>
      <c r="AD1486">
        <v>2.839</v>
      </c>
      <c r="AE1486" s="87">
        <f t="shared" ca="1" si="164"/>
        <v>-8.0000000000000071E-2</v>
      </c>
      <c r="AF1486" s="87">
        <f t="shared" ca="1" si="165"/>
        <v>5.7072140021788856E-2</v>
      </c>
      <c r="AG1486" s="87">
        <f t="shared" ca="1" si="166"/>
        <v>0.92026060620529382</v>
      </c>
      <c r="AI1486" s="1">
        <v>41666</v>
      </c>
      <c r="AJ1486">
        <v>1781.56</v>
      </c>
      <c r="AK1486" s="85">
        <f t="shared" ca="1" si="169"/>
        <v>-4.8882329232613157E-3</v>
      </c>
      <c r="AL1486" s="87">
        <f t="shared" ca="1" si="167"/>
        <v>9.2054715482648812E-3</v>
      </c>
      <c r="AM1486" s="87">
        <f t="shared" ca="1" si="168"/>
        <v>14.843376863348077</v>
      </c>
    </row>
    <row r="1487" spans="2:39" x14ac:dyDescent="0.45">
      <c r="B1487" s="86">
        <v>41872</v>
      </c>
      <c r="C1487" s="5">
        <v>65.760000000000005</v>
      </c>
      <c r="E1487" s="86">
        <v>41878</v>
      </c>
      <c r="F1487" s="5">
        <v>2.5034999999999998</v>
      </c>
      <c r="G1487" s="5">
        <v>0.36689178695268371</v>
      </c>
      <c r="I1487" s="86">
        <v>41807</v>
      </c>
      <c r="J1487" s="5">
        <v>12.06</v>
      </c>
      <c r="L1487" s="86">
        <v>41880</v>
      </c>
      <c r="M1487" s="5">
        <v>1.7835000000000001</v>
      </c>
      <c r="O1487" s="86">
        <f t="shared" ca="1" si="163"/>
        <v>41880</v>
      </c>
      <c r="P1487" s="5">
        <v>1956.98</v>
      </c>
      <c r="Q1487" s="5">
        <v>4.7962075702616298</v>
      </c>
      <c r="R1487" s="1"/>
      <c r="S1487" s="1">
        <v>41649</v>
      </c>
      <c r="T1487">
        <v>309.11399999999998</v>
      </c>
      <c r="V1487" s="86">
        <v>41848</v>
      </c>
      <c r="W1487" s="5">
        <v>12.5</v>
      </c>
      <c r="Z1487" s="86">
        <v>41808</v>
      </c>
      <c r="AA1487" s="5">
        <v>95.26</v>
      </c>
      <c r="AC1487" s="1">
        <v>41732</v>
      </c>
      <c r="AD1487">
        <v>2.919</v>
      </c>
      <c r="AE1487" s="87">
        <f t="shared" ca="1" si="164"/>
        <v>-4.0000000000000036E-3</v>
      </c>
      <c r="AF1487" s="87">
        <f t="shared" ca="1" si="165"/>
        <v>2.4849547279578447E-2</v>
      </c>
      <c r="AG1487" s="87">
        <f t="shared" ca="1" si="166"/>
        <v>0.40068691019298491</v>
      </c>
      <c r="AI1487" s="1">
        <v>41663</v>
      </c>
      <c r="AJ1487">
        <v>1790.29</v>
      </c>
      <c r="AK1487" s="85">
        <f t="shared" ca="1" si="169"/>
        <v>-2.109646461003822E-2</v>
      </c>
      <c r="AL1487" s="87">
        <f t="shared" ca="1" si="167"/>
        <v>1.0875423178111019E-2</v>
      </c>
      <c r="AM1487" s="87">
        <f t="shared" ca="1" si="168"/>
        <v>17.536092956750242</v>
      </c>
    </row>
    <row r="1488" spans="2:39" x14ac:dyDescent="0.45">
      <c r="B1488" s="86">
        <v>41871</v>
      </c>
      <c r="C1488" s="5">
        <v>67.741600000000005</v>
      </c>
      <c r="E1488" s="86">
        <v>41877</v>
      </c>
      <c r="F1488" s="5">
        <v>2.5379999999999998</v>
      </c>
      <c r="G1488" s="5">
        <v>0.31873970571612259</v>
      </c>
      <c r="I1488" s="86">
        <v>41806</v>
      </c>
      <c r="J1488" s="5">
        <v>12.65</v>
      </c>
      <c r="L1488" s="86">
        <v>41879</v>
      </c>
      <c r="M1488" s="5">
        <v>1.7755000000000001</v>
      </c>
      <c r="O1488" s="86">
        <f t="shared" ref="O1488:O1551" ca="1" si="170">VALUE(L1488)</f>
        <v>41879</v>
      </c>
      <c r="P1488" s="5">
        <v>1941.99</v>
      </c>
      <c r="Q1488" s="5">
        <v>7.5387337963807397</v>
      </c>
      <c r="R1488" s="1"/>
      <c r="S1488" s="1">
        <v>41648</v>
      </c>
      <c r="T1488">
        <v>313.98</v>
      </c>
      <c r="V1488" s="86">
        <v>41845</v>
      </c>
      <c r="W1488" s="5">
        <v>12.25</v>
      </c>
      <c r="Z1488" s="86">
        <v>41807</v>
      </c>
      <c r="AA1488" s="5">
        <v>94.83</v>
      </c>
      <c r="AC1488" s="1">
        <v>41731</v>
      </c>
      <c r="AD1488">
        <v>2.923</v>
      </c>
      <c r="AE1488" s="87">
        <f t="shared" ca="1" si="164"/>
        <v>4.4999999999999929E-2</v>
      </c>
      <c r="AF1488" s="87">
        <f t="shared" ca="1" si="165"/>
        <v>2.0012496096189679E-2</v>
      </c>
      <c r="AG1488" s="87">
        <f t="shared" ca="1" si="166"/>
        <v>0.32269180342859943</v>
      </c>
      <c r="AI1488" s="1">
        <v>41662</v>
      </c>
      <c r="AJ1488">
        <v>1828.46</v>
      </c>
      <c r="AK1488" s="85">
        <f t="shared" ca="1" si="169"/>
        <v>-8.9293113410991373E-3</v>
      </c>
      <c r="AL1488" s="87">
        <f t="shared" ca="1" si="167"/>
        <v>5.1789147793236236E-3</v>
      </c>
      <c r="AM1488" s="87">
        <f t="shared" ca="1" si="168"/>
        <v>8.3507491614759513</v>
      </c>
    </row>
    <row r="1489" spans="2:39" x14ac:dyDescent="0.45">
      <c r="B1489" s="86">
        <v>41870</v>
      </c>
      <c r="C1489" s="5">
        <v>67.191299999999998</v>
      </c>
      <c r="E1489" s="86">
        <v>41876</v>
      </c>
      <c r="F1489" s="5">
        <v>2.5234999999999999</v>
      </c>
      <c r="G1489" s="5">
        <v>0.40065311263818498</v>
      </c>
      <c r="I1489" s="86">
        <v>41803</v>
      </c>
      <c r="J1489" s="5">
        <v>12.18</v>
      </c>
      <c r="L1489" s="86">
        <v>41878</v>
      </c>
      <c r="M1489" s="5">
        <v>1.788</v>
      </c>
      <c r="O1489" s="86">
        <f t="shared" ca="1" si="170"/>
        <v>41878</v>
      </c>
      <c r="P1489" s="5">
        <v>1937.78</v>
      </c>
      <c r="Q1489" s="5">
        <v>7.3578257423301201</v>
      </c>
      <c r="R1489" s="1"/>
      <c r="S1489" s="1">
        <v>41647</v>
      </c>
      <c r="T1489">
        <v>314.26799999999997</v>
      </c>
      <c r="V1489" s="86">
        <v>41844</v>
      </c>
      <c r="W1489" s="5">
        <v>12.25</v>
      </c>
      <c r="Z1489" s="86">
        <v>41806</v>
      </c>
      <c r="AA1489" s="5">
        <v>94.9</v>
      </c>
      <c r="AC1489" s="1">
        <v>41730</v>
      </c>
      <c r="AD1489">
        <v>2.8780000000000001</v>
      </c>
      <c r="AE1489" s="87">
        <f t="shared" ca="1" si="164"/>
        <v>3.6500000000000199E-2</v>
      </c>
      <c r="AF1489" s="87">
        <f t="shared" ca="1" si="165"/>
        <v>2.4632295873507477E-2</v>
      </c>
      <c r="AG1489" s="87">
        <f t="shared" ca="1" si="166"/>
        <v>0.39718383652913608</v>
      </c>
      <c r="AI1489" s="1">
        <v>41661</v>
      </c>
      <c r="AJ1489">
        <v>1844.86</v>
      </c>
      <c r="AK1489" s="85">
        <f t="shared" ca="1" si="169"/>
        <v>5.747344722354488E-4</v>
      </c>
      <c r="AL1489" s="87">
        <f t="shared" ca="1" si="167"/>
        <v>2.8368217897768709E-3</v>
      </c>
      <c r="AM1489" s="87">
        <f t="shared" ca="1" si="168"/>
        <v>4.5742376910341473</v>
      </c>
    </row>
    <row r="1490" spans="2:39" x14ac:dyDescent="0.45">
      <c r="B1490" s="86">
        <v>41869</v>
      </c>
      <c r="C1490" s="5">
        <v>67.5</v>
      </c>
      <c r="E1490" s="86">
        <v>41873</v>
      </c>
      <c r="F1490" s="5">
        <v>2.5529999999999999</v>
      </c>
      <c r="G1490" s="5">
        <v>0.33746110887034064</v>
      </c>
      <c r="I1490" s="86">
        <v>41802</v>
      </c>
      <c r="J1490" s="5">
        <v>12.56</v>
      </c>
      <c r="L1490" s="86">
        <v>41877</v>
      </c>
      <c r="M1490" s="5">
        <v>1.8194999999999999</v>
      </c>
      <c r="O1490" s="86">
        <f t="shared" ca="1" si="170"/>
        <v>41877</v>
      </c>
      <c r="P1490" s="5">
        <v>1936.16</v>
      </c>
      <c r="Q1490" s="5">
        <v>7.0845980850359798</v>
      </c>
      <c r="R1490" s="1"/>
      <c r="S1490" s="1">
        <v>41646</v>
      </c>
      <c r="T1490">
        <v>312.36799999999999</v>
      </c>
      <c r="V1490" s="86">
        <v>41843</v>
      </c>
      <c r="W1490" s="5">
        <v>12.31</v>
      </c>
      <c r="Z1490" s="86">
        <v>41803</v>
      </c>
      <c r="AA1490" s="5">
        <v>94.95</v>
      </c>
      <c r="AC1490" s="1">
        <v>41729</v>
      </c>
      <c r="AD1490">
        <v>2.8414999999999999</v>
      </c>
      <c r="AE1490" s="87">
        <f t="shared" ca="1" si="164"/>
        <v>4.9999999999972289E-4</v>
      </c>
      <c r="AF1490" s="87">
        <f t="shared" ca="1" si="165"/>
        <v>3.8649579557868435E-2</v>
      </c>
      <c r="AG1490" s="87">
        <f t="shared" ca="1" si="166"/>
        <v>0.62320574451781197</v>
      </c>
      <c r="AI1490" s="1">
        <v>41660</v>
      </c>
      <c r="AJ1490">
        <v>1843.8</v>
      </c>
      <c r="AK1490" s="85">
        <f t="shared" ca="1" si="169"/>
        <v>2.7698592046981876E-3</v>
      </c>
      <c r="AL1490" s="87">
        <f t="shared" ca="1" si="167"/>
        <v>4.0615330612078226E-3</v>
      </c>
      <c r="AM1490" s="87">
        <f t="shared" ca="1" si="168"/>
        <v>6.5490252785386991</v>
      </c>
    </row>
    <row r="1491" spans="2:39" x14ac:dyDescent="0.45">
      <c r="B1491" s="86">
        <v>41866</v>
      </c>
      <c r="C1491" s="5">
        <v>68.2</v>
      </c>
      <c r="E1491" s="86">
        <v>41872</v>
      </c>
      <c r="F1491" s="5">
        <v>2.5579999999999998</v>
      </c>
      <c r="G1491" s="5">
        <v>0.51511770499566489</v>
      </c>
      <c r="I1491" s="86">
        <v>41801</v>
      </c>
      <c r="J1491" s="5">
        <v>11.6</v>
      </c>
      <c r="L1491" s="86">
        <v>41876</v>
      </c>
      <c r="M1491" s="5">
        <v>1.7965</v>
      </c>
      <c r="O1491" s="86">
        <f t="shared" ca="1" si="170"/>
        <v>41876</v>
      </c>
      <c r="P1491" s="5">
        <v>1930.11</v>
      </c>
      <c r="Q1491" s="5">
        <v>5.83468719861827</v>
      </c>
      <c r="R1491" s="1"/>
      <c r="S1491" s="1">
        <v>41645</v>
      </c>
      <c r="T1491">
        <v>308.31900000000002</v>
      </c>
      <c r="V1491" s="86">
        <v>41842</v>
      </c>
      <c r="W1491" s="5">
        <v>12.5</v>
      </c>
      <c r="Z1491" s="86">
        <v>41802</v>
      </c>
      <c r="AA1491" s="5">
        <v>94.84</v>
      </c>
      <c r="AC1491" s="1">
        <v>41726</v>
      </c>
      <c r="AD1491">
        <v>2.8410000000000002</v>
      </c>
      <c r="AE1491" s="87">
        <f t="shared" ca="1" si="164"/>
        <v>3.8000000000000256E-2</v>
      </c>
      <c r="AF1491" s="87">
        <f t="shared" ca="1" si="165"/>
        <v>4.1484967156790724E-2</v>
      </c>
      <c r="AG1491" s="87">
        <f t="shared" ca="1" si="166"/>
        <v>0.66892499579549369</v>
      </c>
      <c r="AI1491" s="1">
        <v>41656</v>
      </c>
      <c r="AJ1491">
        <v>1838.7</v>
      </c>
      <c r="AK1491" s="85">
        <f t="shared" ca="1" si="169"/>
        <v>-3.9027458285236156E-3</v>
      </c>
      <c r="AL1491" s="87">
        <f t="shared" ca="1" si="167"/>
        <v>6.6069624568298449E-3</v>
      </c>
      <c r="AM1491" s="87">
        <f t="shared" ca="1" si="168"/>
        <v>10.653406852058806</v>
      </c>
    </row>
    <row r="1492" spans="2:39" x14ac:dyDescent="0.45">
      <c r="B1492" s="86">
        <v>41865</v>
      </c>
      <c r="C1492" s="5">
        <v>67.482200000000006</v>
      </c>
      <c r="E1492" s="86">
        <v>41871</v>
      </c>
      <c r="F1492" s="5">
        <v>2.581</v>
      </c>
      <c r="G1492" s="5">
        <v>0.73905006596305789</v>
      </c>
      <c r="I1492" s="86">
        <v>41800</v>
      </c>
      <c r="J1492" s="5">
        <v>10.99</v>
      </c>
      <c r="L1492" s="86">
        <v>41873</v>
      </c>
      <c r="M1492" s="5">
        <v>1.837</v>
      </c>
      <c r="O1492" s="86">
        <f t="shared" ca="1" si="170"/>
        <v>41873</v>
      </c>
      <c r="P1492" s="5">
        <v>1943.89</v>
      </c>
      <c r="Q1492" s="5">
        <v>5.4310128855031996</v>
      </c>
      <c r="R1492" s="1"/>
      <c r="S1492" s="1">
        <v>41642</v>
      </c>
      <c r="T1492">
        <v>310.59899999999999</v>
      </c>
      <c r="V1492" s="86">
        <v>41841</v>
      </c>
      <c r="W1492" s="5">
        <v>11.79</v>
      </c>
      <c r="Z1492" s="86">
        <v>41801</v>
      </c>
      <c r="AA1492" s="5">
        <v>94.9</v>
      </c>
      <c r="AC1492" s="1">
        <v>41725</v>
      </c>
      <c r="AD1492">
        <v>2.8029999999999999</v>
      </c>
      <c r="AE1492" s="87">
        <f t="shared" ca="1" si="164"/>
        <v>-1.0000000000000231E-2</v>
      </c>
      <c r="AF1492" s="87">
        <f t="shared" ca="1" si="165"/>
        <v>3.2139383939335228E-2</v>
      </c>
      <c r="AG1492" s="87">
        <f t="shared" ca="1" si="166"/>
        <v>0.51823199438089473</v>
      </c>
      <c r="AI1492" s="1">
        <v>41655</v>
      </c>
      <c r="AJ1492">
        <v>1845.89</v>
      </c>
      <c r="AK1492" s="85">
        <f t="shared" ca="1" si="169"/>
        <v>-1.3480337804588889E-3</v>
      </c>
      <c r="AL1492" s="87">
        <f t="shared" ca="1" si="167"/>
        <v>1.0056603051575646E-2</v>
      </c>
      <c r="AM1492" s="87">
        <f t="shared" ca="1" si="168"/>
        <v>16.215785174825719</v>
      </c>
    </row>
    <row r="1493" spans="2:39" x14ac:dyDescent="0.45">
      <c r="B1493" s="86">
        <v>41864</v>
      </c>
      <c r="C1493" s="5">
        <v>67.246700000000004</v>
      </c>
      <c r="E1493" s="86">
        <v>41870</v>
      </c>
      <c r="F1493" s="5">
        <v>2.5550000000000002</v>
      </c>
      <c r="G1493" s="5">
        <v>0.74217669728980418</v>
      </c>
      <c r="I1493" s="86">
        <v>41799</v>
      </c>
      <c r="J1493" s="5">
        <v>11.15</v>
      </c>
      <c r="L1493" s="86">
        <v>41872</v>
      </c>
      <c r="M1493" s="5">
        <v>1.867</v>
      </c>
      <c r="O1493" s="86">
        <f t="shared" ca="1" si="170"/>
        <v>41872</v>
      </c>
      <c r="P1493" s="5">
        <v>1950.79</v>
      </c>
      <c r="Q1493" s="5">
        <v>5.0710628994602898</v>
      </c>
      <c r="R1493" s="1"/>
      <c r="S1493" s="1">
        <v>41641</v>
      </c>
      <c r="T1493">
        <v>311.69</v>
      </c>
      <c r="V1493" s="86">
        <v>41838</v>
      </c>
      <c r="W1493" s="5">
        <v>11.56</v>
      </c>
      <c r="Z1493" s="86">
        <v>41800</v>
      </c>
      <c r="AA1493" s="5">
        <v>94.89</v>
      </c>
      <c r="AC1493" s="1">
        <v>41724</v>
      </c>
      <c r="AD1493">
        <v>2.8130000000000002</v>
      </c>
      <c r="AE1493" s="87">
        <f t="shared" ca="1" si="164"/>
        <v>-5.5899999999999839E-2</v>
      </c>
      <c r="AF1493" s="87">
        <f t="shared" ca="1" si="165"/>
        <v>3.3360755387131132E-2</v>
      </c>
      <c r="AG1493" s="87">
        <f t="shared" ca="1" si="166"/>
        <v>0.53792601721798106</v>
      </c>
      <c r="AI1493" s="1">
        <v>41654</v>
      </c>
      <c r="AJ1493">
        <v>1848.38</v>
      </c>
      <c r="AK1493" s="85">
        <f t="shared" ca="1" si="169"/>
        <v>5.1528891483296332E-3</v>
      </c>
      <c r="AL1493" s="87">
        <f t="shared" ca="1" si="167"/>
        <v>1.0001288516716856E-2</v>
      </c>
      <c r="AM1493" s="87">
        <f t="shared" ca="1" si="168"/>
        <v>16.126593167373954</v>
      </c>
    </row>
    <row r="1494" spans="2:39" x14ac:dyDescent="0.45">
      <c r="B1494" s="86">
        <v>41863</v>
      </c>
      <c r="C1494" s="5">
        <v>67.7</v>
      </c>
      <c r="E1494" s="86">
        <v>41869</v>
      </c>
      <c r="F1494" s="5">
        <v>2.5449999999999999</v>
      </c>
      <c r="G1494" s="5">
        <v>0.76377116991936933</v>
      </c>
      <c r="I1494" s="86">
        <v>41796</v>
      </c>
      <c r="J1494" s="5">
        <v>10.73</v>
      </c>
      <c r="L1494" s="86">
        <v>41871</v>
      </c>
      <c r="M1494" s="5">
        <v>1.889</v>
      </c>
      <c r="O1494" s="86">
        <f t="shared" ca="1" si="170"/>
        <v>41871</v>
      </c>
      <c r="P1494" s="5">
        <v>1951.27</v>
      </c>
      <c r="Q1494" s="5">
        <v>4.1031942073726402</v>
      </c>
      <c r="R1494" s="1"/>
      <c r="S1494" s="1">
        <v>41639</v>
      </c>
      <c r="T1494">
        <v>305.61</v>
      </c>
      <c r="V1494" s="86">
        <v>41837</v>
      </c>
      <c r="W1494" s="5">
        <v>12.25</v>
      </c>
      <c r="Z1494" s="86">
        <v>41799</v>
      </c>
      <c r="AA1494" s="5">
        <v>94.94</v>
      </c>
      <c r="AC1494" s="1">
        <v>41723</v>
      </c>
      <c r="AD1494">
        <v>2.8689</v>
      </c>
      <c r="AE1494" s="87">
        <f t="shared" ca="1" si="164"/>
        <v>2.2400000000000198E-2</v>
      </c>
      <c r="AF1494" s="87">
        <f t="shared" ca="1" si="165"/>
        <v>2.3945563263368851E-2</v>
      </c>
      <c r="AG1494" s="87">
        <f t="shared" ca="1" si="166"/>
        <v>0.38611060591493723</v>
      </c>
      <c r="AI1494" s="1">
        <v>41653</v>
      </c>
      <c r="AJ1494">
        <v>1838.88</v>
      </c>
      <c r="AK1494" s="85">
        <f t="shared" ca="1" si="169"/>
        <v>1.075984662417709E-2</v>
      </c>
      <c r="AL1494" s="87">
        <f t="shared" ca="1" si="167"/>
        <v>9.6821842269128756E-3</v>
      </c>
      <c r="AM1494" s="87">
        <f t="shared" ca="1" si="168"/>
        <v>15.612052960776465</v>
      </c>
    </row>
    <row r="1495" spans="2:39" x14ac:dyDescent="0.45">
      <c r="B1495" s="86">
        <v>41862</v>
      </c>
      <c r="C1495" s="5">
        <v>67.803700000000006</v>
      </c>
      <c r="E1495" s="86">
        <v>41866</v>
      </c>
      <c r="F1495" s="5">
        <v>2.4914999999999998</v>
      </c>
      <c r="G1495" s="5">
        <v>0.48392892040050872</v>
      </c>
      <c r="I1495" s="86">
        <v>41795</v>
      </c>
      <c r="J1495" s="5">
        <v>11.68</v>
      </c>
      <c r="L1495" s="86">
        <v>41870</v>
      </c>
      <c r="M1495" s="5">
        <v>1.899</v>
      </c>
      <c r="O1495" s="86">
        <f t="shared" ca="1" si="170"/>
        <v>41870</v>
      </c>
      <c r="P1495" s="5">
        <v>1949.44</v>
      </c>
      <c r="Q1495" s="5">
        <v>4.8771209924701804</v>
      </c>
      <c r="R1495" s="1"/>
      <c r="S1495" s="1">
        <v>41638</v>
      </c>
      <c r="T1495">
        <v>310.91800000000001</v>
      </c>
      <c r="V1495" s="86">
        <v>41836</v>
      </c>
      <c r="W1495" s="5">
        <v>11</v>
      </c>
      <c r="Z1495" s="86">
        <v>41796</v>
      </c>
      <c r="AA1495" s="5">
        <v>94.83</v>
      </c>
      <c r="AC1495" s="1">
        <v>41722</v>
      </c>
      <c r="AD1495">
        <v>2.8464999999999998</v>
      </c>
      <c r="AE1495" s="87">
        <f t="shared" ca="1" si="164"/>
        <v>-1.2500000000000178E-2</v>
      </c>
      <c r="AF1495" s="87">
        <f t="shared" ca="1" si="165"/>
        <v>5.9919911826815463E-2</v>
      </c>
      <c r="AG1495" s="87">
        <f t="shared" ca="1" si="166"/>
        <v>0.96617954680621765</v>
      </c>
      <c r="AI1495" s="1">
        <v>41652</v>
      </c>
      <c r="AJ1495">
        <v>1819.2</v>
      </c>
      <c r="AK1495" s="85">
        <f t="shared" ca="1" si="169"/>
        <v>-1.2655942268644282E-2</v>
      </c>
      <c r="AL1495" s="87">
        <f t="shared" ca="1" si="167"/>
        <v>6.820475710893426E-3</v>
      </c>
      <c r="AM1495" s="87">
        <f t="shared" ca="1" si="168"/>
        <v>10.997686629446516</v>
      </c>
    </row>
    <row r="1496" spans="2:39" x14ac:dyDescent="0.45">
      <c r="B1496" s="86">
        <v>41859</v>
      </c>
      <c r="C1496" s="5">
        <v>69.395099999999999</v>
      </c>
      <c r="E1496" s="86">
        <v>41865</v>
      </c>
      <c r="F1496" s="5">
        <v>2.5459999999999998</v>
      </c>
      <c r="G1496" s="5">
        <v>0.39430375346933039</v>
      </c>
      <c r="I1496" s="86">
        <v>41794</v>
      </c>
      <c r="J1496" s="5">
        <v>12.08</v>
      </c>
      <c r="L1496" s="86">
        <v>41869</v>
      </c>
      <c r="M1496" s="5">
        <v>1.8939999999999999</v>
      </c>
      <c r="O1496" s="86">
        <f t="shared" ca="1" si="170"/>
        <v>41869</v>
      </c>
      <c r="P1496" s="5">
        <v>1940.46</v>
      </c>
      <c r="Q1496" s="5">
        <v>4.8767237848050096</v>
      </c>
      <c r="R1496" s="1"/>
      <c r="S1496" s="1">
        <v>41635</v>
      </c>
      <c r="T1496">
        <v>309.57600000000002</v>
      </c>
      <c r="V1496" s="86">
        <v>41835</v>
      </c>
      <c r="W1496" s="5">
        <v>10.94</v>
      </c>
      <c r="Z1496" s="86">
        <v>41795</v>
      </c>
      <c r="AA1496" s="5">
        <v>94.56</v>
      </c>
      <c r="AC1496" s="1">
        <v>41719</v>
      </c>
      <c r="AD1496">
        <v>2.859</v>
      </c>
      <c r="AE1496" s="87">
        <f t="shared" ca="1" si="164"/>
        <v>-3.3999999999999808E-2</v>
      </c>
      <c r="AF1496" s="87">
        <f t="shared" ca="1" si="165"/>
        <v>6.1156220724741799E-2</v>
      </c>
      <c r="AG1496" s="87">
        <f t="shared" ca="1" si="166"/>
        <v>0.9861144287894118</v>
      </c>
      <c r="AI1496" s="1">
        <v>41649</v>
      </c>
      <c r="AJ1496">
        <v>1842.37</v>
      </c>
      <c r="AK1496" s="85">
        <f t="shared" ca="1" si="169"/>
        <v>2.3040357971461523E-3</v>
      </c>
      <c r="AL1496" s="87">
        <f t="shared" ca="1" si="167"/>
        <v>2.837966784078732E-3</v>
      </c>
      <c r="AM1496" s="87">
        <f t="shared" ca="1" si="168"/>
        <v>4.5760839388705339</v>
      </c>
    </row>
    <row r="1497" spans="2:39" x14ac:dyDescent="0.45">
      <c r="B1497" s="86">
        <v>41858</v>
      </c>
      <c r="C1497" s="5">
        <v>67.900000000000006</v>
      </c>
      <c r="E1497" s="86">
        <v>41864</v>
      </c>
      <c r="F1497" s="5">
        <v>2.5674999999999999</v>
      </c>
      <c r="G1497" s="5">
        <v>0.39459295482813916</v>
      </c>
      <c r="I1497" s="86">
        <v>41793</v>
      </c>
      <c r="J1497" s="5">
        <v>11.87</v>
      </c>
      <c r="L1497" s="86">
        <v>41866</v>
      </c>
      <c r="M1497" s="5">
        <v>1.86</v>
      </c>
      <c r="O1497" s="86">
        <f t="shared" ca="1" si="170"/>
        <v>41866</v>
      </c>
      <c r="P1497" s="5">
        <v>1927.88</v>
      </c>
      <c r="Q1497" s="5">
        <v>1.7356317532227299</v>
      </c>
      <c r="R1497" s="1"/>
      <c r="S1497" s="1">
        <v>41634</v>
      </c>
      <c r="T1497">
        <v>303.14400000000001</v>
      </c>
      <c r="V1497" s="86">
        <v>41834</v>
      </c>
      <c r="W1497" s="5">
        <v>11</v>
      </c>
      <c r="Z1497" s="86">
        <v>41794</v>
      </c>
      <c r="AA1497" s="5">
        <v>94.33</v>
      </c>
      <c r="AC1497" s="1">
        <v>41718</v>
      </c>
      <c r="AD1497">
        <v>2.8929999999999998</v>
      </c>
      <c r="AE1497" s="87">
        <f t="shared" ca="1" si="164"/>
        <v>3.4999999999998366E-3</v>
      </c>
      <c r="AF1497" s="87">
        <f t="shared" ca="1" si="165"/>
        <v>5.2888246961557306E-2</v>
      </c>
      <c r="AG1497" s="87">
        <f t="shared" ca="1" si="166"/>
        <v>0.85279735771948517</v>
      </c>
      <c r="AI1497" s="1">
        <v>41648</v>
      </c>
      <c r="AJ1497">
        <v>1838.13</v>
      </c>
      <c r="AK1497" s="85">
        <f t="shared" ca="1" si="169"/>
        <v>3.4824057245738698E-4</v>
      </c>
      <c r="AL1497" s="87">
        <f t="shared" ca="1" si="167"/>
        <v>3.6451673657305231E-3</v>
      </c>
      <c r="AM1497" s="87">
        <f t="shared" ca="1" si="168"/>
        <v>5.8776557676411842</v>
      </c>
    </row>
    <row r="1498" spans="2:39" x14ac:dyDescent="0.45">
      <c r="B1498" s="86">
        <v>41857</v>
      </c>
      <c r="C1498" s="5">
        <v>64.400000000000006</v>
      </c>
      <c r="E1498" s="86">
        <v>41863</v>
      </c>
      <c r="F1498" s="5">
        <v>2.6034000000000002</v>
      </c>
      <c r="G1498" s="5">
        <v>0.51930453493109352</v>
      </c>
      <c r="I1498" s="86">
        <v>41792</v>
      </c>
      <c r="J1498" s="5">
        <v>11.58</v>
      </c>
      <c r="L1498" s="86">
        <v>41865</v>
      </c>
      <c r="M1498" s="5">
        <v>1.9025000000000001</v>
      </c>
      <c r="O1498" s="86">
        <f t="shared" ca="1" si="170"/>
        <v>41865</v>
      </c>
      <c r="P1498" s="5">
        <v>1924.24</v>
      </c>
      <c r="Q1498" s="5">
        <v>4.0035001909392296</v>
      </c>
      <c r="R1498" s="1"/>
      <c r="S1498" s="1">
        <v>41632</v>
      </c>
      <c r="T1498">
        <v>305.57499999999999</v>
      </c>
      <c r="V1498" s="86">
        <v>41831</v>
      </c>
      <c r="W1498" s="5">
        <v>11.25</v>
      </c>
      <c r="Z1498" s="86">
        <v>41793</v>
      </c>
      <c r="AA1498" s="5">
        <v>94.33</v>
      </c>
      <c r="AC1498" s="1">
        <v>41717</v>
      </c>
      <c r="AD1498">
        <v>2.8895</v>
      </c>
      <c r="AE1498" s="87">
        <f t="shared" ca="1" si="164"/>
        <v>0.10150000000000015</v>
      </c>
      <c r="AF1498" s="87">
        <f t="shared" ca="1" si="165"/>
        <v>5.1242072557616238E-2</v>
      </c>
      <c r="AG1498" s="87">
        <f t="shared" ca="1" si="166"/>
        <v>0.82625359303303592</v>
      </c>
      <c r="AI1498" s="1">
        <v>41647</v>
      </c>
      <c r="AJ1498">
        <v>1837.49</v>
      </c>
      <c r="AK1498" s="85">
        <f t="shared" ca="1" si="169"/>
        <v>-2.1222353203285233E-4</v>
      </c>
      <c r="AL1498" s="87">
        <f t="shared" ca="1" si="167"/>
        <v>3.6964119563579231E-3</v>
      </c>
      <c r="AM1498" s="87">
        <f t="shared" ca="1" si="168"/>
        <v>5.9602851872100127</v>
      </c>
    </row>
    <row r="1499" spans="2:39" x14ac:dyDescent="0.45">
      <c r="B1499" s="86">
        <v>41856</v>
      </c>
      <c r="C1499" s="5">
        <v>64.646699999999996</v>
      </c>
      <c r="E1499" s="86">
        <v>41862</v>
      </c>
      <c r="F1499" s="5">
        <v>2.5871</v>
      </c>
      <c r="G1499" s="5">
        <v>0.47375077836347518</v>
      </c>
      <c r="I1499" s="86">
        <v>41789</v>
      </c>
      <c r="J1499" s="5">
        <v>11.4</v>
      </c>
      <c r="L1499" s="86">
        <v>41864</v>
      </c>
      <c r="M1499" s="5">
        <v>1.9255</v>
      </c>
      <c r="O1499" s="86">
        <f t="shared" ca="1" si="170"/>
        <v>41864</v>
      </c>
      <c r="P1499" s="5">
        <v>1924.97</v>
      </c>
      <c r="Q1499" s="5">
        <v>4.3893962900135497</v>
      </c>
      <c r="R1499" s="1"/>
      <c r="S1499" s="1">
        <v>41631</v>
      </c>
      <c r="T1499">
        <v>307.75700000000001</v>
      </c>
      <c r="V1499" s="86">
        <v>41830</v>
      </c>
      <c r="W1499" s="5">
        <v>11.25</v>
      </c>
      <c r="Z1499" s="86">
        <v>41792</v>
      </c>
      <c r="AA1499" s="5">
        <v>94.32</v>
      </c>
      <c r="AC1499" s="1">
        <v>41716</v>
      </c>
      <c r="AD1499">
        <v>2.7879999999999998</v>
      </c>
      <c r="AE1499" s="87">
        <f t="shared" ca="1" si="164"/>
        <v>-2.0000000000000018E-2</v>
      </c>
      <c r="AF1499" s="87">
        <f t="shared" ca="1" si="165"/>
        <v>5.0509075092171722E-2</v>
      </c>
      <c r="AG1499" s="87">
        <f t="shared" ca="1" si="166"/>
        <v>0.81443436404250946</v>
      </c>
      <c r="AI1499" s="1">
        <v>41646</v>
      </c>
      <c r="AJ1499">
        <v>1837.88</v>
      </c>
      <c r="AK1499" s="85">
        <f t="shared" ca="1" si="169"/>
        <v>6.0633534103130306E-3</v>
      </c>
      <c r="AL1499" s="87">
        <f t="shared" ca="1" si="167"/>
        <v>6.1739363705188852E-3</v>
      </c>
      <c r="AM1499" s="87">
        <f t="shared" ca="1" si="168"/>
        <v>9.9551732681436196</v>
      </c>
    </row>
    <row r="1500" spans="2:39" x14ac:dyDescent="0.45">
      <c r="B1500" s="86">
        <v>41855</v>
      </c>
      <c r="C1500" s="5">
        <v>64.7</v>
      </c>
      <c r="E1500" s="86">
        <v>41859</v>
      </c>
      <c r="F1500" s="5">
        <v>2.5794999999999999</v>
      </c>
      <c r="G1500" s="5">
        <v>0.46864492600119384</v>
      </c>
      <c r="I1500" s="86">
        <v>41788</v>
      </c>
      <c r="J1500" s="5">
        <v>11.57</v>
      </c>
      <c r="L1500" s="86">
        <v>41863</v>
      </c>
      <c r="M1500" s="5">
        <v>1.9389000000000001</v>
      </c>
      <c r="O1500" s="86">
        <f t="shared" ca="1" si="170"/>
        <v>41863</v>
      </c>
      <c r="P1500" s="5">
        <v>1923.57</v>
      </c>
      <c r="Q1500" s="5">
        <v>5.3176004191868396</v>
      </c>
      <c r="R1500" s="1"/>
      <c r="S1500" s="1">
        <v>41628</v>
      </c>
      <c r="T1500">
        <v>317.435</v>
      </c>
      <c r="V1500" s="86">
        <v>41829</v>
      </c>
      <c r="W1500" s="5">
        <v>9.75</v>
      </c>
      <c r="Z1500" s="86">
        <v>41789</v>
      </c>
      <c r="AA1500" s="5">
        <v>95.05</v>
      </c>
      <c r="AC1500" s="1">
        <v>41715</v>
      </c>
      <c r="AD1500">
        <v>2.8079999999999998</v>
      </c>
      <c r="AE1500" s="87">
        <f t="shared" ca="1" si="164"/>
        <v>3.8999999999999702E-2</v>
      </c>
      <c r="AF1500" s="87">
        <f t="shared" ca="1" si="165"/>
        <v>5.227551211290659E-2</v>
      </c>
      <c r="AG1500" s="87">
        <f t="shared" ca="1" si="166"/>
        <v>0.84291730515711161</v>
      </c>
      <c r="AI1500" s="1">
        <v>41645</v>
      </c>
      <c r="AJ1500">
        <v>1826.77</v>
      </c>
      <c r="AK1500" s="85">
        <f t="shared" ca="1" si="169"/>
        <v>-2.514940611652187E-3</v>
      </c>
      <c r="AL1500" s="87">
        <f t="shared" ca="1" si="167"/>
        <v>5.3568496839616116E-3</v>
      </c>
      <c r="AM1500" s="87">
        <f t="shared" ca="1" si="168"/>
        <v>8.6376605741980281</v>
      </c>
    </row>
    <row r="1501" spans="2:39" x14ac:dyDescent="0.45">
      <c r="B1501" s="86">
        <v>41852</v>
      </c>
      <c r="C1501" s="5">
        <v>64</v>
      </c>
      <c r="E1501" s="86">
        <v>41858</v>
      </c>
      <c r="F1501" s="5">
        <v>2.5659000000000001</v>
      </c>
      <c r="G1501" s="5">
        <v>0.39324290627210551</v>
      </c>
      <c r="I1501" s="86">
        <v>41787</v>
      </c>
      <c r="J1501" s="5">
        <v>11.68</v>
      </c>
      <c r="L1501" s="86">
        <v>41862</v>
      </c>
      <c r="M1501" s="5">
        <v>1.9117999999999999</v>
      </c>
      <c r="O1501" s="86">
        <f t="shared" ca="1" si="170"/>
        <v>41862</v>
      </c>
      <c r="P1501" s="5">
        <v>1920.03</v>
      </c>
      <c r="Q1501" s="5">
        <v>5.2104403535304398</v>
      </c>
      <c r="R1501" s="1"/>
      <c r="S1501" s="1">
        <v>41627</v>
      </c>
      <c r="T1501">
        <v>324.46499999999997</v>
      </c>
      <c r="V1501" s="86">
        <v>41828</v>
      </c>
      <c r="W1501" s="5">
        <v>9.69</v>
      </c>
      <c r="Z1501" s="86">
        <v>41788</v>
      </c>
      <c r="AA1501" s="5">
        <v>94.95</v>
      </c>
      <c r="AC1501" s="1">
        <v>41712</v>
      </c>
      <c r="AD1501">
        <v>2.7690000000000001</v>
      </c>
      <c r="AE1501" s="87">
        <f t="shared" ref="AE1501:AE1564" ca="1" si="171">(AD1501-AD1502)</f>
        <v>1.4499999999999957E-2</v>
      </c>
      <c r="AF1501" s="87">
        <f t="shared" ref="AF1501:AF1564" ca="1" si="172">STDEV(AE1501:AE1504)</f>
        <v>3.9764672344515244E-2</v>
      </c>
      <c r="AG1501" s="87">
        <f t="shared" ref="AG1501:AG1564" ca="1" si="173">AF1501*SQRT(260)</f>
        <v>0.64118607543624206</v>
      </c>
      <c r="AI1501" s="1">
        <v>41642</v>
      </c>
      <c r="AJ1501">
        <v>1831.37</v>
      </c>
      <c r="AK1501" s="85">
        <f t="shared" ca="1" si="169"/>
        <v>-3.3302851523223272E-4</v>
      </c>
      <c r="AL1501" s="87">
        <f t="shared" ref="AL1501:AL1564" ca="1" si="174">STDEV(AK1501:AK1504)</f>
        <v>5.4017662561636551E-3</v>
      </c>
      <c r="AM1501" s="87">
        <f t="shared" ref="AM1501:AM1564" ca="1" si="175">AL1501*SQRT(260)*100</f>
        <v>8.7100863706506146</v>
      </c>
    </row>
    <row r="1502" spans="2:39" x14ac:dyDescent="0.45">
      <c r="B1502" s="86">
        <v>41851</v>
      </c>
      <c r="C1502" s="5">
        <v>65.3</v>
      </c>
      <c r="E1502" s="86">
        <v>41857</v>
      </c>
      <c r="F1502" s="5">
        <v>2.6173999999999999</v>
      </c>
      <c r="G1502" s="5">
        <v>0.48782633521913654</v>
      </c>
      <c r="I1502" s="86">
        <v>41786</v>
      </c>
      <c r="J1502" s="5">
        <v>11.51</v>
      </c>
      <c r="L1502" s="86">
        <v>41859</v>
      </c>
      <c r="M1502" s="5">
        <v>1.9025000000000001</v>
      </c>
      <c r="O1502" s="86">
        <f t="shared" ca="1" si="170"/>
        <v>41859</v>
      </c>
      <c r="P1502" s="5">
        <v>1909.78</v>
      </c>
      <c r="Q1502" s="5">
        <v>4.89286341948947</v>
      </c>
      <c r="R1502" s="1"/>
      <c r="S1502" s="1">
        <v>41626</v>
      </c>
      <c r="T1502">
        <v>326.78300000000002</v>
      </c>
      <c r="V1502" s="86">
        <v>41827</v>
      </c>
      <c r="W1502" s="5">
        <v>9.75</v>
      </c>
      <c r="Z1502" s="86">
        <v>41787</v>
      </c>
      <c r="AA1502" s="5">
        <v>94.86</v>
      </c>
      <c r="AC1502" s="1">
        <v>41711</v>
      </c>
      <c r="AD1502">
        <v>2.7545000000000002</v>
      </c>
      <c r="AE1502" s="87">
        <f t="shared" ca="1" si="171"/>
        <v>-7.749999999999968E-2</v>
      </c>
      <c r="AF1502" s="87">
        <f t="shared" ca="1" si="172"/>
        <v>3.1103322437750235E-2</v>
      </c>
      <c r="AG1502" s="87">
        <f t="shared" ca="1" si="173"/>
        <v>0.50152600464315988</v>
      </c>
      <c r="AI1502" s="1">
        <v>41641</v>
      </c>
      <c r="AJ1502">
        <v>1831.98</v>
      </c>
      <c r="AK1502" s="85">
        <f t="shared" ref="AK1502:AK1565" ca="1" si="176">LN(AJ1502/AJ1503)</f>
        <v>-8.9014102804498407E-3</v>
      </c>
      <c r="AL1502" s="87">
        <f t="shared" ca="1" si="174"/>
        <v>5.401536234747378E-3</v>
      </c>
      <c r="AM1502" s="87">
        <f t="shared" ca="1" si="175"/>
        <v>8.7097154722614842</v>
      </c>
    </row>
    <row r="1503" spans="2:39" x14ac:dyDescent="0.45">
      <c r="B1503" s="86">
        <v>41850</v>
      </c>
      <c r="C1503" s="5">
        <v>64.506500000000003</v>
      </c>
      <c r="E1503" s="86">
        <v>41856</v>
      </c>
      <c r="F1503" s="5">
        <v>2.6284999999999998</v>
      </c>
      <c r="G1503" s="5">
        <v>0.55073876142263123</v>
      </c>
      <c r="I1503" s="86">
        <v>41782</v>
      </c>
      <c r="J1503" s="5">
        <v>11.36</v>
      </c>
      <c r="L1503" s="86">
        <v>41858</v>
      </c>
      <c r="M1503" s="5">
        <v>1.8998999999999999</v>
      </c>
      <c r="O1503" s="86">
        <f t="shared" ca="1" si="170"/>
        <v>41858</v>
      </c>
      <c r="P1503" s="5">
        <v>1911.91</v>
      </c>
      <c r="Q1503" s="5">
        <v>3.9378769368691602</v>
      </c>
      <c r="R1503" s="1"/>
      <c r="S1503" s="1">
        <v>41625</v>
      </c>
      <c r="T1503">
        <v>338.00700000000001</v>
      </c>
      <c r="V1503" s="86">
        <v>41824</v>
      </c>
      <c r="W1503" s="5">
        <v>9.5</v>
      </c>
      <c r="Z1503" s="86">
        <v>41786</v>
      </c>
      <c r="AA1503" s="5">
        <v>94.83</v>
      </c>
      <c r="AC1503" s="1">
        <v>41710</v>
      </c>
      <c r="AD1503">
        <v>2.8319999999999999</v>
      </c>
      <c r="AE1503" s="87">
        <f t="shared" ca="1" si="171"/>
        <v>-3.7500000000000089E-2</v>
      </c>
      <c r="AF1503" s="87">
        <f t="shared" ca="1" si="172"/>
        <v>3.5272746797870333E-2</v>
      </c>
      <c r="AG1503" s="87">
        <f t="shared" ca="1" si="173"/>
        <v>0.5687559523498058</v>
      </c>
      <c r="AI1503" s="1">
        <v>41639</v>
      </c>
      <c r="AJ1503">
        <v>1848.36</v>
      </c>
      <c r="AK1503" s="85">
        <f t="shared" ca="1" si="176"/>
        <v>3.9518351004493735E-3</v>
      </c>
      <c r="AL1503" s="87">
        <f t="shared" ca="1" si="174"/>
        <v>2.6762882022740779E-3</v>
      </c>
      <c r="AM1503" s="87">
        <f t="shared" ca="1" si="175"/>
        <v>4.3153850590928355</v>
      </c>
    </row>
    <row r="1504" spans="2:39" x14ac:dyDescent="0.45">
      <c r="B1504" s="86">
        <v>41849</v>
      </c>
      <c r="C1504" s="5">
        <v>61.909799999999997</v>
      </c>
      <c r="E1504" s="86">
        <v>41855</v>
      </c>
      <c r="F1504" s="5">
        <v>2.6225000000000001</v>
      </c>
      <c r="G1504" s="5">
        <v>1.0766693704816399</v>
      </c>
      <c r="I1504" s="86">
        <v>41781</v>
      </c>
      <c r="J1504" s="5">
        <v>12.03</v>
      </c>
      <c r="L1504" s="86">
        <v>41857</v>
      </c>
      <c r="M1504" s="5">
        <v>1.9437</v>
      </c>
      <c r="O1504" s="86">
        <f t="shared" ca="1" si="170"/>
        <v>41857</v>
      </c>
      <c r="P1504" s="5">
        <v>1900.53</v>
      </c>
      <c r="Q1504" s="5">
        <v>9.9715134630441398</v>
      </c>
      <c r="R1504" s="1"/>
      <c r="S1504" s="1">
        <v>41624</v>
      </c>
      <c r="T1504">
        <v>334.99200000000002</v>
      </c>
      <c r="V1504" s="86">
        <v>41823</v>
      </c>
      <c r="W1504" s="5">
        <v>9.75</v>
      </c>
      <c r="Z1504" s="86">
        <v>41782</v>
      </c>
      <c r="AA1504" s="5">
        <v>94.74</v>
      </c>
      <c r="AC1504" s="1">
        <v>41709</v>
      </c>
      <c r="AD1504">
        <v>2.8694999999999999</v>
      </c>
      <c r="AE1504" s="87">
        <f t="shared" ca="1" si="171"/>
        <v>-8.0000000000000071E-3</v>
      </c>
      <c r="AF1504" s="87">
        <f t="shared" ca="1" si="172"/>
        <v>3.0644126680328128E-2</v>
      </c>
      <c r="AG1504" s="87">
        <f t="shared" ca="1" si="173"/>
        <v>0.49412169553663549</v>
      </c>
      <c r="AI1504" s="1">
        <v>41638</v>
      </c>
      <c r="AJ1504">
        <v>1841.07</v>
      </c>
      <c r="AK1504" s="85">
        <f t="shared" ca="1" si="176"/>
        <v>-1.7922752982837381E-4</v>
      </c>
      <c r="AL1504" s="87">
        <f t="shared" ca="1" si="174"/>
        <v>2.4716232556500472E-3</v>
      </c>
      <c r="AM1504" s="87">
        <f t="shared" ca="1" si="175"/>
        <v>3.985372748747896</v>
      </c>
    </row>
    <row r="1505" spans="2:39" x14ac:dyDescent="0.45">
      <c r="B1505" s="86">
        <v>41848</v>
      </c>
      <c r="C1505" s="5">
        <v>62.024700000000003</v>
      </c>
      <c r="E1505" s="86">
        <v>41852</v>
      </c>
      <c r="F1505" s="5">
        <v>2.6339999999999999</v>
      </c>
      <c r="G1505" s="5">
        <v>1.0941632343180476</v>
      </c>
      <c r="I1505" s="86">
        <v>41780</v>
      </c>
      <c r="J1505" s="5">
        <v>11.91</v>
      </c>
      <c r="L1505" s="86">
        <v>41856</v>
      </c>
      <c r="M1505" s="5">
        <v>1.9450000000000001</v>
      </c>
      <c r="O1505" s="86">
        <f t="shared" ca="1" si="170"/>
        <v>41856</v>
      </c>
      <c r="P1505" s="5">
        <v>1892.49</v>
      </c>
      <c r="Q1505" s="5">
        <v>9.8997024346615898</v>
      </c>
      <c r="R1505" s="1"/>
      <c r="S1505" s="1">
        <v>41621</v>
      </c>
      <c r="T1505">
        <v>340.84300000000002</v>
      </c>
      <c r="V1505" s="86">
        <v>41822</v>
      </c>
      <c r="W1505" s="5">
        <v>10.25</v>
      </c>
      <c r="Z1505" s="86">
        <v>41781</v>
      </c>
      <c r="AA1505" s="5">
        <v>94.71</v>
      </c>
      <c r="AC1505" s="1">
        <v>41708</v>
      </c>
      <c r="AD1505">
        <v>2.8774999999999999</v>
      </c>
      <c r="AE1505" s="87">
        <f t="shared" ca="1" si="171"/>
        <v>-1.6000000000000014E-2</v>
      </c>
      <c r="AF1505" s="87">
        <f t="shared" ca="1" si="172"/>
        <v>2.866182129593299E-2</v>
      </c>
      <c r="AG1505" s="87">
        <f t="shared" ca="1" si="173"/>
        <v>0.46215798164696825</v>
      </c>
      <c r="AI1505" s="1">
        <v>41635</v>
      </c>
      <c r="AJ1505">
        <v>1841.4</v>
      </c>
      <c r="AK1505" s="85">
        <f t="shared" ca="1" si="176"/>
        <v>-3.3664366586225631E-4</v>
      </c>
      <c r="AL1505" s="87">
        <f t="shared" ca="1" si="174"/>
        <v>2.5405472163847827E-3</v>
      </c>
      <c r="AM1505" s="87">
        <f t="shared" ca="1" si="175"/>
        <v>4.0965092960433047</v>
      </c>
    </row>
    <row r="1506" spans="2:39" x14ac:dyDescent="0.45">
      <c r="B1506" s="86">
        <v>41845</v>
      </c>
      <c r="C1506" s="5">
        <v>61.921799999999998</v>
      </c>
      <c r="E1506" s="86">
        <v>41851</v>
      </c>
      <c r="F1506" s="5">
        <v>2.6978</v>
      </c>
      <c r="G1506" s="5">
        <v>0.80200447837485922</v>
      </c>
      <c r="I1506" s="86">
        <v>41779</v>
      </c>
      <c r="J1506" s="5">
        <v>12.96</v>
      </c>
      <c r="L1506" s="86">
        <v>41855</v>
      </c>
      <c r="M1506" s="5">
        <v>1.9464999999999999</v>
      </c>
      <c r="O1506" s="86">
        <f t="shared" ca="1" si="170"/>
        <v>41855</v>
      </c>
      <c r="P1506" s="5">
        <v>1888.03</v>
      </c>
      <c r="Q1506" s="5">
        <v>10.0123039376723</v>
      </c>
      <c r="R1506" s="1"/>
      <c r="S1506" s="1">
        <v>41620</v>
      </c>
      <c r="T1506">
        <v>343.97699999999998</v>
      </c>
      <c r="V1506" s="86">
        <v>41821</v>
      </c>
      <c r="W1506" s="5">
        <v>10.06</v>
      </c>
      <c r="Z1506" s="86">
        <v>41780</v>
      </c>
      <c r="AA1506" s="5">
        <v>94.64</v>
      </c>
      <c r="AC1506" s="1">
        <v>41705</v>
      </c>
      <c r="AD1506">
        <v>2.8935</v>
      </c>
      <c r="AE1506" s="87">
        <f t="shared" ca="1" si="171"/>
        <v>4.5500000000000096E-2</v>
      </c>
      <c r="AF1506" s="87">
        <f t="shared" ca="1" si="172"/>
        <v>3.5031830763844862E-2</v>
      </c>
      <c r="AG1506" s="87">
        <f t="shared" ca="1" si="173"/>
        <v>0.5648712980257834</v>
      </c>
      <c r="AI1506" s="1">
        <v>41634</v>
      </c>
      <c r="AJ1506">
        <v>1842.02</v>
      </c>
      <c r="AK1506" s="85">
        <f t="shared" ca="1" si="176"/>
        <v>4.7342647208743665E-3</v>
      </c>
      <c r="AL1506" s="87">
        <f t="shared" ca="1" si="174"/>
        <v>1.0494656255441224E-3</v>
      </c>
      <c r="AM1506" s="87">
        <f t="shared" ca="1" si="175"/>
        <v>1.6922124742232167</v>
      </c>
    </row>
    <row r="1507" spans="2:39" x14ac:dyDescent="0.45">
      <c r="B1507" s="86">
        <v>41844</v>
      </c>
      <c r="C1507" s="5">
        <v>62.2</v>
      </c>
      <c r="E1507" s="86">
        <v>41850</v>
      </c>
      <c r="F1507" s="5">
        <v>2.6869999999999998</v>
      </c>
      <c r="G1507" s="5">
        <v>0.96258484474529771</v>
      </c>
      <c r="I1507" s="86">
        <v>41778</v>
      </c>
      <c r="J1507" s="5">
        <v>12.42</v>
      </c>
      <c r="L1507" s="86">
        <v>41852</v>
      </c>
      <c r="M1507" s="5">
        <v>1.9530000000000001</v>
      </c>
      <c r="O1507" s="86">
        <f t="shared" ca="1" si="170"/>
        <v>41852</v>
      </c>
      <c r="P1507" s="5">
        <v>1872.83</v>
      </c>
      <c r="Q1507" s="5">
        <v>11.1039477644195</v>
      </c>
      <c r="R1507" s="1"/>
      <c r="S1507" s="1">
        <v>41619</v>
      </c>
      <c r="T1507">
        <v>341.87700000000001</v>
      </c>
      <c r="V1507" s="86">
        <v>41820</v>
      </c>
      <c r="W1507" s="5">
        <v>9.75</v>
      </c>
      <c r="Z1507" s="86">
        <v>41779</v>
      </c>
      <c r="AA1507" s="5">
        <v>94.65</v>
      </c>
      <c r="AC1507" s="1">
        <v>41704</v>
      </c>
      <c r="AD1507">
        <v>2.8479999999999999</v>
      </c>
      <c r="AE1507" s="87">
        <f t="shared" ca="1" si="171"/>
        <v>3.4999999999999698E-2</v>
      </c>
      <c r="AF1507" s="87">
        <f t="shared" ca="1" si="172"/>
        <v>5.2004006255928645E-2</v>
      </c>
      <c r="AG1507" s="87">
        <f t="shared" ca="1" si="173"/>
        <v>0.83853940475885391</v>
      </c>
      <c r="AI1507" s="1">
        <v>41632</v>
      </c>
      <c r="AJ1507">
        <v>1833.32</v>
      </c>
      <c r="AK1507" s="85">
        <f t="shared" ca="1" si="176"/>
        <v>2.9115282591196121E-3</v>
      </c>
      <c r="AL1507" s="87">
        <f t="shared" ca="1" si="174"/>
        <v>2.6677116839939679E-3</v>
      </c>
      <c r="AM1507" s="87">
        <f t="shared" ca="1" si="175"/>
        <v>4.3015558389013879</v>
      </c>
    </row>
    <row r="1508" spans="2:39" x14ac:dyDescent="0.45">
      <c r="B1508" s="86">
        <v>41843</v>
      </c>
      <c r="C1508" s="5">
        <v>61.230499999999999</v>
      </c>
      <c r="E1508" s="86">
        <v>41849</v>
      </c>
      <c r="F1508" s="5">
        <v>2.5905</v>
      </c>
      <c r="G1508" s="5">
        <v>0.5605975234812699</v>
      </c>
      <c r="I1508" s="86">
        <v>41775</v>
      </c>
      <c r="J1508" s="5">
        <v>12.44</v>
      </c>
      <c r="L1508" s="86">
        <v>41851</v>
      </c>
      <c r="M1508" s="5">
        <v>1.9691000000000001</v>
      </c>
      <c r="O1508" s="86">
        <f t="shared" ca="1" si="170"/>
        <v>41851</v>
      </c>
      <c r="P1508" s="5">
        <v>1885.08</v>
      </c>
      <c r="Q1508" s="5">
        <v>10.560961870209701</v>
      </c>
      <c r="R1508" s="1"/>
      <c r="S1508" s="1">
        <v>41618</v>
      </c>
      <c r="T1508">
        <v>332.83699999999999</v>
      </c>
      <c r="V1508" s="86">
        <v>41817</v>
      </c>
      <c r="W1508" s="5">
        <v>10.5</v>
      </c>
      <c r="Z1508" s="86">
        <v>41778</v>
      </c>
      <c r="AA1508" s="5">
        <v>94.77</v>
      </c>
      <c r="AC1508" s="1">
        <v>41703</v>
      </c>
      <c r="AD1508">
        <v>2.8130000000000002</v>
      </c>
      <c r="AE1508" s="87">
        <f t="shared" ca="1" si="171"/>
        <v>1.5000000000000568E-3</v>
      </c>
      <c r="AF1508" s="87">
        <f t="shared" ca="1" si="172"/>
        <v>5.1294086728718893E-2</v>
      </c>
      <c r="AG1508" s="87">
        <f t="shared" ca="1" si="173"/>
        <v>0.82709229634102333</v>
      </c>
      <c r="AI1508" s="1">
        <v>41631</v>
      </c>
      <c r="AJ1508">
        <v>1827.99</v>
      </c>
      <c r="AK1508" s="85">
        <f t="shared" ca="1" si="176"/>
        <v>5.3040046897099881E-3</v>
      </c>
      <c r="AL1508" s="87">
        <f t="shared" ca="1" si="174"/>
        <v>7.1796239217576793E-3</v>
      </c>
      <c r="AM1508" s="87">
        <f t="shared" ca="1" si="175"/>
        <v>11.576795718612093</v>
      </c>
    </row>
    <row r="1509" spans="2:39" x14ac:dyDescent="0.45">
      <c r="B1509" s="86">
        <v>41842</v>
      </c>
      <c r="C1509" s="5">
        <v>60.97</v>
      </c>
      <c r="E1509" s="86">
        <v>41848</v>
      </c>
      <c r="F1509" s="5">
        <v>2.6114999999999999</v>
      </c>
      <c r="G1509" s="5">
        <v>0.51299447690334188</v>
      </c>
      <c r="I1509" s="86">
        <v>41774</v>
      </c>
      <c r="J1509" s="5">
        <v>13.17</v>
      </c>
      <c r="L1509" s="86">
        <v>41850</v>
      </c>
      <c r="M1509" s="5">
        <v>1.9464999999999999</v>
      </c>
      <c r="O1509" s="86">
        <f t="shared" ca="1" si="170"/>
        <v>41850</v>
      </c>
      <c r="P1509" s="5">
        <v>1877.86</v>
      </c>
      <c r="Q1509" s="5">
        <v>9.3121773140640105</v>
      </c>
      <c r="R1509" s="1"/>
      <c r="S1509" s="1">
        <v>41617</v>
      </c>
      <c r="T1509">
        <v>331.86700000000002</v>
      </c>
      <c r="V1509" s="86">
        <v>41816</v>
      </c>
      <c r="W1509" s="5">
        <v>10.69</v>
      </c>
      <c r="Z1509" s="86">
        <v>41775</v>
      </c>
      <c r="AA1509" s="5">
        <v>94.629900000000006</v>
      </c>
      <c r="AC1509" s="1">
        <v>41702</v>
      </c>
      <c r="AD1509">
        <v>2.8115000000000001</v>
      </c>
      <c r="AE1509" s="87">
        <f t="shared" ca="1" si="171"/>
        <v>8.6500000000000021E-2</v>
      </c>
      <c r="AF1509" s="87">
        <f t="shared" ca="1" si="172"/>
        <v>5.3628560487859404E-2</v>
      </c>
      <c r="AG1509" s="87">
        <f t="shared" ca="1" si="173"/>
        <v>0.86473455464668381</v>
      </c>
      <c r="AI1509" s="1">
        <v>41628</v>
      </c>
      <c r="AJ1509">
        <v>1818.32</v>
      </c>
      <c r="AK1509" s="85">
        <f t="shared" ca="1" si="176"/>
        <v>4.8071714880478693E-3</v>
      </c>
      <c r="AL1509" s="87">
        <f t="shared" ca="1" si="174"/>
        <v>8.7173609017212692E-3</v>
      </c>
      <c r="AM1509" s="87">
        <f t="shared" ca="1" si="175"/>
        <v>14.056322094923427</v>
      </c>
    </row>
    <row r="1510" spans="2:39" x14ac:dyDescent="0.45">
      <c r="B1510" s="86">
        <v>41841</v>
      </c>
      <c r="C1510" s="5">
        <v>61.366500000000002</v>
      </c>
      <c r="E1510" s="86">
        <v>41845</v>
      </c>
      <c r="F1510" s="5">
        <v>2.5895000000000001</v>
      </c>
      <c r="G1510" s="5">
        <v>0.48745555352941361</v>
      </c>
      <c r="I1510" s="86">
        <v>41773</v>
      </c>
      <c r="J1510" s="5">
        <v>12.17</v>
      </c>
      <c r="L1510" s="86">
        <v>41849</v>
      </c>
      <c r="M1510" s="5">
        <v>1.8785000000000001</v>
      </c>
      <c r="O1510" s="86">
        <f t="shared" ca="1" si="170"/>
        <v>41849</v>
      </c>
      <c r="P1510" s="5">
        <v>1870.85</v>
      </c>
      <c r="Q1510" s="5">
        <v>13.1450598555182</v>
      </c>
      <c r="R1510" s="1"/>
      <c r="S1510" s="1">
        <v>41614</v>
      </c>
      <c r="T1510">
        <v>339.26799999999997</v>
      </c>
      <c r="V1510" s="86">
        <v>41815</v>
      </c>
      <c r="W1510" s="5">
        <v>10.06</v>
      </c>
      <c r="Z1510" s="86">
        <v>41774</v>
      </c>
      <c r="AA1510" s="5">
        <v>94.44</v>
      </c>
      <c r="AC1510" s="1">
        <v>41701</v>
      </c>
      <c r="AD1510">
        <v>2.7250000000000001</v>
      </c>
      <c r="AE1510" s="87">
        <f t="shared" ca="1" si="171"/>
        <v>-3.6000000000000032E-2</v>
      </c>
      <c r="AF1510" s="87">
        <f t="shared" ca="1" si="172"/>
        <v>2.2230815699534466E-2</v>
      </c>
      <c r="AG1510" s="87">
        <f t="shared" ca="1" si="173"/>
        <v>0.35846113224913756</v>
      </c>
      <c r="AI1510" s="1">
        <v>41627</v>
      </c>
      <c r="AJ1510">
        <v>1809.6</v>
      </c>
      <c r="AK1510" s="85">
        <f t="shared" ca="1" si="176"/>
        <v>-5.8007045338986994E-4</v>
      </c>
      <c r="AL1510" s="87">
        <f t="shared" ca="1" si="174"/>
        <v>8.7719340812161366E-3</v>
      </c>
      <c r="AM1510" s="87">
        <f t="shared" ca="1" si="175"/>
        <v>14.144318702769782</v>
      </c>
    </row>
    <row r="1511" spans="2:39" x14ac:dyDescent="0.45">
      <c r="B1511" s="86">
        <v>41838</v>
      </c>
      <c r="C1511" s="5">
        <v>61.1</v>
      </c>
      <c r="E1511" s="86">
        <v>41844</v>
      </c>
      <c r="F1511" s="5">
        <v>2.6265000000000001</v>
      </c>
      <c r="G1511" s="5">
        <v>0.33106834641807953</v>
      </c>
      <c r="I1511" s="86">
        <v>41772</v>
      </c>
      <c r="J1511" s="5">
        <v>12.13</v>
      </c>
      <c r="L1511" s="86">
        <v>41848</v>
      </c>
      <c r="M1511" s="5">
        <v>1.9026000000000001</v>
      </c>
      <c r="O1511" s="86">
        <f t="shared" ca="1" si="170"/>
        <v>41848</v>
      </c>
      <c r="P1511" s="5">
        <v>1888.53</v>
      </c>
      <c r="Q1511" s="5">
        <v>9.5669185692835601</v>
      </c>
      <c r="R1511" s="1"/>
      <c r="S1511" s="1">
        <v>41613</v>
      </c>
      <c r="T1511">
        <v>350.73899999999998</v>
      </c>
      <c r="V1511" s="86">
        <v>41814</v>
      </c>
      <c r="W1511" s="5">
        <v>9.75</v>
      </c>
      <c r="Z1511" s="86">
        <v>41773</v>
      </c>
      <c r="AA1511" s="5">
        <v>94.53</v>
      </c>
      <c r="AC1511" s="1">
        <v>41698</v>
      </c>
      <c r="AD1511">
        <v>2.7610000000000001</v>
      </c>
      <c r="AE1511" s="87">
        <f t="shared" ca="1" si="171"/>
        <v>1.2999999999999901E-2</v>
      </c>
      <c r="AF1511" s="87">
        <f t="shared" ca="1" si="172"/>
        <v>2.2882963094844184E-2</v>
      </c>
      <c r="AG1511" s="87">
        <f t="shared" ca="1" si="173"/>
        <v>0.36897669303087455</v>
      </c>
      <c r="AI1511" s="1">
        <v>41626</v>
      </c>
      <c r="AJ1511">
        <v>1810.65</v>
      </c>
      <c r="AK1511" s="85">
        <f t="shared" ca="1" si="176"/>
        <v>1.6510892525584176E-2</v>
      </c>
      <c r="AL1511" s="87">
        <f t="shared" ca="1" si="174"/>
        <v>8.6771641386085216E-3</v>
      </c>
      <c r="AM1511" s="87">
        <f t="shared" ca="1" si="175"/>
        <v>13.991506761950973</v>
      </c>
    </row>
    <row r="1512" spans="2:39" x14ac:dyDescent="0.45">
      <c r="B1512" s="86">
        <v>41837</v>
      </c>
      <c r="C1512" s="5">
        <v>62.46</v>
      </c>
      <c r="E1512" s="86">
        <v>41843</v>
      </c>
      <c r="F1512" s="5">
        <v>2.59</v>
      </c>
      <c r="G1512" s="5">
        <v>0.27949883720688634</v>
      </c>
      <c r="I1512" s="86">
        <v>41771</v>
      </c>
      <c r="J1512" s="5">
        <v>12.23</v>
      </c>
      <c r="L1512" s="86">
        <v>41845</v>
      </c>
      <c r="M1512" s="5">
        <v>1.8978999999999999</v>
      </c>
      <c r="O1512" s="86">
        <f t="shared" ca="1" si="170"/>
        <v>41845</v>
      </c>
      <c r="P1512" s="5">
        <v>1897.45</v>
      </c>
      <c r="Q1512" s="5">
        <v>7.8481727015271501</v>
      </c>
      <c r="R1512" s="1"/>
      <c r="S1512" s="1">
        <v>41612</v>
      </c>
      <c r="T1512">
        <v>345.80799999999999</v>
      </c>
      <c r="V1512" s="86">
        <v>41813</v>
      </c>
      <c r="W1512" s="5">
        <v>9</v>
      </c>
      <c r="Z1512" s="86">
        <v>41772</v>
      </c>
      <c r="AA1512" s="5">
        <v>94.48</v>
      </c>
      <c r="AC1512" s="1">
        <v>41697</v>
      </c>
      <c r="AD1512">
        <v>2.7480000000000002</v>
      </c>
      <c r="AE1512" s="87">
        <f t="shared" ca="1" si="171"/>
        <v>-1.5799999999999592E-2</v>
      </c>
      <c r="AF1512" s="87">
        <f t="shared" ca="1" si="172"/>
        <v>1.9312258628480895E-2</v>
      </c>
      <c r="AG1512" s="87">
        <f t="shared" ca="1" si="173"/>
        <v>0.31140081352923121</v>
      </c>
      <c r="AI1512" s="1">
        <v>41625</v>
      </c>
      <c r="AJ1512">
        <v>1781</v>
      </c>
      <c r="AK1512" s="85">
        <f t="shared" ca="1" si="176"/>
        <v>-3.1057840714818681E-3</v>
      </c>
      <c r="AL1512" s="87">
        <f t="shared" ca="1" si="174"/>
        <v>4.6007701755372866E-3</v>
      </c>
      <c r="AM1512" s="87">
        <f t="shared" ca="1" si="175"/>
        <v>7.4185189991732736</v>
      </c>
    </row>
    <row r="1513" spans="2:39" x14ac:dyDescent="0.45">
      <c r="B1513" s="86">
        <v>41836</v>
      </c>
      <c r="C1513" s="5">
        <v>60.8</v>
      </c>
      <c r="E1513" s="86">
        <v>41842</v>
      </c>
      <c r="F1513" s="5">
        <v>2.5855000000000001</v>
      </c>
      <c r="G1513" s="5">
        <v>0.65684264985357887</v>
      </c>
      <c r="I1513" s="86">
        <v>41768</v>
      </c>
      <c r="J1513" s="5">
        <v>12.92</v>
      </c>
      <c r="L1513" s="86">
        <v>41844</v>
      </c>
      <c r="M1513" s="5">
        <v>1.9345000000000001</v>
      </c>
      <c r="O1513" s="86">
        <f t="shared" ca="1" si="170"/>
        <v>41844</v>
      </c>
      <c r="P1513" s="5">
        <v>1896.65</v>
      </c>
      <c r="Q1513" s="5">
        <v>7.7421694311706801</v>
      </c>
      <c r="R1513" s="1"/>
      <c r="S1513" s="1">
        <v>41611</v>
      </c>
      <c r="T1513">
        <v>343.14100000000002</v>
      </c>
      <c r="V1513" s="86">
        <v>41810</v>
      </c>
      <c r="W1513" s="5">
        <v>8.75</v>
      </c>
      <c r="Z1513" s="86">
        <v>41771</v>
      </c>
      <c r="AA1513" s="5">
        <v>94.33</v>
      </c>
      <c r="AC1513" s="1">
        <v>41696</v>
      </c>
      <c r="AD1513">
        <v>2.7637999999999998</v>
      </c>
      <c r="AE1513" s="87">
        <f t="shared" ca="1" si="171"/>
        <v>-3.1900000000000261E-2</v>
      </c>
      <c r="AF1513" s="87">
        <f t="shared" ca="1" si="172"/>
        <v>1.9322611969744968E-2</v>
      </c>
      <c r="AG1513" s="87">
        <f t="shared" ca="1" si="173"/>
        <v>0.31156775614088533</v>
      </c>
      <c r="AI1513" s="1">
        <v>41624</v>
      </c>
      <c r="AJ1513">
        <v>1786.54</v>
      </c>
      <c r="AK1513" s="85">
        <f t="shared" ca="1" si="176"/>
        <v>6.3001000102775595E-3</v>
      </c>
      <c r="AL1513" s="87">
        <f t="shared" ca="1" si="174"/>
        <v>7.3809759667502056E-3</v>
      </c>
      <c r="AM1513" s="87">
        <f t="shared" ca="1" si="175"/>
        <v>11.901466135587443</v>
      </c>
    </row>
    <row r="1514" spans="2:39" x14ac:dyDescent="0.45">
      <c r="B1514" s="86">
        <v>41835</v>
      </c>
      <c r="C1514" s="5">
        <v>61.6</v>
      </c>
      <c r="E1514" s="86">
        <v>41841</v>
      </c>
      <c r="F1514" s="5">
        <v>2.59</v>
      </c>
      <c r="G1514" s="5">
        <v>0.65081149344491751</v>
      </c>
      <c r="I1514" s="86">
        <v>41767</v>
      </c>
      <c r="J1514" s="5">
        <v>13.43</v>
      </c>
      <c r="L1514" s="86">
        <v>41843</v>
      </c>
      <c r="M1514" s="5">
        <v>1.9219999999999999</v>
      </c>
      <c r="O1514" s="86">
        <f t="shared" ca="1" si="170"/>
        <v>41843</v>
      </c>
      <c r="P1514" s="5">
        <v>1878.48</v>
      </c>
      <c r="Q1514" s="5">
        <v>9.9567890878579099</v>
      </c>
      <c r="R1514" s="1"/>
      <c r="S1514" s="1">
        <v>41610</v>
      </c>
      <c r="T1514">
        <v>337.976</v>
      </c>
      <c r="V1514" s="86">
        <v>41809</v>
      </c>
      <c r="W1514" s="5">
        <v>9</v>
      </c>
      <c r="Z1514" s="86">
        <v>41768</v>
      </c>
      <c r="AA1514" s="5">
        <v>94.23</v>
      </c>
      <c r="AC1514" s="1">
        <v>41695</v>
      </c>
      <c r="AD1514">
        <v>2.7957000000000001</v>
      </c>
      <c r="AE1514" s="87">
        <f t="shared" ca="1" si="171"/>
        <v>-3.8300000000000001E-2</v>
      </c>
      <c r="AF1514" s="87">
        <f t="shared" ca="1" si="172"/>
        <v>2.2904493736673689E-2</v>
      </c>
      <c r="AG1514" s="87">
        <f t="shared" ca="1" si="173"/>
        <v>0.36932386419870605</v>
      </c>
      <c r="AI1514" s="1">
        <v>41621</v>
      </c>
      <c r="AJ1514">
        <v>1775.32</v>
      </c>
      <c r="AK1514" s="85">
        <f t="shared" ca="1" si="176"/>
        <v>-1.0138503227667498E-4</v>
      </c>
      <c r="AL1514" s="87">
        <f t="shared" ca="1" si="174"/>
        <v>4.7924721219304569E-3</v>
      </c>
      <c r="AM1514" s="87">
        <f t="shared" ca="1" si="175"/>
        <v>7.7276290997077242</v>
      </c>
    </row>
    <row r="1515" spans="2:39" x14ac:dyDescent="0.45">
      <c r="B1515" s="86">
        <v>41834</v>
      </c>
      <c r="C1515" s="5">
        <v>61.869599999999998</v>
      </c>
      <c r="E1515" s="86">
        <v>41838</v>
      </c>
      <c r="F1515" s="5">
        <v>2.5990000000000002</v>
      </c>
      <c r="G1515" s="5">
        <v>0.66298039186691227</v>
      </c>
      <c r="I1515" s="86">
        <v>41766</v>
      </c>
      <c r="J1515" s="5">
        <v>13.4</v>
      </c>
      <c r="L1515" s="86">
        <v>41842</v>
      </c>
      <c r="M1515" s="5">
        <v>1.9095</v>
      </c>
      <c r="O1515" s="86">
        <f t="shared" ca="1" si="170"/>
        <v>41842</v>
      </c>
      <c r="P1515" s="5">
        <v>1875.63</v>
      </c>
      <c r="Q1515" s="5">
        <v>10.0320340389381</v>
      </c>
      <c r="R1515" s="1"/>
      <c r="S1515" s="1">
        <v>41607</v>
      </c>
      <c r="T1515">
        <v>338.24</v>
      </c>
      <c r="V1515" s="86">
        <v>41808</v>
      </c>
      <c r="W1515" s="5">
        <v>9.5</v>
      </c>
      <c r="Z1515" s="86">
        <v>41767</v>
      </c>
      <c r="AA1515" s="5">
        <v>94.14</v>
      </c>
      <c r="AC1515" s="1">
        <v>41694</v>
      </c>
      <c r="AD1515">
        <v>2.8340000000000001</v>
      </c>
      <c r="AE1515" s="87">
        <f t="shared" ca="1" si="171"/>
        <v>4.9999999999998934E-3</v>
      </c>
      <c r="AF1515" s="87">
        <f t="shared" ca="1" si="172"/>
        <v>2.4598848211518452E-2</v>
      </c>
      <c r="AG1515" s="87">
        <f t="shared" ca="1" si="173"/>
        <v>0.39664450918506911</v>
      </c>
      <c r="AI1515" s="1">
        <v>41620</v>
      </c>
      <c r="AJ1515">
        <v>1775.5</v>
      </c>
      <c r="AK1515" s="85">
        <f t="shared" ca="1" si="176"/>
        <v>-3.777704817573199E-3</v>
      </c>
      <c r="AL1515" s="87">
        <f t="shared" ca="1" si="174"/>
        <v>5.4451325662955496E-3</v>
      </c>
      <c r="AM1515" s="87">
        <f t="shared" ca="1" si="175"/>
        <v>8.7800124446258128</v>
      </c>
    </row>
    <row r="1516" spans="2:39" x14ac:dyDescent="0.45">
      <c r="B1516" s="86">
        <v>41831</v>
      </c>
      <c r="C1516" s="5">
        <v>61.5</v>
      </c>
      <c r="E1516" s="86">
        <v>41837</v>
      </c>
      <c r="F1516" s="5">
        <v>2.5691999999999999</v>
      </c>
      <c r="G1516" s="5">
        <v>0.65494783507289256</v>
      </c>
      <c r="I1516" s="86">
        <v>41765</v>
      </c>
      <c r="J1516" s="5">
        <v>13.8</v>
      </c>
      <c r="L1516" s="86">
        <v>41841</v>
      </c>
      <c r="M1516" s="5">
        <v>1.901</v>
      </c>
      <c r="O1516" s="86">
        <f t="shared" ca="1" si="170"/>
        <v>41841</v>
      </c>
      <c r="P1516" s="5">
        <v>1878.21</v>
      </c>
      <c r="Q1516" s="5">
        <v>10.030657667574699</v>
      </c>
      <c r="R1516" s="1"/>
      <c r="S1516" s="1">
        <v>41605</v>
      </c>
      <c r="T1516">
        <v>334.44299999999998</v>
      </c>
      <c r="V1516" s="86">
        <v>41807</v>
      </c>
      <c r="W1516" s="5">
        <v>9.25</v>
      </c>
      <c r="Z1516" s="86">
        <v>41766</v>
      </c>
      <c r="AA1516" s="5">
        <v>94.16</v>
      </c>
      <c r="AC1516" s="1">
        <v>41691</v>
      </c>
      <c r="AD1516">
        <v>2.8290000000000002</v>
      </c>
      <c r="AE1516" s="87">
        <f t="shared" ca="1" si="171"/>
        <v>-2.7799999999999603E-2</v>
      </c>
      <c r="AF1516" s="87">
        <f t="shared" ca="1" si="172"/>
        <v>3.1676016163652773E-2</v>
      </c>
      <c r="AG1516" s="87">
        <f t="shared" ca="1" si="173"/>
        <v>0.51076041350127932</v>
      </c>
      <c r="AI1516" s="1">
        <v>41619</v>
      </c>
      <c r="AJ1516">
        <v>1782.22</v>
      </c>
      <c r="AK1516" s="85">
        <f t="shared" ca="1" si="176"/>
        <v>-1.1381383944921048E-2</v>
      </c>
      <c r="AL1516" s="87">
        <f t="shared" ca="1" si="174"/>
        <v>9.438210323583102E-3</v>
      </c>
      <c r="AM1516" s="87">
        <f t="shared" ca="1" si="175"/>
        <v>15.218656862275845</v>
      </c>
    </row>
    <row r="1517" spans="2:39" x14ac:dyDescent="0.45">
      <c r="B1517" s="86">
        <v>41830</v>
      </c>
      <c r="C1517" s="5">
        <v>63</v>
      </c>
      <c r="E1517" s="86">
        <v>41836</v>
      </c>
      <c r="F1517" s="5">
        <v>2.6375000000000002</v>
      </c>
      <c r="G1517" s="5">
        <v>0.36311887401602588</v>
      </c>
      <c r="I1517" s="86">
        <v>41764</v>
      </c>
      <c r="J1517" s="5">
        <v>13.29</v>
      </c>
      <c r="L1517" s="86">
        <v>41838</v>
      </c>
      <c r="M1517" s="5">
        <v>1.9295</v>
      </c>
      <c r="O1517" s="86">
        <f t="shared" ca="1" si="170"/>
        <v>41838</v>
      </c>
      <c r="P1517" s="5">
        <v>1867.72</v>
      </c>
      <c r="Q1517" s="5">
        <v>7.6849575858940504</v>
      </c>
      <c r="R1517" s="1"/>
      <c r="S1517" s="1">
        <v>41604</v>
      </c>
      <c r="T1517">
        <v>335.78199999999998</v>
      </c>
      <c r="V1517" s="86">
        <v>41806</v>
      </c>
      <c r="W1517" s="5">
        <v>10.25</v>
      </c>
      <c r="Z1517" s="86">
        <v>41765</v>
      </c>
      <c r="AA1517" s="5">
        <v>94.02</v>
      </c>
      <c r="AC1517" s="1">
        <v>41690</v>
      </c>
      <c r="AD1517">
        <v>2.8567999999999998</v>
      </c>
      <c r="AE1517" s="87">
        <f t="shared" ca="1" si="171"/>
        <v>6.7999999999996952E-3</v>
      </c>
      <c r="AF1517" s="87">
        <f t="shared" ca="1" si="172"/>
        <v>2.8249542769161168E-2</v>
      </c>
      <c r="AG1517" s="87">
        <f t="shared" ca="1" si="173"/>
        <v>0.45551019015312177</v>
      </c>
      <c r="AI1517" s="1">
        <v>41618</v>
      </c>
      <c r="AJ1517">
        <v>1802.62</v>
      </c>
      <c r="AK1517" s="85">
        <f t="shared" ca="1" si="176"/>
        <v>-3.1847248870443094E-3</v>
      </c>
      <c r="AL1517" s="87">
        <f t="shared" ca="1" si="174"/>
        <v>7.0661940190744352E-3</v>
      </c>
      <c r="AM1517" s="87">
        <f t="shared" ca="1" si="175"/>
        <v>11.393895496252746</v>
      </c>
    </row>
    <row r="1518" spans="2:39" x14ac:dyDescent="0.45">
      <c r="B1518" s="86">
        <v>41829</v>
      </c>
      <c r="C1518" s="5">
        <v>62.7</v>
      </c>
      <c r="E1518" s="86">
        <v>41835</v>
      </c>
      <c r="F1518" s="5">
        <v>2.6560000000000001</v>
      </c>
      <c r="G1518" s="5">
        <v>0.3237603022813838</v>
      </c>
      <c r="I1518" s="86">
        <v>41761</v>
      </c>
      <c r="J1518" s="5">
        <v>12.91</v>
      </c>
      <c r="L1518" s="86">
        <v>41837</v>
      </c>
      <c r="M1518" s="5">
        <v>1.9266000000000001</v>
      </c>
      <c r="O1518" s="86">
        <f t="shared" ca="1" si="170"/>
        <v>41837</v>
      </c>
      <c r="P1518" s="5">
        <v>1884.66</v>
      </c>
      <c r="Q1518" s="5">
        <v>3.1476370655364199</v>
      </c>
      <c r="R1518" s="1"/>
      <c r="S1518" s="1">
        <v>41603</v>
      </c>
      <c r="T1518">
        <v>335.16699999999997</v>
      </c>
      <c r="V1518" s="86">
        <v>41803</v>
      </c>
      <c r="W1518" s="5">
        <v>10</v>
      </c>
      <c r="Z1518" s="86">
        <v>41764</v>
      </c>
      <c r="AA1518" s="5">
        <v>94</v>
      </c>
      <c r="AC1518" s="1">
        <v>41689</v>
      </c>
      <c r="AD1518">
        <v>2.85</v>
      </c>
      <c r="AE1518" s="87">
        <f t="shared" ca="1" si="171"/>
        <v>3.2200000000000006E-2</v>
      </c>
      <c r="AF1518" s="87">
        <f t="shared" ca="1" si="172"/>
        <v>2.9189210335327686E-2</v>
      </c>
      <c r="AG1518" s="87">
        <f t="shared" ca="1" si="173"/>
        <v>0.47066187438542345</v>
      </c>
      <c r="AI1518" s="1">
        <v>41617</v>
      </c>
      <c r="AJ1518">
        <v>1808.37</v>
      </c>
      <c r="AK1518" s="85">
        <f t="shared" ca="1" si="176"/>
        <v>1.8154350128978636E-3</v>
      </c>
      <c r="AL1518" s="87">
        <f t="shared" ca="1" si="174"/>
        <v>6.716589640629822E-3</v>
      </c>
      <c r="AM1518" s="87">
        <f t="shared" ca="1" si="175"/>
        <v>10.830175374461911</v>
      </c>
    </row>
    <row r="1519" spans="2:39" x14ac:dyDescent="0.45">
      <c r="B1519" s="86">
        <v>41828</v>
      </c>
      <c r="C1519" s="5">
        <v>62.8</v>
      </c>
      <c r="E1519" s="86">
        <v>41834</v>
      </c>
      <c r="F1519" s="5">
        <v>2.6564000000000001</v>
      </c>
      <c r="G1519" s="5">
        <v>0.32558214529260227</v>
      </c>
      <c r="I1519" s="86">
        <v>41760</v>
      </c>
      <c r="J1519" s="5">
        <v>13.25</v>
      </c>
      <c r="L1519" s="86">
        <v>41836</v>
      </c>
      <c r="M1519" s="5">
        <v>1.9710000000000001</v>
      </c>
      <c r="O1519" s="86">
        <f t="shared" ca="1" si="170"/>
        <v>41836</v>
      </c>
      <c r="P1519" s="5">
        <v>1881.14</v>
      </c>
      <c r="Q1519" s="5">
        <v>4.5202395247665104</v>
      </c>
      <c r="R1519" s="1"/>
      <c r="S1519" s="1">
        <v>41600</v>
      </c>
      <c r="T1519">
        <v>339.44</v>
      </c>
      <c r="V1519" s="86">
        <v>41802</v>
      </c>
      <c r="W1519" s="5">
        <v>10.31</v>
      </c>
      <c r="Z1519" s="86">
        <v>41761</v>
      </c>
      <c r="AA1519" s="5">
        <v>94.04</v>
      </c>
      <c r="AC1519" s="1">
        <v>41688</v>
      </c>
      <c r="AD1519">
        <v>2.8178000000000001</v>
      </c>
      <c r="AE1519" s="87">
        <f t="shared" ca="1" si="171"/>
        <v>-3.620000000000001E-2</v>
      </c>
      <c r="AF1519" s="87">
        <f t="shared" ca="1" si="172"/>
        <v>3.1694531599841307E-2</v>
      </c>
      <c r="AG1519" s="87">
        <f t="shared" ca="1" si="173"/>
        <v>0.51105896593902755</v>
      </c>
      <c r="AI1519" s="1">
        <v>41614</v>
      </c>
      <c r="AJ1519">
        <v>1805.09</v>
      </c>
      <c r="AK1519" s="85">
        <f t="shared" ca="1" si="176"/>
        <v>1.1175230224585924E-2</v>
      </c>
      <c r="AL1519" s="87">
        <f t="shared" ca="1" si="174"/>
        <v>7.173509373947169E-3</v>
      </c>
      <c r="AM1519" s="87">
        <f t="shared" ca="1" si="175"/>
        <v>11.566936306519567</v>
      </c>
    </row>
    <row r="1520" spans="2:39" x14ac:dyDescent="0.45">
      <c r="B1520" s="86">
        <v>41827</v>
      </c>
      <c r="C1520" s="5">
        <v>62.781999999999996</v>
      </c>
      <c r="E1520" s="86">
        <v>41831</v>
      </c>
      <c r="F1520" s="5">
        <v>2.6280000000000001</v>
      </c>
      <c r="G1520" s="5">
        <v>0.39526994994982217</v>
      </c>
      <c r="I1520" s="86">
        <v>41759</v>
      </c>
      <c r="J1520" s="5">
        <v>13.41</v>
      </c>
      <c r="L1520" s="86">
        <v>41835</v>
      </c>
      <c r="M1520" s="5">
        <v>1.998</v>
      </c>
      <c r="O1520" s="86">
        <f t="shared" ca="1" si="170"/>
        <v>41835</v>
      </c>
      <c r="P1520" s="5">
        <v>1883.68</v>
      </c>
      <c r="Q1520" s="5">
        <v>3.3109323803199202</v>
      </c>
      <c r="R1520" s="1"/>
      <c r="S1520" s="1">
        <v>41599</v>
      </c>
      <c r="T1520">
        <v>345.44200000000001</v>
      </c>
      <c r="V1520" s="86">
        <v>41801</v>
      </c>
      <c r="W1520" s="5">
        <v>10.5</v>
      </c>
      <c r="Z1520" s="86">
        <v>41760</v>
      </c>
      <c r="AA1520" s="5">
        <v>93.82</v>
      </c>
      <c r="AC1520" s="1">
        <v>41687</v>
      </c>
      <c r="AD1520">
        <v>2.8540000000000001</v>
      </c>
      <c r="AE1520" s="87">
        <f t="shared" ca="1" si="171"/>
        <v>3.0000000000001137E-3</v>
      </c>
      <c r="AF1520" s="87">
        <f t="shared" ca="1" si="172"/>
        <v>3.7229020937972659E-2</v>
      </c>
      <c r="AG1520" s="87">
        <f t="shared" ca="1" si="173"/>
        <v>0.60029992503747798</v>
      </c>
      <c r="AI1520" s="1">
        <v>41613</v>
      </c>
      <c r="AJ1520">
        <v>1785.03</v>
      </c>
      <c r="AK1520" s="85">
        <f t="shared" ca="1" si="176"/>
        <v>-4.3489995429874546E-3</v>
      </c>
      <c r="AL1520" s="87">
        <f t="shared" ca="1" si="174"/>
        <v>1.2603837084976235E-3</v>
      </c>
      <c r="AM1520" s="87">
        <f t="shared" ca="1" si="175"/>
        <v>2.032307663932845</v>
      </c>
    </row>
    <row r="1521" spans="2:39" x14ac:dyDescent="0.45">
      <c r="B1521" s="86">
        <v>41824</v>
      </c>
      <c r="C1521" s="5">
        <v>65</v>
      </c>
      <c r="E1521" s="86">
        <v>41830</v>
      </c>
      <c r="F1521" s="5">
        <v>2.6480000000000001</v>
      </c>
      <c r="G1521" s="5">
        <v>0.39704743629277872</v>
      </c>
      <c r="I1521" s="86">
        <v>41758</v>
      </c>
      <c r="J1521" s="5">
        <v>13.71</v>
      </c>
      <c r="L1521" s="86">
        <v>41834</v>
      </c>
      <c r="M1521" s="5">
        <v>2.0224000000000002</v>
      </c>
      <c r="O1521" s="86">
        <f t="shared" ca="1" si="170"/>
        <v>41834</v>
      </c>
      <c r="P1521" s="5">
        <v>1883.95</v>
      </c>
      <c r="Q1521" s="5">
        <v>9.5843921945428203</v>
      </c>
      <c r="R1521" s="1"/>
      <c r="S1521" s="1">
        <v>41598</v>
      </c>
      <c r="T1521">
        <v>352.80900000000003</v>
      </c>
      <c r="V1521" s="86">
        <v>41800</v>
      </c>
      <c r="W1521" s="5">
        <v>11.5</v>
      </c>
      <c r="Z1521" s="86">
        <v>41759</v>
      </c>
      <c r="AA1521" s="5">
        <v>94.34</v>
      </c>
      <c r="AC1521" s="1">
        <v>41684</v>
      </c>
      <c r="AD1521">
        <v>2.851</v>
      </c>
      <c r="AE1521" s="87">
        <f t="shared" ca="1" si="171"/>
        <v>1.6000000000000014E-2</v>
      </c>
      <c r="AF1521" s="87">
        <f t="shared" ca="1" si="172"/>
        <v>4.7689097286486869E-2</v>
      </c>
      <c r="AG1521" s="87">
        <f t="shared" ca="1" si="173"/>
        <v>0.76896358821468414</v>
      </c>
      <c r="AI1521" s="1">
        <v>41612</v>
      </c>
      <c r="AJ1521">
        <v>1792.81</v>
      </c>
      <c r="AK1521" s="85">
        <f t="shared" ca="1" si="176"/>
        <v>-1.3043625524062031E-3</v>
      </c>
      <c r="AL1521" s="87">
        <f t="shared" ca="1" si="174"/>
        <v>1.1423624995018824E-3</v>
      </c>
      <c r="AM1521" s="87">
        <f t="shared" ca="1" si="175"/>
        <v>1.8420041825949498</v>
      </c>
    </row>
    <row r="1522" spans="2:39" x14ac:dyDescent="0.45">
      <c r="B1522" s="86">
        <v>41823</v>
      </c>
      <c r="C1522" s="5">
        <v>64.784099999999995</v>
      </c>
      <c r="E1522" s="86">
        <v>41829</v>
      </c>
      <c r="F1522" s="5">
        <v>2.6509999999999998</v>
      </c>
      <c r="G1522" s="5">
        <v>0.397047436292777</v>
      </c>
      <c r="I1522" s="86">
        <v>41757</v>
      </c>
      <c r="J1522" s="5">
        <v>13.97</v>
      </c>
      <c r="L1522" s="86">
        <v>41831</v>
      </c>
      <c r="M1522" s="5">
        <v>2.0099999999999998</v>
      </c>
      <c r="O1522" s="86">
        <f t="shared" ca="1" si="170"/>
        <v>41831</v>
      </c>
      <c r="P1522" s="5">
        <v>1878.33</v>
      </c>
      <c r="Q1522" s="5">
        <v>9.3749533095786592</v>
      </c>
      <c r="R1522" s="1"/>
      <c r="S1522" s="1">
        <v>41597</v>
      </c>
      <c r="T1522">
        <v>352.28399999999999</v>
      </c>
      <c r="V1522" s="86">
        <v>41799</v>
      </c>
      <c r="W1522" s="5">
        <v>11.75</v>
      </c>
      <c r="Z1522" s="86">
        <v>41758</v>
      </c>
      <c r="AA1522" s="5">
        <v>94.36</v>
      </c>
      <c r="AC1522" s="1">
        <v>41683</v>
      </c>
      <c r="AD1522">
        <v>2.835</v>
      </c>
      <c r="AE1522" s="87">
        <f t="shared" ca="1" si="171"/>
        <v>-5.1000000000000156E-2</v>
      </c>
      <c r="AF1522" s="87">
        <f t="shared" ca="1" si="172"/>
        <v>5.1519413816541126E-2</v>
      </c>
      <c r="AG1522" s="87">
        <f t="shared" ca="1" si="173"/>
        <v>0.83072558646041605</v>
      </c>
      <c r="AI1522" s="1">
        <v>41611</v>
      </c>
      <c r="AJ1522">
        <v>1795.15</v>
      </c>
      <c r="AK1522" s="85">
        <f t="shared" ca="1" si="176"/>
        <v>-3.1979560353162999E-3</v>
      </c>
      <c r="AL1522" s="87">
        <f t="shared" ca="1" si="174"/>
        <v>2.5791644964295989E-3</v>
      </c>
      <c r="AM1522" s="87">
        <f t="shared" ca="1" si="175"/>
        <v>4.158777789095212</v>
      </c>
    </row>
    <row r="1523" spans="2:39" x14ac:dyDescent="0.45">
      <c r="B1523" s="86">
        <v>41822</v>
      </c>
      <c r="C1523" s="5">
        <v>64.409800000000004</v>
      </c>
      <c r="E1523" s="86">
        <v>41828</v>
      </c>
      <c r="F1523" s="5">
        <v>2.6539999999999999</v>
      </c>
      <c r="G1523" s="5">
        <v>0.44809039266648049</v>
      </c>
      <c r="I1523" s="86">
        <v>41754</v>
      </c>
      <c r="J1523" s="5">
        <v>14.06</v>
      </c>
      <c r="L1523" s="86">
        <v>41830</v>
      </c>
      <c r="M1523" s="5">
        <v>2.0230000000000001</v>
      </c>
      <c r="O1523" s="86">
        <f t="shared" ca="1" si="170"/>
        <v>41830</v>
      </c>
      <c r="P1523" s="5">
        <v>1869.43</v>
      </c>
      <c r="Q1523" s="5">
        <v>8.17382581202612</v>
      </c>
      <c r="R1523" s="1"/>
      <c r="S1523" s="1">
        <v>41596</v>
      </c>
      <c r="T1523">
        <v>348.93900000000002</v>
      </c>
      <c r="V1523" s="86">
        <v>41796</v>
      </c>
      <c r="W1523" s="5">
        <v>11.75</v>
      </c>
      <c r="Z1523" s="86">
        <v>41757</v>
      </c>
      <c r="AA1523" s="5">
        <v>94.22</v>
      </c>
      <c r="AC1523" s="1">
        <v>41682</v>
      </c>
      <c r="AD1523">
        <v>2.8860000000000001</v>
      </c>
      <c r="AE1523" s="87">
        <f t="shared" ca="1" si="171"/>
        <v>3.6000000000000032E-2</v>
      </c>
      <c r="AF1523" s="87">
        <f t="shared" ca="1" si="172"/>
        <v>4.2849299877594227E-2</v>
      </c>
      <c r="AG1523" s="87">
        <f t="shared" ca="1" si="173"/>
        <v>0.6909241998946043</v>
      </c>
      <c r="AI1523" s="1">
        <v>41610</v>
      </c>
      <c r="AJ1523">
        <v>1800.9</v>
      </c>
      <c r="AK1523" s="85">
        <f t="shared" ca="1" si="176"/>
        <v>-2.7227046439559808E-3</v>
      </c>
      <c r="AL1523" s="87">
        <f t="shared" ca="1" si="174"/>
        <v>2.161907006504803E-3</v>
      </c>
      <c r="AM1523" s="87">
        <f t="shared" ca="1" si="175"/>
        <v>3.485970302858854</v>
      </c>
    </row>
    <row r="1524" spans="2:39" x14ac:dyDescent="0.45">
      <c r="B1524" s="86">
        <v>41821</v>
      </c>
      <c r="C1524" s="5">
        <v>63.6</v>
      </c>
      <c r="E1524" s="86">
        <v>41827</v>
      </c>
      <c r="F1524" s="5">
        <v>2.7090000000000001</v>
      </c>
      <c r="G1524" s="5">
        <v>0.60366519418189735</v>
      </c>
      <c r="I1524" s="86">
        <v>41753</v>
      </c>
      <c r="J1524" s="5">
        <v>13.32</v>
      </c>
      <c r="L1524" s="86">
        <v>41829</v>
      </c>
      <c r="M1524" s="5">
        <v>2.032</v>
      </c>
      <c r="O1524" s="86">
        <f t="shared" ca="1" si="170"/>
        <v>41829</v>
      </c>
      <c r="P1524" s="5">
        <v>1863.4</v>
      </c>
      <c r="Q1524" s="5">
        <v>8.6056153249876708</v>
      </c>
      <c r="R1524" s="1"/>
      <c r="S1524" s="1">
        <v>41593</v>
      </c>
      <c r="T1524">
        <v>344.46800000000002</v>
      </c>
      <c r="V1524" s="86">
        <v>41795</v>
      </c>
      <c r="W1524" s="5">
        <v>12</v>
      </c>
      <c r="Z1524" s="86">
        <v>41754</v>
      </c>
      <c r="AA1524" s="5">
        <v>94.24</v>
      </c>
      <c r="AC1524" s="1">
        <v>41681</v>
      </c>
      <c r="AD1524">
        <v>2.85</v>
      </c>
      <c r="AE1524" s="87">
        <f t="shared" ca="1" si="171"/>
        <v>6.0000000000000053E-2</v>
      </c>
      <c r="AF1524" s="87">
        <f t="shared" ca="1" si="172"/>
        <v>4.1738271805781865E-2</v>
      </c>
      <c r="AG1524" s="87">
        <f t="shared" ca="1" si="173"/>
        <v>0.67300941053351149</v>
      </c>
      <c r="AI1524" s="1">
        <v>41607</v>
      </c>
      <c r="AJ1524">
        <v>1805.81</v>
      </c>
      <c r="AK1524" s="85">
        <f t="shared" ca="1" si="176"/>
        <v>-7.8604171175170024E-4</v>
      </c>
      <c r="AL1524" s="87">
        <f t="shared" ca="1" si="174"/>
        <v>1.6647428411971687E-3</v>
      </c>
      <c r="AM1524" s="87">
        <f t="shared" ca="1" si="175"/>
        <v>2.684317174073283</v>
      </c>
    </row>
    <row r="1525" spans="2:39" x14ac:dyDescent="0.45">
      <c r="B1525" s="86">
        <v>41820</v>
      </c>
      <c r="C1525" s="5">
        <v>63.1</v>
      </c>
      <c r="E1525" s="86">
        <v>41824</v>
      </c>
      <c r="F1525" s="5">
        <v>2.734</v>
      </c>
      <c r="G1525" s="5">
        <v>0.47603746351171616</v>
      </c>
      <c r="I1525" s="86">
        <v>41752</v>
      </c>
      <c r="J1525" s="5">
        <v>13.27</v>
      </c>
      <c r="L1525" s="86">
        <v>41828</v>
      </c>
      <c r="M1525" s="5">
        <v>2.008</v>
      </c>
      <c r="O1525" s="86">
        <f t="shared" ca="1" si="170"/>
        <v>41828</v>
      </c>
      <c r="P1525" s="5">
        <v>1878.61</v>
      </c>
      <c r="Q1525" s="5">
        <v>4.6748641691454003</v>
      </c>
      <c r="R1525" s="1"/>
      <c r="S1525" s="1">
        <v>41592</v>
      </c>
      <c r="T1525">
        <v>349.40499999999997</v>
      </c>
      <c r="V1525" s="86">
        <v>41794</v>
      </c>
      <c r="W1525" s="5">
        <v>11.75</v>
      </c>
      <c r="Z1525" s="86">
        <v>41753</v>
      </c>
      <c r="AA1525" s="5">
        <v>94.27</v>
      </c>
      <c r="AC1525" s="1">
        <v>41680</v>
      </c>
      <c r="AD1525">
        <v>2.79</v>
      </c>
      <c r="AE1525" s="87">
        <f t="shared" ca="1" si="171"/>
        <v>-2.4000000000000021E-2</v>
      </c>
      <c r="AF1525" s="87">
        <f t="shared" ca="1" si="172"/>
        <v>3.3016410061260798E-2</v>
      </c>
      <c r="AG1525" s="87">
        <f t="shared" ca="1" si="173"/>
        <v>0.53237361567480412</v>
      </c>
      <c r="AI1525" s="1">
        <v>41605</v>
      </c>
      <c r="AJ1525">
        <v>1807.23</v>
      </c>
      <c r="AK1525" s="85">
        <f t="shared" ca="1" si="176"/>
        <v>2.4820094847459511E-3</v>
      </c>
      <c r="AL1525" s="87">
        <f t="shared" ca="1" si="174"/>
        <v>2.7263835604339594E-3</v>
      </c>
      <c r="AM1525" s="87">
        <f t="shared" ca="1" si="175"/>
        <v>4.3961613969884947</v>
      </c>
    </row>
    <row r="1526" spans="2:39" x14ac:dyDescent="0.45">
      <c r="B1526" s="86">
        <v>41817</v>
      </c>
      <c r="C1526" s="5">
        <v>62.47</v>
      </c>
      <c r="E1526" s="86">
        <v>41823</v>
      </c>
      <c r="F1526" s="5">
        <v>2.7370000000000001</v>
      </c>
      <c r="G1526" s="5">
        <v>0.50877467180144686</v>
      </c>
      <c r="I1526" s="86">
        <v>41751</v>
      </c>
      <c r="J1526" s="5">
        <v>13.19</v>
      </c>
      <c r="L1526" s="86">
        <v>41827</v>
      </c>
      <c r="M1526" s="5">
        <v>2.0485000000000002</v>
      </c>
      <c r="O1526" s="86">
        <f t="shared" ca="1" si="170"/>
        <v>41827</v>
      </c>
      <c r="P1526" s="5">
        <v>1875.39</v>
      </c>
      <c r="Q1526" s="5">
        <v>4.6914761785811097</v>
      </c>
      <c r="R1526" s="1"/>
      <c r="S1526" s="1">
        <v>41591</v>
      </c>
      <c r="T1526">
        <v>346.27499999999998</v>
      </c>
      <c r="V1526" s="86">
        <v>41793</v>
      </c>
      <c r="W1526" s="5">
        <v>11.06</v>
      </c>
      <c r="Z1526" s="86">
        <v>41752</v>
      </c>
      <c r="AA1526" s="5">
        <v>94.25</v>
      </c>
      <c r="AC1526" s="1">
        <v>41677</v>
      </c>
      <c r="AD1526">
        <v>2.8140000000000001</v>
      </c>
      <c r="AE1526" s="87">
        <f t="shared" ca="1" si="171"/>
        <v>-2.4499999999999744E-2</v>
      </c>
      <c r="AF1526" s="87">
        <f t="shared" ca="1" si="172"/>
        <v>3.3352598599409436E-2</v>
      </c>
      <c r="AG1526" s="87">
        <f t="shared" ca="1" si="173"/>
        <v>0.53779449296796011</v>
      </c>
      <c r="AI1526" s="1">
        <v>41604</v>
      </c>
      <c r="AJ1526">
        <v>1802.75</v>
      </c>
      <c r="AK1526" s="85">
        <f t="shared" ca="1" si="176"/>
        <v>1.4978239973848013E-4</v>
      </c>
      <c r="AL1526" s="87">
        <f t="shared" ca="1" si="174"/>
        <v>4.3232274345018657E-3</v>
      </c>
      <c r="AM1526" s="87">
        <f t="shared" ca="1" si="175"/>
        <v>6.9709947762939057</v>
      </c>
    </row>
    <row r="1527" spans="2:39" x14ac:dyDescent="0.45">
      <c r="B1527" s="86">
        <v>41816</v>
      </c>
      <c r="C1527" s="5">
        <v>63.5</v>
      </c>
      <c r="E1527" s="86">
        <v>41822</v>
      </c>
      <c r="F1527" s="5">
        <v>2.7290000000000001</v>
      </c>
      <c r="G1527" s="5">
        <v>0.52398473260201284</v>
      </c>
      <c r="I1527" s="86">
        <v>41750</v>
      </c>
      <c r="J1527" s="5">
        <v>13.25</v>
      </c>
      <c r="L1527" s="86">
        <v>41824</v>
      </c>
      <c r="M1527" s="5">
        <v>2.0815000000000001</v>
      </c>
      <c r="O1527" s="86">
        <f t="shared" ca="1" si="170"/>
        <v>41824</v>
      </c>
      <c r="P1527" s="5">
        <v>1879.55</v>
      </c>
      <c r="Q1527" s="5">
        <v>6.2506571066655203</v>
      </c>
      <c r="R1527" s="1"/>
      <c r="S1527" s="1">
        <v>41590</v>
      </c>
      <c r="T1527">
        <v>355.464</v>
      </c>
      <c r="V1527" s="86">
        <v>41792</v>
      </c>
      <c r="W1527" s="5">
        <v>11</v>
      </c>
      <c r="Z1527" s="86">
        <v>41751</v>
      </c>
      <c r="AA1527" s="5">
        <v>94.22</v>
      </c>
      <c r="AC1527" s="1">
        <v>41676</v>
      </c>
      <c r="AD1527">
        <v>2.8384999999999998</v>
      </c>
      <c r="AE1527" s="87">
        <f t="shared" ca="1" si="171"/>
        <v>2.9499999999999638E-2</v>
      </c>
      <c r="AF1527" s="87">
        <f t="shared" ca="1" si="172"/>
        <v>5.3057358898962667E-2</v>
      </c>
      <c r="AG1527" s="87">
        <f t="shared" ca="1" si="173"/>
        <v>0.85552420577483745</v>
      </c>
      <c r="AI1527" s="1">
        <v>41603</v>
      </c>
      <c r="AJ1527">
        <v>1802.48</v>
      </c>
      <c r="AK1527" s="85">
        <f t="shared" ca="1" si="176"/>
        <v>-1.2641245404365169E-3</v>
      </c>
      <c r="AL1527" s="87">
        <f t="shared" ca="1" si="174"/>
        <v>5.426475464214168E-3</v>
      </c>
      <c r="AM1527" s="87">
        <f t="shared" ca="1" si="175"/>
        <v>8.7499287714625282</v>
      </c>
    </row>
    <row r="1528" spans="2:39" x14ac:dyDescent="0.45">
      <c r="B1528" s="86">
        <v>41815</v>
      </c>
      <c r="C1528" s="5">
        <v>63.9</v>
      </c>
      <c r="E1528" s="86">
        <v>41821</v>
      </c>
      <c r="F1528" s="5">
        <v>2.6659999999999999</v>
      </c>
      <c r="G1528" s="5">
        <v>0.39878983604567375</v>
      </c>
      <c r="I1528" s="86">
        <v>41746</v>
      </c>
      <c r="J1528" s="5">
        <v>13.36</v>
      </c>
      <c r="L1528" s="86">
        <v>41823</v>
      </c>
      <c r="M1528" s="5">
        <v>2.0910000000000002</v>
      </c>
      <c r="O1528" s="86">
        <f t="shared" ca="1" si="170"/>
        <v>41823</v>
      </c>
      <c r="P1528" s="5">
        <v>1871.89</v>
      </c>
      <c r="Q1528" s="5">
        <v>6.3112598283277102</v>
      </c>
      <c r="R1528" s="1"/>
      <c r="S1528" s="1">
        <v>41586</v>
      </c>
      <c r="T1528">
        <v>350.25400000000002</v>
      </c>
      <c r="V1528" s="86">
        <v>41789</v>
      </c>
      <c r="W1528" s="5">
        <v>10.88</v>
      </c>
      <c r="Z1528" s="86">
        <v>41750</v>
      </c>
      <c r="AA1528" s="5">
        <v>94.12</v>
      </c>
      <c r="AC1528" s="1">
        <v>41675</v>
      </c>
      <c r="AD1528">
        <v>2.8090000000000002</v>
      </c>
      <c r="AE1528" s="87">
        <f t="shared" ca="1" si="171"/>
        <v>3.6000000000000032E-2</v>
      </c>
      <c r="AF1528" s="87">
        <f t="shared" ca="1" si="172"/>
        <v>5.8158547666415115E-2</v>
      </c>
      <c r="AG1528" s="87">
        <f t="shared" ca="1" si="173"/>
        <v>0.93777840310669158</v>
      </c>
      <c r="AI1528" s="1">
        <v>41600</v>
      </c>
      <c r="AJ1528">
        <v>1804.76</v>
      </c>
      <c r="AK1528" s="85">
        <f t="shared" ca="1" si="176"/>
        <v>4.9491714942796741E-3</v>
      </c>
      <c r="AL1528" s="87">
        <f t="shared" ca="1" si="174"/>
        <v>5.5961102472750464E-3</v>
      </c>
      <c r="AM1528" s="87">
        <f t="shared" ca="1" si="175"/>
        <v>9.0234566402852305</v>
      </c>
    </row>
    <row r="1529" spans="2:39" x14ac:dyDescent="0.45">
      <c r="B1529" s="86">
        <v>41814</v>
      </c>
      <c r="C1529" s="5">
        <v>63.9</v>
      </c>
      <c r="E1529" s="86">
        <v>41820</v>
      </c>
      <c r="F1529" s="5">
        <v>2.6309999999999998</v>
      </c>
      <c r="G1529" s="5">
        <v>0.17876893839068844</v>
      </c>
      <c r="I1529" s="86">
        <v>41745</v>
      </c>
      <c r="J1529" s="5">
        <v>14.18</v>
      </c>
      <c r="L1529" s="86">
        <v>41822</v>
      </c>
      <c r="M1529" s="5">
        <v>2.1124999999999998</v>
      </c>
      <c r="O1529" s="86">
        <f t="shared" ca="1" si="170"/>
        <v>41822</v>
      </c>
      <c r="P1529" s="5">
        <v>1864.85</v>
      </c>
      <c r="Q1529" s="5">
        <v>6.2190558275065602</v>
      </c>
      <c r="R1529" s="1"/>
      <c r="S1529" s="1">
        <v>41585</v>
      </c>
      <c r="T1529">
        <v>359.72399999999999</v>
      </c>
      <c r="V1529" s="86">
        <v>41788</v>
      </c>
      <c r="W1529" s="5">
        <v>10.06</v>
      </c>
      <c r="Z1529" s="86">
        <v>41746</v>
      </c>
      <c r="AA1529" s="5">
        <v>94.12</v>
      </c>
      <c r="AC1529" s="1">
        <v>41674</v>
      </c>
      <c r="AD1529">
        <v>2.7730000000000001</v>
      </c>
      <c r="AE1529" s="87">
        <f t="shared" ca="1" si="171"/>
        <v>5.2500000000000213E-2</v>
      </c>
      <c r="AF1529" s="87">
        <f t="shared" ca="1" si="172"/>
        <v>5.3992283399266233E-2</v>
      </c>
      <c r="AG1529" s="87">
        <f t="shared" ca="1" si="173"/>
        <v>0.8705994103681306</v>
      </c>
      <c r="AI1529" s="1">
        <v>41599</v>
      </c>
      <c r="AJ1529">
        <v>1795.85</v>
      </c>
      <c r="AK1529" s="85">
        <f t="shared" ca="1" si="176"/>
        <v>8.0957162744240488E-3</v>
      </c>
      <c r="AL1529" s="87">
        <f t="shared" ca="1" si="174"/>
        <v>5.6655597482435848E-3</v>
      </c>
      <c r="AM1529" s="87">
        <f t="shared" ca="1" si="175"/>
        <v>9.1354405957450435</v>
      </c>
    </row>
    <row r="1530" spans="2:39" x14ac:dyDescent="0.45">
      <c r="B1530" s="86">
        <v>41813</v>
      </c>
      <c r="C1530" s="5">
        <v>63.311399999999999</v>
      </c>
      <c r="E1530" s="86">
        <v>41817</v>
      </c>
      <c r="F1530" s="5">
        <v>2.64</v>
      </c>
      <c r="G1530" s="5">
        <v>0.28063915146203816</v>
      </c>
      <c r="I1530" s="86">
        <v>41744</v>
      </c>
      <c r="J1530" s="5">
        <v>15.61</v>
      </c>
      <c r="L1530" s="86">
        <v>41821</v>
      </c>
      <c r="M1530" s="5">
        <v>2.0695000000000001</v>
      </c>
      <c r="O1530" s="86">
        <f t="shared" ca="1" si="170"/>
        <v>41821</v>
      </c>
      <c r="P1530" s="5">
        <v>1862.31</v>
      </c>
      <c r="Q1530" s="5">
        <v>14.7044186595597</v>
      </c>
      <c r="R1530" s="1"/>
      <c r="S1530" s="1">
        <v>41584</v>
      </c>
      <c r="T1530">
        <v>352.40899999999999</v>
      </c>
      <c r="V1530" s="86">
        <v>41787</v>
      </c>
      <c r="W1530" s="5">
        <v>9.5</v>
      </c>
      <c r="Z1530" s="86">
        <v>41745</v>
      </c>
      <c r="AA1530" s="5">
        <v>94.23</v>
      </c>
      <c r="AC1530" s="1">
        <v>41673</v>
      </c>
      <c r="AD1530">
        <v>2.7204999999999999</v>
      </c>
      <c r="AE1530" s="87">
        <f t="shared" ca="1" si="171"/>
        <v>-6.4999999999999947E-2</v>
      </c>
      <c r="AF1530" s="87">
        <f t="shared" ca="1" si="172"/>
        <v>3.7239618240076988E-2</v>
      </c>
      <c r="AG1530" s="87">
        <f t="shared" ca="1" si="173"/>
        <v>0.60047080139948139</v>
      </c>
      <c r="AI1530" s="1">
        <v>41598</v>
      </c>
      <c r="AJ1530">
        <v>1781.37</v>
      </c>
      <c r="AK1530" s="85">
        <f t="shared" ca="1" si="176"/>
        <v>-3.642235986195912E-3</v>
      </c>
      <c r="AL1530" s="87">
        <f t="shared" ca="1" si="174"/>
        <v>3.7514297150632904E-3</v>
      </c>
      <c r="AM1530" s="87">
        <f t="shared" ca="1" si="175"/>
        <v>6.0489986574932857</v>
      </c>
    </row>
    <row r="1531" spans="2:39" x14ac:dyDescent="0.45">
      <c r="B1531" s="86">
        <v>41810</v>
      </c>
      <c r="C1531" s="5">
        <v>63.5</v>
      </c>
      <c r="E1531" s="86">
        <v>41816</v>
      </c>
      <c r="F1531" s="5">
        <v>2.637</v>
      </c>
      <c r="G1531" s="5">
        <v>0.39461162341387063</v>
      </c>
      <c r="I1531" s="86">
        <v>41743</v>
      </c>
      <c r="J1531" s="5">
        <v>16.11</v>
      </c>
      <c r="L1531" s="86">
        <v>41820</v>
      </c>
      <c r="M1531" s="5">
        <v>2.048</v>
      </c>
      <c r="O1531" s="86">
        <f t="shared" ca="1" si="170"/>
        <v>41820</v>
      </c>
      <c r="P1531" s="5">
        <v>1842.98</v>
      </c>
      <c r="Q1531" s="5">
        <v>22.5526603723285</v>
      </c>
      <c r="R1531" s="1"/>
      <c r="S1531" s="1">
        <v>41583</v>
      </c>
      <c r="T1531">
        <v>360.94400000000002</v>
      </c>
      <c r="V1531" s="86">
        <v>41786</v>
      </c>
      <c r="W1531" s="5">
        <v>9.25</v>
      </c>
      <c r="Z1531" s="86">
        <v>41744</v>
      </c>
      <c r="AA1531" s="5">
        <v>94.18</v>
      </c>
      <c r="AC1531" s="1">
        <v>41670</v>
      </c>
      <c r="AD1531">
        <v>2.7854999999999999</v>
      </c>
      <c r="AE1531" s="87">
        <f t="shared" ca="1" si="171"/>
        <v>-4.4500000000000206E-2</v>
      </c>
      <c r="AF1531" s="87">
        <f t="shared" ca="1" si="172"/>
        <v>3.7793154141987369E-2</v>
      </c>
      <c r="AG1531" s="87">
        <f t="shared" ca="1" si="173"/>
        <v>0.6093962996277581</v>
      </c>
      <c r="AI1531" s="1">
        <v>41597</v>
      </c>
      <c r="AJ1531">
        <v>1787.87</v>
      </c>
      <c r="AK1531" s="85">
        <f t="shared" ca="1" si="176"/>
        <v>-2.0450361935312332E-3</v>
      </c>
      <c r="AL1531" s="87">
        <f t="shared" ca="1" si="174"/>
        <v>4.3298359863489181E-3</v>
      </c>
      <c r="AM1531" s="87">
        <f t="shared" ca="1" si="175"/>
        <v>6.9816507459606907</v>
      </c>
    </row>
    <row r="1532" spans="2:39" x14ac:dyDescent="0.45">
      <c r="B1532" s="86">
        <v>41809</v>
      </c>
      <c r="C1532" s="5">
        <v>64</v>
      </c>
      <c r="E1532" s="86">
        <v>41815</v>
      </c>
      <c r="F1532" s="5">
        <v>2.66</v>
      </c>
      <c r="G1532" s="5">
        <v>0.38527695666017986</v>
      </c>
      <c r="I1532" s="86">
        <v>41740</v>
      </c>
      <c r="J1532" s="5">
        <v>17.03</v>
      </c>
      <c r="L1532" s="86">
        <v>41817</v>
      </c>
      <c r="M1532" s="5">
        <v>2.0514999999999999</v>
      </c>
      <c r="O1532" s="86">
        <f t="shared" ca="1" si="170"/>
        <v>41817</v>
      </c>
      <c r="P1532" s="5">
        <v>1830.61</v>
      </c>
      <c r="Q1532" s="5">
        <v>24.411495836762398</v>
      </c>
      <c r="R1532" s="1"/>
      <c r="S1532" s="1">
        <v>41582</v>
      </c>
      <c r="T1532">
        <v>353.61599999999999</v>
      </c>
      <c r="V1532" s="86">
        <v>41785</v>
      </c>
      <c r="W1532" s="5">
        <v>9.25</v>
      </c>
      <c r="Z1532" s="86">
        <v>41743</v>
      </c>
      <c r="AA1532" s="5">
        <v>94.08</v>
      </c>
      <c r="AC1532" s="1">
        <v>41669</v>
      </c>
      <c r="AD1532">
        <v>2.83</v>
      </c>
      <c r="AE1532" s="87">
        <f t="shared" ca="1" si="171"/>
        <v>1.5000000000000124E-2</v>
      </c>
      <c r="AF1532" s="87">
        <f t="shared" ca="1" si="172"/>
        <v>4.1514927034341322E-2</v>
      </c>
      <c r="AG1532" s="87">
        <f t="shared" ca="1" si="173"/>
        <v>0.66940808430533449</v>
      </c>
      <c r="AI1532" s="1">
        <v>41596</v>
      </c>
      <c r="AJ1532">
        <v>1791.53</v>
      </c>
      <c r="AK1532" s="85">
        <f t="shared" ca="1" si="176"/>
        <v>-3.7050389068854113E-3</v>
      </c>
      <c r="AL1532" s="87">
        <f t="shared" ca="1" si="174"/>
        <v>4.99685420201535E-3</v>
      </c>
      <c r="AM1532" s="87">
        <f t="shared" ca="1" si="175"/>
        <v>8.0571853014632833</v>
      </c>
    </row>
    <row r="1533" spans="2:39" x14ac:dyDescent="0.45">
      <c r="B1533" s="86">
        <v>41808</v>
      </c>
      <c r="C1533" s="5">
        <v>63.6</v>
      </c>
      <c r="E1533" s="86">
        <v>41814</v>
      </c>
      <c r="F1533" s="5">
        <v>2.6760000000000002</v>
      </c>
      <c r="G1533" s="5">
        <v>0.51370080461944245</v>
      </c>
      <c r="I1533" s="86">
        <v>41739</v>
      </c>
      <c r="J1533" s="5">
        <v>15.89</v>
      </c>
      <c r="L1533" s="86">
        <v>41816</v>
      </c>
      <c r="M1533" s="5">
        <v>2.0489999999999999</v>
      </c>
      <c r="O1533" s="86">
        <f t="shared" ca="1" si="170"/>
        <v>41816</v>
      </c>
      <c r="P1533" s="5">
        <v>1815.69</v>
      </c>
      <c r="Q1533" s="5">
        <v>22.8788424949025</v>
      </c>
      <c r="R1533" s="1"/>
      <c r="S1533" s="1">
        <v>41579</v>
      </c>
      <c r="T1533">
        <v>356.73500000000001</v>
      </c>
      <c r="V1533" s="86">
        <v>41782</v>
      </c>
      <c r="W1533" s="5">
        <v>9.25</v>
      </c>
      <c r="Z1533" s="86">
        <v>41740</v>
      </c>
      <c r="AA1533" s="5">
        <v>93.78</v>
      </c>
      <c r="AC1533" s="1">
        <v>41668</v>
      </c>
      <c r="AD1533">
        <v>2.8149999999999999</v>
      </c>
      <c r="AE1533" s="87">
        <f t="shared" ca="1" si="171"/>
        <v>-6.2200000000000255E-2</v>
      </c>
      <c r="AF1533" s="87">
        <f t="shared" ca="1" si="172"/>
        <v>4.7572006824742566E-2</v>
      </c>
      <c r="AG1533" s="87">
        <f t="shared" ca="1" si="173"/>
        <v>0.76707556124978438</v>
      </c>
      <c r="AI1533" s="1">
        <v>41593</v>
      </c>
      <c r="AJ1533">
        <v>1798.18</v>
      </c>
      <c r="AK1533" s="85">
        <f t="shared" ca="1" si="176"/>
        <v>4.2131136773868576E-3</v>
      </c>
      <c r="AL1533" s="87">
        <f t="shared" ca="1" si="174"/>
        <v>4.3759043664638418E-3</v>
      </c>
      <c r="AM1533" s="87">
        <f t="shared" ca="1" si="175"/>
        <v>7.0559337768673123</v>
      </c>
    </row>
    <row r="1534" spans="2:39" x14ac:dyDescent="0.45">
      <c r="B1534" s="86">
        <v>41807</v>
      </c>
      <c r="C1534" s="5">
        <v>64</v>
      </c>
      <c r="E1534" s="86">
        <v>41813</v>
      </c>
      <c r="F1534" s="5">
        <v>2.7149999999999999</v>
      </c>
      <c r="G1534" s="5">
        <v>0.6897561888087701</v>
      </c>
      <c r="I1534" s="86">
        <v>41738</v>
      </c>
      <c r="J1534" s="5">
        <v>13.82</v>
      </c>
      <c r="L1534" s="86">
        <v>41815</v>
      </c>
      <c r="M1534" s="5">
        <v>2.0575000000000001</v>
      </c>
      <c r="O1534" s="86">
        <f t="shared" ca="1" si="170"/>
        <v>41815</v>
      </c>
      <c r="P1534" s="5">
        <v>1833.08</v>
      </c>
      <c r="Q1534" s="5">
        <v>23.167185420093301</v>
      </c>
      <c r="R1534" s="1"/>
      <c r="S1534" s="1">
        <v>41578</v>
      </c>
      <c r="T1534">
        <v>354.00299999999999</v>
      </c>
      <c r="V1534" s="86">
        <v>41781</v>
      </c>
      <c r="W1534" s="5">
        <v>9.5</v>
      </c>
      <c r="Z1534" s="86">
        <v>41739</v>
      </c>
      <c r="AA1534" s="5">
        <v>94.18</v>
      </c>
      <c r="AC1534" s="1">
        <v>41667</v>
      </c>
      <c r="AD1534">
        <v>2.8772000000000002</v>
      </c>
      <c r="AE1534" s="87">
        <f t="shared" ca="1" si="171"/>
        <v>6.2000000000002053E-3</v>
      </c>
      <c r="AF1534" s="87">
        <f t="shared" ca="1" si="172"/>
        <v>5.285845879957795E-2</v>
      </c>
      <c r="AG1534" s="87">
        <f t="shared" ca="1" si="173"/>
        <v>0.85231703804003389</v>
      </c>
      <c r="AI1534" s="1">
        <v>41592</v>
      </c>
      <c r="AJ1534">
        <v>1790.62</v>
      </c>
      <c r="AK1534" s="85">
        <f t="shared" ca="1" si="176"/>
        <v>4.8255995473341796E-3</v>
      </c>
      <c r="AL1534" s="87">
        <f t="shared" ca="1" si="174"/>
        <v>4.5780602856117861E-3</v>
      </c>
      <c r="AM1534" s="87">
        <f t="shared" ca="1" si="175"/>
        <v>7.3819004019702987</v>
      </c>
    </row>
    <row r="1535" spans="2:39" x14ac:dyDescent="0.45">
      <c r="B1535" s="86">
        <v>41806</v>
      </c>
      <c r="C1535" s="5">
        <v>63.884300000000003</v>
      </c>
      <c r="E1535" s="86">
        <v>41810</v>
      </c>
      <c r="F1535" s="5">
        <v>2.6960000000000002</v>
      </c>
      <c r="G1535" s="5">
        <v>0.81207749014487751</v>
      </c>
      <c r="I1535" s="86">
        <v>41737</v>
      </c>
      <c r="J1535" s="5">
        <v>14.89</v>
      </c>
      <c r="L1535" s="86">
        <v>41814</v>
      </c>
      <c r="M1535" s="5">
        <v>2.0636000000000001</v>
      </c>
      <c r="O1535" s="86">
        <f t="shared" ca="1" si="170"/>
        <v>41814</v>
      </c>
      <c r="P1535" s="5">
        <v>1872.18</v>
      </c>
      <c r="Q1535" s="5">
        <v>18.348712056680299</v>
      </c>
      <c r="R1535" s="1"/>
      <c r="S1535" s="1">
        <v>41577</v>
      </c>
      <c r="T1535">
        <v>354.07400000000001</v>
      </c>
      <c r="V1535" s="86">
        <v>41780</v>
      </c>
      <c r="W1535" s="5">
        <v>9.31</v>
      </c>
      <c r="Z1535" s="86">
        <v>41738</v>
      </c>
      <c r="AA1535" s="5">
        <v>94.45</v>
      </c>
      <c r="AC1535" s="1">
        <v>41666</v>
      </c>
      <c r="AD1535">
        <v>2.871</v>
      </c>
      <c r="AE1535" s="87">
        <f t="shared" ca="1" si="171"/>
        <v>3.2500000000000195E-2</v>
      </c>
      <c r="AF1535" s="87">
        <f t="shared" ca="1" si="172"/>
        <v>6.2581433615197218E-2</v>
      </c>
      <c r="AG1535" s="87">
        <f t="shared" ca="1" si="173"/>
        <v>1.0090952961275101</v>
      </c>
      <c r="AI1535" s="1">
        <v>41591</v>
      </c>
      <c r="AJ1535">
        <v>1782</v>
      </c>
      <c r="AK1535" s="85">
        <f t="shared" ca="1" si="176"/>
        <v>8.0627195734255634E-3</v>
      </c>
      <c r="AL1535" s="87">
        <f t="shared" ca="1" si="174"/>
        <v>7.1075082064405307E-3</v>
      </c>
      <c r="AM1535" s="87">
        <f t="shared" ca="1" si="175"/>
        <v>11.460512621694138</v>
      </c>
    </row>
    <row r="1536" spans="2:39" x14ac:dyDescent="0.45">
      <c r="B1536" s="86">
        <v>41803</v>
      </c>
      <c r="C1536" s="5">
        <v>63.47</v>
      </c>
      <c r="E1536" s="86">
        <v>41809</v>
      </c>
      <c r="F1536" s="5">
        <v>2.7109999999999999</v>
      </c>
      <c r="G1536" s="5">
        <v>0.80209092377361102</v>
      </c>
      <c r="I1536" s="86">
        <v>41736</v>
      </c>
      <c r="J1536" s="5">
        <v>15.57</v>
      </c>
      <c r="L1536" s="86">
        <v>41813</v>
      </c>
      <c r="M1536" s="5">
        <v>2.0950000000000002</v>
      </c>
      <c r="O1536" s="86">
        <f t="shared" ca="1" si="170"/>
        <v>41813</v>
      </c>
      <c r="P1536" s="5">
        <v>1851.96</v>
      </c>
      <c r="Q1536" s="5">
        <v>12.5948111699946</v>
      </c>
      <c r="R1536" s="1"/>
      <c r="S1536" s="1">
        <v>41576</v>
      </c>
      <c r="T1536">
        <v>345.14699999999999</v>
      </c>
      <c r="V1536" s="86">
        <v>41779</v>
      </c>
      <c r="W1536" s="5">
        <v>10</v>
      </c>
      <c r="Z1536" s="86">
        <v>41737</v>
      </c>
      <c r="AA1536" s="5">
        <v>94.3</v>
      </c>
      <c r="AC1536" s="1">
        <v>41663</v>
      </c>
      <c r="AD1536">
        <v>2.8384999999999998</v>
      </c>
      <c r="AE1536" s="87">
        <f t="shared" ca="1" si="171"/>
        <v>-5.9600000000000097E-2</v>
      </c>
      <c r="AF1536" s="87">
        <f t="shared" ca="1" si="172"/>
        <v>5.6535556658324854E-2</v>
      </c>
      <c r="AG1536" s="87">
        <f t="shared" ca="1" si="173"/>
        <v>0.91160845944590241</v>
      </c>
      <c r="AI1536" s="1">
        <v>41590</v>
      </c>
      <c r="AJ1536">
        <v>1767.69</v>
      </c>
      <c r="AK1536" s="85">
        <f t="shared" ca="1" si="176"/>
        <v>-2.3731640314203425E-3</v>
      </c>
      <c r="AL1536" s="87">
        <f t="shared" ca="1" si="174"/>
        <v>1.0947469559785769E-2</v>
      </c>
      <c r="AM1536" s="87">
        <f t="shared" ca="1" si="175"/>
        <v>17.652264256529065</v>
      </c>
    </row>
    <row r="1537" spans="2:39" x14ac:dyDescent="0.45">
      <c r="B1537" s="86">
        <v>41802</v>
      </c>
      <c r="C1537" s="5">
        <v>63.3</v>
      </c>
      <c r="E1537" s="86">
        <v>41808</v>
      </c>
      <c r="F1537" s="5">
        <v>2.6802999999999999</v>
      </c>
      <c r="G1537" s="5">
        <v>0.74861178190034194</v>
      </c>
      <c r="I1537" s="86">
        <v>41733</v>
      </c>
      <c r="J1537" s="5">
        <v>13.96</v>
      </c>
      <c r="L1537" s="86">
        <v>41810</v>
      </c>
      <c r="M1537" s="5">
        <v>2.0920000000000001</v>
      </c>
      <c r="O1537" s="86">
        <f t="shared" ca="1" si="170"/>
        <v>41810</v>
      </c>
      <c r="P1537" s="5">
        <v>1845.04</v>
      </c>
      <c r="Q1537" s="5">
        <v>12.053327291465999</v>
      </c>
      <c r="R1537" s="1"/>
      <c r="S1537" s="1">
        <v>41575</v>
      </c>
      <c r="T1537">
        <v>347.56599999999997</v>
      </c>
      <c r="V1537" s="86">
        <v>41778</v>
      </c>
      <c r="W1537" s="5">
        <v>10.06</v>
      </c>
      <c r="Z1537" s="86">
        <v>41736</v>
      </c>
      <c r="AA1537" s="5">
        <v>94.08</v>
      </c>
      <c r="AC1537" s="1">
        <v>41662</v>
      </c>
      <c r="AD1537">
        <v>2.8980999999999999</v>
      </c>
      <c r="AE1537" s="87">
        <f t="shared" ca="1" si="171"/>
        <v>-7.889999999999997E-2</v>
      </c>
      <c r="AF1537" s="87">
        <f t="shared" ca="1" si="172"/>
        <v>5.1210415607244014E-2</v>
      </c>
      <c r="AG1537" s="87">
        <f t="shared" ca="1" si="173"/>
        <v>0.82574314004618399</v>
      </c>
      <c r="AI1537" s="1">
        <v>41589</v>
      </c>
      <c r="AJ1537">
        <v>1771.89</v>
      </c>
      <c r="AK1537" s="85">
        <f t="shared" ca="1" si="176"/>
        <v>7.2265352474504111E-4</v>
      </c>
      <c r="AL1537" s="87">
        <f t="shared" ca="1" si="174"/>
        <v>1.1049664992471449E-2</v>
      </c>
      <c r="AM1537" s="87">
        <f t="shared" ca="1" si="175"/>
        <v>17.817049440331235</v>
      </c>
    </row>
    <row r="1538" spans="2:39" x14ac:dyDescent="0.45">
      <c r="B1538" s="86">
        <v>41801</v>
      </c>
      <c r="C1538" s="5">
        <v>64</v>
      </c>
      <c r="E1538" s="86">
        <v>41807</v>
      </c>
      <c r="F1538" s="5">
        <v>2.7450000000000001</v>
      </c>
      <c r="G1538" s="5">
        <v>0.62886902451941784</v>
      </c>
      <c r="I1538" s="86">
        <v>41732</v>
      </c>
      <c r="J1538" s="5">
        <v>13.37</v>
      </c>
      <c r="L1538" s="86">
        <v>41809</v>
      </c>
      <c r="M1538" s="5">
        <v>2.1065</v>
      </c>
      <c r="O1538" s="86">
        <f t="shared" ca="1" si="170"/>
        <v>41809</v>
      </c>
      <c r="P1538" s="5">
        <v>1865.09</v>
      </c>
      <c r="Q1538" s="5">
        <v>13.6188904085401</v>
      </c>
      <c r="R1538" s="1"/>
      <c r="S1538" s="1">
        <v>41572</v>
      </c>
      <c r="T1538">
        <v>345.76</v>
      </c>
      <c r="V1538" s="86">
        <v>41775</v>
      </c>
      <c r="W1538" s="5">
        <v>10</v>
      </c>
      <c r="Z1538" s="86">
        <v>41733</v>
      </c>
      <c r="AA1538" s="5">
        <v>94.28</v>
      </c>
      <c r="AC1538" s="1">
        <v>41661</v>
      </c>
      <c r="AD1538">
        <v>2.9769999999999999</v>
      </c>
      <c r="AE1538" s="87">
        <f t="shared" ca="1" si="171"/>
        <v>4.3499999999999872E-2</v>
      </c>
      <c r="AF1538" s="87">
        <f t="shared" ca="1" si="172"/>
        <v>2.6740917461199162E-2</v>
      </c>
      <c r="AG1538" s="87">
        <f t="shared" ca="1" si="173"/>
        <v>0.43118433799632983</v>
      </c>
      <c r="AI1538" s="1">
        <v>41586</v>
      </c>
      <c r="AJ1538">
        <v>1770.61</v>
      </c>
      <c r="AK1538" s="85">
        <f t="shared" ca="1" si="176"/>
        <v>1.333823103901602E-2</v>
      </c>
      <c r="AL1538" s="87">
        <f t="shared" ca="1" si="174"/>
        <v>1.1246487016795675E-2</v>
      </c>
      <c r="AM1538" s="87">
        <f t="shared" ca="1" si="175"/>
        <v>18.134415418459994</v>
      </c>
    </row>
    <row r="1539" spans="2:39" x14ac:dyDescent="0.45">
      <c r="B1539" s="86">
        <v>41800</v>
      </c>
      <c r="C1539" s="5">
        <v>65.3</v>
      </c>
      <c r="E1539" s="86">
        <v>41806</v>
      </c>
      <c r="F1539" s="5">
        <v>2.6974999999999998</v>
      </c>
      <c r="G1539" s="5">
        <v>0.36919507038962629</v>
      </c>
      <c r="I1539" s="86">
        <v>41731</v>
      </c>
      <c r="J1539" s="5">
        <v>13.09</v>
      </c>
      <c r="L1539" s="86">
        <v>41808</v>
      </c>
      <c r="M1539" s="5">
        <v>2.0737999999999999</v>
      </c>
      <c r="O1539" s="86">
        <f t="shared" ca="1" si="170"/>
        <v>41808</v>
      </c>
      <c r="P1539" s="5">
        <v>1888.77</v>
      </c>
      <c r="Q1539" s="5">
        <v>6.6973288319770896</v>
      </c>
      <c r="R1539" s="1"/>
      <c r="S1539" s="1">
        <v>41571</v>
      </c>
      <c r="T1539">
        <v>348.45800000000003</v>
      </c>
      <c r="V1539" s="86">
        <v>41774</v>
      </c>
      <c r="W1539" s="5">
        <v>9.5</v>
      </c>
      <c r="Z1539" s="86">
        <v>41732</v>
      </c>
      <c r="AA1539" s="5">
        <v>94.06</v>
      </c>
      <c r="AC1539" s="1">
        <v>41660</v>
      </c>
      <c r="AD1539">
        <v>2.9335</v>
      </c>
      <c r="AE1539" s="87">
        <f t="shared" ca="1" si="171"/>
        <v>3.4999999999998366E-3</v>
      </c>
      <c r="AF1539" s="87">
        <f t="shared" ca="1" si="172"/>
        <v>1.9478877448833323E-2</v>
      </c>
      <c r="AG1539" s="87">
        <f t="shared" ca="1" si="173"/>
        <v>0.31408746128002868</v>
      </c>
      <c r="AI1539" s="1">
        <v>41585</v>
      </c>
      <c r="AJ1539">
        <v>1747.15</v>
      </c>
      <c r="AK1539" s="85">
        <f t="shared" ca="1" si="176"/>
        <v>-1.327045548901987E-2</v>
      </c>
      <c r="AL1539" s="87">
        <f t="shared" ca="1" si="174"/>
        <v>8.1192149113899145E-3</v>
      </c>
      <c r="AM1539" s="87">
        <f t="shared" ca="1" si="175"/>
        <v>13.091840665890892</v>
      </c>
    </row>
    <row r="1540" spans="2:39" x14ac:dyDescent="0.45">
      <c r="B1540" s="86">
        <v>41799</v>
      </c>
      <c r="C1540" s="5">
        <v>65.8</v>
      </c>
      <c r="E1540" s="86">
        <v>41803</v>
      </c>
      <c r="F1540" s="5">
        <v>2.7044999999999999</v>
      </c>
      <c r="G1540" s="5">
        <v>0.57328548734465823</v>
      </c>
      <c r="I1540" s="86">
        <v>41730</v>
      </c>
      <c r="J1540" s="5">
        <v>13.1</v>
      </c>
      <c r="L1540" s="86">
        <v>41807</v>
      </c>
      <c r="M1540" s="5">
        <v>2.1110000000000002</v>
      </c>
      <c r="O1540" s="86">
        <f t="shared" ca="1" si="170"/>
        <v>41807</v>
      </c>
      <c r="P1540" s="5">
        <v>1890.9</v>
      </c>
      <c r="Q1540" s="5">
        <v>3.6965821891971902</v>
      </c>
      <c r="R1540" s="1"/>
      <c r="S1540" s="1">
        <v>41570</v>
      </c>
      <c r="T1540">
        <v>347.19799999999998</v>
      </c>
      <c r="V1540" s="86">
        <v>41773</v>
      </c>
      <c r="W1540" s="5">
        <v>9</v>
      </c>
      <c r="Z1540" s="86">
        <v>41731</v>
      </c>
      <c r="AA1540" s="5">
        <v>94.02</v>
      </c>
      <c r="AC1540" s="1">
        <v>41659</v>
      </c>
      <c r="AD1540">
        <v>2.93</v>
      </c>
      <c r="AE1540" s="87">
        <f t="shared" ca="1" si="171"/>
        <v>-4.9999999999972289E-4</v>
      </c>
      <c r="AF1540" s="87">
        <f t="shared" ca="1" si="172"/>
        <v>2.7721637157041693E-2</v>
      </c>
      <c r="AG1540" s="87">
        <f t="shared" ca="1" si="173"/>
        <v>0.44699796792976071</v>
      </c>
      <c r="AI1540" s="1">
        <v>41584</v>
      </c>
      <c r="AJ1540">
        <v>1770.49</v>
      </c>
      <c r="AK1540" s="85">
        <f t="shared" ca="1" si="176"/>
        <v>4.2564576101536706E-3</v>
      </c>
      <c r="AL1540" s="87">
        <f t="shared" ca="1" si="174"/>
        <v>3.2391351803158965E-3</v>
      </c>
      <c r="AM1540" s="87">
        <f t="shared" ca="1" si="175"/>
        <v>5.2229485410576508</v>
      </c>
    </row>
    <row r="1541" spans="2:39" x14ac:dyDescent="0.45">
      <c r="B1541" s="86">
        <v>41796</v>
      </c>
      <c r="C1541" s="5">
        <v>67.099999999999994</v>
      </c>
      <c r="E1541" s="86">
        <v>41802</v>
      </c>
      <c r="F1541" s="5">
        <v>2.6974999999999998</v>
      </c>
      <c r="G1541" s="5">
        <v>0.59268562493112842</v>
      </c>
      <c r="I1541" s="86">
        <v>41729</v>
      </c>
      <c r="J1541" s="5">
        <v>13.88</v>
      </c>
      <c r="L1541" s="86">
        <v>41806</v>
      </c>
      <c r="M1541" s="5">
        <v>2.0804999999999998</v>
      </c>
      <c r="O1541" s="86">
        <f t="shared" ca="1" si="170"/>
        <v>41806</v>
      </c>
      <c r="P1541" s="5">
        <v>1885.52</v>
      </c>
      <c r="Q1541" s="5">
        <v>7.1388042009772796</v>
      </c>
      <c r="R1541" s="1"/>
      <c r="S1541" s="1">
        <v>41569</v>
      </c>
      <c r="T1541">
        <v>339.86399999999998</v>
      </c>
      <c r="V1541" s="86">
        <v>41772</v>
      </c>
      <c r="W1541" s="5">
        <v>8.5</v>
      </c>
      <c r="Z1541" s="86">
        <v>41730</v>
      </c>
      <c r="AA1541" s="5">
        <v>94.12</v>
      </c>
      <c r="AC1541" s="1">
        <v>41656</v>
      </c>
      <c r="AD1541">
        <v>2.9304999999999999</v>
      </c>
      <c r="AE1541" s="87">
        <f t="shared" ca="1" si="171"/>
        <v>-2.0300000000000207E-2</v>
      </c>
      <c r="AF1541" s="87">
        <f t="shared" ca="1" si="172"/>
        <v>4.2201767340558867E-2</v>
      </c>
      <c r="AG1541" s="87">
        <f t="shared" ca="1" si="173"/>
        <v>0.6804830514666268</v>
      </c>
      <c r="AI1541" s="1">
        <v>41583</v>
      </c>
      <c r="AJ1541">
        <v>1762.97</v>
      </c>
      <c r="AK1541" s="85">
        <f t="shared" ca="1" si="176"/>
        <v>-2.8094838497391963E-3</v>
      </c>
      <c r="AL1541" s="87">
        <f t="shared" ca="1" si="174"/>
        <v>3.8205735606899509E-3</v>
      </c>
      <c r="AM1541" s="87">
        <f t="shared" ca="1" si="175"/>
        <v>6.1604897585234273</v>
      </c>
    </row>
    <row r="1542" spans="2:39" x14ac:dyDescent="0.45">
      <c r="B1542" s="86">
        <v>41795</v>
      </c>
      <c r="C1542" s="5">
        <v>69.843500000000006</v>
      </c>
      <c r="E1542" s="86">
        <v>41801</v>
      </c>
      <c r="F1542" s="5">
        <v>2.7444999999999999</v>
      </c>
      <c r="G1542" s="5">
        <v>0.35439561227532368</v>
      </c>
      <c r="I1542" s="86">
        <v>41726</v>
      </c>
      <c r="J1542" s="5">
        <v>14.41</v>
      </c>
      <c r="L1542" s="86">
        <v>41803</v>
      </c>
      <c r="M1542" s="5">
        <v>2.1084999999999998</v>
      </c>
      <c r="O1542" s="86">
        <f t="shared" ca="1" si="170"/>
        <v>41803</v>
      </c>
      <c r="P1542" s="5">
        <v>1872.34</v>
      </c>
      <c r="Q1542" s="5">
        <v>10.754964772238299</v>
      </c>
      <c r="R1542" s="1"/>
      <c r="S1542" s="1">
        <v>41568</v>
      </c>
      <c r="T1542">
        <v>348.47800000000001</v>
      </c>
      <c r="V1542" s="86">
        <v>41771</v>
      </c>
      <c r="W1542" s="5">
        <v>8</v>
      </c>
      <c r="Z1542" s="86">
        <v>41729</v>
      </c>
      <c r="AA1542" s="5">
        <v>94.39</v>
      </c>
      <c r="AC1542" s="1">
        <v>41655</v>
      </c>
      <c r="AD1542">
        <v>2.9508000000000001</v>
      </c>
      <c r="AE1542" s="87">
        <f t="shared" ca="1" si="171"/>
        <v>-3.8699999999999957E-2</v>
      </c>
      <c r="AF1542" s="87">
        <f t="shared" ca="1" si="172"/>
        <v>4.7462502743393628E-2</v>
      </c>
      <c r="AG1542" s="87">
        <f t="shared" ca="1" si="173"/>
        <v>0.76530986099313281</v>
      </c>
      <c r="AI1542" s="1">
        <v>41582</v>
      </c>
      <c r="AJ1542">
        <v>1767.93</v>
      </c>
      <c r="AK1542" s="85">
        <f t="shared" ca="1" si="176"/>
        <v>3.5641773126337483E-3</v>
      </c>
      <c r="AL1542" s="87">
        <f t="shared" ca="1" si="174"/>
        <v>4.4161994390362874E-3</v>
      </c>
      <c r="AM1542" s="87">
        <f t="shared" ca="1" si="175"/>
        <v>7.1209076290804028</v>
      </c>
    </row>
    <row r="1543" spans="2:39" x14ac:dyDescent="0.45">
      <c r="B1543" s="86">
        <v>41794</v>
      </c>
      <c r="C1543" s="5">
        <v>68.783199999999994</v>
      </c>
      <c r="E1543" s="86">
        <v>41800</v>
      </c>
      <c r="F1543" s="5">
        <v>2.7585000000000002</v>
      </c>
      <c r="G1543" s="5">
        <v>0.36635990956071324</v>
      </c>
      <c r="I1543" s="86">
        <v>41725</v>
      </c>
      <c r="J1543" s="5">
        <v>14.62</v>
      </c>
      <c r="L1543" s="86">
        <v>41802</v>
      </c>
      <c r="M1543" s="5">
        <v>2.1114999999999999</v>
      </c>
      <c r="O1543" s="86">
        <f t="shared" ca="1" si="170"/>
        <v>41802</v>
      </c>
      <c r="P1543" s="5">
        <v>1857.62</v>
      </c>
      <c r="Q1543" s="5">
        <v>9.0117803636816607</v>
      </c>
      <c r="R1543" s="1"/>
      <c r="S1543" s="1">
        <v>41565</v>
      </c>
      <c r="T1543">
        <v>344.76600000000002</v>
      </c>
      <c r="V1543" s="86">
        <v>41768</v>
      </c>
      <c r="W1543" s="5">
        <v>8.25</v>
      </c>
      <c r="Z1543" s="86">
        <v>41726</v>
      </c>
      <c r="AA1543" s="5">
        <v>94.25</v>
      </c>
      <c r="AC1543" s="1">
        <v>41654</v>
      </c>
      <c r="AD1543">
        <v>2.9895</v>
      </c>
      <c r="AE1543" s="87">
        <f t="shared" ca="1" si="171"/>
        <v>2.6000000000000245E-2</v>
      </c>
      <c r="AF1543" s="87">
        <f t="shared" ca="1" si="172"/>
        <v>6.8632475306276558E-2</v>
      </c>
      <c r="AG1543" s="87">
        <f t="shared" ca="1" si="173"/>
        <v>1.1066654116458741</v>
      </c>
      <c r="AI1543" s="1">
        <v>41579</v>
      </c>
      <c r="AJ1543">
        <v>1761.64</v>
      </c>
      <c r="AK1543" s="85">
        <f t="shared" ca="1" si="176"/>
        <v>2.8992283353028092E-3</v>
      </c>
      <c r="AL1543" s="87">
        <f t="shared" ca="1" si="174"/>
        <v>5.1018677849671706E-3</v>
      </c>
      <c r="AM1543" s="87">
        <f t="shared" ca="1" si="175"/>
        <v>8.2265146160292648</v>
      </c>
    </row>
    <row r="1544" spans="2:39" x14ac:dyDescent="0.45">
      <c r="B1544" s="86">
        <v>41793</v>
      </c>
      <c r="C1544" s="5">
        <v>69.16</v>
      </c>
      <c r="E1544" s="86">
        <v>41799</v>
      </c>
      <c r="F1544" s="5">
        <v>2.7210000000000001</v>
      </c>
      <c r="G1544" s="5">
        <v>0.2228389179055883</v>
      </c>
      <c r="I1544" s="86">
        <v>41724</v>
      </c>
      <c r="J1544" s="5">
        <v>14.93</v>
      </c>
      <c r="L1544" s="86">
        <v>41801</v>
      </c>
      <c r="M1544" s="5">
        <v>2.1669999999999998</v>
      </c>
      <c r="O1544" s="86">
        <f t="shared" ca="1" si="170"/>
        <v>41801</v>
      </c>
      <c r="P1544" s="5">
        <v>1849.04</v>
      </c>
      <c r="Q1544" s="5">
        <v>8.0042485121588207</v>
      </c>
      <c r="R1544" s="1"/>
      <c r="S1544" s="1">
        <v>41564</v>
      </c>
      <c r="T1544">
        <v>345.36</v>
      </c>
      <c r="V1544" s="86">
        <v>41767</v>
      </c>
      <c r="W1544" s="5">
        <v>7.75</v>
      </c>
      <c r="Z1544" s="86">
        <v>41725</v>
      </c>
      <c r="AA1544" s="5">
        <v>94.09</v>
      </c>
      <c r="AC1544" s="1">
        <v>41653</v>
      </c>
      <c r="AD1544">
        <v>2.9634999999999998</v>
      </c>
      <c r="AE1544" s="87">
        <f t="shared" ca="1" si="171"/>
        <v>5.3499999999999659E-2</v>
      </c>
      <c r="AF1544" s="87">
        <f t="shared" ca="1" si="172"/>
        <v>6.3298729581774821E-2</v>
      </c>
      <c r="AG1544" s="87">
        <f t="shared" ca="1" si="173"/>
        <v>1.0206613460562373</v>
      </c>
      <c r="AI1544" s="1">
        <v>41578</v>
      </c>
      <c r="AJ1544">
        <v>1756.54</v>
      </c>
      <c r="AK1544" s="85">
        <f t="shared" ca="1" si="176"/>
        <v>-3.846759576849974E-3</v>
      </c>
      <c r="AL1544" s="87">
        <f t="shared" ca="1" si="174"/>
        <v>4.8518536550323163E-3</v>
      </c>
      <c r="AM1544" s="87">
        <f t="shared" ca="1" si="175"/>
        <v>7.8233789447789857</v>
      </c>
    </row>
    <row r="1545" spans="2:39" x14ac:dyDescent="0.45">
      <c r="B1545" s="86">
        <v>41792</v>
      </c>
      <c r="C1545" s="5">
        <v>68.45</v>
      </c>
      <c r="E1545" s="86">
        <v>41796</v>
      </c>
      <c r="F1545" s="5">
        <v>2.7050000000000001</v>
      </c>
      <c r="G1545" s="5">
        <v>0.63271552322772551</v>
      </c>
      <c r="I1545" s="86">
        <v>41723</v>
      </c>
      <c r="J1545" s="5">
        <v>14.02</v>
      </c>
      <c r="L1545" s="86">
        <v>41800</v>
      </c>
      <c r="M1545" s="5">
        <v>2.1779000000000002</v>
      </c>
      <c r="O1545" s="86">
        <f t="shared" ca="1" si="170"/>
        <v>41800</v>
      </c>
      <c r="P1545" s="5">
        <v>1852.56</v>
      </c>
      <c r="Q1545" s="5">
        <v>7.9972709493638501</v>
      </c>
      <c r="R1545" s="1"/>
      <c r="S1545" s="1">
        <v>41563</v>
      </c>
      <c r="T1545">
        <v>354.55200000000002</v>
      </c>
      <c r="V1545" s="86">
        <v>41766</v>
      </c>
      <c r="W1545" s="5">
        <v>10.75</v>
      </c>
      <c r="Z1545" s="86">
        <v>41724</v>
      </c>
      <c r="AA1545" s="5">
        <v>94.23</v>
      </c>
      <c r="AC1545" s="1">
        <v>41652</v>
      </c>
      <c r="AD1545">
        <v>2.91</v>
      </c>
      <c r="AE1545" s="87">
        <f t="shared" ca="1" si="171"/>
        <v>-4.1499999999999648E-2</v>
      </c>
      <c r="AF1545" s="87">
        <f t="shared" ca="1" si="172"/>
        <v>6.3923130920400653E-2</v>
      </c>
      <c r="AG1545" s="87">
        <f t="shared" ca="1" si="173"/>
        <v>1.0307295151170055</v>
      </c>
      <c r="AI1545" s="1">
        <v>41577</v>
      </c>
      <c r="AJ1545">
        <v>1763.31</v>
      </c>
      <c r="AK1545" s="85">
        <f t="shared" ca="1" si="176"/>
        <v>-4.8879104801314577E-3</v>
      </c>
      <c r="AL1545" s="87">
        <f t="shared" ca="1" si="174"/>
        <v>4.6788216725841191E-3</v>
      </c>
      <c r="AM1545" s="87">
        <f t="shared" ca="1" si="175"/>
        <v>7.5443732565396981</v>
      </c>
    </row>
    <row r="1546" spans="2:39" x14ac:dyDescent="0.45">
      <c r="B1546" s="86">
        <v>41789</v>
      </c>
      <c r="C1546" s="5">
        <v>66.900000000000006</v>
      </c>
      <c r="E1546" s="86">
        <v>41795</v>
      </c>
      <c r="F1546" s="5">
        <v>2.7040000000000002</v>
      </c>
      <c r="G1546" s="5">
        <v>0.64708462867438554</v>
      </c>
      <c r="I1546" s="86">
        <v>41722</v>
      </c>
      <c r="J1546" s="5">
        <v>15.09</v>
      </c>
      <c r="L1546" s="86">
        <v>41799</v>
      </c>
      <c r="M1546" s="5">
        <v>2.1549999999999998</v>
      </c>
      <c r="O1546" s="86">
        <f t="shared" ca="1" si="170"/>
        <v>41799</v>
      </c>
      <c r="P1546" s="5">
        <v>1865.62</v>
      </c>
      <c r="Q1546" s="5">
        <v>8.6478661668929302</v>
      </c>
      <c r="R1546" s="1"/>
      <c r="S1546" s="1">
        <v>41562</v>
      </c>
      <c r="T1546">
        <v>368.93</v>
      </c>
      <c r="V1546" s="86">
        <v>41765</v>
      </c>
      <c r="W1546" s="5">
        <v>11.75</v>
      </c>
      <c r="Z1546" s="86">
        <v>41723</v>
      </c>
      <c r="AA1546" s="5">
        <v>94.21</v>
      </c>
      <c r="AC1546" s="1">
        <v>41649</v>
      </c>
      <c r="AD1546">
        <v>2.9514999999999998</v>
      </c>
      <c r="AE1546" s="87">
        <f t="shared" ca="1" si="171"/>
        <v>-9.9000000000000199E-2</v>
      </c>
      <c r="AF1546" s="87">
        <f t="shared" ca="1" si="172"/>
        <v>6.2993881978067406E-2</v>
      </c>
      <c r="AG1546" s="87">
        <f t="shared" ca="1" si="173"/>
        <v>1.0157458261461565</v>
      </c>
      <c r="AI1546" s="1">
        <v>41576</v>
      </c>
      <c r="AJ1546">
        <v>1771.95</v>
      </c>
      <c r="AK1546" s="85">
        <f t="shared" ca="1" si="176"/>
        <v>5.568680457237637E-3</v>
      </c>
      <c r="AL1546" s="87">
        <f t="shared" ca="1" si="174"/>
        <v>1.8042808998265691E-3</v>
      </c>
      <c r="AM1546" s="87">
        <f t="shared" ca="1" si="175"/>
        <v>2.909315532946767</v>
      </c>
    </row>
    <row r="1547" spans="2:39" x14ac:dyDescent="0.45">
      <c r="B1547" s="86">
        <v>41788</v>
      </c>
      <c r="C1547" s="5">
        <v>66.2</v>
      </c>
      <c r="E1547" s="86">
        <v>41794</v>
      </c>
      <c r="F1547" s="5">
        <v>2.72</v>
      </c>
      <c r="G1547" s="5">
        <v>0.46885385071825381</v>
      </c>
      <c r="I1547" s="86">
        <v>41719</v>
      </c>
      <c r="J1547" s="5">
        <v>15</v>
      </c>
      <c r="L1547" s="86">
        <v>41796</v>
      </c>
      <c r="M1547" s="5">
        <v>2.1619999999999999</v>
      </c>
      <c r="O1547" s="86">
        <f t="shared" ca="1" si="170"/>
        <v>41796</v>
      </c>
      <c r="P1547" s="5">
        <v>1857.44</v>
      </c>
      <c r="Q1547" s="5">
        <v>8.8678237711965906</v>
      </c>
      <c r="R1547" s="1"/>
      <c r="S1547" s="1">
        <v>41558</v>
      </c>
      <c r="T1547">
        <v>369.45499999999998</v>
      </c>
      <c r="V1547" s="86">
        <v>41764</v>
      </c>
      <c r="W1547" s="5">
        <v>12.25</v>
      </c>
      <c r="Z1547" s="86">
        <v>41722</v>
      </c>
      <c r="AA1547" s="5">
        <v>94.02</v>
      </c>
      <c r="AC1547" s="1">
        <v>41648</v>
      </c>
      <c r="AD1547">
        <v>3.0505</v>
      </c>
      <c r="AE1547" s="87">
        <f t="shared" ca="1" si="171"/>
        <v>-1.4499999999999957E-2</v>
      </c>
      <c r="AF1547" s="87">
        <f t="shared" ca="1" si="172"/>
        <v>4.1099472827113952E-2</v>
      </c>
      <c r="AG1547" s="87">
        <f t="shared" ca="1" si="173"/>
        <v>0.66270908650277027</v>
      </c>
      <c r="AI1547" s="1">
        <v>41575</v>
      </c>
      <c r="AJ1547">
        <v>1762.11</v>
      </c>
      <c r="AK1547" s="85">
        <f t="shared" ca="1" si="176"/>
        <v>1.328835930998072E-3</v>
      </c>
      <c r="AL1547" s="87">
        <f t="shared" ca="1" si="174"/>
        <v>4.0631765719079671E-3</v>
      </c>
      <c r="AM1547" s="87">
        <f t="shared" ca="1" si="175"/>
        <v>6.5516753599140287</v>
      </c>
    </row>
    <row r="1548" spans="2:39" x14ac:dyDescent="0.45">
      <c r="B1548" s="86">
        <v>41787</v>
      </c>
      <c r="C1548" s="5">
        <v>64.183300000000003</v>
      </c>
      <c r="E1548" s="86">
        <v>41793</v>
      </c>
      <c r="F1548" s="5">
        <v>2.7107000000000001</v>
      </c>
      <c r="G1548" s="5">
        <v>0.38563866939576352</v>
      </c>
      <c r="I1548" s="86">
        <v>41718</v>
      </c>
      <c r="J1548" s="5">
        <v>14.52</v>
      </c>
      <c r="L1548" s="86">
        <v>41795</v>
      </c>
      <c r="M1548" s="5">
        <v>2.1804999999999999</v>
      </c>
      <c r="O1548" s="86">
        <f t="shared" ca="1" si="170"/>
        <v>41795</v>
      </c>
      <c r="P1548" s="5">
        <v>1866.52</v>
      </c>
      <c r="Q1548" s="5">
        <v>10.6230755774196</v>
      </c>
      <c r="R1548" s="1"/>
      <c r="S1548" s="1">
        <v>41557</v>
      </c>
      <c r="T1548">
        <v>380.88600000000002</v>
      </c>
      <c r="V1548" s="86">
        <v>41761</v>
      </c>
      <c r="W1548" s="5">
        <v>11.88</v>
      </c>
      <c r="Z1548" s="86">
        <v>41719</v>
      </c>
      <c r="AA1548" s="5">
        <v>93.99</v>
      </c>
      <c r="AC1548" s="1">
        <v>41647</v>
      </c>
      <c r="AD1548">
        <v>3.0649999999999999</v>
      </c>
      <c r="AE1548" s="87">
        <f t="shared" ca="1" si="171"/>
        <v>5.500000000000016E-2</v>
      </c>
      <c r="AF1548" s="87">
        <f t="shared" ca="1" si="172"/>
        <v>4.0609933103449937E-2</v>
      </c>
      <c r="AG1548" s="87">
        <f t="shared" ca="1" si="173"/>
        <v>0.65481549564234998</v>
      </c>
      <c r="AI1548" s="1">
        <v>41572</v>
      </c>
      <c r="AJ1548">
        <v>1759.77</v>
      </c>
      <c r="AK1548" s="85">
        <f t="shared" ca="1" si="176"/>
        <v>4.3851726383198801E-3</v>
      </c>
      <c r="AL1548" s="87">
        <f t="shared" ca="1" si="174"/>
        <v>4.7038392020179011E-3</v>
      </c>
      <c r="AM1548" s="87">
        <f t="shared" ca="1" si="175"/>
        <v>7.5847128106438584</v>
      </c>
    </row>
    <row r="1549" spans="2:39" x14ac:dyDescent="0.45">
      <c r="B1549" s="86">
        <v>41786</v>
      </c>
      <c r="C1549" s="5">
        <v>62.661999999999999</v>
      </c>
      <c r="E1549" s="86">
        <v>41792</v>
      </c>
      <c r="F1549" s="5">
        <v>2.637</v>
      </c>
      <c r="G1549" s="5">
        <v>0.8393626053937181</v>
      </c>
      <c r="I1549" s="86">
        <v>41717</v>
      </c>
      <c r="J1549" s="5">
        <v>15.12</v>
      </c>
      <c r="L1549" s="86">
        <v>41794</v>
      </c>
      <c r="M1549" s="5">
        <v>2.1855000000000002</v>
      </c>
      <c r="O1549" s="86">
        <f t="shared" ca="1" si="170"/>
        <v>41794</v>
      </c>
      <c r="P1549" s="5">
        <v>1872.01</v>
      </c>
      <c r="Q1549" s="5">
        <v>11.333973377912001</v>
      </c>
      <c r="R1549" s="1"/>
      <c r="S1549" s="1">
        <v>41556</v>
      </c>
      <c r="T1549">
        <v>399.53899999999999</v>
      </c>
      <c r="V1549" s="86">
        <v>41760</v>
      </c>
      <c r="W1549" s="5">
        <v>11.75</v>
      </c>
      <c r="Z1549" s="86">
        <v>41718</v>
      </c>
      <c r="AA1549" s="5">
        <v>94.05</v>
      </c>
      <c r="AC1549" s="1">
        <v>41646</v>
      </c>
      <c r="AD1549">
        <v>3.01</v>
      </c>
      <c r="AE1549" s="87">
        <f t="shared" ca="1" si="171"/>
        <v>-1.6000000000000014E-2</v>
      </c>
      <c r="AF1549" s="87">
        <f t="shared" ca="1" si="172"/>
        <v>2.1527114685128447E-2</v>
      </c>
      <c r="AG1549" s="87">
        <f t="shared" ca="1" si="173"/>
        <v>0.34711429433737662</v>
      </c>
      <c r="AI1549" s="1">
        <v>41571</v>
      </c>
      <c r="AJ1549">
        <v>1752.07</v>
      </c>
      <c r="AK1549" s="85">
        <f t="shared" ca="1" si="176"/>
        <v>3.2528719960210105E-3</v>
      </c>
      <c r="AL1549" s="87">
        <f t="shared" ca="1" si="174"/>
        <v>4.5114925884224832E-3</v>
      </c>
      <c r="AM1549" s="87">
        <f t="shared" ca="1" si="175"/>
        <v>7.2745632154801285</v>
      </c>
    </row>
    <row r="1550" spans="2:39" x14ac:dyDescent="0.45">
      <c r="B1550" s="86">
        <v>41785</v>
      </c>
      <c r="C1550" s="5">
        <v>63.25</v>
      </c>
      <c r="E1550" s="86">
        <v>41789</v>
      </c>
      <c r="F1550" s="5">
        <v>2.5874999999999999</v>
      </c>
      <c r="G1550" s="5">
        <v>0.71211159003815072</v>
      </c>
      <c r="I1550" s="86">
        <v>41716</v>
      </c>
      <c r="J1550" s="5">
        <v>14.52</v>
      </c>
      <c r="L1550" s="86">
        <v>41793</v>
      </c>
      <c r="M1550" s="5">
        <v>2.1737000000000002</v>
      </c>
      <c r="O1550" s="86">
        <f t="shared" ca="1" si="170"/>
        <v>41793</v>
      </c>
      <c r="P1550" s="5">
        <v>1860.77</v>
      </c>
      <c r="Q1550" s="5">
        <v>12.278379214585501</v>
      </c>
      <c r="R1550" s="1"/>
      <c r="S1550" s="1">
        <v>41555</v>
      </c>
      <c r="T1550">
        <v>405.39800000000002</v>
      </c>
      <c r="V1550" s="86">
        <v>41759</v>
      </c>
      <c r="W1550" s="5">
        <v>10.75</v>
      </c>
      <c r="Z1550" s="86">
        <v>41717</v>
      </c>
      <c r="AA1550" s="5">
        <v>93.73</v>
      </c>
      <c r="AC1550" s="1">
        <v>41645</v>
      </c>
      <c r="AD1550">
        <v>3.0259999999999998</v>
      </c>
      <c r="AE1550" s="87">
        <f t="shared" ca="1" si="171"/>
        <v>-4.0500000000000203E-2</v>
      </c>
      <c r="AF1550" s="87">
        <f t="shared" ca="1" si="172"/>
        <v>2.4756733090885427E-2</v>
      </c>
      <c r="AG1550" s="87">
        <f t="shared" ca="1" si="173"/>
        <v>0.39919032636910023</v>
      </c>
      <c r="AI1550" s="1">
        <v>41570</v>
      </c>
      <c r="AJ1550">
        <v>1746.38</v>
      </c>
      <c r="AK1550" s="85">
        <f t="shared" ca="1" si="176"/>
        <v>-4.7357309912257808E-3</v>
      </c>
      <c r="AL1550" s="87">
        <f t="shared" ca="1" si="174"/>
        <v>5.2699374848722185E-3</v>
      </c>
      <c r="AM1550" s="87">
        <f t="shared" ca="1" si="175"/>
        <v>8.497518864092001</v>
      </c>
    </row>
    <row r="1551" spans="2:39" x14ac:dyDescent="0.45">
      <c r="B1551" s="86">
        <v>41782</v>
      </c>
      <c r="C1551" s="5">
        <v>63.405999999999999</v>
      </c>
      <c r="E1551" s="86">
        <v>41788</v>
      </c>
      <c r="F1551" s="5">
        <v>2.5670000000000002</v>
      </c>
      <c r="G1551" s="5">
        <v>0.65844513818540529</v>
      </c>
      <c r="I1551" s="86">
        <v>41715</v>
      </c>
      <c r="J1551" s="5">
        <v>15.64</v>
      </c>
      <c r="L1551" s="86">
        <v>41792</v>
      </c>
      <c r="M1551" s="5">
        <v>2.11</v>
      </c>
      <c r="O1551" s="86">
        <f t="shared" ca="1" si="170"/>
        <v>41792</v>
      </c>
      <c r="P1551" s="5">
        <v>1872.25</v>
      </c>
      <c r="Q1551" s="5">
        <v>15.8162211791008</v>
      </c>
      <c r="R1551" s="1"/>
      <c r="S1551" s="1">
        <v>41554</v>
      </c>
      <c r="T1551">
        <v>397.25900000000001</v>
      </c>
      <c r="V1551" s="86">
        <v>41758</v>
      </c>
      <c r="W1551" s="5">
        <v>10</v>
      </c>
      <c r="Z1551" s="86">
        <v>41716</v>
      </c>
      <c r="AA1551" s="5">
        <v>94.21</v>
      </c>
      <c r="AC1551" s="1">
        <v>41642</v>
      </c>
      <c r="AD1551">
        <v>3.0665</v>
      </c>
      <c r="AE1551" s="87">
        <f t="shared" ca="1" si="171"/>
        <v>5.5000000000000604E-3</v>
      </c>
      <c r="AF1551" s="87">
        <f t="shared" ca="1" si="172"/>
        <v>4.3141965261989101E-2</v>
      </c>
      <c r="AG1551" s="87">
        <f t="shared" ca="1" si="173"/>
        <v>0.695643287420597</v>
      </c>
      <c r="AI1551" s="1">
        <v>41569</v>
      </c>
      <c r="AJ1551">
        <v>1754.67</v>
      </c>
      <c r="AK1551" s="85">
        <f t="shared" ca="1" si="176"/>
        <v>5.7211107858845976E-3</v>
      </c>
      <c r="AL1551" s="87">
        <f t="shared" ca="1" si="174"/>
        <v>3.145742339064366E-3</v>
      </c>
      <c r="AM1551" s="87">
        <f t="shared" ca="1" si="175"/>
        <v>5.0723571094544972</v>
      </c>
    </row>
    <row r="1552" spans="2:39" x14ac:dyDescent="0.45">
      <c r="B1552" s="86">
        <v>41781</v>
      </c>
      <c r="C1552" s="5">
        <v>65.8</v>
      </c>
      <c r="E1552" s="86">
        <v>41787</v>
      </c>
      <c r="F1552" s="5">
        <v>2.5390000000000001</v>
      </c>
      <c r="G1552" s="5">
        <v>0.4809729722136134</v>
      </c>
      <c r="I1552" s="86">
        <v>41712</v>
      </c>
      <c r="J1552" s="5">
        <v>17.82</v>
      </c>
      <c r="L1552" s="86">
        <v>41789</v>
      </c>
      <c r="M1552" s="5">
        <v>2.0745</v>
      </c>
      <c r="O1552" s="86">
        <f t="shared" ref="O1552:O1615" ca="1" si="177">VALUE(L1552)</f>
        <v>41789</v>
      </c>
      <c r="P1552" s="5">
        <v>1858.83</v>
      </c>
      <c r="Q1552" s="5">
        <v>14.197439242256699</v>
      </c>
      <c r="R1552" s="1"/>
      <c r="S1552" s="1">
        <v>41551</v>
      </c>
      <c r="T1552">
        <v>383.97500000000002</v>
      </c>
      <c r="V1552" s="86">
        <v>41757</v>
      </c>
      <c r="W1552" s="5">
        <v>10.44</v>
      </c>
      <c r="Z1552" s="86">
        <v>41715</v>
      </c>
      <c r="AA1552" s="5">
        <v>93.93</v>
      </c>
      <c r="AC1552" s="1">
        <v>41641</v>
      </c>
      <c r="AD1552">
        <v>3.0609999999999999</v>
      </c>
      <c r="AE1552" s="87">
        <f t="shared" ca="1" si="171"/>
        <v>-3.8000000000000256E-2</v>
      </c>
      <c r="AF1552" s="87">
        <f t="shared" ca="1" si="172"/>
        <v>4.6692254889506783E-2</v>
      </c>
      <c r="AG1552" s="87">
        <f t="shared" ca="1" si="173"/>
        <v>0.75288998753691372</v>
      </c>
      <c r="AI1552" s="1">
        <v>41568</v>
      </c>
      <c r="AJ1552">
        <v>1744.66</v>
      </c>
      <c r="AK1552" s="85">
        <f t="shared" ca="1" si="176"/>
        <v>9.1712618574313345E-5</v>
      </c>
      <c r="AL1552" s="87">
        <f t="shared" ca="1" si="174"/>
        <v>5.5719994650574953E-3</v>
      </c>
      <c r="AM1552" s="87">
        <f t="shared" ca="1" si="175"/>
        <v>8.9845791721350317</v>
      </c>
    </row>
    <row r="1553" spans="2:39" x14ac:dyDescent="0.45">
      <c r="B1553" s="86">
        <v>41780</v>
      </c>
      <c r="C1553" s="5">
        <v>65.883200000000002</v>
      </c>
      <c r="E1553" s="86">
        <v>41786</v>
      </c>
      <c r="F1553" s="5">
        <v>2.6074999999999999</v>
      </c>
      <c r="G1553" s="5">
        <v>0.31958827679792079</v>
      </c>
      <c r="I1553" s="86">
        <v>41711</v>
      </c>
      <c r="J1553" s="5">
        <v>16.22</v>
      </c>
      <c r="L1553" s="86">
        <v>41788</v>
      </c>
      <c r="M1553" s="5">
        <v>2.06</v>
      </c>
      <c r="O1553" s="86">
        <f t="shared" ca="1" si="177"/>
        <v>41788</v>
      </c>
      <c r="P1553" s="5">
        <v>1841.13</v>
      </c>
      <c r="Q1553" s="5">
        <v>8.2545609275476295</v>
      </c>
      <c r="R1553" s="1"/>
      <c r="S1553" s="1">
        <v>41550</v>
      </c>
      <c r="T1553">
        <v>392.08199999999999</v>
      </c>
      <c r="V1553" s="86">
        <v>41754</v>
      </c>
      <c r="W1553" s="5">
        <v>10.94</v>
      </c>
      <c r="Z1553" s="86">
        <v>41712</v>
      </c>
      <c r="AA1553" s="5">
        <v>93.8</v>
      </c>
      <c r="AC1553" s="1">
        <v>41640</v>
      </c>
      <c r="AD1553">
        <v>3.0990000000000002</v>
      </c>
      <c r="AE1553" s="87">
        <f t="shared" ca="1" si="171"/>
        <v>1.5000000000000568E-3</v>
      </c>
      <c r="AF1553" s="87">
        <f t="shared" ca="1" si="172"/>
        <v>3.9410235557107015E-2</v>
      </c>
      <c r="AG1553" s="87">
        <f t="shared" ca="1" si="173"/>
        <v>0.63547095396511399</v>
      </c>
      <c r="AI1553" s="1">
        <v>41565</v>
      </c>
      <c r="AJ1553">
        <v>1744.5</v>
      </c>
      <c r="AK1553" s="85">
        <f t="shared" ca="1" si="176"/>
        <v>6.5274195501484516E-3</v>
      </c>
      <c r="AL1553" s="87">
        <f t="shared" ca="1" si="174"/>
        <v>8.7119578042856062E-3</v>
      </c>
      <c r="AM1553" s="87">
        <f t="shared" ca="1" si="175"/>
        <v>14.047609862090329</v>
      </c>
    </row>
    <row r="1554" spans="2:39" x14ac:dyDescent="0.45">
      <c r="B1554" s="86">
        <v>41779</v>
      </c>
      <c r="C1554" s="5">
        <v>66.599999999999994</v>
      </c>
      <c r="E1554" s="86">
        <v>41785</v>
      </c>
      <c r="F1554" s="5">
        <v>2.625</v>
      </c>
      <c r="G1554" s="5">
        <v>0.30781217216564277</v>
      </c>
      <c r="I1554" s="86">
        <v>41710</v>
      </c>
      <c r="J1554" s="5">
        <v>14.47</v>
      </c>
      <c r="L1554" s="86">
        <v>41787</v>
      </c>
      <c r="M1554" s="5">
        <v>2.0470000000000002</v>
      </c>
      <c r="O1554" s="86">
        <f t="shared" ca="1" si="177"/>
        <v>41787</v>
      </c>
      <c r="P1554" s="5">
        <v>1846.34</v>
      </c>
      <c r="Q1554" s="5">
        <v>8.9464995999979706</v>
      </c>
      <c r="R1554" s="1"/>
      <c r="S1554" s="1">
        <v>41549</v>
      </c>
      <c r="T1554">
        <v>388.22699999999998</v>
      </c>
      <c r="V1554" s="86">
        <v>41753</v>
      </c>
      <c r="W1554" s="5">
        <v>10.81</v>
      </c>
      <c r="Z1554" s="86">
        <v>41711</v>
      </c>
      <c r="AA1554" s="5">
        <v>93.87</v>
      </c>
      <c r="AC1554" s="1">
        <v>41639</v>
      </c>
      <c r="AD1554">
        <v>3.0975000000000001</v>
      </c>
      <c r="AE1554" s="87">
        <f t="shared" ca="1" si="171"/>
        <v>6.6500000000000004E-2</v>
      </c>
      <c r="AF1554" s="87">
        <f t="shared" ca="1" si="172"/>
        <v>3.9047780560060794E-2</v>
      </c>
      <c r="AG1554" s="87">
        <f t="shared" ca="1" si="173"/>
        <v>0.62962654274842322</v>
      </c>
      <c r="AI1554" s="1">
        <v>41564</v>
      </c>
      <c r="AJ1554">
        <v>1733.15</v>
      </c>
      <c r="AK1554" s="85">
        <f t="shared" ca="1" si="176"/>
        <v>6.7213230176509332E-3</v>
      </c>
      <c r="AL1554" s="87">
        <f t="shared" ca="1" si="174"/>
        <v>8.6523038862997819E-3</v>
      </c>
      <c r="AM1554" s="87">
        <f t="shared" ca="1" si="175"/>
        <v>13.951420809590815</v>
      </c>
    </row>
    <row r="1555" spans="2:39" x14ac:dyDescent="0.45">
      <c r="B1555" s="86">
        <v>41778</v>
      </c>
      <c r="C1555" s="5">
        <v>66.747100000000003</v>
      </c>
      <c r="E1555" s="86">
        <v>41782</v>
      </c>
      <c r="F1555" s="5">
        <v>2.6230000000000002</v>
      </c>
      <c r="G1555" s="5">
        <v>0.42656378968058734</v>
      </c>
      <c r="I1555" s="86">
        <v>41709</v>
      </c>
      <c r="J1555" s="5">
        <v>14.8</v>
      </c>
      <c r="L1555" s="86">
        <v>41786</v>
      </c>
      <c r="M1555" s="5">
        <v>2.0994999999999999</v>
      </c>
      <c r="O1555" s="86">
        <f t="shared" ca="1" si="177"/>
        <v>41786</v>
      </c>
      <c r="P1555" s="5">
        <v>1868.2</v>
      </c>
      <c r="Q1555" s="5">
        <v>4.2659923086165801</v>
      </c>
      <c r="R1555" s="1"/>
      <c r="S1555" s="1">
        <v>41548</v>
      </c>
      <c r="T1555">
        <v>390.18700000000001</v>
      </c>
      <c r="V1555" s="86">
        <v>41752</v>
      </c>
      <c r="W1555" s="5">
        <v>10.5</v>
      </c>
      <c r="Z1555" s="86">
        <v>41710</v>
      </c>
      <c r="AA1555" s="5">
        <v>94.12</v>
      </c>
      <c r="AC1555" s="1">
        <v>41638</v>
      </c>
      <c r="AD1555">
        <v>3.0310000000000001</v>
      </c>
      <c r="AE1555" s="87">
        <f t="shared" ca="1" si="171"/>
        <v>-2.5999999999999801E-2</v>
      </c>
      <c r="AF1555" s="87">
        <f t="shared" ca="1" si="172"/>
        <v>1.4728091073410166E-2</v>
      </c>
      <c r="AG1555" s="87">
        <f t="shared" ca="1" si="173"/>
        <v>0.23748333274849562</v>
      </c>
      <c r="AI1555" s="1">
        <v>41563</v>
      </c>
      <c r="AJ1555">
        <v>1721.54</v>
      </c>
      <c r="AK1555" s="85">
        <f t="shared" ca="1" si="176"/>
        <v>1.3732816122981576E-2</v>
      </c>
      <c r="AL1555" s="87">
        <f t="shared" ca="1" si="174"/>
        <v>8.6138073064296067E-3</v>
      </c>
      <c r="AM1555" s="87">
        <f t="shared" ca="1" si="175"/>
        <v>13.88934693972255</v>
      </c>
    </row>
    <row r="1556" spans="2:39" x14ac:dyDescent="0.45">
      <c r="B1556" s="86">
        <v>41775</v>
      </c>
      <c r="C1556" s="5">
        <v>67.3</v>
      </c>
      <c r="E1556" s="86">
        <v>41781</v>
      </c>
      <c r="F1556" s="5">
        <v>2.6459999999999999</v>
      </c>
      <c r="G1556" s="5">
        <v>0.42081072546533904</v>
      </c>
      <c r="I1556" s="86">
        <v>41708</v>
      </c>
      <c r="J1556" s="5">
        <v>14.2</v>
      </c>
      <c r="L1556" s="86">
        <v>41785</v>
      </c>
      <c r="M1556" s="5">
        <v>2.121</v>
      </c>
      <c r="O1556" s="86">
        <f t="shared" ca="1" si="177"/>
        <v>41785</v>
      </c>
      <c r="P1556" s="5">
        <v>1867.63</v>
      </c>
      <c r="Q1556" s="5">
        <v>4.8089237553104702</v>
      </c>
      <c r="R1556" s="1"/>
      <c r="S1556" s="1">
        <v>41547</v>
      </c>
      <c r="T1556">
        <v>398.916</v>
      </c>
      <c r="V1556" s="86">
        <v>41751</v>
      </c>
      <c r="W1556" s="5">
        <v>10.75</v>
      </c>
      <c r="Z1556" s="86">
        <v>41709</v>
      </c>
      <c r="AA1556" s="5">
        <v>93.96</v>
      </c>
      <c r="AC1556" s="1">
        <v>41635</v>
      </c>
      <c r="AD1556">
        <v>3.0569999999999999</v>
      </c>
      <c r="AE1556" s="87">
        <f t="shared" ca="1" si="171"/>
        <v>0</v>
      </c>
      <c r="AF1556" s="87">
        <f t="shared" ca="1" si="172"/>
        <v>2.6244237462726815E-2</v>
      </c>
      <c r="AG1556" s="87">
        <f t="shared" ca="1" si="173"/>
        <v>0.42317561366411266</v>
      </c>
      <c r="AI1556" s="1">
        <v>41562</v>
      </c>
      <c r="AJ1556">
        <v>1698.06</v>
      </c>
      <c r="AK1556" s="85">
        <f t="shared" ca="1" si="176"/>
        <v>-7.0888155544114413E-3</v>
      </c>
      <c r="AL1556" s="87">
        <f t="shared" ca="1" si="174"/>
        <v>1.1806403479382985E-2</v>
      </c>
      <c r="AM1556" s="87">
        <f t="shared" ca="1" si="175"/>
        <v>19.037253586238883</v>
      </c>
    </row>
    <row r="1557" spans="2:39" x14ac:dyDescent="0.45">
      <c r="B1557" s="86">
        <v>41774</v>
      </c>
      <c r="C1557" s="5">
        <v>67.400000000000006</v>
      </c>
      <c r="E1557" s="86">
        <v>41780</v>
      </c>
      <c r="F1557" s="5">
        <v>2.6255000000000002</v>
      </c>
      <c r="G1557" s="5">
        <v>0.49511978348678509</v>
      </c>
      <c r="I1557" s="86">
        <v>41705</v>
      </c>
      <c r="J1557" s="5">
        <v>14.11</v>
      </c>
      <c r="L1557" s="86">
        <v>41782</v>
      </c>
      <c r="M1557" s="5">
        <v>2.1190000000000002</v>
      </c>
      <c r="O1557" s="86">
        <f t="shared" ca="1" si="177"/>
        <v>41782</v>
      </c>
      <c r="P1557" s="5">
        <v>1877.17</v>
      </c>
      <c r="Q1557" s="5">
        <v>1.5295578951105899</v>
      </c>
      <c r="R1557" s="1"/>
      <c r="S1557" s="1">
        <v>41544</v>
      </c>
      <c r="T1557">
        <v>397.46600000000001</v>
      </c>
      <c r="V1557" s="86">
        <v>41750</v>
      </c>
      <c r="W1557" s="5">
        <v>11</v>
      </c>
      <c r="Z1557" s="86">
        <v>41708</v>
      </c>
      <c r="AA1557" s="5">
        <v>94.06</v>
      </c>
      <c r="AC1557" s="1">
        <v>41634</v>
      </c>
      <c r="AD1557">
        <v>3.0569999999999999</v>
      </c>
      <c r="AE1557" s="87">
        <f t="shared" ca="1" si="171"/>
        <v>8.0000000000000071E-3</v>
      </c>
      <c r="AF1557" s="87">
        <f t="shared" ca="1" si="172"/>
        <v>2.664882736632132E-2</v>
      </c>
      <c r="AG1557" s="87">
        <f t="shared" ca="1" si="173"/>
        <v>0.42969942983438897</v>
      </c>
      <c r="AI1557" s="1">
        <v>41561</v>
      </c>
      <c r="AJ1557">
        <v>1710.14</v>
      </c>
      <c r="AK1557" s="85">
        <f t="shared" ca="1" si="176"/>
        <v>4.0664039111895159E-3</v>
      </c>
      <c r="AL1557" s="87">
        <f t="shared" ca="1" si="174"/>
        <v>9.2808934058640647E-3</v>
      </c>
      <c r="AM1557" s="87">
        <f t="shared" ca="1" si="175"/>
        <v>14.964990954512094</v>
      </c>
    </row>
    <row r="1558" spans="2:39" x14ac:dyDescent="0.45">
      <c r="B1558" s="86">
        <v>41773</v>
      </c>
      <c r="C1558" s="5">
        <v>64.518900000000002</v>
      </c>
      <c r="E1558" s="86">
        <v>41779</v>
      </c>
      <c r="F1558" s="5">
        <v>2.6120000000000001</v>
      </c>
      <c r="G1558" s="5">
        <v>0.68256856798420207</v>
      </c>
      <c r="I1558" s="86">
        <v>41704</v>
      </c>
      <c r="J1558" s="5">
        <v>14.21</v>
      </c>
      <c r="L1558" s="86">
        <v>41781</v>
      </c>
      <c r="M1558" s="5">
        <v>2.1440000000000001</v>
      </c>
      <c r="O1558" s="86">
        <f t="shared" ca="1" si="177"/>
        <v>41781</v>
      </c>
      <c r="P1558" s="5">
        <v>1878.04</v>
      </c>
      <c r="Q1558" s="5">
        <v>11.684952716492001</v>
      </c>
      <c r="R1558" s="1"/>
      <c r="S1558" s="1">
        <v>41543</v>
      </c>
      <c r="T1558">
        <v>353.09500000000003</v>
      </c>
      <c r="V1558" s="86">
        <v>41747</v>
      </c>
      <c r="W1558" s="5">
        <v>12</v>
      </c>
      <c r="Z1558" s="86">
        <v>41705</v>
      </c>
      <c r="AA1558" s="5">
        <v>94.05</v>
      </c>
      <c r="AC1558" s="1">
        <v>41633</v>
      </c>
      <c r="AD1558">
        <v>3.0489999999999999</v>
      </c>
      <c r="AE1558" s="87">
        <f t="shared" ca="1" si="171"/>
        <v>-9.9999999999988987E-4</v>
      </c>
      <c r="AF1558" s="87">
        <f t="shared" ca="1" si="172"/>
        <v>4.3780389445504025E-2</v>
      </c>
      <c r="AG1558" s="87">
        <f t="shared" ca="1" si="173"/>
        <v>0.70593756806108565</v>
      </c>
      <c r="AI1558" s="1">
        <v>41558</v>
      </c>
      <c r="AJ1558">
        <v>1703.2</v>
      </c>
      <c r="AK1558" s="85">
        <f t="shared" ca="1" si="176"/>
        <v>6.2666589042077387E-3</v>
      </c>
      <c r="AL1558" s="87">
        <f t="shared" ca="1" si="174"/>
        <v>1.4091706224916387E-2</v>
      </c>
      <c r="AM1558" s="87">
        <f t="shared" ca="1" si="175"/>
        <v>22.722193539715807</v>
      </c>
    </row>
    <row r="1559" spans="2:39" x14ac:dyDescent="0.45">
      <c r="B1559" s="86">
        <v>41772</v>
      </c>
      <c r="C1559" s="5">
        <v>63.5</v>
      </c>
      <c r="E1559" s="86">
        <v>41778</v>
      </c>
      <c r="F1559" s="5">
        <v>2.645</v>
      </c>
      <c r="G1559" s="5">
        <v>0.80680430299629502</v>
      </c>
      <c r="I1559" s="86">
        <v>41703</v>
      </c>
      <c r="J1559" s="5">
        <v>13.89</v>
      </c>
      <c r="L1559" s="86">
        <v>41780</v>
      </c>
      <c r="M1559" s="5">
        <v>2.1345000000000001</v>
      </c>
      <c r="O1559" s="86">
        <f t="shared" ca="1" si="177"/>
        <v>41780</v>
      </c>
      <c r="P1559" s="5">
        <v>1877.03</v>
      </c>
      <c r="Q1559" s="5">
        <v>15.161997084009499</v>
      </c>
      <c r="R1559" s="1"/>
      <c r="S1559" s="1">
        <v>41542</v>
      </c>
      <c r="T1559">
        <v>355.262</v>
      </c>
      <c r="V1559" s="86">
        <v>41746</v>
      </c>
      <c r="W1559" s="5">
        <v>12.06</v>
      </c>
      <c r="Z1559" s="86">
        <v>41704</v>
      </c>
      <c r="AA1559" s="5">
        <v>94.41</v>
      </c>
      <c r="AC1559" s="1">
        <v>41632</v>
      </c>
      <c r="AD1559">
        <v>3.05</v>
      </c>
      <c r="AE1559" s="87">
        <f t="shared" ca="1" si="171"/>
        <v>5.4199999999999804E-2</v>
      </c>
      <c r="AF1559" s="87">
        <f t="shared" ca="1" si="172"/>
        <v>4.4690295367115232E-2</v>
      </c>
      <c r="AG1559" s="87">
        <f t="shared" ca="1" si="173"/>
        <v>0.72060936019455102</v>
      </c>
      <c r="AI1559" s="1">
        <v>41557</v>
      </c>
      <c r="AJ1559">
        <v>1692.56</v>
      </c>
      <c r="AK1559" s="85">
        <f t="shared" ca="1" si="176"/>
        <v>2.1595603003649867E-2</v>
      </c>
      <c r="AL1559" s="87">
        <f t="shared" ca="1" si="174"/>
        <v>1.5201790681208962E-2</v>
      </c>
      <c r="AM1559" s="87">
        <f t="shared" ca="1" si="175"/>
        <v>24.512150941517927</v>
      </c>
    </row>
    <row r="1560" spans="2:39" x14ac:dyDescent="0.45">
      <c r="B1560" s="86">
        <v>41771</v>
      </c>
      <c r="C1560" s="5">
        <v>63.7</v>
      </c>
      <c r="E1560" s="86">
        <v>41775</v>
      </c>
      <c r="F1560" s="5">
        <v>2.6230000000000002</v>
      </c>
      <c r="G1560" s="5">
        <v>0.7401240436575518</v>
      </c>
      <c r="I1560" s="86">
        <v>41702</v>
      </c>
      <c r="J1560" s="5">
        <v>14.1</v>
      </c>
      <c r="L1560" s="86">
        <v>41779</v>
      </c>
      <c r="M1560" s="5">
        <v>2.1230000000000002</v>
      </c>
      <c r="O1560" s="86">
        <f t="shared" ca="1" si="177"/>
        <v>41779</v>
      </c>
      <c r="P1560" s="5">
        <v>1873.81</v>
      </c>
      <c r="Q1560" s="5">
        <v>15.147583046669901</v>
      </c>
      <c r="R1560" s="1"/>
      <c r="S1560" s="1">
        <v>41541</v>
      </c>
      <c r="T1560">
        <v>350.63799999999998</v>
      </c>
      <c r="V1560" s="86">
        <v>41745</v>
      </c>
      <c r="W1560" s="5">
        <v>12.75</v>
      </c>
      <c r="Z1560" s="86">
        <v>41703</v>
      </c>
      <c r="AA1560" s="5">
        <v>94.55</v>
      </c>
      <c r="AC1560" s="1">
        <v>41631</v>
      </c>
      <c r="AD1560">
        <v>2.9958</v>
      </c>
      <c r="AE1560" s="87">
        <f t="shared" ca="1" si="171"/>
        <v>4.2800000000000171E-2</v>
      </c>
      <c r="AF1560" s="87">
        <f t="shared" ca="1" si="172"/>
        <v>4.6143905339708836E-2</v>
      </c>
      <c r="AG1560" s="87">
        <f t="shared" ca="1" si="173"/>
        <v>0.74404811672364468</v>
      </c>
      <c r="AI1560" s="1">
        <v>41556</v>
      </c>
      <c r="AJ1560">
        <v>1656.4</v>
      </c>
      <c r="AK1560" s="85">
        <f t="shared" ca="1" si="176"/>
        <v>5.7369749599523064E-4</v>
      </c>
      <c r="AL1560" s="87">
        <f t="shared" ca="1" si="174"/>
        <v>8.7964541758813897E-3</v>
      </c>
      <c r="AM1560" s="87">
        <f t="shared" ca="1" si="175"/>
        <v>14.183856167410571</v>
      </c>
    </row>
    <row r="1561" spans="2:39" x14ac:dyDescent="0.45">
      <c r="B1561" s="86">
        <v>41768</v>
      </c>
      <c r="C1561" s="5">
        <v>63.1</v>
      </c>
      <c r="E1561" s="86">
        <v>41774</v>
      </c>
      <c r="F1561" s="5">
        <v>2.5842999999999998</v>
      </c>
      <c r="G1561" s="5">
        <v>0.70819366466148714</v>
      </c>
      <c r="I1561" s="86">
        <v>41701</v>
      </c>
      <c r="J1561" s="5">
        <v>16</v>
      </c>
      <c r="L1561" s="86">
        <v>41778</v>
      </c>
      <c r="M1561" s="5">
        <v>2.145</v>
      </c>
      <c r="O1561" s="86">
        <f t="shared" ca="1" si="177"/>
        <v>41778</v>
      </c>
      <c r="P1561" s="5">
        <v>1873.91</v>
      </c>
      <c r="Q1561" s="5">
        <v>14.9173599172865</v>
      </c>
      <c r="R1561" s="1"/>
      <c r="S1561" s="1">
        <v>41540</v>
      </c>
      <c r="T1561">
        <v>352.40899999999999</v>
      </c>
      <c r="V1561" s="86">
        <v>41744</v>
      </c>
      <c r="W1561" s="5">
        <v>12.25</v>
      </c>
      <c r="Z1561" s="86">
        <v>41702</v>
      </c>
      <c r="AA1561" s="5">
        <v>94.72</v>
      </c>
      <c r="AC1561" s="1">
        <v>41628</v>
      </c>
      <c r="AD1561">
        <v>2.9529999999999998</v>
      </c>
      <c r="AE1561" s="87">
        <f t="shared" ca="1" si="171"/>
        <v>-4.1500000000000092E-2</v>
      </c>
      <c r="AF1561" s="87">
        <f t="shared" ca="1" si="172"/>
        <v>5.6102584610693458E-2</v>
      </c>
      <c r="AG1561" s="87">
        <f t="shared" ca="1" si="173"/>
        <v>0.90462699495427656</v>
      </c>
      <c r="AI1561" s="1">
        <v>41555</v>
      </c>
      <c r="AJ1561">
        <v>1655.45</v>
      </c>
      <c r="AK1561" s="85">
        <f t="shared" ca="1" si="176"/>
        <v>-1.2408723348868085E-2</v>
      </c>
      <c r="AL1561" s="87">
        <f t="shared" ca="1" si="174"/>
        <v>8.6817780457726489E-3</v>
      </c>
      <c r="AM1561" s="87">
        <f t="shared" ca="1" si="175"/>
        <v>13.998946463707753</v>
      </c>
    </row>
    <row r="1562" spans="2:39" x14ac:dyDescent="0.45">
      <c r="B1562" s="86">
        <v>41767</v>
      </c>
      <c r="C1562" s="5">
        <v>63.5</v>
      </c>
      <c r="E1562" s="86">
        <v>41773</v>
      </c>
      <c r="F1562" s="5">
        <v>2.6335000000000002</v>
      </c>
      <c r="G1562" s="5">
        <v>0.74029893736697117</v>
      </c>
      <c r="I1562" s="86">
        <v>41698</v>
      </c>
      <c r="J1562" s="5">
        <v>14</v>
      </c>
      <c r="L1562" s="86">
        <v>41775</v>
      </c>
      <c r="M1562" s="5">
        <v>2.1139999999999999</v>
      </c>
      <c r="O1562" s="86">
        <f t="shared" ca="1" si="177"/>
        <v>41775</v>
      </c>
      <c r="P1562" s="5">
        <v>1845.73</v>
      </c>
      <c r="Q1562" s="5">
        <v>8.6785652905610799</v>
      </c>
      <c r="R1562" s="1"/>
      <c r="S1562" s="1">
        <v>41537</v>
      </c>
      <c r="T1562">
        <v>350.45800000000003</v>
      </c>
      <c r="V1562" s="86">
        <v>41743</v>
      </c>
      <c r="W1562" s="5">
        <v>11.75</v>
      </c>
      <c r="Z1562" s="86">
        <v>41701</v>
      </c>
      <c r="AA1562" s="5">
        <v>94.38</v>
      </c>
      <c r="AC1562" s="1">
        <v>41627</v>
      </c>
      <c r="AD1562">
        <v>2.9944999999999999</v>
      </c>
      <c r="AE1562" s="87">
        <f t="shared" ca="1" si="171"/>
        <v>4.4999999999999929E-2</v>
      </c>
      <c r="AF1562" s="87">
        <f t="shared" ca="1" si="172"/>
        <v>4.7290546976466126E-2</v>
      </c>
      <c r="AG1562" s="87">
        <f t="shared" ca="1" si="173"/>
        <v>0.76253715756458107</v>
      </c>
      <c r="AI1562" s="1">
        <v>41554</v>
      </c>
      <c r="AJ1562">
        <v>1676.12</v>
      </c>
      <c r="AK1562" s="85">
        <f t="shared" ca="1" si="176"/>
        <v>-8.5427446236556424E-3</v>
      </c>
      <c r="AL1562" s="87">
        <f t="shared" ca="1" si="174"/>
        <v>7.5898349375261341E-3</v>
      </c>
      <c r="AM1562" s="87">
        <f t="shared" ca="1" si="175"/>
        <v>12.238241106675423</v>
      </c>
    </row>
    <row r="1563" spans="2:39" x14ac:dyDescent="0.45">
      <c r="B1563" s="86">
        <v>41766</v>
      </c>
      <c r="C1563" s="5">
        <v>64.7</v>
      </c>
      <c r="E1563" s="86">
        <v>41772</v>
      </c>
      <c r="F1563" s="5">
        <v>2.6945000000000001</v>
      </c>
      <c r="G1563" s="5">
        <v>0.552412149878452</v>
      </c>
      <c r="I1563" s="86">
        <v>41697</v>
      </c>
      <c r="J1563" s="5">
        <v>14.04</v>
      </c>
      <c r="L1563" s="86">
        <v>41774</v>
      </c>
      <c r="M1563" s="5">
        <v>2.0882999999999998</v>
      </c>
      <c r="O1563" s="86">
        <f t="shared" ca="1" si="177"/>
        <v>41774</v>
      </c>
      <c r="P1563" s="5">
        <v>1859.45</v>
      </c>
      <c r="Q1563" s="5">
        <v>4.53238615845338</v>
      </c>
      <c r="R1563" s="1"/>
      <c r="S1563" s="1">
        <v>41536</v>
      </c>
      <c r="T1563">
        <v>345.67399999999998</v>
      </c>
      <c r="V1563" s="86">
        <v>41740</v>
      </c>
      <c r="W1563" s="5">
        <v>11.75</v>
      </c>
      <c r="Z1563" s="86">
        <v>41698</v>
      </c>
      <c r="AA1563" s="5">
        <v>94.93</v>
      </c>
      <c r="AC1563" s="1">
        <v>41626</v>
      </c>
      <c r="AD1563">
        <v>2.9495</v>
      </c>
      <c r="AE1563" s="87">
        <f t="shared" ca="1" si="171"/>
        <v>6.050000000000022E-2</v>
      </c>
      <c r="AF1563" s="87">
        <f t="shared" ca="1" si="172"/>
        <v>4.4716467883767555E-2</v>
      </c>
      <c r="AG1563" s="87">
        <f t="shared" ca="1" si="173"/>
        <v>0.72103137934489636</v>
      </c>
      <c r="AI1563" s="1">
        <v>41551</v>
      </c>
      <c r="AJ1563">
        <v>1690.5</v>
      </c>
      <c r="AK1563" s="85">
        <f t="shared" ca="1" si="176"/>
        <v>7.0284870655762189E-3</v>
      </c>
      <c r="AL1563" s="87">
        <f t="shared" ca="1" si="174"/>
        <v>7.9084174235235939E-3</v>
      </c>
      <c r="AM1563" s="87">
        <f t="shared" ca="1" si="175"/>
        <v>12.751939929916469</v>
      </c>
    </row>
    <row r="1564" spans="2:39" x14ac:dyDescent="0.45">
      <c r="B1564" s="86">
        <v>41765</v>
      </c>
      <c r="C1564" s="5">
        <v>65.8</v>
      </c>
      <c r="E1564" s="86">
        <v>41771</v>
      </c>
      <c r="F1564" s="5">
        <v>2.7410000000000001</v>
      </c>
      <c r="G1564" s="5">
        <v>0.33482709468221389</v>
      </c>
      <c r="I1564" s="86">
        <v>41696</v>
      </c>
      <c r="J1564" s="5">
        <v>14.35</v>
      </c>
      <c r="L1564" s="86">
        <v>41773</v>
      </c>
      <c r="M1564" s="5">
        <v>2.1315</v>
      </c>
      <c r="O1564" s="86">
        <f t="shared" ca="1" si="177"/>
        <v>41773</v>
      </c>
      <c r="P1564" s="5">
        <v>1854.29</v>
      </c>
      <c r="Q1564" s="5">
        <v>5.9117025069014497</v>
      </c>
      <c r="R1564" s="1"/>
      <c r="S1564" s="1">
        <v>41535</v>
      </c>
      <c r="T1564">
        <v>340.35199999999998</v>
      </c>
      <c r="V1564" s="86">
        <v>41739</v>
      </c>
      <c r="W1564" s="5">
        <v>12</v>
      </c>
      <c r="Z1564" s="86">
        <v>41697</v>
      </c>
      <c r="AA1564" s="5">
        <v>94.83</v>
      </c>
      <c r="AC1564" s="1">
        <v>41625</v>
      </c>
      <c r="AD1564">
        <v>2.8889999999999998</v>
      </c>
      <c r="AE1564" s="87">
        <f t="shared" ca="1" si="171"/>
        <v>-4.6000000000000263E-2</v>
      </c>
      <c r="AF1564" s="87">
        <f t="shared" ca="1" si="172"/>
        <v>2.9906451366441621E-2</v>
      </c>
      <c r="AG1564" s="87">
        <f t="shared" ca="1" si="173"/>
        <v>0.48222703850641535</v>
      </c>
      <c r="AI1564" s="1">
        <v>41550</v>
      </c>
      <c r="AJ1564">
        <v>1678.66</v>
      </c>
      <c r="AK1564" s="85">
        <f t="shared" ca="1" si="176"/>
        <v>-9.0199957444824265E-3</v>
      </c>
      <c r="AL1564" s="87">
        <f t="shared" ca="1" si="174"/>
        <v>7.4557033298065954E-3</v>
      </c>
      <c r="AM1564" s="87">
        <f t="shared" ca="1" si="175"/>
        <v>12.021960387949704</v>
      </c>
    </row>
    <row r="1565" spans="2:39" x14ac:dyDescent="0.45">
      <c r="B1565" s="86">
        <v>41764</v>
      </c>
      <c r="C1565" s="5">
        <v>65.5</v>
      </c>
      <c r="E1565" s="86">
        <v>41768</v>
      </c>
      <c r="F1565" s="5">
        <v>2.7063000000000001</v>
      </c>
      <c r="G1565" s="5">
        <v>0.2302227544502653</v>
      </c>
      <c r="I1565" s="86">
        <v>41695</v>
      </c>
      <c r="J1565" s="5">
        <v>13.67</v>
      </c>
      <c r="L1565" s="86">
        <v>41772</v>
      </c>
      <c r="M1565" s="5">
        <v>2.1745000000000001</v>
      </c>
      <c r="O1565" s="86">
        <f t="shared" ca="1" si="177"/>
        <v>41772</v>
      </c>
      <c r="P1565" s="5">
        <v>1845.16</v>
      </c>
      <c r="Q1565" s="5">
        <v>5.9909793230722803</v>
      </c>
      <c r="R1565" s="1"/>
      <c r="S1565" s="1">
        <v>41534</v>
      </c>
      <c r="T1565">
        <v>353.91</v>
      </c>
      <c r="V1565" s="86">
        <v>41738</v>
      </c>
      <c r="W1565" s="5">
        <v>11.25</v>
      </c>
      <c r="Z1565" s="86">
        <v>41696</v>
      </c>
      <c r="AA1565" s="5">
        <v>94.65</v>
      </c>
      <c r="AC1565" s="1">
        <v>41624</v>
      </c>
      <c r="AD1565">
        <v>2.9350000000000001</v>
      </c>
      <c r="AE1565" s="87">
        <f t="shared" ref="AE1565:AE1628" ca="1" si="178">(AD1565-AD1566)</f>
        <v>8.999999999999897E-3</v>
      </c>
      <c r="AF1565" s="87">
        <f t="shared" ref="AF1565:AF1628" ca="1" si="179">STDEV(AE1565:AE1568)</f>
        <v>2.4914855006601948E-2</v>
      </c>
      <c r="AG1565" s="87">
        <f t="shared" ref="AG1565:AG1628" ca="1" si="180">AF1565*SQRT(260)</f>
        <v>0.40173996564942288</v>
      </c>
      <c r="AI1565" s="1">
        <v>41549</v>
      </c>
      <c r="AJ1565">
        <v>1693.87</v>
      </c>
      <c r="AK1565" s="85">
        <f t="shared" ca="1" si="176"/>
        <v>-6.6688898770376765E-4</v>
      </c>
      <c r="AL1565" s="87">
        <f t="shared" ref="AL1565:AL1628" ca="1" si="181">STDEV(AK1565:AK1568)</f>
        <v>6.1953724649935534E-3</v>
      </c>
      <c r="AM1565" s="87">
        <f t="shared" ref="AM1565:AM1628" ca="1" si="182">AL1565*SQRT(260)*100</f>
        <v>9.9897379318979524</v>
      </c>
    </row>
    <row r="1566" spans="2:39" x14ac:dyDescent="0.45">
      <c r="B1566" s="86">
        <v>41761</v>
      </c>
      <c r="C1566" s="5">
        <v>63.47</v>
      </c>
      <c r="E1566" s="86">
        <v>41767</v>
      </c>
      <c r="F1566" s="5">
        <v>2.694</v>
      </c>
      <c r="G1566" s="5">
        <v>0.33068232489808247</v>
      </c>
      <c r="I1566" s="86">
        <v>41694</v>
      </c>
      <c r="J1566" s="5">
        <v>14.23</v>
      </c>
      <c r="L1566" s="86">
        <v>41771</v>
      </c>
      <c r="M1566" s="5">
        <v>2.202</v>
      </c>
      <c r="O1566" s="86">
        <f t="shared" ca="1" si="177"/>
        <v>41771</v>
      </c>
      <c r="P1566" s="5">
        <v>1845.12</v>
      </c>
      <c r="Q1566" s="5">
        <v>7.2021267777456703</v>
      </c>
      <c r="R1566" s="1"/>
      <c r="S1566" s="1">
        <v>41533</v>
      </c>
      <c r="T1566">
        <v>361.3</v>
      </c>
      <c r="V1566" s="86">
        <v>41737</v>
      </c>
      <c r="W1566" s="5">
        <v>11.69</v>
      </c>
      <c r="Z1566" s="86">
        <v>41695</v>
      </c>
      <c r="AA1566" s="5">
        <v>94.49</v>
      </c>
      <c r="AC1566" s="1">
        <v>41621</v>
      </c>
      <c r="AD1566">
        <v>2.9260000000000002</v>
      </c>
      <c r="AE1566" s="87">
        <f t="shared" ca="1" si="178"/>
        <v>-1.2999999999999901E-2</v>
      </c>
      <c r="AF1566" s="87">
        <f t="shared" ca="1" si="179"/>
        <v>3.4313202026819548E-2</v>
      </c>
      <c r="AG1566" s="87">
        <f t="shared" ca="1" si="180"/>
        <v>0.55328375781931871</v>
      </c>
      <c r="AI1566" s="1">
        <v>41548</v>
      </c>
      <c r="AJ1566">
        <v>1695</v>
      </c>
      <c r="AK1566" s="85">
        <f t="shared" ref="AK1566:AK1629" ca="1" si="183">LN(AJ1566/AJ1567)</f>
        <v>7.9667537209757739E-3</v>
      </c>
      <c r="AL1566" s="87">
        <f t="shared" ca="1" si="181"/>
        <v>6.5416009730836213E-3</v>
      </c>
      <c r="AM1566" s="87">
        <f t="shared" ca="1" si="182"/>
        <v>10.548014626304152</v>
      </c>
    </row>
    <row r="1567" spans="2:39" x14ac:dyDescent="0.45">
      <c r="B1567" s="86">
        <v>41760</v>
      </c>
      <c r="C1567" s="5">
        <v>66.599999999999994</v>
      </c>
      <c r="E1567" s="86">
        <v>41766</v>
      </c>
      <c r="F1567" s="5">
        <v>2.6960000000000002</v>
      </c>
      <c r="G1567" s="5">
        <v>0.39092556836308739</v>
      </c>
      <c r="I1567" s="86">
        <v>41691</v>
      </c>
      <c r="J1567" s="5">
        <v>14.68</v>
      </c>
      <c r="L1567" s="86">
        <v>41768</v>
      </c>
      <c r="M1567" s="5">
        <v>2.1852999999999998</v>
      </c>
      <c r="O1567" s="86">
        <f t="shared" ca="1" si="177"/>
        <v>41768</v>
      </c>
      <c r="P1567" s="5">
        <v>1847.61</v>
      </c>
      <c r="Q1567" s="5">
        <v>10.082036541948799</v>
      </c>
      <c r="R1567" s="1"/>
      <c r="S1567" s="1">
        <v>41530</v>
      </c>
      <c r="T1567">
        <v>372.66899999999998</v>
      </c>
      <c r="V1567" s="86">
        <v>41736</v>
      </c>
      <c r="W1567" s="5">
        <v>11.88</v>
      </c>
      <c r="Z1567" s="86">
        <v>41694</v>
      </c>
      <c r="AA1567" s="5">
        <v>94.38</v>
      </c>
      <c r="AC1567" s="1">
        <v>41620</v>
      </c>
      <c r="AD1567">
        <v>2.9390000000000001</v>
      </c>
      <c r="AE1567" s="87">
        <f t="shared" ca="1" si="178"/>
        <v>2.2499999999999964E-2</v>
      </c>
      <c r="AF1567" s="87">
        <f t="shared" ca="1" si="179"/>
        <v>3.6513410778324477E-2</v>
      </c>
      <c r="AG1567" s="87">
        <f t="shared" ca="1" si="180"/>
        <v>0.58876105792870859</v>
      </c>
      <c r="AI1567" s="1">
        <v>41547</v>
      </c>
      <c r="AJ1567">
        <v>1681.55</v>
      </c>
      <c r="AK1567" s="85">
        <f t="shared" ca="1" si="183"/>
        <v>-6.0475090187600816E-3</v>
      </c>
      <c r="AL1567" s="87">
        <f t="shared" ca="1" si="181"/>
        <v>4.1153238806796062E-3</v>
      </c>
      <c r="AM1567" s="87">
        <f t="shared" ca="1" si="182"/>
        <v>6.6357603687534423</v>
      </c>
    </row>
    <row r="1568" spans="2:39" x14ac:dyDescent="0.45">
      <c r="B1568" s="86">
        <v>41759</v>
      </c>
      <c r="C1568" s="5">
        <v>64</v>
      </c>
      <c r="E1568" s="86">
        <v>41765</v>
      </c>
      <c r="F1568" s="5">
        <v>2.7094999999999998</v>
      </c>
      <c r="G1568" s="5">
        <v>0.40515311920310154</v>
      </c>
      <c r="I1568" s="86">
        <v>41690</v>
      </c>
      <c r="J1568" s="5">
        <v>14.79</v>
      </c>
      <c r="L1568" s="86">
        <v>41767</v>
      </c>
      <c r="M1568" s="5">
        <v>2.1707000000000001</v>
      </c>
      <c r="O1568" s="86">
        <f t="shared" ca="1" si="177"/>
        <v>41767</v>
      </c>
      <c r="P1568" s="5">
        <v>1836.25</v>
      </c>
      <c r="Q1568" s="5">
        <v>8.5128807427525697</v>
      </c>
      <c r="R1568" s="1"/>
      <c r="S1568" s="1">
        <v>41529</v>
      </c>
      <c r="T1568">
        <v>375.25200000000001</v>
      </c>
      <c r="V1568" s="86">
        <v>41733</v>
      </c>
      <c r="W1568" s="5">
        <v>11.75</v>
      </c>
      <c r="Z1568" s="86">
        <v>41691</v>
      </c>
      <c r="AA1568" s="5">
        <v>94.17</v>
      </c>
      <c r="AC1568" s="1">
        <v>41619</v>
      </c>
      <c r="AD1568">
        <v>2.9165000000000001</v>
      </c>
      <c r="AE1568" s="87">
        <f t="shared" ca="1" si="178"/>
        <v>4.6499999999999986E-2</v>
      </c>
      <c r="AF1568" s="87">
        <f t="shared" ca="1" si="179"/>
        <v>3.5752330926341919E-2</v>
      </c>
      <c r="AG1568" s="87">
        <f t="shared" ca="1" si="180"/>
        <v>0.57648901406126796</v>
      </c>
      <c r="AI1568" s="1">
        <v>41544</v>
      </c>
      <c r="AJ1568">
        <v>1691.75</v>
      </c>
      <c r="AK1568" s="85">
        <f t="shared" ca="1" si="183"/>
        <v>-4.0820957930202389E-3</v>
      </c>
      <c r="AL1568" s="87">
        <f t="shared" ca="1" si="181"/>
        <v>3.3772408412871355E-3</v>
      </c>
      <c r="AM1568" s="87">
        <f t="shared" ca="1" si="182"/>
        <v>5.4456372281075041</v>
      </c>
    </row>
    <row r="1569" spans="2:39" x14ac:dyDescent="0.45">
      <c r="B1569" s="86">
        <v>41758</v>
      </c>
      <c r="C1569" s="5">
        <v>64.599999999999994</v>
      </c>
      <c r="E1569" s="86">
        <v>41764</v>
      </c>
      <c r="F1569" s="5">
        <v>2.7298</v>
      </c>
      <c r="G1569" s="5">
        <v>0.46327499033151887</v>
      </c>
      <c r="I1569" s="86">
        <v>41689</v>
      </c>
      <c r="J1569" s="5">
        <v>15.5</v>
      </c>
      <c r="L1569" s="86">
        <v>41766</v>
      </c>
      <c r="M1569" s="5">
        <v>2.161</v>
      </c>
      <c r="O1569" s="86">
        <f t="shared" ca="1" si="177"/>
        <v>41766</v>
      </c>
      <c r="P1569" s="5">
        <v>1839.78</v>
      </c>
      <c r="Q1569" s="5">
        <v>9.1221048337909796</v>
      </c>
      <c r="R1569" s="1"/>
      <c r="S1569" s="1">
        <v>41528</v>
      </c>
      <c r="T1569">
        <v>366.88499999999999</v>
      </c>
      <c r="V1569" s="86">
        <v>41732</v>
      </c>
      <c r="W1569" s="5">
        <v>12.13</v>
      </c>
      <c r="Z1569" s="86">
        <v>41690</v>
      </c>
      <c r="AA1569" s="5">
        <v>94.09</v>
      </c>
      <c r="AC1569" s="1">
        <v>41618</v>
      </c>
      <c r="AD1569">
        <v>2.87</v>
      </c>
      <c r="AE1569" s="87">
        <f t="shared" ca="1" si="178"/>
        <v>-2.9500000000000082E-2</v>
      </c>
      <c r="AF1569" s="87">
        <f t="shared" ca="1" si="179"/>
        <v>3.0283039807786714E-2</v>
      </c>
      <c r="AG1569" s="87">
        <f t="shared" ca="1" si="180"/>
        <v>0.48829934466472369</v>
      </c>
      <c r="AI1569" s="1">
        <v>41543</v>
      </c>
      <c r="AJ1569">
        <v>1698.67</v>
      </c>
      <c r="AK1569" s="85">
        <f t="shared" ca="1" si="183"/>
        <v>3.4793515156158698E-3</v>
      </c>
      <c r="AL1569" s="87">
        <f t="shared" ca="1" si="181"/>
        <v>3.5543287319885733E-3</v>
      </c>
      <c r="AM1569" s="87">
        <f t="shared" ca="1" si="182"/>
        <v>5.7311828718950064</v>
      </c>
    </row>
    <row r="1570" spans="2:39" x14ac:dyDescent="0.45">
      <c r="B1570" s="86">
        <v>41757</v>
      </c>
      <c r="C1570" s="5">
        <v>64.117599999999996</v>
      </c>
      <c r="E1570" s="86">
        <v>41761</v>
      </c>
      <c r="F1570" s="5">
        <v>2.7035999999999998</v>
      </c>
      <c r="G1570" s="5">
        <v>0.17565301971026212</v>
      </c>
      <c r="I1570" s="86">
        <v>41688</v>
      </c>
      <c r="J1570" s="5">
        <v>13.87</v>
      </c>
      <c r="L1570" s="86">
        <v>41765</v>
      </c>
      <c r="M1570" s="5">
        <v>2.1484999999999999</v>
      </c>
      <c r="O1570" s="86">
        <f t="shared" ca="1" si="177"/>
        <v>41765</v>
      </c>
      <c r="P1570" s="5">
        <v>1828.75</v>
      </c>
      <c r="Q1570" s="5">
        <v>9.0259146283376399</v>
      </c>
      <c r="R1570" s="1"/>
      <c r="S1570" s="1">
        <v>41527</v>
      </c>
      <c r="T1570">
        <v>375.73200000000003</v>
      </c>
      <c r="V1570" s="86">
        <v>41731</v>
      </c>
      <c r="W1570" s="5">
        <v>11.75</v>
      </c>
      <c r="Z1570" s="86">
        <v>41689</v>
      </c>
      <c r="AA1570" s="5">
        <v>93.8</v>
      </c>
      <c r="AC1570" s="1">
        <v>41617</v>
      </c>
      <c r="AD1570">
        <v>2.8995000000000002</v>
      </c>
      <c r="AE1570" s="87">
        <f t="shared" ca="1" si="178"/>
        <v>-2.2999999999999687E-2</v>
      </c>
      <c r="AF1570" s="87">
        <f t="shared" ca="1" si="179"/>
        <v>3.3347601113123418E-2</v>
      </c>
      <c r="AG1570" s="87">
        <f t="shared" ca="1" si="180"/>
        <v>0.53771391092289722</v>
      </c>
      <c r="AI1570" s="1">
        <v>41542</v>
      </c>
      <c r="AJ1570">
        <v>1692.77</v>
      </c>
      <c r="AK1570" s="85">
        <f t="shared" ca="1" si="183"/>
        <v>-2.7432108029442847E-3</v>
      </c>
      <c r="AL1570" s="87">
        <f t="shared" ca="1" si="181"/>
        <v>2.1722128853886367E-3</v>
      </c>
      <c r="AM1570" s="87">
        <f t="shared" ca="1" si="182"/>
        <v>3.5025880332356971</v>
      </c>
    </row>
    <row r="1571" spans="2:39" x14ac:dyDescent="0.45">
      <c r="B1571" s="86">
        <v>41754</v>
      </c>
      <c r="C1571" s="5">
        <v>62.9</v>
      </c>
      <c r="E1571" s="86">
        <v>41760</v>
      </c>
      <c r="F1571" s="5">
        <v>2.7320000000000002</v>
      </c>
      <c r="G1571" s="5">
        <v>0.4831086661749438</v>
      </c>
      <c r="I1571" s="86">
        <v>41684</v>
      </c>
      <c r="J1571" s="5">
        <v>13.57</v>
      </c>
      <c r="L1571" s="86">
        <v>41764</v>
      </c>
      <c r="M1571" s="5">
        <v>2.1707999999999998</v>
      </c>
      <c r="O1571" s="86">
        <f t="shared" ca="1" si="177"/>
        <v>41764</v>
      </c>
      <c r="P1571" s="5">
        <v>1840.76</v>
      </c>
      <c r="Q1571" s="5">
        <v>4.6592097124528697</v>
      </c>
      <c r="R1571" s="1"/>
      <c r="S1571" s="1">
        <v>41526</v>
      </c>
      <c r="T1571">
        <v>381.84500000000003</v>
      </c>
      <c r="V1571" s="86">
        <v>41730</v>
      </c>
      <c r="W1571" s="5">
        <v>12.44</v>
      </c>
      <c r="Z1571" s="86">
        <v>41688</v>
      </c>
      <c r="AA1571" s="5">
        <v>94.04</v>
      </c>
      <c r="AC1571" s="1">
        <v>41614</v>
      </c>
      <c r="AD1571">
        <v>2.9224999999999999</v>
      </c>
      <c r="AE1571" s="87">
        <f t="shared" ca="1" si="178"/>
        <v>-2.1500000000000075E-2</v>
      </c>
      <c r="AF1571" s="87">
        <f t="shared" ca="1" si="179"/>
        <v>3.0298514815086146E-2</v>
      </c>
      <c r="AG1571" s="87">
        <f t="shared" ca="1" si="180"/>
        <v>0.48854887165973332</v>
      </c>
      <c r="AI1571" s="1">
        <v>41541</v>
      </c>
      <c r="AJ1571">
        <v>1697.42</v>
      </c>
      <c r="AK1571" s="85">
        <f t="shared" ca="1" si="183"/>
        <v>-2.6005674711671984E-3</v>
      </c>
      <c r="AL1571" s="87">
        <f t="shared" ca="1" si="181"/>
        <v>2.4229305959685304E-3</v>
      </c>
      <c r="AM1571" s="87">
        <f t="shared" ca="1" si="182"/>
        <v>3.9068581941873815</v>
      </c>
    </row>
    <row r="1572" spans="2:39" x14ac:dyDescent="0.45">
      <c r="B1572" s="86">
        <v>41753</v>
      </c>
      <c r="C1572" s="5">
        <v>63.2</v>
      </c>
      <c r="E1572" s="86">
        <v>41759</v>
      </c>
      <c r="F1572" s="5">
        <v>2.754</v>
      </c>
      <c r="G1572" s="5">
        <v>0.47227400238985634</v>
      </c>
      <c r="I1572" s="86">
        <v>41683</v>
      </c>
      <c r="J1572" s="5">
        <v>14.14</v>
      </c>
      <c r="L1572" s="86">
        <v>41761</v>
      </c>
      <c r="M1572" s="5">
        <v>2.1472000000000002</v>
      </c>
      <c r="O1572" s="86">
        <f t="shared" ca="1" si="177"/>
        <v>41761</v>
      </c>
      <c r="P1572" s="5">
        <v>1838.63</v>
      </c>
      <c r="Q1572" s="5">
        <v>7.4484415539049698</v>
      </c>
      <c r="R1572" s="1"/>
      <c r="S1572" s="1">
        <v>41523</v>
      </c>
      <c r="T1572">
        <v>398.637</v>
      </c>
      <c r="V1572" s="86">
        <v>41729</v>
      </c>
      <c r="W1572" s="5">
        <v>12.25</v>
      </c>
      <c r="Z1572" s="86">
        <v>41684</v>
      </c>
      <c r="AA1572" s="5">
        <v>93.91</v>
      </c>
      <c r="AC1572" s="1">
        <v>41613</v>
      </c>
      <c r="AD1572">
        <v>2.944</v>
      </c>
      <c r="AE1572" s="87">
        <f t="shared" ca="1" si="178"/>
        <v>3.5499999999999865E-2</v>
      </c>
      <c r="AF1572" s="87">
        <f t="shared" ca="1" si="179"/>
        <v>2.7525745524266274E-2</v>
      </c>
      <c r="AG1572" s="87">
        <f t="shared" ca="1" si="180"/>
        <v>0.44383931026141976</v>
      </c>
      <c r="AI1572" s="1">
        <v>41540</v>
      </c>
      <c r="AJ1572">
        <v>1701.84</v>
      </c>
      <c r="AK1572" s="85">
        <f t="shared" ca="1" si="183"/>
        <v>-4.7307188688171364E-3</v>
      </c>
      <c r="AL1572" s="87">
        <f t="shared" ca="1" si="181"/>
        <v>8.6413664639096461E-3</v>
      </c>
      <c r="AM1572" s="87">
        <f t="shared" ca="1" si="182"/>
        <v>13.933784745908556</v>
      </c>
    </row>
    <row r="1573" spans="2:39" x14ac:dyDescent="0.45">
      <c r="B1573" s="86">
        <v>41752</v>
      </c>
      <c r="C1573" s="5">
        <v>63.3</v>
      </c>
      <c r="E1573" s="86">
        <v>41758</v>
      </c>
      <c r="F1573" s="5">
        <v>2.7925</v>
      </c>
      <c r="G1573" s="5">
        <v>0.36976037285427737</v>
      </c>
      <c r="I1573" s="86">
        <v>41682</v>
      </c>
      <c r="J1573" s="5">
        <v>14.3</v>
      </c>
      <c r="L1573" s="86">
        <v>41760</v>
      </c>
      <c r="M1573" s="5">
        <v>2.198</v>
      </c>
      <c r="O1573" s="86">
        <f t="shared" ca="1" si="177"/>
        <v>41760</v>
      </c>
      <c r="P1573" s="5">
        <v>1829.83</v>
      </c>
      <c r="Q1573" s="5">
        <v>8.0773425724026104</v>
      </c>
      <c r="R1573" s="1"/>
      <c r="S1573" s="1">
        <v>41522</v>
      </c>
      <c r="T1573">
        <v>404.38600000000002</v>
      </c>
      <c r="V1573" s="86">
        <v>41726</v>
      </c>
      <c r="W1573" s="5">
        <v>12</v>
      </c>
      <c r="Z1573" s="86">
        <v>41683</v>
      </c>
      <c r="AA1573" s="5">
        <v>93.76</v>
      </c>
      <c r="AC1573" s="1">
        <v>41612</v>
      </c>
      <c r="AD1573">
        <v>2.9085000000000001</v>
      </c>
      <c r="AE1573" s="87">
        <f t="shared" ca="1" si="178"/>
        <v>3.5499999999999865E-2</v>
      </c>
      <c r="AF1573" s="87">
        <f t="shared" ca="1" si="179"/>
        <v>2.7481433126142929E-2</v>
      </c>
      <c r="AG1573" s="87">
        <f t="shared" ca="1" si="180"/>
        <v>0.44312479431118851</v>
      </c>
      <c r="AI1573" s="1">
        <v>41537</v>
      </c>
      <c r="AJ1573">
        <v>1709.91</v>
      </c>
      <c r="AK1573" s="85">
        <f t="shared" ca="1" si="183"/>
        <v>-7.2430937969337897E-3</v>
      </c>
      <c r="AL1573" s="87">
        <f t="shared" ca="1" si="181"/>
        <v>8.3073867626480592E-3</v>
      </c>
      <c r="AM1573" s="87">
        <f t="shared" ca="1" si="182"/>
        <v>13.395258659054424</v>
      </c>
    </row>
    <row r="1574" spans="2:39" x14ac:dyDescent="0.45">
      <c r="B1574" s="86">
        <v>41751</v>
      </c>
      <c r="C1574" s="5">
        <v>64.099999999999994</v>
      </c>
      <c r="E1574" s="86">
        <v>41757</v>
      </c>
      <c r="F1574" s="5">
        <v>2.8050999999999999</v>
      </c>
      <c r="G1574" s="5">
        <v>0.37443466274727771</v>
      </c>
      <c r="I1574" s="86">
        <v>41681</v>
      </c>
      <c r="J1574" s="5">
        <v>14.51</v>
      </c>
      <c r="L1574" s="86">
        <v>41759</v>
      </c>
      <c r="M1574" s="5">
        <v>2.2229999999999999</v>
      </c>
      <c r="O1574" s="86">
        <f t="shared" ca="1" si="177"/>
        <v>41759</v>
      </c>
      <c r="P1574" s="5">
        <v>1819.26</v>
      </c>
      <c r="Q1574" s="5">
        <v>10.833936662639401</v>
      </c>
      <c r="R1574" s="1"/>
      <c r="S1574" s="1">
        <v>41521</v>
      </c>
      <c r="T1574">
        <v>398.65</v>
      </c>
      <c r="V1574" s="86">
        <v>41725</v>
      </c>
      <c r="W1574" s="5">
        <v>12.06</v>
      </c>
      <c r="Z1574" s="86">
        <v>41682</v>
      </c>
      <c r="AA1574" s="5">
        <v>93.49</v>
      </c>
      <c r="AC1574" s="1">
        <v>41611</v>
      </c>
      <c r="AD1574">
        <v>2.8730000000000002</v>
      </c>
      <c r="AE1574" s="87">
        <f t="shared" ca="1" si="178"/>
        <v>-1.1499999999999844E-2</v>
      </c>
      <c r="AF1574" s="87">
        <f t="shared" ca="1" si="179"/>
        <v>2.8238567008024188E-2</v>
      </c>
      <c r="AG1574" s="87">
        <f t="shared" ca="1" si="180"/>
        <v>0.45533321132258159</v>
      </c>
      <c r="AI1574" s="1">
        <v>41536</v>
      </c>
      <c r="AJ1574">
        <v>1722.34</v>
      </c>
      <c r="AK1574" s="85">
        <f t="shared" ca="1" si="183"/>
        <v>-1.8446229845168335E-3</v>
      </c>
      <c r="AL1574" s="87">
        <f t="shared" ca="1" si="181"/>
        <v>5.7270212197716233E-3</v>
      </c>
      <c r="AM1574" s="87">
        <f t="shared" ca="1" si="182"/>
        <v>9.2345442407547953</v>
      </c>
    </row>
    <row r="1575" spans="2:39" x14ac:dyDescent="0.45">
      <c r="B1575" s="86">
        <v>41750</v>
      </c>
      <c r="C1575" s="5">
        <v>64.260000000000005</v>
      </c>
      <c r="E1575" s="86">
        <v>41754</v>
      </c>
      <c r="F1575" s="5">
        <v>2.7734999999999999</v>
      </c>
      <c r="G1575" s="5">
        <v>6.7614101093387544E-2</v>
      </c>
      <c r="I1575" s="86">
        <v>41680</v>
      </c>
      <c r="J1575" s="5">
        <v>15.26</v>
      </c>
      <c r="L1575" s="86">
        <v>41758</v>
      </c>
      <c r="M1575" s="5">
        <v>2.2395</v>
      </c>
      <c r="O1575" s="86">
        <f t="shared" ca="1" si="177"/>
        <v>41758</v>
      </c>
      <c r="P1575" s="5">
        <v>1819.75</v>
      </c>
      <c r="Q1575" s="5">
        <v>8.6911825622748307</v>
      </c>
      <c r="R1575" s="1"/>
      <c r="S1575" s="1">
        <v>41520</v>
      </c>
      <c r="T1575">
        <v>401.68299999999999</v>
      </c>
      <c r="V1575" s="86">
        <v>41724</v>
      </c>
      <c r="W1575" s="5">
        <v>12</v>
      </c>
      <c r="Z1575" s="86">
        <v>41681</v>
      </c>
      <c r="AA1575" s="5">
        <v>93.64</v>
      </c>
      <c r="AC1575" s="1">
        <v>41610</v>
      </c>
      <c r="AD1575">
        <v>2.8845000000000001</v>
      </c>
      <c r="AE1575" s="87">
        <f t="shared" ca="1" si="178"/>
        <v>5.2500000000000213E-2</v>
      </c>
      <c r="AF1575" s="87">
        <f t="shared" ca="1" si="179"/>
        <v>2.3632604596193096E-2</v>
      </c>
      <c r="AG1575" s="87">
        <f t="shared" ca="1" si="180"/>
        <v>0.38106429903626737</v>
      </c>
      <c r="AI1575" s="1">
        <v>41535</v>
      </c>
      <c r="AJ1575">
        <v>1725.52</v>
      </c>
      <c r="AK1575" s="85">
        <f t="shared" ca="1" si="183"/>
        <v>1.2104115967809937E-2</v>
      </c>
      <c r="AL1575" s="87">
        <f t="shared" ca="1" si="181"/>
        <v>4.1338930212140614E-3</v>
      </c>
      <c r="AM1575" s="87">
        <f t="shared" ca="1" si="182"/>
        <v>6.6657022081840722</v>
      </c>
    </row>
    <row r="1576" spans="2:39" x14ac:dyDescent="0.45">
      <c r="B1576" s="86">
        <v>41747</v>
      </c>
      <c r="C1576" s="5">
        <v>65.5</v>
      </c>
      <c r="E1576" s="86">
        <v>41753</v>
      </c>
      <c r="F1576" s="5">
        <v>2.7890000000000001</v>
      </c>
      <c r="G1576" s="5">
        <v>7.6059187479226284E-2</v>
      </c>
      <c r="I1576" s="86">
        <v>41677</v>
      </c>
      <c r="J1576" s="5">
        <v>15.29</v>
      </c>
      <c r="L1576" s="86">
        <v>41757</v>
      </c>
      <c r="M1576" s="5">
        <v>2.2591000000000001</v>
      </c>
      <c r="O1576" s="86">
        <f t="shared" ca="1" si="177"/>
        <v>41757</v>
      </c>
      <c r="P1576" s="5">
        <v>1799.84</v>
      </c>
      <c r="Q1576" s="5">
        <v>12.362723255070099</v>
      </c>
      <c r="R1576" s="1"/>
      <c r="S1576" s="1">
        <v>41516</v>
      </c>
      <c r="T1576">
        <v>406.315</v>
      </c>
      <c r="V1576" s="86">
        <v>41723</v>
      </c>
      <c r="W1576" s="5">
        <v>12</v>
      </c>
      <c r="Z1576" s="86">
        <v>41680</v>
      </c>
      <c r="AA1576" s="5">
        <v>93.48</v>
      </c>
      <c r="AC1576" s="1">
        <v>41607</v>
      </c>
      <c r="AD1576">
        <v>2.8319999999999999</v>
      </c>
      <c r="AE1576" s="87">
        <f t="shared" ca="1" si="178"/>
        <v>1.6000000000000014E-2</v>
      </c>
      <c r="AF1576" s="87">
        <f t="shared" ca="1" si="179"/>
        <v>2.0917994645758935E-2</v>
      </c>
      <c r="AG1576" s="87">
        <f t="shared" ca="1" si="180"/>
        <v>0.3372925288232751</v>
      </c>
      <c r="AI1576" s="1">
        <v>41534</v>
      </c>
      <c r="AJ1576">
        <v>1704.76</v>
      </c>
      <c r="AK1576" s="85">
        <f t="shared" ca="1" si="183"/>
        <v>4.2088494865901299E-3</v>
      </c>
      <c r="AL1576" s="87">
        <f t="shared" ca="1" si="181"/>
        <v>3.9811783054214886E-3</v>
      </c>
      <c r="AM1576" s="87">
        <f t="shared" ca="1" si="182"/>
        <v>6.4194571280484976</v>
      </c>
    </row>
    <row r="1577" spans="2:39" x14ac:dyDescent="0.45">
      <c r="B1577" s="86">
        <v>41746</v>
      </c>
      <c r="C1577" s="5">
        <v>65.373099999999994</v>
      </c>
      <c r="E1577" s="86">
        <v>41752</v>
      </c>
      <c r="F1577" s="5">
        <v>2.8035000000000001</v>
      </c>
      <c r="G1577" s="5">
        <v>0.10903936598005916</v>
      </c>
      <c r="I1577" s="86">
        <v>41676</v>
      </c>
      <c r="J1577" s="5">
        <v>17.23</v>
      </c>
      <c r="L1577" s="86">
        <v>41754</v>
      </c>
      <c r="M1577" s="5">
        <v>2.2305000000000001</v>
      </c>
      <c r="O1577" s="86">
        <f t="shared" ca="1" si="177"/>
        <v>41754</v>
      </c>
      <c r="P1577" s="5">
        <v>1797.02</v>
      </c>
      <c r="Q1577" s="5">
        <v>11.279645724496</v>
      </c>
      <c r="R1577" s="1"/>
      <c r="S1577" s="1">
        <v>41515</v>
      </c>
      <c r="T1577">
        <v>401.94799999999998</v>
      </c>
      <c r="V1577" s="86">
        <v>41722</v>
      </c>
      <c r="W1577" s="5">
        <v>11.75</v>
      </c>
      <c r="Z1577" s="86">
        <v>41677</v>
      </c>
      <c r="AA1577" s="5">
        <v>93.42</v>
      </c>
      <c r="AC1577" s="1">
        <v>41606</v>
      </c>
      <c r="AD1577">
        <v>2.8159999999999998</v>
      </c>
      <c r="AE1577" s="87">
        <f t="shared" ca="1" si="178"/>
        <v>-2.0000000000002238E-3</v>
      </c>
      <c r="AF1577" s="87">
        <f t="shared" ca="1" si="179"/>
        <v>2.3377339455121833E-2</v>
      </c>
      <c r="AG1577" s="87">
        <f t="shared" ca="1" si="180"/>
        <v>0.37694827231332279</v>
      </c>
      <c r="AI1577" s="1">
        <v>41533</v>
      </c>
      <c r="AJ1577">
        <v>1697.6</v>
      </c>
      <c r="AK1577" s="85">
        <f t="shared" ca="1" si="183"/>
        <v>5.6770168919803715E-3</v>
      </c>
      <c r="AL1577" s="87">
        <f t="shared" ca="1" si="181"/>
        <v>3.8355226943072385E-3</v>
      </c>
      <c r="AM1577" s="87">
        <f t="shared" ca="1" si="182"/>
        <v>6.1845945121906922</v>
      </c>
    </row>
    <row r="1578" spans="2:39" x14ac:dyDescent="0.45">
      <c r="B1578" s="86">
        <v>41745</v>
      </c>
      <c r="C1578" s="5">
        <v>64.8</v>
      </c>
      <c r="E1578" s="86">
        <v>41751</v>
      </c>
      <c r="F1578" s="5">
        <v>2.8180000000000001</v>
      </c>
      <c r="G1578" s="5">
        <v>0.78835799820470831</v>
      </c>
      <c r="I1578" s="86">
        <v>41675</v>
      </c>
      <c r="J1578" s="5">
        <v>19.95</v>
      </c>
      <c r="L1578" s="86">
        <v>41753</v>
      </c>
      <c r="M1578" s="5">
        <v>2.2440000000000002</v>
      </c>
      <c r="O1578" s="86">
        <f t="shared" ca="1" si="177"/>
        <v>41753</v>
      </c>
      <c r="P1578" s="5">
        <v>1773.43</v>
      </c>
      <c r="Q1578" s="5">
        <v>25.354115573598602</v>
      </c>
      <c r="R1578" s="1"/>
      <c r="S1578" s="1">
        <v>41514</v>
      </c>
      <c r="T1578">
        <v>405.71899999999999</v>
      </c>
      <c r="V1578" s="86">
        <v>41719</v>
      </c>
      <c r="W1578" s="5">
        <v>11.56</v>
      </c>
      <c r="Z1578" s="86">
        <v>41676</v>
      </c>
      <c r="AA1578" s="5">
        <v>92.95</v>
      </c>
      <c r="AC1578" s="1">
        <v>41605</v>
      </c>
      <c r="AD1578">
        <v>2.8180000000000001</v>
      </c>
      <c r="AE1578" s="87">
        <f t="shared" ca="1" si="178"/>
        <v>3.5499999999999865E-2</v>
      </c>
      <c r="AF1578" s="87">
        <f t="shared" ca="1" si="179"/>
        <v>2.5874698065871136E-2</v>
      </c>
      <c r="AG1578" s="87">
        <f t="shared" ca="1" si="180"/>
        <v>0.41721696993291013</v>
      </c>
      <c r="AI1578" s="1">
        <v>41530</v>
      </c>
      <c r="AJ1578">
        <v>1687.99</v>
      </c>
      <c r="AK1578" s="85">
        <f t="shared" ca="1" si="183"/>
        <v>2.7110335432424617E-3</v>
      </c>
      <c r="AL1578" s="87">
        <f t="shared" ca="1" si="181"/>
        <v>4.4041488196130841E-3</v>
      </c>
      <c r="AM1578" s="87">
        <f t="shared" ca="1" si="182"/>
        <v>7.101476589117099</v>
      </c>
    </row>
    <row r="1579" spans="2:39" x14ac:dyDescent="0.45">
      <c r="B1579" s="86">
        <v>41744</v>
      </c>
      <c r="C1579" s="5">
        <v>64.964200000000005</v>
      </c>
      <c r="E1579" s="86">
        <v>41750</v>
      </c>
      <c r="F1579" s="5">
        <v>2.8245</v>
      </c>
      <c r="G1579" s="5">
        <v>0.76455188400352181</v>
      </c>
      <c r="I1579" s="86">
        <v>41674</v>
      </c>
      <c r="J1579" s="5">
        <v>19.11</v>
      </c>
      <c r="L1579" s="86">
        <v>41752</v>
      </c>
      <c r="M1579" s="5">
        <v>2.2629000000000001</v>
      </c>
      <c r="O1579" s="86">
        <f t="shared" ca="1" si="177"/>
        <v>41752</v>
      </c>
      <c r="P1579" s="5">
        <v>1751.64</v>
      </c>
      <c r="Q1579" s="5">
        <v>20.682518078261101</v>
      </c>
      <c r="R1579" s="1"/>
      <c r="S1579" s="1">
        <v>41513</v>
      </c>
      <c r="T1579">
        <v>409.34399999999999</v>
      </c>
      <c r="V1579" s="86">
        <v>41718</v>
      </c>
      <c r="W1579" s="5">
        <v>12</v>
      </c>
      <c r="Z1579" s="86">
        <v>41675</v>
      </c>
      <c r="AA1579" s="5">
        <v>92.62</v>
      </c>
      <c r="AC1579" s="1">
        <v>41604</v>
      </c>
      <c r="AD1579">
        <v>2.7825000000000002</v>
      </c>
      <c r="AE1579" s="87">
        <f t="shared" ca="1" si="178"/>
        <v>-1.2000000000000011E-2</v>
      </c>
      <c r="AF1579" s="87">
        <f t="shared" ca="1" si="179"/>
        <v>4.4522466238968049E-3</v>
      </c>
      <c r="AG1579" s="87">
        <f t="shared" ca="1" si="180"/>
        <v>7.1790319681696149E-2</v>
      </c>
      <c r="AI1579" s="1">
        <v>41529</v>
      </c>
      <c r="AJ1579">
        <v>1683.42</v>
      </c>
      <c r="AK1579" s="85">
        <f t="shared" ca="1" si="183"/>
        <v>-3.3861650418574234E-3</v>
      </c>
      <c r="AL1579" s="87">
        <f t="shared" ca="1" si="181"/>
        <v>5.8191517972856939E-3</v>
      </c>
      <c r="AM1579" s="87">
        <f t="shared" ca="1" si="182"/>
        <v>9.3831003332384029</v>
      </c>
    </row>
    <row r="1580" spans="2:39" x14ac:dyDescent="0.45">
      <c r="B1580" s="86">
        <v>41743</v>
      </c>
      <c r="C1580" s="5">
        <v>64.934899999999999</v>
      </c>
      <c r="E1580" s="86">
        <v>41747</v>
      </c>
      <c r="F1580" s="5">
        <v>2.8420000000000001</v>
      </c>
      <c r="G1580" s="5">
        <v>0.75341744736898697</v>
      </c>
      <c r="I1580" s="86">
        <v>41673</v>
      </c>
      <c r="J1580" s="5">
        <v>21.44</v>
      </c>
      <c r="L1580" s="86">
        <v>41751</v>
      </c>
      <c r="M1580" s="5">
        <v>2.2719999999999998</v>
      </c>
      <c r="O1580" s="86">
        <f t="shared" ca="1" si="177"/>
        <v>41751</v>
      </c>
      <c r="P1580" s="5">
        <v>1755.2</v>
      </c>
      <c r="Q1580" s="5">
        <v>25.1531751305413</v>
      </c>
      <c r="R1580" s="1"/>
      <c r="S1580" s="1">
        <v>41512</v>
      </c>
      <c r="T1580">
        <v>390.37400000000002</v>
      </c>
      <c r="V1580" s="86">
        <v>41717</v>
      </c>
      <c r="W1580" s="5">
        <v>11.75</v>
      </c>
      <c r="Z1580" s="86">
        <v>41674</v>
      </c>
      <c r="AA1580" s="5">
        <v>92.62</v>
      </c>
      <c r="AC1580" s="1">
        <v>41603</v>
      </c>
      <c r="AD1580">
        <v>2.7945000000000002</v>
      </c>
      <c r="AE1580" s="87">
        <f t="shared" ca="1" si="178"/>
        <v>-1.5499999999999847E-2</v>
      </c>
      <c r="AF1580" s="87">
        <f t="shared" ca="1" si="179"/>
        <v>4.8729072431147179E-2</v>
      </c>
      <c r="AG1580" s="87">
        <f t="shared" ca="1" si="180"/>
        <v>0.78573268355083514</v>
      </c>
      <c r="AI1580" s="1">
        <v>41528</v>
      </c>
      <c r="AJ1580">
        <v>1689.13</v>
      </c>
      <c r="AK1580" s="85">
        <f t="shared" ca="1" si="183"/>
        <v>3.0476259239930587E-3</v>
      </c>
      <c r="AL1580" s="87">
        <f t="shared" ca="1" si="181"/>
        <v>4.398928665212202E-3</v>
      </c>
      <c r="AM1580" s="87">
        <f t="shared" ca="1" si="182"/>
        <v>7.0930593430639348</v>
      </c>
    </row>
    <row r="1581" spans="2:39" x14ac:dyDescent="0.45">
      <c r="B1581" s="86">
        <v>41740</v>
      </c>
      <c r="C1581" s="5">
        <v>63.339300000000001</v>
      </c>
      <c r="E1581" s="86">
        <v>41746</v>
      </c>
      <c r="F1581" s="5">
        <v>2.8450000000000002</v>
      </c>
      <c r="G1581" s="5">
        <v>0.71570450140636455</v>
      </c>
      <c r="I1581" s="86">
        <v>41670</v>
      </c>
      <c r="J1581" s="5">
        <v>18.41</v>
      </c>
      <c r="L1581" s="86">
        <v>41750</v>
      </c>
      <c r="M1581" s="5">
        <v>2.2871999999999999</v>
      </c>
      <c r="O1581" s="86">
        <f t="shared" ca="1" si="177"/>
        <v>41750</v>
      </c>
      <c r="P1581" s="5">
        <v>1741.89</v>
      </c>
      <c r="Q1581" s="5">
        <v>22.827970928531201</v>
      </c>
      <c r="R1581" s="1"/>
      <c r="S1581" s="1">
        <v>41509</v>
      </c>
      <c r="T1581">
        <v>387.55799999999999</v>
      </c>
      <c r="V1581" s="86">
        <v>41716</v>
      </c>
      <c r="W1581" s="5">
        <v>11.5</v>
      </c>
      <c r="Z1581" s="86">
        <v>41673</v>
      </c>
      <c r="AA1581" s="5">
        <v>92.51</v>
      </c>
      <c r="AC1581" s="1">
        <v>41600</v>
      </c>
      <c r="AD1581">
        <v>2.81</v>
      </c>
      <c r="AE1581" s="87">
        <f t="shared" ca="1" si="178"/>
        <v>-2.0000000000000018E-2</v>
      </c>
      <c r="AF1581" s="87">
        <f t="shared" ca="1" si="179"/>
        <v>4.6355258601371123E-2</v>
      </c>
      <c r="AG1581" s="87">
        <f t="shared" ca="1" si="180"/>
        <v>0.74745608566657462</v>
      </c>
      <c r="AI1581" s="1">
        <v>41527</v>
      </c>
      <c r="AJ1581">
        <v>1683.99</v>
      </c>
      <c r="AK1581" s="85">
        <f t="shared" ca="1" si="183"/>
        <v>7.3189229171092005E-3</v>
      </c>
      <c r="AL1581" s="87">
        <f t="shared" ca="1" si="181"/>
        <v>4.7644680297426415E-3</v>
      </c>
      <c r="AM1581" s="87">
        <f t="shared" ca="1" si="182"/>
        <v>7.6824738578626661</v>
      </c>
    </row>
    <row r="1582" spans="2:39" x14ac:dyDescent="0.45">
      <c r="B1582" s="86">
        <v>41739</v>
      </c>
      <c r="C1582" s="5">
        <v>61.08</v>
      </c>
      <c r="E1582" s="86">
        <v>41745</v>
      </c>
      <c r="F1582" s="5">
        <v>2.7570000000000001</v>
      </c>
      <c r="G1582" s="5">
        <v>0.34924623596158383</v>
      </c>
      <c r="I1582" s="86">
        <v>41669</v>
      </c>
      <c r="J1582" s="5">
        <v>17.29</v>
      </c>
      <c r="L1582" s="86">
        <v>41747</v>
      </c>
      <c r="M1582" s="5">
        <v>2.2970000000000002</v>
      </c>
      <c r="O1582" s="86">
        <f t="shared" ca="1" si="177"/>
        <v>41747</v>
      </c>
      <c r="P1582" s="5">
        <v>1782.59</v>
      </c>
      <c r="Q1582" s="5">
        <v>16.398956744045702</v>
      </c>
      <c r="R1582" s="1"/>
      <c r="S1582" s="1">
        <v>41508</v>
      </c>
      <c r="T1582">
        <v>397.85500000000002</v>
      </c>
      <c r="V1582" s="86">
        <v>41715</v>
      </c>
      <c r="W1582" s="5">
        <v>11.5</v>
      </c>
      <c r="Z1582" s="86">
        <v>41670</v>
      </c>
      <c r="AA1582" s="5">
        <v>93.25</v>
      </c>
      <c r="AC1582" s="1">
        <v>41599</v>
      </c>
      <c r="AD1582">
        <v>2.83</v>
      </c>
      <c r="AE1582" s="87">
        <f t="shared" ca="1" si="178"/>
        <v>-9.7999999999998089E-3</v>
      </c>
      <c r="AF1582" s="87">
        <f t="shared" ca="1" si="179"/>
        <v>5.3016876243953355E-2</v>
      </c>
      <c r="AG1582" s="87">
        <f t="shared" ca="1" si="180"/>
        <v>0.85487144257679648</v>
      </c>
      <c r="AI1582" s="1">
        <v>41526</v>
      </c>
      <c r="AJ1582">
        <v>1671.71</v>
      </c>
      <c r="AK1582" s="85">
        <f t="shared" ca="1" si="183"/>
        <v>9.9433320560937486E-3</v>
      </c>
      <c r="AL1582" s="87">
        <f t="shared" ca="1" si="181"/>
        <v>4.9211520652724262E-3</v>
      </c>
      <c r="AM1582" s="87">
        <f t="shared" ca="1" si="182"/>
        <v>7.9351192737596055</v>
      </c>
    </row>
    <row r="1583" spans="2:39" x14ac:dyDescent="0.45">
      <c r="B1583" s="86">
        <v>41738</v>
      </c>
      <c r="C1583" s="5">
        <v>61</v>
      </c>
      <c r="E1583" s="86">
        <v>41744</v>
      </c>
      <c r="F1583" s="5">
        <v>2.7509999999999999</v>
      </c>
      <c r="G1583" s="5">
        <v>0.40444150792584682</v>
      </c>
      <c r="I1583" s="86">
        <v>41668</v>
      </c>
      <c r="J1583" s="5">
        <v>17.350000000000001</v>
      </c>
      <c r="L1583" s="86">
        <v>41746</v>
      </c>
      <c r="M1583" s="5">
        <v>2.2974000000000001</v>
      </c>
      <c r="O1583" s="86">
        <f t="shared" ca="1" si="177"/>
        <v>41746</v>
      </c>
      <c r="P1583" s="5">
        <v>1794.19</v>
      </c>
      <c r="Q1583" s="5">
        <v>15.881392810942099</v>
      </c>
      <c r="R1583" s="1"/>
      <c r="S1583" s="1">
        <v>41507</v>
      </c>
      <c r="T1583">
        <v>414.02600000000001</v>
      </c>
      <c r="V1583" s="86">
        <v>41712</v>
      </c>
      <c r="W1583" s="5">
        <v>11.38</v>
      </c>
      <c r="Z1583" s="86">
        <v>41669</v>
      </c>
      <c r="AA1583" s="5">
        <v>93.28</v>
      </c>
      <c r="AC1583" s="1">
        <v>41598</v>
      </c>
      <c r="AD1583">
        <v>2.8397999999999999</v>
      </c>
      <c r="AE1583" s="87">
        <f t="shared" ca="1" si="178"/>
        <v>8.1999999999999851E-2</v>
      </c>
      <c r="AF1583" s="87">
        <f t="shared" ca="1" si="179"/>
        <v>5.2890350411645672E-2</v>
      </c>
      <c r="AG1583" s="87">
        <f t="shared" ca="1" si="180"/>
        <v>0.85283127483303134</v>
      </c>
      <c r="AI1583" s="1">
        <v>41523</v>
      </c>
      <c r="AJ1583">
        <v>1655.17</v>
      </c>
      <c r="AK1583" s="85">
        <f t="shared" ca="1" si="183"/>
        <v>5.4376557675273835E-5</v>
      </c>
      <c r="AL1583" s="87">
        <f t="shared" ca="1" si="181"/>
        <v>3.5825311477406013E-3</v>
      </c>
      <c r="AM1583" s="87">
        <f t="shared" ca="1" si="182"/>
        <v>5.7766579008785115</v>
      </c>
    </row>
    <row r="1584" spans="2:39" x14ac:dyDescent="0.45">
      <c r="B1584" s="86">
        <v>41737</v>
      </c>
      <c r="C1584" s="5">
        <v>62.1</v>
      </c>
      <c r="E1584" s="86">
        <v>41743</v>
      </c>
      <c r="F1584" s="5">
        <v>2.7656999999999998</v>
      </c>
      <c r="G1584" s="5">
        <v>0.42519703275853921</v>
      </c>
      <c r="I1584" s="86">
        <v>41667</v>
      </c>
      <c r="J1584" s="5">
        <v>15.8</v>
      </c>
      <c r="L1584" s="86">
        <v>41745</v>
      </c>
      <c r="M1584" s="5">
        <v>2.2370000000000001</v>
      </c>
      <c r="O1584" s="86">
        <f t="shared" ca="1" si="177"/>
        <v>41745</v>
      </c>
      <c r="P1584" s="5">
        <v>1774.2</v>
      </c>
      <c r="Q1584" s="5">
        <v>18.263288420265301</v>
      </c>
      <c r="R1584" s="1"/>
      <c r="S1584" s="1">
        <v>41506</v>
      </c>
      <c r="T1584">
        <v>405.21100000000001</v>
      </c>
      <c r="V1584" s="86">
        <v>41711</v>
      </c>
      <c r="W1584" s="5">
        <v>11</v>
      </c>
      <c r="Z1584" s="86">
        <v>41668</v>
      </c>
      <c r="AA1584" s="5">
        <v>93.12</v>
      </c>
      <c r="AC1584" s="1">
        <v>41597</v>
      </c>
      <c r="AD1584">
        <v>2.7578</v>
      </c>
      <c r="AE1584" s="87">
        <f t="shared" ca="1" si="178"/>
        <v>3.0800000000000161E-2</v>
      </c>
      <c r="AF1584" s="87">
        <f t="shared" ca="1" si="179"/>
        <v>3.2308757842624429E-2</v>
      </c>
      <c r="AG1584" s="87">
        <f t="shared" ca="1" si="180"/>
        <v>0.52096306650920066</v>
      </c>
      <c r="AI1584" s="1">
        <v>41522</v>
      </c>
      <c r="AJ1584">
        <v>1655.08</v>
      </c>
      <c r="AK1584" s="85">
        <f t="shared" ca="1" si="183"/>
        <v>1.2091315073432651E-3</v>
      </c>
      <c r="AL1584" s="87">
        <f t="shared" ca="1" si="181"/>
        <v>4.7549024335419906E-3</v>
      </c>
      <c r="AM1584" s="87">
        <f t="shared" ca="1" si="182"/>
        <v>7.6670497974455074</v>
      </c>
    </row>
    <row r="1585" spans="2:39" x14ac:dyDescent="0.45">
      <c r="B1585" s="86">
        <v>41736</v>
      </c>
      <c r="C1585" s="5">
        <v>62.6</v>
      </c>
      <c r="E1585" s="86">
        <v>41740</v>
      </c>
      <c r="F1585" s="5">
        <v>2.7429999999999999</v>
      </c>
      <c r="G1585" s="5">
        <v>0.26473807810740002</v>
      </c>
      <c r="I1585" s="86">
        <v>41666</v>
      </c>
      <c r="J1585" s="5">
        <v>17.420000000000002</v>
      </c>
      <c r="L1585" s="86">
        <v>41744</v>
      </c>
      <c r="M1585" s="5">
        <v>2.2414000000000001</v>
      </c>
      <c r="O1585" s="86">
        <f t="shared" ca="1" si="177"/>
        <v>41744</v>
      </c>
      <c r="P1585" s="5">
        <v>1792.5</v>
      </c>
      <c r="Q1585" s="5">
        <v>18.121685308696001</v>
      </c>
      <c r="R1585" s="1"/>
      <c r="S1585" s="1">
        <v>41505</v>
      </c>
      <c r="T1585">
        <v>419.99900000000002</v>
      </c>
      <c r="V1585" s="86">
        <v>41710</v>
      </c>
      <c r="W1585" s="5">
        <v>10.25</v>
      </c>
      <c r="Z1585" s="86">
        <v>41667</v>
      </c>
      <c r="AA1585" s="5">
        <v>93.4</v>
      </c>
      <c r="AC1585" s="1">
        <v>41596</v>
      </c>
      <c r="AD1585">
        <v>2.7269999999999999</v>
      </c>
      <c r="AE1585" s="87">
        <f t="shared" ca="1" si="178"/>
        <v>-4.0500000000000203E-2</v>
      </c>
      <c r="AF1585" s="87">
        <f t="shared" ca="1" si="179"/>
        <v>3.0520484924063528E-2</v>
      </c>
      <c r="AG1585" s="87">
        <f t="shared" ca="1" si="180"/>
        <v>0.49212803212172046</v>
      </c>
      <c r="AI1585" s="1">
        <v>41521</v>
      </c>
      <c r="AJ1585">
        <v>1653.08</v>
      </c>
      <c r="AK1585" s="85">
        <f t="shared" ca="1" si="183"/>
        <v>8.0842264234291927E-3</v>
      </c>
      <c r="AL1585" s="87">
        <f t="shared" ca="1" si="181"/>
        <v>4.6978052747460603E-3</v>
      </c>
      <c r="AM1585" s="87">
        <f t="shared" ca="1" si="182"/>
        <v>7.5749833952638443</v>
      </c>
    </row>
    <row r="1586" spans="2:39" x14ac:dyDescent="0.45">
      <c r="B1586" s="86">
        <v>41733</v>
      </c>
      <c r="C1586" s="5">
        <v>62.54</v>
      </c>
      <c r="E1586" s="86">
        <v>41739</v>
      </c>
      <c r="F1586" s="5">
        <v>2.7690000000000001</v>
      </c>
      <c r="G1586" s="5">
        <v>0.25520579930714643</v>
      </c>
      <c r="I1586" s="86">
        <v>41663</v>
      </c>
      <c r="J1586" s="5">
        <v>18.14</v>
      </c>
      <c r="L1586" s="86">
        <v>41743</v>
      </c>
      <c r="M1586" s="5">
        <v>2.2602000000000002</v>
      </c>
      <c r="O1586" s="86">
        <f t="shared" ca="1" si="177"/>
        <v>41743</v>
      </c>
      <c r="P1586" s="5">
        <v>1781.56</v>
      </c>
      <c r="Q1586" s="5">
        <v>14.843328997012399</v>
      </c>
      <c r="R1586" s="1"/>
      <c r="S1586" s="1">
        <v>41502</v>
      </c>
      <c r="T1586">
        <v>405.55700000000002</v>
      </c>
      <c r="V1586" s="86">
        <v>41709</v>
      </c>
      <c r="W1586" s="5">
        <v>10</v>
      </c>
      <c r="Z1586" s="86">
        <v>41666</v>
      </c>
      <c r="AA1586" s="5">
        <v>92.99</v>
      </c>
      <c r="AC1586" s="1">
        <v>41593</v>
      </c>
      <c r="AD1586">
        <v>2.7675000000000001</v>
      </c>
      <c r="AE1586" s="87">
        <f t="shared" ca="1" si="178"/>
        <v>-8.999999999999897E-3</v>
      </c>
      <c r="AF1586" s="87">
        <f t="shared" ca="1" si="179"/>
        <v>4.5622317272726427E-2</v>
      </c>
      <c r="AG1586" s="87">
        <f t="shared" ca="1" si="180"/>
        <v>0.73563776185474672</v>
      </c>
      <c r="AI1586" s="1">
        <v>41520</v>
      </c>
      <c r="AJ1586">
        <v>1639.77</v>
      </c>
      <c r="AK1586" s="85">
        <f t="shared" ca="1" si="183"/>
        <v>4.1555453751369511E-3</v>
      </c>
      <c r="AL1586" s="87">
        <f t="shared" ca="1" si="181"/>
        <v>3.1980618816797018E-3</v>
      </c>
      <c r="AM1586" s="87">
        <f t="shared" ca="1" si="182"/>
        <v>5.1567198370220826</v>
      </c>
    </row>
    <row r="1587" spans="2:39" x14ac:dyDescent="0.45">
      <c r="B1587" s="86">
        <v>41732</v>
      </c>
      <c r="C1587" s="5">
        <v>68.8</v>
      </c>
      <c r="E1587" s="86">
        <v>41738</v>
      </c>
      <c r="F1587" s="5">
        <v>2.8029999999999999</v>
      </c>
      <c r="G1587" s="5">
        <v>0.57812628378235897</v>
      </c>
      <c r="I1587" s="86">
        <v>41662</v>
      </c>
      <c r="J1587" s="5">
        <v>13.77</v>
      </c>
      <c r="L1587" s="86">
        <v>41740</v>
      </c>
      <c r="M1587" s="5">
        <v>2.2524000000000002</v>
      </c>
      <c r="O1587" s="86">
        <f t="shared" ca="1" si="177"/>
        <v>41740</v>
      </c>
      <c r="P1587" s="5">
        <v>1790.29</v>
      </c>
      <c r="Q1587" s="5">
        <v>17.5360754183876</v>
      </c>
      <c r="R1587" s="1"/>
      <c r="S1587" s="1">
        <v>41501</v>
      </c>
      <c r="T1587">
        <v>398.45299999999997</v>
      </c>
      <c r="V1587" s="86">
        <v>41708</v>
      </c>
      <c r="W1587" s="5">
        <v>10</v>
      </c>
      <c r="Z1587" s="86">
        <v>41663</v>
      </c>
      <c r="AA1587" s="5">
        <v>93.02</v>
      </c>
      <c r="AC1587" s="1">
        <v>41592</v>
      </c>
      <c r="AD1587">
        <v>2.7765</v>
      </c>
      <c r="AE1587" s="87">
        <f t="shared" ca="1" si="178"/>
        <v>-3.4000000000000252E-2</v>
      </c>
      <c r="AF1587" s="87">
        <f t="shared" ca="1" si="179"/>
        <v>4.5928386284155957E-2</v>
      </c>
      <c r="AG1587" s="87">
        <f t="shared" ca="1" si="180"/>
        <v>0.74057297637257036</v>
      </c>
      <c r="AI1587" s="1">
        <v>41516</v>
      </c>
      <c r="AJ1587">
        <v>1632.97</v>
      </c>
      <c r="AK1587" s="85">
        <f t="shared" ca="1" si="183"/>
        <v>-3.1793224259261555E-3</v>
      </c>
      <c r="AL1587" s="87">
        <f t="shared" ca="1" si="181"/>
        <v>8.6630897552587242E-3</v>
      </c>
      <c r="AM1587" s="87">
        <f t="shared" ca="1" si="182"/>
        <v>13.968812500708086</v>
      </c>
    </row>
    <row r="1588" spans="2:39" x14ac:dyDescent="0.45">
      <c r="B1588" s="86">
        <v>41731</v>
      </c>
      <c r="C1588" s="5">
        <v>67.778599999999997</v>
      </c>
      <c r="E1588" s="86">
        <v>41737</v>
      </c>
      <c r="F1588" s="5">
        <v>2.7989999999999999</v>
      </c>
      <c r="G1588" s="5">
        <v>0.54095286301118739</v>
      </c>
      <c r="I1588" s="86">
        <v>41661</v>
      </c>
      <c r="J1588" s="5">
        <v>12.84</v>
      </c>
      <c r="L1588" s="86">
        <v>41739</v>
      </c>
      <c r="M1588" s="5">
        <v>2.2793000000000001</v>
      </c>
      <c r="O1588" s="86">
        <f t="shared" ca="1" si="177"/>
        <v>41739</v>
      </c>
      <c r="P1588" s="5">
        <v>1828.46</v>
      </c>
      <c r="Q1588" s="5">
        <v>8.3507804718573997</v>
      </c>
      <c r="R1588" s="1"/>
      <c r="S1588" s="1">
        <v>41500</v>
      </c>
      <c r="T1588">
        <v>379.81400000000002</v>
      </c>
      <c r="V1588" s="86">
        <v>41705</v>
      </c>
      <c r="W1588" s="5">
        <v>10.5</v>
      </c>
      <c r="Z1588" s="86">
        <v>41662</v>
      </c>
      <c r="AA1588" s="5">
        <v>93.64</v>
      </c>
      <c r="AC1588" s="1">
        <v>41591</v>
      </c>
      <c r="AD1588">
        <v>2.8105000000000002</v>
      </c>
      <c r="AE1588" s="87">
        <f t="shared" ca="1" si="178"/>
        <v>-8.2499999999999574E-2</v>
      </c>
      <c r="AF1588" s="87">
        <f t="shared" ca="1" si="179"/>
        <v>9.1799940994897383E-2</v>
      </c>
      <c r="AG1588" s="87">
        <f t="shared" ca="1" si="180"/>
        <v>1.4802295711589222</v>
      </c>
      <c r="AI1588" s="1">
        <v>41515</v>
      </c>
      <c r="AJ1588">
        <v>1638.17</v>
      </c>
      <c r="AK1588" s="85">
        <f t="shared" ca="1" si="183"/>
        <v>1.9614259312179068E-3</v>
      </c>
      <c r="AL1588" s="87">
        <f t="shared" ca="1" si="181"/>
        <v>8.6592839578402449E-3</v>
      </c>
      <c r="AM1588" s="87">
        <f t="shared" ca="1" si="182"/>
        <v>13.962675836762969</v>
      </c>
    </row>
    <row r="1589" spans="2:39" x14ac:dyDescent="0.45">
      <c r="B1589" s="86">
        <v>41730</v>
      </c>
      <c r="C1589" s="5">
        <v>66.975700000000003</v>
      </c>
      <c r="E1589" s="86">
        <v>41736</v>
      </c>
      <c r="F1589" s="5">
        <v>2.8205</v>
      </c>
      <c r="G1589" s="5">
        <v>0.83040928663721814</v>
      </c>
      <c r="I1589" s="86">
        <v>41660</v>
      </c>
      <c r="J1589" s="5">
        <v>12.87</v>
      </c>
      <c r="L1589" s="86">
        <v>41738</v>
      </c>
      <c r="M1589" s="5">
        <v>2.3065000000000002</v>
      </c>
      <c r="O1589" s="86">
        <f t="shared" ca="1" si="177"/>
        <v>41738</v>
      </c>
      <c r="P1589" s="5">
        <v>1844.86</v>
      </c>
      <c r="Q1589" s="5">
        <v>4.5742849158690202</v>
      </c>
      <c r="R1589" s="1"/>
      <c r="S1589" s="1">
        <v>41499</v>
      </c>
      <c r="T1589">
        <v>380.75099999999998</v>
      </c>
      <c r="V1589" s="86">
        <v>41704</v>
      </c>
      <c r="W1589" s="5">
        <v>11</v>
      </c>
      <c r="Z1589" s="86">
        <v>41661</v>
      </c>
      <c r="AA1589" s="5">
        <v>93.76</v>
      </c>
      <c r="AC1589" s="1">
        <v>41590</v>
      </c>
      <c r="AD1589">
        <v>2.8929999999999998</v>
      </c>
      <c r="AE1589" s="87">
        <f t="shared" ca="1" si="178"/>
        <v>2.5999999999999801E-2</v>
      </c>
      <c r="AF1589" s="87">
        <f t="shared" ca="1" si="179"/>
        <v>7.7801563823186329E-2</v>
      </c>
      <c r="AG1589" s="87">
        <f t="shared" ca="1" si="180"/>
        <v>1.2545125215264561</v>
      </c>
      <c r="AI1589" s="1">
        <v>41514</v>
      </c>
      <c r="AJ1589">
        <v>1634.96</v>
      </c>
      <c r="AK1589" s="85">
        <f t="shared" ca="1" si="183"/>
        <v>2.7438892221566106E-3</v>
      </c>
      <c r="AL1589" s="87">
        <f t="shared" ca="1" si="181"/>
        <v>9.1435879861518441E-3</v>
      </c>
      <c r="AM1589" s="87">
        <f t="shared" ca="1" si="182"/>
        <v>14.743592617720447</v>
      </c>
    </row>
    <row r="1590" spans="2:39" x14ac:dyDescent="0.45">
      <c r="B1590" s="86">
        <v>41729</v>
      </c>
      <c r="C1590" s="5">
        <v>67.900000000000006</v>
      </c>
      <c r="E1590" s="86">
        <v>41733</v>
      </c>
      <c r="F1590" s="5">
        <v>2.839</v>
      </c>
      <c r="G1590" s="5">
        <v>0.92026060620529382</v>
      </c>
      <c r="I1590" s="86">
        <v>41656</v>
      </c>
      <c r="J1590" s="5">
        <v>12.44</v>
      </c>
      <c r="L1590" s="86">
        <v>41737</v>
      </c>
      <c r="M1590" s="5">
        <v>2.2719999999999998</v>
      </c>
      <c r="O1590" s="86">
        <f t="shared" ca="1" si="177"/>
        <v>41737</v>
      </c>
      <c r="P1590" s="5">
        <v>1843.8</v>
      </c>
      <c r="Q1590" s="5">
        <v>6.5490591114832899</v>
      </c>
      <c r="R1590" s="1"/>
      <c r="S1590" s="1">
        <v>41498</v>
      </c>
      <c r="T1590">
        <v>380.81900000000002</v>
      </c>
      <c r="V1590" s="86">
        <v>41703</v>
      </c>
      <c r="W1590" s="5">
        <v>10.75</v>
      </c>
      <c r="Z1590" s="86">
        <v>41660</v>
      </c>
      <c r="AA1590" s="5">
        <v>93.9</v>
      </c>
      <c r="AC1590" s="1">
        <v>41589</v>
      </c>
      <c r="AD1590">
        <v>2.867</v>
      </c>
      <c r="AE1590" s="87">
        <f t="shared" ca="1" si="178"/>
        <v>-6.4999999999999503E-3</v>
      </c>
      <c r="AF1590" s="87">
        <f t="shared" ca="1" si="179"/>
        <v>8.474569802257427E-2</v>
      </c>
      <c r="AG1590" s="87">
        <f t="shared" ca="1" si="180"/>
        <v>1.366483321034937</v>
      </c>
      <c r="AI1590" s="1">
        <v>41513</v>
      </c>
      <c r="AJ1590">
        <v>1630.48</v>
      </c>
      <c r="AK1590" s="85">
        <f t="shared" ca="1" si="183"/>
        <v>-1.6001509567328324E-2</v>
      </c>
      <c r="AL1590" s="87">
        <f t="shared" ca="1" si="181"/>
        <v>1.0761718046319171E-2</v>
      </c>
      <c r="AM1590" s="87">
        <f t="shared" ca="1" si="182"/>
        <v>17.352748940788214</v>
      </c>
    </row>
    <row r="1591" spans="2:39" x14ac:dyDescent="0.45">
      <c r="B1591" s="86">
        <v>41726</v>
      </c>
      <c r="C1591" s="5">
        <v>67.5</v>
      </c>
      <c r="E1591" s="86">
        <v>41732</v>
      </c>
      <c r="F1591" s="5">
        <v>2.919</v>
      </c>
      <c r="G1591" s="5">
        <v>0.40068691019298491</v>
      </c>
      <c r="I1591" s="86">
        <v>41655</v>
      </c>
      <c r="J1591" s="5">
        <v>12.53</v>
      </c>
      <c r="L1591" s="86">
        <v>41736</v>
      </c>
      <c r="M1591" s="5">
        <v>2.2949999999999999</v>
      </c>
      <c r="O1591" s="86">
        <f t="shared" ca="1" si="177"/>
        <v>41736</v>
      </c>
      <c r="P1591" s="5">
        <v>1838.7</v>
      </c>
      <c r="Q1591" s="5">
        <v>10.65344306189</v>
      </c>
      <c r="R1591" s="1"/>
      <c r="S1591" s="1">
        <v>41495</v>
      </c>
      <c r="T1591">
        <v>379.57</v>
      </c>
      <c r="V1591" s="86">
        <v>41702</v>
      </c>
      <c r="W1591" s="5">
        <v>11.25</v>
      </c>
      <c r="Z1591" s="86">
        <v>41656</v>
      </c>
      <c r="AA1591" s="5">
        <v>93.78</v>
      </c>
      <c r="AC1591" s="1">
        <v>41586</v>
      </c>
      <c r="AD1591">
        <v>2.8734999999999999</v>
      </c>
      <c r="AE1591" s="87">
        <f t="shared" ca="1" si="178"/>
        <v>0.13850000000000007</v>
      </c>
      <c r="AF1591" s="87">
        <f t="shared" ca="1" si="179"/>
        <v>8.6512402771702926E-2</v>
      </c>
      <c r="AG1591" s="87">
        <f t="shared" ca="1" si="180"/>
        <v>1.3949705791401736</v>
      </c>
      <c r="AI1591" s="1">
        <v>41512</v>
      </c>
      <c r="AJ1591">
        <v>1656.78</v>
      </c>
      <c r="AK1591" s="85">
        <f t="shared" ca="1" si="183"/>
        <v>-4.047856913079035E-3</v>
      </c>
      <c r="AL1591" s="87">
        <f t="shared" ca="1" si="181"/>
        <v>6.766782792445818E-3</v>
      </c>
      <c r="AM1591" s="87">
        <f t="shared" ca="1" si="182"/>
        <v>10.911109399889918</v>
      </c>
    </row>
    <row r="1592" spans="2:39" x14ac:dyDescent="0.45">
      <c r="B1592" s="86">
        <v>41725</v>
      </c>
      <c r="C1592" s="5">
        <v>66.844099999999997</v>
      </c>
      <c r="E1592" s="86">
        <v>41731</v>
      </c>
      <c r="F1592" s="5">
        <v>2.923</v>
      </c>
      <c r="G1592" s="5">
        <v>0.32269180342859943</v>
      </c>
      <c r="I1592" s="86">
        <v>41654</v>
      </c>
      <c r="J1592" s="5">
        <v>12.28</v>
      </c>
      <c r="L1592" s="86">
        <v>41733</v>
      </c>
      <c r="M1592" s="5">
        <v>2.302</v>
      </c>
      <c r="O1592" s="86">
        <f t="shared" ca="1" si="177"/>
        <v>41733</v>
      </c>
      <c r="P1592" s="5">
        <v>1845.89</v>
      </c>
      <c r="Q1592" s="5">
        <v>16.215817165173402</v>
      </c>
      <c r="R1592" s="1"/>
      <c r="S1592" s="1">
        <v>41494</v>
      </c>
      <c r="T1592">
        <v>377.49299999999999</v>
      </c>
      <c r="V1592" s="86">
        <v>41701</v>
      </c>
      <c r="W1592" s="5">
        <v>12.31</v>
      </c>
      <c r="Z1592" s="86">
        <v>41655</v>
      </c>
      <c r="AA1592" s="5">
        <v>93.76</v>
      </c>
      <c r="AC1592" s="1">
        <v>41585</v>
      </c>
      <c r="AD1592">
        <v>2.7349999999999999</v>
      </c>
      <c r="AE1592" s="87">
        <f t="shared" ca="1" si="178"/>
        <v>-4.0999999999999925E-2</v>
      </c>
      <c r="AF1592" s="87">
        <f t="shared" ca="1" si="179"/>
        <v>4.8971930735881838E-2</v>
      </c>
      <c r="AG1592" s="87">
        <f t="shared" ca="1" si="180"/>
        <v>0.78964865604900647</v>
      </c>
      <c r="AI1592" s="1">
        <v>41509</v>
      </c>
      <c r="AJ1592">
        <v>1663.5</v>
      </c>
      <c r="AK1592" s="85">
        <f t="shared" ca="1" si="183"/>
        <v>3.9392183354132132E-3</v>
      </c>
      <c r="AL1592" s="87">
        <f t="shared" ca="1" si="181"/>
        <v>6.04296778375188E-3</v>
      </c>
      <c r="AM1592" s="87">
        <f t="shared" ca="1" si="182"/>
        <v>9.7439927674544204</v>
      </c>
    </row>
    <row r="1593" spans="2:39" x14ac:dyDescent="0.45">
      <c r="B1593" s="86">
        <v>41724</v>
      </c>
      <c r="C1593" s="5">
        <v>66.655000000000001</v>
      </c>
      <c r="E1593" s="86">
        <v>41730</v>
      </c>
      <c r="F1593" s="5">
        <v>2.8780000000000001</v>
      </c>
      <c r="G1593" s="5">
        <v>0.39718383652913608</v>
      </c>
      <c r="I1593" s="86">
        <v>41653</v>
      </c>
      <c r="J1593" s="5">
        <v>12.28</v>
      </c>
      <c r="L1593" s="86">
        <v>41732</v>
      </c>
      <c r="M1593" s="5">
        <v>2.3414999999999999</v>
      </c>
      <c r="O1593" s="86">
        <f t="shared" ca="1" si="177"/>
        <v>41732</v>
      </c>
      <c r="P1593" s="5">
        <v>1848.38</v>
      </c>
      <c r="Q1593" s="5">
        <v>16.126626586010602</v>
      </c>
      <c r="R1593" s="1"/>
      <c r="S1593" s="1">
        <v>41493</v>
      </c>
      <c r="T1593">
        <v>383.18099999999998</v>
      </c>
      <c r="V1593" s="86">
        <v>41698</v>
      </c>
      <c r="W1593" s="5">
        <v>11.25</v>
      </c>
      <c r="Z1593" s="86">
        <v>41654</v>
      </c>
      <c r="AA1593" s="5">
        <v>93.8</v>
      </c>
      <c r="AC1593" s="1">
        <v>41584</v>
      </c>
      <c r="AD1593">
        <v>2.7759999999999998</v>
      </c>
      <c r="AE1593" s="87">
        <f t="shared" ca="1" si="178"/>
        <v>-3.7000000000000366E-2</v>
      </c>
      <c r="AF1593" s="87">
        <f t="shared" ca="1" si="179"/>
        <v>5.3746317703324338E-2</v>
      </c>
      <c r="AG1593" s="87">
        <f t="shared" ca="1" si="180"/>
        <v>0.86663333269228426</v>
      </c>
      <c r="AI1593" s="1">
        <v>41508</v>
      </c>
      <c r="AJ1593">
        <v>1656.96</v>
      </c>
      <c r="AK1593" s="85">
        <f t="shared" ca="1" si="183"/>
        <v>8.5824950407145766E-3</v>
      </c>
      <c r="AL1593" s="87">
        <f t="shared" ca="1" si="181"/>
        <v>7.2274576897616233E-3</v>
      </c>
      <c r="AM1593" s="87">
        <f t="shared" ca="1" si="182"/>
        <v>11.653925351956115</v>
      </c>
    </row>
    <row r="1594" spans="2:39" x14ac:dyDescent="0.45">
      <c r="B1594" s="86">
        <v>41723</v>
      </c>
      <c r="C1594" s="5">
        <v>67</v>
      </c>
      <c r="E1594" s="86">
        <v>41729</v>
      </c>
      <c r="F1594" s="5">
        <v>2.8414999999999999</v>
      </c>
      <c r="G1594" s="5">
        <v>0.62320574451781197</v>
      </c>
      <c r="I1594" s="86">
        <v>41652</v>
      </c>
      <c r="J1594" s="5">
        <v>13.28</v>
      </c>
      <c r="L1594" s="86">
        <v>41731</v>
      </c>
      <c r="M1594" s="5">
        <v>2.3504</v>
      </c>
      <c r="O1594" s="86">
        <f t="shared" ca="1" si="177"/>
        <v>41731</v>
      </c>
      <c r="P1594" s="5">
        <v>1838.88</v>
      </c>
      <c r="Q1594" s="5">
        <v>15.6120872785459</v>
      </c>
      <c r="R1594" s="1"/>
      <c r="S1594" s="1">
        <v>41492</v>
      </c>
      <c r="T1594">
        <v>371.56299999999999</v>
      </c>
      <c r="V1594" s="86">
        <v>41697</v>
      </c>
      <c r="W1594" s="5">
        <v>10.75</v>
      </c>
      <c r="Z1594" s="86">
        <v>41653</v>
      </c>
      <c r="AA1594" s="5">
        <v>93.61</v>
      </c>
      <c r="AC1594" s="1">
        <v>41583</v>
      </c>
      <c r="AD1594">
        <v>2.8130000000000002</v>
      </c>
      <c r="AE1594" s="87">
        <f t="shared" ca="1" si="178"/>
        <v>6.4000000000000057E-2</v>
      </c>
      <c r="AF1594" s="87">
        <f t="shared" ca="1" si="179"/>
        <v>3.989465294163274E-2</v>
      </c>
      <c r="AG1594" s="87">
        <f t="shared" ca="1" si="180"/>
        <v>0.64328194958872009</v>
      </c>
      <c r="AI1594" s="1">
        <v>41507</v>
      </c>
      <c r="AJ1594">
        <v>1642.8</v>
      </c>
      <c r="AK1594" s="85">
        <f t="shared" ca="1" si="183"/>
        <v>-5.7964139652054766E-3</v>
      </c>
      <c r="AL1594" s="87">
        <f t="shared" ca="1" si="181"/>
        <v>4.5718006779351473E-3</v>
      </c>
      <c r="AM1594" s="87">
        <f t="shared" ca="1" si="182"/>
        <v>7.37180708787184</v>
      </c>
    </row>
    <row r="1595" spans="2:39" x14ac:dyDescent="0.45">
      <c r="B1595" s="86">
        <v>41722</v>
      </c>
      <c r="C1595" s="5">
        <v>67.459999999999994</v>
      </c>
      <c r="E1595" s="86">
        <v>41726</v>
      </c>
      <c r="F1595" s="5">
        <v>2.8410000000000002</v>
      </c>
      <c r="G1595" s="5">
        <v>0.66892499579549369</v>
      </c>
      <c r="I1595" s="86">
        <v>41649</v>
      </c>
      <c r="J1595" s="5">
        <v>12.14</v>
      </c>
      <c r="L1595" s="86">
        <v>41730</v>
      </c>
      <c r="M1595" s="5">
        <v>2.327</v>
      </c>
      <c r="O1595" s="86">
        <f t="shared" ca="1" si="177"/>
        <v>41730</v>
      </c>
      <c r="P1595" s="5">
        <v>1819.2</v>
      </c>
      <c r="Q1595" s="5">
        <v>10.997704020436601</v>
      </c>
      <c r="R1595" s="1"/>
      <c r="S1595" s="1">
        <v>41491</v>
      </c>
      <c r="T1595">
        <v>363.42899999999997</v>
      </c>
      <c r="V1595" s="86">
        <v>41696</v>
      </c>
      <c r="W1595" s="5">
        <v>9.75</v>
      </c>
      <c r="Z1595" s="86">
        <v>41652</v>
      </c>
      <c r="AA1595" s="5">
        <v>93.47</v>
      </c>
      <c r="AC1595" s="1">
        <v>41582</v>
      </c>
      <c r="AD1595">
        <v>2.7490000000000001</v>
      </c>
      <c r="AE1595" s="87">
        <f t="shared" ca="1" si="178"/>
        <v>-1.6999999999999904E-2</v>
      </c>
      <c r="AF1595" s="87">
        <f t="shared" ca="1" si="179"/>
        <v>3.4185767018843655E-2</v>
      </c>
      <c r="AG1595" s="87">
        <f t="shared" ca="1" si="180"/>
        <v>0.55122893005840246</v>
      </c>
      <c r="AI1595" s="1">
        <v>41506</v>
      </c>
      <c r="AJ1595">
        <v>1652.35</v>
      </c>
      <c r="AK1595" s="85">
        <f t="shared" ca="1" si="183"/>
        <v>3.8139634700918462E-3</v>
      </c>
      <c r="AL1595" s="87">
        <f t="shared" ca="1" si="181"/>
        <v>7.5153924380049631E-3</v>
      </c>
      <c r="AM1595" s="87">
        <f t="shared" ca="1" si="182"/>
        <v>12.118206182961968</v>
      </c>
    </row>
    <row r="1596" spans="2:39" x14ac:dyDescent="0.45">
      <c r="B1596" s="86">
        <v>41719</v>
      </c>
      <c r="C1596" s="5">
        <v>67.52</v>
      </c>
      <c r="E1596" s="86">
        <v>41725</v>
      </c>
      <c r="F1596" s="5">
        <v>2.8029999999999999</v>
      </c>
      <c r="G1596" s="5">
        <v>0.51823199438089473</v>
      </c>
      <c r="I1596" s="86">
        <v>41648</v>
      </c>
      <c r="J1596" s="5">
        <v>12.89</v>
      </c>
      <c r="L1596" s="86">
        <v>41729</v>
      </c>
      <c r="M1596" s="5">
        <v>2.2965</v>
      </c>
      <c r="O1596" s="86">
        <f t="shared" ca="1" si="177"/>
        <v>41729</v>
      </c>
      <c r="P1596" s="5">
        <v>1842.37</v>
      </c>
      <c r="Q1596" s="5">
        <v>4.5760782767902501</v>
      </c>
      <c r="R1596" s="1"/>
      <c r="S1596" s="1">
        <v>41488</v>
      </c>
      <c r="T1596">
        <v>362.14699999999999</v>
      </c>
      <c r="V1596" s="86">
        <v>41695</v>
      </c>
      <c r="W1596" s="5">
        <v>9.31</v>
      </c>
      <c r="Z1596" s="86">
        <v>41649</v>
      </c>
      <c r="AA1596" s="5">
        <v>93.57</v>
      </c>
      <c r="AC1596" s="1">
        <v>41579</v>
      </c>
      <c r="AD1596">
        <v>2.766</v>
      </c>
      <c r="AE1596" s="87">
        <f t="shared" ca="1" si="178"/>
        <v>6.5999999999999837E-2</v>
      </c>
      <c r="AF1596" s="87">
        <f t="shared" ca="1" si="179"/>
        <v>3.4586847211042361E-2</v>
      </c>
      <c r="AG1596" s="87">
        <f t="shared" ca="1" si="180"/>
        <v>0.55769615383288873</v>
      </c>
      <c r="AI1596" s="1">
        <v>41505</v>
      </c>
      <c r="AJ1596">
        <v>1646.06</v>
      </c>
      <c r="AK1596" s="85">
        <f t="shared" ca="1" si="183"/>
        <v>-5.9178400932658947E-3</v>
      </c>
      <c r="AL1596" s="87">
        <f t="shared" ca="1" si="181"/>
        <v>4.9136794550026465E-3</v>
      </c>
      <c r="AM1596" s="87">
        <f t="shared" ca="1" si="182"/>
        <v>7.9230700517500958</v>
      </c>
    </row>
    <row r="1597" spans="2:39" x14ac:dyDescent="0.45">
      <c r="B1597" s="86">
        <v>41718</v>
      </c>
      <c r="C1597" s="5">
        <v>69.3</v>
      </c>
      <c r="E1597" s="86">
        <v>41724</v>
      </c>
      <c r="F1597" s="5">
        <v>2.8130000000000002</v>
      </c>
      <c r="G1597" s="5">
        <v>0.53792601721798106</v>
      </c>
      <c r="I1597" s="86">
        <v>41647</v>
      </c>
      <c r="J1597" s="5">
        <v>12.87</v>
      </c>
      <c r="L1597" s="86">
        <v>41726</v>
      </c>
      <c r="M1597" s="5">
        <v>2.2686999999999999</v>
      </c>
      <c r="O1597" s="86">
        <f t="shared" ca="1" si="177"/>
        <v>41726</v>
      </c>
      <c r="P1597" s="5">
        <v>1838.13</v>
      </c>
      <c r="Q1597" s="5">
        <v>5.8776433592616302</v>
      </c>
      <c r="R1597" s="1"/>
      <c r="S1597" s="1">
        <v>41487</v>
      </c>
      <c r="T1597">
        <v>372.82499999999999</v>
      </c>
      <c r="V1597" s="86">
        <v>41694</v>
      </c>
      <c r="W1597" s="5">
        <v>9.5</v>
      </c>
      <c r="Z1597" s="86">
        <v>41648</v>
      </c>
      <c r="AA1597" s="5">
        <v>93.29</v>
      </c>
      <c r="AC1597" s="1">
        <v>41578</v>
      </c>
      <c r="AD1597">
        <v>2.7</v>
      </c>
      <c r="AE1597" s="87">
        <f t="shared" ca="1" si="178"/>
        <v>1.8000000000000238E-2</v>
      </c>
      <c r="AF1597" s="87">
        <f t="shared" ca="1" si="179"/>
        <v>2.0101305927725115E-2</v>
      </c>
      <c r="AG1597" s="87">
        <f t="shared" ca="1" si="180"/>
        <v>0.32412381893344272</v>
      </c>
      <c r="AI1597" s="1">
        <v>41502</v>
      </c>
      <c r="AJ1597">
        <v>1655.83</v>
      </c>
      <c r="AK1597" s="85">
        <f t="shared" ca="1" si="183"/>
        <v>-3.3100734140073594E-3</v>
      </c>
      <c r="AL1597" s="87">
        <f t="shared" ca="1" si="181"/>
        <v>7.1031627543441675E-3</v>
      </c>
      <c r="AM1597" s="87">
        <f t="shared" ca="1" si="182"/>
        <v>11.453505790727386</v>
      </c>
    </row>
    <row r="1598" spans="2:39" x14ac:dyDescent="0.45">
      <c r="B1598" s="86">
        <v>41717</v>
      </c>
      <c r="C1598" s="5">
        <v>73.7</v>
      </c>
      <c r="E1598" s="86">
        <v>41723</v>
      </c>
      <c r="F1598" s="5">
        <v>2.8689</v>
      </c>
      <c r="G1598" s="5">
        <v>0.38611060591493723</v>
      </c>
      <c r="I1598" s="86">
        <v>41646</v>
      </c>
      <c r="J1598" s="5">
        <v>12.92</v>
      </c>
      <c r="L1598" s="86">
        <v>41725</v>
      </c>
      <c r="M1598" s="5">
        <v>2.2400000000000002</v>
      </c>
      <c r="O1598" s="86">
        <f t="shared" ca="1" si="177"/>
        <v>41725</v>
      </c>
      <c r="P1598" s="5">
        <v>1837.49</v>
      </c>
      <c r="Q1598" s="5">
        <v>5.9602726653706997</v>
      </c>
      <c r="R1598" s="1"/>
      <c r="S1598" s="1">
        <v>41486</v>
      </c>
      <c r="T1598">
        <v>370.15</v>
      </c>
      <c r="V1598" s="86">
        <v>41691</v>
      </c>
      <c r="W1598" s="5">
        <v>9.75</v>
      </c>
      <c r="Z1598" s="86">
        <v>41647</v>
      </c>
      <c r="AA1598" s="5">
        <v>93.15</v>
      </c>
      <c r="AC1598" s="1">
        <v>41577</v>
      </c>
      <c r="AD1598">
        <v>2.6819999999999999</v>
      </c>
      <c r="AE1598" s="87">
        <f t="shared" ca="1" si="178"/>
        <v>2.8999999999999915E-2</v>
      </c>
      <c r="AF1598" s="87">
        <f t="shared" ca="1" si="179"/>
        <v>2.0765415960196747E-2</v>
      </c>
      <c r="AG1598" s="87">
        <f t="shared" ca="1" si="180"/>
        <v>0.33483227144347716</v>
      </c>
      <c r="AI1598" s="1">
        <v>41501</v>
      </c>
      <c r="AJ1598">
        <v>1661.32</v>
      </c>
      <c r="AK1598" s="85">
        <f t="shared" ca="1" si="183"/>
        <v>-1.4384523926260438E-2</v>
      </c>
      <c r="AL1598" s="87">
        <f t="shared" ca="1" si="181"/>
        <v>7.3544265525581978E-3</v>
      </c>
      <c r="AM1598" s="87">
        <f t="shared" ca="1" si="182"/>
        <v>11.858656491530983</v>
      </c>
    </row>
    <row r="1599" spans="2:39" x14ac:dyDescent="0.45">
      <c r="B1599" s="86">
        <v>41716</v>
      </c>
      <c r="C1599" s="5">
        <v>68.583500000000001</v>
      </c>
      <c r="E1599" s="86">
        <v>41722</v>
      </c>
      <c r="F1599" s="5">
        <v>2.8464999999999998</v>
      </c>
      <c r="G1599" s="5">
        <v>0.96617954680621765</v>
      </c>
      <c r="I1599" s="86">
        <v>41645</v>
      </c>
      <c r="J1599" s="5">
        <v>13.55</v>
      </c>
      <c r="L1599" s="86">
        <v>41724</v>
      </c>
      <c r="M1599" s="5">
        <v>2.2605</v>
      </c>
      <c r="O1599" s="86">
        <f t="shared" ca="1" si="177"/>
        <v>41724</v>
      </c>
      <c r="P1599" s="5">
        <v>1837.88</v>
      </c>
      <c r="Q1599" s="5">
        <v>9.9551693727092108</v>
      </c>
      <c r="R1599" s="1"/>
      <c r="S1599" s="1">
        <v>41485</v>
      </c>
      <c r="T1599">
        <v>372.33699999999999</v>
      </c>
      <c r="V1599" s="86">
        <v>41690</v>
      </c>
      <c r="W1599" s="5">
        <v>10.5</v>
      </c>
      <c r="Z1599" s="86">
        <v>41646</v>
      </c>
      <c r="AA1599" s="5">
        <v>93.21</v>
      </c>
      <c r="AC1599" s="1">
        <v>41576</v>
      </c>
      <c r="AD1599">
        <v>2.653</v>
      </c>
      <c r="AE1599" s="87">
        <f t="shared" ca="1" si="178"/>
        <v>-1.7999999999999794E-2</v>
      </c>
      <c r="AF1599" s="87">
        <f t="shared" ca="1" si="179"/>
        <v>1.7686223452167322E-2</v>
      </c>
      <c r="AG1599" s="87">
        <f t="shared" ca="1" si="180"/>
        <v>0.28518178413075101</v>
      </c>
      <c r="AI1599" s="1">
        <v>41500</v>
      </c>
      <c r="AJ1599">
        <v>1685.39</v>
      </c>
      <c r="AK1599" s="85">
        <f t="shared" ca="1" si="183"/>
        <v>-5.1900517442756379E-3</v>
      </c>
      <c r="AL1599" s="87">
        <f t="shared" ca="1" si="181"/>
        <v>3.462657163582098E-3</v>
      </c>
      <c r="AM1599" s="87">
        <f t="shared" ca="1" si="182"/>
        <v>5.583366909358249</v>
      </c>
    </row>
    <row r="1600" spans="2:39" x14ac:dyDescent="0.45">
      <c r="B1600" s="86">
        <v>41715</v>
      </c>
      <c r="C1600" s="5">
        <v>70.804299999999998</v>
      </c>
      <c r="E1600" s="86">
        <v>41719</v>
      </c>
      <c r="F1600" s="5">
        <v>2.859</v>
      </c>
      <c r="G1600" s="5">
        <v>0.9861144287894118</v>
      </c>
      <c r="I1600" s="86">
        <v>41642</v>
      </c>
      <c r="J1600" s="5">
        <v>13.76</v>
      </c>
      <c r="L1600" s="86">
        <v>41723</v>
      </c>
      <c r="M1600" s="5">
        <v>2.2989000000000002</v>
      </c>
      <c r="O1600" s="86">
        <f t="shared" ca="1" si="177"/>
        <v>41723</v>
      </c>
      <c r="P1600" s="5">
        <v>1826.77</v>
      </c>
      <c r="Q1600" s="5">
        <v>8.63767500983354</v>
      </c>
      <c r="R1600" s="1"/>
      <c r="S1600" s="1">
        <v>41484</v>
      </c>
      <c r="T1600">
        <v>372.40100000000001</v>
      </c>
      <c r="V1600" s="86">
        <v>41689</v>
      </c>
      <c r="W1600" s="5">
        <v>10.94</v>
      </c>
      <c r="Z1600" s="86">
        <v>41645</v>
      </c>
      <c r="AA1600" s="5">
        <v>93.21</v>
      </c>
      <c r="AC1600" s="1">
        <v>41575</v>
      </c>
      <c r="AD1600">
        <v>2.6709999999999998</v>
      </c>
      <c r="AE1600" s="87">
        <f t="shared" ca="1" si="178"/>
        <v>7.4999999999998401E-3</v>
      </c>
      <c r="AF1600" s="87">
        <f t="shared" ca="1" si="179"/>
        <v>1.4205720678656103E-2</v>
      </c>
      <c r="AG1600" s="87">
        <f t="shared" ca="1" si="180"/>
        <v>0.22906036322332018</v>
      </c>
      <c r="AI1600" s="1">
        <v>41499</v>
      </c>
      <c r="AJ1600">
        <v>1694.16</v>
      </c>
      <c r="AK1600" s="85">
        <f t="shared" ca="1" si="183"/>
        <v>2.7721724913956085E-3</v>
      </c>
      <c r="AL1600" s="87">
        <f t="shared" ca="1" si="181"/>
        <v>3.4603883545264321E-3</v>
      </c>
      <c r="AM1600" s="87">
        <f t="shared" ca="1" si="182"/>
        <v>5.5797085646805584</v>
      </c>
    </row>
    <row r="1601" spans="2:39" x14ac:dyDescent="0.45">
      <c r="B1601" s="86">
        <v>41712</v>
      </c>
      <c r="C1601" s="5">
        <v>71</v>
      </c>
      <c r="E1601" s="86">
        <v>41718</v>
      </c>
      <c r="F1601" s="5">
        <v>2.8929999999999998</v>
      </c>
      <c r="G1601" s="5">
        <v>0.85279735771948517</v>
      </c>
      <c r="I1601" s="86">
        <v>41641</v>
      </c>
      <c r="J1601" s="5">
        <v>14.23</v>
      </c>
      <c r="L1601" s="86">
        <v>41722</v>
      </c>
      <c r="M1601" s="5">
        <v>2.2685</v>
      </c>
      <c r="O1601" s="86">
        <f t="shared" ca="1" si="177"/>
        <v>41722</v>
      </c>
      <c r="P1601" s="5">
        <v>1831.37</v>
      </c>
      <c r="Q1601" s="5">
        <v>8.7100950505136208</v>
      </c>
      <c r="R1601" s="1"/>
      <c r="S1601" s="1">
        <v>41481</v>
      </c>
      <c r="T1601">
        <v>363.47</v>
      </c>
      <c r="V1601" s="86">
        <v>41688</v>
      </c>
      <c r="W1601" s="5">
        <v>11</v>
      </c>
      <c r="Z1601" s="86">
        <v>41642</v>
      </c>
      <c r="AA1601" s="5">
        <v>93.01</v>
      </c>
      <c r="AC1601" s="1">
        <v>41572</v>
      </c>
      <c r="AD1601">
        <v>2.6635</v>
      </c>
      <c r="AE1601" s="87">
        <f t="shared" ca="1" si="178"/>
        <v>-9.5999999999998309E-3</v>
      </c>
      <c r="AF1601" s="87">
        <f t="shared" ca="1" si="179"/>
        <v>4.6870059739667402E-2</v>
      </c>
      <c r="AG1601" s="87">
        <f t="shared" ca="1" si="180"/>
        <v>0.75575700459869877</v>
      </c>
      <c r="AI1601" s="1">
        <v>41498</v>
      </c>
      <c r="AJ1601">
        <v>1689.47</v>
      </c>
      <c r="AK1601" s="85">
        <f t="shared" ca="1" si="183"/>
        <v>-1.1535425383448848E-3</v>
      </c>
      <c r="AL1601" s="87">
        <f t="shared" ca="1" si="181"/>
        <v>3.5711328535843689E-3</v>
      </c>
      <c r="AM1601" s="87">
        <f t="shared" ca="1" si="182"/>
        <v>5.7582787038028176</v>
      </c>
    </row>
    <row r="1602" spans="2:39" x14ac:dyDescent="0.45">
      <c r="B1602" s="86">
        <v>41711</v>
      </c>
      <c r="C1602" s="5">
        <v>68.16</v>
      </c>
      <c r="E1602" s="86">
        <v>41717</v>
      </c>
      <c r="F1602" s="5">
        <v>2.8895</v>
      </c>
      <c r="G1602" s="5">
        <v>0.82625359303303592</v>
      </c>
      <c r="I1602" s="86">
        <v>41639</v>
      </c>
      <c r="J1602" s="5">
        <v>13.72</v>
      </c>
      <c r="L1602" s="86">
        <v>41719</v>
      </c>
      <c r="M1602" s="5">
        <v>2.2951999999999999</v>
      </c>
      <c r="O1602" s="86">
        <f t="shared" ca="1" si="177"/>
        <v>41719</v>
      </c>
      <c r="P1602" s="5">
        <v>1831.98</v>
      </c>
      <c r="Q1602" s="5">
        <v>8.7097240145893302</v>
      </c>
      <c r="R1602" s="1"/>
      <c r="S1602" s="1">
        <v>41480</v>
      </c>
      <c r="T1602">
        <v>372.56599999999997</v>
      </c>
      <c r="V1602" s="86">
        <v>41687</v>
      </c>
      <c r="W1602" s="5">
        <v>10.75</v>
      </c>
      <c r="Z1602" s="86">
        <v>41641</v>
      </c>
      <c r="AA1602" s="5">
        <v>93.04</v>
      </c>
      <c r="AC1602" s="1">
        <v>41571</v>
      </c>
      <c r="AD1602">
        <v>2.6730999999999998</v>
      </c>
      <c r="AE1602" s="87">
        <f t="shared" ca="1" si="178"/>
        <v>2.1599999999999842E-2</v>
      </c>
      <c r="AF1602" s="87">
        <f t="shared" ca="1" si="179"/>
        <v>5.1594637964294886E-2</v>
      </c>
      <c r="AG1602" s="87">
        <f t="shared" ca="1" si="180"/>
        <v>0.83193853939658979</v>
      </c>
      <c r="AI1602" s="1">
        <v>41495</v>
      </c>
      <c r="AJ1602">
        <v>1691.42</v>
      </c>
      <c r="AK1602" s="85">
        <f t="shared" ca="1" si="183"/>
        <v>-3.5763855287662917E-3</v>
      </c>
      <c r="AL1602" s="87">
        <f t="shared" ca="1" si="181"/>
        <v>4.239305095658865E-3</v>
      </c>
      <c r="AM1602" s="87">
        <f t="shared" ca="1" si="182"/>
        <v>6.8356740709754407</v>
      </c>
    </row>
    <row r="1603" spans="2:39" x14ac:dyDescent="0.45">
      <c r="B1603" s="86">
        <v>41710</v>
      </c>
      <c r="C1603" s="5">
        <v>67.400000000000006</v>
      </c>
      <c r="E1603" s="86">
        <v>41716</v>
      </c>
      <c r="F1603" s="5">
        <v>2.7879999999999998</v>
      </c>
      <c r="G1603" s="5">
        <v>0.81443436404250946</v>
      </c>
      <c r="I1603" s="86">
        <v>41638</v>
      </c>
      <c r="J1603" s="5">
        <v>13.56</v>
      </c>
      <c r="L1603" s="86">
        <v>41718</v>
      </c>
      <c r="M1603" s="5">
        <v>2.3410000000000002</v>
      </c>
      <c r="O1603" s="86">
        <f t="shared" ca="1" si="177"/>
        <v>41718</v>
      </c>
      <c r="P1603" s="5">
        <v>1848.36</v>
      </c>
      <c r="Q1603" s="5">
        <v>4.3154325239194202</v>
      </c>
      <c r="R1603" s="1"/>
      <c r="S1603" s="1">
        <v>41479</v>
      </c>
      <c r="T1603">
        <v>375.53399999999999</v>
      </c>
      <c r="V1603" s="86">
        <v>41684</v>
      </c>
      <c r="W1603" s="5">
        <v>10.75</v>
      </c>
      <c r="Z1603" s="86">
        <v>41639</v>
      </c>
      <c r="AA1603" s="5">
        <v>92.88</v>
      </c>
      <c r="AC1603" s="1">
        <v>41570</v>
      </c>
      <c r="AD1603">
        <v>2.6515</v>
      </c>
      <c r="AE1603" s="87">
        <f t="shared" ca="1" si="178"/>
        <v>-6.0000000000002274E-3</v>
      </c>
      <c r="AF1603" s="87">
        <f t="shared" ca="1" si="179"/>
        <v>4.715046836105305E-2</v>
      </c>
      <c r="AG1603" s="87">
        <f t="shared" ca="1" si="180"/>
        <v>0.76027845775961111</v>
      </c>
      <c r="AI1603" s="1">
        <v>41494</v>
      </c>
      <c r="AJ1603">
        <v>1697.48</v>
      </c>
      <c r="AK1603" s="85">
        <f t="shared" ca="1" si="183"/>
        <v>3.8779527938558253E-3</v>
      </c>
      <c r="AL1603" s="87">
        <f t="shared" ca="1" si="181"/>
        <v>4.1598314985680897E-3</v>
      </c>
      <c r="AM1603" s="87">
        <f t="shared" ca="1" si="182"/>
        <v>6.707526746189389</v>
      </c>
    </row>
    <row r="1604" spans="2:39" x14ac:dyDescent="0.45">
      <c r="B1604" s="86">
        <v>41709</v>
      </c>
      <c r="C1604" s="5">
        <v>67.973799999999997</v>
      </c>
      <c r="E1604" s="86">
        <v>41715</v>
      </c>
      <c r="F1604" s="5">
        <v>2.8079999999999998</v>
      </c>
      <c r="G1604" s="5">
        <v>0.84291730515711161</v>
      </c>
      <c r="I1604" s="86">
        <v>41635</v>
      </c>
      <c r="J1604" s="5">
        <v>12.46</v>
      </c>
      <c r="L1604" s="86">
        <v>41717</v>
      </c>
      <c r="M1604" s="5">
        <v>2.3395000000000001</v>
      </c>
      <c r="O1604" s="86">
        <f t="shared" ca="1" si="177"/>
        <v>41717</v>
      </c>
      <c r="P1604" s="5">
        <v>1841.07</v>
      </c>
      <c r="Q1604" s="5">
        <v>3.9854094913089102</v>
      </c>
      <c r="R1604" s="1"/>
      <c r="S1604" s="1">
        <v>41478</v>
      </c>
      <c r="T1604">
        <v>365.80700000000002</v>
      </c>
      <c r="V1604" s="86">
        <v>41683</v>
      </c>
      <c r="W1604" s="5">
        <v>10.25</v>
      </c>
      <c r="Z1604" s="86">
        <v>41638</v>
      </c>
      <c r="AA1604" s="5">
        <v>92.82</v>
      </c>
      <c r="AC1604" s="1">
        <v>41569</v>
      </c>
      <c r="AD1604">
        <v>2.6575000000000002</v>
      </c>
      <c r="AE1604" s="87">
        <f t="shared" ca="1" si="178"/>
        <v>-8.7499999999999911E-2</v>
      </c>
      <c r="AF1604" s="87">
        <f t="shared" ca="1" si="179"/>
        <v>5.1683330646028196E-2</v>
      </c>
      <c r="AG1604" s="87">
        <f t="shared" ca="1" si="180"/>
        <v>0.83336866591763337</v>
      </c>
      <c r="AI1604" s="1">
        <v>41493</v>
      </c>
      <c r="AJ1604">
        <v>1690.91</v>
      </c>
      <c r="AK1604" s="85">
        <f t="shared" ca="1" si="183"/>
        <v>-3.81314875241731E-3</v>
      </c>
      <c r="AL1604" s="87">
        <f t="shared" ca="1" si="181"/>
        <v>3.177911219317606E-3</v>
      </c>
      <c r="AM1604" s="87">
        <f t="shared" ca="1" si="182"/>
        <v>5.1242278702696522</v>
      </c>
    </row>
    <row r="1605" spans="2:39" x14ac:dyDescent="0.45">
      <c r="B1605" s="86">
        <v>41708</v>
      </c>
      <c r="C1605" s="5">
        <v>68.199200000000005</v>
      </c>
      <c r="E1605" s="86">
        <v>41712</v>
      </c>
      <c r="F1605" s="5">
        <v>2.7690000000000001</v>
      </c>
      <c r="G1605" s="5">
        <v>0.64118607543624206</v>
      </c>
      <c r="I1605" s="86">
        <v>41634</v>
      </c>
      <c r="J1605" s="5">
        <v>12.33</v>
      </c>
      <c r="L1605" s="86">
        <v>41716</v>
      </c>
      <c r="M1605" s="5">
        <v>2.3035000000000001</v>
      </c>
      <c r="O1605" s="86">
        <f t="shared" ca="1" si="177"/>
        <v>41716</v>
      </c>
      <c r="P1605" s="5">
        <v>1841.4</v>
      </c>
      <c r="Q1605" s="5">
        <v>4.0965328997297696</v>
      </c>
      <c r="R1605" s="1"/>
      <c r="S1605" s="1">
        <v>41477</v>
      </c>
      <c r="T1605">
        <v>352.36799999999999</v>
      </c>
      <c r="V1605" s="86">
        <v>41682</v>
      </c>
      <c r="W1605" s="5">
        <v>12.5</v>
      </c>
      <c r="Z1605" s="86">
        <v>41635</v>
      </c>
      <c r="AA1605" s="5">
        <v>92.74</v>
      </c>
      <c r="AC1605" s="1">
        <v>41568</v>
      </c>
      <c r="AD1605">
        <v>2.7450000000000001</v>
      </c>
      <c r="AE1605" s="87">
        <f t="shared" ca="1" si="178"/>
        <v>2.1500000000000075E-2</v>
      </c>
      <c r="AF1605" s="87">
        <f t="shared" ca="1" si="179"/>
        <v>4.354882317583348E-2</v>
      </c>
      <c r="AG1605" s="87">
        <f t="shared" ca="1" si="180"/>
        <v>0.70220367415729379</v>
      </c>
      <c r="AI1605" s="1">
        <v>41492</v>
      </c>
      <c r="AJ1605">
        <v>1697.37</v>
      </c>
      <c r="AK1605" s="85">
        <f t="shared" ca="1" si="183"/>
        <v>-5.7394613731720544E-3</v>
      </c>
      <c r="AL1605" s="87">
        <f t="shared" ca="1" si="181"/>
        <v>7.7738659193319374E-3</v>
      </c>
      <c r="AM1605" s="87">
        <f t="shared" ca="1" si="182"/>
        <v>12.534982148473587</v>
      </c>
    </row>
    <row r="1606" spans="2:39" x14ac:dyDescent="0.45">
      <c r="B1606" s="86">
        <v>41705</v>
      </c>
      <c r="C1606" s="5">
        <v>70.106899999999996</v>
      </c>
      <c r="E1606" s="86">
        <v>41711</v>
      </c>
      <c r="F1606" s="5">
        <v>2.7545000000000002</v>
      </c>
      <c r="G1606" s="5">
        <v>0.50152600464315988</v>
      </c>
      <c r="I1606" s="86">
        <v>41632</v>
      </c>
      <c r="J1606" s="5">
        <v>12.48</v>
      </c>
      <c r="L1606" s="86">
        <v>41715</v>
      </c>
      <c r="M1606" s="5">
        <v>2.31</v>
      </c>
      <c r="O1606" s="86">
        <f t="shared" ca="1" si="177"/>
        <v>41715</v>
      </c>
      <c r="P1606" s="5">
        <v>1842.02</v>
      </c>
      <c r="Q1606" s="5">
        <v>1.6922464871626499</v>
      </c>
      <c r="R1606" s="1"/>
      <c r="S1606" s="1">
        <v>41474</v>
      </c>
      <c r="T1606">
        <v>350.74599999999998</v>
      </c>
      <c r="V1606" s="86">
        <v>41681</v>
      </c>
      <c r="W1606" s="5">
        <v>12.5</v>
      </c>
      <c r="Z1606" s="86">
        <v>41634</v>
      </c>
      <c r="AA1606" s="5">
        <v>92.75</v>
      </c>
      <c r="AC1606" s="1">
        <v>41565</v>
      </c>
      <c r="AD1606">
        <v>2.7235</v>
      </c>
      <c r="AE1606" s="87">
        <f t="shared" ca="1" si="178"/>
        <v>-5.9999999999997833E-3</v>
      </c>
      <c r="AF1606" s="87">
        <f t="shared" ca="1" si="179"/>
        <v>5.0145413548997687E-2</v>
      </c>
      <c r="AG1606" s="87">
        <f t="shared" ca="1" si="180"/>
        <v>0.8085704978540833</v>
      </c>
      <c r="AI1606" s="1">
        <v>41491</v>
      </c>
      <c r="AJ1606">
        <v>1707.14</v>
      </c>
      <c r="AK1606" s="85">
        <f t="shared" ca="1" si="183"/>
        <v>-1.480913754279429E-3</v>
      </c>
      <c r="AL1606" s="87">
        <f t="shared" ca="1" si="181"/>
        <v>6.3574009151655727E-3</v>
      </c>
      <c r="AM1606" s="87">
        <f t="shared" ca="1" si="182"/>
        <v>10.251000957466786</v>
      </c>
    </row>
    <row r="1607" spans="2:39" x14ac:dyDescent="0.45">
      <c r="B1607" s="86">
        <v>41704</v>
      </c>
      <c r="C1607" s="5">
        <v>71.667100000000005</v>
      </c>
      <c r="E1607" s="86">
        <v>41710</v>
      </c>
      <c r="F1607" s="5">
        <v>2.8319999999999999</v>
      </c>
      <c r="G1607" s="5">
        <v>0.5687559523498058</v>
      </c>
      <c r="I1607" s="86">
        <v>41631</v>
      </c>
      <c r="J1607" s="5">
        <v>13.04</v>
      </c>
      <c r="L1607" s="86">
        <v>41712</v>
      </c>
      <c r="M1607" s="5">
        <v>2.2864</v>
      </c>
      <c r="O1607" s="86">
        <f t="shared" ca="1" si="177"/>
        <v>41712</v>
      </c>
      <c r="P1607" s="5">
        <v>1833.32</v>
      </c>
      <c r="Q1607" s="5">
        <v>4.3015818662741001</v>
      </c>
      <c r="R1607" s="1"/>
      <c r="S1607" s="1">
        <v>41473</v>
      </c>
      <c r="T1607">
        <v>358.88799999999998</v>
      </c>
      <c r="V1607" s="86">
        <v>41680</v>
      </c>
      <c r="W1607" s="5">
        <v>12.25</v>
      </c>
      <c r="Z1607" s="86">
        <v>41632</v>
      </c>
      <c r="AA1607" s="5">
        <v>93.13</v>
      </c>
      <c r="AC1607" s="1">
        <v>41564</v>
      </c>
      <c r="AD1607">
        <v>2.7294999999999998</v>
      </c>
      <c r="AE1607" s="87">
        <f t="shared" ca="1" si="178"/>
        <v>-7.0000000000000284E-2</v>
      </c>
      <c r="AF1607" s="87">
        <f t="shared" ca="1" si="179"/>
        <v>5.1113232141980651E-2</v>
      </c>
      <c r="AG1607" s="87">
        <f t="shared" ca="1" si="180"/>
        <v>0.82417610375453187</v>
      </c>
      <c r="AI1607" s="1">
        <v>41488</v>
      </c>
      <c r="AJ1607">
        <v>1709.67</v>
      </c>
      <c r="AK1607" s="85">
        <f t="shared" ca="1" si="183"/>
        <v>1.6390855232919159E-3</v>
      </c>
      <c r="AL1607" s="87">
        <f t="shared" ca="1" si="181"/>
        <v>5.9654339513231817E-3</v>
      </c>
      <c r="AM1607" s="87">
        <f t="shared" ca="1" si="182"/>
        <v>9.6189732192037116</v>
      </c>
    </row>
    <row r="1608" spans="2:39" x14ac:dyDescent="0.45">
      <c r="B1608" s="86">
        <v>41703</v>
      </c>
      <c r="C1608" s="5">
        <v>70</v>
      </c>
      <c r="E1608" s="86">
        <v>41709</v>
      </c>
      <c r="F1608" s="5">
        <v>2.8694999999999999</v>
      </c>
      <c r="G1608" s="5">
        <v>0.49412169553663549</v>
      </c>
      <c r="I1608" s="86">
        <v>41628</v>
      </c>
      <c r="J1608" s="5">
        <v>13.79</v>
      </c>
      <c r="L1608" s="86">
        <v>41711</v>
      </c>
      <c r="M1608" s="5">
        <v>2.2715000000000001</v>
      </c>
      <c r="O1608" s="86">
        <f t="shared" ca="1" si="177"/>
        <v>41711</v>
      </c>
      <c r="P1608" s="5">
        <v>1827.99</v>
      </c>
      <c r="Q1608" s="5">
        <v>11.576820233735599</v>
      </c>
      <c r="R1608" s="1"/>
      <c r="S1608" s="1">
        <v>41472</v>
      </c>
      <c r="T1608">
        <v>362.00599999999997</v>
      </c>
      <c r="V1608" s="86">
        <v>41677</v>
      </c>
      <c r="W1608" s="5">
        <v>13</v>
      </c>
      <c r="Z1608" s="86">
        <v>41631</v>
      </c>
      <c r="AA1608" s="5">
        <v>93.18</v>
      </c>
      <c r="AC1608" s="1">
        <v>41563</v>
      </c>
      <c r="AD1608">
        <v>2.7995000000000001</v>
      </c>
      <c r="AE1608" s="87">
        <f t="shared" ca="1" si="178"/>
        <v>-5.9499999999999886E-2</v>
      </c>
      <c r="AF1608" s="87">
        <f t="shared" ca="1" si="179"/>
        <v>4.0457796941174698E-2</v>
      </c>
      <c r="AG1608" s="87">
        <f t="shared" ca="1" si="180"/>
        <v>0.65236237373615014</v>
      </c>
      <c r="AI1608" s="1">
        <v>41487</v>
      </c>
      <c r="AJ1608">
        <v>1706.87</v>
      </c>
      <c r="AK1608" s="85">
        <f t="shared" ca="1" si="183"/>
        <v>1.2462579504871753E-2</v>
      </c>
      <c r="AL1608" s="87">
        <f t="shared" ca="1" si="181"/>
        <v>7.0575650514539488E-3</v>
      </c>
      <c r="AM1608" s="87">
        <f t="shared" ca="1" si="182"/>
        <v>11.37998170404113</v>
      </c>
    </row>
    <row r="1609" spans="2:39" x14ac:dyDescent="0.45">
      <c r="B1609" s="86">
        <v>41702</v>
      </c>
      <c r="C1609" s="5">
        <v>71.900000000000006</v>
      </c>
      <c r="E1609" s="86">
        <v>41708</v>
      </c>
      <c r="F1609" s="5">
        <v>2.8774999999999999</v>
      </c>
      <c r="G1609" s="5">
        <v>0.46215798164696825</v>
      </c>
      <c r="I1609" s="86">
        <v>41627</v>
      </c>
      <c r="J1609" s="5">
        <v>14.15</v>
      </c>
      <c r="L1609" s="86">
        <v>41710</v>
      </c>
      <c r="M1609" s="5">
        <v>2.3315000000000001</v>
      </c>
      <c r="O1609" s="86">
        <f t="shared" ca="1" si="177"/>
        <v>41710</v>
      </c>
      <c r="P1609" s="5">
        <v>1818.32</v>
      </c>
      <c r="Q1609" s="5">
        <v>14.0563501050004</v>
      </c>
      <c r="R1609" s="1"/>
      <c r="S1609" s="1">
        <v>41471</v>
      </c>
      <c r="T1609">
        <v>375.12200000000001</v>
      </c>
      <c r="V1609" s="86">
        <v>41676</v>
      </c>
      <c r="W1609" s="5">
        <v>13.75</v>
      </c>
      <c r="Z1609" s="86">
        <v>41628</v>
      </c>
      <c r="AA1609" s="5">
        <v>93.11</v>
      </c>
      <c r="AC1609" s="1">
        <v>41562</v>
      </c>
      <c r="AD1609">
        <v>2.859</v>
      </c>
      <c r="AE1609" s="87">
        <f t="shared" ca="1" si="178"/>
        <v>3.7999999999999812E-2</v>
      </c>
      <c r="AF1609" s="87">
        <f t="shared" ca="1" si="179"/>
        <v>1.726931286029243E-2</v>
      </c>
      <c r="AG1609" s="87">
        <f t="shared" ca="1" si="180"/>
        <v>0.27845930283136883</v>
      </c>
      <c r="AI1609" s="1">
        <v>41486</v>
      </c>
      <c r="AJ1609">
        <v>1685.73</v>
      </c>
      <c r="AK1609" s="85">
        <f t="shared" ca="1" si="183"/>
        <v>-1.3643009906418412E-4</v>
      </c>
      <c r="AL1609" s="87">
        <f t="shared" ca="1" si="181"/>
        <v>2.0865603940985276E-3</v>
      </c>
      <c r="AM1609" s="87">
        <f t="shared" ca="1" si="182"/>
        <v>3.3644775409227461</v>
      </c>
    </row>
    <row r="1610" spans="2:39" x14ac:dyDescent="0.45">
      <c r="B1610" s="86">
        <v>41701</v>
      </c>
      <c r="C1610" s="5">
        <v>69.62</v>
      </c>
      <c r="E1610" s="86">
        <v>41705</v>
      </c>
      <c r="F1610" s="5">
        <v>2.8935</v>
      </c>
      <c r="G1610" s="5">
        <v>0.5648712980257834</v>
      </c>
      <c r="I1610" s="86">
        <v>41626</v>
      </c>
      <c r="J1610" s="5">
        <v>13.8</v>
      </c>
      <c r="L1610" s="86">
        <v>41709</v>
      </c>
      <c r="M1610" s="5">
        <v>2.359</v>
      </c>
      <c r="O1610" s="86">
        <f t="shared" ca="1" si="177"/>
        <v>41709</v>
      </c>
      <c r="P1610" s="5">
        <v>1809.6</v>
      </c>
      <c r="Q1610" s="5">
        <v>14.144352611265999</v>
      </c>
      <c r="R1610" s="1"/>
      <c r="S1610" s="1">
        <v>41470</v>
      </c>
      <c r="T1610">
        <v>370.22300000000001</v>
      </c>
      <c r="V1610" s="86">
        <v>41675</v>
      </c>
      <c r="W1610" s="5">
        <v>14</v>
      </c>
      <c r="Z1610" s="86">
        <v>41627</v>
      </c>
      <c r="AA1610" s="5">
        <v>93.05</v>
      </c>
      <c r="AC1610" s="1">
        <v>41561</v>
      </c>
      <c r="AD1610">
        <v>2.8210000000000002</v>
      </c>
      <c r="AE1610" s="87">
        <f t="shared" ca="1" si="178"/>
        <v>1.000000000000334E-3</v>
      </c>
      <c r="AF1610" s="87">
        <f t="shared" ca="1" si="179"/>
        <v>1.4343262065048705E-2</v>
      </c>
      <c r="AG1610" s="87">
        <f t="shared" ca="1" si="180"/>
        <v>0.23127815143963115</v>
      </c>
      <c r="AI1610" s="1">
        <v>41485</v>
      </c>
      <c r="AJ1610">
        <v>1685.96</v>
      </c>
      <c r="AK1610" s="85">
        <f t="shared" ca="1" si="183"/>
        <v>3.7374417942905253E-4</v>
      </c>
      <c r="AL1610" s="87">
        <f t="shared" ca="1" si="181"/>
        <v>2.6679476865573799E-3</v>
      </c>
      <c r="AM1610" s="87">
        <f t="shared" ca="1" si="182"/>
        <v>4.301936381600485</v>
      </c>
    </row>
    <row r="1611" spans="2:39" x14ac:dyDescent="0.45">
      <c r="B1611" s="86">
        <v>41698</v>
      </c>
      <c r="C1611" s="5">
        <v>68.8</v>
      </c>
      <c r="E1611" s="86">
        <v>41704</v>
      </c>
      <c r="F1611" s="5">
        <v>2.8479999999999999</v>
      </c>
      <c r="G1611" s="5">
        <v>0.83853940475885391</v>
      </c>
      <c r="I1611" s="86">
        <v>41625</v>
      </c>
      <c r="J1611" s="5">
        <v>16.21</v>
      </c>
      <c r="L1611" s="86">
        <v>41708</v>
      </c>
      <c r="M1611" s="5">
        <v>2.3715000000000002</v>
      </c>
      <c r="O1611" s="86">
        <f t="shared" ca="1" si="177"/>
        <v>41708</v>
      </c>
      <c r="P1611" s="5">
        <v>1810.65</v>
      </c>
      <c r="Q1611" s="5">
        <v>13.9915417842232</v>
      </c>
      <c r="R1611" s="1"/>
      <c r="S1611" s="1">
        <v>41467</v>
      </c>
      <c r="T1611">
        <v>376.803</v>
      </c>
      <c r="V1611" s="86">
        <v>41674</v>
      </c>
      <c r="W1611" s="5">
        <v>14.25</v>
      </c>
      <c r="Z1611" s="86">
        <v>41626</v>
      </c>
      <c r="AA1611" s="5">
        <v>93.15</v>
      </c>
      <c r="AC1611" s="1">
        <v>41558</v>
      </c>
      <c r="AD1611">
        <v>2.82</v>
      </c>
      <c r="AE1611" s="87">
        <f t="shared" ca="1" si="178"/>
        <v>2.4999999999999467E-3</v>
      </c>
      <c r="AF1611" s="87">
        <f t="shared" ca="1" si="179"/>
        <v>1.6933079066332485E-2</v>
      </c>
      <c r="AG1611" s="87">
        <f t="shared" ca="1" si="180"/>
        <v>0.27303769581018206</v>
      </c>
      <c r="AI1611" s="1">
        <v>41484</v>
      </c>
      <c r="AJ1611">
        <v>1685.33</v>
      </c>
      <c r="AK1611" s="85">
        <f t="shared" ca="1" si="183"/>
        <v>-3.7429936680698351E-3</v>
      </c>
      <c r="AL1611" s="87">
        <f t="shared" ca="1" si="181"/>
        <v>3.2365621896575138E-3</v>
      </c>
      <c r="AM1611" s="87">
        <f t="shared" ca="1" si="182"/>
        <v>5.2187997182832815</v>
      </c>
    </row>
    <row r="1612" spans="2:39" x14ac:dyDescent="0.45">
      <c r="B1612" s="86">
        <v>41697</v>
      </c>
      <c r="C1612" s="5">
        <v>70.111699999999999</v>
      </c>
      <c r="E1612" s="86">
        <v>41703</v>
      </c>
      <c r="F1612" s="5">
        <v>2.8130000000000002</v>
      </c>
      <c r="G1612" s="5">
        <v>0.82709229634102333</v>
      </c>
      <c r="I1612" s="86">
        <v>41624</v>
      </c>
      <c r="J1612" s="5">
        <v>16.03</v>
      </c>
      <c r="L1612" s="86">
        <v>41705</v>
      </c>
      <c r="M1612" s="5">
        <v>2.3833000000000002</v>
      </c>
      <c r="O1612" s="86">
        <f t="shared" ca="1" si="177"/>
        <v>41705</v>
      </c>
      <c r="P1612" s="5">
        <v>1781</v>
      </c>
      <c r="Q1612" s="5">
        <v>7.41855898613621</v>
      </c>
      <c r="R1612" s="1"/>
      <c r="S1612" s="1">
        <v>41466</v>
      </c>
      <c r="T1612">
        <v>381.51100000000002</v>
      </c>
      <c r="V1612" s="86">
        <v>41673</v>
      </c>
      <c r="W1612" s="5">
        <v>14.25</v>
      </c>
      <c r="Z1612" s="86">
        <v>41625</v>
      </c>
      <c r="AA1612" s="5">
        <v>92.99</v>
      </c>
      <c r="AC1612" s="1">
        <v>41557</v>
      </c>
      <c r="AD1612">
        <v>2.8174999999999999</v>
      </c>
      <c r="AE1612" s="87">
        <f t="shared" ca="1" si="178"/>
        <v>8.999999999999897E-3</v>
      </c>
      <c r="AF1612" s="87">
        <f t="shared" ca="1" si="179"/>
        <v>2.5093159758521232E-2</v>
      </c>
      <c r="AG1612" s="87">
        <f t="shared" ca="1" si="180"/>
        <v>0.40461504338486232</v>
      </c>
      <c r="AI1612" s="1">
        <v>41481</v>
      </c>
      <c r="AJ1612">
        <v>1691.65</v>
      </c>
      <c r="AK1612" s="85">
        <f t="shared" ca="1" si="183"/>
        <v>8.2793700580897325E-4</v>
      </c>
      <c r="AL1612" s="87">
        <f t="shared" ca="1" si="181"/>
        <v>2.823039393674742E-3</v>
      </c>
      <c r="AM1612" s="87">
        <f t="shared" ca="1" si="182"/>
        <v>4.5520142450812457</v>
      </c>
    </row>
    <row r="1613" spans="2:39" x14ac:dyDescent="0.45">
      <c r="B1613" s="86">
        <v>41696</v>
      </c>
      <c r="C1613" s="5">
        <v>69.95</v>
      </c>
      <c r="E1613" s="86">
        <v>41702</v>
      </c>
      <c r="F1613" s="5">
        <v>2.8115000000000001</v>
      </c>
      <c r="G1613" s="5">
        <v>0.86473455464668381</v>
      </c>
      <c r="I1613" s="86">
        <v>41621</v>
      </c>
      <c r="J1613" s="5">
        <v>15.76</v>
      </c>
      <c r="L1613" s="86">
        <v>41704</v>
      </c>
      <c r="M1613" s="5">
        <v>2.37</v>
      </c>
      <c r="O1613" s="86">
        <f t="shared" ca="1" si="177"/>
        <v>41704</v>
      </c>
      <c r="P1613" s="5">
        <v>1786.54</v>
      </c>
      <c r="Q1613" s="5">
        <v>11.901501381326399</v>
      </c>
      <c r="R1613" s="1"/>
      <c r="S1613" s="1">
        <v>41465</v>
      </c>
      <c r="T1613">
        <v>401.74400000000003</v>
      </c>
      <c r="V1613" s="86">
        <v>41670</v>
      </c>
      <c r="W1613" s="5">
        <v>14</v>
      </c>
      <c r="Z1613" s="86">
        <v>41624</v>
      </c>
      <c r="AA1613" s="5">
        <v>92.98</v>
      </c>
      <c r="AC1613" s="1">
        <v>41556</v>
      </c>
      <c r="AD1613">
        <v>2.8085</v>
      </c>
      <c r="AE1613" s="87">
        <f t="shared" ca="1" si="178"/>
        <v>3.2000000000000028E-2</v>
      </c>
      <c r="AF1613" s="87">
        <f t="shared" ca="1" si="179"/>
        <v>3.2336769576855835E-2</v>
      </c>
      <c r="AG1613" s="87">
        <f t="shared" ca="1" si="180"/>
        <v>0.52141474215190153</v>
      </c>
      <c r="AI1613" s="1">
        <v>41480</v>
      </c>
      <c r="AJ1613">
        <v>1690.25</v>
      </c>
      <c r="AK1613" s="85">
        <f t="shared" ca="1" si="183"/>
        <v>2.5531752308375314E-3</v>
      </c>
      <c r="AL1613" s="87">
        <f t="shared" ca="1" si="181"/>
        <v>3.0748471139818256E-3</v>
      </c>
      <c r="AM1613" s="87">
        <f t="shared" ca="1" si="182"/>
        <v>4.9580419939066811</v>
      </c>
    </row>
    <row r="1614" spans="2:39" x14ac:dyDescent="0.45">
      <c r="B1614" s="86">
        <v>41695</v>
      </c>
      <c r="C1614" s="5">
        <v>68.599999999999994</v>
      </c>
      <c r="E1614" s="86">
        <v>41701</v>
      </c>
      <c r="F1614" s="5">
        <v>2.7250000000000001</v>
      </c>
      <c r="G1614" s="5">
        <v>0.35846113224913756</v>
      </c>
      <c r="I1614" s="86">
        <v>41620</v>
      </c>
      <c r="J1614" s="5">
        <v>15.54</v>
      </c>
      <c r="L1614" s="86">
        <v>41703</v>
      </c>
      <c r="M1614" s="5">
        <v>2.347</v>
      </c>
      <c r="O1614" s="86">
        <f t="shared" ca="1" si="177"/>
        <v>41703</v>
      </c>
      <c r="P1614" s="5">
        <v>1775.32</v>
      </c>
      <c r="Q1614" s="5">
        <v>7.7276256763237496</v>
      </c>
      <c r="R1614" s="1"/>
      <c r="S1614" s="1">
        <v>41464</v>
      </c>
      <c r="T1614">
        <v>402.11500000000001</v>
      </c>
      <c r="V1614" s="86">
        <v>41669</v>
      </c>
      <c r="W1614" s="5">
        <v>13.5</v>
      </c>
      <c r="Z1614" s="86">
        <v>41621</v>
      </c>
      <c r="AA1614" s="5">
        <v>92.9</v>
      </c>
      <c r="AC1614" s="1">
        <v>41555</v>
      </c>
      <c r="AD1614">
        <v>2.7765</v>
      </c>
      <c r="AE1614" s="87">
        <f t="shared" ca="1" si="178"/>
        <v>-8.0000000000000071E-3</v>
      </c>
      <c r="AF1614" s="87">
        <f t="shared" ca="1" si="179"/>
        <v>2.9550451209189092E-2</v>
      </c>
      <c r="AG1614" s="87">
        <f t="shared" ca="1" si="180"/>
        <v>0.47648670845400598</v>
      </c>
      <c r="AI1614" s="1">
        <v>41479</v>
      </c>
      <c r="AJ1614">
        <v>1685.94</v>
      </c>
      <c r="AK1614" s="85">
        <f t="shared" ca="1" si="183"/>
        <v>-3.8184593198933806E-3</v>
      </c>
      <c r="AL1614" s="87">
        <f t="shared" ca="1" si="181"/>
        <v>2.810502323787361E-3</v>
      </c>
      <c r="AM1614" s="87">
        <f t="shared" ca="1" si="182"/>
        <v>4.5317988273131462</v>
      </c>
    </row>
    <row r="1615" spans="2:39" x14ac:dyDescent="0.45">
      <c r="B1615" s="86">
        <v>41694</v>
      </c>
      <c r="C1615" s="5">
        <v>69.400000000000006</v>
      </c>
      <c r="E1615" s="86">
        <v>41698</v>
      </c>
      <c r="F1615" s="5">
        <v>2.7610000000000001</v>
      </c>
      <c r="G1615" s="5">
        <v>0.36897669303087455</v>
      </c>
      <c r="I1615" s="86">
        <v>41619</v>
      </c>
      <c r="J1615" s="5">
        <v>15.42</v>
      </c>
      <c r="L1615" s="86">
        <v>41702</v>
      </c>
      <c r="M1615" s="5">
        <v>2.3454999999999999</v>
      </c>
      <c r="O1615" s="86">
        <f t="shared" ca="1" si="177"/>
        <v>41702</v>
      </c>
      <c r="P1615" s="5">
        <v>1775.5</v>
      </c>
      <c r="Q1615" s="5">
        <v>8.7800318629885794</v>
      </c>
      <c r="R1615" s="1"/>
      <c r="S1615" s="1">
        <v>41463</v>
      </c>
      <c r="T1615">
        <v>409.37900000000002</v>
      </c>
      <c r="V1615" s="86">
        <v>41668</v>
      </c>
      <c r="W1615" s="5">
        <v>13.75</v>
      </c>
      <c r="Z1615" s="86">
        <v>41620</v>
      </c>
      <c r="AA1615" s="5">
        <v>92.75</v>
      </c>
      <c r="AC1615" s="1">
        <v>41554</v>
      </c>
      <c r="AD1615">
        <v>2.7845</v>
      </c>
      <c r="AE1615" s="87">
        <f t="shared" ca="1" si="178"/>
        <v>-2.7000000000000135E-2</v>
      </c>
      <c r="AF1615" s="87">
        <f t="shared" ca="1" si="179"/>
        <v>3.2002604060711468E-2</v>
      </c>
      <c r="AG1615" s="87">
        <f t="shared" ca="1" si="180"/>
        <v>0.51602648510840332</v>
      </c>
      <c r="AI1615" s="1">
        <v>41478</v>
      </c>
      <c r="AJ1615">
        <v>1692.39</v>
      </c>
      <c r="AK1615" s="85">
        <f t="shared" ca="1" si="183"/>
        <v>-1.8536452449211241E-3</v>
      </c>
      <c r="AL1615" s="87">
        <f t="shared" ca="1" si="181"/>
        <v>2.8149032739143895E-3</v>
      </c>
      <c r="AM1615" s="87">
        <f t="shared" ca="1" si="182"/>
        <v>4.5388951461654479</v>
      </c>
    </row>
    <row r="1616" spans="2:39" x14ac:dyDescent="0.45">
      <c r="B1616" s="86">
        <v>41691</v>
      </c>
      <c r="C1616" s="5">
        <v>68.760000000000005</v>
      </c>
      <c r="E1616" s="86">
        <v>41697</v>
      </c>
      <c r="F1616" s="5">
        <v>2.7480000000000002</v>
      </c>
      <c r="G1616" s="5">
        <v>0.31140081352923121</v>
      </c>
      <c r="I1616" s="86">
        <v>41618</v>
      </c>
      <c r="J1616" s="5">
        <v>13.91</v>
      </c>
      <c r="L1616" s="86">
        <v>41701</v>
      </c>
      <c r="M1616" s="5">
        <v>2.282</v>
      </c>
      <c r="O1616" s="86">
        <f t="shared" ref="O1616:O1679" ca="1" si="184">VALUE(L1616)</f>
        <v>41701</v>
      </c>
      <c r="P1616" s="5">
        <v>1782.22</v>
      </c>
      <c r="Q1616" s="5">
        <v>15.2186440898884</v>
      </c>
      <c r="R1616" s="1"/>
      <c r="S1616" s="1">
        <v>41460</v>
      </c>
      <c r="T1616">
        <v>431.81700000000001</v>
      </c>
      <c r="V1616" s="86">
        <v>41667</v>
      </c>
      <c r="W1616" s="5">
        <v>12.75</v>
      </c>
      <c r="Z1616" s="86">
        <v>41619</v>
      </c>
      <c r="AA1616" s="5">
        <v>92.92</v>
      </c>
      <c r="AC1616" s="1">
        <v>41551</v>
      </c>
      <c r="AD1616">
        <v>2.8115000000000001</v>
      </c>
      <c r="AE1616" s="87">
        <f t="shared" ca="1" si="178"/>
        <v>4.0999999999999925E-2</v>
      </c>
      <c r="AF1616" s="87">
        <f t="shared" ca="1" si="179"/>
        <v>3.6072554202144703E-2</v>
      </c>
      <c r="AG1616" s="87">
        <f t="shared" ca="1" si="180"/>
        <v>0.58165245923432107</v>
      </c>
      <c r="AI1616" s="1">
        <v>41477</v>
      </c>
      <c r="AJ1616">
        <v>1695.53</v>
      </c>
      <c r="AK1616" s="85">
        <f t="shared" ca="1" si="183"/>
        <v>2.0309250638510861E-3</v>
      </c>
      <c r="AL1616" s="87">
        <f t="shared" ca="1" si="181"/>
        <v>1.519665851630019E-3</v>
      </c>
      <c r="AM1616" s="87">
        <f t="shared" ca="1" si="182"/>
        <v>2.4503875574257665</v>
      </c>
    </row>
    <row r="1617" spans="2:39" x14ac:dyDescent="0.45">
      <c r="B1617" s="86">
        <v>41690</v>
      </c>
      <c r="C1617" s="5">
        <v>70.260000000000005</v>
      </c>
      <c r="E1617" s="86">
        <v>41696</v>
      </c>
      <c r="F1617" s="5">
        <v>2.7637999999999998</v>
      </c>
      <c r="G1617" s="5">
        <v>0.31156775614088533</v>
      </c>
      <c r="I1617" s="86">
        <v>41617</v>
      </c>
      <c r="J1617" s="5">
        <v>13.49</v>
      </c>
      <c r="L1617" s="86">
        <v>41698</v>
      </c>
      <c r="M1617" s="5">
        <v>2.3113000000000001</v>
      </c>
      <c r="O1617" s="86">
        <f t="shared" ca="1" si="184"/>
        <v>41698</v>
      </c>
      <c r="P1617" s="5">
        <v>1802.62</v>
      </c>
      <c r="Q1617" s="5">
        <v>11.3938762390218</v>
      </c>
      <c r="R1617" s="1"/>
      <c r="S1617" s="1">
        <v>41458</v>
      </c>
      <c r="T1617">
        <v>427.58199999999999</v>
      </c>
      <c r="V1617" s="86">
        <v>41666</v>
      </c>
      <c r="W1617" s="5">
        <v>12.19</v>
      </c>
      <c r="Z1617" s="86">
        <v>41618</v>
      </c>
      <c r="AA1617" s="5">
        <v>93.2</v>
      </c>
      <c r="AC1617" s="1">
        <v>41550</v>
      </c>
      <c r="AD1617">
        <v>2.7705000000000002</v>
      </c>
      <c r="AE1617" s="87">
        <f t="shared" ca="1" si="178"/>
        <v>-1.2499999999999734E-2</v>
      </c>
      <c r="AF1617" s="87">
        <f t="shared" ca="1" si="179"/>
        <v>3.180146747138158E-2</v>
      </c>
      <c r="AG1617" s="87">
        <f t="shared" ca="1" si="180"/>
        <v>0.51278325505682076</v>
      </c>
      <c r="AI1617" s="1">
        <v>41474</v>
      </c>
      <c r="AJ1617">
        <v>1692.09</v>
      </c>
      <c r="AK1617" s="85">
        <f t="shared" ca="1" si="183"/>
        <v>1.6087728890168559E-3</v>
      </c>
      <c r="AL1617" s="87">
        <f t="shared" ca="1" si="181"/>
        <v>3.7056845853213724E-3</v>
      </c>
      <c r="AM1617" s="87">
        <f t="shared" ca="1" si="182"/>
        <v>5.9752368521515464</v>
      </c>
    </row>
    <row r="1618" spans="2:39" x14ac:dyDescent="0.45">
      <c r="B1618" s="86">
        <v>41689</v>
      </c>
      <c r="C1618" s="5">
        <v>71.13</v>
      </c>
      <c r="E1618" s="86">
        <v>41695</v>
      </c>
      <c r="F1618" s="5">
        <v>2.7957000000000001</v>
      </c>
      <c r="G1618" s="5">
        <v>0.36932386419870605</v>
      </c>
      <c r="I1618" s="86">
        <v>41614</v>
      </c>
      <c r="J1618" s="5">
        <v>13.79</v>
      </c>
      <c r="L1618" s="86">
        <v>41697</v>
      </c>
      <c r="M1618" s="5">
        <v>2.3035000000000001</v>
      </c>
      <c r="O1618" s="86">
        <f t="shared" ca="1" si="184"/>
        <v>41697</v>
      </c>
      <c r="P1618" s="5">
        <v>1808.37</v>
      </c>
      <c r="Q1618" s="5">
        <v>10.830151460500799</v>
      </c>
      <c r="R1618" s="1"/>
      <c r="S1618" s="1">
        <v>41457</v>
      </c>
      <c r="T1618">
        <v>426.19299999999998</v>
      </c>
      <c r="V1618" s="86">
        <v>41663</v>
      </c>
      <c r="W1618" s="5">
        <v>12.31</v>
      </c>
      <c r="Z1618" s="86">
        <v>41617</v>
      </c>
      <c r="AA1618" s="5">
        <v>93.2</v>
      </c>
      <c r="AC1618" s="1">
        <v>41549</v>
      </c>
      <c r="AD1618">
        <v>2.7829999999999999</v>
      </c>
      <c r="AE1618" s="87">
        <f t="shared" ca="1" si="178"/>
        <v>-2.5500000000000078E-2</v>
      </c>
      <c r="AF1618" s="87">
        <f t="shared" ca="1" si="179"/>
        <v>3.2873494895837858E-2</v>
      </c>
      <c r="AG1618" s="87">
        <f t="shared" ca="1" si="180"/>
        <v>0.53006917787524321</v>
      </c>
      <c r="AI1618" s="1">
        <v>41473</v>
      </c>
      <c r="AJ1618">
        <v>1689.37</v>
      </c>
      <c r="AK1618" s="85">
        <f t="shared" ca="1" si="183"/>
        <v>5.0203649363598224E-3</v>
      </c>
      <c r="AL1618" s="87">
        <f t="shared" ca="1" si="181"/>
        <v>3.703575941965727E-3</v>
      </c>
      <c r="AM1618" s="87">
        <f t="shared" ca="1" si="182"/>
        <v>5.9718367669050556</v>
      </c>
    </row>
    <row r="1619" spans="2:39" x14ac:dyDescent="0.45">
      <c r="B1619" s="86">
        <v>41688</v>
      </c>
      <c r="C1619" s="5">
        <v>70.760000000000005</v>
      </c>
      <c r="E1619" s="86">
        <v>41694</v>
      </c>
      <c r="F1619" s="5">
        <v>2.8340000000000001</v>
      </c>
      <c r="G1619" s="5">
        <v>0.39664450918506911</v>
      </c>
      <c r="I1619" s="86">
        <v>41613</v>
      </c>
      <c r="J1619" s="5">
        <v>15.08</v>
      </c>
      <c r="L1619" s="86">
        <v>41696</v>
      </c>
      <c r="M1619" s="5">
        <v>2.3258000000000001</v>
      </c>
      <c r="O1619" s="86">
        <f t="shared" ca="1" si="184"/>
        <v>41696</v>
      </c>
      <c r="P1619" s="5">
        <v>1805.09</v>
      </c>
      <c r="Q1619" s="5">
        <v>11.566911335938199</v>
      </c>
      <c r="R1619" s="1"/>
      <c r="S1619" s="1">
        <v>41456</v>
      </c>
      <c r="T1619">
        <v>417.6</v>
      </c>
      <c r="V1619" s="86">
        <v>41662</v>
      </c>
      <c r="W1619" s="5">
        <v>12.06</v>
      </c>
      <c r="Z1619" s="86">
        <v>41614</v>
      </c>
      <c r="AA1619" s="5">
        <v>92.86</v>
      </c>
      <c r="AC1619" s="1">
        <v>41548</v>
      </c>
      <c r="AD1619">
        <v>2.8085</v>
      </c>
      <c r="AE1619" s="87">
        <f t="shared" ca="1" si="178"/>
        <v>4.4500000000000206E-2</v>
      </c>
      <c r="AF1619" s="87">
        <f t="shared" ca="1" si="179"/>
        <v>3.1300625659348734E-2</v>
      </c>
      <c r="AG1619" s="87">
        <f t="shared" ca="1" si="180"/>
        <v>0.50470742349735342</v>
      </c>
      <c r="AI1619" s="1">
        <v>41472</v>
      </c>
      <c r="AJ1619">
        <v>1680.91</v>
      </c>
      <c r="AK1619" s="85">
        <f t="shared" ca="1" si="183"/>
        <v>2.7701921402020061E-3</v>
      </c>
      <c r="AL1619" s="87">
        <f t="shared" ca="1" si="181"/>
        <v>3.1509079634022439E-3</v>
      </c>
      <c r="AM1619" s="87">
        <f t="shared" ca="1" si="182"/>
        <v>5.0806864284230686</v>
      </c>
    </row>
    <row r="1620" spans="2:39" x14ac:dyDescent="0.45">
      <c r="B1620" s="86">
        <v>41687</v>
      </c>
      <c r="C1620" s="5">
        <v>71.03</v>
      </c>
      <c r="E1620" s="86">
        <v>41691</v>
      </c>
      <c r="F1620" s="5">
        <v>2.8290000000000002</v>
      </c>
      <c r="G1620" s="5">
        <v>0.51076041350127932</v>
      </c>
      <c r="I1620" s="86">
        <v>41612</v>
      </c>
      <c r="J1620" s="5">
        <v>14.7</v>
      </c>
      <c r="L1620" s="86">
        <v>41695</v>
      </c>
      <c r="M1620" s="5">
        <v>2.3468</v>
      </c>
      <c r="O1620" s="86">
        <f t="shared" ca="1" si="184"/>
        <v>41695</v>
      </c>
      <c r="P1620" s="5">
        <v>1785.03</v>
      </c>
      <c r="Q1620" s="5">
        <v>2.0323301530188398</v>
      </c>
      <c r="R1620" s="1"/>
      <c r="S1620" s="1">
        <v>41453</v>
      </c>
      <c r="T1620">
        <v>434.98700000000002</v>
      </c>
      <c r="V1620" s="86">
        <v>41661</v>
      </c>
      <c r="W1620" s="5">
        <v>11</v>
      </c>
      <c r="Z1620" s="86">
        <v>41613</v>
      </c>
      <c r="AA1620" s="5">
        <v>92.6</v>
      </c>
      <c r="AC1620" s="1">
        <v>41547</v>
      </c>
      <c r="AD1620">
        <v>2.7639999999999998</v>
      </c>
      <c r="AE1620" s="87">
        <f t="shared" ca="1" si="178"/>
        <v>-1.6500000000000181E-2</v>
      </c>
      <c r="AF1620" s="87">
        <f t="shared" ca="1" si="179"/>
        <v>2.2823817968663288E-2</v>
      </c>
      <c r="AG1620" s="87">
        <f t="shared" ca="1" si="180"/>
        <v>0.36802300652722247</v>
      </c>
      <c r="AI1620" s="1">
        <v>41471</v>
      </c>
      <c r="AJ1620">
        <v>1676.26</v>
      </c>
      <c r="AK1620" s="85">
        <f t="shared" ca="1" si="183"/>
        <v>-3.7156612435484218E-3</v>
      </c>
      <c r="AL1620" s="87">
        <f t="shared" ca="1" si="181"/>
        <v>7.211471678297914E-3</v>
      </c>
      <c r="AM1620" s="87">
        <f t="shared" ca="1" si="182"/>
        <v>11.62814868299858</v>
      </c>
    </row>
    <row r="1621" spans="2:39" x14ac:dyDescent="0.45">
      <c r="B1621" s="86">
        <v>41684</v>
      </c>
      <c r="C1621" s="5">
        <v>71.03</v>
      </c>
      <c r="E1621" s="86">
        <v>41690</v>
      </c>
      <c r="F1621" s="5">
        <v>2.8567999999999998</v>
      </c>
      <c r="G1621" s="5">
        <v>0.45551019015312177</v>
      </c>
      <c r="I1621" s="86">
        <v>41611</v>
      </c>
      <c r="J1621" s="5">
        <v>14.55</v>
      </c>
      <c r="L1621" s="86">
        <v>41694</v>
      </c>
      <c r="M1621" s="5">
        <v>2.3774999999999999</v>
      </c>
      <c r="O1621" s="86">
        <f t="shared" ca="1" si="184"/>
        <v>41694</v>
      </c>
      <c r="P1621" s="5">
        <v>1792.81</v>
      </c>
      <c r="Q1621" s="5">
        <v>1.8420423017261001</v>
      </c>
      <c r="R1621" s="1"/>
      <c r="S1621" s="1">
        <v>41452</v>
      </c>
      <c r="T1621">
        <v>421.96699999999998</v>
      </c>
      <c r="V1621" s="86">
        <v>41660</v>
      </c>
      <c r="W1621" s="5">
        <v>10.25</v>
      </c>
      <c r="Z1621" s="86">
        <v>41612</v>
      </c>
      <c r="AA1621" s="5">
        <v>92.67</v>
      </c>
      <c r="AC1621" s="1">
        <v>41544</v>
      </c>
      <c r="AD1621">
        <v>2.7805</v>
      </c>
      <c r="AE1621" s="87">
        <f t="shared" ca="1" si="178"/>
        <v>-2.0500000000000185E-2</v>
      </c>
      <c r="AF1621" s="87">
        <f t="shared" ca="1" si="179"/>
        <v>2.8019814417658235E-2</v>
      </c>
      <c r="AG1621" s="87">
        <f t="shared" ca="1" si="180"/>
        <v>0.451805931789305</v>
      </c>
      <c r="AI1621" s="1">
        <v>41470</v>
      </c>
      <c r="AJ1621">
        <v>1682.5</v>
      </c>
      <c r="AK1621" s="85">
        <f t="shared" ca="1" si="183"/>
        <v>1.3739002782673193E-3</v>
      </c>
      <c r="AL1621" s="87">
        <f t="shared" ca="1" si="181"/>
        <v>6.0764380462477487E-3</v>
      </c>
      <c r="AM1621" s="87">
        <f t="shared" ca="1" si="182"/>
        <v>9.7979619440834007</v>
      </c>
    </row>
    <row r="1622" spans="2:39" x14ac:dyDescent="0.45">
      <c r="B1622" s="86">
        <v>41683</v>
      </c>
      <c r="C1622" s="5">
        <v>72.260000000000005</v>
      </c>
      <c r="E1622" s="86">
        <v>41689</v>
      </c>
      <c r="F1622" s="5">
        <v>2.85</v>
      </c>
      <c r="G1622" s="5">
        <v>0.47066187438542345</v>
      </c>
      <c r="I1622" s="86">
        <v>41610</v>
      </c>
      <c r="J1622" s="5">
        <v>14.23</v>
      </c>
      <c r="L1622" s="86">
        <v>41691</v>
      </c>
      <c r="M1622" s="5">
        <v>2.3759999999999999</v>
      </c>
      <c r="O1622" s="86">
        <f t="shared" ca="1" si="184"/>
        <v>41691</v>
      </c>
      <c r="P1622" s="5">
        <v>1795.15</v>
      </c>
      <c r="Q1622" s="5">
        <v>4.1587788300676598</v>
      </c>
      <c r="R1622" s="1"/>
      <c r="S1622" s="1">
        <v>41451</v>
      </c>
      <c r="T1622">
        <v>435.613</v>
      </c>
      <c r="V1622" s="86">
        <v>41659</v>
      </c>
      <c r="W1622" s="5">
        <v>11</v>
      </c>
      <c r="Z1622" s="86">
        <v>41611</v>
      </c>
      <c r="AA1622" s="5">
        <v>92.91</v>
      </c>
      <c r="AC1622" s="1">
        <v>41543</v>
      </c>
      <c r="AD1622">
        <v>2.8010000000000002</v>
      </c>
      <c r="AE1622" s="87">
        <f t="shared" ca="1" si="178"/>
        <v>2.2000000000000242E-2</v>
      </c>
      <c r="AF1622" s="87">
        <f t="shared" ca="1" si="179"/>
        <v>3.026421153772238E-2</v>
      </c>
      <c r="AG1622" s="87">
        <f t="shared" ca="1" si="180"/>
        <v>0.48799574793229722</v>
      </c>
      <c r="AI1622" s="1">
        <v>41467</v>
      </c>
      <c r="AJ1622">
        <v>1680.19</v>
      </c>
      <c r="AK1622" s="85">
        <f t="shared" ca="1" si="183"/>
        <v>3.0817767542262128E-3</v>
      </c>
      <c r="AL1622" s="87">
        <f t="shared" ca="1" si="181"/>
        <v>5.7595532345233276E-3</v>
      </c>
      <c r="AM1622" s="87">
        <f t="shared" ca="1" si="182"/>
        <v>9.287000538354734</v>
      </c>
    </row>
    <row r="1623" spans="2:39" x14ac:dyDescent="0.45">
      <c r="B1623" s="86">
        <v>41682</v>
      </c>
      <c r="C1623" s="5">
        <v>75.3</v>
      </c>
      <c r="E1623" s="86">
        <v>41688</v>
      </c>
      <c r="F1623" s="5">
        <v>2.8178000000000001</v>
      </c>
      <c r="G1623" s="5">
        <v>0.51105896593902755</v>
      </c>
      <c r="I1623" s="86">
        <v>41607</v>
      </c>
      <c r="J1623" s="5">
        <v>13.7</v>
      </c>
      <c r="L1623" s="86">
        <v>41690</v>
      </c>
      <c r="M1623" s="5">
        <v>2.3993000000000002</v>
      </c>
      <c r="O1623" s="86">
        <f t="shared" ca="1" si="184"/>
        <v>41690</v>
      </c>
      <c r="P1623" s="5">
        <v>1800.9</v>
      </c>
      <c r="Q1623" s="5">
        <v>3.4859697975208199</v>
      </c>
      <c r="R1623" s="1"/>
      <c r="S1623" s="1">
        <v>41450</v>
      </c>
      <c r="T1623">
        <v>452.61099999999999</v>
      </c>
      <c r="V1623" s="86">
        <v>41656</v>
      </c>
      <c r="W1623" s="5">
        <v>11</v>
      </c>
      <c r="Z1623" s="86">
        <v>41610</v>
      </c>
      <c r="AA1623" s="5">
        <v>93</v>
      </c>
      <c r="AC1623" s="1">
        <v>41542</v>
      </c>
      <c r="AD1623">
        <v>2.7789999999999999</v>
      </c>
      <c r="AE1623" s="87">
        <f t="shared" ca="1" si="178"/>
        <v>-2.9800000000000271E-2</v>
      </c>
      <c r="AF1623" s="87">
        <f t="shared" ca="1" si="179"/>
        <v>1.1439405578962723E-2</v>
      </c>
      <c r="AG1623" s="87">
        <f t="shared" ca="1" si="180"/>
        <v>0.18445487252984372</v>
      </c>
      <c r="AI1623" s="1">
        <v>41466</v>
      </c>
      <c r="AJ1623">
        <v>1675.02</v>
      </c>
      <c r="AK1623" s="85">
        <f t="shared" ca="1" si="183"/>
        <v>1.3463198150456835E-2</v>
      </c>
      <c r="AL1623" s="87">
        <f t="shared" ca="1" si="181"/>
        <v>5.4922772925778806E-3</v>
      </c>
      <c r="AM1623" s="87">
        <f t="shared" ca="1" si="182"/>
        <v>8.8560310315780395</v>
      </c>
    </row>
    <row r="1624" spans="2:39" x14ac:dyDescent="0.45">
      <c r="B1624" s="86">
        <v>41681</v>
      </c>
      <c r="C1624" s="5">
        <v>75.2</v>
      </c>
      <c r="E1624" s="86">
        <v>41687</v>
      </c>
      <c r="F1624" s="5">
        <v>2.8540000000000001</v>
      </c>
      <c r="G1624" s="5">
        <v>0.60029992503747798</v>
      </c>
      <c r="I1624" s="86">
        <v>41605</v>
      </c>
      <c r="J1624" s="5">
        <v>12.98</v>
      </c>
      <c r="L1624" s="86">
        <v>41689</v>
      </c>
      <c r="M1624" s="5">
        <v>2.3984999999999999</v>
      </c>
      <c r="O1624" s="86">
        <f t="shared" ca="1" si="184"/>
        <v>41689</v>
      </c>
      <c r="P1624" s="5">
        <v>1805.81</v>
      </c>
      <c r="Q1624" s="5">
        <v>2.6843034509978301</v>
      </c>
      <c r="R1624" s="1"/>
      <c r="S1624" s="1">
        <v>41449</v>
      </c>
      <c r="T1624">
        <v>477.49700000000001</v>
      </c>
      <c r="V1624" s="86">
        <v>41655</v>
      </c>
      <c r="W1624" s="5">
        <v>11</v>
      </c>
      <c r="Z1624" s="86">
        <v>41607</v>
      </c>
      <c r="AA1624" s="5">
        <v>93.42</v>
      </c>
      <c r="AC1624" s="1">
        <v>41541</v>
      </c>
      <c r="AD1624">
        <v>2.8088000000000002</v>
      </c>
      <c r="AE1624" s="87">
        <f t="shared" ca="1" si="178"/>
        <v>-4.269999999999996E-2</v>
      </c>
      <c r="AF1624" s="87">
        <f t="shared" ca="1" si="179"/>
        <v>5.194333450982886E-2</v>
      </c>
      <c r="AG1624" s="87">
        <f t="shared" ca="1" si="180"/>
        <v>0.83756110224866231</v>
      </c>
      <c r="AI1624" s="1">
        <v>41465</v>
      </c>
      <c r="AJ1624">
        <v>1652.62</v>
      </c>
      <c r="AK1624" s="85">
        <f t="shared" ca="1" si="183"/>
        <v>1.8154641283901302E-4</v>
      </c>
      <c r="AL1624" s="87">
        <f t="shared" ca="1" si="181"/>
        <v>4.1924846858020408E-3</v>
      </c>
      <c r="AM1624" s="87">
        <f t="shared" ca="1" si="182"/>
        <v>6.7601784285461024</v>
      </c>
    </row>
    <row r="1625" spans="2:39" x14ac:dyDescent="0.45">
      <c r="B1625" s="86">
        <v>41680</v>
      </c>
      <c r="C1625" s="5">
        <v>76.44</v>
      </c>
      <c r="E1625" s="86">
        <v>41684</v>
      </c>
      <c r="F1625" s="5">
        <v>2.851</v>
      </c>
      <c r="G1625" s="5">
        <v>0.76896358821468414</v>
      </c>
      <c r="I1625" s="86">
        <v>41604</v>
      </c>
      <c r="J1625" s="5">
        <v>12.81</v>
      </c>
      <c r="L1625" s="86">
        <v>41688</v>
      </c>
      <c r="M1625" s="5">
        <v>2.3837999999999999</v>
      </c>
      <c r="O1625" s="86">
        <f t="shared" ca="1" si="184"/>
        <v>41688</v>
      </c>
      <c r="P1625" s="5">
        <v>1807.23</v>
      </c>
      <c r="Q1625" s="5">
        <v>4.3961785460907503</v>
      </c>
      <c r="R1625" s="1"/>
      <c r="S1625" s="1">
        <v>41446</v>
      </c>
      <c r="T1625">
        <v>462.82400000000001</v>
      </c>
      <c r="V1625" s="86">
        <v>41654</v>
      </c>
      <c r="W1625" s="5">
        <v>9.75</v>
      </c>
      <c r="Z1625" s="86">
        <v>41605</v>
      </c>
      <c r="AA1625" s="5">
        <v>93.32</v>
      </c>
      <c r="AC1625" s="1">
        <v>41540</v>
      </c>
      <c r="AD1625">
        <v>2.8515000000000001</v>
      </c>
      <c r="AE1625" s="87">
        <f t="shared" ca="1" si="178"/>
        <v>-4.0000000000000036E-2</v>
      </c>
      <c r="AF1625" s="87">
        <f t="shared" ca="1" si="179"/>
        <v>9.2328557337369652E-2</v>
      </c>
      <c r="AG1625" s="87">
        <f t="shared" ca="1" si="180"/>
        <v>1.4887532535648706</v>
      </c>
      <c r="AI1625" s="1">
        <v>41464</v>
      </c>
      <c r="AJ1625">
        <v>1652.32</v>
      </c>
      <c r="AK1625" s="85">
        <f t="shared" ca="1" si="183"/>
        <v>7.2036706293219874E-3</v>
      </c>
      <c r="AL1625" s="87">
        <f t="shared" ca="1" si="181"/>
        <v>3.9141497615362789E-3</v>
      </c>
      <c r="AM1625" s="87">
        <f t="shared" ca="1" si="182"/>
        <v>6.3113768485893562</v>
      </c>
    </row>
    <row r="1626" spans="2:39" x14ac:dyDescent="0.45">
      <c r="B1626" s="86">
        <v>41677</v>
      </c>
      <c r="C1626" s="5">
        <v>77.739999999999995</v>
      </c>
      <c r="E1626" s="86">
        <v>41683</v>
      </c>
      <c r="F1626" s="5">
        <v>2.835</v>
      </c>
      <c r="G1626" s="5">
        <v>0.83072558646041605</v>
      </c>
      <c r="I1626" s="86">
        <v>41603</v>
      </c>
      <c r="J1626" s="5">
        <v>12.79</v>
      </c>
      <c r="L1626" s="86">
        <v>41687</v>
      </c>
      <c r="M1626" s="5">
        <v>2.4060000000000001</v>
      </c>
      <c r="O1626" s="86">
        <f t="shared" ca="1" si="184"/>
        <v>41687</v>
      </c>
      <c r="P1626" s="5">
        <v>1802.75</v>
      </c>
      <c r="Q1626" s="5">
        <v>6.9709971134251401</v>
      </c>
      <c r="R1626" s="1"/>
      <c r="S1626" s="1">
        <v>41445</v>
      </c>
      <c r="T1626">
        <v>465.81599999999997</v>
      </c>
      <c r="V1626" s="86">
        <v>41653</v>
      </c>
      <c r="W1626" s="5">
        <v>9.25</v>
      </c>
      <c r="Z1626" s="86">
        <v>41604</v>
      </c>
      <c r="AA1626" s="5">
        <v>93.38</v>
      </c>
      <c r="AC1626" s="1">
        <v>41537</v>
      </c>
      <c r="AD1626">
        <v>2.8915000000000002</v>
      </c>
      <c r="AE1626" s="87">
        <f t="shared" ca="1" si="178"/>
        <v>-1.7499999999999627E-2</v>
      </c>
      <c r="AF1626" s="87">
        <f t="shared" ca="1" si="179"/>
        <v>9.2481079145952605E-2</v>
      </c>
      <c r="AG1626" s="87">
        <f t="shared" ca="1" si="180"/>
        <v>1.4912125938309355</v>
      </c>
      <c r="AI1626" s="1">
        <v>41463</v>
      </c>
      <c r="AJ1626">
        <v>1640.46</v>
      </c>
      <c r="AK1626" s="85">
        <f t="shared" ca="1" si="183"/>
        <v>5.2378380021182091E-3</v>
      </c>
      <c r="AL1626" s="87">
        <f t="shared" ca="1" si="181"/>
        <v>4.8330218720882097E-3</v>
      </c>
      <c r="AM1626" s="87">
        <f t="shared" ca="1" si="182"/>
        <v>7.7930136071879055</v>
      </c>
    </row>
    <row r="1627" spans="2:39" x14ac:dyDescent="0.45">
      <c r="B1627" s="86">
        <v>41676</v>
      </c>
      <c r="C1627" s="5">
        <v>80.64</v>
      </c>
      <c r="E1627" s="86">
        <v>41682</v>
      </c>
      <c r="F1627" s="5">
        <v>2.8860000000000001</v>
      </c>
      <c r="G1627" s="5">
        <v>0.6909241998946043</v>
      </c>
      <c r="I1627" s="86">
        <v>41600</v>
      </c>
      <c r="J1627" s="5">
        <v>12.26</v>
      </c>
      <c r="L1627" s="86">
        <v>41684</v>
      </c>
      <c r="M1627" s="5">
        <v>2.403</v>
      </c>
      <c r="O1627" s="86">
        <f t="shared" ca="1" si="184"/>
        <v>41684</v>
      </c>
      <c r="P1627" s="5">
        <v>1802.48</v>
      </c>
      <c r="Q1627" s="5">
        <v>8.7499330296678295</v>
      </c>
      <c r="R1627" s="1"/>
      <c r="S1627" s="1">
        <v>41444</v>
      </c>
      <c r="T1627">
        <v>439.48200000000003</v>
      </c>
      <c r="V1627" s="86">
        <v>41652</v>
      </c>
      <c r="W1627" s="5">
        <v>8.25</v>
      </c>
      <c r="Z1627" s="86">
        <v>41603</v>
      </c>
      <c r="AA1627" s="5">
        <v>93.31</v>
      </c>
      <c r="AC1627" s="1">
        <v>41536</v>
      </c>
      <c r="AD1627">
        <v>2.9089999999999998</v>
      </c>
      <c r="AE1627" s="87">
        <f t="shared" ca="1" si="178"/>
        <v>6.7999999999999616E-2</v>
      </c>
      <c r="AF1627" s="87">
        <f t="shared" ca="1" si="179"/>
        <v>9.2017208535505005E-2</v>
      </c>
      <c r="AG1627" s="87">
        <f t="shared" ca="1" si="180"/>
        <v>1.4837329049843573</v>
      </c>
      <c r="AI1627" s="1">
        <v>41460</v>
      </c>
      <c r="AJ1627">
        <v>1631.89</v>
      </c>
      <c r="AK1627" s="85">
        <f t="shared" ca="1" si="183"/>
        <v>1.0150057885384197E-2</v>
      </c>
      <c r="AL1627" s="87">
        <f t="shared" ca="1" si="181"/>
        <v>4.8473899320224034E-3</v>
      </c>
      <c r="AM1627" s="87">
        <f t="shared" ca="1" si="182"/>
        <v>7.8161814076944003</v>
      </c>
    </row>
    <row r="1628" spans="2:39" x14ac:dyDescent="0.45">
      <c r="B1628" s="86">
        <v>41675</v>
      </c>
      <c r="C1628" s="5">
        <v>81.62</v>
      </c>
      <c r="E1628" s="86">
        <v>41681</v>
      </c>
      <c r="F1628" s="5">
        <v>2.85</v>
      </c>
      <c r="G1628" s="5">
        <v>0.67300941053351149</v>
      </c>
      <c r="I1628" s="86">
        <v>41599</v>
      </c>
      <c r="J1628" s="5">
        <v>12.66</v>
      </c>
      <c r="L1628" s="86">
        <v>41683</v>
      </c>
      <c r="M1628" s="5">
        <v>2.3969999999999998</v>
      </c>
      <c r="O1628" s="86">
        <f t="shared" ca="1" si="184"/>
        <v>41683</v>
      </c>
      <c r="P1628" s="5">
        <v>1804.76</v>
      </c>
      <c r="Q1628" s="5">
        <v>9.0234631789861801</v>
      </c>
      <c r="R1628" s="1"/>
      <c r="S1628" s="1">
        <v>41443</v>
      </c>
      <c r="T1628">
        <v>401.56799999999998</v>
      </c>
      <c r="V1628" s="86">
        <v>41649</v>
      </c>
      <c r="W1628" s="5">
        <v>9.25</v>
      </c>
      <c r="Z1628" s="86">
        <v>41600</v>
      </c>
      <c r="AA1628" s="5">
        <v>93.17</v>
      </c>
      <c r="AC1628" s="1">
        <v>41535</v>
      </c>
      <c r="AD1628">
        <v>2.8410000000000002</v>
      </c>
      <c r="AE1628" s="87">
        <f t="shared" ca="1" si="178"/>
        <v>-0.15599999999999969</v>
      </c>
      <c r="AF1628" s="87">
        <f t="shared" ca="1" si="179"/>
        <v>6.6395908508481483E-2</v>
      </c>
      <c r="AG1628" s="87">
        <f t="shared" ca="1" si="180"/>
        <v>1.0706018556556527</v>
      </c>
      <c r="AI1628" s="1">
        <v>41458</v>
      </c>
      <c r="AJ1628">
        <v>1615.41</v>
      </c>
      <c r="AK1628" s="85">
        <f t="shared" ca="1" si="183"/>
        <v>8.236595098241727E-4</v>
      </c>
      <c r="AL1628" s="87">
        <f t="shared" ca="1" si="181"/>
        <v>4.0012866499513954E-3</v>
      </c>
      <c r="AM1628" s="87">
        <f t="shared" ca="1" si="182"/>
        <v>6.4518808593468364</v>
      </c>
    </row>
    <row r="1629" spans="2:39" x14ac:dyDescent="0.45">
      <c r="B1629" s="86">
        <v>41674</v>
      </c>
      <c r="C1629" s="5">
        <v>80.599999999999994</v>
      </c>
      <c r="E1629" s="86">
        <v>41680</v>
      </c>
      <c r="F1629" s="5">
        <v>2.79</v>
      </c>
      <c r="G1629" s="5">
        <v>0.53237361567480412</v>
      </c>
      <c r="I1629" s="86">
        <v>41598</v>
      </c>
      <c r="J1629" s="5">
        <v>13.4</v>
      </c>
      <c r="L1629" s="86">
        <v>41682</v>
      </c>
      <c r="M1629" s="5">
        <v>2.4239999999999999</v>
      </c>
      <c r="O1629" s="86">
        <f t="shared" ca="1" si="184"/>
        <v>41682</v>
      </c>
      <c r="P1629" s="5">
        <v>1795.85</v>
      </c>
      <c r="Q1629" s="5">
        <v>9.1354394329393394</v>
      </c>
      <c r="R1629" s="1"/>
      <c r="S1629" s="1">
        <v>41442</v>
      </c>
      <c r="T1629">
        <v>402.99799999999999</v>
      </c>
      <c r="V1629" s="86">
        <v>41648</v>
      </c>
      <c r="W1629" s="5">
        <v>8.5</v>
      </c>
      <c r="Z1629" s="86">
        <v>41599</v>
      </c>
      <c r="AA1629" s="5">
        <v>93.1</v>
      </c>
      <c r="AC1629" s="1">
        <v>41534</v>
      </c>
      <c r="AD1629">
        <v>2.9969999999999999</v>
      </c>
      <c r="AE1629" s="87">
        <f t="shared" ref="AE1629:AE1692" ca="1" si="185">(AD1629-AD1630)</f>
        <v>-2.3500000000000298E-2</v>
      </c>
      <c r="AF1629" s="87">
        <f t="shared" ref="AF1629:AF1692" ca="1" si="186">STDEV(AE1629:AE1632)</f>
        <v>9.3752777736628209E-3</v>
      </c>
      <c r="AG1629" s="87">
        <f t="shared" ref="AG1629:AG1692" ca="1" si="187">AF1629*SQRT(260)</f>
        <v>0.15117181174632849</v>
      </c>
      <c r="AI1629" s="1">
        <v>41457</v>
      </c>
      <c r="AJ1629">
        <v>1614.08</v>
      </c>
      <c r="AK1629" s="85">
        <f t="shared" ca="1" si="183"/>
        <v>-5.4505365172693261E-4</v>
      </c>
      <c r="AL1629" s="87">
        <f t="shared" ref="AL1629:AL1692" ca="1" si="188">STDEV(AK1629:AK1632)</f>
        <v>4.9904033959116741E-3</v>
      </c>
      <c r="AM1629" s="87">
        <f t="shared" ref="AM1629:AM1692" ca="1" si="189">AL1629*SQRT(260)*100</f>
        <v>8.0467836891648581</v>
      </c>
    </row>
    <row r="1630" spans="2:39" x14ac:dyDescent="0.45">
      <c r="B1630" s="86">
        <v>41673</v>
      </c>
      <c r="C1630" s="5">
        <v>78.44</v>
      </c>
      <c r="E1630" s="86">
        <v>41677</v>
      </c>
      <c r="F1630" s="5">
        <v>2.8140000000000001</v>
      </c>
      <c r="G1630" s="5">
        <v>0.53779449296796011</v>
      </c>
      <c r="I1630" s="86">
        <v>41597</v>
      </c>
      <c r="J1630" s="5">
        <v>13.39</v>
      </c>
      <c r="L1630" s="86">
        <v>41681</v>
      </c>
      <c r="M1630" s="5">
        <v>2.399</v>
      </c>
      <c r="O1630" s="86">
        <f t="shared" ca="1" si="184"/>
        <v>41681</v>
      </c>
      <c r="P1630" s="5">
        <v>1781.37</v>
      </c>
      <c r="Q1630" s="5">
        <v>6.0490312613009598</v>
      </c>
      <c r="R1630" s="1"/>
      <c r="S1630" s="1">
        <v>41439</v>
      </c>
      <c r="T1630">
        <v>414.315</v>
      </c>
      <c r="V1630" s="86">
        <v>41647</v>
      </c>
      <c r="W1630" s="5">
        <v>7.5</v>
      </c>
      <c r="Z1630" s="86">
        <v>41598</v>
      </c>
      <c r="AA1630" s="5">
        <v>92.78</v>
      </c>
      <c r="AC1630" s="1">
        <v>41533</v>
      </c>
      <c r="AD1630">
        <v>3.0205000000000002</v>
      </c>
      <c r="AE1630" s="87">
        <f t="shared" ca="1" si="185"/>
        <v>-3.0499999999999972E-2</v>
      </c>
      <c r="AF1630" s="87">
        <f t="shared" ca="1" si="186"/>
        <v>1.7665880485652073E-2</v>
      </c>
      <c r="AG1630" s="87">
        <f t="shared" ca="1" si="187"/>
        <v>0.2848537636519291</v>
      </c>
      <c r="AI1630" s="1">
        <v>41456</v>
      </c>
      <c r="AJ1630">
        <v>1614.96</v>
      </c>
      <c r="AK1630" s="85">
        <f t="shared" ref="AK1630:AK1693" ca="1" si="190">LN(AJ1630/AJ1631)</f>
        <v>5.3892420362545825E-3</v>
      </c>
      <c r="AL1630" s="87">
        <f t="shared" ca="1" si="188"/>
        <v>5.9479593843471757E-3</v>
      </c>
      <c r="AM1630" s="87">
        <f t="shared" ca="1" si="189"/>
        <v>9.5907963266036163</v>
      </c>
    </row>
    <row r="1631" spans="2:39" x14ac:dyDescent="0.45">
      <c r="B1631" s="86">
        <v>41670</v>
      </c>
      <c r="C1631" s="5">
        <v>75.45</v>
      </c>
      <c r="E1631" s="86">
        <v>41676</v>
      </c>
      <c r="F1631" s="5">
        <v>2.8384999999999998</v>
      </c>
      <c r="G1631" s="5">
        <v>0.85552420577483745</v>
      </c>
      <c r="I1631" s="86">
        <v>41596</v>
      </c>
      <c r="J1631" s="5">
        <v>13.1</v>
      </c>
      <c r="L1631" s="86">
        <v>41680</v>
      </c>
      <c r="M1631" s="5">
        <v>2.3620000000000001</v>
      </c>
      <c r="O1631" s="86">
        <f t="shared" ca="1" si="184"/>
        <v>41680</v>
      </c>
      <c r="P1631" s="5">
        <v>1787.87</v>
      </c>
      <c r="Q1631" s="5">
        <v>6.9816772357316097</v>
      </c>
      <c r="R1631" s="1"/>
      <c r="S1631" s="1">
        <v>41438</v>
      </c>
      <c r="T1631">
        <v>406.66300000000001</v>
      </c>
      <c r="V1631" s="86">
        <v>41646</v>
      </c>
      <c r="W1631" s="5">
        <v>7.06</v>
      </c>
      <c r="Z1631" s="86">
        <v>41597</v>
      </c>
      <c r="AA1631" s="5">
        <v>92.87</v>
      </c>
      <c r="AC1631" s="1">
        <v>41530</v>
      </c>
      <c r="AD1631">
        <v>3.0510000000000002</v>
      </c>
      <c r="AE1631" s="87">
        <f t="shared" ca="1" si="185"/>
        <v>-1.6999999999999904E-2</v>
      </c>
      <c r="AF1631" s="87">
        <f t="shared" ca="1" si="186"/>
        <v>3.7029267703624427E-2</v>
      </c>
      <c r="AG1631" s="87">
        <f t="shared" ca="1" si="187"/>
        <v>0.59707900091473454</v>
      </c>
      <c r="AI1631" s="1">
        <v>41453</v>
      </c>
      <c r="AJ1631">
        <v>1606.28</v>
      </c>
      <c r="AK1631" s="85">
        <f t="shared" ca="1" si="190"/>
        <v>-4.2988374872954703E-3</v>
      </c>
      <c r="AL1631" s="87">
        <f t="shared" ca="1" si="188"/>
        <v>6.5357612545394331E-3</v>
      </c>
      <c r="AM1631" s="87">
        <f t="shared" ca="1" si="189"/>
        <v>10.538598363087997</v>
      </c>
    </row>
    <row r="1632" spans="2:39" x14ac:dyDescent="0.45">
      <c r="B1632" s="86">
        <v>41669</v>
      </c>
      <c r="C1632" s="5">
        <v>74.025000000000006</v>
      </c>
      <c r="E1632" s="86">
        <v>41675</v>
      </c>
      <c r="F1632" s="5">
        <v>2.8090000000000002</v>
      </c>
      <c r="G1632" s="5">
        <v>0.93777840310669158</v>
      </c>
      <c r="I1632" s="86">
        <v>41593</v>
      </c>
      <c r="J1632" s="5">
        <v>12.19</v>
      </c>
      <c r="L1632" s="86">
        <v>41677</v>
      </c>
      <c r="M1632" s="5">
        <v>2.39</v>
      </c>
      <c r="O1632" s="86">
        <f t="shared" ca="1" si="184"/>
        <v>41677</v>
      </c>
      <c r="P1632" s="5">
        <v>1791.53</v>
      </c>
      <c r="Q1632" s="5">
        <v>8.0572148320731305</v>
      </c>
      <c r="R1632" s="1"/>
      <c r="S1632" s="1">
        <v>41437</v>
      </c>
      <c r="T1632">
        <v>433.92200000000003</v>
      </c>
      <c r="V1632" s="86">
        <v>41645</v>
      </c>
      <c r="W1632" s="5">
        <v>6.75</v>
      </c>
      <c r="Z1632" s="86">
        <v>41596</v>
      </c>
      <c r="AA1632" s="5">
        <v>92.91</v>
      </c>
      <c r="AC1632" s="1">
        <v>41529</v>
      </c>
      <c r="AD1632">
        <v>3.0680000000000001</v>
      </c>
      <c r="AE1632" s="87">
        <f t="shared" ca="1" si="185"/>
        <v>-8.49999999999973E-3</v>
      </c>
      <c r="AF1632" s="87">
        <f t="shared" ca="1" si="186"/>
        <v>3.8975152340946916E-2</v>
      </c>
      <c r="AG1632" s="87">
        <f t="shared" ca="1" si="187"/>
        <v>0.62845544790383123</v>
      </c>
      <c r="AI1632" s="1">
        <v>41452</v>
      </c>
      <c r="AJ1632">
        <v>1613.2</v>
      </c>
      <c r="AK1632" s="85">
        <f t="shared" ca="1" si="190"/>
        <v>6.1807276592703957E-3</v>
      </c>
      <c r="AL1632" s="87">
        <f t="shared" ca="1" si="188"/>
        <v>1.0424057088531922E-2</v>
      </c>
      <c r="AM1632" s="87">
        <f t="shared" ca="1" si="189"/>
        <v>16.808287006144582</v>
      </c>
    </row>
    <row r="1633" spans="2:39" x14ac:dyDescent="0.45">
      <c r="B1633" s="86">
        <v>41668</v>
      </c>
      <c r="C1633" s="5">
        <v>72.45</v>
      </c>
      <c r="E1633" s="86">
        <v>41674</v>
      </c>
      <c r="F1633" s="5">
        <v>2.7730000000000001</v>
      </c>
      <c r="G1633" s="5">
        <v>0.8705994103681306</v>
      </c>
      <c r="I1633" s="86">
        <v>41592</v>
      </c>
      <c r="J1633" s="5">
        <v>12.37</v>
      </c>
      <c r="L1633" s="86">
        <v>41676</v>
      </c>
      <c r="M1633" s="5">
        <v>2.3849999999999998</v>
      </c>
      <c r="O1633" s="86">
        <f t="shared" ca="1" si="184"/>
        <v>41676</v>
      </c>
      <c r="P1633" s="5">
        <v>1798.18</v>
      </c>
      <c r="Q1633" s="5">
        <v>7.05598414661916</v>
      </c>
      <c r="R1633" s="1"/>
      <c r="S1633" s="1">
        <v>41436</v>
      </c>
      <c r="T1633">
        <v>432.76799999999997</v>
      </c>
      <c r="V1633" s="86">
        <v>41642</v>
      </c>
      <c r="W1633" s="5">
        <v>7</v>
      </c>
      <c r="Z1633" s="86">
        <v>41593</v>
      </c>
      <c r="AA1633" s="5">
        <v>93.18</v>
      </c>
      <c r="AC1633" s="1">
        <v>41528</v>
      </c>
      <c r="AD1633">
        <v>3.0764999999999998</v>
      </c>
      <c r="AE1633" s="87">
        <f t="shared" ca="1" si="185"/>
        <v>-4.9000000000000377E-2</v>
      </c>
      <c r="AF1633" s="87">
        <f t="shared" ca="1" si="186"/>
        <v>4.7210627334672656E-2</v>
      </c>
      <c r="AG1633" s="87">
        <f t="shared" ca="1" si="187"/>
        <v>0.76124849206199985</v>
      </c>
      <c r="AI1633" s="1">
        <v>41451</v>
      </c>
      <c r="AJ1633">
        <v>1603.26</v>
      </c>
      <c r="AK1633" s="85">
        <f t="shared" ca="1" si="190"/>
        <v>9.5448020236501563E-3</v>
      </c>
      <c r="AL1633" s="87">
        <f t="shared" ca="1" si="188"/>
        <v>1.0240017175138645E-2</v>
      </c>
      <c r="AM1633" s="87">
        <f t="shared" ca="1" si="189"/>
        <v>16.511531562594353</v>
      </c>
    </row>
    <row r="1634" spans="2:39" x14ac:dyDescent="0.45">
      <c r="B1634" s="86">
        <v>41667</v>
      </c>
      <c r="C1634" s="5">
        <v>74.2</v>
      </c>
      <c r="E1634" s="86">
        <v>41673</v>
      </c>
      <c r="F1634" s="5">
        <v>2.7204999999999999</v>
      </c>
      <c r="G1634" s="5">
        <v>0.60047080139948139</v>
      </c>
      <c r="I1634" s="86">
        <v>41591</v>
      </c>
      <c r="J1634" s="5">
        <v>12.52</v>
      </c>
      <c r="L1634" s="86">
        <v>41675</v>
      </c>
      <c r="M1634" s="5">
        <v>2.3675000000000002</v>
      </c>
      <c r="O1634" s="86">
        <f t="shared" ca="1" si="184"/>
        <v>41675</v>
      </c>
      <c r="P1634" s="5">
        <v>1790.62</v>
      </c>
      <c r="Q1634" s="5">
        <v>7.3819416279297503</v>
      </c>
      <c r="R1634" s="1"/>
      <c r="S1634" s="1">
        <v>41435</v>
      </c>
      <c r="T1634">
        <v>425.00400000000002</v>
      </c>
      <c r="V1634" s="86">
        <v>41641</v>
      </c>
      <c r="W1634" s="5">
        <v>7</v>
      </c>
      <c r="Z1634" s="86">
        <v>41592</v>
      </c>
      <c r="AA1634" s="5">
        <v>93.04</v>
      </c>
      <c r="AC1634" s="1">
        <v>41527</v>
      </c>
      <c r="AD1634">
        <v>3.1255000000000002</v>
      </c>
      <c r="AE1634" s="87">
        <f t="shared" ca="1" si="185"/>
        <v>4.0500000000000203E-2</v>
      </c>
      <c r="AF1634" s="87">
        <f t="shared" ca="1" si="186"/>
        <v>7.8348510940965857E-2</v>
      </c>
      <c r="AG1634" s="87">
        <f t="shared" ca="1" si="187"/>
        <v>1.2633317788029113</v>
      </c>
      <c r="AI1634" s="1">
        <v>41450</v>
      </c>
      <c r="AJ1634">
        <v>1588.03</v>
      </c>
      <c r="AK1634" s="85">
        <f t="shared" ca="1" si="190"/>
        <v>9.4524163829988878E-3</v>
      </c>
      <c r="AL1634" s="87">
        <f t="shared" ca="1" si="188"/>
        <v>1.5552426025401928E-2</v>
      </c>
      <c r="AM1634" s="87">
        <f t="shared" ca="1" si="189"/>
        <v>25.077533445627342</v>
      </c>
    </row>
    <row r="1635" spans="2:39" x14ac:dyDescent="0.45">
      <c r="B1635" s="86">
        <v>41666</v>
      </c>
      <c r="C1635" s="5">
        <v>74.45</v>
      </c>
      <c r="E1635" s="86">
        <v>41670</v>
      </c>
      <c r="F1635" s="5">
        <v>2.7854999999999999</v>
      </c>
      <c r="G1635" s="5">
        <v>0.6093962996277581</v>
      </c>
      <c r="I1635" s="86">
        <v>41590</v>
      </c>
      <c r="J1635" s="5">
        <v>12.82</v>
      </c>
      <c r="L1635" s="86">
        <v>41674</v>
      </c>
      <c r="M1635" s="5">
        <v>2.3319999999999999</v>
      </c>
      <c r="O1635" s="86">
        <f t="shared" ca="1" si="184"/>
        <v>41674</v>
      </c>
      <c r="P1635" s="5">
        <v>1782</v>
      </c>
      <c r="Q1635" s="5">
        <v>11.460524091304899</v>
      </c>
      <c r="R1635" s="1"/>
      <c r="S1635" s="1">
        <v>41432</v>
      </c>
      <c r="T1635">
        <v>403.41899999999998</v>
      </c>
      <c r="V1635" s="86">
        <v>41640</v>
      </c>
      <c r="W1635" s="5">
        <v>6.5</v>
      </c>
      <c r="Z1635" s="86">
        <v>41591</v>
      </c>
      <c r="AA1635" s="5">
        <v>92.77</v>
      </c>
      <c r="AC1635" s="1">
        <v>41526</v>
      </c>
      <c r="AD1635">
        <v>3.085</v>
      </c>
      <c r="AE1635" s="87">
        <f t="shared" ca="1" si="185"/>
        <v>-3.2500000000000195E-2</v>
      </c>
      <c r="AF1635" s="87">
        <f t="shared" ca="1" si="186"/>
        <v>7.8531373772949165E-2</v>
      </c>
      <c r="AG1635" s="87">
        <f t="shared" ca="1" si="187"/>
        <v>1.2662803533709777</v>
      </c>
      <c r="AI1635" s="1">
        <v>41449</v>
      </c>
      <c r="AJ1635">
        <v>1573.09</v>
      </c>
      <c r="AK1635" s="85">
        <f t="shared" ca="1" si="190"/>
        <v>-1.2219313502973374E-2</v>
      </c>
      <c r="AL1635" s="87">
        <f t="shared" ca="1" si="188"/>
        <v>1.149511144291108E-2</v>
      </c>
      <c r="AM1635" s="87">
        <f t="shared" ca="1" si="189"/>
        <v>18.535310259633032</v>
      </c>
    </row>
    <row r="1636" spans="2:39" x14ac:dyDescent="0.45">
      <c r="B1636" s="86">
        <v>41663</v>
      </c>
      <c r="C1636" s="5">
        <v>73.075000000000003</v>
      </c>
      <c r="E1636" s="86">
        <v>41669</v>
      </c>
      <c r="F1636" s="5">
        <v>2.83</v>
      </c>
      <c r="G1636" s="5">
        <v>0.66940808430533449</v>
      </c>
      <c r="I1636" s="86">
        <v>41589</v>
      </c>
      <c r="J1636" s="5">
        <v>12.53</v>
      </c>
      <c r="L1636" s="86">
        <v>41673</v>
      </c>
      <c r="M1636" s="5">
        <v>2.2869999999999999</v>
      </c>
      <c r="O1636" s="86">
        <f t="shared" ca="1" si="184"/>
        <v>41673</v>
      </c>
      <c r="P1636" s="5">
        <v>1767.69</v>
      </c>
      <c r="Q1636" s="5">
        <v>17.652242488448199</v>
      </c>
      <c r="R1636" s="1"/>
      <c r="S1636" s="1">
        <v>41431</v>
      </c>
      <c r="T1636">
        <v>409.74400000000003</v>
      </c>
      <c r="V1636" s="86">
        <v>41639</v>
      </c>
      <c r="W1636" s="5">
        <v>6.5</v>
      </c>
      <c r="Z1636" s="86">
        <v>41590</v>
      </c>
      <c r="AA1636" s="5">
        <v>92.42</v>
      </c>
      <c r="AC1636" s="1">
        <v>41523</v>
      </c>
      <c r="AD1636">
        <v>3.1175000000000002</v>
      </c>
      <c r="AE1636" s="87">
        <f t="shared" ca="1" si="185"/>
        <v>-6.7199999999999704E-2</v>
      </c>
      <c r="AF1636" s="87">
        <f t="shared" ca="1" si="186"/>
        <v>7.3677150460641244E-2</v>
      </c>
      <c r="AG1636" s="87">
        <f t="shared" ca="1" si="187"/>
        <v>1.1880083543477258</v>
      </c>
      <c r="AI1636" s="1">
        <v>41446</v>
      </c>
      <c r="AJ1636">
        <v>1592.43</v>
      </c>
      <c r="AK1636" s="85">
        <f t="shared" ca="1" si="190"/>
        <v>2.6661484311964016E-3</v>
      </c>
      <c r="AL1636" s="87">
        <f t="shared" ca="1" si="188"/>
        <v>1.5224400637531289E-2</v>
      </c>
      <c r="AM1636" s="87">
        <f t="shared" ca="1" si="189"/>
        <v>24.5486084006276</v>
      </c>
    </row>
    <row r="1637" spans="2:39" x14ac:dyDescent="0.45">
      <c r="B1637" s="86">
        <v>41662</v>
      </c>
      <c r="C1637" s="5">
        <v>71.63</v>
      </c>
      <c r="E1637" s="86">
        <v>41668</v>
      </c>
      <c r="F1637" s="5">
        <v>2.8149999999999999</v>
      </c>
      <c r="G1637" s="5">
        <v>0.76707556124978438</v>
      </c>
      <c r="I1637" s="86">
        <v>41586</v>
      </c>
      <c r="J1637" s="5">
        <v>12.9</v>
      </c>
      <c r="L1637" s="86">
        <v>41670</v>
      </c>
      <c r="M1637" s="5">
        <v>2.3260000000000001</v>
      </c>
      <c r="O1637" s="86">
        <f t="shared" ca="1" si="184"/>
        <v>41670</v>
      </c>
      <c r="P1637" s="5">
        <v>1771.89</v>
      </c>
      <c r="Q1637" s="5">
        <v>17.817023564545998</v>
      </c>
      <c r="R1637" s="1"/>
      <c r="S1637" s="1">
        <v>41430</v>
      </c>
      <c r="T1637">
        <v>428.767</v>
      </c>
      <c r="V1637" s="86">
        <v>41638</v>
      </c>
      <c r="W1637" s="5">
        <v>6</v>
      </c>
      <c r="Z1637" s="86">
        <v>41589</v>
      </c>
      <c r="AA1637" s="5">
        <v>92.55</v>
      </c>
      <c r="AC1637" s="1">
        <v>41522</v>
      </c>
      <c r="AD1637">
        <v>3.1846999999999999</v>
      </c>
      <c r="AE1637" s="87">
        <f t="shared" ca="1" si="185"/>
        <v>0.1086999999999998</v>
      </c>
      <c r="AF1637" s="87">
        <f t="shared" ca="1" si="186"/>
        <v>4.5178414831273724E-2</v>
      </c>
      <c r="AG1637" s="87">
        <f t="shared" ca="1" si="187"/>
        <v>0.72848005005856531</v>
      </c>
      <c r="AI1637" s="1">
        <v>41445</v>
      </c>
      <c r="AJ1637">
        <v>1588.19</v>
      </c>
      <c r="AK1637" s="85">
        <f t="shared" ca="1" si="190"/>
        <v>-2.532835452574456E-2</v>
      </c>
      <c r="AL1637" s="87">
        <f t="shared" ca="1" si="188"/>
        <v>1.6425839240938961E-2</v>
      </c>
      <c r="AM1637" s="87">
        <f t="shared" ca="1" si="189"/>
        <v>26.4858699385133</v>
      </c>
    </row>
    <row r="1638" spans="2:39" x14ac:dyDescent="0.45">
      <c r="B1638" s="86">
        <v>41661</v>
      </c>
      <c r="C1638" s="5">
        <v>72.459999999999994</v>
      </c>
      <c r="E1638" s="86">
        <v>41667</v>
      </c>
      <c r="F1638" s="5">
        <v>2.8772000000000002</v>
      </c>
      <c r="G1638" s="5">
        <v>0.85231703804003389</v>
      </c>
      <c r="I1638" s="86">
        <v>41585</v>
      </c>
      <c r="J1638" s="5">
        <v>13.91</v>
      </c>
      <c r="L1638" s="86">
        <v>41669</v>
      </c>
      <c r="M1638" s="5">
        <v>2.3605</v>
      </c>
      <c r="O1638" s="86">
        <f t="shared" ca="1" si="184"/>
        <v>41669</v>
      </c>
      <c r="P1638" s="5">
        <v>1770.61</v>
      </c>
      <c r="Q1638" s="5">
        <v>18.134398490053101</v>
      </c>
      <c r="R1638" s="1"/>
      <c r="S1638" s="1">
        <v>41429</v>
      </c>
      <c r="T1638">
        <v>407.70100000000002</v>
      </c>
      <c r="V1638" s="86">
        <v>41635</v>
      </c>
      <c r="W1638" s="5">
        <v>5.5</v>
      </c>
      <c r="Z1638" s="86">
        <v>41586</v>
      </c>
      <c r="AA1638" s="5">
        <v>92.9</v>
      </c>
      <c r="AC1638" s="1">
        <v>41521</v>
      </c>
      <c r="AD1638">
        <v>3.0760000000000001</v>
      </c>
      <c r="AE1638" s="87">
        <f t="shared" ca="1" si="185"/>
        <v>4.2000000000000259E-2</v>
      </c>
      <c r="AF1638" s="87">
        <f t="shared" ca="1" si="186"/>
        <v>2.3637452626428749E-2</v>
      </c>
      <c r="AG1638" s="87">
        <f t="shared" ca="1" si="187"/>
        <v>0.38114247117493016</v>
      </c>
      <c r="AI1638" s="1">
        <v>41444</v>
      </c>
      <c r="AJ1638">
        <v>1628.93</v>
      </c>
      <c r="AK1638" s="85">
        <f t="shared" ca="1" si="190"/>
        <v>-1.3948298829170962E-2</v>
      </c>
      <c r="AL1638" s="87">
        <f t="shared" ca="1" si="188"/>
        <v>1.066586665805489E-2</v>
      </c>
      <c r="AM1638" s="87">
        <f t="shared" ca="1" si="189"/>
        <v>17.198193221244438</v>
      </c>
    </row>
    <row r="1639" spans="2:39" x14ac:dyDescent="0.45">
      <c r="B1639" s="86">
        <v>41660</v>
      </c>
      <c r="C1639" s="5">
        <v>72.099999999999994</v>
      </c>
      <c r="E1639" s="86">
        <v>41666</v>
      </c>
      <c r="F1639" s="5">
        <v>2.871</v>
      </c>
      <c r="G1639" s="5">
        <v>1.0090952961275101</v>
      </c>
      <c r="I1639" s="86">
        <v>41584</v>
      </c>
      <c r="J1639" s="5">
        <v>12.67</v>
      </c>
      <c r="L1639" s="86">
        <v>41668</v>
      </c>
      <c r="M1639" s="5">
        <v>2.343</v>
      </c>
      <c r="O1639" s="86">
        <f t="shared" ca="1" si="184"/>
        <v>41668</v>
      </c>
      <c r="P1639" s="5">
        <v>1747.15</v>
      </c>
      <c r="Q1639" s="5">
        <v>13.0918418317817</v>
      </c>
      <c r="R1639" s="1"/>
      <c r="S1639" s="1">
        <v>41428</v>
      </c>
      <c r="T1639">
        <v>391.05</v>
      </c>
      <c r="V1639" s="86">
        <v>41634</v>
      </c>
      <c r="W1639" s="5">
        <v>6.5</v>
      </c>
      <c r="Z1639" s="86">
        <v>41585</v>
      </c>
      <c r="AA1639" s="5">
        <v>93.06</v>
      </c>
      <c r="AC1639" s="1">
        <v>41520</v>
      </c>
      <c r="AD1639">
        <v>3.0339999999999998</v>
      </c>
      <c r="AE1639" s="87">
        <f t="shared" ca="1" si="185"/>
        <v>5.3999999999999826E-2</v>
      </c>
      <c r="AF1639" s="87">
        <f t="shared" ca="1" si="186"/>
        <v>2.6902214902618425E-2</v>
      </c>
      <c r="AG1639" s="87">
        <f t="shared" ca="1" si="187"/>
        <v>0.4337851810900562</v>
      </c>
      <c r="AI1639" s="1">
        <v>41443</v>
      </c>
      <c r="AJ1639">
        <v>1651.81</v>
      </c>
      <c r="AK1639" s="85">
        <f t="shared" ca="1" si="190"/>
        <v>7.7609517888806018E-3</v>
      </c>
      <c r="AL1639" s="87">
        <f t="shared" ca="1" si="188"/>
        <v>8.6102506305522058E-3</v>
      </c>
      <c r="AM1639" s="87">
        <f t="shared" ca="1" si="189"/>
        <v>13.883611972192398</v>
      </c>
    </row>
    <row r="1640" spans="2:39" x14ac:dyDescent="0.45">
      <c r="B1640" s="86">
        <v>41659</v>
      </c>
      <c r="C1640" s="5">
        <v>72.2</v>
      </c>
      <c r="E1640" s="86">
        <v>41663</v>
      </c>
      <c r="F1640" s="5">
        <v>2.8384999999999998</v>
      </c>
      <c r="G1640" s="5">
        <v>0.91160845944590241</v>
      </c>
      <c r="I1640" s="86">
        <v>41583</v>
      </c>
      <c r="J1640" s="5">
        <v>13.27</v>
      </c>
      <c r="L1640" s="86">
        <v>41667</v>
      </c>
      <c r="M1640" s="5">
        <v>2.3921000000000001</v>
      </c>
      <c r="O1640" s="86">
        <f t="shared" ca="1" si="184"/>
        <v>41667</v>
      </c>
      <c r="P1640" s="5">
        <v>1770.49</v>
      </c>
      <c r="Q1640" s="5">
        <v>5.2229934492938597</v>
      </c>
      <c r="R1640" s="1"/>
      <c r="S1640" s="1">
        <v>41425</v>
      </c>
      <c r="T1640">
        <v>389.87900000000002</v>
      </c>
      <c r="V1640" s="86">
        <v>41633</v>
      </c>
      <c r="W1640" s="5">
        <v>7</v>
      </c>
      <c r="Z1640" s="86">
        <v>41584</v>
      </c>
      <c r="AA1640" s="5">
        <v>93</v>
      </c>
      <c r="AC1640" s="1">
        <v>41519</v>
      </c>
      <c r="AD1640">
        <v>2.98</v>
      </c>
      <c r="AE1640" s="87">
        <f t="shared" ca="1" si="185"/>
        <v>-9.9999999999988987E-4</v>
      </c>
      <c r="AF1640" s="87">
        <f t="shared" ca="1" si="186"/>
        <v>2.8601791901907092E-2</v>
      </c>
      <c r="AG1640" s="87">
        <f t="shared" ca="1" si="187"/>
        <v>0.46119003675274628</v>
      </c>
      <c r="AI1640" s="1">
        <v>41442</v>
      </c>
      <c r="AJ1640">
        <v>1639.04</v>
      </c>
      <c r="AK1640" s="85">
        <f t="shared" ca="1" si="190"/>
        <v>7.5388397237181716E-3</v>
      </c>
      <c r="AL1640" s="87">
        <f t="shared" ca="1" si="188"/>
        <v>1.0985859788928619E-2</v>
      </c>
      <c r="AM1640" s="87">
        <f t="shared" ca="1" si="189"/>
        <v>17.714166641002244</v>
      </c>
    </row>
    <row r="1641" spans="2:39" x14ac:dyDescent="0.45">
      <c r="B1641" s="86">
        <v>41656</v>
      </c>
      <c r="C1641" s="5">
        <v>72.2</v>
      </c>
      <c r="E1641" s="86">
        <v>41662</v>
      </c>
      <c r="F1641" s="5">
        <v>2.8980999999999999</v>
      </c>
      <c r="G1641" s="5">
        <v>0.82574314004618399</v>
      </c>
      <c r="I1641" s="86">
        <v>41582</v>
      </c>
      <c r="J1641" s="5">
        <v>12.93</v>
      </c>
      <c r="L1641" s="86">
        <v>41666</v>
      </c>
      <c r="M1641" s="5">
        <v>2.375</v>
      </c>
      <c r="O1641" s="86">
        <f t="shared" ca="1" si="184"/>
        <v>41666</v>
      </c>
      <c r="P1641" s="5">
        <v>1762.97</v>
      </c>
      <c r="Q1641" s="5">
        <v>6.1605194809572899</v>
      </c>
      <c r="R1641" s="1"/>
      <c r="S1641" s="1">
        <v>41424</v>
      </c>
      <c r="T1641">
        <v>372.12799999999999</v>
      </c>
      <c r="V1641" s="86">
        <v>41632</v>
      </c>
      <c r="W1641" s="5">
        <v>7</v>
      </c>
      <c r="Z1641" s="86">
        <v>41583</v>
      </c>
      <c r="AA1641" s="5">
        <v>92.73</v>
      </c>
      <c r="AC1641" s="1">
        <v>41516</v>
      </c>
      <c r="AD1641">
        <v>2.9809999999999999</v>
      </c>
      <c r="AE1641" s="87">
        <f t="shared" ca="1" si="185"/>
        <v>2.9500000000000082E-2</v>
      </c>
      <c r="AF1641" s="87">
        <f t="shared" ca="1" si="186"/>
        <v>5.7484780594519023E-2</v>
      </c>
      <c r="AG1641" s="87">
        <f t="shared" ca="1" si="187"/>
        <v>0.92691423551480612</v>
      </c>
      <c r="AI1641" s="1">
        <v>41439</v>
      </c>
      <c r="AJ1641">
        <v>1626.73</v>
      </c>
      <c r="AK1641" s="85">
        <f t="shared" ca="1" si="190"/>
        <v>-5.902398007852176E-3</v>
      </c>
      <c r="AL1641" s="87">
        <f t="shared" ca="1" si="188"/>
        <v>1.1558903909905273E-2</v>
      </c>
      <c r="AM1641" s="87">
        <f t="shared" ca="1" si="189"/>
        <v>18.638172521894436</v>
      </c>
    </row>
    <row r="1642" spans="2:39" x14ac:dyDescent="0.45">
      <c r="B1642" s="86">
        <v>41655</v>
      </c>
      <c r="C1642" s="5">
        <v>72.58</v>
      </c>
      <c r="E1642" s="86">
        <v>41661</v>
      </c>
      <c r="F1642" s="5">
        <v>2.9769999999999999</v>
      </c>
      <c r="G1642" s="5">
        <v>0.43118433799632983</v>
      </c>
      <c r="I1642" s="86">
        <v>41579</v>
      </c>
      <c r="J1642" s="5">
        <v>13.28</v>
      </c>
      <c r="L1642" s="86">
        <v>41663</v>
      </c>
      <c r="M1642" s="5">
        <v>2.3485999999999998</v>
      </c>
      <c r="O1642" s="86">
        <f t="shared" ca="1" si="184"/>
        <v>41663</v>
      </c>
      <c r="P1642" s="5">
        <v>1767.93</v>
      </c>
      <c r="Q1642" s="5">
        <v>7.1208849942760999</v>
      </c>
      <c r="R1642" s="1"/>
      <c r="S1642" s="1">
        <v>41423</v>
      </c>
      <c r="T1642">
        <v>376.25400000000002</v>
      </c>
      <c r="V1642" s="86">
        <v>41631</v>
      </c>
      <c r="W1642" s="5">
        <v>6.75</v>
      </c>
      <c r="Z1642" s="86">
        <v>41582</v>
      </c>
      <c r="AA1642" s="5">
        <v>92.98</v>
      </c>
      <c r="AC1642" s="1">
        <v>41515</v>
      </c>
      <c r="AD1642">
        <v>2.9514999999999998</v>
      </c>
      <c r="AE1642" s="87">
        <f t="shared" ca="1" si="185"/>
        <v>-2.0000000000002238E-3</v>
      </c>
      <c r="AF1642" s="87">
        <f t="shared" ca="1" si="186"/>
        <v>5.6683882188854923E-2</v>
      </c>
      <c r="AG1642" s="87">
        <f t="shared" ca="1" si="187"/>
        <v>0.9140001367614754</v>
      </c>
      <c r="AI1642" s="1">
        <v>41438</v>
      </c>
      <c r="AJ1642">
        <v>1636.36</v>
      </c>
      <c r="AK1642" s="85">
        <f t="shared" ca="1" si="190"/>
        <v>1.4676090161454946E-2</v>
      </c>
      <c r="AL1642" s="87">
        <f t="shared" ca="1" si="188"/>
        <v>1.1338926471240603E-2</v>
      </c>
      <c r="AM1642" s="87">
        <f t="shared" ca="1" si="189"/>
        <v>18.283469560029417</v>
      </c>
    </row>
    <row r="1643" spans="2:39" x14ac:dyDescent="0.45">
      <c r="B1643" s="86">
        <v>41654</v>
      </c>
      <c r="C1643" s="5">
        <v>73.959999999999994</v>
      </c>
      <c r="E1643" s="86">
        <v>41660</v>
      </c>
      <c r="F1643" s="5">
        <v>2.9335</v>
      </c>
      <c r="G1643" s="5">
        <v>0.31408746128002868</v>
      </c>
      <c r="I1643" s="86">
        <v>41578</v>
      </c>
      <c r="J1643" s="5">
        <v>13.75</v>
      </c>
      <c r="L1643" s="86">
        <v>41662</v>
      </c>
      <c r="M1643" s="5">
        <v>2.3956</v>
      </c>
      <c r="O1643" s="86">
        <f t="shared" ca="1" si="184"/>
        <v>41662</v>
      </c>
      <c r="P1643" s="5">
        <v>1761.64</v>
      </c>
      <c r="Q1643" s="5">
        <v>8.2264718402130903</v>
      </c>
      <c r="R1643" s="1"/>
      <c r="S1643" s="1">
        <v>41422</v>
      </c>
      <c r="T1643">
        <v>372.17</v>
      </c>
      <c r="V1643" s="86">
        <v>41628</v>
      </c>
      <c r="W1643" s="5">
        <v>6.25</v>
      </c>
      <c r="Z1643" s="86">
        <v>41579</v>
      </c>
      <c r="AA1643" s="5">
        <v>92.82</v>
      </c>
      <c r="AC1643" s="1">
        <v>41514</v>
      </c>
      <c r="AD1643">
        <v>2.9535</v>
      </c>
      <c r="AE1643" s="87">
        <f t="shared" ca="1" si="185"/>
        <v>5.7999999999999829E-2</v>
      </c>
      <c r="AF1643" s="87">
        <f t="shared" ca="1" si="186"/>
        <v>6.3348737161840765E-2</v>
      </c>
      <c r="AG1643" s="87">
        <f t="shared" ca="1" si="187"/>
        <v>1.0214676940559579</v>
      </c>
      <c r="AI1643" s="1">
        <v>41437</v>
      </c>
      <c r="AJ1643">
        <v>1612.52</v>
      </c>
      <c r="AK1643" s="85">
        <f t="shared" ca="1" si="190"/>
        <v>-8.404786017584211E-3</v>
      </c>
      <c r="AL1643" s="87">
        <f t="shared" ca="1" si="188"/>
        <v>1.0453660437197686E-2</v>
      </c>
      <c r="AM1643" s="87">
        <f t="shared" ca="1" si="189"/>
        <v>16.856020971575809</v>
      </c>
    </row>
    <row r="1644" spans="2:39" x14ac:dyDescent="0.45">
      <c r="B1644" s="86">
        <v>41653</v>
      </c>
      <c r="C1644" s="5">
        <v>74.260000000000005</v>
      </c>
      <c r="E1644" s="86">
        <v>41659</v>
      </c>
      <c r="F1644" s="5">
        <v>2.93</v>
      </c>
      <c r="G1644" s="5">
        <v>0.44699796792976071</v>
      </c>
      <c r="I1644" s="86">
        <v>41577</v>
      </c>
      <c r="J1644" s="5">
        <v>13.65</v>
      </c>
      <c r="L1644" s="86">
        <v>41661</v>
      </c>
      <c r="M1644" s="5">
        <v>2.4375</v>
      </c>
      <c r="O1644" s="86">
        <f t="shared" ca="1" si="184"/>
        <v>41661</v>
      </c>
      <c r="P1644" s="5">
        <v>1756.54</v>
      </c>
      <c r="Q1644" s="5">
        <v>7.8233369529393002</v>
      </c>
      <c r="R1644" s="1"/>
      <c r="S1644" s="1">
        <v>41418</v>
      </c>
      <c r="T1644">
        <v>371.42</v>
      </c>
      <c r="V1644" s="86">
        <v>41627</v>
      </c>
      <c r="W1644" s="5">
        <v>6.5</v>
      </c>
      <c r="Z1644" s="86">
        <v>41578</v>
      </c>
      <c r="AA1644" s="5">
        <v>93.43</v>
      </c>
      <c r="AC1644" s="1">
        <v>41513</v>
      </c>
      <c r="AD1644">
        <v>2.8955000000000002</v>
      </c>
      <c r="AE1644" s="87">
        <f t="shared" ca="1" si="185"/>
        <v>-7.5499999999999901E-2</v>
      </c>
      <c r="AF1644" s="87">
        <f t="shared" ca="1" si="186"/>
        <v>3.6178665444337975E-2</v>
      </c>
      <c r="AG1644" s="87">
        <f t="shared" ca="1" si="187"/>
        <v>0.58336345160342962</v>
      </c>
      <c r="AI1644" s="1">
        <v>41436</v>
      </c>
      <c r="AJ1644">
        <v>1626.13</v>
      </c>
      <c r="AK1644" s="85">
        <f t="shared" ca="1" si="190"/>
        <v>-1.020523152075696E-2</v>
      </c>
      <c r="AL1644" s="87">
        <f t="shared" ca="1" si="188"/>
        <v>1.0164286009108113E-2</v>
      </c>
      <c r="AM1644" s="87">
        <f t="shared" ca="1" si="189"/>
        <v>16.389418726570884</v>
      </c>
    </row>
    <row r="1645" spans="2:39" x14ac:dyDescent="0.45">
      <c r="B1645" s="86">
        <v>41652</v>
      </c>
      <c r="C1645" s="5">
        <v>72.16</v>
      </c>
      <c r="E1645" s="86">
        <v>41656</v>
      </c>
      <c r="F1645" s="5">
        <v>2.9304999999999999</v>
      </c>
      <c r="G1645" s="5">
        <v>0.6804830514666268</v>
      </c>
      <c r="I1645" s="86">
        <v>41576</v>
      </c>
      <c r="J1645" s="5">
        <v>13.41</v>
      </c>
      <c r="L1645" s="86">
        <v>41660</v>
      </c>
      <c r="M1645" s="5">
        <v>2.4195000000000002</v>
      </c>
      <c r="O1645" s="86">
        <f t="shared" ca="1" si="184"/>
        <v>41660</v>
      </c>
      <c r="P1645" s="5">
        <v>1763.31</v>
      </c>
      <c r="Q1645" s="5">
        <v>7.5443332535335497</v>
      </c>
      <c r="R1645" s="1"/>
      <c r="S1645" s="1">
        <v>41417</v>
      </c>
      <c r="T1645">
        <v>359.36099999999999</v>
      </c>
      <c r="V1645" s="86">
        <v>41626</v>
      </c>
      <c r="W1645" s="5">
        <v>5.5</v>
      </c>
      <c r="Z1645" s="86">
        <v>41577</v>
      </c>
      <c r="AA1645" s="5">
        <v>93.38</v>
      </c>
      <c r="AC1645" s="1">
        <v>41512</v>
      </c>
      <c r="AD1645">
        <v>2.9710000000000001</v>
      </c>
      <c r="AE1645" s="87">
        <f t="shared" ca="1" si="185"/>
        <v>-3.6999999999999922E-2</v>
      </c>
      <c r="AF1645" s="87">
        <f t="shared" ca="1" si="186"/>
        <v>6.9262032648967534E-2</v>
      </c>
      <c r="AG1645" s="87">
        <f t="shared" ca="1" si="187"/>
        <v>1.1168167187740912</v>
      </c>
      <c r="AI1645" s="1">
        <v>41435</v>
      </c>
      <c r="AJ1645">
        <v>1642.81</v>
      </c>
      <c r="AK1645" s="85">
        <f t="shared" ca="1" si="190"/>
        <v>-3.4690629921981507E-4</v>
      </c>
      <c r="AL1645" s="87">
        <f t="shared" ca="1" si="188"/>
        <v>1.1754482024539901E-2</v>
      </c>
      <c r="AM1645" s="87">
        <f t="shared" ca="1" si="189"/>
        <v>18.953532755916566</v>
      </c>
    </row>
    <row r="1646" spans="2:39" x14ac:dyDescent="0.45">
      <c r="B1646" s="86">
        <v>41649</v>
      </c>
      <c r="C1646" s="5">
        <v>72.459999999999994</v>
      </c>
      <c r="E1646" s="86">
        <v>41655</v>
      </c>
      <c r="F1646" s="5">
        <v>2.9508000000000001</v>
      </c>
      <c r="G1646" s="5">
        <v>0.76530986099313281</v>
      </c>
      <c r="I1646" s="86">
        <v>41575</v>
      </c>
      <c r="J1646" s="5">
        <v>13.31</v>
      </c>
      <c r="L1646" s="86">
        <v>41659</v>
      </c>
      <c r="M1646" s="5">
        <v>2.4220000000000002</v>
      </c>
      <c r="O1646" s="86">
        <f t="shared" ca="1" si="184"/>
        <v>41659</v>
      </c>
      <c r="P1646" s="5">
        <v>1771.95</v>
      </c>
      <c r="Q1646" s="5">
        <v>2.9093312327740102</v>
      </c>
      <c r="R1646" s="1"/>
      <c r="S1646" s="1">
        <v>41416</v>
      </c>
      <c r="T1646">
        <v>351.541</v>
      </c>
      <c r="V1646" s="86">
        <v>41625</v>
      </c>
      <c r="W1646" s="5">
        <v>5.25</v>
      </c>
      <c r="Z1646" s="86">
        <v>41576</v>
      </c>
      <c r="AA1646" s="5">
        <v>93.76</v>
      </c>
      <c r="AC1646" s="1">
        <v>41509</v>
      </c>
      <c r="AD1646">
        <v>3.008</v>
      </c>
      <c r="AE1646" s="87">
        <f t="shared" ca="1" si="185"/>
        <v>-7.6999999999999957E-2</v>
      </c>
      <c r="AF1646" s="87">
        <f t="shared" ca="1" si="186"/>
        <v>7.3480723095697947E-2</v>
      </c>
      <c r="AG1646" s="87">
        <f t="shared" ca="1" si="187"/>
        <v>1.1848410582577418</v>
      </c>
      <c r="AI1646" s="1">
        <v>41432</v>
      </c>
      <c r="AJ1646">
        <v>1643.38</v>
      </c>
      <c r="AK1646" s="85">
        <f t="shared" ca="1" si="190"/>
        <v>1.2749947667659597E-2</v>
      </c>
      <c r="AL1646" s="87">
        <f t="shared" ca="1" si="188"/>
        <v>1.2332807047261359E-2</v>
      </c>
      <c r="AM1646" s="87">
        <f t="shared" ca="1" si="189"/>
        <v>19.88605383501077</v>
      </c>
    </row>
    <row r="1647" spans="2:39" x14ac:dyDescent="0.45">
      <c r="B1647" s="86">
        <v>41648</v>
      </c>
      <c r="C1647" s="5">
        <v>77.95</v>
      </c>
      <c r="E1647" s="86">
        <v>41654</v>
      </c>
      <c r="F1647" s="5">
        <v>2.9895</v>
      </c>
      <c r="G1647" s="5">
        <v>1.1066654116458741</v>
      </c>
      <c r="I1647" s="86">
        <v>41572</v>
      </c>
      <c r="J1647" s="5">
        <v>13.09</v>
      </c>
      <c r="L1647" s="86">
        <v>41656</v>
      </c>
      <c r="M1647" s="5">
        <v>2.4205000000000001</v>
      </c>
      <c r="O1647" s="86">
        <f t="shared" ca="1" si="184"/>
        <v>41656</v>
      </c>
      <c r="P1647" s="5">
        <v>1762.11</v>
      </c>
      <c r="Q1647" s="5">
        <v>6.5517004308776299</v>
      </c>
      <c r="R1647" s="1"/>
      <c r="S1647" s="1">
        <v>41415</v>
      </c>
      <c r="T1647">
        <v>340.95699999999999</v>
      </c>
      <c r="V1647" s="86">
        <v>41624</v>
      </c>
      <c r="W1647" s="5">
        <v>5.75</v>
      </c>
      <c r="Z1647" s="86">
        <v>41575</v>
      </c>
      <c r="AA1647" s="5">
        <v>93.61</v>
      </c>
      <c r="AC1647" s="1">
        <v>41508</v>
      </c>
      <c r="AD1647">
        <v>3.085</v>
      </c>
      <c r="AE1647" s="87">
        <f t="shared" ca="1" si="185"/>
        <v>-9.9999999999988987E-4</v>
      </c>
      <c r="AF1647" s="87">
        <f t="shared" ca="1" si="186"/>
        <v>6.6698794341926756E-2</v>
      </c>
      <c r="AG1647" s="87">
        <f t="shared" ca="1" si="187"/>
        <v>1.0754857429707407</v>
      </c>
      <c r="AI1647" s="1">
        <v>41431</v>
      </c>
      <c r="AJ1647">
        <v>1622.56</v>
      </c>
      <c r="AK1647" s="85">
        <f t="shared" ca="1" si="190"/>
        <v>8.4544332066969503E-3</v>
      </c>
      <c r="AL1647" s="87">
        <f t="shared" ca="1" si="188"/>
        <v>1.0380288940816097E-2</v>
      </c>
      <c r="AM1647" s="87">
        <f t="shared" ca="1" si="189"/>
        <v>16.737712988534462</v>
      </c>
    </row>
    <row r="1648" spans="2:39" x14ac:dyDescent="0.45">
      <c r="B1648" s="86">
        <v>41647</v>
      </c>
      <c r="C1648" s="5">
        <v>79.45</v>
      </c>
      <c r="E1648" s="86">
        <v>41653</v>
      </c>
      <c r="F1648" s="5">
        <v>2.9634999999999998</v>
      </c>
      <c r="G1648" s="5">
        <v>1.0206613460562373</v>
      </c>
      <c r="I1648" s="86">
        <v>41571</v>
      </c>
      <c r="J1648" s="5">
        <v>13.2</v>
      </c>
      <c r="L1648" s="86">
        <v>41655</v>
      </c>
      <c r="M1648" s="5">
        <v>2.4398</v>
      </c>
      <c r="O1648" s="86">
        <f t="shared" ca="1" si="184"/>
        <v>41655</v>
      </c>
      <c r="P1648" s="5">
        <v>1759.77</v>
      </c>
      <c r="Q1648" s="5">
        <v>7.58473869657257</v>
      </c>
      <c r="R1648" s="1"/>
      <c r="S1648" s="1">
        <v>41414</v>
      </c>
      <c r="T1648">
        <v>343.68400000000003</v>
      </c>
      <c r="V1648" s="86">
        <v>41621</v>
      </c>
      <c r="W1648" s="5">
        <v>6</v>
      </c>
      <c r="Z1648" s="86">
        <v>41572</v>
      </c>
      <c r="AA1648" s="5">
        <v>93.63</v>
      </c>
      <c r="AC1648" s="1">
        <v>41507</v>
      </c>
      <c r="AD1648">
        <v>3.0859999999999999</v>
      </c>
      <c r="AE1648" s="87">
        <f t="shared" ca="1" si="185"/>
        <v>8.5499999999999687E-2</v>
      </c>
      <c r="AF1648" s="87">
        <f t="shared" ca="1" si="186"/>
        <v>6.7004974939676221E-2</v>
      </c>
      <c r="AG1648" s="87">
        <f t="shared" ca="1" si="187"/>
        <v>1.0804227567639095</v>
      </c>
      <c r="AI1648" s="1">
        <v>41430</v>
      </c>
      <c r="AJ1648">
        <v>1608.9</v>
      </c>
      <c r="AK1648" s="85">
        <f t="shared" ca="1" si="190"/>
        <v>-1.3875566725247141E-2</v>
      </c>
      <c r="AL1648" s="87">
        <f t="shared" ca="1" si="188"/>
        <v>9.5086749202196019E-3</v>
      </c>
      <c r="AM1648" s="87">
        <f t="shared" ca="1" si="189"/>
        <v>15.332277610318515</v>
      </c>
    </row>
    <row r="1649" spans="2:39" x14ac:dyDescent="0.45">
      <c r="B1649" s="86">
        <v>41646</v>
      </c>
      <c r="C1649" s="5">
        <v>77.650000000000006</v>
      </c>
      <c r="E1649" s="86">
        <v>41652</v>
      </c>
      <c r="F1649" s="5">
        <v>2.91</v>
      </c>
      <c r="G1649" s="5">
        <v>1.0307295151170055</v>
      </c>
      <c r="I1649" s="86">
        <v>41570</v>
      </c>
      <c r="J1649" s="5">
        <v>13.42</v>
      </c>
      <c r="L1649" s="86">
        <v>41654</v>
      </c>
      <c r="M1649" s="5">
        <v>2.4700000000000002</v>
      </c>
      <c r="O1649" s="86">
        <f t="shared" ca="1" si="184"/>
        <v>41654</v>
      </c>
      <c r="P1649" s="5">
        <v>1752.07</v>
      </c>
      <c r="Q1649" s="5">
        <v>7.2745713150248799</v>
      </c>
      <c r="R1649" s="1"/>
      <c r="S1649" s="1">
        <v>41411</v>
      </c>
      <c r="T1649">
        <v>341.37400000000002</v>
      </c>
      <c r="V1649" s="86">
        <v>41620</v>
      </c>
      <c r="W1649" s="5">
        <v>6.13</v>
      </c>
      <c r="Z1649" s="86">
        <v>41571</v>
      </c>
      <c r="AA1649" s="5">
        <v>93.6</v>
      </c>
      <c r="AC1649" s="1">
        <v>41506</v>
      </c>
      <c r="AD1649">
        <v>3.0005000000000002</v>
      </c>
      <c r="AE1649" s="87">
        <f t="shared" ca="1" si="185"/>
        <v>-6.0499999999999776E-2</v>
      </c>
      <c r="AF1649" s="87">
        <f t="shared" ca="1" si="186"/>
        <v>6.0917293658423854E-2</v>
      </c>
      <c r="AG1649" s="87">
        <f t="shared" ca="1" si="187"/>
        <v>0.9822618456060116</v>
      </c>
      <c r="AI1649" s="1">
        <v>41429</v>
      </c>
      <c r="AJ1649">
        <v>1631.38</v>
      </c>
      <c r="AK1649" s="85">
        <f t="shared" ca="1" si="190"/>
        <v>-5.5260242096006633E-3</v>
      </c>
      <c r="AL1649" s="87">
        <f t="shared" ca="1" si="188"/>
        <v>9.3067374908103045E-3</v>
      </c>
      <c r="AM1649" s="87">
        <f t="shared" ca="1" si="189"/>
        <v>15.006663289333193</v>
      </c>
    </row>
    <row r="1650" spans="2:39" x14ac:dyDescent="0.45">
      <c r="B1650" s="86">
        <v>41645</v>
      </c>
      <c r="C1650" s="5">
        <v>78.45</v>
      </c>
      <c r="E1650" s="86">
        <v>41649</v>
      </c>
      <c r="F1650" s="5">
        <v>2.9514999999999998</v>
      </c>
      <c r="G1650" s="5">
        <v>1.0157458261461565</v>
      </c>
      <c r="I1650" s="86">
        <v>41569</v>
      </c>
      <c r="J1650" s="5">
        <v>13.33</v>
      </c>
      <c r="L1650" s="86">
        <v>41653</v>
      </c>
      <c r="M1650" s="5">
        <v>2.4634999999999998</v>
      </c>
      <c r="O1650" s="86">
        <f t="shared" ca="1" si="184"/>
        <v>41653</v>
      </c>
      <c r="P1650" s="5">
        <v>1746.38</v>
      </c>
      <c r="Q1650" s="5">
        <v>8.4975260590525199</v>
      </c>
      <c r="R1650" s="1"/>
      <c r="S1650" s="1">
        <v>41410</v>
      </c>
      <c r="T1650">
        <v>349.25599999999997</v>
      </c>
      <c r="V1650" s="86">
        <v>41619</v>
      </c>
      <c r="W1650" s="5">
        <v>6.25</v>
      </c>
      <c r="Z1650" s="86">
        <v>41570</v>
      </c>
      <c r="AA1650" s="5">
        <v>93.57</v>
      </c>
      <c r="AC1650" s="1">
        <v>41505</v>
      </c>
      <c r="AD1650">
        <v>3.0609999999999999</v>
      </c>
      <c r="AE1650" s="87">
        <f t="shared" ca="1" si="185"/>
        <v>6.6500000000000004E-2</v>
      </c>
      <c r="AF1650" s="87">
        <f t="shared" ca="1" si="186"/>
        <v>3.5961495612205234E-2</v>
      </c>
      <c r="AG1650" s="87">
        <f t="shared" ca="1" si="187"/>
        <v>0.57986169327981185</v>
      </c>
      <c r="AI1650" s="1">
        <v>41428</v>
      </c>
      <c r="AJ1650">
        <v>1640.42</v>
      </c>
      <c r="AK1650" s="85">
        <f t="shared" ca="1" si="190"/>
        <v>5.9184070822181989E-3</v>
      </c>
      <c r="AL1650" s="87">
        <f t="shared" ca="1" si="188"/>
        <v>9.4996170014946639E-3</v>
      </c>
      <c r="AM1650" s="87">
        <f t="shared" ca="1" si="189"/>
        <v>15.317672155233797</v>
      </c>
    </row>
    <row r="1651" spans="2:39" x14ac:dyDescent="0.45">
      <c r="B1651" s="86">
        <v>41642</v>
      </c>
      <c r="C1651" s="5">
        <v>79.25</v>
      </c>
      <c r="E1651" s="86">
        <v>41648</v>
      </c>
      <c r="F1651" s="5">
        <v>3.0505</v>
      </c>
      <c r="G1651" s="5">
        <v>0.66270908650277027</v>
      </c>
      <c r="I1651" s="86">
        <v>41568</v>
      </c>
      <c r="J1651" s="5">
        <v>13.16</v>
      </c>
      <c r="L1651" s="86">
        <v>41652</v>
      </c>
      <c r="M1651" s="5">
        <v>2.4335</v>
      </c>
      <c r="O1651" s="86">
        <f t="shared" ca="1" si="184"/>
        <v>41652</v>
      </c>
      <c r="P1651" s="5">
        <v>1754.67</v>
      </c>
      <c r="Q1651" s="5">
        <v>5.0723361527097204</v>
      </c>
      <c r="R1651" s="1"/>
      <c r="S1651" s="1">
        <v>41409</v>
      </c>
      <c r="T1651">
        <v>348.34</v>
      </c>
      <c r="V1651" s="86">
        <v>41618</v>
      </c>
      <c r="W1651" s="5">
        <v>6.75</v>
      </c>
      <c r="Z1651" s="86">
        <v>41569</v>
      </c>
      <c r="AA1651" s="5">
        <v>93.49</v>
      </c>
      <c r="AC1651" s="1">
        <v>41502</v>
      </c>
      <c r="AD1651">
        <v>2.9944999999999999</v>
      </c>
      <c r="AE1651" s="87">
        <f t="shared" ca="1" si="185"/>
        <v>6.449999999999978E-2</v>
      </c>
      <c r="AF1651" s="87">
        <f t="shared" ca="1" si="186"/>
        <v>4.5137752122437945E-2</v>
      </c>
      <c r="AG1651" s="87">
        <f t="shared" ca="1" si="187"/>
        <v>0.72782438357980916</v>
      </c>
      <c r="AI1651" s="1">
        <v>41425</v>
      </c>
      <c r="AJ1651">
        <v>1630.74</v>
      </c>
      <c r="AK1651" s="85">
        <f t="shared" ca="1" si="190"/>
        <v>-1.4410550273650714E-2</v>
      </c>
      <c r="AL1651" s="87">
        <f t="shared" ca="1" si="188"/>
        <v>9.6265128219565569E-3</v>
      </c>
      <c r="AM1651" s="87">
        <f t="shared" ca="1" si="189"/>
        <v>15.522285517582917</v>
      </c>
    </row>
    <row r="1652" spans="2:39" x14ac:dyDescent="0.45">
      <c r="B1652" s="86">
        <v>41641</v>
      </c>
      <c r="C1652" s="5">
        <v>79.45</v>
      </c>
      <c r="E1652" s="86">
        <v>41647</v>
      </c>
      <c r="F1652" s="5">
        <v>3.0649999999999999</v>
      </c>
      <c r="G1652" s="5">
        <v>0.65481549564234998</v>
      </c>
      <c r="I1652" s="86">
        <v>41565</v>
      </c>
      <c r="J1652" s="5">
        <v>13.04</v>
      </c>
      <c r="L1652" s="86">
        <v>41649</v>
      </c>
      <c r="M1652" s="5">
        <v>2.46</v>
      </c>
      <c r="O1652" s="86">
        <f t="shared" ca="1" si="184"/>
        <v>41649</v>
      </c>
      <c r="P1652" s="5">
        <v>1744.66</v>
      </c>
      <c r="Q1652" s="5">
        <v>8.9845584767722002</v>
      </c>
      <c r="R1652" s="1"/>
      <c r="S1652" s="1">
        <v>41408</v>
      </c>
      <c r="T1652">
        <v>352.048</v>
      </c>
      <c r="V1652" s="86">
        <v>41617</v>
      </c>
      <c r="W1652" s="5">
        <v>5.75</v>
      </c>
      <c r="Z1652" s="86">
        <v>41568</v>
      </c>
      <c r="AA1652" s="5">
        <v>93.21</v>
      </c>
      <c r="AC1652" s="1">
        <v>41501</v>
      </c>
      <c r="AD1652">
        <v>2.93</v>
      </c>
      <c r="AE1652" s="87">
        <f t="shared" ca="1" si="185"/>
        <v>5.0499999999999989E-2</v>
      </c>
      <c r="AF1652" s="87">
        <f t="shared" ca="1" si="186"/>
        <v>4.4203242716645282E-2</v>
      </c>
      <c r="AG1652" s="87">
        <f t="shared" ca="1" si="187"/>
        <v>0.71275587218438963</v>
      </c>
      <c r="AI1652" s="1">
        <v>41424</v>
      </c>
      <c r="AJ1652">
        <v>1654.41</v>
      </c>
      <c r="AK1652" s="85">
        <f t="shared" ca="1" si="190"/>
        <v>3.6635955678957278E-3</v>
      </c>
      <c r="AL1652" s="87">
        <f t="shared" ca="1" si="188"/>
        <v>5.8398993097618377E-3</v>
      </c>
      <c r="AM1652" s="87">
        <f t="shared" ca="1" si="189"/>
        <v>9.4165546918821459</v>
      </c>
    </row>
    <row r="1653" spans="2:39" x14ac:dyDescent="0.45">
      <c r="B1653" s="86">
        <v>41640</v>
      </c>
      <c r="C1653" s="5">
        <v>79.900000000000006</v>
      </c>
      <c r="E1653" s="86">
        <v>41646</v>
      </c>
      <c r="F1653" s="5">
        <v>3.01</v>
      </c>
      <c r="G1653" s="5">
        <v>0.34711429433737662</v>
      </c>
      <c r="I1653" s="86">
        <v>41564</v>
      </c>
      <c r="J1653" s="5">
        <v>13.48</v>
      </c>
      <c r="L1653" s="86">
        <v>41648</v>
      </c>
      <c r="M1653" s="5">
        <v>2.504</v>
      </c>
      <c r="O1653" s="86">
        <f t="shared" ca="1" si="184"/>
        <v>41648</v>
      </c>
      <c r="P1653" s="5">
        <v>1744.5</v>
      </c>
      <c r="Q1653" s="5">
        <v>14.047582316810001</v>
      </c>
      <c r="R1653" s="1"/>
      <c r="S1653" s="1">
        <v>41407</v>
      </c>
      <c r="T1653">
        <v>355.51400000000001</v>
      </c>
      <c r="V1653" s="86">
        <v>41614</v>
      </c>
      <c r="W1653" s="5">
        <v>6.5</v>
      </c>
      <c r="Z1653" s="86">
        <v>41565</v>
      </c>
      <c r="AA1653" s="5">
        <v>93.42</v>
      </c>
      <c r="AC1653" s="1">
        <v>41500</v>
      </c>
      <c r="AD1653">
        <v>2.8795000000000002</v>
      </c>
      <c r="AE1653" s="87">
        <f t="shared" ca="1" si="185"/>
        <v>-9.9999999999997868E-3</v>
      </c>
      <c r="AF1653" s="87">
        <f t="shared" ca="1" si="186"/>
        <v>5.4168810213996658E-2</v>
      </c>
      <c r="AG1653" s="87">
        <f t="shared" ca="1" si="187"/>
        <v>0.87344581972781632</v>
      </c>
      <c r="AI1653" s="1">
        <v>41423</v>
      </c>
      <c r="AJ1653">
        <v>1648.36</v>
      </c>
      <c r="AK1653" s="85">
        <f t="shared" ca="1" si="190"/>
        <v>-7.072892060328735E-3</v>
      </c>
      <c r="AL1653" s="87">
        <f t="shared" ca="1" si="188"/>
        <v>5.6089577838516038E-3</v>
      </c>
      <c r="AM1653" s="87">
        <f t="shared" ca="1" si="189"/>
        <v>9.0441726705474093</v>
      </c>
    </row>
    <row r="1654" spans="2:39" x14ac:dyDescent="0.45">
      <c r="B1654" s="86">
        <v>41639</v>
      </c>
      <c r="C1654" s="5">
        <v>79.900000000000006</v>
      </c>
      <c r="E1654" s="86">
        <v>41645</v>
      </c>
      <c r="F1654" s="5">
        <v>3.0259999999999998</v>
      </c>
      <c r="G1654" s="5">
        <v>0.39919032636910023</v>
      </c>
      <c r="I1654" s="86">
        <v>41563</v>
      </c>
      <c r="J1654" s="5">
        <v>14.71</v>
      </c>
      <c r="L1654" s="86">
        <v>41647</v>
      </c>
      <c r="M1654" s="5">
        <v>2.52</v>
      </c>
      <c r="O1654" s="86">
        <f t="shared" ca="1" si="184"/>
        <v>41647</v>
      </c>
      <c r="P1654" s="5">
        <v>1733.15</v>
      </c>
      <c r="Q1654" s="5">
        <v>13.9513944671916</v>
      </c>
      <c r="R1654" s="1"/>
      <c r="S1654" s="1">
        <v>41404</v>
      </c>
      <c r="T1654">
        <v>349.82799999999997</v>
      </c>
      <c r="V1654" s="86">
        <v>41613</v>
      </c>
      <c r="W1654" s="5">
        <v>7</v>
      </c>
      <c r="Z1654" s="86">
        <v>41564</v>
      </c>
      <c r="AA1654" s="5">
        <v>93.23</v>
      </c>
      <c r="AC1654" s="1">
        <v>41499</v>
      </c>
      <c r="AD1654">
        <v>2.8895</v>
      </c>
      <c r="AE1654" s="87">
        <f t="shared" ca="1" si="185"/>
        <v>9.7999999999999865E-2</v>
      </c>
      <c r="AF1654" s="87">
        <f t="shared" ca="1" si="186"/>
        <v>5.5524671693461362E-2</v>
      </c>
      <c r="AG1654" s="87">
        <f t="shared" ca="1" si="187"/>
        <v>0.89530842916468401</v>
      </c>
      <c r="AI1654" s="1">
        <v>41422</v>
      </c>
      <c r="AJ1654">
        <v>1660.06</v>
      </c>
      <c r="AK1654" s="85">
        <f t="shared" ca="1" si="190"/>
        <v>6.3209120130071905E-3</v>
      </c>
      <c r="AL1654" s="87">
        <f t="shared" ca="1" si="188"/>
        <v>6.0658663596776649E-3</v>
      </c>
      <c r="AM1654" s="87">
        <f t="shared" ca="1" si="189"/>
        <v>9.7809156116909524</v>
      </c>
    </row>
    <row r="1655" spans="2:39" x14ac:dyDescent="0.45">
      <c r="B1655" s="86">
        <v>41638</v>
      </c>
      <c r="C1655" s="5">
        <v>78.625</v>
      </c>
      <c r="E1655" s="86">
        <v>41642</v>
      </c>
      <c r="F1655" s="5">
        <v>3.0665</v>
      </c>
      <c r="G1655" s="5">
        <v>0.695643287420597</v>
      </c>
      <c r="I1655" s="86">
        <v>41562</v>
      </c>
      <c r="J1655" s="5">
        <v>18.66</v>
      </c>
      <c r="L1655" s="86">
        <v>41646</v>
      </c>
      <c r="M1655" s="5">
        <v>2.512</v>
      </c>
      <c r="O1655" s="86">
        <f t="shared" ca="1" si="184"/>
        <v>41646</v>
      </c>
      <c r="P1655" s="5">
        <v>1721.54</v>
      </c>
      <c r="Q1655" s="5">
        <v>13.8893138966171</v>
      </c>
      <c r="R1655" s="1"/>
      <c r="S1655" s="1">
        <v>41403</v>
      </c>
      <c r="T1655">
        <v>345.322</v>
      </c>
      <c r="V1655" s="86">
        <v>41612</v>
      </c>
      <c r="W1655" s="5">
        <v>7</v>
      </c>
      <c r="Z1655" s="86">
        <v>41563</v>
      </c>
      <c r="AA1655" s="5">
        <v>92.78</v>
      </c>
      <c r="AC1655" s="1">
        <v>41498</v>
      </c>
      <c r="AD1655">
        <v>2.7915000000000001</v>
      </c>
      <c r="AE1655" s="87">
        <f t="shared" ca="1" si="185"/>
        <v>4.4700000000000184E-2</v>
      </c>
      <c r="AF1655" s="87">
        <f t="shared" ca="1" si="186"/>
        <v>3.8738568206203375E-2</v>
      </c>
      <c r="AG1655" s="87">
        <f t="shared" ca="1" si="187"/>
        <v>0.62464064335690994</v>
      </c>
      <c r="AI1655" s="1">
        <v>41418</v>
      </c>
      <c r="AJ1655">
        <v>1649.6</v>
      </c>
      <c r="AK1655" s="85">
        <f t="shared" ca="1" si="190"/>
        <v>-5.5149678226770488E-4</v>
      </c>
      <c r="AL1655" s="87">
        <f t="shared" ca="1" si="188"/>
        <v>4.3022563668980249E-3</v>
      </c>
      <c r="AM1655" s="87">
        <f t="shared" ca="1" si="189"/>
        <v>6.9371799458380732</v>
      </c>
    </row>
    <row r="1656" spans="2:39" x14ac:dyDescent="0.45">
      <c r="B1656" s="86">
        <v>41635</v>
      </c>
      <c r="C1656" s="5">
        <v>79.400000000000006</v>
      </c>
      <c r="E1656" s="86">
        <v>41641</v>
      </c>
      <c r="F1656" s="5">
        <v>3.0609999999999999</v>
      </c>
      <c r="G1656" s="5">
        <v>0.75288998753691372</v>
      </c>
      <c r="I1656" s="86">
        <v>41561</v>
      </c>
      <c r="J1656" s="5">
        <v>16.07</v>
      </c>
      <c r="L1656" s="86">
        <v>41645</v>
      </c>
      <c r="M1656" s="5">
        <v>2.5259999999999998</v>
      </c>
      <c r="O1656" s="86">
        <f t="shared" ca="1" si="184"/>
        <v>41645</v>
      </c>
      <c r="P1656" s="5">
        <v>1698.06</v>
      </c>
      <c r="Q1656" s="5">
        <v>19.037248779425202</v>
      </c>
      <c r="R1656" s="1"/>
      <c r="S1656" s="1">
        <v>41402</v>
      </c>
      <c r="T1656">
        <v>336.80399999999997</v>
      </c>
      <c r="V1656" s="86">
        <v>41611</v>
      </c>
      <c r="W1656" s="5">
        <v>9</v>
      </c>
      <c r="Z1656" s="86">
        <v>41562</v>
      </c>
      <c r="AA1656" s="5">
        <v>92.29</v>
      </c>
      <c r="AC1656" s="1">
        <v>41495</v>
      </c>
      <c r="AD1656">
        <v>2.7467999999999999</v>
      </c>
      <c r="AE1656" s="87">
        <f t="shared" ca="1" si="185"/>
        <v>-1.8699999999999939E-2</v>
      </c>
      <c r="AF1656" s="87">
        <f t="shared" ca="1" si="186"/>
        <v>2.6595927006467217E-2</v>
      </c>
      <c r="AG1656" s="87">
        <f t="shared" ca="1" si="187"/>
        <v>0.42884643716214593</v>
      </c>
      <c r="AI1656" s="1">
        <v>41417</v>
      </c>
      <c r="AJ1656">
        <v>1650.51</v>
      </c>
      <c r="AK1656" s="85">
        <f t="shared" ca="1" si="190"/>
        <v>-2.928135769918223E-3</v>
      </c>
      <c r="AL1656" s="87">
        <f t="shared" ca="1" si="188"/>
        <v>4.2790893040799399E-3</v>
      </c>
      <c r="AM1656" s="87">
        <f t="shared" ca="1" si="189"/>
        <v>6.8998241794959876</v>
      </c>
    </row>
    <row r="1657" spans="2:39" x14ac:dyDescent="0.45">
      <c r="B1657" s="86">
        <v>41634</v>
      </c>
      <c r="C1657" s="5">
        <v>80</v>
      </c>
      <c r="E1657" s="86">
        <v>41640</v>
      </c>
      <c r="F1657" s="5">
        <v>3.0990000000000002</v>
      </c>
      <c r="G1657" s="5">
        <v>0.63547095396511399</v>
      </c>
      <c r="I1657" s="86">
        <v>41558</v>
      </c>
      <c r="J1657" s="5">
        <v>15.72</v>
      </c>
      <c r="L1657" s="86">
        <v>41642</v>
      </c>
      <c r="M1657" s="5">
        <v>2.556</v>
      </c>
      <c r="O1657" s="86">
        <f t="shared" ca="1" si="184"/>
        <v>41642</v>
      </c>
      <c r="P1657" s="5">
        <v>1710.14</v>
      </c>
      <c r="Q1657" s="5">
        <v>14.9649864076463</v>
      </c>
      <c r="R1657" s="1"/>
      <c r="S1657" s="1">
        <v>41401</v>
      </c>
      <c r="T1657">
        <v>336.911</v>
      </c>
      <c r="V1657" s="86">
        <v>41610</v>
      </c>
      <c r="W1657" s="5">
        <v>9</v>
      </c>
      <c r="Z1657" s="86">
        <v>41561</v>
      </c>
      <c r="AA1657" s="5">
        <v>92.32</v>
      </c>
      <c r="AC1657" s="1">
        <v>41494</v>
      </c>
      <c r="AD1657">
        <v>2.7654999999999998</v>
      </c>
      <c r="AE1657" s="87">
        <f t="shared" ca="1" si="185"/>
        <v>-1.5500000000000291E-2</v>
      </c>
      <c r="AF1657" s="87">
        <f t="shared" ca="1" si="186"/>
        <v>3.8024684964726052E-2</v>
      </c>
      <c r="AG1657" s="87">
        <f t="shared" ca="1" si="187"/>
        <v>0.61312962196694787</v>
      </c>
      <c r="AI1657" s="1">
        <v>41416</v>
      </c>
      <c r="AJ1657">
        <v>1655.35</v>
      </c>
      <c r="AK1657" s="85">
        <f t="shared" ca="1" si="190"/>
        <v>-8.3080390400197494E-3</v>
      </c>
      <c r="AL1657" s="87">
        <f t="shared" ca="1" si="188"/>
        <v>7.6445295616292125E-3</v>
      </c>
      <c r="AM1657" s="87">
        <f t="shared" ca="1" si="189"/>
        <v>12.326433538068486</v>
      </c>
    </row>
    <row r="1658" spans="2:39" x14ac:dyDescent="0.45">
      <c r="B1658" s="86">
        <v>41633</v>
      </c>
      <c r="C1658" s="5">
        <v>79.5</v>
      </c>
      <c r="E1658" s="86">
        <v>41639</v>
      </c>
      <c r="F1658" s="5">
        <v>3.0975000000000001</v>
      </c>
      <c r="G1658" s="5">
        <v>0.62962654274842322</v>
      </c>
      <c r="I1658" s="86">
        <v>41557</v>
      </c>
      <c r="J1658" s="5">
        <v>16.48</v>
      </c>
      <c r="L1658" s="86">
        <v>41641</v>
      </c>
      <c r="M1658" s="5">
        <v>2.5709</v>
      </c>
      <c r="O1658" s="86">
        <f t="shared" ca="1" si="184"/>
        <v>41641</v>
      </c>
      <c r="P1658" s="5">
        <v>1703.2</v>
      </c>
      <c r="Q1658" s="5">
        <v>22.722213186004101</v>
      </c>
      <c r="R1658" s="1"/>
      <c r="S1658" s="1">
        <v>41400</v>
      </c>
      <c r="T1658">
        <v>340.91899999999998</v>
      </c>
      <c r="V1658" s="86">
        <v>41607</v>
      </c>
      <c r="W1658" s="5">
        <v>8.75</v>
      </c>
      <c r="Z1658" s="86">
        <v>41558</v>
      </c>
      <c r="AA1658" s="5">
        <v>92.18</v>
      </c>
      <c r="AC1658" s="1">
        <v>41493</v>
      </c>
      <c r="AD1658">
        <v>2.7810000000000001</v>
      </c>
      <c r="AE1658" s="87">
        <f t="shared" ca="1" si="185"/>
        <v>-4.7499999999999876E-2</v>
      </c>
      <c r="AF1658" s="87">
        <f t="shared" ca="1" si="186"/>
        <v>7.2952650168905106E-2</v>
      </c>
      <c r="AG1658" s="87">
        <f t="shared" ca="1" si="187"/>
        <v>1.1763261381663372</v>
      </c>
      <c r="AI1658" s="1">
        <v>41415</v>
      </c>
      <c r="AJ1658">
        <v>1669.16</v>
      </c>
      <c r="AK1658" s="85">
        <f t="shared" ca="1" si="190"/>
        <v>1.7209076486218429E-3</v>
      </c>
      <c r="AL1658" s="87">
        <f t="shared" ca="1" si="188"/>
        <v>6.4282464058272168E-3</v>
      </c>
      <c r="AM1658" s="87">
        <f t="shared" ca="1" si="189"/>
        <v>10.365235878670557</v>
      </c>
    </row>
    <row r="1659" spans="2:39" x14ac:dyDescent="0.45">
      <c r="B1659" s="86">
        <v>41632</v>
      </c>
      <c r="C1659" s="5">
        <v>79.05</v>
      </c>
      <c r="E1659" s="86">
        <v>41638</v>
      </c>
      <c r="F1659" s="5">
        <v>3.0310000000000001</v>
      </c>
      <c r="G1659" s="5">
        <v>0.23748333274849562</v>
      </c>
      <c r="I1659" s="86">
        <v>41556</v>
      </c>
      <c r="J1659" s="5">
        <v>19.600000000000001</v>
      </c>
      <c r="L1659" s="86">
        <v>41640</v>
      </c>
      <c r="M1659" s="5">
        <v>2.617</v>
      </c>
      <c r="O1659" s="86">
        <f t="shared" ca="1" si="184"/>
        <v>41640</v>
      </c>
      <c r="P1659" s="5">
        <v>1692.56</v>
      </c>
      <c r="Q1659" s="5">
        <v>24.512180764756899</v>
      </c>
      <c r="R1659" s="1"/>
      <c r="S1659" s="1">
        <v>41397</v>
      </c>
      <c r="T1659">
        <v>352.37</v>
      </c>
      <c r="V1659" s="86">
        <v>41606</v>
      </c>
      <c r="W1659" s="5">
        <v>8</v>
      </c>
      <c r="Z1659" s="86">
        <v>41557</v>
      </c>
      <c r="AA1659" s="5">
        <v>92.01</v>
      </c>
      <c r="AC1659" s="1">
        <v>41492</v>
      </c>
      <c r="AD1659">
        <v>2.8285</v>
      </c>
      <c r="AE1659" s="87">
        <f t="shared" ca="1" si="185"/>
        <v>1.7500000000000071E-2</v>
      </c>
      <c r="AF1659" s="87">
        <f t="shared" ca="1" si="186"/>
        <v>0.10241350822360604</v>
      </c>
      <c r="AG1659" s="87">
        <f t="shared" ca="1" si="187"/>
        <v>1.6513682004124099</v>
      </c>
      <c r="AI1659" s="1">
        <v>41414</v>
      </c>
      <c r="AJ1659">
        <v>1666.29</v>
      </c>
      <c r="AK1659" s="85">
        <f t="shared" ca="1" si="190"/>
        <v>-7.0790941716164719E-4</v>
      </c>
      <c r="AL1659" s="87">
        <f t="shared" ca="1" si="188"/>
        <v>6.674007509850235E-3</v>
      </c>
      <c r="AM1659" s="87">
        <f t="shared" ca="1" si="189"/>
        <v>10.761513751698553</v>
      </c>
    </row>
    <row r="1660" spans="2:39" x14ac:dyDescent="0.45">
      <c r="B1660" s="86">
        <v>41631</v>
      </c>
      <c r="C1660" s="5">
        <v>79.95</v>
      </c>
      <c r="E1660" s="86">
        <v>41635</v>
      </c>
      <c r="F1660" s="5">
        <v>3.0569999999999999</v>
      </c>
      <c r="G1660" s="5">
        <v>0.42317561366411266</v>
      </c>
      <c r="I1660" s="86">
        <v>41555</v>
      </c>
      <c r="J1660" s="5">
        <v>20.34</v>
      </c>
      <c r="L1660" s="86">
        <v>41639</v>
      </c>
      <c r="M1660" s="5">
        <v>2.6074999999999999</v>
      </c>
      <c r="O1660" s="86">
        <f t="shared" ca="1" si="184"/>
        <v>41639</v>
      </c>
      <c r="P1660" s="5">
        <v>1656.4</v>
      </c>
      <c r="Q1660" s="5">
        <v>14.183869073706999</v>
      </c>
      <c r="R1660" s="1"/>
      <c r="S1660" s="1">
        <v>41396</v>
      </c>
      <c r="T1660">
        <v>358.45</v>
      </c>
      <c r="V1660" s="86">
        <v>41605</v>
      </c>
      <c r="W1660" s="5">
        <v>8.06</v>
      </c>
      <c r="Z1660" s="86">
        <v>41556</v>
      </c>
      <c r="AA1660" s="5">
        <v>91.59</v>
      </c>
      <c r="AC1660" s="1">
        <v>41491</v>
      </c>
      <c r="AD1660">
        <v>2.8109999999999999</v>
      </c>
      <c r="AE1660" s="87">
        <f t="shared" ca="1" si="185"/>
        <v>3.9299999999999891E-2</v>
      </c>
      <c r="AF1660" s="87">
        <f t="shared" ca="1" si="186"/>
        <v>0.10483690507958834</v>
      </c>
      <c r="AG1660" s="87">
        <f t="shared" ca="1" si="187"/>
        <v>1.6904443005711014</v>
      </c>
      <c r="AI1660" s="1">
        <v>41411</v>
      </c>
      <c r="AJ1660">
        <v>1667.47</v>
      </c>
      <c r="AK1660" s="85">
        <f t="shared" ca="1" si="190"/>
        <v>1.0247411805593496E-2</v>
      </c>
      <c r="AL1660" s="87">
        <f t="shared" ca="1" si="188"/>
        <v>7.1616510725980055E-3</v>
      </c>
      <c r="AM1660" s="87">
        <f t="shared" ca="1" si="189"/>
        <v>11.547815370132778</v>
      </c>
    </row>
    <row r="1661" spans="2:39" x14ac:dyDescent="0.45">
      <c r="B1661" s="86">
        <v>41628</v>
      </c>
      <c r="C1661" s="5">
        <v>79.224999999999994</v>
      </c>
      <c r="E1661" s="86">
        <v>41634</v>
      </c>
      <c r="F1661" s="5">
        <v>3.0569999999999999</v>
      </c>
      <c r="G1661" s="5">
        <v>0.42969942983438897</v>
      </c>
      <c r="I1661" s="86">
        <v>41554</v>
      </c>
      <c r="J1661" s="5">
        <v>19.41</v>
      </c>
      <c r="L1661" s="86">
        <v>41638</v>
      </c>
      <c r="M1661" s="5">
        <v>2.5539999999999998</v>
      </c>
      <c r="O1661" s="86">
        <f t="shared" ca="1" si="184"/>
        <v>41638</v>
      </c>
      <c r="P1661" s="5">
        <v>1655.45</v>
      </c>
      <c r="Q1661" s="5">
        <v>13.9989363391882</v>
      </c>
      <c r="R1661" s="1"/>
      <c r="S1661" s="1">
        <v>41395</v>
      </c>
      <c r="T1661">
        <v>373.08499999999998</v>
      </c>
      <c r="V1661" s="86">
        <v>41604</v>
      </c>
      <c r="W1661" s="5">
        <v>7.5</v>
      </c>
      <c r="Z1661" s="86">
        <v>41555</v>
      </c>
      <c r="AA1661" s="5">
        <v>91.51</v>
      </c>
      <c r="AC1661" s="1">
        <v>41488</v>
      </c>
      <c r="AD1661">
        <v>2.7717000000000001</v>
      </c>
      <c r="AE1661" s="87">
        <f t="shared" ca="1" si="185"/>
        <v>-0.1227999999999998</v>
      </c>
      <c r="AF1661" s="87">
        <f t="shared" ca="1" si="186"/>
        <v>0.10222317088931755</v>
      </c>
      <c r="AG1661" s="87">
        <f t="shared" ca="1" si="187"/>
        <v>1.6482991031160943</v>
      </c>
      <c r="AI1661" s="1">
        <v>41410</v>
      </c>
      <c r="AJ1661">
        <v>1650.47</v>
      </c>
      <c r="AK1661" s="85">
        <f t="shared" ca="1" si="190"/>
        <v>-5.0222965730849136E-3</v>
      </c>
      <c r="AL1661" s="87">
        <f t="shared" ca="1" si="188"/>
        <v>6.5064473165348359E-3</v>
      </c>
      <c r="AM1661" s="87">
        <f t="shared" ca="1" si="189"/>
        <v>10.491331058325857</v>
      </c>
    </row>
    <row r="1662" spans="2:39" x14ac:dyDescent="0.45">
      <c r="B1662" s="86">
        <v>41627</v>
      </c>
      <c r="C1662" s="5">
        <v>79.55</v>
      </c>
      <c r="E1662" s="86">
        <v>41633</v>
      </c>
      <c r="F1662" s="5">
        <v>3.0489999999999999</v>
      </c>
      <c r="G1662" s="5">
        <v>0.70593756806108565</v>
      </c>
      <c r="I1662" s="86">
        <v>41551</v>
      </c>
      <c r="J1662" s="5">
        <v>16.739999999999998</v>
      </c>
      <c r="L1662" s="86">
        <v>41635</v>
      </c>
      <c r="M1662" s="5">
        <v>2.5722999999999998</v>
      </c>
      <c r="O1662" s="86">
        <f t="shared" ca="1" si="184"/>
        <v>41635</v>
      </c>
      <c r="P1662" s="5">
        <v>1676.12</v>
      </c>
      <c r="Q1662" s="5">
        <v>12.238218141740701</v>
      </c>
      <c r="R1662" s="1"/>
      <c r="S1662" s="1">
        <v>41394</v>
      </c>
      <c r="T1662">
        <v>361.875</v>
      </c>
      <c r="V1662" s="86">
        <v>41603</v>
      </c>
      <c r="W1662" s="5">
        <v>6.5</v>
      </c>
      <c r="Z1662" s="86">
        <v>41554</v>
      </c>
      <c r="AA1662" s="5">
        <v>91.55</v>
      </c>
      <c r="AC1662" s="1">
        <v>41487</v>
      </c>
      <c r="AD1662">
        <v>2.8944999999999999</v>
      </c>
      <c r="AE1662" s="87">
        <f t="shared" ca="1" si="185"/>
        <v>0.12399999999999967</v>
      </c>
      <c r="AF1662" s="87">
        <f t="shared" ca="1" si="186"/>
        <v>6.6192270445019796E-2</v>
      </c>
      <c r="AG1662" s="87">
        <f t="shared" ca="1" si="187"/>
        <v>1.0673182905456677</v>
      </c>
      <c r="AI1662" s="1">
        <v>41409</v>
      </c>
      <c r="AJ1662">
        <v>1658.78</v>
      </c>
      <c r="AK1662" s="85">
        <f t="shared" ca="1" si="190"/>
        <v>5.1010651178161831E-3</v>
      </c>
      <c r="AL1662" s="87">
        <f t="shared" ca="1" si="188"/>
        <v>4.1200511033408988E-3</v>
      </c>
      <c r="AM1662" s="87">
        <f t="shared" ca="1" si="189"/>
        <v>6.6433827862592292</v>
      </c>
    </row>
    <row r="1663" spans="2:39" x14ac:dyDescent="0.45">
      <c r="B1663" s="86">
        <v>41626</v>
      </c>
      <c r="C1663" s="5">
        <v>78.25</v>
      </c>
      <c r="E1663" s="86">
        <v>41632</v>
      </c>
      <c r="F1663" s="5">
        <v>3.05</v>
      </c>
      <c r="G1663" s="5">
        <v>0.72060936019455102</v>
      </c>
      <c r="I1663" s="86">
        <v>41550</v>
      </c>
      <c r="J1663" s="5">
        <v>17.670000000000002</v>
      </c>
      <c r="L1663" s="86">
        <v>41634</v>
      </c>
      <c r="M1663" s="5">
        <v>2.5510000000000002</v>
      </c>
      <c r="O1663" s="86">
        <f t="shared" ca="1" si="184"/>
        <v>41634</v>
      </c>
      <c r="P1663" s="5">
        <v>1690.5</v>
      </c>
      <c r="Q1663" s="5">
        <v>12.7519028508251</v>
      </c>
      <c r="R1663" s="1"/>
      <c r="S1663" s="1">
        <v>41393</v>
      </c>
      <c r="T1663">
        <v>370.51100000000002</v>
      </c>
      <c r="V1663" s="86">
        <v>41600</v>
      </c>
      <c r="W1663" s="5">
        <v>6.63</v>
      </c>
      <c r="Z1663" s="86">
        <v>41551</v>
      </c>
      <c r="AA1663" s="5">
        <v>91.79</v>
      </c>
      <c r="AC1663" s="1">
        <v>41486</v>
      </c>
      <c r="AD1663">
        <v>2.7705000000000002</v>
      </c>
      <c r="AE1663" s="87">
        <f t="shared" ca="1" si="185"/>
        <v>-3.1499999999999861E-2</v>
      </c>
      <c r="AF1663" s="87">
        <f t="shared" ca="1" si="186"/>
        <v>2.6646997954741472E-2</v>
      </c>
      <c r="AG1663" s="87">
        <f t="shared" ca="1" si="187"/>
        <v>0.42966993145902005</v>
      </c>
      <c r="AI1663" s="1">
        <v>41408</v>
      </c>
      <c r="AJ1663">
        <v>1650.34</v>
      </c>
      <c r="AK1663" s="85">
        <f t="shared" ca="1" si="190"/>
        <v>1.0091099634557102E-2</v>
      </c>
      <c r="AL1663" s="87">
        <f t="shared" ca="1" si="188"/>
        <v>5.9208974211289213E-3</v>
      </c>
      <c r="AM1663" s="87">
        <f t="shared" ca="1" si="189"/>
        <v>9.5471602220755081</v>
      </c>
    </row>
    <row r="1664" spans="2:39" x14ac:dyDescent="0.45">
      <c r="B1664" s="86">
        <v>41625</v>
      </c>
      <c r="C1664" s="5">
        <v>80.12</v>
      </c>
      <c r="E1664" s="86">
        <v>41631</v>
      </c>
      <c r="F1664" s="5">
        <v>2.9958</v>
      </c>
      <c r="G1664" s="5">
        <v>0.74404811672364468</v>
      </c>
      <c r="I1664" s="86">
        <v>41549</v>
      </c>
      <c r="J1664" s="5">
        <v>16.600000000000001</v>
      </c>
      <c r="L1664" s="86">
        <v>41633</v>
      </c>
      <c r="M1664" s="5">
        <v>2.5510000000000002</v>
      </c>
      <c r="O1664" s="86">
        <f t="shared" ca="1" si="184"/>
        <v>41633</v>
      </c>
      <c r="P1664" s="5">
        <v>1678.66</v>
      </c>
      <c r="Q1664" s="5">
        <v>12.021919121771599</v>
      </c>
      <c r="R1664" s="1"/>
      <c r="S1664" s="1">
        <v>41390</v>
      </c>
      <c r="T1664">
        <v>382.31599999999997</v>
      </c>
      <c r="V1664" s="86">
        <v>41599</v>
      </c>
      <c r="W1664" s="5">
        <v>4.5</v>
      </c>
      <c r="Z1664" s="86">
        <v>41550</v>
      </c>
      <c r="AA1664" s="5">
        <v>91.63</v>
      </c>
      <c r="AC1664" s="1">
        <v>41485</v>
      </c>
      <c r="AD1664">
        <v>2.802</v>
      </c>
      <c r="AE1664" s="87">
        <f t="shared" ca="1" si="185"/>
        <v>6.4999999999999503E-3</v>
      </c>
      <c r="AF1664" s="87">
        <f t="shared" ca="1" si="186"/>
        <v>2.0291623887703079E-2</v>
      </c>
      <c r="AG1664" s="87">
        <f t="shared" ca="1" si="187"/>
        <v>0.32719260382838816</v>
      </c>
      <c r="AI1664" s="1">
        <v>41407</v>
      </c>
      <c r="AJ1664">
        <v>1633.77</v>
      </c>
      <c r="AK1664" s="85">
        <f t="shared" ca="1" si="190"/>
        <v>4.2846606096343147E-5</v>
      </c>
      <c r="AL1664" s="87">
        <f t="shared" ca="1" si="188"/>
        <v>3.8107393047627823E-3</v>
      </c>
      <c r="AM1664" s="87">
        <f t="shared" ca="1" si="189"/>
        <v>6.1446324973139133</v>
      </c>
    </row>
    <row r="1665" spans="2:39" x14ac:dyDescent="0.45">
      <c r="B1665" s="86">
        <v>41624</v>
      </c>
      <c r="C1665" s="5">
        <v>81.540000000000006</v>
      </c>
      <c r="E1665" s="86">
        <v>41628</v>
      </c>
      <c r="F1665" s="5">
        <v>2.9529999999999998</v>
      </c>
      <c r="G1665" s="5">
        <v>0.90462699495427656</v>
      </c>
      <c r="I1665" s="86">
        <v>41548</v>
      </c>
      <c r="J1665" s="5">
        <v>15.54</v>
      </c>
      <c r="L1665" s="86">
        <v>41632</v>
      </c>
      <c r="M1665" s="5">
        <v>2.56</v>
      </c>
      <c r="O1665" s="86">
        <f t="shared" ca="1" si="184"/>
        <v>41632</v>
      </c>
      <c r="P1665" s="5">
        <v>1693.87</v>
      </c>
      <c r="Q1665" s="5">
        <v>9.9897095327026708</v>
      </c>
      <c r="R1665" s="1"/>
      <c r="S1665" s="1">
        <v>41389</v>
      </c>
      <c r="T1665">
        <v>383.74099999999999</v>
      </c>
      <c r="V1665" s="86">
        <v>41598</v>
      </c>
      <c r="W1665" s="5">
        <v>4.13</v>
      </c>
      <c r="Z1665" s="86">
        <v>41549</v>
      </c>
      <c r="AA1665" s="5">
        <v>91.57</v>
      </c>
      <c r="AC1665" s="1">
        <v>41484</v>
      </c>
      <c r="AD1665">
        <v>2.7955000000000001</v>
      </c>
      <c r="AE1665" s="87">
        <f t="shared" ca="1" si="185"/>
        <v>3.2000000000000028E-2</v>
      </c>
      <c r="AF1665" s="87">
        <f t="shared" ca="1" si="186"/>
        <v>4.2831793098118243E-2</v>
      </c>
      <c r="AG1665" s="87">
        <f t="shared" ca="1" si="187"/>
        <v>0.6906419115576482</v>
      </c>
      <c r="AI1665" s="1">
        <v>41404</v>
      </c>
      <c r="AJ1665">
        <v>1633.7</v>
      </c>
      <c r="AK1665" s="85">
        <f t="shared" ca="1" si="190"/>
        <v>4.3124006751514296E-3</v>
      </c>
      <c r="AL1665" s="87">
        <f t="shared" ca="1" si="188"/>
        <v>4.1508575529056431E-3</v>
      </c>
      <c r="AM1665" s="87">
        <f t="shared" ca="1" si="189"/>
        <v>6.6930566935994156</v>
      </c>
    </row>
    <row r="1666" spans="2:39" x14ac:dyDescent="0.45">
      <c r="B1666" s="86">
        <v>41621</v>
      </c>
      <c r="C1666" s="5">
        <v>82</v>
      </c>
      <c r="E1666" s="86">
        <v>41627</v>
      </c>
      <c r="F1666" s="5">
        <v>2.9944999999999999</v>
      </c>
      <c r="G1666" s="5">
        <v>0.76253715756458107</v>
      </c>
      <c r="I1666" s="86">
        <v>41547</v>
      </c>
      <c r="J1666" s="5">
        <v>16.600000000000001</v>
      </c>
      <c r="L1666" s="86">
        <v>41631</v>
      </c>
      <c r="M1666" s="5">
        <v>2.5198</v>
      </c>
      <c r="O1666" s="86">
        <f t="shared" ca="1" si="184"/>
        <v>41631</v>
      </c>
      <c r="P1666" s="5">
        <v>1695</v>
      </c>
      <c r="Q1666" s="5">
        <v>10.547994183393</v>
      </c>
      <c r="R1666" s="1"/>
      <c r="S1666" s="1">
        <v>41388</v>
      </c>
      <c r="T1666">
        <v>390.78699999999998</v>
      </c>
      <c r="V1666" s="86">
        <v>41597</v>
      </c>
      <c r="W1666" s="5">
        <v>5</v>
      </c>
      <c r="Z1666" s="86">
        <v>41548</v>
      </c>
      <c r="AA1666" s="5">
        <v>91.53</v>
      </c>
      <c r="AC1666" s="1">
        <v>41481</v>
      </c>
      <c r="AD1666">
        <v>2.7635000000000001</v>
      </c>
      <c r="AE1666" s="87">
        <f t="shared" ca="1" si="185"/>
        <v>-8.49999999999973E-3</v>
      </c>
      <c r="AF1666" s="87">
        <f t="shared" ca="1" si="186"/>
        <v>4.2369407202209899E-2</v>
      </c>
      <c r="AG1666" s="87">
        <f t="shared" ca="1" si="187"/>
        <v>0.68318616301366619</v>
      </c>
      <c r="AI1666" s="1">
        <v>41403</v>
      </c>
      <c r="AJ1666">
        <v>1626.67</v>
      </c>
      <c r="AK1666" s="85">
        <f t="shared" ca="1" si="190"/>
        <v>-3.6939809321391258E-3</v>
      </c>
      <c r="AL1666" s="87">
        <f t="shared" ca="1" si="188"/>
        <v>3.9693766950535149E-3</v>
      </c>
      <c r="AM1666" s="87">
        <f t="shared" ca="1" si="189"/>
        <v>6.4004276031221776</v>
      </c>
    </row>
    <row r="1667" spans="2:39" x14ac:dyDescent="0.45">
      <c r="B1667" s="86">
        <v>41620</v>
      </c>
      <c r="C1667" s="5">
        <v>83.74</v>
      </c>
      <c r="E1667" s="86">
        <v>41626</v>
      </c>
      <c r="F1667" s="5">
        <v>2.9495</v>
      </c>
      <c r="G1667" s="5">
        <v>0.72103137934489636</v>
      </c>
      <c r="I1667" s="86">
        <v>41544</v>
      </c>
      <c r="J1667" s="5">
        <v>15.46</v>
      </c>
      <c r="L1667" s="86">
        <v>41628</v>
      </c>
      <c r="M1667" s="5">
        <v>2.4990000000000001</v>
      </c>
      <c r="O1667" s="86">
        <f t="shared" ca="1" si="184"/>
        <v>41628</v>
      </c>
      <c r="P1667" s="5">
        <v>1681.55</v>
      </c>
      <c r="Q1667" s="5">
        <v>6.6357636889964802</v>
      </c>
      <c r="R1667" s="1"/>
      <c r="S1667" s="1">
        <v>41387</v>
      </c>
      <c r="T1667">
        <v>394.58800000000002</v>
      </c>
      <c r="V1667" s="86">
        <v>41596</v>
      </c>
      <c r="W1667" s="5">
        <v>6</v>
      </c>
      <c r="Z1667" s="86">
        <v>41547</v>
      </c>
      <c r="AA1667" s="5">
        <v>91.58</v>
      </c>
      <c r="AC1667" s="1">
        <v>41480</v>
      </c>
      <c r="AD1667">
        <v>2.7719999999999998</v>
      </c>
      <c r="AE1667" s="87">
        <f t="shared" ca="1" si="185"/>
        <v>-1.3000000000000345E-2</v>
      </c>
      <c r="AF1667" s="87">
        <f t="shared" ca="1" si="186"/>
        <v>4.0917345547660904E-2</v>
      </c>
      <c r="AG1667" s="87">
        <f t="shared" ca="1" si="187"/>
        <v>0.65977237236287656</v>
      </c>
      <c r="AI1667" s="1">
        <v>41402</v>
      </c>
      <c r="AJ1667">
        <v>1632.69</v>
      </c>
      <c r="AK1667" s="85">
        <f t="shared" ca="1" si="190"/>
        <v>4.1305507302880854E-3</v>
      </c>
      <c r="AL1667" s="87">
        <f t="shared" ca="1" si="188"/>
        <v>3.6354873026619898E-3</v>
      </c>
      <c r="AM1667" s="87">
        <f t="shared" ca="1" si="189"/>
        <v>5.8620471349455245</v>
      </c>
    </row>
    <row r="1668" spans="2:39" x14ac:dyDescent="0.45">
      <c r="B1668" s="86">
        <v>41619</v>
      </c>
      <c r="C1668" s="5">
        <v>83.02</v>
      </c>
      <c r="E1668" s="86">
        <v>41625</v>
      </c>
      <c r="F1668" s="5">
        <v>2.8889999999999998</v>
      </c>
      <c r="G1668" s="5">
        <v>0.48222703850641535</v>
      </c>
      <c r="I1668" s="86">
        <v>41543</v>
      </c>
      <c r="J1668" s="5">
        <v>14.06</v>
      </c>
      <c r="L1668" s="86">
        <v>41627</v>
      </c>
      <c r="M1668" s="5">
        <v>2.5545</v>
      </c>
      <c r="O1668" s="86">
        <f t="shared" ca="1" si="184"/>
        <v>41627</v>
      </c>
      <c r="P1668" s="5">
        <v>1691.75</v>
      </c>
      <c r="Q1668" s="5">
        <v>5.4456540295482698</v>
      </c>
      <c r="R1668" s="1"/>
      <c r="S1668" s="1">
        <v>41386</v>
      </c>
      <c r="T1668">
        <v>400.34399999999999</v>
      </c>
      <c r="V1668" s="86">
        <v>41593</v>
      </c>
      <c r="W1668" s="5">
        <v>6.25</v>
      </c>
      <c r="Z1668" s="86">
        <v>41544</v>
      </c>
      <c r="AA1668" s="5">
        <v>91.84</v>
      </c>
      <c r="AC1668" s="1">
        <v>41479</v>
      </c>
      <c r="AD1668">
        <v>2.7850000000000001</v>
      </c>
      <c r="AE1668" s="87">
        <f t="shared" ca="1" si="185"/>
        <v>7.9000000000000181E-2</v>
      </c>
      <c r="AF1668" s="87">
        <f t="shared" ca="1" si="186"/>
        <v>5.0114036623152614E-2</v>
      </c>
      <c r="AG1668" s="87">
        <f t="shared" ca="1" si="187"/>
        <v>0.80806456012705885</v>
      </c>
      <c r="AI1668" s="1">
        <v>41401</v>
      </c>
      <c r="AJ1668">
        <v>1625.96</v>
      </c>
      <c r="AK1668" s="85">
        <f t="shared" ca="1" si="190"/>
        <v>5.2166631841068997E-3</v>
      </c>
      <c r="AL1668" s="87">
        <f t="shared" ca="1" si="188"/>
        <v>3.9394388560532369E-3</v>
      </c>
      <c r="AM1668" s="87">
        <f t="shared" ca="1" si="189"/>
        <v>6.3521542882327173</v>
      </c>
    </row>
    <row r="1669" spans="2:39" x14ac:dyDescent="0.45">
      <c r="B1669" s="86">
        <v>41618</v>
      </c>
      <c r="C1669" s="5">
        <v>82.2</v>
      </c>
      <c r="E1669" s="86">
        <v>41624</v>
      </c>
      <c r="F1669" s="5">
        <v>2.9350000000000001</v>
      </c>
      <c r="G1669" s="5">
        <v>0.40173996564942288</v>
      </c>
      <c r="I1669" s="86">
        <v>41542</v>
      </c>
      <c r="J1669" s="5">
        <v>14.01</v>
      </c>
      <c r="L1669" s="86">
        <v>41626</v>
      </c>
      <c r="M1669" s="5">
        <v>2.5465</v>
      </c>
      <c r="O1669" s="86">
        <f t="shared" ca="1" si="184"/>
        <v>41626</v>
      </c>
      <c r="P1669" s="5">
        <v>1698.67</v>
      </c>
      <c r="Q1669" s="5">
        <v>5.7312084843890503</v>
      </c>
      <c r="R1669" s="1"/>
      <c r="S1669" s="1">
        <v>41383</v>
      </c>
      <c r="T1669">
        <v>407.26600000000002</v>
      </c>
      <c r="V1669" s="86">
        <v>41592</v>
      </c>
      <c r="W1669" s="5">
        <v>8.5</v>
      </c>
      <c r="Z1669" s="86">
        <v>41543</v>
      </c>
      <c r="AA1669" s="5">
        <v>91.94</v>
      </c>
      <c r="AC1669" s="1">
        <v>41478</v>
      </c>
      <c r="AD1669">
        <v>2.706</v>
      </c>
      <c r="AE1669" s="87">
        <f t="shared" ca="1" si="185"/>
        <v>1.6500000000000181E-2</v>
      </c>
      <c r="AF1669" s="87">
        <f t="shared" ca="1" si="186"/>
        <v>3.3337916351606017E-2</v>
      </c>
      <c r="AG1669" s="87">
        <f t="shared" ca="1" si="187"/>
        <v>0.53755774883572904</v>
      </c>
      <c r="AI1669" s="1">
        <v>41400</v>
      </c>
      <c r="AJ1669">
        <v>1617.5</v>
      </c>
      <c r="AK1669" s="85">
        <f t="shared" ca="1" si="190"/>
        <v>1.9059883489792062E-3</v>
      </c>
      <c r="AL1669" s="87">
        <f t="shared" ca="1" si="188"/>
        <v>9.13162590060136E-3</v>
      </c>
      <c r="AM1669" s="87">
        <f t="shared" ca="1" si="189"/>
        <v>14.724304334337408</v>
      </c>
    </row>
    <row r="1670" spans="2:39" x14ac:dyDescent="0.45">
      <c r="B1670" s="86">
        <v>41617</v>
      </c>
      <c r="C1670" s="5">
        <v>83.43</v>
      </c>
      <c r="E1670" s="86">
        <v>41621</v>
      </c>
      <c r="F1670" s="5">
        <v>2.9260000000000002</v>
      </c>
      <c r="G1670" s="5">
        <v>0.55328375781931871</v>
      </c>
      <c r="I1670" s="86">
        <v>41541</v>
      </c>
      <c r="J1670" s="5">
        <v>14.08</v>
      </c>
      <c r="L1670" s="86">
        <v>41625</v>
      </c>
      <c r="M1670" s="5">
        <v>2.4900000000000002</v>
      </c>
      <c r="O1670" s="86">
        <f t="shared" ca="1" si="184"/>
        <v>41625</v>
      </c>
      <c r="P1670" s="5">
        <v>1692.77</v>
      </c>
      <c r="Q1670" s="5">
        <v>3.5025775047502301</v>
      </c>
      <c r="R1670" s="1"/>
      <c r="S1670" s="1">
        <v>41382</v>
      </c>
      <c r="T1670">
        <v>411.399</v>
      </c>
      <c r="V1670" s="86">
        <v>41591</v>
      </c>
      <c r="W1670" s="5">
        <v>11.06</v>
      </c>
      <c r="Z1670" s="86">
        <v>41542</v>
      </c>
      <c r="AA1670" s="5">
        <v>91.99</v>
      </c>
      <c r="AC1670" s="1">
        <v>41477</v>
      </c>
      <c r="AD1670">
        <v>2.6894999999999998</v>
      </c>
      <c r="AE1670" s="87">
        <f t="shared" ca="1" si="185"/>
        <v>-1.000000000000334E-3</v>
      </c>
      <c r="AF1670" s="87">
        <f t="shared" ca="1" si="186"/>
        <v>4.0092341330151209E-2</v>
      </c>
      <c r="AG1670" s="87">
        <f t="shared" ca="1" si="187"/>
        <v>0.64646957907288349</v>
      </c>
      <c r="AI1670" s="1">
        <v>41397</v>
      </c>
      <c r="AJ1670">
        <v>1614.42</v>
      </c>
      <c r="AK1670" s="85">
        <f t="shared" ca="1" si="190"/>
        <v>1.04795153331448E-2</v>
      </c>
      <c r="AL1670" s="87">
        <f t="shared" ca="1" si="188"/>
        <v>9.1110536890382735E-3</v>
      </c>
      <c r="AM1670" s="87">
        <f t="shared" ca="1" si="189"/>
        <v>14.69113263992258</v>
      </c>
    </row>
    <row r="1671" spans="2:39" x14ac:dyDescent="0.45">
      <c r="B1671" s="86">
        <v>41614</v>
      </c>
      <c r="C1671" s="5">
        <v>83.44</v>
      </c>
      <c r="E1671" s="86">
        <v>41620</v>
      </c>
      <c r="F1671" s="5">
        <v>2.9390000000000001</v>
      </c>
      <c r="G1671" s="5">
        <v>0.58876105792870859</v>
      </c>
      <c r="I1671" s="86">
        <v>41540</v>
      </c>
      <c r="J1671" s="5">
        <v>14.31</v>
      </c>
      <c r="L1671" s="86">
        <v>41624</v>
      </c>
      <c r="M1671" s="5">
        <v>2.5110000000000001</v>
      </c>
      <c r="O1671" s="86">
        <f t="shared" ca="1" si="184"/>
        <v>41624</v>
      </c>
      <c r="P1671" s="5">
        <v>1697.42</v>
      </c>
      <c r="Q1671" s="5">
        <v>3.9068360187122599</v>
      </c>
      <c r="R1671" s="1"/>
      <c r="S1671" s="1">
        <v>41381</v>
      </c>
      <c r="T1671">
        <v>408.69600000000003</v>
      </c>
      <c r="V1671" s="86">
        <v>41590</v>
      </c>
      <c r="W1671" s="5">
        <v>12.25</v>
      </c>
      <c r="Z1671" s="86">
        <v>41541</v>
      </c>
      <c r="AA1671" s="5">
        <v>92.15</v>
      </c>
      <c r="AC1671" s="1">
        <v>41474</v>
      </c>
      <c r="AD1671">
        <v>2.6905000000000001</v>
      </c>
      <c r="AE1671" s="87">
        <f t="shared" ca="1" si="185"/>
        <v>-4.1500000000000092E-2</v>
      </c>
      <c r="AF1671" s="87">
        <f t="shared" ca="1" si="186"/>
        <v>3.9401776609691345E-2</v>
      </c>
      <c r="AG1671" s="87">
        <f t="shared" ca="1" si="187"/>
        <v>0.6353345575364252</v>
      </c>
      <c r="AI1671" s="1">
        <v>41396</v>
      </c>
      <c r="AJ1671">
        <v>1597.59</v>
      </c>
      <c r="AK1671" s="85">
        <f t="shared" ca="1" si="190"/>
        <v>9.3639943536941335E-3</v>
      </c>
      <c r="AL1671" s="87">
        <f t="shared" ca="1" si="188"/>
        <v>8.3518655337231767E-3</v>
      </c>
      <c r="AM1671" s="87">
        <f t="shared" ca="1" si="189"/>
        <v>13.466978522401456</v>
      </c>
    </row>
    <row r="1672" spans="2:39" x14ac:dyDescent="0.45">
      <c r="B1672" s="86">
        <v>41613</v>
      </c>
      <c r="C1672" s="5">
        <v>87.4</v>
      </c>
      <c r="E1672" s="86">
        <v>41619</v>
      </c>
      <c r="F1672" s="5">
        <v>2.9165000000000001</v>
      </c>
      <c r="G1672" s="5">
        <v>0.57648901406126796</v>
      </c>
      <c r="I1672" s="86">
        <v>41537</v>
      </c>
      <c r="J1672" s="5">
        <v>13.12</v>
      </c>
      <c r="L1672" s="86">
        <v>41621</v>
      </c>
      <c r="M1672" s="5">
        <v>2.4990000000000001</v>
      </c>
      <c r="O1672" s="86">
        <f t="shared" ca="1" si="184"/>
        <v>41621</v>
      </c>
      <c r="P1672" s="5">
        <v>1701.84</v>
      </c>
      <c r="Q1672" s="5">
        <v>13.9337861219194</v>
      </c>
      <c r="R1672" s="1"/>
      <c r="S1672" s="1">
        <v>41380</v>
      </c>
      <c r="T1672">
        <v>398.62200000000001</v>
      </c>
      <c r="V1672" s="86">
        <v>41586</v>
      </c>
      <c r="W1672" s="5">
        <v>12.5</v>
      </c>
      <c r="Z1672" s="86">
        <v>41540</v>
      </c>
      <c r="AA1672" s="5">
        <v>92.35</v>
      </c>
      <c r="AC1672" s="1">
        <v>41473</v>
      </c>
      <c r="AD1672">
        <v>2.7320000000000002</v>
      </c>
      <c r="AE1672" s="87">
        <f t="shared" ca="1" si="185"/>
        <v>3.7000000000000366E-2</v>
      </c>
      <c r="AF1672" s="87">
        <f t="shared" ca="1" si="186"/>
        <v>4.1672082981295912E-2</v>
      </c>
      <c r="AG1672" s="87">
        <f t="shared" ca="1" si="187"/>
        <v>0.67194214780738615</v>
      </c>
      <c r="AI1672" s="1">
        <v>41395</v>
      </c>
      <c r="AJ1672">
        <v>1582.7</v>
      </c>
      <c r="AK1672" s="85">
        <f t="shared" ca="1" si="190"/>
        <v>-9.3514754188050771E-3</v>
      </c>
      <c r="AL1672" s="87">
        <f t="shared" ca="1" si="188"/>
        <v>7.0160839330249795E-3</v>
      </c>
      <c r="AM1672" s="87">
        <f t="shared" ca="1" si="189"/>
        <v>11.313095410348719</v>
      </c>
    </row>
    <row r="1673" spans="2:39" x14ac:dyDescent="0.45">
      <c r="B1673" s="86">
        <v>41612</v>
      </c>
      <c r="C1673" s="5">
        <v>87.7</v>
      </c>
      <c r="E1673" s="86">
        <v>41618</v>
      </c>
      <c r="F1673" s="5">
        <v>2.87</v>
      </c>
      <c r="G1673" s="5">
        <v>0.48829934466472369</v>
      </c>
      <c r="I1673" s="86">
        <v>41536</v>
      </c>
      <c r="J1673" s="5">
        <v>13.16</v>
      </c>
      <c r="L1673" s="86">
        <v>41620</v>
      </c>
      <c r="M1673" s="5">
        <v>2.5139999999999998</v>
      </c>
      <c r="O1673" s="86">
        <f t="shared" ca="1" si="184"/>
        <v>41620</v>
      </c>
      <c r="P1673" s="5">
        <v>1709.91</v>
      </c>
      <c r="Q1673" s="5">
        <v>13.395250041383999</v>
      </c>
      <c r="R1673" s="1"/>
      <c r="S1673" s="1">
        <v>41379</v>
      </c>
      <c r="T1673">
        <v>415.57799999999997</v>
      </c>
      <c r="V1673" s="86">
        <v>41585</v>
      </c>
      <c r="W1673" s="5">
        <v>13.5</v>
      </c>
      <c r="Z1673" s="86">
        <v>41537</v>
      </c>
      <c r="AA1673" s="5">
        <v>92.36</v>
      </c>
      <c r="AC1673" s="1">
        <v>41472</v>
      </c>
      <c r="AD1673">
        <v>2.6949999999999998</v>
      </c>
      <c r="AE1673" s="87">
        <f t="shared" ca="1" si="185"/>
        <v>-5.0000000000000266E-2</v>
      </c>
      <c r="AF1673" s="87">
        <f t="shared" ca="1" si="186"/>
        <v>3.2332581606381569E-2</v>
      </c>
      <c r="AG1673" s="87">
        <f t="shared" ca="1" si="187"/>
        <v>0.52134721315708987</v>
      </c>
      <c r="AI1673" s="1">
        <v>41394</v>
      </c>
      <c r="AJ1673">
        <v>1597.57</v>
      </c>
      <c r="AK1673" s="85">
        <f t="shared" ca="1" si="190"/>
        <v>2.4818418469955725E-3</v>
      </c>
      <c r="AL1673" s="87">
        <f t="shared" ca="1" si="188"/>
        <v>3.7454536117515632E-3</v>
      </c>
      <c r="AM1673" s="87">
        <f t="shared" ca="1" si="189"/>
        <v>6.0393624804473651</v>
      </c>
    </row>
    <row r="1674" spans="2:39" x14ac:dyDescent="0.45">
      <c r="B1674" s="86">
        <v>41611</v>
      </c>
      <c r="C1674" s="5">
        <v>85.5</v>
      </c>
      <c r="E1674" s="86">
        <v>41617</v>
      </c>
      <c r="F1674" s="5">
        <v>2.8995000000000002</v>
      </c>
      <c r="G1674" s="5">
        <v>0.53771391092289722</v>
      </c>
      <c r="I1674" s="86">
        <v>41535</v>
      </c>
      <c r="J1674" s="5">
        <v>13.59</v>
      </c>
      <c r="L1674" s="86">
        <v>41619</v>
      </c>
      <c r="M1674" s="5">
        <v>2.5085000000000002</v>
      </c>
      <c r="O1674" s="86">
        <f t="shared" ca="1" si="184"/>
        <v>41619</v>
      </c>
      <c r="P1674" s="5">
        <v>1722.34</v>
      </c>
      <c r="Q1674" s="5">
        <v>9.2345661935845307</v>
      </c>
      <c r="R1674" s="1"/>
      <c r="S1674" s="1">
        <v>41376</v>
      </c>
      <c r="T1674">
        <v>399.113</v>
      </c>
      <c r="V1674" s="86">
        <v>41584</v>
      </c>
      <c r="W1674" s="5">
        <v>13.25</v>
      </c>
      <c r="Z1674" s="86">
        <v>41536</v>
      </c>
      <c r="AA1674" s="5">
        <v>92.47</v>
      </c>
      <c r="AC1674" s="1">
        <v>41471</v>
      </c>
      <c r="AD1674">
        <v>2.7450000000000001</v>
      </c>
      <c r="AE1674" s="87">
        <f t="shared" ca="1" si="185"/>
        <v>-9.5000000000000639E-3</v>
      </c>
      <c r="AF1674" s="87">
        <f t="shared" ca="1" si="186"/>
        <v>3.2066012640592709E-2</v>
      </c>
      <c r="AG1674" s="87">
        <f t="shared" ca="1" si="187"/>
        <v>0.51704891773731554</v>
      </c>
      <c r="AI1674" s="1">
        <v>41393</v>
      </c>
      <c r="AJ1674">
        <v>1593.61</v>
      </c>
      <c r="AK1674" s="85">
        <f t="shared" ca="1" si="190"/>
        <v>7.1603183893662135E-3</v>
      </c>
      <c r="AL1674" s="87">
        <f t="shared" ca="1" si="188"/>
        <v>4.0426957733663647E-3</v>
      </c>
      <c r="AM1674" s="87">
        <f t="shared" ca="1" si="189"/>
        <v>6.5186510645673534</v>
      </c>
    </row>
    <row r="1675" spans="2:39" x14ac:dyDescent="0.45">
      <c r="B1675" s="86">
        <v>41610</v>
      </c>
      <c r="C1675" s="5">
        <v>87.92</v>
      </c>
      <c r="E1675" s="86">
        <v>41614</v>
      </c>
      <c r="F1675" s="5">
        <v>2.9224999999999999</v>
      </c>
      <c r="G1675" s="5">
        <v>0.48854887165973332</v>
      </c>
      <c r="I1675" s="86">
        <v>41534</v>
      </c>
      <c r="J1675" s="5">
        <v>14.53</v>
      </c>
      <c r="L1675" s="86">
        <v>41618</v>
      </c>
      <c r="M1675" s="5">
        <v>2.4762</v>
      </c>
      <c r="O1675" s="86">
        <f t="shared" ca="1" si="184"/>
        <v>41618</v>
      </c>
      <c r="P1675" s="5">
        <v>1725.52</v>
      </c>
      <c r="Q1675" s="5">
        <v>6.6657153334937096</v>
      </c>
      <c r="R1675" s="1"/>
      <c r="S1675" s="1">
        <v>41375</v>
      </c>
      <c r="T1675">
        <v>399.39800000000002</v>
      </c>
      <c r="V1675" s="86">
        <v>41583</v>
      </c>
      <c r="W1675" s="5">
        <v>14.25</v>
      </c>
      <c r="Z1675" s="86">
        <v>41535</v>
      </c>
      <c r="AA1675" s="5">
        <v>92.74</v>
      </c>
      <c r="AC1675" s="1">
        <v>41470</v>
      </c>
      <c r="AD1675">
        <v>2.7545000000000002</v>
      </c>
      <c r="AE1675" s="87">
        <f t="shared" ca="1" si="185"/>
        <v>-5.0999999999999712E-2</v>
      </c>
      <c r="AF1675" s="87">
        <f t="shared" ca="1" si="186"/>
        <v>3.0815310047658442E-2</v>
      </c>
      <c r="AG1675" s="87">
        <f t="shared" ca="1" si="187"/>
        <v>0.49688194439591282</v>
      </c>
      <c r="AI1675" s="1">
        <v>41390</v>
      </c>
      <c r="AJ1675">
        <v>1582.24</v>
      </c>
      <c r="AK1675" s="85">
        <f t="shared" ca="1" si="190"/>
        <v>-1.8437840671979098E-3</v>
      </c>
      <c r="AL1675" s="87">
        <f t="shared" ca="1" si="188"/>
        <v>5.405211271384153E-3</v>
      </c>
      <c r="AM1675" s="87">
        <f t="shared" ca="1" si="189"/>
        <v>8.7156412907815071</v>
      </c>
    </row>
    <row r="1676" spans="2:39" x14ac:dyDescent="0.45">
      <c r="B1676" s="86">
        <v>41607</v>
      </c>
      <c r="C1676" s="5">
        <v>83.465000000000003</v>
      </c>
      <c r="E1676" s="86">
        <v>41613</v>
      </c>
      <c r="F1676" s="5">
        <v>2.944</v>
      </c>
      <c r="G1676" s="5">
        <v>0.44383931026141976</v>
      </c>
      <c r="I1676" s="86">
        <v>41533</v>
      </c>
      <c r="J1676" s="5">
        <v>14.38</v>
      </c>
      <c r="L1676" s="86">
        <v>41617</v>
      </c>
      <c r="M1676" s="5">
        <v>2.5045000000000002</v>
      </c>
      <c r="O1676" s="86">
        <f t="shared" ca="1" si="184"/>
        <v>41617</v>
      </c>
      <c r="P1676" s="5">
        <v>1704.76</v>
      </c>
      <c r="Q1676" s="5">
        <v>6.4194387510027502</v>
      </c>
      <c r="R1676" s="1"/>
      <c r="S1676" s="1">
        <v>41374</v>
      </c>
      <c r="T1676">
        <v>404.87700000000001</v>
      </c>
      <c r="V1676" s="86">
        <v>41582</v>
      </c>
      <c r="W1676" s="5">
        <v>14.38</v>
      </c>
      <c r="Z1676" s="86">
        <v>41534</v>
      </c>
      <c r="AA1676" s="5">
        <v>91.86</v>
      </c>
      <c r="AC1676" s="1">
        <v>41467</v>
      </c>
      <c r="AD1676">
        <v>2.8054999999999999</v>
      </c>
      <c r="AE1676" s="87">
        <f t="shared" ca="1" si="185"/>
        <v>1.499999999999968E-2</v>
      </c>
      <c r="AF1676" s="87">
        <f t="shared" ca="1" si="186"/>
        <v>2.6259918760981042E-2</v>
      </c>
      <c r="AG1676" s="87">
        <f t="shared" ca="1" si="187"/>
        <v>0.42342846700081971</v>
      </c>
      <c r="AI1676" s="1">
        <v>41389</v>
      </c>
      <c r="AJ1676">
        <v>1585.16</v>
      </c>
      <c r="AK1676" s="85">
        <f t="shared" ca="1" si="190"/>
        <v>4.0266177447456745E-3</v>
      </c>
      <c r="AL1676" s="87">
        <f t="shared" ca="1" si="188"/>
        <v>4.2648336550083635E-3</v>
      </c>
      <c r="AM1676" s="87">
        <f t="shared" ca="1" si="189"/>
        <v>6.8768376360591201</v>
      </c>
    </row>
    <row r="1677" spans="2:39" x14ac:dyDescent="0.45">
      <c r="B1677" s="86">
        <v>41606</v>
      </c>
      <c r="C1677" s="5">
        <v>82.114999999999995</v>
      </c>
      <c r="E1677" s="86">
        <v>41612</v>
      </c>
      <c r="F1677" s="5">
        <v>2.9085000000000001</v>
      </c>
      <c r="G1677" s="5">
        <v>0.44312479431118851</v>
      </c>
      <c r="I1677" s="86">
        <v>41530</v>
      </c>
      <c r="J1677" s="5">
        <v>14.16</v>
      </c>
      <c r="L1677" s="86">
        <v>41614</v>
      </c>
      <c r="M1677" s="5">
        <v>2.524</v>
      </c>
      <c r="O1677" s="86">
        <f t="shared" ca="1" si="184"/>
        <v>41614</v>
      </c>
      <c r="P1677" s="5">
        <v>1697.6</v>
      </c>
      <c r="Q1677" s="5">
        <v>6.1845701742601404</v>
      </c>
      <c r="R1677" s="1"/>
      <c r="S1677" s="1">
        <v>41373</v>
      </c>
      <c r="T1677">
        <v>413.03199999999998</v>
      </c>
      <c r="V1677" s="86">
        <v>41579</v>
      </c>
      <c r="W1677" s="5">
        <v>14.25</v>
      </c>
      <c r="Z1677" s="86">
        <v>41533</v>
      </c>
      <c r="AA1677" s="5">
        <v>91.56</v>
      </c>
      <c r="AC1677" s="1">
        <v>41466</v>
      </c>
      <c r="AD1677">
        <v>2.7905000000000002</v>
      </c>
      <c r="AE1677" s="87">
        <f t="shared" ca="1" si="185"/>
        <v>-4.8999999999999932E-2</v>
      </c>
      <c r="AF1677" s="87">
        <f t="shared" ca="1" si="186"/>
        <v>4.2446780404015186E-2</v>
      </c>
      <c r="AG1677" s="87">
        <f t="shared" ca="1" si="187"/>
        <v>0.68443376840519687</v>
      </c>
      <c r="AI1677" s="1">
        <v>41388</v>
      </c>
      <c r="AJ1677">
        <v>1578.79</v>
      </c>
      <c r="AK1677" s="85">
        <f t="shared" ca="1" si="190"/>
        <v>6.3339846780946741E-6</v>
      </c>
      <c r="AL1677" s="87">
        <f t="shared" ca="1" si="188"/>
        <v>4.6433978851914224E-3</v>
      </c>
      <c r="AM1677" s="87">
        <f t="shared" ca="1" si="189"/>
        <v>7.4872541156635286</v>
      </c>
    </row>
    <row r="1678" spans="2:39" x14ac:dyDescent="0.45">
      <c r="B1678" s="86">
        <v>41605</v>
      </c>
      <c r="C1678" s="5">
        <v>82.114999999999995</v>
      </c>
      <c r="E1678" s="86">
        <v>41611</v>
      </c>
      <c r="F1678" s="5">
        <v>2.8730000000000002</v>
      </c>
      <c r="G1678" s="5">
        <v>0.45533321132258159</v>
      </c>
      <c r="I1678" s="86">
        <v>41529</v>
      </c>
      <c r="J1678" s="5">
        <v>14.29</v>
      </c>
      <c r="L1678" s="86">
        <v>41613</v>
      </c>
      <c r="M1678" s="5">
        <v>2.5529999999999999</v>
      </c>
      <c r="O1678" s="86">
        <f t="shared" ca="1" si="184"/>
        <v>41613</v>
      </c>
      <c r="P1678" s="5">
        <v>1687.99</v>
      </c>
      <c r="Q1678" s="5">
        <v>7.1014702652458999</v>
      </c>
      <c r="R1678" s="1"/>
      <c r="S1678" s="1">
        <v>41372</v>
      </c>
      <c r="T1678">
        <v>415.17599999999999</v>
      </c>
      <c r="V1678" s="86">
        <v>41578</v>
      </c>
      <c r="W1678" s="5">
        <v>14.56</v>
      </c>
      <c r="Z1678" s="86">
        <v>41530</v>
      </c>
      <c r="AA1678" s="5">
        <v>91.06</v>
      </c>
      <c r="AC1678" s="1">
        <v>41465</v>
      </c>
      <c r="AD1678">
        <v>2.8395000000000001</v>
      </c>
      <c r="AE1678" s="87">
        <f t="shared" ca="1" si="185"/>
        <v>-2.1999999999999797E-2</v>
      </c>
      <c r="AF1678" s="87">
        <f t="shared" ca="1" si="186"/>
        <v>0.16142561496449914</v>
      </c>
      <c r="AG1678" s="87">
        <f t="shared" ca="1" si="187"/>
        <v>2.6029098300427829</v>
      </c>
      <c r="AI1678" s="1">
        <v>41387</v>
      </c>
      <c r="AJ1678">
        <v>1578.78</v>
      </c>
      <c r="AK1678" s="85">
        <f t="shared" ca="1" si="190"/>
        <v>1.0365294248898439E-2</v>
      </c>
      <c r="AL1678" s="87">
        <f t="shared" ca="1" si="188"/>
        <v>7.719191760109074E-3</v>
      </c>
      <c r="AM1678" s="87">
        <f t="shared" ca="1" si="189"/>
        <v>12.44682271570834</v>
      </c>
    </row>
    <row r="1679" spans="2:39" x14ac:dyDescent="0.45">
      <c r="B1679" s="86">
        <v>41604</v>
      </c>
      <c r="C1679" s="5">
        <v>79.55</v>
      </c>
      <c r="E1679" s="86">
        <v>41610</v>
      </c>
      <c r="F1679" s="5">
        <v>2.8845000000000001</v>
      </c>
      <c r="G1679" s="5">
        <v>0.38106429903626737</v>
      </c>
      <c r="I1679" s="86">
        <v>41528</v>
      </c>
      <c r="J1679" s="5">
        <v>13.82</v>
      </c>
      <c r="L1679" s="86">
        <v>41612</v>
      </c>
      <c r="M1679" s="5">
        <v>2.5225</v>
      </c>
      <c r="O1679" s="86">
        <f t="shared" ca="1" si="184"/>
        <v>41612</v>
      </c>
      <c r="P1679" s="5">
        <v>1683.42</v>
      </c>
      <c r="Q1679" s="5">
        <v>9.3830625316520102</v>
      </c>
      <c r="R1679" s="1"/>
      <c r="S1679" s="1">
        <v>41369</v>
      </c>
      <c r="T1679">
        <v>424.096</v>
      </c>
      <c r="V1679" s="86">
        <v>41577</v>
      </c>
      <c r="W1679" s="5">
        <v>14.25</v>
      </c>
      <c r="Z1679" s="86">
        <v>41529</v>
      </c>
      <c r="AA1679" s="5">
        <v>91.13</v>
      </c>
      <c r="AC1679" s="1">
        <v>41464</v>
      </c>
      <c r="AD1679">
        <v>2.8614999999999999</v>
      </c>
      <c r="AE1679" s="87">
        <f t="shared" ca="1" si="185"/>
        <v>-2.0999999999999908E-2</v>
      </c>
      <c r="AF1679" s="87">
        <f t="shared" ca="1" si="186"/>
        <v>0.15874639103509328</v>
      </c>
      <c r="AG1679" s="87">
        <f t="shared" ca="1" si="187"/>
        <v>2.5597086422742241</v>
      </c>
      <c r="AI1679" s="1">
        <v>41386</v>
      </c>
      <c r="AJ1679">
        <v>1562.5</v>
      </c>
      <c r="AK1679" s="85">
        <f t="shared" ca="1" si="190"/>
        <v>4.6507982154273889E-3</v>
      </c>
      <c r="AL1679" s="87">
        <f t="shared" ca="1" si="188"/>
        <v>1.0612795949509016E-2</v>
      </c>
      <c r="AM1679" s="87">
        <f t="shared" ca="1" si="189"/>
        <v>17.112619275008104</v>
      </c>
    </row>
    <row r="1680" spans="2:39" x14ac:dyDescent="0.45">
      <c r="B1680" s="86">
        <v>41603</v>
      </c>
      <c r="C1680" s="5">
        <v>80.22</v>
      </c>
      <c r="E1680" s="86">
        <v>41607</v>
      </c>
      <c r="F1680" s="5">
        <v>2.8319999999999999</v>
      </c>
      <c r="G1680" s="5">
        <v>0.3372925288232751</v>
      </c>
      <c r="I1680" s="86">
        <v>41527</v>
      </c>
      <c r="J1680" s="5">
        <v>14.53</v>
      </c>
      <c r="L1680" s="86">
        <v>41611</v>
      </c>
      <c r="M1680" s="5">
        <v>2.492</v>
      </c>
      <c r="O1680" s="86">
        <f t="shared" ref="O1680:O1743" ca="1" si="191">VALUE(L1680)</f>
        <v>41611</v>
      </c>
      <c r="P1680" s="5">
        <v>1689.13</v>
      </c>
      <c r="Q1680" s="5">
        <v>7.0929994732254098</v>
      </c>
      <c r="R1680" s="1"/>
      <c r="S1680" s="1">
        <v>41368</v>
      </c>
      <c r="T1680">
        <v>426.84100000000001</v>
      </c>
      <c r="V1680" s="86">
        <v>41576</v>
      </c>
      <c r="W1680" s="5">
        <v>14.75</v>
      </c>
      <c r="Z1680" s="86">
        <v>41528</v>
      </c>
      <c r="AA1680" s="5">
        <v>91.24</v>
      </c>
      <c r="AC1680" s="1">
        <v>41463</v>
      </c>
      <c r="AD1680">
        <v>2.8824999999999998</v>
      </c>
      <c r="AE1680" s="87">
        <f t="shared" ca="1" si="185"/>
        <v>-0.11150000000000038</v>
      </c>
      <c r="AF1680" s="87">
        <f t="shared" ca="1" si="186"/>
        <v>0.15486035375998192</v>
      </c>
      <c r="AG1680" s="87">
        <f t="shared" ca="1" si="187"/>
        <v>2.4970481740113373</v>
      </c>
      <c r="AI1680" s="1">
        <v>41383</v>
      </c>
      <c r="AJ1680">
        <v>1555.25</v>
      </c>
      <c r="AK1680" s="85">
        <f t="shared" ca="1" si="190"/>
        <v>8.8089795490163252E-3</v>
      </c>
      <c r="AL1680" s="87">
        <f t="shared" ca="1" si="188"/>
        <v>1.3316779572053915E-2</v>
      </c>
      <c r="AM1680" s="87">
        <f t="shared" ca="1" si="189"/>
        <v>21.472661857435106</v>
      </c>
    </row>
    <row r="1681" spans="2:39" x14ac:dyDescent="0.45">
      <c r="B1681" s="86">
        <v>41600</v>
      </c>
      <c r="C1681" s="5">
        <v>79.77</v>
      </c>
      <c r="E1681" s="86">
        <v>41606</v>
      </c>
      <c r="F1681" s="5">
        <v>2.8159999999999998</v>
      </c>
      <c r="G1681" s="5">
        <v>0.37694827231332279</v>
      </c>
      <c r="I1681" s="86">
        <v>41526</v>
      </c>
      <c r="J1681" s="5">
        <v>15.63</v>
      </c>
      <c r="L1681" s="86">
        <v>41610</v>
      </c>
      <c r="M1681" s="5">
        <v>2.5005000000000002</v>
      </c>
      <c r="O1681" s="86">
        <f t="shared" ca="1" si="191"/>
        <v>41610</v>
      </c>
      <c r="P1681" s="5">
        <v>1683.99</v>
      </c>
      <c r="Q1681" s="5">
        <v>7.6824219202324899</v>
      </c>
      <c r="R1681" s="1"/>
      <c r="S1681" s="1">
        <v>41367</v>
      </c>
      <c r="T1681">
        <v>428.9</v>
      </c>
      <c r="V1681" s="86">
        <v>41575</v>
      </c>
      <c r="W1681" s="5">
        <v>14.75</v>
      </c>
      <c r="Z1681" s="86">
        <v>41527</v>
      </c>
      <c r="AA1681" s="5">
        <v>91.12</v>
      </c>
      <c r="AC1681" s="1">
        <v>41460</v>
      </c>
      <c r="AD1681">
        <v>2.9940000000000002</v>
      </c>
      <c r="AE1681" s="87">
        <f t="shared" ca="1" si="185"/>
        <v>0.26000000000000023</v>
      </c>
      <c r="AF1681" s="87">
        <f t="shared" ca="1" si="186"/>
        <v>0.12402183947461305</v>
      </c>
      <c r="AG1681" s="87">
        <f t="shared" ca="1" si="187"/>
        <v>1.9997920725248759</v>
      </c>
      <c r="AI1681" s="1">
        <v>41382</v>
      </c>
      <c r="AJ1681">
        <v>1541.61</v>
      </c>
      <c r="AK1681" s="85">
        <f t="shared" ca="1" si="190"/>
        <v>-6.7235401752622328E-3</v>
      </c>
      <c r="AL1681" s="87">
        <f t="shared" ca="1" si="188"/>
        <v>1.5993182211591933E-2</v>
      </c>
      <c r="AM1681" s="87">
        <f t="shared" ca="1" si="189"/>
        <v>25.788231441071517</v>
      </c>
    </row>
    <row r="1682" spans="2:39" x14ac:dyDescent="0.45">
      <c r="B1682" s="86">
        <v>41599</v>
      </c>
      <c r="C1682" s="5">
        <v>80.87</v>
      </c>
      <c r="E1682" s="86">
        <v>41605</v>
      </c>
      <c r="F1682" s="5">
        <v>2.8180000000000001</v>
      </c>
      <c r="G1682" s="5">
        <v>0.41721696993291013</v>
      </c>
      <c r="I1682" s="86">
        <v>41523</v>
      </c>
      <c r="J1682" s="5">
        <v>15.85</v>
      </c>
      <c r="L1682" s="86">
        <v>41607</v>
      </c>
      <c r="M1682" s="5">
        <v>2.4550000000000001</v>
      </c>
      <c r="O1682" s="86">
        <f t="shared" ca="1" si="191"/>
        <v>41607</v>
      </c>
      <c r="P1682" s="5">
        <v>1671.71</v>
      </c>
      <c r="Q1682" s="5">
        <v>7.9350503629571696</v>
      </c>
      <c r="R1682" s="1"/>
      <c r="S1682" s="1">
        <v>41366</v>
      </c>
      <c r="T1682">
        <v>424.11500000000001</v>
      </c>
      <c r="V1682" s="86">
        <v>41572</v>
      </c>
      <c r="W1682" s="5">
        <v>15.25</v>
      </c>
      <c r="Z1682" s="86">
        <v>41526</v>
      </c>
      <c r="AA1682" s="5">
        <v>90.8</v>
      </c>
      <c r="AC1682" s="1">
        <v>41459</v>
      </c>
      <c r="AD1682">
        <v>2.734</v>
      </c>
      <c r="AE1682" s="87">
        <f t="shared" ca="1" si="185"/>
        <v>1.5499999999999847E-2</v>
      </c>
      <c r="AF1682" s="87">
        <f t="shared" ca="1" si="186"/>
        <v>1.3616778865306836E-2</v>
      </c>
      <c r="AG1682" s="87">
        <f t="shared" ca="1" si="187"/>
        <v>0.21956396182737592</v>
      </c>
      <c r="AI1682" s="1">
        <v>41381</v>
      </c>
      <c r="AJ1682">
        <v>1552.01</v>
      </c>
      <c r="AK1682" s="85">
        <f t="shared" ca="1" si="190"/>
        <v>-1.4431354089724242E-2</v>
      </c>
      <c r="AL1682" s="87">
        <f t="shared" ca="1" si="188"/>
        <v>1.617650202226156E-2</v>
      </c>
      <c r="AM1682" s="87">
        <f t="shared" ca="1" si="189"/>
        <v>26.083825753869082</v>
      </c>
    </row>
    <row r="1683" spans="2:39" x14ac:dyDescent="0.45">
      <c r="B1683" s="86">
        <v>41598</v>
      </c>
      <c r="C1683" s="5">
        <v>77.94</v>
      </c>
      <c r="E1683" s="86">
        <v>41604</v>
      </c>
      <c r="F1683" s="5">
        <v>2.7825000000000002</v>
      </c>
      <c r="G1683" s="5">
        <v>7.1790319681696149E-2</v>
      </c>
      <c r="I1683" s="86">
        <v>41522</v>
      </c>
      <c r="J1683" s="5">
        <v>15.77</v>
      </c>
      <c r="L1683" s="86">
        <v>41606</v>
      </c>
      <c r="M1683" s="5">
        <v>2.4380000000000002</v>
      </c>
      <c r="O1683" s="86">
        <f t="shared" ca="1" si="191"/>
        <v>41606</v>
      </c>
      <c r="P1683" s="5">
        <v>1655.17</v>
      </c>
      <c r="Q1683" s="5">
        <v>5.7766081484842298</v>
      </c>
      <c r="R1683" s="1"/>
      <c r="S1683" s="1">
        <v>41365</v>
      </c>
      <c r="T1683">
        <v>428.25700000000001</v>
      </c>
      <c r="V1683" s="86">
        <v>41571</v>
      </c>
      <c r="W1683" s="5">
        <v>15.25</v>
      </c>
      <c r="Z1683" s="86">
        <v>41523</v>
      </c>
      <c r="AA1683" s="5">
        <v>90.57</v>
      </c>
      <c r="AC1683" s="1">
        <v>41458</v>
      </c>
      <c r="AD1683">
        <v>2.7185000000000001</v>
      </c>
      <c r="AE1683" s="87">
        <f t="shared" ca="1" si="185"/>
        <v>2.5500000000000078E-2</v>
      </c>
      <c r="AF1683" s="87">
        <f t="shared" ca="1" si="186"/>
        <v>1.5189771777965213E-2</v>
      </c>
      <c r="AG1683" s="87">
        <f t="shared" ca="1" si="187"/>
        <v>0.24492771042357334</v>
      </c>
      <c r="AI1683" s="1">
        <v>41380</v>
      </c>
      <c r="AJ1683">
        <v>1574.57</v>
      </c>
      <c r="AK1683" s="85">
        <f t="shared" ca="1" si="190"/>
        <v>1.4205865503323178E-2</v>
      </c>
      <c r="AL1683" s="87">
        <f t="shared" ca="1" si="188"/>
        <v>1.5758137829005887E-2</v>
      </c>
      <c r="AM1683" s="87">
        <f t="shared" ca="1" si="189"/>
        <v>25.409233762131837</v>
      </c>
    </row>
    <row r="1684" spans="2:39" x14ac:dyDescent="0.45">
      <c r="B1684" s="86">
        <v>41597</v>
      </c>
      <c r="C1684" s="5">
        <v>76.025000000000006</v>
      </c>
      <c r="E1684" s="86">
        <v>41603</v>
      </c>
      <c r="F1684" s="5">
        <v>2.7945000000000002</v>
      </c>
      <c r="G1684" s="5">
        <v>0.78573268355083514</v>
      </c>
      <c r="I1684" s="86">
        <v>41521</v>
      </c>
      <c r="J1684" s="5">
        <v>15.88</v>
      </c>
      <c r="L1684" s="86">
        <v>41605</v>
      </c>
      <c r="M1684" s="5">
        <v>2.444</v>
      </c>
      <c r="O1684" s="86">
        <f t="shared" ca="1" si="191"/>
        <v>41605</v>
      </c>
      <c r="P1684" s="5">
        <v>1655.08</v>
      </c>
      <c r="Q1684" s="5">
        <v>7.6670603435102498</v>
      </c>
      <c r="R1684" s="1"/>
      <c r="S1684" s="1">
        <v>41361</v>
      </c>
      <c r="T1684">
        <v>429.73399999999998</v>
      </c>
      <c r="V1684" s="86">
        <v>41570</v>
      </c>
      <c r="W1684" s="5">
        <v>14.94</v>
      </c>
      <c r="Z1684" s="86">
        <v>41522</v>
      </c>
      <c r="AA1684" s="5">
        <v>90.27</v>
      </c>
      <c r="AC1684" s="1">
        <v>41457</v>
      </c>
      <c r="AD1684">
        <v>2.6930000000000001</v>
      </c>
      <c r="AE1684" s="87">
        <f t="shared" ca="1" si="185"/>
        <v>-1.9999999999997797E-3</v>
      </c>
      <c r="AF1684" s="87">
        <f t="shared" ca="1" si="186"/>
        <v>4.3301270189221946E-2</v>
      </c>
      <c r="AG1684" s="87">
        <f t="shared" ca="1" si="187"/>
        <v>0.69821200218844726</v>
      </c>
      <c r="AI1684" s="1">
        <v>41379</v>
      </c>
      <c r="AJ1684">
        <v>1552.36</v>
      </c>
      <c r="AK1684" s="85">
        <f t="shared" ca="1" si="190"/>
        <v>-2.3234130479996954E-2</v>
      </c>
      <c r="AL1684" s="87">
        <f t="shared" ca="1" si="188"/>
        <v>1.5057028217851055E-2</v>
      </c>
      <c r="AM1684" s="87">
        <f t="shared" ca="1" si="189"/>
        <v>24.278728483143912</v>
      </c>
    </row>
    <row r="1685" spans="2:39" x14ac:dyDescent="0.45">
      <c r="B1685" s="86">
        <v>41596</v>
      </c>
      <c r="C1685" s="5">
        <v>74.55</v>
      </c>
      <c r="E1685" s="86">
        <v>41600</v>
      </c>
      <c r="F1685" s="5">
        <v>2.81</v>
      </c>
      <c r="G1685" s="5">
        <v>0.74745608566657462</v>
      </c>
      <c r="I1685" s="86">
        <v>41520</v>
      </c>
      <c r="J1685" s="5">
        <v>16.61</v>
      </c>
      <c r="L1685" s="86">
        <v>41604</v>
      </c>
      <c r="M1685" s="5">
        <v>2.407</v>
      </c>
      <c r="O1685" s="86">
        <f t="shared" ca="1" si="191"/>
        <v>41604</v>
      </c>
      <c r="P1685" s="5">
        <v>1653.08</v>
      </c>
      <c r="Q1685" s="5">
        <v>7.5749903517526302</v>
      </c>
      <c r="R1685" s="1"/>
      <c r="S1685" s="1">
        <v>41360</v>
      </c>
      <c r="T1685">
        <v>433.589</v>
      </c>
      <c r="V1685" s="86">
        <v>41569</v>
      </c>
      <c r="W1685" s="5">
        <v>14.5</v>
      </c>
      <c r="Z1685" s="86">
        <v>41521</v>
      </c>
      <c r="AA1685" s="5">
        <v>90.73</v>
      </c>
      <c r="AC1685" s="1">
        <v>41456</v>
      </c>
      <c r="AD1685">
        <v>2.6949999999999998</v>
      </c>
      <c r="AE1685" s="87">
        <f t="shared" ca="1" si="185"/>
        <v>-2.0000000000002238E-3</v>
      </c>
      <c r="AF1685" s="87">
        <f t="shared" ca="1" si="186"/>
        <v>5.2696457818971698E-2</v>
      </c>
      <c r="AG1685" s="87">
        <f t="shared" ca="1" si="187"/>
        <v>0.84970485071778445</v>
      </c>
      <c r="AI1685" s="1">
        <v>41376</v>
      </c>
      <c r="AJ1685">
        <v>1588.85</v>
      </c>
      <c r="AK1685" s="85">
        <f t="shared" ca="1" si="190"/>
        <v>-2.8407860171352811E-3</v>
      </c>
      <c r="AL1685" s="87">
        <f t="shared" ca="1" si="188"/>
        <v>6.1385186936793405E-3</v>
      </c>
      <c r="AM1685" s="87">
        <f t="shared" ca="1" si="189"/>
        <v>9.8980639802383497</v>
      </c>
    </row>
    <row r="1686" spans="2:39" x14ac:dyDescent="0.45">
      <c r="B1686" s="86">
        <v>41593</v>
      </c>
      <c r="C1686" s="5">
        <v>76.569999999999993</v>
      </c>
      <c r="E1686" s="86">
        <v>41599</v>
      </c>
      <c r="F1686" s="5">
        <v>2.83</v>
      </c>
      <c r="G1686" s="5">
        <v>0.85487144257679648</v>
      </c>
      <c r="I1686" s="86">
        <v>41516</v>
      </c>
      <c r="J1686" s="5">
        <v>17.010000000000002</v>
      </c>
      <c r="L1686" s="86">
        <v>41603</v>
      </c>
      <c r="M1686" s="5">
        <v>2.4165000000000001</v>
      </c>
      <c r="O1686" s="86">
        <f t="shared" ca="1" si="191"/>
        <v>41603</v>
      </c>
      <c r="P1686" s="5">
        <v>1639.77</v>
      </c>
      <c r="Q1686" s="5">
        <v>5.1567700152725102</v>
      </c>
      <c r="R1686" s="1"/>
      <c r="S1686" s="1">
        <v>41359</v>
      </c>
      <c r="T1686">
        <v>394.09800000000001</v>
      </c>
      <c r="V1686" s="86">
        <v>41568</v>
      </c>
      <c r="W1686" s="5">
        <v>14.19</v>
      </c>
      <c r="Z1686" s="86">
        <v>41520</v>
      </c>
      <c r="AA1686" s="5">
        <v>90.39</v>
      </c>
      <c r="AC1686" s="1">
        <v>41453</v>
      </c>
      <c r="AD1686">
        <v>2.6970000000000001</v>
      </c>
      <c r="AE1686" s="87">
        <f t="shared" ca="1" si="185"/>
        <v>2.3000000000000131E-2</v>
      </c>
      <c r="AF1686" s="87">
        <f t="shared" ca="1" si="186"/>
        <v>7.4589990391919631E-2</v>
      </c>
      <c r="AG1686" s="87">
        <f t="shared" ca="1" si="187"/>
        <v>1.2027274559655368</v>
      </c>
      <c r="AI1686" s="1">
        <v>41375</v>
      </c>
      <c r="AJ1686">
        <v>1593.37</v>
      </c>
      <c r="AK1686" s="85">
        <f t="shared" ca="1" si="190"/>
        <v>3.5459469426653589E-3</v>
      </c>
      <c r="AL1686" s="87">
        <f t="shared" ca="1" si="188"/>
        <v>4.0419874318310435E-3</v>
      </c>
      <c r="AM1686" s="87">
        <f t="shared" ca="1" si="189"/>
        <v>6.5175088981610365</v>
      </c>
    </row>
    <row r="1687" spans="2:39" x14ac:dyDescent="0.45">
      <c r="B1687" s="86">
        <v>41592</v>
      </c>
      <c r="C1687" s="5">
        <v>77.239999999999995</v>
      </c>
      <c r="E1687" s="86">
        <v>41598</v>
      </c>
      <c r="F1687" s="5">
        <v>2.8397999999999999</v>
      </c>
      <c r="G1687" s="5">
        <v>0.85283127483303134</v>
      </c>
      <c r="I1687" s="86">
        <v>41515</v>
      </c>
      <c r="J1687" s="5">
        <v>16.809999999999999</v>
      </c>
      <c r="L1687" s="86">
        <v>41600</v>
      </c>
      <c r="M1687" s="5">
        <v>2.4312</v>
      </c>
      <c r="O1687" s="86">
        <f t="shared" ca="1" si="191"/>
        <v>41600</v>
      </c>
      <c r="P1687" s="5">
        <v>1632.97</v>
      </c>
      <c r="Q1687" s="5">
        <v>13.968846607727601</v>
      </c>
      <c r="R1687" s="1"/>
      <c r="S1687" s="1">
        <v>41358</v>
      </c>
      <c r="T1687">
        <v>400.31099999999998</v>
      </c>
      <c r="V1687" s="86">
        <v>41565</v>
      </c>
      <c r="W1687" s="5">
        <v>14.5</v>
      </c>
      <c r="Z1687" s="86">
        <v>41516</v>
      </c>
      <c r="AA1687" s="5">
        <v>91.35</v>
      </c>
      <c r="AC1687" s="1">
        <v>41452</v>
      </c>
      <c r="AD1687">
        <v>2.6739999999999999</v>
      </c>
      <c r="AE1687" s="87">
        <f t="shared" ca="1" si="185"/>
        <v>-7.6999999999999957E-2</v>
      </c>
      <c r="AF1687" s="87">
        <f t="shared" ca="1" si="186"/>
        <v>7.1451615330469093E-2</v>
      </c>
      <c r="AG1687" s="87">
        <f t="shared" ca="1" si="187"/>
        <v>1.1521226786530436</v>
      </c>
      <c r="AI1687" s="1">
        <v>41374</v>
      </c>
      <c r="AJ1687">
        <v>1587.73</v>
      </c>
      <c r="AK1687" s="85">
        <f t="shared" ca="1" si="190"/>
        <v>1.2115446292433605E-2</v>
      </c>
      <c r="AL1687" s="87">
        <f t="shared" ca="1" si="188"/>
        <v>6.8210274780513541E-3</v>
      </c>
      <c r="AM1687" s="87">
        <f t="shared" ca="1" si="189"/>
        <v>10.998576327255369</v>
      </c>
    </row>
    <row r="1688" spans="2:39" x14ac:dyDescent="0.45">
      <c r="B1688" s="86">
        <v>41591</v>
      </c>
      <c r="C1688" s="5">
        <v>82.665000000000006</v>
      </c>
      <c r="E1688" s="86">
        <v>41597</v>
      </c>
      <c r="F1688" s="5">
        <v>2.7578</v>
      </c>
      <c r="G1688" s="5">
        <v>0.52096306650920066</v>
      </c>
      <c r="I1688" s="86">
        <v>41514</v>
      </c>
      <c r="J1688" s="5">
        <v>16.489999999999998</v>
      </c>
      <c r="L1688" s="86">
        <v>41599</v>
      </c>
      <c r="M1688" s="5">
        <v>2.4550000000000001</v>
      </c>
      <c r="O1688" s="86">
        <f t="shared" ca="1" si="191"/>
        <v>41599</v>
      </c>
      <c r="P1688" s="5">
        <v>1638.17</v>
      </c>
      <c r="Q1688" s="5">
        <v>13.9627114915583</v>
      </c>
      <c r="R1688" s="1"/>
      <c r="S1688" s="1">
        <v>41355</v>
      </c>
      <c r="T1688">
        <v>396.86599999999999</v>
      </c>
      <c r="V1688" s="86">
        <v>41564</v>
      </c>
      <c r="W1688" s="5">
        <v>14</v>
      </c>
      <c r="Z1688" s="86">
        <v>41515</v>
      </c>
      <c r="AA1688" s="5">
        <v>91.43</v>
      </c>
      <c r="AC1688" s="1">
        <v>41451</v>
      </c>
      <c r="AD1688">
        <v>2.7509999999999999</v>
      </c>
      <c r="AE1688" s="87">
        <f t="shared" ca="1" si="185"/>
        <v>-8.0999999999999961E-2</v>
      </c>
      <c r="AF1688" s="87">
        <f t="shared" ca="1" si="186"/>
        <v>8.6733307712012681E-2</v>
      </c>
      <c r="AG1688" s="87">
        <f t="shared" ca="1" si="187"/>
        <v>1.3985325642734732</v>
      </c>
      <c r="AI1688" s="1">
        <v>41373</v>
      </c>
      <c r="AJ1688">
        <v>1568.61</v>
      </c>
      <c r="AK1688" s="85">
        <f t="shared" ca="1" si="190"/>
        <v>3.5380407825949659E-3</v>
      </c>
      <c r="AL1688" s="87">
        <f t="shared" ca="1" si="188"/>
        <v>4.6191224016889649E-3</v>
      </c>
      <c r="AM1688" s="87">
        <f t="shared" ca="1" si="189"/>
        <v>7.4481110746712513</v>
      </c>
    </row>
    <row r="1689" spans="2:39" x14ac:dyDescent="0.45">
      <c r="B1689" s="86">
        <v>41590</v>
      </c>
      <c r="C1689" s="5">
        <v>85.540999999999997</v>
      </c>
      <c r="E1689" s="86">
        <v>41596</v>
      </c>
      <c r="F1689" s="5">
        <v>2.7269999999999999</v>
      </c>
      <c r="G1689" s="5">
        <v>0.49212803212172046</v>
      </c>
      <c r="I1689" s="86">
        <v>41513</v>
      </c>
      <c r="J1689" s="5">
        <v>16.77</v>
      </c>
      <c r="L1689" s="86">
        <v>41598</v>
      </c>
      <c r="M1689" s="5">
        <v>2.4615</v>
      </c>
      <c r="O1689" s="86">
        <f t="shared" ca="1" si="191"/>
        <v>41598</v>
      </c>
      <c r="P1689" s="5">
        <v>1634.96</v>
      </c>
      <c r="Q1689" s="5">
        <v>14.743620305058901</v>
      </c>
      <c r="R1689" s="1"/>
      <c r="S1689" s="1">
        <v>41354</v>
      </c>
      <c r="T1689">
        <v>404.91699999999997</v>
      </c>
      <c r="V1689" s="86">
        <v>41563</v>
      </c>
      <c r="W1689" s="5">
        <v>13.5</v>
      </c>
      <c r="Z1689" s="86">
        <v>41514</v>
      </c>
      <c r="AA1689" s="5">
        <v>91.06</v>
      </c>
      <c r="AC1689" s="1">
        <v>41450</v>
      </c>
      <c r="AD1689">
        <v>2.8319999999999999</v>
      </c>
      <c r="AE1689" s="87">
        <f t="shared" ca="1" si="185"/>
        <v>6.899999999999995E-2</v>
      </c>
      <c r="AF1689" s="87">
        <f t="shared" ca="1" si="186"/>
        <v>4.923646176023086E-2</v>
      </c>
      <c r="AG1689" s="87">
        <f t="shared" ca="1" si="187"/>
        <v>0.79391409065045293</v>
      </c>
      <c r="AI1689" s="1">
        <v>41372</v>
      </c>
      <c r="AJ1689">
        <v>1563.07</v>
      </c>
      <c r="AK1689" s="85">
        <f t="shared" ca="1" si="190"/>
        <v>6.2830119890327149E-3</v>
      </c>
      <c r="AL1689" s="87">
        <f t="shared" ca="1" si="188"/>
        <v>7.7777303656156819E-3</v>
      </c>
      <c r="AM1689" s="87">
        <f t="shared" ca="1" si="189"/>
        <v>12.541213380872387</v>
      </c>
    </row>
    <row r="1690" spans="2:39" x14ac:dyDescent="0.45">
      <c r="B1690" s="86">
        <v>41589</v>
      </c>
      <c r="C1690" s="5">
        <v>84.064999999999998</v>
      </c>
      <c r="E1690" s="86">
        <v>41593</v>
      </c>
      <c r="F1690" s="5">
        <v>2.7675000000000001</v>
      </c>
      <c r="G1690" s="5">
        <v>0.73563776185474672</v>
      </c>
      <c r="I1690" s="86">
        <v>41512</v>
      </c>
      <c r="J1690" s="5">
        <v>14.99</v>
      </c>
      <c r="L1690" s="86">
        <v>41597</v>
      </c>
      <c r="M1690" s="5">
        <v>2.3582999999999998</v>
      </c>
      <c r="O1690" s="86">
        <f t="shared" ca="1" si="191"/>
        <v>41597</v>
      </c>
      <c r="P1690" s="5">
        <v>1630.48</v>
      </c>
      <c r="Q1690" s="5">
        <v>17.352746829475901</v>
      </c>
      <c r="R1690" s="1"/>
      <c r="S1690" s="1">
        <v>41353</v>
      </c>
      <c r="T1690">
        <v>393.81700000000001</v>
      </c>
      <c r="V1690" s="86">
        <v>41562</v>
      </c>
      <c r="W1690" s="5">
        <v>13</v>
      </c>
      <c r="Z1690" s="86">
        <v>41513</v>
      </c>
      <c r="AA1690" s="5">
        <v>90.72</v>
      </c>
      <c r="AC1690" s="1">
        <v>41449</v>
      </c>
      <c r="AD1690">
        <v>2.7629999999999999</v>
      </c>
      <c r="AE1690" s="87">
        <f t="shared" ca="1" si="185"/>
        <v>9.9999999999988987E-4</v>
      </c>
      <c r="AF1690" s="87">
        <f t="shared" ca="1" si="186"/>
        <v>7.988676882521506E-2</v>
      </c>
      <c r="AG1690" s="87">
        <f t="shared" ca="1" si="187"/>
        <v>1.2881354418952502</v>
      </c>
      <c r="AI1690" s="1">
        <v>41369</v>
      </c>
      <c r="AJ1690">
        <v>1553.28</v>
      </c>
      <c r="AK1690" s="85">
        <f t="shared" ca="1" si="190"/>
        <v>-4.3041765503969041E-3</v>
      </c>
      <c r="AL1690" s="87">
        <f t="shared" ca="1" si="188"/>
        <v>7.4325025489569516E-3</v>
      </c>
      <c r="AM1690" s="87">
        <f t="shared" ca="1" si="189"/>
        <v>11.98455025291538</v>
      </c>
    </row>
    <row r="1691" spans="2:39" x14ac:dyDescent="0.45">
      <c r="B1691" s="86">
        <v>41586</v>
      </c>
      <c r="C1691" s="5">
        <v>85.415499999999994</v>
      </c>
      <c r="E1691" s="86">
        <v>41592</v>
      </c>
      <c r="F1691" s="5">
        <v>2.7765</v>
      </c>
      <c r="G1691" s="5">
        <v>0.74057297637257036</v>
      </c>
      <c r="I1691" s="86">
        <v>41509</v>
      </c>
      <c r="J1691" s="5">
        <v>13.98</v>
      </c>
      <c r="L1691" s="86">
        <v>41596</v>
      </c>
      <c r="M1691" s="5">
        <v>2.339</v>
      </c>
      <c r="O1691" s="86">
        <f t="shared" ca="1" si="191"/>
        <v>41596</v>
      </c>
      <c r="P1691" s="5">
        <v>1656.78</v>
      </c>
      <c r="Q1691" s="5">
        <v>10.911052949729701</v>
      </c>
      <c r="R1691" s="1"/>
      <c r="S1691" s="1">
        <v>41352</v>
      </c>
      <c r="T1691">
        <v>402.10399999999998</v>
      </c>
      <c r="V1691" s="86">
        <v>41561</v>
      </c>
      <c r="W1691" s="5">
        <v>13.25</v>
      </c>
      <c r="Z1691" s="86">
        <v>41512</v>
      </c>
      <c r="AA1691" s="5">
        <v>91.31</v>
      </c>
      <c r="AC1691" s="1">
        <v>41446</v>
      </c>
      <c r="AD1691">
        <v>2.762</v>
      </c>
      <c r="AE1691" s="87">
        <f t="shared" ca="1" si="185"/>
        <v>0.11900000000000022</v>
      </c>
      <c r="AF1691" s="87">
        <f t="shared" ca="1" si="186"/>
        <v>7.586871885039316E-2</v>
      </c>
      <c r="AG1691" s="87">
        <f t="shared" ca="1" si="187"/>
        <v>1.2233463328101328</v>
      </c>
      <c r="AI1691" s="1">
        <v>41368</v>
      </c>
      <c r="AJ1691">
        <v>1559.98</v>
      </c>
      <c r="AK1691" s="85">
        <f t="shared" ca="1" si="190"/>
        <v>4.0402538202902035E-3</v>
      </c>
      <c r="AL1691" s="87">
        <f t="shared" ca="1" si="188"/>
        <v>7.4561713488623515E-3</v>
      </c>
      <c r="AM1691" s="87">
        <f t="shared" ca="1" si="189"/>
        <v>12.022715046001428</v>
      </c>
    </row>
    <row r="1692" spans="2:39" x14ac:dyDescent="0.45">
      <c r="B1692" s="86">
        <v>41585</v>
      </c>
      <c r="C1692" s="5">
        <v>82.146000000000001</v>
      </c>
      <c r="E1692" s="86">
        <v>41591</v>
      </c>
      <c r="F1692" s="5">
        <v>2.8105000000000002</v>
      </c>
      <c r="G1692" s="5">
        <v>1.4802295711589222</v>
      </c>
      <c r="I1692" s="86">
        <v>41508</v>
      </c>
      <c r="J1692" s="5">
        <v>14.76</v>
      </c>
      <c r="L1692" s="86">
        <v>41593</v>
      </c>
      <c r="M1692" s="5">
        <v>2.3713000000000002</v>
      </c>
      <c r="O1692" s="86">
        <f t="shared" ca="1" si="191"/>
        <v>41593</v>
      </c>
      <c r="P1692" s="5">
        <v>1663.5</v>
      </c>
      <c r="Q1692" s="5">
        <v>9.7439291275998094</v>
      </c>
      <c r="R1692" s="1"/>
      <c r="S1692" s="1">
        <v>41351</v>
      </c>
      <c r="T1692">
        <v>397.77199999999999</v>
      </c>
      <c r="V1692" s="86">
        <v>41558</v>
      </c>
      <c r="W1692" s="5">
        <v>13.25</v>
      </c>
      <c r="Z1692" s="86">
        <v>41509</v>
      </c>
      <c r="AA1692" s="5">
        <v>91.3</v>
      </c>
      <c r="AC1692" s="1">
        <v>41445</v>
      </c>
      <c r="AD1692">
        <v>2.6429999999999998</v>
      </c>
      <c r="AE1692" s="87">
        <f t="shared" ca="1" si="185"/>
        <v>8.1499999999999684E-2</v>
      </c>
      <c r="AF1692" s="87">
        <f t="shared" ca="1" si="186"/>
        <v>7.8328900583798974E-2</v>
      </c>
      <c r="AG1692" s="87">
        <f t="shared" ca="1" si="187"/>
        <v>1.2630155712948801</v>
      </c>
      <c r="AI1692" s="1">
        <v>41367</v>
      </c>
      <c r="AJ1692">
        <v>1553.69</v>
      </c>
      <c r="AK1692" s="85">
        <f t="shared" ca="1" si="190"/>
        <v>-1.0602095506201462E-2</v>
      </c>
      <c r="AL1692" s="87">
        <f t="shared" ca="1" si="188"/>
        <v>7.4582005072157545E-3</v>
      </c>
      <c r="AM1692" s="87">
        <f t="shared" ca="1" si="189"/>
        <v>12.025986965532876</v>
      </c>
    </row>
    <row r="1693" spans="2:39" x14ac:dyDescent="0.45">
      <c r="B1693" s="86">
        <v>41584</v>
      </c>
      <c r="C1693" s="5">
        <v>81.146000000000001</v>
      </c>
      <c r="E1693" s="86">
        <v>41590</v>
      </c>
      <c r="F1693" s="5">
        <v>2.8929999999999998</v>
      </c>
      <c r="G1693" s="5">
        <v>1.2545125215264561</v>
      </c>
      <c r="I1693" s="86">
        <v>41507</v>
      </c>
      <c r="J1693" s="5">
        <v>15.94</v>
      </c>
      <c r="L1693" s="86">
        <v>41592</v>
      </c>
      <c r="M1693" s="5">
        <v>2.3795000000000002</v>
      </c>
      <c r="O1693" s="86">
        <f t="shared" ca="1" si="191"/>
        <v>41592</v>
      </c>
      <c r="P1693" s="5">
        <v>1656.96</v>
      </c>
      <c r="Q1693" s="5">
        <v>11.653830395379</v>
      </c>
      <c r="R1693" s="1"/>
      <c r="S1693" s="1">
        <v>41348</v>
      </c>
      <c r="T1693">
        <v>392.80599999999998</v>
      </c>
      <c r="V1693" s="86">
        <v>41557</v>
      </c>
      <c r="W1693" s="5">
        <v>13.5</v>
      </c>
      <c r="Z1693" s="86">
        <v>41508</v>
      </c>
      <c r="AA1693" s="5">
        <v>90.92</v>
      </c>
      <c r="AC1693" s="1">
        <v>41444</v>
      </c>
      <c r="AD1693">
        <v>2.5615000000000001</v>
      </c>
      <c r="AE1693" s="87">
        <f t="shared" ref="AE1693:AE1756" ca="1" si="192">(AD1693-AD1694)</f>
        <v>0.19300000000000006</v>
      </c>
      <c r="AF1693" s="87">
        <f t="shared" ref="AF1693:AF1756" ca="1" si="193">STDEV(AE1693:AE1696)</f>
        <v>9.3868147774773286E-2</v>
      </c>
      <c r="AG1693" s="87">
        <f t="shared" ref="AG1693:AG1756" ca="1" si="194">AF1693*SQRT(260)</f>
        <v>1.5135784034311983</v>
      </c>
      <c r="AI1693" s="1">
        <v>41366</v>
      </c>
      <c r="AJ1693">
        <v>1570.25</v>
      </c>
      <c r="AK1693" s="85">
        <f t="shared" ca="1" si="190"/>
        <v>5.1589620297942326E-3</v>
      </c>
      <c r="AL1693" s="87">
        <f t="shared" ref="AL1693:AL1756" ca="1" si="195">STDEV(AK1693:AK1696)</f>
        <v>4.4414614832413782E-3</v>
      </c>
      <c r="AM1693" s="87">
        <f t="shared" ref="AM1693:AM1756" ca="1" si="196">AL1693*SQRT(260)*100</f>
        <v>7.1616414514064735</v>
      </c>
    </row>
    <row r="1694" spans="2:39" x14ac:dyDescent="0.45">
      <c r="B1694" s="86">
        <v>41583</v>
      </c>
      <c r="C1694" s="5">
        <v>83.778000000000006</v>
      </c>
      <c r="E1694" s="86">
        <v>41589</v>
      </c>
      <c r="F1694" s="5">
        <v>2.867</v>
      </c>
      <c r="G1694" s="5">
        <v>1.366483321034937</v>
      </c>
      <c r="I1694" s="86">
        <v>41506</v>
      </c>
      <c r="J1694" s="5">
        <v>14.91</v>
      </c>
      <c r="L1694" s="86">
        <v>41591</v>
      </c>
      <c r="M1694" s="5">
        <v>2.4005000000000001</v>
      </c>
      <c r="O1694" s="86">
        <f t="shared" ca="1" si="191"/>
        <v>41591</v>
      </c>
      <c r="P1694" s="5">
        <v>1642.8</v>
      </c>
      <c r="Q1694" s="5">
        <v>7.3717292972572404</v>
      </c>
      <c r="R1694" s="1"/>
      <c r="S1694" s="1">
        <v>41347</v>
      </c>
      <c r="T1694">
        <v>388.541</v>
      </c>
      <c r="V1694" s="86">
        <v>41556</v>
      </c>
      <c r="W1694" s="5">
        <v>14.5</v>
      </c>
      <c r="Z1694" s="86">
        <v>41507</v>
      </c>
      <c r="AA1694" s="5">
        <v>90.43</v>
      </c>
      <c r="AC1694" s="1">
        <v>41443</v>
      </c>
      <c r="AD1694">
        <v>2.3685</v>
      </c>
      <c r="AE1694" s="87">
        <f t="shared" ca="1" si="192"/>
        <v>1.1000000000000121E-2</v>
      </c>
      <c r="AF1694" s="87">
        <f t="shared" ca="1" si="193"/>
        <v>6.188228071642711E-2</v>
      </c>
      <c r="AG1694" s="87">
        <f t="shared" ca="1" si="194"/>
        <v>0.99782179437680074</v>
      </c>
      <c r="AI1694" s="1">
        <v>41365</v>
      </c>
      <c r="AJ1694">
        <v>1562.17</v>
      </c>
      <c r="AK1694" s="85">
        <f t="shared" ref="AK1694:AK1757" ca="1" si="197">LN(AJ1694/AJ1695)</f>
        <v>-4.4836823364220995E-3</v>
      </c>
      <c r="AL1694" s="87">
        <f t="shared" ca="1" si="195"/>
        <v>5.3432607640166302E-3</v>
      </c>
      <c r="AM1694" s="87">
        <f t="shared" ca="1" si="196"/>
        <v>8.6157490991745416</v>
      </c>
    </row>
    <row r="1695" spans="2:39" x14ac:dyDescent="0.45">
      <c r="B1695" s="86">
        <v>41582</v>
      </c>
      <c r="C1695" s="5">
        <v>80.974500000000006</v>
      </c>
      <c r="E1695" s="86">
        <v>41586</v>
      </c>
      <c r="F1695" s="5">
        <v>2.8734999999999999</v>
      </c>
      <c r="G1695" s="5">
        <v>1.3949705791401736</v>
      </c>
      <c r="I1695" s="86">
        <v>41505</v>
      </c>
      <c r="J1695" s="5">
        <v>15.1</v>
      </c>
      <c r="L1695" s="86">
        <v>41590</v>
      </c>
      <c r="M1695" s="5">
        <v>2.4535</v>
      </c>
      <c r="O1695" s="86">
        <f t="shared" ca="1" si="191"/>
        <v>41590</v>
      </c>
      <c r="P1695" s="5">
        <v>1652.35</v>
      </c>
      <c r="Q1695" s="5">
        <v>12.1181978878029</v>
      </c>
      <c r="R1695" s="1"/>
      <c r="S1695" s="1">
        <v>41346</v>
      </c>
      <c r="T1695">
        <v>395.07499999999999</v>
      </c>
      <c r="V1695" s="86">
        <v>41555</v>
      </c>
      <c r="W1695" s="5">
        <v>14.25</v>
      </c>
      <c r="Z1695" s="86">
        <v>41506</v>
      </c>
      <c r="AA1695" s="5">
        <v>90.76</v>
      </c>
      <c r="AC1695" s="1">
        <v>41442</v>
      </c>
      <c r="AD1695">
        <v>2.3574999999999999</v>
      </c>
      <c r="AE1695" s="87">
        <f t="shared" ca="1" si="192"/>
        <v>4.9500000000000099E-2</v>
      </c>
      <c r="AF1695" s="87">
        <f t="shared" ca="1" si="193"/>
        <v>6.6988183037508114E-2</v>
      </c>
      <c r="AG1695" s="87">
        <f t="shared" ca="1" si="194"/>
        <v>1.0801519954771825</v>
      </c>
      <c r="AI1695" s="1">
        <v>41361</v>
      </c>
      <c r="AJ1695">
        <v>1569.19</v>
      </c>
      <c r="AK1695" s="85">
        <f t="shared" ca="1" si="197"/>
        <v>4.0484851148155808E-3</v>
      </c>
      <c r="AL1695" s="87">
        <f t="shared" ca="1" si="195"/>
        <v>4.9188955190251123E-3</v>
      </c>
      <c r="AM1695" s="87">
        <f t="shared" ca="1" si="196"/>
        <v>7.9314807022662457</v>
      </c>
    </row>
    <row r="1696" spans="2:39" x14ac:dyDescent="0.45">
      <c r="B1696" s="86">
        <v>41579</v>
      </c>
      <c r="C1696" s="5">
        <v>82.758499999999998</v>
      </c>
      <c r="E1696" s="86">
        <v>41585</v>
      </c>
      <c r="F1696" s="5">
        <v>2.7349999999999999</v>
      </c>
      <c r="G1696" s="5">
        <v>0.78964865604900647</v>
      </c>
      <c r="I1696" s="86">
        <v>41502</v>
      </c>
      <c r="J1696" s="5">
        <v>14.37</v>
      </c>
      <c r="L1696" s="86">
        <v>41589</v>
      </c>
      <c r="M1696" s="5">
        <v>2.444</v>
      </c>
      <c r="O1696" s="86">
        <f t="shared" ca="1" si="191"/>
        <v>41589</v>
      </c>
      <c r="P1696" s="5">
        <v>1646.06</v>
      </c>
      <c r="Q1696" s="5">
        <v>7.9231117847147603</v>
      </c>
      <c r="R1696" s="1"/>
      <c r="S1696" s="1">
        <v>41345</v>
      </c>
      <c r="T1696">
        <v>399.471</v>
      </c>
      <c r="V1696" s="86">
        <v>41554</v>
      </c>
      <c r="W1696" s="5">
        <v>15.75</v>
      </c>
      <c r="Z1696" s="86">
        <v>41505</v>
      </c>
      <c r="AA1696" s="5">
        <v>89.93</v>
      </c>
      <c r="AC1696" s="1">
        <v>41439</v>
      </c>
      <c r="AD1696">
        <v>2.3079999999999998</v>
      </c>
      <c r="AE1696" s="87">
        <f t="shared" ca="1" si="192"/>
        <v>-1.9000000000000128E-2</v>
      </c>
      <c r="AF1696" s="87">
        <f t="shared" ca="1" si="193"/>
        <v>5.5670720910247641E-2</v>
      </c>
      <c r="AG1696" s="87">
        <f t="shared" ca="1" si="194"/>
        <v>0.89766340202402017</v>
      </c>
      <c r="AI1696" s="1">
        <v>41360</v>
      </c>
      <c r="AJ1696">
        <v>1562.85</v>
      </c>
      <c r="AK1696" s="85">
        <f t="shared" ca="1" si="197"/>
        <v>-5.8849494121564802E-4</v>
      </c>
      <c r="AL1696" s="87">
        <f t="shared" ca="1" si="195"/>
        <v>5.5587424671344129E-3</v>
      </c>
      <c r="AM1696" s="87">
        <f t="shared" ca="1" si="196"/>
        <v>8.9632029052901228</v>
      </c>
    </row>
    <row r="1697" spans="2:39" x14ac:dyDescent="0.45">
      <c r="B1697" s="86">
        <v>41578</v>
      </c>
      <c r="C1697" s="5">
        <v>77.751000000000005</v>
      </c>
      <c r="E1697" s="86">
        <v>41584</v>
      </c>
      <c r="F1697" s="5">
        <v>2.7759999999999998</v>
      </c>
      <c r="G1697" s="5">
        <v>0.86663333269228426</v>
      </c>
      <c r="I1697" s="86">
        <v>41501</v>
      </c>
      <c r="J1697" s="5">
        <v>14.73</v>
      </c>
      <c r="L1697" s="86">
        <v>41586</v>
      </c>
      <c r="M1697" s="5">
        <v>2.4460999999999999</v>
      </c>
      <c r="O1697" s="86">
        <f t="shared" ca="1" si="191"/>
        <v>41586</v>
      </c>
      <c r="P1697" s="5">
        <v>1655.83</v>
      </c>
      <c r="Q1697" s="5">
        <v>11.4535572834323</v>
      </c>
      <c r="R1697" s="1"/>
      <c r="S1697" s="1">
        <v>41344</v>
      </c>
      <c r="T1697">
        <v>398.78199999999998</v>
      </c>
      <c r="V1697" s="86">
        <v>41551</v>
      </c>
      <c r="W1697" s="5">
        <v>16.5</v>
      </c>
      <c r="Z1697" s="86">
        <v>41502</v>
      </c>
      <c r="AA1697" s="5">
        <v>90.53</v>
      </c>
      <c r="AC1697" s="1">
        <v>41438</v>
      </c>
      <c r="AD1697">
        <v>2.327</v>
      </c>
      <c r="AE1697" s="87">
        <f t="shared" ca="1" si="192"/>
        <v>-9.6500000000000252E-2</v>
      </c>
      <c r="AF1697" s="87">
        <f t="shared" ca="1" si="193"/>
        <v>6.8603328393502042E-2</v>
      </c>
      <c r="AG1697" s="87">
        <f t="shared" ca="1" si="194"/>
        <v>1.1061954317991634</v>
      </c>
      <c r="AI1697" s="1">
        <v>41359</v>
      </c>
      <c r="AJ1697">
        <v>1563.77</v>
      </c>
      <c r="AK1697" s="85">
        <f t="shared" ca="1" si="197"/>
        <v>7.7549129435386119E-3</v>
      </c>
      <c r="AL1697" s="87">
        <f t="shared" ca="1" si="195"/>
        <v>7.9368578190019152E-3</v>
      </c>
      <c r="AM1697" s="87">
        <f t="shared" ca="1" si="196"/>
        <v>12.797798689678421</v>
      </c>
    </row>
    <row r="1698" spans="2:39" x14ac:dyDescent="0.45">
      <c r="B1698" s="86">
        <v>41577</v>
      </c>
      <c r="C1698" s="5">
        <v>77.110500000000002</v>
      </c>
      <c r="E1698" s="86">
        <v>41583</v>
      </c>
      <c r="F1698" s="5">
        <v>2.8130000000000002</v>
      </c>
      <c r="G1698" s="5">
        <v>0.64328194958872009</v>
      </c>
      <c r="I1698" s="86">
        <v>41500</v>
      </c>
      <c r="J1698" s="5">
        <v>13.04</v>
      </c>
      <c r="L1698" s="86">
        <v>41585</v>
      </c>
      <c r="M1698" s="5">
        <v>2.3304999999999998</v>
      </c>
      <c r="O1698" s="86">
        <f t="shared" ca="1" si="191"/>
        <v>41585</v>
      </c>
      <c r="P1698" s="5">
        <v>1661.32</v>
      </c>
      <c r="Q1698" s="5">
        <v>11.858695783502201</v>
      </c>
      <c r="R1698" s="1"/>
      <c r="S1698" s="1">
        <v>41341</v>
      </c>
      <c r="T1698">
        <v>405.505</v>
      </c>
      <c r="V1698" s="86">
        <v>41550</v>
      </c>
      <c r="W1698" s="5">
        <v>16.5</v>
      </c>
      <c r="Z1698" s="86">
        <v>41501</v>
      </c>
      <c r="AA1698" s="5">
        <v>90.84</v>
      </c>
      <c r="AC1698" s="1">
        <v>41437</v>
      </c>
      <c r="AD1698">
        <v>2.4235000000000002</v>
      </c>
      <c r="AE1698" s="87">
        <f t="shared" ca="1" si="192"/>
        <v>3.9000000000000146E-2</v>
      </c>
      <c r="AF1698" s="87">
        <f t="shared" ca="1" si="193"/>
        <v>5.451870474127804E-2</v>
      </c>
      <c r="AG1698" s="87">
        <f t="shared" ca="1" si="194"/>
        <v>0.87908769945513943</v>
      </c>
      <c r="AI1698" s="1">
        <v>41358</v>
      </c>
      <c r="AJ1698">
        <v>1551.69</v>
      </c>
      <c r="AK1698" s="85">
        <f t="shared" ca="1" si="197"/>
        <v>-3.3455821309178592E-3</v>
      </c>
      <c r="AL1698" s="87">
        <f t="shared" ca="1" si="195"/>
        <v>7.6345396657308369E-3</v>
      </c>
      <c r="AM1698" s="87">
        <f t="shared" ca="1" si="196"/>
        <v>12.31032531494621</v>
      </c>
    </row>
    <row r="1699" spans="2:39" x14ac:dyDescent="0.45">
      <c r="B1699" s="86">
        <v>41576</v>
      </c>
      <c r="C1699" s="5">
        <v>75.183499999999995</v>
      </c>
      <c r="E1699" s="86">
        <v>41582</v>
      </c>
      <c r="F1699" s="5">
        <v>2.7490000000000001</v>
      </c>
      <c r="G1699" s="5">
        <v>0.55122893005840246</v>
      </c>
      <c r="I1699" s="86">
        <v>41499</v>
      </c>
      <c r="J1699" s="5">
        <v>12.31</v>
      </c>
      <c r="L1699" s="86">
        <v>41584</v>
      </c>
      <c r="M1699" s="5">
        <v>2.3660999999999999</v>
      </c>
      <c r="O1699" s="86">
        <f t="shared" ca="1" si="191"/>
        <v>41584</v>
      </c>
      <c r="P1699" s="5">
        <v>1685.39</v>
      </c>
      <c r="Q1699" s="5">
        <v>5.5833852462540703</v>
      </c>
      <c r="R1699" s="1"/>
      <c r="S1699" s="1">
        <v>41340</v>
      </c>
      <c r="T1699">
        <v>412.87299999999999</v>
      </c>
      <c r="V1699" s="86">
        <v>41549</v>
      </c>
      <c r="W1699" s="5">
        <v>16.5</v>
      </c>
      <c r="Z1699" s="86">
        <v>41500</v>
      </c>
      <c r="AA1699" s="5">
        <v>91.31</v>
      </c>
      <c r="AC1699" s="1">
        <v>41436</v>
      </c>
      <c r="AD1699">
        <v>2.3845000000000001</v>
      </c>
      <c r="AE1699" s="87">
        <f t="shared" ca="1" si="192"/>
        <v>-3.3999999999999808E-2</v>
      </c>
      <c r="AF1699" s="87">
        <f t="shared" ca="1" si="193"/>
        <v>6.0164683716168996E-2</v>
      </c>
      <c r="AG1699" s="87">
        <f t="shared" ca="1" si="194"/>
        <v>0.97012637492923004</v>
      </c>
      <c r="AI1699" s="1">
        <v>41355</v>
      </c>
      <c r="AJ1699">
        <v>1556.89</v>
      </c>
      <c r="AK1699" s="85">
        <f t="shared" ca="1" si="197"/>
        <v>7.1486659821265496E-3</v>
      </c>
      <c r="AL1699" s="87">
        <f t="shared" ca="1" si="195"/>
        <v>7.4909406012855662E-3</v>
      </c>
      <c r="AM1699" s="87">
        <f t="shared" ca="1" si="196"/>
        <v>12.078778780951751</v>
      </c>
    </row>
    <row r="1700" spans="2:39" x14ac:dyDescent="0.45">
      <c r="B1700" s="86">
        <v>41575</v>
      </c>
      <c r="C1700" s="5">
        <v>75.259500000000003</v>
      </c>
      <c r="E1700" s="86">
        <v>41579</v>
      </c>
      <c r="F1700" s="5">
        <v>2.766</v>
      </c>
      <c r="G1700" s="5">
        <v>0.55769615383288873</v>
      </c>
      <c r="I1700" s="86">
        <v>41498</v>
      </c>
      <c r="J1700" s="5">
        <v>12.81</v>
      </c>
      <c r="L1700" s="86">
        <v>41583</v>
      </c>
      <c r="M1700" s="5">
        <v>2.391</v>
      </c>
      <c r="O1700" s="86">
        <f t="shared" ca="1" si="191"/>
        <v>41583</v>
      </c>
      <c r="P1700" s="5">
        <v>1694.16</v>
      </c>
      <c r="Q1700" s="5">
        <v>5.5796924774246</v>
      </c>
      <c r="R1700" s="1"/>
      <c r="S1700" s="1">
        <v>41339</v>
      </c>
      <c r="T1700">
        <v>418.78300000000002</v>
      </c>
      <c r="V1700" s="86">
        <v>41548</v>
      </c>
      <c r="W1700" s="5">
        <v>15.65</v>
      </c>
      <c r="Z1700" s="86">
        <v>41499</v>
      </c>
      <c r="AA1700" s="5">
        <v>91.49</v>
      </c>
      <c r="AC1700" s="1">
        <v>41435</v>
      </c>
      <c r="AD1700">
        <v>2.4184999999999999</v>
      </c>
      <c r="AE1700" s="87">
        <f t="shared" ca="1" si="192"/>
        <v>5.0499999999999989E-2</v>
      </c>
      <c r="AF1700" s="87">
        <f t="shared" ca="1" si="193"/>
        <v>6.903348825026881E-2</v>
      </c>
      <c r="AG1700" s="87">
        <f t="shared" ca="1" si="194"/>
        <v>1.113131551075613</v>
      </c>
      <c r="AI1700" s="1">
        <v>41354</v>
      </c>
      <c r="AJ1700">
        <v>1545.8</v>
      </c>
      <c r="AK1700" s="85">
        <f t="shared" ca="1" si="197"/>
        <v>-8.3169804044007662E-3</v>
      </c>
      <c r="AL1700" s="87">
        <f t="shared" ca="1" si="195"/>
        <v>6.5099726675194487E-3</v>
      </c>
      <c r="AM1700" s="87">
        <f t="shared" ca="1" si="196"/>
        <v>10.49701551598409</v>
      </c>
    </row>
    <row r="1701" spans="2:39" x14ac:dyDescent="0.45">
      <c r="B1701" s="86">
        <v>41572</v>
      </c>
      <c r="C1701" s="5">
        <v>76.399000000000001</v>
      </c>
      <c r="E1701" s="86">
        <v>41578</v>
      </c>
      <c r="F1701" s="5">
        <v>2.7</v>
      </c>
      <c r="G1701" s="5">
        <v>0.32412381893344272</v>
      </c>
      <c r="I1701" s="86">
        <v>41495</v>
      </c>
      <c r="J1701" s="5">
        <v>13.41</v>
      </c>
      <c r="L1701" s="86">
        <v>41582</v>
      </c>
      <c r="M1701" s="5">
        <v>2.3285</v>
      </c>
      <c r="O1701" s="86">
        <f t="shared" ca="1" si="191"/>
        <v>41582</v>
      </c>
      <c r="P1701" s="5">
        <v>1689.47</v>
      </c>
      <c r="Q1701" s="5">
        <v>5.7582313279807602</v>
      </c>
      <c r="R1701" s="1"/>
      <c r="S1701" s="1">
        <v>41338</v>
      </c>
      <c r="T1701">
        <v>417.38499999999999</v>
      </c>
      <c r="V1701" s="86">
        <v>41547</v>
      </c>
      <c r="W1701" s="5">
        <v>15.5</v>
      </c>
      <c r="Z1701" s="86">
        <v>41498</v>
      </c>
      <c r="AA1701" s="5">
        <v>91.49</v>
      </c>
      <c r="AC1701" s="1">
        <v>41432</v>
      </c>
      <c r="AD1701">
        <v>2.3679999999999999</v>
      </c>
      <c r="AE1701" s="87">
        <f t="shared" ca="1" si="192"/>
        <v>9.7799999999999887E-2</v>
      </c>
      <c r="AF1701" s="87">
        <f t="shared" ca="1" si="193"/>
        <v>6.7570623548008385E-2</v>
      </c>
      <c r="AG1701" s="87">
        <f t="shared" ca="1" si="194"/>
        <v>1.0895435665145901</v>
      </c>
      <c r="AI1701" s="1">
        <v>41353</v>
      </c>
      <c r="AJ1701">
        <v>1558.71</v>
      </c>
      <c r="AK1701" s="85">
        <f t="shared" ca="1" si="197"/>
        <v>6.6751668015524457E-3</v>
      </c>
      <c r="AL1701" s="87">
        <f t="shared" ca="1" si="195"/>
        <v>5.2121732824916087E-3</v>
      </c>
      <c r="AM1701" s="87">
        <f t="shared" ca="1" si="196"/>
        <v>8.4043768864485315</v>
      </c>
    </row>
    <row r="1702" spans="2:39" x14ac:dyDescent="0.45">
      <c r="B1702" s="86">
        <v>41571</v>
      </c>
      <c r="C1702" s="5">
        <v>78.627499999999998</v>
      </c>
      <c r="E1702" s="86">
        <v>41577</v>
      </c>
      <c r="F1702" s="5">
        <v>2.6819999999999999</v>
      </c>
      <c r="G1702" s="5">
        <v>0.33483227144347716</v>
      </c>
      <c r="I1702" s="86">
        <v>41494</v>
      </c>
      <c r="J1702" s="5">
        <v>12.73</v>
      </c>
      <c r="L1702" s="86">
        <v>41579</v>
      </c>
      <c r="M1702" s="5">
        <v>2.335</v>
      </c>
      <c r="O1702" s="86">
        <f t="shared" ca="1" si="191"/>
        <v>41579</v>
      </c>
      <c r="P1702" s="5">
        <v>1691.42</v>
      </c>
      <c r="Q1702" s="5">
        <v>6.8356442388572702</v>
      </c>
      <c r="R1702" s="1"/>
      <c r="S1702" s="1">
        <v>41337</v>
      </c>
      <c r="T1702">
        <v>421.80500000000001</v>
      </c>
      <c r="V1702" s="86">
        <v>41544</v>
      </c>
      <c r="W1702" s="5">
        <v>15.5</v>
      </c>
      <c r="Z1702" s="86">
        <v>41495</v>
      </c>
      <c r="AA1702" s="5">
        <v>91.57</v>
      </c>
      <c r="AC1702" s="1">
        <v>41431</v>
      </c>
      <c r="AD1702">
        <v>2.2702</v>
      </c>
      <c r="AE1702" s="87">
        <f t="shared" ca="1" si="192"/>
        <v>-1.2799999999999923E-2</v>
      </c>
      <c r="AF1702" s="87">
        <f t="shared" ca="1" si="193"/>
        <v>4.0449886691229855E-2</v>
      </c>
      <c r="AG1702" s="87">
        <f t="shared" ca="1" si="194"/>
        <v>0.6522348247883325</v>
      </c>
      <c r="AI1702" s="1">
        <v>41352</v>
      </c>
      <c r="AJ1702">
        <v>1548.34</v>
      </c>
      <c r="AK1702" s="85">
        <f t="shared" ca="1" si="197"/>
        <v>-2.4254633815200036E-3</v>
      </c>
      <c r="AL1702" s="87">
        <f t="shared" ca="1" si="195"/>
        <v>4.7007247546657777E-3</v>
      </c>
      <c r="AM1702" s="87">
        <f t="shared" ca="1" si="196"/>
        <v>7.5796909151845924</v>
      </c>
    </row>
    <row r="1703" spans="2:39" x14ac:dyDescent="0.45">
      <c r="B1703" s="86">
        <v>41570</v>
      </c>
      <c r="C1703" s="5">
        <v>77.444500000000005</v>
      </c>
      <c r="E1703" s="86">
        <v>41576</v>
      </c>
      <c r="F1703" s="5">
        <v>2.653</v>
      </c>
      <c r="G1703" s="5">
        <v>0.28518178413075101</v>
      </c>
      <c r="I1703" s="86">
        <v>41493</v>
      </c>
      <c r="J1703" s="5">
        <v>12.98</v>
      </c>
      <c r="L1703" s="86">
        <v>41578</v>
      </c>
      <c r="M1703" s="5">
        <v>2.2745000000000002</v>
      </c>
      <c r="O1703" s="86">
        <f t="shared" ca="1" si="191"/>
        <v>41578</v>
      </c>
      <c r="P1703" s="5">
        <v>1697.48</v>
      </c>
      <c r="Q1703" s="5">
        <v>6.7075022958052397</v>
      </c>
      <c r="R1703" s="1"/>
      <c r="S1703" s="1">
        <v>41334</v>
      </c>
      <c r="T1703">
        <v>432.57</v>
      </c>
      <c r="V1703" s="86">
        <v>41543</v>
      </c>
      <c r="W1703" s="5">
        <v>15.06</v>
      </c>
      <c r="Z1703" s="86">
        <v>41494</v>
      </c>
      <c r="AA1703" s="5">
        <v>91.56</v>
      </c>
      <c r="AC1703" s="1">
        <v>41430</v>
      </c>
      <c r="AD1703">
        <v>2.2829999999999999</v>
      </c>
      <c r="AE1703" s="87">
        <f t="shared" ca="1" si="192"/>
        <v>-5.9000000000000163E-2</v>
      </c>
      <c r="AF1703" s="87">
        <f t="shared" ca="1" si="193"/>
        <v>4.3475088652391983E-2</v>
      </c>
      <c r="AG1703" s="87">
        <f t="shared" ca="1" si="194"/>
        <v>0.70101474069142722</v>
      </c>
      <c r="AI1703" s="1">
        <v>41351</v>
      </c>
      <c r="AJ1703">
        <v>1552.1</v>
      </c>
      <c r="AK1703" s="85">
        <f t="shared" ca="1" si="197"/>
        <v>-5.5255858913691377E-3</v>
      </c>
      <c r="AL1703" s="87">
        <f t="shared" ca="1" si="195"/>
        <v>4.6933963447041574E-3</v>
      </c>
      <c r="AM1703" s="87">
        <f t="shared" ca="1" si="196"/>
        <v>7.5678742091854367</v>
      </c>
    </row>
    <row r="1704" spans="2:39" x14ac:dyDescent="0.45">
      <c r="B1704" s="86">
        <v>41569</v>
      </c>
      <c r="C1704" s="5">
        <v>80.206999999999994</v>
      </c>
      <c r="E1704" s="86">
        <v>41575</v>
      </c>
      <c r="F1704" s="5">
        <v>2.6709999999999998</v>
      </c>
      <c r="G1704" s="5">
        <v>0.22906036322332018</v>
      </c>
      <c r="I1704" s="86">
        <v>41492</v>
      </c>
      <c r="J1704" s="5">
        <v>12.72</v>
      </c>
      <c r="L1704" s="86">
        <v>41577</v>
      </c>
      <c r="M1704" s="5">
        <v>2.2490000000000001</v>
      </c>
      <c r="O1704" s="86">
        <f t="shared" ca="1" si="191"/>
        <v>41577</v>
      </c>
      <c r="P1704" s="5">
        <v>1690.91</v>
      </c>
      <c r="Q1704" s="5">
        <v>5.1242457916481499</v>
      </c>
      <c r="R1704" s="1"/>
      <c r="S1704" s="1">
        <v>41333</v>
      </c>
      <c r="T1704">
        <v>440.41300000000001</v>
      </c>
      <c r="V1704" s="86">
        <v>41542</v>
      </c>
      <c r="W1704" s="5">
        <v>15</v>
      </c>
      <c r="Z1704" s="86">
        <v>41493</v>
      </c>
      <c r="AA1704" s="5">
        <v>91.36</v>
      </c>
      <c r="AC1704" s="1">
        <v>41429</v>
      </c>
      <c r="AD1704">
        <v>2.3420000000000001</v>
      </c>
      <c r="AE1704" s="87">
        <f t="shared" ca="1" si="192"/>
        <v>3.9499999999999869E-2</v>
      </c>
      <c r="AF1704" s="87">
        <f t="shared" ca="1" si="193"/>
        <v>1.930889259728099E-2</v>
      </c>
      <c r="AG1704" s="87">
        <f t="shared" ca="1" si="194"/>
        <v>0.3113465379069863</v>
      </c>
      <c r="AI1704" s="1">
        <v>41348</v>
      </c>
      <c r="AJ1704">
        <v>1560.7</v>
      </c>
      <c r="AK1704" s="85">
        <f t="shared" ca="1" si="197"/>
        <v>-1.6197549581095975E-3</v>
      </c>
      <c r="AL1704" s="87">
        <f t="shared" ca="1" si="195"/>
        <v>3.6189535631031894E-3</v>
      </c>
      <c r="AM1704" s="87">
        <f t="shared" ca="1" si="196"/>
        <v>5.8353872809722658</v>
      </c>
    </row>
    <row r="1705" spans="2:39" x14ac:dyDescent="0.45">
      <c r="B1705" s="86">
        <v>41568</v>
      </c>
      <c r="C1705" s="5">
        <v>86.381500000000003</v>
      </c>
      <c r="E1705" s="86">
        <v>41572</v>
      </c>
      <c r="F1705" s="5">
        <v>2.6635</v>
      </c>
      <c r="G1705" s="5">
        <v>0.75575700459869877</v>
      </c>
      <c r="I1705" s="86">
        <v>41491</v>
      </c>
      <c r="J1705" s="5">
        <v>11.84</v>
      </c>
      <c r="L1705" s="86">
        <v>41576</v>
      </c>
      <c r="M1705" s="5">
        <v>2.222</v>
      </c>
      <c r="O1705" s="86">
        <f t="shared" ca="1" si="191"/>
        <v>41576</v>
      </c>
      <c r="P1705" s="5">
        <v>1697.37</v>
      </c>
      <c r="Q1705" s="5">
        <v>12.534997792251399</v>
      </c>
      <c r="R1705" s="1"/>
      <c r="S1705" s="1">
        <v>41332</v>
      </c>
      <c r="T1705">
        <v>438.142</v>
      </c>
      <c r="V1705" s="86">
        <v>41541</v>
      </c>
      <c r="W1705" s="5">
        <v>15.25</v>
      </c>
      <c r="Z1705" s="86">
        <v>41492</v>
      </c>
      <c r="AA1705" s="5">
        <v>91.65</v>
      </c>
      <c r="AC1705" s="1">
        <v>41428</v>
      </c>
      <c r="AD1705">
        <v>2.3025000000000002</v>
      </c>
      <c r="AE1705" s="87">
        <f t="shared" ca="1" si="192"/>
        <v>-2.4999999999999467E-3</v>
      </c>
      <c r="AF1705" s="87">
        <f t="shared" ca="1" si="193"/>
        <v>3.5653424332968003E-2</v>
      </c>
      <c r="AG1705" s="87">
        <f t="shared" ca="1" si="194"/>
        <v>0.57489419316369461</v>
      </c>
      <c r="AI1705" s="1">
        <v>41347</v>
      </c>
      <c r="AJ1705">
        <v>1563.23</v>
      </c>
      <c r="AK1705" s="85">
        <f t="shared" ca="1" si="197"/>
        <v>5.5873772173025285E-3</v>
      </c>
      <c r="AL1705" s="87">
        <f t="shared" ca="1" si="195"/>
        <v>3.3805957511481382E-3</v>
      </c>
      <c r="AM1705" s="87">
        <f t="shared" ca="1" si="196"/>
        <v>5.4510468577118463</v>
      </c>
    </row>
    <row r="1706" spans="2:39" x14ac:dyDescent="0.45">
      <c r="B1706" s="86">
        <v>41565</v>
      </c>
      <c r="C1706" s="5">
        <v>85.471999999999994</v>
      </c>
      <c r="E1706" s="86">
        <v>41571</v>
      </c>
      <c r="F1706" s="5">
        <v>2.6730999999999998</v>
      </c>
      <c r="G1706" s="5">
        <v>0.83193853939658979</v>
      </c>
      <c r="I1706" s="86">
        <v>41488</v>
      </c>
      <c r="J1706" s="5">
        <v>11.98</v>
      </c>
      <c r="L1706" s="86">
        <v>41575</v>
      </c>
      <c r="M1706" s="5">
        <v>2.2334999999999998</v>
      </c>
      <c r="O1706" s="86">
        <f t="shared" ca="1" si="191"/>
        <v>41575</v>
      </c>
      <c r="P1706" s="5">
        <v>1707.14</v>
      </c>
      <c r="Q1706" s="5">
        <v>10.2510071243684</v>
      </c>
      <c r="R1706" s="1"/>
      <c r="S1706" s="1">
        <v>41331</v>
      </c>
      <c r="T1706">
        <v>446.36099999999999</v>
      </c>
      <c r="V1706" s="86">
        <v>41540</v>
      </c>
      <c r="W1706" s="5">
        <v>15</v>
      </c>
      <c r="Z1706" s="86">
        <v>41491</v>
      </c>
      <c r="AA1706" s="5">
        <v>91.74</v>
      </c>
      <c r="AC1706" s="1">
        <v>41425</v>
      </c>
      <c r="AD1706">
        <v>2.3050000000000002</v>
      </c>
      <c r="AE1706" s="87">
        <f t="shared" ca="1" si="192"/>
        <v>2.5000000000000355E-2</v>
      </c>
      <c r="AF1706" s="87">
        <f t="shared" ca="1" si="193"/>
        <v>0.10062347307330084</v>
      </c>
      <c r="AG1706" s="87">
        <f t="shared" ca="1" si="194"/>
        <v>1.6225047508918602</v>
      </c>
      <c r="AI1706" s="1">
        <v>41346</v>
      </c>
      <c r="AJ1706">
        <v>1554.52</v>
      </c>
      <c r="AK1706" s="85">
        <f t="shared" ca="1" si="197"/>
        <v>1.3131640123256268E-3</v>
      </c>
      <c r="AL1706" s="87">
        <f t="shared" ca="1" si="195"/>
        <v>3.0035945287985883E-3</v>
      </c>
      <c r="AM1706" s="87">
        <f t="shared" ca="1" si="196"/>
        <v>4.84315065251071</v>
      </c>
    </row>
    <row r="1707" spans="2:39" x14ac:dyDescent="0.45">
      <c r="B1707" s="86">
        <v>41564</v>
      </c>
      <c r="C1707" s="5">
        <v>85.685000000000002</v>
      </c>
      <c r="E1707" s="86">
        <v>41570</v>
      </c>
      <c r="F1707" s="5">
        <v>2.6515</v>
      </c>
      <c r="G1707" s="5">
        <v>0.76027845775961111</v>
      </c>
      <c r="I1707" s="86">
        <v>41487</v>
      </c>
      <c r="J1707" s="5">
        <v>12.94</v>
      </c>
      <c r="L1707" s="86">
        <v>41572</v>
      </c>
      <c r="M1707" s="5">
        <v>2.2320000000000002</v>
      </c>
      <c r="O1707" s="86">
        <f t="shared" ca="1" si="191"/>
        <v>41572</v>
      </c>
      <c r="P1707" s="5">
        <v>1709.67</v>
      </c>
      <c r="Q1707" s="5">
        <v>9.6189702207701409</v>
      </c>
      <c r="R1707" s="1"/>
      <c r="S1707" s="1">
        <v>41330</v>
      </c>
      <c r="T1707">
        <v>451.51100000000002</v>
      </c>
      <c r="V1707" s="86">
        <v>41537</v>
      </c>
      <c r="W1707" s="5">
        <v>15.75</v>
      </c>
      <c r="Z1707" s="86">
        <v>41488</v>
      </c>
      <c r="AA1707" s="5">
        <v>92.21</v>
      </c>
      <c r="AC1707" s="1">
        <v>41424</v>
      </c>
      <c r="AD1707">
        <v>2.2799999999999998</v>
      </c>
      <c r="AE1707" s="87">
        <f t="shared" ca="1" si="192"/>
        <v>4.0000000000000036E-3</v>
      </c>
      <c r="AF1707" s="87">
        <f t="shared" ca="1" si="193"/>
        <v>0.10282104194505438</v>
      </c>
      <c r="AG1707" s="87">
        <f t="shared" ca="1" si="194"/>
        <v>1.6579394842192896</v>
      </c>
      <c r="AI1707" s="1">
        <v>41345</v>
      </c>
      <c r="AJ1707">
        <v>1552.48</v>
      </c>
      <c r="AK1707" s="85">
        <f t="shared" ca="1" si="197"/>
        <v>-2.4061516417888235E-3</v>
      </c>
      <c r="AL1707" s="87">
        <f t="shared" ca="1" si="195"/>
        <v>2.9949968126644099E-3</v>
      </c>
      <c r="AM1707" s="87">
        <f t="shared" ca="1" si="196"/>
        <v>4.8292872518066199</v>
      </c>
    </row>
    <row r="1708" spans="2:39" x14ac:dyDescent="0.45">
      <c r="B1708" s="86">
        <v>41563</v>
      </c>
      <c r="C1708" s="5">
        <v>88.480999999999995</v>
      </c>
      <c r="E1708" s="86">
        <v>41569</v>
      </c>
      <c r="F1708" s="5">
        <v>2.6575000000000002</v>
      </c>
      <c r="G1708" s="5">
        <v>0.83336866591763337</v>
      </c>
      <c r="I1708" s="86">
        <v>41486</v>
      </c>
      <c r="J1708" s="5">
        <v>13.45</v>
      </c>
      <c r="L1708" s="86">
        <v>41571</v>
      </c>
      <c r="M1708" s="5">
        <v>2.2353999999999998</v>
      </c>
      <c r="O1708" s="86">
        <f t="shared" ca="1" si="191"/>
        <v>41571</v>
      </c>
      <c r="P1708" s="5">
        <v>1706.87</v>
      </c>
      <c r="Q1708" s="5">
        <v>11.3800040644274</v>
      </c>
      <c r="R1708" s="1"/>
      <c r="S1708" s="1">
        <v>41327</v>
      </c>
      <c r="T1708">
        <v>434.911</v>
      </c>
      <c r="V1708" s="86">
        <v>41536</v>
      </c>
      <c r="W1708" s="5">
        <v>15.5</v>
      </c>
      <c r="Z1708" s="86">
        <v>41487</v>
      </c>
      <c r="AA1708" s="5">
        <v>91.65</v>
      </c>
      <c r="AC1708" s="1">
        <v>41423</v>
      </c>
      <c r="AD1708">
        <v>2.2759999999999998</v>
      </c>
      <c r="AE1708" s="87">
        <f t="shared" ca="1" si="192"/>
        <v>-5.8499999999999996E-2</v>
      </c>
      <c r="AF1708" s="87">
        <f t="shared" ca="1" si="193"/>
        <v>0.10261771695634873</v>
      </c>
      <c r="AG1708" s="87">
        <f t="shared" ca="1" si="194"/>
        <v>1.6546609672880599</v>
      </c>
      <c r="AI1708" s="1">
        <v>41344</v>
      </c>
      <c r="AJ1708">
        <v>1556.22</v>
      </c>
      <c r="AK1708" s="85">
        <f t="shared" ca="1" si="197"/>
        <v>3.2438723173948535E-3</v>
      </c>
      <c r="AL1708" s="87">
        <f t="shared" ca="1" si="195"/>
        <v>1.5076487961146587E-3</v>
      </c>
      <c r="AM1708" s="87">
        <f t="shared" ca="1" si="196"/>
        <v>2.431010637637677</v>
      </c>
    </row>
    <row r="1709" spans="2:39" x14ac:dyDescent="0.45">
      <c r="B1709" s="86">
        <v>41562</v>
      </c>
      <c r="C1709" s="5">
        <v>90.506</v>
      </c>
      <c r="E1709" s="86">
        <v>41568</v>
      </c>
      <c r="F1709" s="5">
        <v>2.7450000000000001</v>
      </c>
      <c r="G1709" s="5">
        <v>0.70220367415729379</v>
      </c>
      <c r="I1709" s="86">
        <v>41485</v>
      </c>
      <c r="J1709" s="5">
        <v>13.39</v>
      </c>
      <c r="L1709" s="86">
        <v>41570</v>
      </c>
      <c r="M1709" s="5">
        <v>2.2105000000000001</v>
      </c>
      <c r="O1709" s="86">
        <f t="shared" ca="1" si="191"/>
        <v>41570</v>
      </c>
      <c r="P1709" s="5">
        <v>1685.73</v>
      </c>
      <c r="Q1709" s="5">
        <v>3.36451731540535</v>
      </c>
      <c r="R1709" s="1"/>
      <c r="S1709" s="1">
        <v>41326</v>
      </c>
      <c r="T1709">
        <v>447.38400000000001</v>
      </c>
      <c r="V1709" s="86">
        <v>41535</v>
      </c>
      <c r="W1709" s="5">
        <v>15.25</v>
      </c>
      <c r="Z1709" s="86">
        <v>41486</v>
      </c>
      <c r="AA1709" s="5">
        <v>92.98</v>
      </c>
      <c r="AC1709" s="1">
        <v>41422</v>
      </c>
      <c r="AD1709">
        <v>2.3344999999999998</v>
      </c>
      <c r="AE1709" s="87">
        <f t="shared" ca="1" si="192"/>
        <v>0.17849999999999966</v>
      </c>
      <c r="AF1709" s="87">
        <f t="shared" ca="1" si="193"/>
        <v>9.227438702045089E-2</v>
      </c>
      <c r="AG1709" s="87">
        <f t="shared" ca="1" si="194"/>
        <v>1.4878797834502586</v>
      </c>
      <c r="AI1709" s="1">
        <v>41341</v>
      </c>
      <c r="AJ1709">
        <v>1551.18</v>
      </c>
      <c r="AK1709" s="85">
        <f t="shared" ca="1" si="197"/>
        <v>4.4711004109199912E-3</v>
      </c>
      <c r="AL1709" s="87">
        <f t="shared" ca="1" si="195"/>
        <v>3.8200280909088963E-3</v>
      </c>
      <c r="AM1709" s="87">
        <f t="shared" ca="1" si="196"/>
        <v>6.159610214929673</v>
      </c>
    </row>
    <row r="1710" spans="2:39" x14ac:dyDescent="0.45">
      <c r="B1710" s="86">
        <v>41561</v>
      </c>
      <c r="C1710" s="5">
        <v>88.21</v>
      </c>
      <c r="E1710" s="86">
        <v>41565</v>
      </c>
      <c r="F1710" s="5">
        <v>2.7235</v>
      </c>
      <c r="G1710" s="5">
        <v>0.8085704978540833</v>
      </c>
      <c r="I1710" s="86">
        <v>41484</v>
      </c>
      <c r="J1710" s="5">
        <v>13.39</v>
      </c>
      <c r="L1710" s="86">
        <v>41569</v>
      </c>
      <c r="M1710" s="5">
        <v>2.2294999999999998</v>
      </c>
      <c r="O1710" s="86">
        <f t="shared" ca="1" si="191"/>
        <v>41569</v>
      </c>
      <c r="P1710" s="5">
        <v>1685.96</v>
      </c>
      <c r="Q1710" s="5">
        <v>4.3019872565246002</v>
      </c>
      <c r="R1710" s="1"/>
      <c r="S1710" s="1">
        <v>41325</v>
      </c>
      <c r="T1710">
        <v>441.20499999999998</v>
      </c>
      <c r="V1710" s="86">
        <v>41534</v>
      </c>
      <c r="W1710" s="5">
        <v>15</v>
      </c>
      <c r="Z1710" s="86">
        <v>41485</v>
      </c>
      <c r="AA1710" s="5">
        <v>92.71</v>
      </c>
      <c r="AC1710" s="1">
        <v>41421</v>
      </c>
      <c r="AD1710">
        <v>2.1560000000000001</v>
      </c>
      <c r="AE1710" s="87">
        <f t="shared" ca="1" si="192"/>
        <v>-4.0000000000000036E-3</v>
      </c>
      <c r="AF1710" s="87">
        <f t="shared" ca="1" si="193"/>
        <v>6.1292332310004076E-2</v>
      </c>
      <c r="AG1710" s="87">
        <f t="shared" ca="1" si="194"/>
        <v>0.98830916215523978</v>
      </c>
      <c r="AI1710" s="1">
        <v>41340</v>
      </c>
      <c r="AJ1710">
        <v>1544.26</v>
      </c>
      <c r="AK1710" s="85">
        <f t="shared" ca="1" si="197"/>
        <v>1.8148119521493281E-3</v>
      </c>
      <c r="AL1710" s="87">
        <f t="shared" ca="1" si="195"/>
        <v>3.8233692283936487E-3</v>
      </c>
      <c r="AM1710" s="87">
        <f t="shared" ca="1" si="196"/>
        <v>6.1649976372445883</v>
      </c>
    </row>
    <row r="1711" spans="2:39" x14ac:dyDescent="0.45">
      <c r="B1711" s="86">
        <v>41558</v>
      </c>
      <c r="C1711" s="5">
        <v>88.968999999999994</v>
      </c>
      <c r="E1711" s="86">
        <v>41564</v>
      </c>
      <c r="F1711" s="5">
        <v>2.7294999999999998</v>
      </c>
      <c r="G1711" s="5">
        <v>0.82417610375453187</v>
      </c>
      <c r="I1711" s="86">
        <v>41481</v>
      </c>
      <c r="J1711" s="5">
        <v>12.72</v>
      </c>
      <c r="L1711" s="86">
        <v>41568</v>
      </c>
      <c r="M1711" s="5">
        <v>2.2970000000000002</v>
      </c>
      <c r="O1711" s="86">
        <f t="shared" ca="1" si="191"/>
        <v>41568</v>
      </c>
      <c r="P1711" s="5">
        <v>1685.33</v>
      </c>
      <c r="Q1711" s="5">
        <v>5.2188630009740704</v>
      </c>
      <c r="R1711" s="1"/>
      <c r="S1711" s="1">
        <v>41324</v>
      </c>
      <c r="T1711">
        <v>430.21499999999997</v>
      </c>
      <c r="V1711" s="86">
        <v>41533</v>
      </c>
      <c r="W1711" s="5">
        <v>15.5</v>
      </c>
      <c r="Z1711" s="86">
        <v>41484</v>
      </c>
      <c r="AA1711" s="5">
        <v>92.58</v>
      </c>
      <c r="AC1711" s="1">
        <v>41418</v>
      </c>
      <c r="AD1711">
        <v>2.16</v>
      </c>
      <c r="AE1711" s="87">
        <f t="shared" ca="1" si="192"/>
        <v>6.4999999999999503E-3</v>
      </c>
      <c r="AF1711" s="87">
        <f t="shared" ca="1" si="193"/>
        <v>6.9982140578864538E-2</v>
      </c>
      <c r="AG1711" s="87">
        <f t="shared" ca="1" si="194"/>
        <v>1.128428110248938</v>
      </c>
      <c r="AI1711" s="1">
        <v>41339</v>
      </c>
      <c r="AJ1711">
        <v>1541.46</v>
      </c>
      <c r="AK1711" s="85">
        <f t="shared" ca="1" si="197"/>
        <v>1.0839757653689358E-3</v>
      </c>
      <c r="AL1711" s="87">
        <f t="shared" ca="1" si="195"/>
        <v>3.7226985049450081E-3</v>
      </c>
      <c r="AM1711" s="87">
        <f t="shared" ca="1" si="196"/>
        <v>6.0026709732144639</v>
      </c>
    </row>
    <row r="1712" spans="2:39" x14ac:dyDescent="0.45">
      <c r="B1712" s="86">
        <v>41557</v>
      </c>
      <c r="C1712" s="5">
        <v>91.616500000000002</v>
      </c>
      <c r="E1712" s="86">
        <v>41563</v>
      </c>
      <c r="F1712" s="5">
        <v>2.7995000000000001</v>
      </c>
      <c r="G1712" s="5">
        <v>0.65236237373615014</v>
      </c>
      <c r="I1712" s="86">
        <v>41480</v>
      </c>
      <c r="J1712" s="5">
        <v>12.97</v>
      </c>
      <c r="L1712" s="86">
        <v>41565</v>
      </c>
      <c r="M1712" s="5">
        <v>2.2785000000000002</v>
      </c>
      <c r="O1712" s="86">
        <f t="shared" ca="1" si="191"/>
        <v>41565</v>
      </c>
      <c r="P1712" s="5">
        <v>1691.65</v>
      </c>
      <c r="Q1712" s="5">
        <v>4.55206761782099</v>
      </c>
      <c r="R1712" s="1"/>
      <c r="S1712" s="1">
        <v>41320</v>
      </c>
      <c r="T1712">
        <v>437.68700000000001</v>
      </c>
      <c r="V1712" s="86">
        <v>41530</v>
      </c>
      <c r="W1712" s="5">
        <v>16.3</v>
      </c>
      <c r="Z1712" s="86">
        <v>41481</v>
      </c>
      <c r="AA1712" s="5">
        <v>92.78</v>
      </c>
      <c r="AC1712" s="1">
        <v>41417</v>
      </c>
      <c r="AD1712">
        <v>2.1535000000000002</v>
      </c>
      <c r="AE1712" s="87">
        <f t="shared" ca="1" si="192"/>
        <v>-1.7499999999999627E-2</v>
      </c>
      <c r="AF1712" s="87">
        <f t="shared" ca="1" si="193"/>
        <v>6.982522824882105E-2</v>
      </c>
      <c r="AG1712" s="87">
        <f t="shared" ca="1" si="194"/>
        <v>1.1258979749515445</v>
      </c>
      <c r="AI1712" s="1">
        <v>41338</v>
      </c>
      <c r="AJ1712">
        <v>1539.79</v>
      </c>
      <c r="AK1712" s="85">
        <f t="shared" ca="1" si="197"/>
        <v>9.5204944895365129E-3</v>
      </c>
      <c r="AL1712" s="87">
        <f t="shared" ca="1" si="195"/>
        <v>4.3693228722340759E-3</v>
      </c>
      <c r="AM1712" s="87">
        <f t="shared" ca="1" si="196"/>
        <v>7.0453214362974501</v>
      </c>
    </row>
    <row r="1713" spans="2:39" x14ac:dyDescent="0.45">
      <c r="B1713" s="86">
        <v>41556</v>
      </c>
      <c r="C1713" s="5">
        <v>90.286500000000004</v>
      </c>
      <c r="E1713" s="86">
        <v>41562</v>
      </c>
      <c r="F1713" s="5">
        <v>2.859</v>
      </c>
      <c r="G1713" s="5">
        <v>0.27845930283136883</v>
      </c>
      <c r="I1713" s="86">
        <v>41479</v>
      </c>
      <c r="J1713" s="5">
        <v>13.18</v>
      </c>
      <c r="L1713" s="86">
        <v>41564</v>
      </c>
      <c r="M1713" s="5">
        <v>2.2841999999999998</v>
      </c>
      <c r="O1713" s="86">
        <f t="shared" ca="1" si="191"/>
        <v>41564</v>
      </c>
      <c r="P1713" s="5">
        <v>1690.25</v>
      </c>
      <c r="Q1713" s="5">
        <v>4.9581034893236202</v>
      </c>
      <c r="R1713" s="1"/>
      <c r="S1713" s="1">
        <v>41319</v>
      </c>
      <c r="T1713">
        <v>435.46899999999999</v>
      </c>
      <c r="V1713" s="86">
        <v>41529</v>
      </c>
      <c r="W1713" s="5">
        <v>15.75</v>
      </c>
      <c r="Z1713" s="86">
        <v>41480</v>
      </c>
      <c r="AA1713" s="5">
        <v>92.74</v>
      </c>
      <c r="AC1713" s="1">
        <v>41416</v>
      </c>
      <c r="AD1713">
        <v>2.1709999999999998</v>
      </c>
      <c r="AE1713" s="87">
        <f t="shared" ca="1" si="192"/>
        <v>0.11599999999999966</v>
      </c>
      <c r="AF1713" s="87">
        <f t="shared" ca="1" si="193"/>
        <v>7.059036761485224E-2</v>
      </c>
      <c r="AG1713" s="87">
        <f t="shared" ca="1" si="194"/>
        <v>1.1382354765161709</v>
      </c>
      <c r="AI1713" s="1">
        <v>41337</v>
      </c>
      <c r="AJ1713">
        <v>1525.2</v>
      </c>
      <c r="AK1713" s="85">
        <f t="shared" ca="1" si="197"/>
        <v>4.6001264007408333E-3</v>
      </c>
      <c r="AL1713" s="87">
        <f t="shared" ca="1" si="195"/>
        <v>5.76666811646345E-3</v>
      </c>
      <c r="AM1713" s="87">
        <f t="shared" ca="1" si="196"/>
        <v>9.2984729407647286</v>
      </c>
    </row>
    <row r="1714" spans="2:39" x14ac:dyDescent="0.45">
      <c r="B1714" s="86">
        <v>41555</v>
      </c>
      <c r="C1714" s="5">
        <v>89.807500000000005</v>
      </c>
      <c r="E1714" s="86">
        <v>41561</v>
      </c>
      <c r="F1714" s="5">
        <v>2.8210000000000002</v>
      </c>
      <c r="G1714" s="5">
        <v>0.23127815143963115</v>
      </c>
      <c r="I1714" s="86">
        <v>41478</v>
      </c>
      <c r="J1714" s="5">
        <v>12.66</v>
      </c>
      <c r="L1714" s="86">
        <v>41563</v>
      </c>
      <c r="M1714" s="5">
        <v>2.3344999999999998</v>
      </c>
      <c r="O1714" s="86">
        <f t="shared" ca="1" si="191"/>
        <v>41563</v>
      </c>
      <c r="P1714" s="5">
        <v>1685.94</v>
      </c>
      <c r="Q1714" s="5">
        <v>4.5318395440751003</v>
      </c>
      <c r="R1714" s="1"/>
      <c r="S1714" s="1">
        <v>41318</v>
      </c>
      <c r="T1714">
        <v>434.04199999999997</v>
      </c>
      <c r="V1714" s="86">
        <v>41528</v>
      </c>
      <c r="W1714" s="5">
        <v>16.25</v>
      </c>
      <c r="Z1714" s="86">
        <v>41479</v>
      </c>
      <c r="AA1714" s="5">
        <v>92.95</v>
      </c>
      <c r="AC1714" s="1">
        <v>41415</v>
      </c>
      <c r="AD1714">
        <v>2.0550000000000002</v>
      </c>
      <c r="AE1714" s="87">
        <f t="shared" ca="1" si="192"/>
        <v>-4.2999999999999705E-2</v>
      </c>
      <c r="AF1714" s="87">
        <f t="shared" ca="1" si="193"/>
        <v>6.280658139611392E-2</v>
      </c>
      <c r="AG1714" s="87">
        <f t="shared" ca="1" si="194"/>
        <v>1.0127256950099259</v>
      </c>
      <c r="AI1714" s="1">
        <v>41334</v>
      </c>
      <c r="AJ1714">
        <v>1518.2</v>
      </c>
      <c r="AK1714" s="85">
        <f t="shared" ca="1" si="197"/>
        <v>2.3212270716333073E-3</v>
      </c>
      <c r="AL1714" s="87">
        <f t="shared" ca="1" si="195"/>
        <v>5.8081857803608077E-3</v>
      </c>
      <c r="AM1714" s="87">
        <f t="shared" ca="1" si="196"/>
        <v>9.3654181622542758</v>
      </c>
    </row>
    <row r="1715" spans="2:39" x14ac:dyDescent="0.45">
      <c r="B1715" s="86">
        <v>41554</v>
      </c>
      <c r="C1715" s="5">
        <v>89.674499999999995</v>
      </c>
      <c r="E1715" s="86">
        <v>41558</v>
      </c>
      <c r="F1715" s="5">
        <v>2.82</v>
      </c>
      <c r="G1715" s="5">
        <v>0.27303769581018206</v>
      </c>
      <c r="I1715" s="86">
        <v>41477</v>
      </c>
      <c r="J1715" s="5">
        <v>12.29</v>
      </c>
      <c r="L1715" s="86">
        <v>41562</v>
      </c>
      <c r="M1715" s="5">
        <v>2.3792</v>
      </c>
      <c r="O1715" s="86">
        <f t="shared" ca="1" si="191"/>
        <v>41562</v>
      </c>
      <c r="P1715" s="5">
        <v>1692.39</v>
      </c>
      <c r="Q1715" s="5">
        <v>4.5388890999027396</v>
      </c>
      <c r="R1715" s="1"/>
      <c r="S1715" s="1">
        <v>41317</v>
      </c>
      <c r="T1715">
        <v>438.505</v>
      </c>
      <c r="V1715" s="86">
        <v>41527</v>
      </c>
      <c r="W1715" s="5">
        <v>16</v>
      </c>
      <c r="Z1715" s="86">
        <v>41478</v>
      </c>
      <c r="AA1715" s="5">
        <v>93.74</v>
      </c>
      <c r="AC1715" s="1">
        <v>41414</v>
      </c>
      <c r="AD1715">
        <v>2.0979999999999999</v>
      </c>
      <c r="AE1715" s="87">
        <f t="shared" ca="1" si="192"/>
        <v>1.0999999999999677E-2</v>
      </c>
      <c r="AF1715" s="87">
        <f t="shared" ca="1" si="193"/>
        <v>6.3227103892766492E-2</v>
      </c>
      <c r="AG1715" s="87">
        <f t="shared" ca="1" si="194"/>
        <v>1.0195064165238681</v>
      </c>
      <c r="AI1715" s="1">
        <v>41333</v>
      </c>
      <c r="AJ1715">
        <v>1514.68</v>
      </c>
      <c r="AK1715" s="85">
        <f t="shared" ca="1" si="197"/>
        <v>-8.644953634581831E-4</v>
      </c>
      <c r="AL1715" s="87">
        <f t="shared" ca="1" si="195"/>
        <v>1.3405853571666312E-2</v>
      </c>
      <c r="AM1715" s="87">
        <f t="shared" ca="1" si="196"/>
        <v>21.6162893661445</v>
      </c>
    </row>
    <row r="1716" spans="2:39" x14ac:dyDescent="0.45">
      <c r="B1716" s="86">
        <v>41551</v>
      </c>
      <c r="C1716" s="5">
        <v>89.152000000000001</v>
      </c>
      <c r="E1716" s="86">
        <v>41557</v>
      </c>
      <c r="F1716" s="5">
        <v>2.8174999999999999</v>
      </c>
      <c r="G1716" s="5">
        <v>0.40461504338486232</v>
      </c>
      <c r="I1716" s="86">
        <v>41474</v>
      </c>
      <c r="J1716" s="5">
        <v>12.54</v>
      </c>
      <c r="L1716" s="86">
        <v>41561</v>
      </c>
      <c r="M1716" s="5">
        <v>2.3410000000000002</v>
      </c>
      <c r="O1716" s="86">
        <f t="shared" ca="1" si="191"/>
        <v>41561</v>
      </c>
      <c r="P1716" s="5">
        <v>1695.53</v>
      </c>
      <c r="Q1716" s="5">
        <v>2.4503655551258601</v>
      </c>
      <c r="R1716" s="1"/>
      <c r="S1716" s="1">
        <v>41316</v>
      </c>
      <c r="T1716">
        <v>445.59100000000001</v>
      </c>
      <c r="V1716" s="86">
        <v>41526</v>
      </c>
      <c r="W1716" s="5">
        <v>17.100000000000001</v>
      </c>
      <c r="Z1716" s="86">
        <v>41477</v>
      </c>
      <c r="AA1716" s="5">
        <v>93.97</v>
      </c>
      <c r="AC1716" s="1">
        <v>41411</v>
      </c>
      <c r="AD1716">
        <v>2.0870000000000002</v>
      </c>
      <c r="AE1716" s="87">
        <f t="shared" ca="1" si="192"/>
        <v>7.8000000000000291E-2</v>
      </c>
      <c r="AF1716" s="87">
        <f t="shared" ca="1" si="193"/>
        <v>6.9692628735039341E-2</v>
      </c>
      <c r="AG1716" s="87">
        <f t="shared" ca="1" si="194"/>
        <v>1.1237598720367301</v>
      </c>
      <c r="AI1716" s="1">
        <v>41332</v>
      </c>
      <c r="AJ1716">
        <v>1515.99</v>
      </c>
      <c r="AK1716" s="85">
        <f t="shared" ca="1" si="197"/>
        <v>1.2645666418416045E-2</v>
      </c>
      <c r="AL1716" s="87">
        <f t="shared" ca="1" si="195"/>
        <v>1.4078006930692092E-2</v>
      </c>
      <c r="AM1716" s="87">
        <f t="shared" ca="1" si="196"/>
        <v>22.700104091514596</v>
      </c>
    </row>
    <row r="1717" spans="2:39" x14ac:dyDescent="0.45">
      <c r="B1717" s="86">
        <v>41550</v>
      </c>
      <c r="C1717" s="5">
        <v>87.915999999999997</v>
      </c>
      <c r="E1717" s="86">
        <v>41556</v>
      </c>
      <c r="F1717" s="5">
        <v>2.8085</v>
      </c>
      <c r="G1717" s="5">
        <v>0.52141474215190153</v>
      </c>
      <c r="I1717" s="86">
        <v>41473</v>
      </c>
      <c r="J1717" s="5">
        <v>13.77</v>
      </c>
      <c r="L1717" s="86">
        <v>41558</v>
      </c>
      <c r="M1717" s="5">
        <v>2.3405</v>
      </c>
      <c r="O1717" s="86">
        <f t="shared" ca="1" si="191"/>
        <v>41558</v>
      </c>
      <c r="P1717" s="5">
        <v>1692.09</v>
      </c>
      <c r="Q1717" s="5">
        <v>5.9752231465328096</v>
      </c>
      <c r="R1717" s="1"/>
      <c r="S1717" s="1">
        <v>41313</v>
      </c>
      <c r="T1717">
        <v>450.41199999999998</v>
      </c>
      <c r="V1717" s="86">
        <v>41523</v>
      </c>
      <c r="W1717" s="5">
        <v>18.25</v>
      </c>
      <c r="Z1717" s="86">
        <v>41474</v>
      </c>
      <c r="AA1717" s="5">
        <v>93.9</v>
      </c>
      <c r="AC1717" s="1">
        <v>41410</v>
      </c>
      <c r="AD1717">
        <v>2.0089999999999999</v>
      </c>
      <c r="AE1717" s="87">
        <f t="shared" ca="1" si="192"/>
        <v>-6.2000000000000277E-2</v>
      </c>
      <c r="AF1717" s="87">
        <f t="shared" ca="1" si="193"/>
        <v>5.4392095013889807E-2</v>
      </c>
      <c r="AG1717" s="87">
        <f t="shared" ca="1" si="194"/>
        <v>0.87704617894384795</v>
      </c>
      <c r="AI1717" s="1">
        <v>41331</v>
      </c>
      <c r="AJ1717">
        <v>1496.94</v>
      </c>
      <c r="AK1717" s="85">
        <f t="shared" ca="1" si="197"/>
        <v>6.0908995959643225E-3</v>
      </c>
      <c r="AL1717" s="87">
        <f t="shared" ca="1" si="195"/>
        <v>1.2516190518025857E-2</v>
      </c>
      <c r="AM1717" s="87">
        <f t="shared" ca="1" si="196"/>
        <v>20.181750796626961</v>
      </c>
    </row>
    <row r="1718" spans="2:39" x14ac:dyDescent="0.45">
      <c r="B1718" s="86">
        <v>41549</v>
      </c>
      <c r="C1718" s="5">
        <v>89.417000000000002</v>
      </c>
      <c r="E1718" s="86">
        <v>41555</v>
      </c>
      <c r="F1718" s="5">
        <v>2.7765</v>
      </c>
      <c r="G1718" s="5">
        <v>0.47648670845400598</v>
      </c>
      <c r="I1718" s="86">
        <v>41472</v>
      </c>
      <c r="J1718" s="5">
        <v>13.78</v>
      </c>
      <c r="L1718" s="86">
        <v>41557</v>
      </c>
      <c r="M1718" s="5">
        <v>2.3405</v>
      </c>
      <c r="O1718" s="86">
        <f t="shared" ca="1" si="191"/>
        <v>41557</v>
      </c>
      <c r="P1718" s="5">
        <v>1689.37</v>
      </c>
      <c r="Q1718" s="5">
        <v>5.9718231736019796</v>
      </c>
      <c r="R1718" s="1"/>
      <c r="S1718" s="1">
        <v>41312</v>
      </c>
      <c r="T1718">
        <v>449.197</v>
      </c>
      <c r="V1718" s="86">
        <v>41522</v>
      </c>
      <c r="W1718" s="5">
        <v>19</v>
      </c>
      <c r="Z1718" s="86">
        <v>41473</v>
      </c>
      <c r="AA1718" s="5">
        <v>93.96</v>
      </c>
      <c r="AC1718" s="1">
        <v>41409</v>
      </c>
      <c r="AD1718">
        <v>2.0710000000000002</v>
      </c>
      <c r="AE1718" s="87">
        <f t="shared" ca="1" si="192"/>
        <v>-4.4999999999999929E-2</v>
      </c>
      <c r="AF1718" s="87">
        <f t="shared" ca="1" si="193"/>
        <v>5.4724309040864089E-2</v>
      </c>
      <c r="AG1718" s="87">
        <f t="shared" ca="1" si="194"/>
        <v>0.88240296916998173</v>
      </c>
      <c r="AI1718" s="1">
        <v>41330</v>
      </c>
      <c r="AJ1718">
        <v>1487.85</v>
      </c>
      <c r="AK1718" s="85">
        <f t="shared" ca="1" si="197"/>
        <v>-1.8479275284333255E-2</v>
      </c>
      <c r="AL1718" s="87">
        <f t="shared" ca="1" si="195"/>
        <v>1.1687208863407307E-2</v>
      </c>
      <c r="AM1718" s="87">
        <f t="shared" ca="1" si="196"/>
        <v>18.84505804299781</v>
      </c>
    </row>
    <row r="1719" spans="2:39" x14ac:dyDescent="0.45">
      <c r="B1719" s="86">
        <v>41548</v>
      </c>
      <c r="C1719" s="5">
        <v>92.558000000000007</v>
      </c>
      <c r="E1719" s="86">
        <v>41554</v>
      </c>
      <c r="F1719" s="5">
        <v>2.7845</v>
      </c>
      <c r="G1719" s="5">
        <v>0.51602648510840332</v>
      </c>
      <c r="I1719" s="86">
        <v>41471</v>
      </c>
      <c r="J1719" s="5">
        <v>14.42</v>
      </c>
      <c r="L1719" s="86">
        <v>41556</v>
      </c>
      <c r="M1719" s="5">
        <v>2.3210000000000002</v>
      </c>
      <c r="O1719" s="86">
        <f t="shared" ca="1" si="191"/>
        <v>41556</v>
      </c>
      <c r="P1719" s="5">
        <v>1680.91</v>
      </c>
      <c r="Q1719" s="5">
        <v>5.0806720013256399</v>
      </c>
      <c r="R1719" s="1"/>
      <c r="S1719" s="1">
        <v>41311</v>
      </c>
      <c r="T1719">
        <v>449.26</v>
      </c>
      <c r="V1719" s="86">
        <v>41521</v>
      </c>
      <c r="W1719" s="5">
        <v>17.940000000000001</v>
      </c>
      <c r="Z1719" s="86">
        <v>41472</v>
      </c>
      <c r="AA1719" s="5">
        <v>93.4</v>
      </c>
      <c r="AC1719" s="1">
        <v>41408</v>
      </c>
      <c r="AD1719">
        <v>2.1160000000000001</v>
      </c>
      <c r="AE1719" s="87">
        <f t="shared" ca="1" si="192"/>
        <v>5.2500000000000213E-2</v>
      </c>
      <c r="AF1719" s="87">
        <f t="shared" ca="1" si="193"/>
        <v>3.2965891463753914E-2</v>
      </c>
      <c r="AG1719" s="87">
        <f t="shared" ca="1" si="194"/>
        <v>0.53155902776643804</v>
      </c>
      <c r="AI1719" s="1">
        <v>41327</v>
      </c>
      <c r="AJ1719">
        <v>1515.6</v>
      </c>
      <c r="AK1719" s="85">
        <f t="shared" ca="1" si="197"/>
        <v>8.7342587449727293E-3</v>
      </c>
      <c r="AL1719" s="87">
        <f t="shared" ca="1" si="195"/>
        <v>1.0385708623747991E-2</v>
      </c>
      <c r="AM1719" s="87">
        <f t="shared" ca="1" si="196"/>
        <v>16.746451964676663</v>
      </c>
    </row>
    <row r="1720" spans="2:39" x14ac:dyDescent="0.45">
      <c r="B1720" s="86">
        <v>41547</v>
      </c>
      <c r="C1720" s="5">
        <v>92.083500000000001</v>
      </c>
      <c r="E1720" s="86">
        <v>41551</v>
      </c>
      <c r="F1720" s="5">
        <v>2.8115000000000001</v>
      </c>
      <c r="G1720" s="5">
        <v>0.58165245923432107</v>
      </c>
      <c r="I1720" s="86">
        <v>41470</v>
      </c>
      <c r="J1720" s="5">
        <v>13.79</v>
      </c>
      <c r="L1720" s="86">
        <v>41555</v>
      </c>
      <c r="M1720" s="5">
        <v>2.2745000000000002</v>
      </c>
      <c r="O1720" s="86">
        <f t="shared" ca="1" si="191"/>
        <v>41555</v>
      </c>
      <c r="P1720" s="5">
        <v>1676.26</v>
      </c>
      <c r="Q1720" s="5">
        <v>11.6281520020997</v>
      </c>
      <c r="R1720" s="1"/>
      <c r="S1720" s="1">
        <v>41310</v>
      </c>
      <c r="T1720">
        <v>444.56799999999998</v>
      </c>
      <c r="V1720" s="86">
        <v>41520</v>
      </c>
      <c r="W1720" s="5">
        <v>17.5</v>
      </c>
      <c r="Z1720" s="86">
        <v>41471</v>
      </c>
      <c r="AA1720" s="5">
        <v>92.72</v>
      </c>
      <c r="AC1720" s="1">
        <v>41407</v>
      </c>
      <c r="AD1720">
        <v>2.0634999999999999</v>
      </c>
      <c r="AE1720" s="87">
        <f t="shared" ca="1" si="192"/>
        <v>2.2499999999999964E-2</v>
      </c>
      <c r="AF1720" s="87">
        <f t="shared" ca="1" si="193"/>
        <v>3.9369055106771314E-2</v>
      </c>
      <c r="AG1720" s="87">
        <f t="shared" ca="1" si="194"/>
        <v>0.63480693915551922</v>
      </c>
      <c r="AI1720" s="1">
        <v>41326</v>
      </c>
      <c r="AJ1720">
        <v>1502.42</v>
      </c>
      <c r="AK1720" s="85">
        <f t="shared" ca="1" si="197"/>
        <v>-6.3230670101523416E-3</v>
      </c>
      <c r="AL1720" s="87">
        <f t="shared" ca="1" si="195"/>
        <v>8.3861643608225626E-3</v>
      </c>
      <c r="AM1720" s="87">
        <f t="shared" ca="1" si="196"/>
        <v>13.522283719309373</v>
      </c>
    </row>
    <row r="1721" spans="2:39" x14ac:dyDescent="0.45">
      <c r="B1721" s="86">
        <v>41544</v>
      </c>
      <c r="C1721" s="5">
        <v>90.944000000000003</v>
      </c>
      <c r="E1721" s="86">
        <v>41550</v>
      </c>
      <c r="F1721" s="5">
        <v>2.7705000000000002</v>
      </c>
      <c r="G1721" s="5">
        <v>0.51278325505682076</v>
      </c>
      <c r="I1721" s="86">
        <v>41467</v>
      </c>
      <c r="J1721" s="5">
        <v>13.84</v>
      </c>
      <c r="L1721" s="86">
        <v>41554</v>
      </c>
      <c r="M1721" s="5">
        <v>2.3132000000000001</v>
      </c>
      <c r="O1721" s="86">
        <f t="shared" ca="1" si="191"/>
        <v>41554</v>
      </c>
      <c r="P1721" s="5">
        <v>1682.5</v>
      </c>
      <c r="Q1721" s="5">
        <v>9.7979587285581893</v>
      </c>
      <c r="R1721" s="1"/>
      <c r="S1721" s="1">
        <v>41309</v>
      </c>
      <c r="T1721">
        <v>453.41300000000001</v>
      </c>
      <c r="V1721" s="86">
        <v>41519</v>
      </c>
      <c r="W1721" s="5">
        <v>19.75</v>
      </c>
      <c r="Z1721" s="86">
        <v>41470</v>
      </c>
      <c r="AA1721" s="5">
        <v>92.95</v>
      </c>
      <c r="AC1721" s="1">
        <v>41404</v>
      </c>
      <c r="AD1721">
        <v>2.0409999999999999</v>
      </c>
      <c r="AE1721" s="87">
        <f t="shared" ca="1" si="192"/>
        <v>8.2999999999999963E-2</v>
      </c>
      <c r="AF1721" s="87">
        <f t="shared" ca="1" si="193"/>
        <v>3.9803182452328244E-2</v>
      </c>
      <c r="AG1721" s="87">
        <f t="shared" ca="1" si="194"/>
        <v>0.64180703226644842</v>
      </c>
      <c r="AI1721" s="1">
        <v>41325</v>
      </c>
      <c r="AJ1721">
        <v>1511.95</v>
      </c>
      <c r="AK1721" s="85">
        <f t="shared" ca="1" si="197"/>
        <v>-1.248171740825915E-2</v>
      </c>
      <c r="AL1721" s="87">
        <f t="shared" ca="1" si="195"/>
        <v>8.2291832000934862E-3</v>
      </c>
      <c r="AM1721" s="87">
        <f t="shared" ca="1" si="196"/>
        <v>13.26915920342439</v>
      </c>
    </row>
    <row r="1722" spans="2:39" x14ac:dyDescent="0.45">
      <c r="B1722" s="86">
        <v>41543</v>
      </c>
      <c r="C1722" s="5">
        <v>91.268500000000003</v>
      </c>
      <c r="E1722" s="86">
        <v>41549</v>
      </c>
      <c r="F1722" s="5">
        <v>2.7829999999999999</v>
      </c>
      <c r="G1722" s="5">
        <v>0.53006917787524321</v>
      </c>
      <c r="I1722" s="86">
        <v>41466</v>
      </c>
      <c r="J1722" s="5">
        <v>14.01</v>
      </c>
      <c r="L1722" s="86">
        <v>41551</v>
      </c>
      <c r="M1722" s="5">
        <v>2.3485</v>
      </c>
      <c r="O1722" s="86">
        <f t="shared" ca="1" si="191"/>
        <v>41551</v>
      </c>
      <c r="P1722" s="5">
        <v>1680.19</v>
      </c>
      <c r="Q1722" s="5">
        <v>9.28700646585113</v>
      </c>
      <c r="R1722" s="1"/>
      <c r="S1722" s="1">
        <v>41306</v>
      </c>
      <c r="T1722">
        <v>434.38799999999998</v>
      </c>
      <c r="V1722" s="86">
        <v>41516</v>
      </c>
      <c r="W1722" s="5">
        <v>19.75</v>
      </c>
      <c r="Z1722" s="86">
        <v>41467</v>
      </c>
      <c r="AA1722" s="5">
        <v>92.56</v>
      </c>
      <c r="AC1722" s="1">
        <v>41403</v>
      </c>
      <c r="AD1722">
        <v>1.958</v>
      </c>
      <c r="AE1722" s="87">
        <f t="shared" ca="1" si="192"/>
        <v>8.999999999999897E-3</v>
      </c>
      <c r="AF1722" s="87">
        <f t="shared" ca="1" si="193"/>
        <v>1.2817696100833904E-2</v>
      </c>
      <c r="AG1722" s="87">
        <f t="shared" ca="1" si="194"/>
        <v>0.2066791394085685</v>
      </c>
      <c r="AI1722" s="1">
        <v>41324</v>
      </c>
      <c r="AJ1722">
        <v>1530.94</v>
      </c>
      <c r="AK1722" s="85">
        <f t="shared" ca="1" si="197"/>
        <v>7.3097584169803118E-3</v>
      </c>
      <c r="AL1722" s="87">
        <f t="shared" ca="1" si="195"/>
        <v>3.7020366553672762E-3</v>
      </c>
      <c r="AM1722" s="87">
        <f t="shared" ca="1" si="196"/>
        <v>5.9693547418440138</v>
      </c>
    </row>
    <row r="1723" spans="2:39" x14ac:dyDescent="0.45">
      <c r="B1723" s="86">
        <v>41542</v>
      </c>
      <c r="C1723" s="5">
        <v>90.349500000000006</v>
      </c>
      <c r="E1723" s="86">
        <v>41548</v>
      </c>
      <c r="F1723" s="5">
        <v>2.8085</v>
      </c>
      <c r="G1723" s="5">
        <v>0.50470742349735342</v>
      </c>
      <c r="I1723" s="86">
        <v>41465</v>
      </c>
      <c r="J1723" s="5">
        <v>14.21</v>
      </c>
      <c r="L1723" s="86">
        <v>41550</v>
      </c>
      <c r="M1723" s="5">
        <v>2.3210000000000002</v>
      </c>
      <c r="O1723" s="86">
        <f t="shared" ca="1" si="191"/>
        <v>41550</v>
      </c>
      <c r="P1723" s="5">
        <v>1675.02</v>
      </c>
      <c r="Q1723" s="5">
        <v>8.8560271295315101</v>
      </c>
      <c r="R1723" s="1"/>
      <c r="S1723" s="1">
        <v>41305</v>
      </c>
      <c r="T1723">
        <v>446.12900000000002</v>
      </c>
      <c r="V1723" s="86">
        <v>41515</v>
      </c>
      <c r="W1723" s="5">
        <v>18.75</v>
      </c>
      <c r="Z1723" s="86">
        <v>41466</v>
      </c>
      <c r="AA1723" s="5">
        <v>92.65</v>
      </c>
      <c r="AC1723" s="1">
        <v>41402</v>
      </c>
      <c r="AD1723">
        <v>1.9490000000000001</v>
      </c>
      <c r="AE1723" s="87">
        <f t="shared" ca="1" si="192"/>
        <v>-7.1999999999998732E-3</v>
      </c>
      <c r="AF1723" s="87">
        <f t="shared" ca="1" si="193"/>
        <v>5.0966917374574101E-2</v>
      </c>
      <c r="AG1723" s="87">
        <f t="shared" ca="1" si="194"/>
        <v>0.82181684902010399</v>
      </c>
      <c r="AI1723" s="1">
        <v>41320</v>
      </c>
      <c r="AJ1723">
        <v>1519.79</v>
      </c>
      <c r="AK1723" s="85">
        <f t="shared" ca="1" si="197"/>
        <v>-1.0456502891147328E-3</v>
      </c>
      <c r="AL1723" s="87">
        <f t="shared" ca="1" si="195"/>
        <v>1.0990001265859645E-3</v>
      </c>
      <c r="AM1723" s="87">
        <f t="shared" ca="1" si="196"/>
        <v>1.7720844571897556</v>
      </c>
    </row>
    <row r="1724" spans="2:39" x14ac:dyDescent="0.45">
      <c r="B1724" s="86">
        <v>41541</v>
      </c>
      <c r="C1724" s="5">
        <v>90.737499999999997</v>
      </c>
      <c r="E1724" s="86">
        <v>41547</v>
      </c>
      <c r="F1724" s="5">
        <v>2.7639999999999998</v>
      </c>
      <c r="G1724" s="5">
        <v>0.36802300652722247</v>
      </c>
      <c r="I1724" s="86">
        <v>41464</v>
      </c>
      <c r="J1724" s="5">
        <v>14.35</v>
      </c>
      <c r="L1724" s="86">
        <v>41549</v>
      </c>
      <c r="M1724" s="5">
        <v>2.3243</v>
      </c>
      <c r="O1724" s="86">
        <f t="shared" ca="1" si="191"/>
        <v>41549</v>
      </c>
      <c r="P1724" s="5">
        <v>1652.62</v>
      </c>
      <c r="Q1724" s="5">
        <v>6.7601515878281901</v>
      </c>
      <c r="R1724" s="1"/>
      <c r="S1724" s="1">
        <v>41304</v>
      </c>
      <c r="T1724">
        <v>450.565</v>
      </c>
      <c r="V1724" s="86">
        <v>41514</v>
      </c>
      <c r="W1724" s="5">
        <v>19</v>
      </c>
      <c r="Z1724" s="86">
        <v>41465</v>
      </c>
      <c r="AA1724" s="5">
        <v>91.5</v>
      </c>
      <c r="AC1724" s="1">
        <v>41401</v>
      </c>
      <c r="AD1724">
        <v>1.9561999999999999</v>
      </c>
      <c r="AE1724" s="87">
        <f t="shared" ca="1" si="192"/>
        <v>1.519999999999988E-2</v>
      </c>
      <c r="AF1724" s="87">
        <f t="shared" ca="1" si="193"/>
        <v>5.2329978661056861E-2</v>
      </c>
      <c r="AG1724" s="87">
        <f t="shared" ca="1" si="194"/>
        <v>0.84379555185680688</v>
      </c>
      <c r="AI1724" s="1">
        <v>41319</v>
      </c>
      <c r="AJ1724">
        <v>1521.38</v>
      </c>
      <c r="AK1724" s="85">
        <f t="shared" ca="1" si="197"/>
        <v>6.9040115047624235E-4</v>
      </c>
      <c r="AL1724" s="87">
        <f t="shared" ca="1" si="195"/>
        <v>9.0316093863774909E-4</v>
      </c>
      <c r="AM1724" s="87">
        <f t="shared" ca="1" si="196"/>
        <v>1.4563032550985566</v>
      </c>
    </row>
    <row r="1725" spans="2:39" x14ac:dyDescent="0.45">
      <c r="B1725" s="86">
        <v>41540</v>
      </c>
      <c r="C1725" s="5">
        <v>91.210999999999999</v>
      </c>
      <c r="E1725" s="86">
        <v>41544</v>
      </c>
      <c r="F1725" s="5">
        <v>2.7805</v>
      </c>
      <c r="G1725" s="5">
        <v>0.451805931789305</v>
      </c>
      <c r="I1725" s="86">
        <v>41463</v>
      </c>
      <c r="J1725" s="5">
        <v>14.78</v>
      </c>
      <c r="L1725" s="86">
        <v>41548</v>
      </c>
      <c r="M1725" s="5">
        <v>2.3420000000000001</v>
      </c>
      <c r="O1725" s="86">
        <f t="shared" ca="1" si="191"/>
        <v>41548</v>
      </c>
      <c r="P1725" s="5">
        <v>1652.32</v>
      </c>
      <c r="Q1725" s="5">
        <v>6.3113376685120697</v>
      </c>
      <c r="R1725" s="1"/>
      <c r="S1725" s="1">
        <v>41303</v>
      </c>
      <c r="T1725">
        <v>434.46499999999997</v>
      </c>
      <c r="V1725" s="86">
        <v>41513</v>
      </c>
      <c r="W1725" s="5">
        <v>18.5</v>
      </c>
      <c r="Z1725" s="86">
        <v>41464</v>
      </c>
      <c r="AA1725" s="5">
        <v>91.14</v>
      </c>
      <c r="AC1725" s="1">
        <v>41400</v>
      </c>
      <c r="AD1725">
        <v>1.9410000000000001</v>
      </c>
      <c r="AE1725" s="87">
        <f t="shared" ca="1" si="192"/>
        <v>2.3000000000000131E-2</v>
      </c>
      <c r="AF1725" s="87">
        <f t="shared" ca="1" si="193"/>
        <v>6.0884453406979608E-2</v>
      </c>
      <c r="AG1725" s="87">
        <f t="shared" ca="1" si="194"/>
        <v>0.98173231246268666</v>
      </c>
      <c r="AI1725" s="1">
        <v>41318</v>
      </c>
      <c r="AJ1725">
        <v>1520.33</v>
      </c>
      <c r="AK1725" s="85">
        <f t="shared" ca="1" si="197"/>
        <v>5.92152029303837E-4</v>
      </c>
      <c r="AL1725" s="87">
        <f t="shared" ca="1" si="195"/>
        <v>2.7112172286857432E-3</v>
      </c>
      <c r="AM1725" s="87">
        <f t="shared" ca="1" si="196"/>
        <v>4.3717064218584305</v>
      </c>
    </row>
    <row r="1726" spans="2:39" x14ac:dyDescent="0.45">
      <c r="B1726" s="86">
        <v>41537</v>
      </c>
      <c r="C1726" s="5">
        <v>92.188500000000005</v>
      </c>
      <c r="E1726" s="86">
        <v>41543</v>
      </c>
      <c r="F1726" s="5">
        <v>2.8010000000000002</v>
      </c>
      <c r="G1726" s="5">
        <v>0.48799574793229722</v>
      </c>
      <c r="I1726" s="86">
        <v>41460</v>
      </c>
      <c r="J1726" s="5">
        <v>14.89</v>
      </c>
      <c r="L1726" s="86">
        <v>41547</v>
      </c>
      <c r="M1726" s="5">
        <v>2.3035999999999999</v>
      </c>
      <c r="O1726" s="86">
        <f t="shared" ca="1" si="191"/>
        <v>41547</v>
      </c>
      <c r="P1726" s="5">
        <v>1640.46</v>
      </c>
      <c r="Q1726" s="5">
        <v>7.7929852062424496</v>
      </c>
      <c r="R1726" s="1"/>
      <c r="S1726" s="1">
        <v>41302</v>
      </c>
      <c r="T1726">
        <v>433.07799999999997</v>
      </c>
      <c r="V1726" s="86">
        <v>41512</v>
      </c>
      <c r="W1726" s="5">
        <v>18.5</v>
      </c>
      <c r="Z1726" s="86">
        <v>41463</v>
      </c>
      <c r="AA1726" s="5">
        <v>91.09</v>
      </c>
      <c r="AC1726" s="1">
        <v>41397</v>
      </c>
      <c r="AD1726">
        <v>1.9179999999999999</v>
      </c>
      <c r="AE1726" s="87">
        <f t="shared" ca="1" si="192"/>
        <v>0.10899999999999999</v>
      </c>
      <c r="AF1726" s="87">
        <f t="shared" ca="1" si="193"/>
        <v>6.1570420387282311E-2</v>
      </c>
      <c r="AG1726" s="87">
        <f t="shared" ca="1" si="194"/>
        <v>0.99279319766673157</v>
      </c>
      <c r="AI1726" s="1">
        <v>41317</v>
      </c>
      <c r="AJ1726">
        <v>1519.43</v>
      </c>
      <c r="AK1726" s="85">
        <f t="shared" ca="1" si="197"/>
        <v>1.5939722256221329E-3</v>
      </c>
      <c r="AL1726" s="87">
        <f t="shared" ca="1" si="195"/>
        <v>3.2757241989687957E-3</v>
      </c>
      <c r="AM1726" s="87">
        <f t="shared" ca="1" si="196"/>
        <v>5.2819465608850455</v>
      </c>
    </row>
    <row r="1727" spans="2:39" x14ac:dyDescent="0.45">
      <c r="B1727" s="86">
        <v>41536</v>
      </c>
      <c r="C1727" s="5">
        <v>93.503500000000003</v>
      </c>
      <c r="E1727" s="86">
        <v>41542</v>
      </c>
      <c r="F1727" s="5">
        <v>2.7789999999999999</v>
      </c>
      <c r="G1727" s="5">
        <v>0.18445487252984372</v>
      </c>
      <c r="I1727" s="86">
        <v>41458</v>
      </c>
      <c r="J1727" s="5">
        <v>16.2</v>
      </c>
      <c r="L1727" s="86">
        <v>41544</v>
      </c>
      <c r="M1727" s="5">
        <v>2.3130000000000002</v>
      </c>
      <c r="O1727" s="86">
        <f t="shared" ca="1" si="191"/>
        <v>41544</v>
      </c>
      <c r="P1727" s="5">
        <v>1631.89</v>
      </c>
      <c r="Q1727" s="5">
        <v>7.8161505276524004</v>
      </c>
      <c r="R1727" s="1"/>
      <c r="S1727" s="1">
        <v>41299</v>
      </c>
      <c r="T1727">
        <v>430.36599999999999</v>
      </c>
      <c r="V1727" s="86">
        <v>41509</v>
      </c>
      <c r="W1727" s="5">
        <v>19.25</v>
      </c>
      <c r="Z1727" s="86">
        <v>41460</v>
      </c>
      <c r="AA1727" s="5">
        <v>89.85</v>
      </c>
      <c r="AC1727" s="1">
        <v>41396</v>
      </c>
      <c r="AD1727">
        <v>1.8089999999999999</v>
      </c>
      <c r="AE1727" s="87">
        <f t="shared" ca="1" si="192"/>
        <v>-1.2000000000000011E-2</v>
      </c>
      <c r="AF1727" s="87">
        <f t="shared" ca="1" si="193"/>
        <v>1.4056433876817246E-2</v>
      </c>
      <c r="AG1727" s="87">
        <f t="shared" ca="1" si="194"/>
        <v>0.22665318587363212</v>
      </c>
      <c r="AI1727" s="1">
        <v>41316</v>
      </c>
      <c r="AJ1727">
        <v>1517.01</v>
      </c>
      <c r="AK1727" s="85">
        <f t="shared" ca="1" si="197"/>
        <v>-6.0627230072434325E-4</v>
      </c>
      <c r="AL1727" s="87">
        <f t="shared" ca="1" si="195"/>
        <v>3.2760995455947814E-3</v>
      </c>
      <c r="AM1727" s="87">
        <f t="shared" ca="1" si="196"/>
        <v>5.2825517891337759</v>
      </c>
    </row>
    <row r="1728" spans="2:39" x14ac:dyDescent="0.45">
      <c r="B1728" s="86">
        <v>41535</v>
      </c>
      <c r="C1728" s="5">
        <v>92.707499999999996</v>
      </c>
      <c r="E1728" s="86">
        <v>41541</v>
      </c>
      <c r="F1728" s="5">
        <v>2.8088000000000002</v>
      </c>
      <c r="G1728" s="5">
        <v>0.83756110224866231</v>
      </c>
      <c r="I1728" s="86">
        <v>41457</v>
      </c>
      <c r="J1728" s="5">
        <v>16.440000000000001</v>
      </c>
      <c r="L1728" s="86">
        <v>41543</v>
      </c>
      <c r="M1728" s="5">
        <v>2.327</v>
      </c>
      <c r="O1728" s="86">
        <f t="shared" ca="1" si="191"/>
        <v>41543</v>
      </c>
      <c r="P1728" s="5">
        <v>1615.41</v>
      </c>
      <c r="Q1728" s="5">
        <v>6.4518256224322803</v>
      </c>
      <c r="R1728" s="1"/>
      <c r="S1728" s="1">
        <v>41298</v>
      </c>
      <c r="T1728">
        <v>436.93700000000001</v>
      </c>
      <c r="V1728" s="86">
        <v>41508</v>
      </c>
      <c r="W1728" s="5">
        <v>20</v>
      </c>
      <c r="Z1728" s="86">
        <v>41458</v>
      </c>
      <c r="AA1728" s="5">
        <v>90.82</v>
      </c>
      <c r="AC1728" s="1">
        <v>41395</v>
      </c>
      <c r="AD1728">
        <v>1.821</v>
      </c>
      <c r="AE1728" s="87">
        <f t="shared" ca="1" si="192"/>
        <v>-2.7000000000000135E-2</v>
      </c>
      <c r="AF1728" s="87">
        <f t="shared" ca="1" si="193"/>
        <v>2.1313141485947078E-2</v>
      </c>
      <c r="AG1728" s="87">
        <f t="shared" ca="1" si="194"/>
        <v>0.34366408017132016</v>
      </c>
      <c r="AI1728" s="1">
        <v>41313</v>
      </c>
      <c r="AJ1728">
        <v>1517.93</v>
      </c>
      <c r="AK1728" s="85">
        <f t="shared" ca="1" si="197"/>
        <v>5.6419689055853262E-3</v>
      </c>
      <c r="AL1728" s="87">
        <f t="shared" ca="1" si="195"/>
        <v>5.4288283246079335E-3</v>
      </c>
      <c r="AM1728" s="87">
        <f t="shared" ca="1" si="196"/>
        <v>8.7537226448505887</v>
      </c>
    </row>
    <row r="1729" spans="2:39" x14ac:dyDescent="0.45">
      <c r="B1729" s="86">
        <v>41534</v>
      </c>
      <c r="C1729" s="5">
        <v>100.0475</v>
      </c>
      <c r="E1729" s="86">
        <v>41540</v>
      </c>
      <c r="F1729" s="5">
        <v>2.8515000000000001</v>
      </c>
      <c r="G1729" s="5">
        <v>1.4887532535648706</v>
      </c>
      <c r="I1729" s="86">
        <v>41456</v>
      </c>
      <c r="J1729" s="5">
        <v>16.37</v>
      </c>
      <c r="L1729" s="86">
        <v>41542</v>
      </c>
      <c r="M1729" s="5">
        <v>2.3090000000000002</v>
      </c>
      <c r="O1729" s="86">
        <f t="shared" ca="1" si="191"/>
        <v>41542</v>
      </c>
      <c r="P1729" s="5">
        <v>1614.08</v>
      </c>
      <c r="Q1729" s="5">
        <v>8.0467189037589897</v>
      </c>
      <c r="R1729" s="1"/>
      <c r="S1729" s="1">
        <v>41297</v>
      </c>
      <c r="T1729">
        <v>436.23899999999998</v>
      </c>
      <c r="V1729" s="86">
        <v>41507</v>
      </c>
      <c r="W1729" s="5">
        <v>19</v>
      </c>
      <c r="Z1729" s="86">
        <v>41457</v>
      </c>
      <c r="AA1729" s="5">
        <v>90.61</v>
      </c>
      <c r="AC1729" s="1">
        <v>41394</v>
      </c>
      <c r="AD1729">
        <v>1.8480000000000001</v>
      </c>
      <c r="AE1729" s="87">
        <f t="shared" ca="1" si="192"/>
        <v>5.0000000000001155E-3</v>
      </c>
      <c r="AF1729" s="87">
        <f t="shared" ca="1" si="193"/>
        <v>2.1494185260204596E-2</v>
      </c>
      <c r="AG1729" s="87">
        <f t="shared" ca="1" si="194"/>
        <v>0.34658332331489794</v>
      </c>
      <c r="AI1729" s="1">
        <v>41312</v>
      </c>
      <c r="AJ1729">
        <v>1509.39</v>
      </c>
      <c r="AK1729" s="85">
        <f t="shared" ca="1" si="197"/>
        <v>-1.807043989846203E-3</v>
      </c>
      <c r="AL1729" s="87">
        <f t="shared" ca="1" si="195"/>
        <v>9.0199780878014359E-3</v>
      </c>
      <c r="AM1729" s="87">
        <f t="shared" ca="1" si="196"/>
        <v>14.544277645572052</v>
      </c>
    </row>
    <row r="1730" spans="2:39" x14ac:dyDescent="0.45">
      <c r="B1730" s="86">
        <v>41533</v>
      </c>
      <c r="C1730" s="5">
        <v>103.0175</v>
      </c>
      <c r="E1730" s="86">
        <v>41537</v>
      </c>
      <c r="F1730" s="5">
        <v>2.8915000000000002</v>
      </c>
      <c r="G1730" s="5">
        <v>1.4912125938309355</v>
      </c>
      <c r="I1730" s="86">
        <v>41453</v>
      </c>
      <c r="J1730" s="5">
        <v>16.86</v>
      </c>
      <c r="L1730" s="86">
        <v>41541</v>
      </c>
      <c r="M1730" s="5">
        <v>2.3283</v>
      </c>
      <c r="O1730" s="86">
        <f t="shared" ca="1" si="191"/>
        <v>41541</v>
      </c>
      <c r="P1730" s="5">
        <v>1614.96</v>
      </c>
      <c r="Q1730" s="5">
        <v>9.5907421429323492</v>
      </c>
      <c r="R1730" s="1"/>
      <c r="S1730" s="1">
        <v>41296</v>
      </c>
      <c r="T1730">
        <v>436.25099999999998</v>
      </c>
      <c r="V1730" s="86">
        <v>41506</v>
      </c>
      <c r="W1730" s="5">
        <v>18.5</v>
      </c>
      <c r="Z1730" s="86">
        <v>41456</v>
      </c>
      <c r="AA1730" s="5">
        <v>90.89</v>
      </c>
      <c r="AC1730" s="1">
        <v>41393</v>
      </c>
      <c r="AD1730">
        <v>1.843</v>
      </c>
      <c r="AE1730" s="87">
        <f t="shared" ca="1" si="192"/>
        <v>-1.0000000000001119E-3</v>
      </c>
      <c r="AF1730" s="87">
        <f t="shared" ca="1" si="193"/>
        <v>1.9672315572905892E-2</v>
      </c>
      <c r="AG1730" s="87">
        <f t="shared" ca="1" si="194"/>
        <v>0.3172065573092695</v>
      </c>
      <c r="AI1730" s="1">
        <v>41311</v>
      </c>
      <c r="AJ1730">
        <v>1512.12</v>
      </c>
      <c r="AK1730" s="85">
        <f t="shared" ca="1" si="197"/>
        <v>5.4904893537455462E-4</v>
      </c>
      <c r="AL1730" s="87">
        <f t="shared" ca="1" si="195"/>
        <v>1.0340323297327559E-2</v>
      </c>
      <c r="AM1730" s="87">
        <f t="shared" ca="1" si="196"/>
        <v>16.673270324758221</v>
      </c>
    </row>
    <row r="1731" spans="2:39" x14ac:dyDescent="0.45">
      <c r="B1731" s="86">
        <v>41530</v>
      </c>
      <c r="C1731" s="5">
        <v>104.0625</v>
      </c>
      <c r="E1731" s="86">
        <v>41536</v>
      </c>
      <c r="F1731" s="5">
        <v>2.9089999999999998</v>
      </c>
      <c r="G1731" s="5">
        <v>1.4837329049843573</v>
      </c>
      <c r="I1731" s="86">
        <v>41452</v>
      </c>
      <c r="J1731" s="5">
        <v>16.86</v>
      </c>
      <c r="L1731" s="86">
        <v>41540</v>
      </c>
      <c r="M1731" s="5">
        <v>2.3715000000000002</v>
      </c>
      <c r="O1731" s="86">
        <f t="shared" ca="1" si="191"/>
        <v>41540</v>
      </c>
      <c r="P1731" s="5">
        <v>1606.28</v>
      </c>
      <c r="Q1731" s="5">
        <v>10.538567255683599</v>
      </c>
      <c r="R1731" s="1"/>
      <c r="S1731" s="1">
        <v>41292</v>
      </c>
      <c r="T1731">
        <v>438.87900000000002</v>
      </c>
      <c r="V1731" s="86">
        <v>41505</v>
      </c>
      <c r="W1731" s="5">
        <v>18</v>
      </c>
      <c r="Z1731" s="86">
        <v>41453</v>
      </c>
      <c r="AA1731" s="5">
        <v>90.88</v>
      </c>
      <c r="AC1731" s="1">
        <v>41390</v>
      </c>
      <c r="AD1731">
        <v>1.8440000000000001</v>
      </c>
      <c r="AE1731" s="87">
        <f t="shared" ca="1" si="192"/>
        <v>-3.9999999999999813E-2</v>
      </c>
      <c r="AF1731" s="87">
        <f t="shared" ca="1" si="193"/>
        <v>2.8242993231360251E-2</v>
      </c>
      <c r="AG1731" s="87">
        <f t="shared" ca="1" si="194"/>
        <v>0.45540458202935535</v>
      </c>
      <c r="AI1731" s="1">
        <v>41310</v>
      </c>
      <c r="AJ1731">
        <v>1511.29</v>
      </c>
      <c r="AK1731" s="85">
        <f t="shared" ca="1" si="197"/>
        <v>1.036258025857612E-2</v>
      </c>
      <c r="AL1731" s="87">
        <f t="shared" ca="1" si="195"/>
        <v>1.0632134105117156E-2</v>
      </c>
      <c r="AM1731" s="87">
        <f t="shared" ca="1" si="196"/>
        <v>17.143801113986008</v>
      </c>
    </row>
    <row r="1732" spans="2:39" x14ac:dyDescent="0.45">
      <c r="B1732" s="86">
        <v>41529</v>
      </c>
      <c r="C1732" s="5">
        <v>105.126</v>
      </c>
      <c r="E1732" s="86">
        <v>41535</v>
      </c>
      <c r="F1732" s="5">
        <v>2.8410000000000002</v>
      </c>
      <c r="G1732" s="5">
        <v>1.0706018556556527</v>
      </c>
      <c r="I1732" s="86">
        <v>41451</v>
      </c>
      <c r="J1732" s="5">
        <v>17.21</v>
      </c>
      <c r="L1732" s="86">
        <v>41537</v>
      </c>
      <c r="M1732" s="5">
        <v>2.4037000000000002</v>
      </c>
      <c r="O1732" s="86">
        <f t="shared" ca="1" si="191"/>
        <v>41537</v>
      </c>
      <c r="P1732" s="5">
        <v>1613.2</v>
      </c>
      <c r="Q1732" s="5">
        <v>16.8083351429188</v>
      </c>
      <c r="R1732" s="1"/>
      <c r="S1732" s="1">
        <v>41291</v>
      </c>
      <c r="T1732">
        <v>441.17599999999999</v>
      </c>
      <c r="V1732" s="86">
        <v>41502</v>
      </c>
      <c r="W1732" s="5">
        <v>16.75</v>
      </c>
      <c r="Z1732" s="86">
        <v>41452</v>
      </c>
      <c r="AA1732" s="5">
        <v>91.5</v>
      </c>
      <c r="AC1732" s="1">
        <v>41389</v>
      </c>
      <c r="AD1732">
        <v>1.8839999999999999</v>
      </c>
      <c r="AE1732" s="87">
        <f t="shared" ca="1" si="192"/>
        <v>4.0000000000000036E-3</v>
      </c>
      <c r="AF1732" s="87">
        <f t="shared" ca="1" si="193"/>
        <v>1.7632829230349447E-2</v>
      </c>
      <c r="AG1732" s="87">
        <f t="shared" ca="1" si="194"/>
        <v>0.28432082817361992</v>
      </c>
      <c r="AI1732" s="1">
        <v>41309</v>
      </c>
      <c r="AJ1732">
        <v>1495.71</v>
      </c>
      <c r="AK1732" s="85">
        <f t="shared" ca="1" si="197"/>
        <v>-1.1605777551404992E-2</v>
      </c>
      <c r="AL1732" s="87">
        <f t="shared" ca="1" si="195"/>
        <v>8.949627187654699E-3</v>
      </c>
      <c r="AM1732" s="87">
        <f t="shared" ca="1" si="196"/>
        <v>14.430840227610489</v>
      </c>
    </row>
    <row r="1733" spans="2:39" x14ac:dyDescent="0.45">
      <c r="B1733" s="86">
        <v>41528</v>
      </c>
      <c r="C1733" s="5">
        <v>107.7865</v>
      </c>
      <c r="E1733" s="86">
        <v>41534</v>
      </c>
      <c r="F1733" s="5">
        <v>2.9969999999999999</v>
      </c>
      <c r="G1733" s="5">
        <v>0.15117181174632849</v>
      </c>
      <c r="I1733" s="86">
        <v>41450</v>
      </c>
      <c r="J1733" s="5">
        <v>18.47</v>
      </c>
      <c r="L1733" s="86">
        <v>41536</v>
      </c>
      <c r="M1733" s="5">
        <v>2.4131</v>
      </c>
      <c r="O1733" s="86">
        <f t="shared" ca="1" si="191"/>
        <v>41536</v>
      </c>
      <c r="P1733" s="5">
        <v>1603.26</v>
      </c>
      <c r="Q1733" s="5">
        <v>16.5115863378706</v>
      </c>
      <c r="R1733" s="1"/>
      <c r="S1733" s="1">
        <v>41290</v>
      </c>
      <c r="T1733">
        <v>446.60899999999998</v>
      </c>
      <c r="V1733" s="86">
        <v>41501</v>
      </c>
      <c r="W1733" s="5">
        <v>16.25</v>
      </c>
      <c r="Z1733" s="86">
        <v>41451</v>
      </c>
      <c r="AA1733" s="5">
        <v>91.06</v>
      </c>
      <c r="AC1733" s="1">
        <v>41388</v>
      </c>
      <c r="AD1733">
        <v>1.88</v>
      </c>
      <c r="AE1733" s="87">
        <f t="shared" ca="1" si="192"/>
        <v>-1.3000000000000123E-2</v>
      </c>
      <c r="AF1733" s="87">
        <f t="shared" ca="1" si="193"/>
        <v>2.0172175556113583E-2</v>
      </c>
      <c r="AG1733" s="87">
        <f t="shared" ca="1" si="194"/>
        <v>0.32526655735463067</v>
      </c>
      <c r="AI1733" s="1">
        <v>41306</v>
      </c>
      <c r="AJ1733">
        <v>1513.17</v>
      </c>
      <c r="AK1733" s="85">
        <f t="shared" ca="1" si="197"/>
        <v>1.0002474404177631E-2</v>
      </c>
      <c r="AL1733" s="87">
        <f t="shared" ca="1" si="195"/>
        <v>6.5640286780940232E-3</v>
      </c>
      <c r="AM1733" s="87">
        <f t="shared" ca="1" si="196"/>
        <v>10.584178214003485</v>
      </c>
    </row>
    <row r="1734" spans="2:39" x14ac:dyDescent="0.45">
      <c r="B1734" s="86">
        <v>41527</v>
      </c>
      <c r="C1734" s="5">
        <v>110.002</v>
      </c>
      <c r="E1734" s="86">
        <v>41533</v>
      </c>
      <c r="F1734" s="5">
        <v>3.0205000000000002</v>
      </c>
      <c r="G1734" s="5">
        <v>0.2848537636519291</v>
      </c>
      <c r="I1734" s="86">
        <v>41449</v>
      </c>
      <c r="J1734" s="5">
        <v>20.11</v>
      </c>
      <c r="L1734" s="86">
        <v>41535</v>
      </c>
      <c r="M1734" s="5">
        <v>2.3574999999999999</v>
      </c>
      <c r="O1734" s="86">
        <f t="shared" ca="1" si="191"/>
        <v>41535</v>
      </c>
      <c r="P1734" s="5">
        <v>1588.03</v>
      </c>
      <c r="Q1734" s="5">
        <v>25.0776322337191</v>
      </c>
      <c r="R1734" s="1"/>
      <c r="S1734" s="1">
        <v>41289</v>
      </c>
      <c r="T1734">
        <v>447.71100000000001</v>
      </c>
      <c r="V1734" s="86">
        <v>41500</v>
      </c>
      <c r="W1734" s="5">
        <v>16.5</v>
      </c>
      <c r="Z1734" s="86">
        <v>41450</v>
      </c>
      <c r="AA1734" s="5">
        <v>90.31</v>
      </c>
      <c r="AC1734" s="1">
        <v>41387</v>
      </c>
      <c r="AD1734">
        <v>1.893</v>
      </c>
      <c r="AE1734" s="87">
        <f t="shared" ca="1" si="192"/>
        <v>2.6999999999999913E-2</v>
      </c>
      <c r="AF1734" s="87">
        <f t="shared" ca="1" si="193"/>
        <v>1.9841034919244129E-2</v>
      </c>
      <c r="AG1734" s="87">
        <f t="shared" ca="1" si="194"/>
        <v>0.31992707502387613</v>
      </c>
      <c r="AI1734" s="1">
        <v>41305</v>
      </c>
      <c r="AJ1734">
        <v>1498.11</v>
      </c>
      <c r="AK1734" s="85">
        <f t="shared" ca="1" si="197"/>
        <v>-2.5666081881304615E-3</v>
      </c>
      <c r="AL1734" s="87">
        <f t="shared" ca="1" si="195"/>
        <v>4.0253037419308215E-3</v>
      </c>
      <c r="AM1734" s="87">
        <f t="shared" ca="1" si="196"/>
        <v>6.4906072565273822</v>
      </c>
    </row>
    <row r="1735" spans="2:39" x14ac:dyDescent="0.45">
      <c r="B1735" s="86">
        <v>41526</v>
      </c>
      <c r="C1735" s="5">
        <v>109.5595</v>
      </c>
      <c r="E1735" s="86">
        <v>41530</v>
      </c>
      <c r="F1735" s="5">
        <v>3.0510000000000002</v>
      </c>
      <c r="G1735" s="5">
        <v>0.59707900091473454</v>
      </c>
      <c r="I1735" s="86">
        <v>41446</v>
      </c>
      <c r="J1735" s="5">
        <v>18.899999999999999</v>
      </c>
      <c r="L1735" s="86">
        <v>41534</v>
      </c>
      <c r="M1735" s="5">
        <v>2.4660000000000002</v>
      </c>
      <c r="O1735" s="86">
        <f t="shared" ca="1" si="191"/>
        <v>41534</v>
      </c>
      <c r="P1735" s="5">
        <v>1573.09</v>
      </c>
      <c r="Q1735" s="5">
        <v>18.535404223762001</v>
      </c>
      <c r="R1735" s="1"/>
      <c r="S1735" s="1">
        <v>41288</v>
      </c>
      <c r="T1735">
        <v>451.01900000000001</v>
      </c>
      <c r="V1735" s="86">
        <v>41499</v>
      </c>
      <c r="W1735" s="5">
        <v>17.059999999999999</v>
      </c>
      <c r="Z1735" s="86">
        <v>41449</v>
      </c>
      <c r="AA1735" s="5">
        <v>89.04</v>
      </c>
      <c r="AC1735" s="1">
        <v>41386</v>
      </c>
      <c r="AD1735">
        <v>1.8660000000000001</v>
      </c>
      <c r="AE1735" s="87">
        <f t="shared" ca="1" si="192"/>
        <v>-6.9999999999998952E-3</v>
      </c>
      <c r="AF1735" s="87">
        <f t="shared" ca="1" si="193"/>
        <v>2.2852333943531207E-2</v>
      </c>
      <c r="AG1735" s="87">
        <f t="shared" ca="1" si="194"/>
        <v>0.3684828128058808</v>
      </c>
      <c r="AI1735" s="1">
        <v>41304</v>
      </c>
      <c r="AJ1735">
        <v>1501.96</v>
      </c>
      <c r="AK1735" s="85">
        <f t="shared" ca="1" si="197"/>
        <v>-3.9072413320486547E-3</v>
      </c>
      <c r="AL1735" s="87">
        <f t="shared" ca="1" si="195"/>
        <v>4.7766575923426516E-3</v>
      </c>
      <c r="AM1735" s="87">
        <f t="shared" ca="1" si="196"/>
        <v>7.7021289369667274</v>
      </c>
    </row>
    <row r="1736" spans="2:39" x14ac:dyDescent="0.45">
      <c r="B1736" s="86">
        <v>41523</v>
      </c>
      <c r="C1736" s="5">
        <v>113.024</v>
      </c>
      <c r="E1736" s="86">
        <v>41529</v>
      </c>
      <c r="F1736" s="5">
        <v>3.0680000000000001</v>
      </c>
      <c r="G1736" s="5">
        <v>0.62845544790383123</v>
      </c>
      <c r="I1736" s="86">
        <v>41445</v>
      </c>
      <c r="J1736" s="5">
        <v>20.49</v>
      </c>
      <c r="L1736" s="86">
        <v>41533</v>
      </c>
      <c r="M1736" s="5">
        <v>2.4744000000000002</v>
      </c>
      <c r="O1736" s="86">
        <f t="shared" ca="1" si="191"/>
        <v>41533</v>
      </c>
      <c r="P1736" s="5">
        <v>1592.43</v>
      </c>
      <c r="Q1736" s="5">
        <v>24.548683562449899</v>
      </c>
      <c r="R1736" s="1"/>
      <c r="S1736" s="1">
        <v>41285</v>
      </c>
      <c r="T1736">
        <v>443.79300000000001</v>
      </c>
      <c r="V1736" s="86">
        <v>41498</v>
      </c>
      <c r="W1736" s="5">
        <v>17.059999999999999</v>
      </c>
      <c r="Z1736" s="86">
        <v>41446</v>
      </c>
      <c r="AA1736" s="5">
        <v>90.15</v>
      </c>
      <c r="AC1736" s="1">
        <v>41383</v>
      </c>
      <c r="AD1736">
        <v>1.873</v>
      </c>
      <c r="AE1736" s="87">
        <f t="shared" ca="1" si="192"/>
        <v>2.200000000000002E-2</v>
      </c>
      <c r="AF1736" s="87">
        <f t="shared" ca="1" si="193"/>
        <v>3.4738307385363529E-2</v>
      </c>
      <c r="AG1736" s="87">
        <f t="shared" ca="1" si="194"/>
        <v>0.56013837576084768</v>
      </c>
      <c r="AI1736" s="1">
        <v>41303</v>
      </c>
      <c r="AJ1736">
        <v>1507.84</v>
      </c>
      <c r="AK1736" s="85">
        <f t="shared" ca="1" si="197"/>
        <v>5.0930622521802886E-3</v>
      </c>
      <c r="AL1736" s="87">
        <f t="shared" ca="1" si="195"/>
        <v>3.6527608851503559E-3</v>
      </c>
      <c r="AM1736" s="87">
        <f t="shared" ca="1" si="196"/>
        <v>5.8898999497970648</v>
      </c>
    </row>
    <row r="1737" spans="2:39" x14ac:dyDescent="0.45">
      <c r="B1737" s="86">
        <v>41522</v>
      </c>
      <c r="C1737" s="5">
        <v>116.90649999999999</v>
      </c>
      <c r="E1737" s="86">
        <v>41528</v>
      </c>
      <c r="F1737" s="5">
        <v>3.0764999999999998</v>
      </c>
      <c r="G1737" s="5">
        <v>0.76124849206199985</v>
      </c>
      <c r="I1737" s="86">
        <v>41444</v>
      </c>
      <c r="J1737" s="5">
        <v>16.64</v>
      </c>
      <c r="L1737" s="86">
        <v>41530</v>
      </c>
      <c r="M1737" s="5">
        <v>2.4580000000000002</v>
      </c>
      <c r="O1737" s="86">
        <f t="shared" ca="1" si="191"/>
        <v>41530</v>
      </c>
      <c r="P1737" s="5">
        <v>1588.19</v>
      </c>
      <c r="Q1737" s="5">
        <v>26.485934422587199</v>
      </c>
      <c r="R1737" s="1"/>
      <c r="S1737" s="1">
        <v>41284</v>
      </c>
      <c r="T1737">
        <v>436.37</v>
      </c>
      <c r="V1737" s="86">
        <v>41495</v>
      </c>
      <c r="W1737" s="5">
        <v>16.75</v>
      </c>
      <c r="Z1737" s="86">
        <v>41445</v>
      </c>
      <c r="AA1737" s="5">
        <v>90.74</v>
      </c>
      <c r="AC1737" s="1">
        <v>41382</v>
      </c>
      <c r="AD1737">
        <v>1.851</v>
      </c>
      <c r="AE1737" s="87">
        <f t="shared" ca="1" si="192"/>
        <v>-1.2000000000000011E-2</v>
      </c>
      <c r="AF1737" s="87">
        <f t="shared" ca="1" si="193"/>
        <v>3.975969483450964E-2</v>
      </c>
      <c r="AG1737" s="87">
        <f t="shared" ca="1" si="194"/>
        <v>0.64110581549902235</v>
      </c>
      <c r="AI1737" s="1">
        <v>41302</v>
      </c>
      <c r="AJ1737">
        <v>1500.18</v>
      </c>
      <c r="AK1737" s="85">
        <f t="shared" ca="1" si="197"/>
        <v>-1.8513960681661246E-3</v>
      </c>
      <c r="AL1737" s="87">
        <f t="shared" ca="1" si="195"/>
        <v>3.0933422831876125E-3</v>
      </c>
      <c r="AM1737" s="87">
        <f t="shared" ca="1" si="196"/>
        <v>4.9878645581537704</v>
      </c>
    </row>
    <row r="1738" spans="2:39" x14ac:dyDescent="0.45">
      <c r="B1738" s="86">
        <v>41521</v>
      </c>
      <c r="C1738" s="5">
        <v>115.64400000000001</v>
      </c>
      <c r="E1738" s="86">
        <v>41527</v>
      </c>
      <c r="F1738" s="5">
        <v>3.1255000000000002</v>
      </c>
      <c r="G1738" s="5">
        <v>1.2633317788029113</v>
      </c>
      <c r="I1738" s="86">
        <v>41443</v>
      </c>
      <c r="J1738" s="5">
        <v>16.61</v>
      </c>
      <c r="L1738" s="86">
        <v>41529</v>
      </c>
      <c r="M1738" s="5">
        <v>2.4735</v>
      </c>
      <c r="O1738" s="86">
        <f t="shared" ca="1" si="191"/>
        <v>41529</v>
      </c>
      <c r="P1738" s="5">
        <v>1628.93</v>
      </c>
      <c r="Q1738" s="5">
        <v>17.198216825192201</v>
      </c>
      <c r="R1738" s="1"/>
      <c r="S1738" s="1">
        <v>41283</v>
      </c>
      <c r="T1738">
        <v>445.32100000000003</v>
      </c>
      <c r="V1738" s="86">
        <v>41494</v>
      </c>
      <c r="W1738" s="5">
        <v>17.559999999999999</v>
      </c>
      <c r="Z1738" s="86">
        <v>41444</v>
      </c>
      <c r="AA1738" s="5">
        <v>91.64</v>
      </c>
      <c r="AC1738" s="1">
        <v>41381</v>
      </c>
      <c r="AD1738">
        <v>1.863</v>
      </c>
      <c r="AE1738" s="87">
        <f t="shared" ca="1" si="192"/>
        <v>-3.3500000000000085E-2</v>
      </c>
      <c r="AF1738" s="87">
        <f t="shared" ca="1" si="193"/>
        <v>4.6876611083424793E-2</v>
      </c>
      <c r="AG1738" s="87">
        <f t="shared" ca="1" si="194"/>
        <v>0.75586264184263841</v>
      </c>
      <c r="AI1738" s="1">
        <v>41299</v>
      </c>
      <c r="AJ1738">
        <v>1502.96</v>
      </c>
      <c r="AK1738" s="85">
        <f t="shared" ca="1" si="197"/>
        <v>5.4306987208722545E-3</v>
      </c>
      <c r="AL1738" s="87">
        <f t="shared" ca="1" si="195"/>
        <v>2.5172057667072257E-3</v>
      </c>
      <c r="AM1738" s="87">
        <f t="shared" ca="1" si="196"/>
        <v>4.0588723393394242</v>
      </c>
    </row>
    <row r="1739" spans="2:39" x14ac:dyDescent="0.45">
      <c r="B1739" s="86">
        <v>41520</v>
      </c>
      <c r="C1739" s="5">
        <v>114.901</v>
      </c>
      <c r="E1739" s="86">
        <v>41526</v>
      </c>
      <c r="F1739" s="5">
        <v>3.085</v>
      </c>
      <c r="G1739" s="5">
        <v>1.2662803533709777</v>
      </c>
      <c r="I1739" s="86">
        <v>41442</v>
      </c>
      <c r="J1739" s="5">
        <v>16.8</v>
      </c>
      <c r="L1739" s="86">
        <v>41528</v>
      </c>
      <c r="M1739" s="5">
        <v>2.4807999999999999</v>
      </c>
      <c r="O1739" s="86">
        <f t="shared" ca="1" si="191"/>
        <v>41528</v>
      </c>
      <c r="P1739" s="5">
        <v>1651.81</v>
      </c>
      <c r="Q1739" s="5">
        <v>13.883607840524199</v>
      </c>
      <c r="R1739" s="1"/>
      <c r="S1739" s="1">
        <v>41282</v>
      </c>
      <c r="T1739">
        <v>443.88299999999998</v>
      </c>
      <c r="V1739" s="86">
        <v>41493</v>
      </c>
      <c r="W1739" s="5">
        <v>18.25</v>
      </c>
      <c r="Z1739" s="86">
        <v>41443</v>
      </c>
      <c r="AA1739" s="5">
        <v>93.03</v>
      </c>
      <c r="AC1739" s="1">
        <v>41380</v>
      </c>
      <c r="AD1739">
        <v>1.8965000000000001</v>
      </c>
      <c r="AE1739" s="87">
        <f t="shared" ca="1" si="192"/>
        <v>4.4499999999999984E-2</v>
      </c>
      <c r="AF1739" s="87">
        <f t="shared" ca="1" si="193"/>
        <v>4.6617906073381968E-2</v>
      </c>
      <c r="AG1739" s="87">
        <f t="shared" ca="1" si="194"/>
        <v>0.75169114889915556</v>
      </c>
      <c r="AI1739" s="1">
        <v>41298</v>
      </c>
      <c r="AJ1739">
        <v>1494.82</v>
      </c>
      <c r="AK1739" s="85">
        <f t="shared" ca="1" si="197"/>
        <v>6.689791044299383E-6</v>
      </c>
      <c r="AL1739" s="87">
        <f t="shared" ca="1" si="195"/>
        <v>1.9643962002142321E-3</v>
      </c>
      <c r="AM1739" s="87">
        <f t="shared" ca="1" si="196"/>
        <v>3.1674936971810839</v>
      </c>
    </row>
    <row r="1740" spans="2:39" x14ac:dyDescent="0.45">
      <c r="B1740" s="86">
        <v>41519</v>
      </c>
      <c r="C1740" s="5">
        <v>108.38500000000001</v>
      </c>
      <c r="E1740" s="86">
        <v>41523</v>
      </c>
      <c r="F1740" s="5">
        <v>3.1175000000000002</v>
      </c>
      <c r="G1740" s="5">
        <v>1.1880083543477258</v>
      </c>
      <c r="I1740" s="86">
        <v>41439</v>
      </c>
      <c r="J1740" s="5">
        <v>17.149999999999999</v>
      </c>
      <c r="L1740" s="86">
        <v>41527</v>
      </c>
      <c r="M1740" s="5">
        <v>2.5036999999999998</v>
      </c>
      <c r="O1740" s="86">
        <f t="shared" ca="1" si="191"/>
        <v>41527</v>
      </c>
      <c r="P1740" s="5">
        <v>1639.04</v>
      </c>
      <c r="Q1740" s="5">
        <v>17.714159488605901</v>
      </c>
      <c r="R1740" s="1"/>
      <c r="S1740" s="1">
        <v>41281</v>
      </c>
      <c r="T1740">
        <v>440.983</v>
      </c>
      <c r="V1740" s="86">
        <v>41492</v>
      </c>
      <c r="W1740" s="5">
        <v>18.5</v>
      </c>
      <c r="Z1740" s="86">
        <v>41442</v>
      </c>
      <c r="AA1740" s="5">
        <v>92.8</v>
      </c>
      <c r="AC1740" s="1">
        <v>41379</v>
      </c>
      <c r="AD1740">
        <v>1.8520000000000001</v>
      </c>
      <c r="AE1740" s="87">
        <f t="shared" ca="1" si="192"/>
        <v>-4.4999999999999929E-2</v>
      </c>
      <c r="AF1740" s="87">
        <f t="shared" ca="1" si="193"/>
        <v>4.5050897142380281E-2</v>
      </c>
      <c r="AG1740" s="87">
        <f t="shared" ca="1" si="194"/>
        <v>0.72642388910791278</v>
      </c>
      <c r="AI1740" s="1">
        <v>41297</v>
      </c>
      <c r="AJ1740">
        <v>1494.81</v>
      </c>
      <c r="AK1740" s="85">
        <f t="shared" ca="1" si="197"/>
        <v>1.5063419833833689E-3</v>
      </c>
      <c r="AL1740" s="87">
        <f t="shared" ca="1" si="195"/>
        <v>1.7443002925010102E-3</v>
      </c>
      <c r="AM1740" s="87">
        <f t="shared" ca="1" si="196"/>
        <v>2.8125997097151392</v>
      </c>
    </row>
    <row r="1741" spans="2:39" x14ac:dyDescent="0.45">
      <c r="B1741" s="86">
        <v>41516</v>
      </c>
      <c r="C1741" s="5">
        <v>109.71899999999999</v>
      </c>
      <c r="E1741" s="86">
        <v>41522</v>
      </c>
      <c r="F1741" s="5">
        <v>3.1846999999999999</v>
      </c>
      <c r="G1741" s="5">
        <v>0.72848005005856531</v>
      </c>
      <c r="I1741" s="86">
        <v>41438</v>
      </c>
      <c r="J1741" s="5">
        <v>16.41</v>
      </c>
      <c r="L1741" s="86">
        <v>41526</v>
      </c>
      <c r="M1741" s="5">
        <v>2.4834999999999998</v>
      </c>
      <c r="O1741" s="86">
        <f t="shared" ca="1" si="191"/>
        <v>41526</v>
      </c>
      <c r="P1741" s="5">
        <v>1626.73</v>
      </c>
      <c r="Q1741" s="5">
        <v>18.6381650630126</v>
      </c>
      <c r="R1741" s="1"/>
      <c r="S1741" s="1">
        <v>41278</v>
      </c>
      <c r="T1741">
        <v>442.51900000000001</v>
      </c>
      <c r="V1741" s="86">
        <v>41491</v>
      </c>
      <c r="W1741" s="5">
        <v>17.5</v>
      </c>
      <c r="Z1741" s="86">
        <v>41439</v>
      </c>
      <c r="AA1741" s="5">
        <v>92.81</v>
      </c>
      <c r="AC1741" s="1">
        <v>41376</v>
      </c>
      <c r="AD1741">
        <v>1.897</v>
      </c>
      <c r="AE1741" s="87">
        <f t="shared" ca="1" si="192"/>
        <v>-6.0999999999999943E-2</v>
      </c>
      <c r="AF1741" s="87">
        <f t="shared" ca="1" si="193"/>
        <v>4.1723015231404308E-2</v>
      </c>
      <c r="AG1741" s="87">
        <f t="shared" ca="1" si="194"/>
        <v>0.67276340566353554</v>
      </c>
      <c r="AI1741" s="1">
        <v>41296</v>
      </c>
      <c r="AJ1741">
        <v>1492.56</v>
      </c>
      <c r="AK1741" s="85">
        <f t="shared" ca="1" si="197"/>
        <v>4.41827922681335E-3</v>
      </c>
      <c r="AL1741" s="87">
        <f t="shared" ca="1" si="195"/>
        <v>2.3278063932527875E-3</v>
      </c>
      <c r="AM1741" s="87">
        <f t="shared" ca="1" si="196"/>
        <v>3.7534750261082368</v>
      </c>
    </row>
    <row r="1742" spans="2:39" x14ac:dyDescent="0.45">
      <c r="B1742" s="86">
        <v>41515</v>
      </c>
      <c r="C1742" s="5">
        <v>107.57</v>
      </c>
      <c r="E1742" s="86">
        <v>41521</v>
      </c>
      <c r="F1742" s="5">
        <v>3.0760000000000001</v>
      </c>
      <c r="G1742" s="5">
        <v>0.38114247117493016</v>
      </c>
      <c r="I1742" s="86">
        <v>41437</v>
      </c>
      <c r="J1742" s="5">
        <v>18.59</v>
      </c>
      <c r="L1742" s="86">
        <v>41523</v>
      </c>
      <c r="M1742" s="5">
        <v>2.5015000000000001</v>
      </c>
      <c r="O1742" s="86">
        <f t="shared" ca="1" si="191"/>
        <v>41523</v>
      </c>
      <c r="P1742" s="5">
        <v>1636.36</v>
      </c>
      <c r="Q1742" s="5">
        <v>18.283464876315801</v>
      </c>
      <c r="R1742" s="1"/>
      <c r="S1742" s="1">
        <v>41277</v>
      </c>
      <c r="T1742">
        <v>444.01900000000001</v>
      </c>
      <c r="V1742" s="86">
        <v>41488</v>
      </c>
      <c r="W1742" s="5">
        <v>17.5</v>
      </c>
      <c r="Z1742" s="86">
        <v>41438</v>
      </c>
      <c r="AA1742" s="5">
        <v>92.7</v>
      </c>
      <c r="AC1742" s="1">
        <v>41375</v>
      </c>
      <c r="AD1742">
        <v>1.958</v>
      </c>
      <c r="AE1742" s="87">
        <f t="shared" ca="1" si="192"/>
        <v>-1.2000000000000011E-2</v>
      </c>
      <c r="AF1742" s="87">
        <f t="shared" ca="1" si="193"/>
        <v>3.1656647537813193E-2</v>
      </c>
      <c r="AG1742" s="87">
        <f t="shared" ca="1" si="194"/>
        <v>0.51044810379378125</v>
      </c>
      <c r="AI1742" s="1">
        <v>41292</v>
      </c>
      <c r="AJ1742">
        <v>1485.98</v>
      </c>
      <c r="AK1742" s="85">
        <f t="shared" ca="1" si="197"/>
        <v>3.3974659565910057E-3</v>
      </c>
      <c r="AL1742" s="87">
        <f t="shared" ca="1" si="195"/>
        <v>2.4317244226050574E-3</v>
      </c>
      <c r="AM1742" s="87">
        <f t="shared" ca="1" si="196"/>
        <v>3.921037813574888</v>
      </c>
    </row>
    <row r="1743" spans="2:39" x14ac:dyDescent="0.45">
      <c r="B1743" s="86">
        <v>41514</v>
      </c>
      <c r="C1743" s="5">
        <v>107.1585</v>
      </c>
      <c r="E1743" s="86">
        <v>41520</v>
      </c>
      <c r="F1743" s="5">
        <v>3.0339999999999998</v>
      </c>
      <c r="G1743" s="5">
        <v>0.4337851810900562</v>
      </c>
      <c r="I1743" s="86">
        <v>41436</v>
      </c>
      <c r="J1743" s="5">
        <v>17.07</v>
      </c>
      <c r="L1743" s="86">
        <v>41522</v>
      </c>
      <c r="M1743" s="5">
        <v>2.5146999999999999</v>
      </c>
      <c r="O1743" s="86">
        <f t="shared" ca="1" si="191"/>
        <v>41522</v>
      </c>
      <c r="P1743" s="5">
        <v>1612.52</v>
      </c>
      <c r="Q1743" s="5">
        <v>16.856009053646499</v>
      </c>
      <c r="R1743" s="1"/>
      <c r="S1743" s="1">
        <v>41276</v>
      </c>
      <c r="T1743">
        <v>439.74799999999999</v>
      </c>
      <c r="V1743" s="86">
        <v>41487</v>
      </c>
      <c r="W1743" s="5">
        <v>18.75</v>
      </c>
      <c r="Z1743" s="86">
        <v>41437</v>
      </c>
      <c r="AA1743" s="5">
        <v>91.65</v>
      </c>
      <c r="AC1743" s="1">
        <v>41374</v>
      </c>
      <c r="AD1743">
        <v>1.97</v>
      </c>
      <c r="AE1743" s="87">
        <f t="shared" ca="1" si="192"/>
        <v>4.0999999999999925E-2</v>
      </c>
      <c r="AF1743" s="87">
        <f t="shared" ca="1" si="193"/>
        <v>4.4461331514024656E-2</v>
      </c>
      <c r="AG1743" s="87">
        <f t="shared" ca="1" si="194"/>
        <v>0.71691742899723154</v>
      </c>
      <c r="AI1743" s="1">
        <v>41291</v>
      </c>
      <c r="AJ1743">
        <v>1480.94</v>
      </c>
      <c r="AK1743" s="85">
        <f t="shared" ca="1" si="197"/>
        <v>5.6271034223067872E-3</v>
      </c>
      <c r="AL1743" s="87">
        <f t="shared" ca="1" si="195"/>
        <v>2.8739881683047864E-3</v>
      </c>
      <c r="AM1743" s="87">
        <f t="shared" ca="1" si="196"/>
        <v>4.6341666756867239</v>
      </c>
    </row>
    <row r="1744" spans="2:39" x14ac:dyDescent="0.45">
      <c r="B1744" s="86">
        <v>41513</v>
      </c>
      <c r="C1744" s="5">
        <v>104.321</v>
      </c>
      <c r="E1744" s="86">
        <v>41519</v>
      </c>
      <c r="F1744" s="5">
        <v>2.98</v>
      </c>
      <c r="G1744" s="5">
        <v>0.46119003675274628</v>
      </c>
      <c r="I1744" s="86">
        <v>41435</v>
      </c>
      <c r="J1744" s="5">
        <v>15.44</v>
      </c>
      <c r="L1744" s="86">
        <v>41521</v>
      </c>
      <c r="M1744" s="5">
        <v>2.4500000000000002</v>
      </c>
      <c r="O1744" s="86">
        <f t="shared" ref="O1744:O1807" ca="1" si="198">VALUE(L1744)</f>
        <v>41521</v>
      </c>
      <c r="P1744" s="5">
        <v>1626.13</v>
      </c>
      <c r="Q1744" s="5">
        <v>16.389424347335702</v>
      </c>
      <c r="R1744" s="1"/>
      <c r="S1744" s="1">
        <v>41274</v>
      </c>
      <c r="T1744">
        <v>484.36</v>
      </c>
      <c r="V1744" s="86">
        <v>41486</v>
      </c>
      <c r="W1744" s="5">
        <v>19.25</v>
      </c>
      <c r="Z1744" s="86">
        <v>41436</v>
      </c>
      <c r="AA1744" s="5">
        <v>91.58</v>
      </c>
      <c r="AC1744" s="1">
        <v>41373</v>
      </c>
      <c r="AD1744">
        <v>1.929</v>
      </c>
      <c r="AE1744" s="87">
        <f t="shared" ca="1" si="192"/>
        <v>-5.8000000000000274E-3</v>
      </c>
      <c r="AF1744" s="87">
        <f t="shared" ca="1" si="193"/>
        <v>4.4152878350869368E-2</v>
      </c>
      <c r="AG1744" s="87">
        <f t="shared" ca="1" si="194"/>
        <v>0.71194377118795971</v>
      </c>
      <c r="AI1744" s="1">
        <v>41290</v>
      </c>
      <c r="AJ1744">
        <v>1472.63</v>
      </c>
      <c r="AK1744" s="85">
        <f t="shared" ca="1" si="197"/>
        <v>1.969459797129973E-4</v>
      </c>
      <c r="AL1744" s="87">
        <f t="shared" ca="1" si="195"/>
        <v>8.4668189918791895E-4</v>
      </c>
      <c r="AM1744" s="87">
        <f t="shared" ca="1" si="196"/>
        <v>1.365233540414386</v>
      </c>
    </row>
    <row r="1745" spans="2:39" x14ac:dyDescent="0.45">
      <c r="B1745" s="86">
        <v>41512</v>
      </c>
      <c r="C1745" s="5">
        <v>106.78400000000001</v>
      </c>
      <c r="E1745" s="86">
        <v>41516</v>
      </c>
      <c r="F1745" s="5">
        <v>2.9809999999999999</v>
      </c>
      <c r="G1745" s="5">
        <v>0.92691423551480612</v>
      </c>
      <c r="I1745" s="86">
        <v>41432</v>
      </c>
      <c r="J1745" s="5">
        <v>15.14</v>
      </c>
      <c r="L1745" s="86">
        <v>41520</v>
      </c>
      <c r="M1745" s="5">
        <v>2.4455</v>
      </c>
      <c r="O1745" s="86">
        <f t="shared" ca="1" si="198"/>
        <v>41520</v>
      </c>
      <c r="P1745" s="5">
        <v>1642.81</v>
      </c>
      <c r="Q1745" s="5">
        <v>18.953509376383199</v>
      </c>
      <c r="R1745" s="1"/>
      <c r="S1745" s="1">
        <v>41271</v>
      </c>
      <c r="T1745">
        <v>531.75199999999995</v>
      </c>
      <c r="V1745" s="86">
        <v>41485</v>
      </c>
      <c r="W1745" s="5">
        <v>19</v>
      </c>
      <c r="Z1745" s="86">
        <v>41435</v>
      </c>
      <c r="AA1745" s="5">
        <v>92.15</v>
      </c>
      <c r="AC1745" s="1">
        <v>41372</v>
      </c>
      <c r="AD1745">
        <v>1.9348000000000001</v>
      </c>
      <c r="AE1745" s="87">
        <f t="shared" ca="1" si="192"/>
        <v>4.9800000000000066E-2</v>
      </c>
      <c r="AF1745" s="87">
        <f t="shared" ca="1" si="193"/>
        <v>4.6694637450853692E-2</v>
      </c>
      <c r="AG1745" s="87">
        <f t="shared" ca="1" si="194"/>
        <v>0.75292840518427362</v>
      </c>
      <c r="AI1745" s="1">
        <v>41289</v>
      </c>
      <c r="AJ1745">
        <v>1472.34</v>
      </c>
      <c r="AK1745" s="85">
        <f t="shared" ca="1" si="197"/>
        <v>1.128093030996665E-3</v>
      </c>
      <c r="AL1745" s="87">
        <f t="shared" ca="1" si="195"/>
        <v>3.8529136943451347E-3</v>
      </c>
      <c r="AM1745" s="87">
        <f t="shared" ca="1" si="196"/>
        <v>6.21263665715193</v>
      </c>
    </row>
    <row r="1746" spans="2:39" x14ac:dyDescent="0.45">
      <c r="B1746" s="86">
        <v>41509</v>
      </c>
      <c r="C1746" s="5">
        <v>107.636</v>
      </c>
      <c r="E1746" s="86">
        <v>41515</v>
      </c>
      <c r="F1746" s="5">
        <v>2.9514999999999998</v>
      </c>
      <c r="G1746" s="5">
        <v>0.9140001367614754</v>
      </c>
      <c r="I1746" s="86">
        <v>41431</v>
      </c>
      <c r="J1746" s="5">
        <v>16.63</v>
      </c>
      <c r="L1746" s="86">
        <v>41519</v>
      </c>
      <c r="M1746" s="5">
        <v>2.403</v>
      </c>
      <c r="O1746" s="86">
        <f t="shared" ca="1" si="198"/>
        <v>41519</v>
      </c>
      <c r="P1746" s="5">
        <v>1643.38</v>
      </c>
      <c r="Q1746" s="5">
        <v>19.886041652562302</v>
      </c>
      <c r="R1746" s="1"/>
      <c r="S1746" s="1">
        <v>41270</v>
      </c>
      <c r="T1746">
        <v>487.815</v>
      </c>
      <c r="V1746" s="86">
        <v>41484</v>
      </c>
      <c r="W1746" s="5">
        <v>19.25</v>
      </c>
      <c r="Z1746" s="86">
        <v>41432</v>
      </c>
      <c r="AA1746" s="5">
        <v>92.34</v>
      </c>
      <c r="AC1746" s="1">
        <v>41369</v>
      </c>
      <c r="AD1746">
        <v>1.885</v>
      </c>
      <c r="AE1746" s="87">
        <f t="shared" ca="1" si="192"/>
        <v>-4.6000000000000041E-2</v>
      </c>
      <c r="AF1746" s="87">
        <f t="shared" ca="1" si="193"/>
        <v>3.4560333717524483E-2</v>
      </c>
      <c r="AG1746" s="87">
        <f t="shared" ca="1" si="194"/>
        <v>0.55726863659579073</v>
      </c>
      <c r="AI1746" s="1">
        <v>41288</v>
      </c>
      <c r="AJ1746">
        <v>1470.68</v>
      </c>
      <c r="AK1746" s="85">
        <f t="shared" ca="1" si="197"/>
        <v>-9.3110825592432821E-4</v>
      </c>
      <c r="AL1746" s="87">
        <f t="shared" ca="1" si="195"/>
        <v>3.8224833037238332E-3</v>
      </c>
      <c r="AM1746" s="87">
        <f t="shared" ca="1" si="196"/>
        <v>6.1635691266378618</v>
      </c>
    </row>
    <row r="1747" spans="2:39" x14ac:dyDescent="0.45">
      <c r="B1747" s="86">
        <v>41508</v>
      </c>
      <c r="C1747" s="5">
        <v>112.76900000000001</v>
      </c>
      <c r="E1747" s="86">
        <v>41514</v>
      </c>
      <c r="F1747" s="5">
        <v>2.9535</v>
      </c>
      <c r="G1747" s="5">
        <v>1.0214676940559579</v>
      </c>
      <c r="I1747" s="86">
        <v>41430</v>
      </c>
      <c r="J1747" s="5">
        <v>17.5</v>
      </c>
      <c r="L1747" s="86">
        <v>41516</v>
      </c>
      <c r="M1747" s="5">
        <v>2.4129999999999998</v>
      </c>
      <c r="O1747" s="86">
        <f t="shared" ca="1" si="198"/>
        <v>41516</v>
      </c>
      <c r="P1747" s="5">
        <v>1622.56</v>
      </c>
      <c r="Q1747" s="5">
        <v>16.737733451398899</v>
      </c>
      <c r="R1747" s="1"/>
      <c r="S1747" s="1">
        <v>41269</v>
      </c>
      <c r="T1747">
        <v>485.09</v>
      </c>
      <c r="V1747" s="86">
        <v>41481</v>
      </c>
      <c r="W1747" s="5">
        <v>19.940000000000001</v>
      </c>
      <c r="Z1747" s="86">
        <v>41431</v>
      </c>
      <c r="AA1747" s="5">
        <v>92.28</v>
      </c>
      <c r="AC1747" s="1">
        <v>41368</v>
      </c>
      <c r="AD1747">
        <v>1.931</v>
      </c>
      <c r="AE1747" s="87">
        <f t="shared" ca="1" si="192"/>
        <v>-4.0999999999999925E-2</v>
      </c>
      <c r="AF1747" s="87">
        <f t="shared" ca="1" si="193"/>
        <v>3.1981765638146462E-2</v>
      </c>
      <c r="AG1747" s="87">
        <f t="shared" ca="1" si="194"/>
        <v>0.51569047564082926</v>
      </c>
      <c r="AI1747" s="1">
        <v>41285</v>
      </c>
      <c r="AJ1747">
        <v>1472.05</v>
      </c>
      <c r="AK1747" s="85">
        <f t="shared" ca="1" si="197"/>
        <v>-4.7551601988409018E-5</v>
      </c>
      <c r="AL1747" s="87">
        <f t="shared" ca="1" si="195"/>
        <v>4.5781357544309393E-3</v>
      </c>
      <c r="AM1747" s="87">
        <f t="shared" ca="1" si="196"/>
        <v>7.3820220917846928</v>
      </c>
    </row>
    <row r="1748" spans="2:39" x14ac:dyDescent="0.45">
      <c r="B1748" s="86">
        <v>41507</v>
      </c>
      <c r="C1748" s="5">
        <v>109.5715</v>
      </c>
      <c r="E1748" s="86">
        <v>41513</v>
      </c>
      <c r="F1748" s="5">
        <v>2.8955000000000002</v>
      </c>
      <c r="G1748" s="5">
        <v>0.58336345160342962</v>
      </c>
      <c r="I1748" s="86">
        <v>41429</v>
      </c>
      <c r="J1748" s="5">
        <v>16.27</v>
      </c>
      <c r="L1748" s="86">
        <v>41515</v>
      </c>
      <c r="M1748" s="5">
        <v>2.3864999999999998</v>
      </c>
      <c r="O1748" s="86">
        <f t="shared" ca="1" si="198"/>
        <v>41515</v>
      </c>
      <c r="P1748" s="5">
        <v>1608.9</v>
      </c>
      <c r="Q1748" s="5">
        <v>15.3323058085551</v>
      </c>
      <c r="R1748" s="1"/>
      <c r="S1748" s="1">
        <v>41267</v>
      </c>
      <c r="T1748">
        <v>475.97699999999998</v>
      </c>
      <c r="V1748" s="86">
        <v>41480</v>
      </c>
      <c r="W1748" s="5">
        <v>20</v>
      </c>
      <c r="Z1748" s="86">
        <v>41430</v>
      </c>
      <c r="AA1748" s="5">
        <v>91.56</v>
      </c>
      <c r="AC1748" s="1">
        <v>41367</v>
      </c>
      <c r="AD1748">
        <v>1.972</v>
      </c>
      <c r="AE1748" s="87">
        <f t="shared" ca="1" si="192"/>
        <v>-4.3499999999999872E-2</v>
      </c>
      <c r="AF1748" s="87">
        <f t="shared" ca="1" si="193"/>
        <v>2.9012928152807919E-2</v>
      </c>
      <c r="AG1748" s="87">
        <f t="shared" ca="1" si="194"/>
        <v>0.4678194096016095</v>
      </c>
      <c r="AI1748" s="1">
        <v>41284</v>
      </c>
      <c r="AJ1748">
        <v>1472.12</v>
      </c>
      <c r="AK1748" s="85">
        <f t="shared" ca="1" si="197"/>
        <v>7.5687167942973159E-3</v>
      </c>
      <c r="AL1748" s="87">
        <f t="shared" ca="1" si="195"/>
        <v>5.194724078277378E-3</v>
      </c>
      <c r="AM1748" s="87">
        <f t="shared" ca="1" si="196"/>
        <v>8.3762408900729657</v>
      </c>
    </row>
    <row r="1749" spans="2:39" x14ac:dyDescent="0.45">
      <c r="B1749" s="86">
        <v>41506</v>
      </c>
      <c r="C1749" s="5">
        <v>107.8425</v>
      </c>
      <c r="E1749" s="86">
        <v>41512</v>
      </c>
      <c r="F1749" s="5">
        <v>2.9710000000000001</v>
      </c>
      <c r="G1749" s="5">
        <v>1.1168167187740912</v>
      </c>
      <c r="I1749" s="86">
        <v>41428</v>
      </c>
      <c r="J1749" s="5">
        <v>16.28</v>
      </c>
      <c r="L1749" s="86">
        <v>41514</v>
      </c>
      <c r="M1749" s="5">
        <v>2.3961000000000001</v>
      </c>
      <c r="O1749" s="86">
        <f t="shared" ca="1" si="198"/>
        <v>41514</v>
      </c>
      <c r="P1749" s="5">
        <v>1631.38</v>
      </c>
      <c r="Q1749" s="5">
        <v>15.006712390150099</v>
      </c>
      <c r="R1749" s="1"/>
      <c r="S1749" s="1">
        <v>41264</v>
      </c>
      <c r="T1749">
        <v>472.65100000000001</v>
      </c>
      <c r="V1749" s="86">
        <v>41479</v>
      </c>
      <c r="W1749" s="5">
        <v>19.5</v>
      </c>
      <c r="Z1749" s="86">
        <v>41429</v>
      </c>
      <c r="AA1749" s="5">
        <v>92.36</v>
      </c>
      <c r="AC1749" s="1">
        <v>41366</v>
      </c>
      <c r="AD1749">
        <v>2.0154999999999998</v>
      </c>
      <c r="AE1749" s="87">
        <f t="shared" ca="1" si="192"/>
        <v>2.5499999999999856E-2</v>
      </c>
      <c r="AF1749" s="87">
        <f t="shared" ca="1" si="193"/>
        <v>1.7466038474708553E-2</v>
      </c>
      <c r="AG1749" s="87">
        <f t="shared" ca="1" si="194"/>
        <v>0.28163140804959924</v>
      </c>
      <c r="AI1749" s="1">
        <v>41283</v>
      </c>
      <c r="AJ1749">
        <v>1461.02</v>
      </c>
      <c r="AK1749" s="85">
        <f t="shared" ca="1" si="197"/>
        <v>2.6523487451191913E-3</v>
      </c>
      <c r="AL1749" s="87">
        <f t="shared" ca="1" si="195"/>
        <v>4.1069946370578068E-3</v>
      </c>
      <c r="AM1749" s="87">
        <f t="shared" ca="1" si="196"/>
        <v>6.622329866967978</v>
      </c>
    </row>
    <row r="1750" spans="2:39" x14ac:dyDescent="0.45">
      <c r="B1750" s="86">
        <v>41505</v>
      </c>
      <c r="C1750" s="5">
        <v>109.9995</v>
      </c>
      <c r="E1750" s="86">
        <v>41509</v>
      </c>
      <c r="F1750" s="5">
        <v>3.008</v>
      </c>
      <c r="G1750" s="5">
        <v>1.1848410582577418</v>
      </c>
      <c r="I1750" s="86">
        <v>41425</v>
      </c>
      <c r="J1750" s="5">
        <v>16.3</v>
      </c>
      <c r="L1750" s="86">
        <v>41513</v>
      </c>
      <c r="M1750" s="5">
        <v>2.359</v>
      </c>
      <c r="O1750" s="86">
        <f t="shared" ca="1" si="198"/>
        <v>41513</v>
      </c>
      <c r="P1750" s="5">
        <v>1640.42</v>
      </c>
      <c r="Q1750" s="5">
        <v>15.3177273595727</v>
      </c>
      <c r="R1750" s="1"/>
      <c r="S1750" s="1">
        <v>41263</v>
      </c>
      <c r="T1750">
        <v>454.45800000000003</v>
      </c>
      <c r="V1750" s="86">
        <v>41478</v>
      </c>
      <c r="W1750" s="5">
        <v>20.100000000000001</v>
      </c>
      <c r="Z1750" s="86">
        <v>41428</v>
      </c>
      <c r="AA1750" s="5">
        <v>92.36</v>
      </c>
      <c r="AC1750" s="1">
        <v>41365</v>
      </c>
      <c r="AD1750">
        <v>1.99</v>
      </c>
      <c r="AE1750" s="87">
        <f t="shared" ca="1" si="192"/>
        <v>-1.7000000000000126E-2</v>
      </c>
      <c r="AF1750" s="87">
        <f t="shared" ca="1" si="193"/>
        <v>2.965449656741237E-2</v>
      </c>
      <c r="AG1750" s="87">
        <f t="shared" ca="1" si="194"/>
        <v>0.47816438944502621</v>
      </c>
      <c r="AI1750" s="1">
        <v>41282</v>
      </c>
      <c r="AJ1750">
        <v>1457.15</v>
      </c>
      <c r="AK1750" s="85">
        <f t="shared" ca="1" si="197"/>
        <v>-3.2476459151946561E-3</v>
      </c>
      <c r="AL1750" s="87">
        <f t="shared" ca="1" si="195"/>
        <v>3.8724229526387252E-3</v>
      </c>
      <c r="AM1750" s="87">
        <f t="shared" ca="1" si="196"/>
        <v>6.2440943909201412</v>
      </c>
    </row>
    <row r="1751" spans="2:39" x14ac:dyDescent="0.45">
      <c r="B1751" s="86">
        <v>41502</v>
      </c>
      <c r="C1751" s="5">
        <v>105.965</v>
      </c>
      <c r="E1751" s="86">
        <v>41508</v>
      </c>
      <c r="F1751" s="5">
        <v>3.085</v>
      </c>
      <c r="G1751" s="5">
        <v>1.0754857429707407</v>
      </c>
      <c r="I1751" s="86">
        <v>41424</v>
      </c>
      <c r="J1751" s="5">
        <v>14.53</v>
      </c>
      <c r="L1751" s="86">
        <v>41512</v>
      </c>
      <c r="M1751" s="5">
        <v>2.423</v>
      </c>
      <c r="O1751" s="86">
        <f t="shared" ca="1" si="198"/>
        <v>41512</v>
      </c>
      <c r="P1751" s="5">
        <v>1630.74</v>
      </c>
      <c r="Q1751" s="5">
        <v>15.5223484521218</v>
      </c>
      <c r="R1751" s="1"/>
      <c r="S1751" s="1">
        <v>41262</v>
      </c>
      <c r="T1751">
        <v>457.36399999999998</v>
      </c>
      <c r="V1751" s="86">
        <v>41477</v>
      </c>
      <c r="W1751" s="5">
        <v>20.75</v>
      </c>
      <c r="Z1751" s="86">
        <v>41425</v>
      </c>
      <c r="AA1751" s="5">
        <v>92.92</v>
      </c>
      <c r="AC1751" s="1">
        <v>41362</v>
      </c>
      <c r="AD1751">
        <v>2.0070000000000001</v>
      </c>
      <c r="AE1751" s="87">
        <f t="shared" ca="1" si="192"/>
        <v>0</v>
      </c>
      <c r="AF1751" s="87">
        <f t="shared" ca="1" si="193"/>
        <v>3.2505025252515592E-2</v>
      </c>
      <c r="AG1751" s="87">
        <f t="shared" ca="1" si="194"/>
        <v>0.52412778340146771</v>
      </c>
      <c r="AI1751" s="1">
        <v>41281</v>
      </c>
      <c r="AJ1751">
        <v>1461.89</v>
      </c>
      <c r="AK1751" s="85">
        <f t="shared" ca="1" si="197"/>
        <v>-3.1280332571486792E-3</v>
      </c>
      <c r="AL1751" s="87">
        <f t="shared" ca="1" si="195"/>
        <v>1.3091905751550607E-2</v>
      </c>
      <c r="AM1751" s="87">
        <f t="shared" ca="1" si="196"/>
        <v>21.110063717086643</v>
      </c>
    </row>
    <row r="1752" spans="2:39" x14ac:dyDescent="0.45">
      <c r="B1752" s="86">
        <v>41501</v>
      </c>
      <c r="C1752" s="5">
        <v>101.48699999999999</v>
      </c>
      <c r="E1752" s="86">
        <v>41507</v>
      </c>
      <c r="F1752" s="5">
        <v>3.0859999999999999</v>
      </c>
      <c r="G1752" s="5">
        <v>1.0804227567639095</v>
      </c>
      <c r="I1752" s="86">
        <v>41423</v>
      </c>
      <c r="J1752" s="5">
        <v>14.83</v>
      </c>
      <c r="L1752" s="86">
        <v>41509</v>
      </c>
      <c r="M1752" s="5">
        <v>2.4477000000000002</v>
      </c>
      <c r="O1752" s="86">
        <f t="shared" ca="1" si="198"/>
        <v>41509</v>
      </c>
      <c r="P1752" s="5">
        <v>1654.41</v>
      </c>
      <c r="Q1752" s="5">
        <v>9.4166229058545792</v>
      </c>
      <c r="R1752" s="1"/>
      <c r="S1752" s="1">
        <v>41261</v>
      </c>
      <c r="T1752">
        <v>451.62599999999998</v>
      </c>
      <c r="V1752" s="86">
        <v>41474</v>
      </c>
      <c r="W1752" s="5">
        <v>20.81</v>
      </c>
      <c r="Z1752" s="86">
        <v>41424</v>
      </c>
      <c r="AA1752" s="5">
        <v>94.17</v>
      </c>
      <c r="AC1752" s="1">
        <v>41361</v>
      </c>
      <c r="AD1752">
        <v>2.0070000000000001</v>
      </c>
      <c r="AE1752" s="87">
        <f t="shared" ca="1" si="192"/>
        <v>3.0000000000001137E-3</v>
      </c>
      <c r="AF1752" s="87">
        <f t="shared" ca="1" si="193"/>
        <v>3.2505025252515592E-2</v>
      </c>
      <c r="AG1752" s="87">
        <f t="shared" ca="1" si="194"/>
        <v>0.52412778340146771</v>
      </c>
      <c r="AI1752" s="1">
        <v>41278</v>
      </c>
      <c r="AJ1752">
        <v>1466.47</v>
      </c>
      <c r="AK1752" s="85">
        <f t="shared" ca="1" si="197"/>
        <v>4.8533166109664457E-3</v>
      </c>
      <c r="AL1752" s="87">
        <f t="shared" ca="1" si="195"/>
        <v>1.2124671093500305E-2</v>
      </c>
      <c r="AM1752" s="87">
        <f t="shared" ca="1" si="196"/>
        <v>19.550444693828855</v>
      </c>
    </row>
    <row r="1753" spans="2:39" x14ac:dyDescent="0.45">
      <c r="B1753" s="86">
        <v>41500</v>
      </c>
      <c r="C1753" s="5">
        <v>97.991500000000002</v>
      </c>
      <c r="E1753" s="86">
        <v>41506</v>
      </c>
      <c r="F1753" s="5">
        <v>3.0005000000000002</v>
      </c>
      <c r="G1753" s="5">
        <v>0.9822618456060116</v>
      </c>
      <c r="I1753" s="86">
        <v>41422</v>
      </c>
      <c r="J1753" s="5">
        <v>14.48</v>
      </c>
      <c r="L1753" s="86">
        <v>41508</v>
      </c>
      <c r="M1753" s="5">
        <v>2.5049999999999999</v>
      </c>
      <c r="O1753" s="86">
        <f t="shared" ca="1" si="198"/>
        <v>41508</v>
      </c>
      <c r="P1753" s="5">
        <v>1648.36</v>
      </c>
      <c r="Q1753" s="5">
        <v>9.0442296337584605</v>
      </c>
      <c r="R1753" s="1"/>
      <c r="S1753" s="1">
        <v>41260</v>
      </c>
      <c r="T1753">
        <v>464.69099999999997</v>
      </c>
      <c r="V1753" s="86">
        <v>41473</v>
      </c>
      <c r="W1753" s="5">
        <v>20.25</v>
      </c>
      <c r="Z1753" s="86">
        <v>41423</v>
      </c>
      <c r="AA1753" s="5">
        <v>93.98</v>
      </c>
      <c r="AC1753" s="1">
        <v>41360</v>
      </c>
      <c r="AD1753">
        <v>2.004</v>
      </c>
      <c r="AE1753" s="87">
        <f t="shared" ca="1" si="192"/>
        <v>-6.1300000000000132E-2</v>
      </c>
      <c r="AF1753" s="87">
        <f t="shared" ca="1" si="193"/>
        <v>3.6422200189811058E-2</v>
      </c>
      <c r="AG1753" s="87">
        <f t="shared" ca="1" si="194"/>
        <v>0.58729033138077014</v>
      </c>
      <c r="AI1753" s="1">
        <v>41277</v>
      </c>
      <c r="AJ1753">
        <v>1459.37</v>
      </c>
      <c r="AK1753" s="85">
        <f t="shared" ca="1" si="197"/>
        <v>-2.0877620279685176E-3</v>
      </c>
      <c r="AL1753" s="87">
        <f t="shared" ca="1" si="195"/>
        <v>1.6669763525117409E-2</v>
      </c>
      <c r="AM1753" s="87">
        <f t="shared" ca="1" si="196"/>
        <v>26.879186028536473</v>
      </c>
    </row>
    <row r="1754" spans="2:39" x14ac:dyDescent="0.45">
      <c r="B1754" s="86">
        <v>41499</v>
      </c>
      <c r="C1754" s="5">
        <v>97.138999999999996</v>
      </c>
      <c r="E1754" s="86">
        <v>41505</v>
      </c>
      <c r="F1754" s="5">
        <v>3.0609999999999999</v>
      </c>
      <c r="G1754" s="5">
        <v>0.57986169327981185</v>
      </c>
      <c r="I1754" s="86">
        <v>41418</v>
      </c>
      <c r="J1754" s="5">
        <v>13.99</v>
      </c>
      <c r="L1754" s="86">
        <v>41507</v>
      </c>
      <c r="M1754" s="5">
        <v>2.5314000000000001</v>
      </c>
      <c r="O1754" s="86">
        <f t="shared" ca="1" si="198"/>
        <v>41507</v>
      </c>
      <c r="P1754" s="5">
        <v>1660.06</v>
      </c>
      <c r="Q1754" s="5">
        <v>9.78096710502858</v>
      </c>
      <c r="R1754" s="1"/>
      <c r="S1754" s="1">
        <v>41257</v>
      </c>
      <c r="T1754">
        <v>480.30099999999999</v>
      </c>
      <c r="V1754" s="86">
        <v>41472</v>
      </c>
      <c r="W1754" s="5">
        <v>20.5</v>
      </c>
      <c r="Z1754" s="86">
        <v>41422</v>
      </c>
      <c r="AA1754" s="5">
        <v>94.36</v>
      </c>
      <c r="AC1754" s="1">
        <v>41359</v>
      </c>
      <c r="AD1754">
        <v>2.0653000000000001</v>
      </c>
      <c r="AE1754" s="87">
        <f t="shared" ca="1" si="192"/>
        <v>7.3000000000003062E-3</v>
      </c>
      <c r="AF1754" s="87">
        <f t="shared" ca="1" si="193"/>
        <v>2.5969084183569715E-2</v>
      </c>
      <c r="AG1754" s="87">
        <f t="shared" ca="1" si="194"/>
        <v>0.41873890035040445</v>
      </c>
      <c r="AI1754" s="1">
        <v>41276</v>
      </c>
      <c r="AJ1754">
        <v>1462.42</v>
      </c>
      <c r="AK1754" s="85">
        <f t="shared" ca="1" si="197"/>
        <v>2.5086044824864026E-2</v>
      </c>
      <c r="AL1754" s="87">
        <f t="shared" ca="1" si="195"/>
        <v>1.6513872473016711E-2</v>
      </c>
      <c r="AM1754" s="87">
        <f t="shared" ca="1" si="196"/>
        <v>26.627819259998621</v>
      </c>
    </row>
    <row r="1755" spans="2:39" x14ac:dyDescent="0.45">
      <c r="B1755" s="86">
        <v>41498</v>
      </c>
      <c r="C1755" s="5">
        <v>91.753</v>
      </c>
      <c r="E1755" s="86">
        <v>41502</v>
      </c>
      <c r="F1755" s="5">
        <v>2.9944999999999999</v>
      </c>
      <c r="G1755" s="5">
        <v>0.72782438357980916</v>
      </c>
      <c r="I1755" s="86">
        <v>41417</v>
      </c>
      <c r="J1755" s="5">
        <v>14.07</v>
      </c>
      <c r="L1755" s="86">
        <v>41506</v>
      </c>
      <c r="M1755" s="5">
        <v>2.4731000000000001</v>
      </c>
      <c r="O1755" s="86">
        <f t="shared" ca="1" si="198"/>
        <v>41506</v>
      </c>
      <c r="P1755" s="5">
        <v>1649.6</v>
      </c>
      <c r="Q1755" s="5">
        <v>6.9371976351572604</v>
      </c>
      <c r="R1755" s="1"/>
      <c r="S1755" s="1">
        <v>41256</v>
      </c>
      <c r="T1755">
        <v>477.27800000000002</v>
      </c>
      <c r="V1755" s="86">
        <v>41471</v>
      </c>
      <c r="W1755" s="5">
        <v>21.25</v>
      </c>
      <c r="Z1755" s="86">
        <v>41418</v>
      </c>
      <c r="AA1755" s="5">
        <v>94.71</v>
      </c>
      <c r="AC1755" s="1">
        <v>41358</v>
      </c>
      <c r="AD1755">
        <v>2.0579999999999998</v>
      </c>
      <c r="AE1755" s="87">
        <f t="shared" ca="1" si="192"/>
        <v>0</v>
      </c>
      <c r="AF1755" s="87">
        <f t="shared" ca="1" si="193"/>
        <v>4.171530494514758E-2</v>
      </c>
      <c r="AG1755" s="87">
        <f t="shared" ca="1" si="194"/>
        <v>0.67263908103330572</v>
      </c>
      <c r="AI1755" s="1">
        <v>41274</v>
      </c>
      <c r="AJ1755">
        <v>1426.19</v>
      </c>
      <c r="AK1755" s="85">
        <f t="shared" ca="1" si="197"/>
        <v>1.6800106652478265E-2</v>
      </c>
      <c r="AL1755" s="87">
        <f t="shared" ca="1" si="195"/>
        <v>1.1974943355230611E-2</v>
      </c>
      <c r="AM1755" s="87">
        <f t="shared" ca="1" si="196"/>
        <v>19.309015970228842</v>
      </c>
    </row>
    <row r="1756" spans="2:39" x14ac:dyDescent="0.45">
      <c r="B1756" s="86">
        <v>41495</v>
      </c>
      <c r="C1756" s="5">
        <v>91.450999999999993</v>
      </c>
      <c r="E1756" s="86">
        <v>41501</v>
      </c>
      <c r="F1756" s="5">
        <v>2.93</v>
      </c>
      <c r="G1756" s="5">
        <v>0.71275587218438963</v>
      </c>
      <c r="I1756" s="86">
        <v>41416</v>
      </c>
      <c r="J1756" s="5">
        <v>13.82</v>
      </c>
      <c r="L1756" s="86">
        <v>41505</v>
      </c>
      <c r="M1756" s="5">
        <v>2.5167999999999999</v>
      </c>
      <c r="O1756" s="86">
        <f t="shared" ca="1" si="198"/>
        <v>41505</v>
      </c>
      <c r="P1756" s="5">
        <v>1650.51</v>
      </c>
      <c r="Q1756" s="5">
        <v>6.8998567070672303</v>
      </c>
      <c r="R1756" s="1"/>
      <c r="S1756" s="1">
        <v>41255</v>
      </c>
      <c r="T1756">
        <v>469.88299999999998</v>
      </c>
      <c r="V1756" s="86">
        <v>41470</v>
      </c>
      <c r="W1756" s="5">
        <v>21.75</v>
      </c>
      <c r="Z1756" s="86">
        <v>41417</v>
      </c>
      <c r="AA1756" s="5">
        <v>94.89</v>
      </c>
      <c r="AC1756" s="1">
        <v>41355</v>
      </c>
      <c r="AD1756">
        <v>2.0579999999999998</v>
      </c>
      <c r="AE1756" s="87">
        <f t="shared" ca="1" si="192"/>
        <v>2.0999999999999908E-2</v>
      </c>
      <c r="AF1756" s="87">
        <f t="shared" ca="1" si="193"/>
        <v>4.9751046890157476E-2</v>
      </c>
      <c r="AG1756" s="87">
        <f t="shared" ca="1" si="194"/>
        <v>0.80221152655227312</v>
      </c>
      <c r="AI1756" s="1">
        <v>41271</v>
      </c>
      <c r="AJ1756">
        <v>1402.43</v>
      </c>
      <c r="AK1756" s="85">
        <f t="shared" ca="1" si="197"/>
        <v>-1.11115011894783E-2</v>
      </c>
      <c r="AL1756" s="87">
        <f t="shared" ca="1" si="195"/>
        <v>4.4036548089414988E-3</v>
      </c>
      <c r="AM1756" s="87">
        <f t="shared" ca="1" si="196"/>
        <v>7.1006800208441536</v>
      </c>
    </row>
    <row r="1757" spans="2:39" x14ac:dyDescent="0.45">
      <c r="B1757" s="86">
        <v>41494</v>
      </c>
      <c r="C1757" s="5">
        <v>92.763000000000005</v>
      </c>
      <c r="E1757" s="86">
        <v>41500</v>
      </c>
      <c r="F1757" s="5">
        <v>2.8795000000000002</v>
      </c>
      <c r="G1757" s="5">
        <v>0.87344581972781632</v>
      </c>
      <c r="I1757" s="86">
        <v>41415</v>
      </c>
      <c r="J1757" s="5">
        <v>13.37</v>
      </c>
      <c r="L1757" s="86">
        <v>41502</v>
      </c>
      <c r="M1757" s="5">
        <v>2.4645000000000001</v>
      </c>
      <c r="O1757" s="86">
        <f t="shared" ca="1" si="198"/>
        <v>41502</v>
      </c>
      <c r="P1757" s="5">
        <v>1655.35</v>
      </c>
      <c r="Q1757" s="5">
        <v>12.326451384993399</v>
      </c>
      <c r="R1757" s="1"/>
      <c r="S1757" s="1">
        <v>41254</v>
      </c>
      <c r="T1757">
        <v>467.71300000000002</v>
      </c>
      <c r="V1757" s="86">
        <v>41467</v>
      </c>
      <c r="W1757" s="5">
        <v>22.25</v>
      </c>
      <c r="Z1757" s="86">
        <v>41416</v>
      </c>
      <c r="AA1757" s="5">
        <v>95.15</v>
      </c>
      <c r="AC1757" s="1">
        <v>41354</v>
      </c>
      <c r="AD1757">
        <v>2.0369999999999999</v>
      </c>
      <c r="AE1757" s="87">
        <f t="shared" ref="AE1757:AE1820" ca="1" si="199">(AD1757-AD1758)</f>
        <v>-3.9499999999999869E-2</v>
      </c>
      <c r="AF1757" s="87">
        <f t="shared" ref="AF1757:AF1820" ca="1" si="200">STDEV(AE1757:AE1760)</f>
        <v>4.8628481023641389E-2</v>
      </c>
      <c r="AG1757" s="87">
        <f t="shared" ref="AG1757:AG1820" ca="1" si="201">AF1757*SQRT(260)</f>
        <v>0.78411069584168347</v>
      </c>
      <c r="AI1757" s="1">
        <v>41270</v>
      </c>
      <c r="AJ1757">
        <v>1418.1</v>
      </c>
      <c r="AK1757" s="85">
        <f t="shared" ca="1" si="197"/>
        <v>-1.2191986513380225E-3</v>
      </c>
      <c r="AL1757" s="87">
        <f t="shared" ref="AL1757:AL1820" ca="1" si="202">STDEV(AK1757:AK1760)</f>
        <v>3.6201142306165396E-3</v>
      </c>
      <c r="AM1757" s="87">
        <f t="shared" ref="AM1757:AM1820" ca="1" si="203">AL1757*SQRT(260)*100</f>
        <v>5.8372588011028075</v>
      </c>
    </row>
    <row r="1758" spans="2:39" x14ac:dyDescent="0.45">
      <c r="B1758" s="86">
        <v>41493</v>
      </c>
      <c r="C1758" s="5">
        <v>94.403499999999994</v>
      </c>
      <c r="E1758" s="86">
        <v>41499</v>
      </c>
      <c r="F1758" s="5">
        <v>2.8895</v>
      </c>
      <c r="G1758" s="5">
        <v>0.89530842916468401</v>
      </c>
      <c r="I1758" s="86">
        <v>41414</v>
      </c>
      <c r="J1758" s="5">
        <v>13.02</v>
      </c>
      <c r="L1758" s="86">
        <v>41501</v>
      </c>
      <c r="M1758" s="5">
        <v>2.4035000000000002</v>
      </c>
      <c r="O1758" s="86">
        <f t="shared" ca="1" si="198"/>
        <v>41501</v>
      </c>
      <c r="P1758" s="5">
        <v>1669.16</v>
      </c>
      <c r="Q1758" s="5">
        <v>10.3652481264462</v>
      </c>
      <c r="R1758" s="1"/>
      <c r="S1758" s="1">
        <v>41253</v>
      </c>
      <c r="T1758">
        <v>475.72800000000001</v>
      </c>
      <c r="V1758" s="86">
        <v>41466</v>
      </c>
      <c r="W1758" s="5">
        <v>21.62</v>
      </c>
      <c r="Z1758" s="86">
        <v>41415</v>
      </c>
      <c r="AA1758" s="5">
        <v>95.74</v>
      </c>
      <c r="AC1758" s="1">
        <v>41353</v>
      </c>
      <c r="AD1758">
        <v>2.0764999999999998</v>
      </c>
      <c r="AE1758" s="87">
        <f t="shared" ca="1" si="199"/>
        <v>6.0499999999999776E-2</v>
      </c>
      <c r="AF1758" s="87">
        <f t="shared" ca="1" si="200"/>
        <v>4.8075244842503466E-2</v>
      </c>
      <c r="AG1758" s="87">
        <f t="shared" ca="1" si="201"/>
        <v>0.77519003046564683</v>
      </c>
      <c r="AI1758" s="1">
        <v>41269</v>
      </c>
      <c r="AJ1758">
        <v>1419.83</v>
      </c>
      <c r="AK1758" s="85">
        <f t="shared" ref="AK1758:AK1821" ca="1" si="204">LN(AJ1758/AJ1759)</f>
        <v>-4.7989018809801616E-3</v>
      </c>
      <c r="AL1758" s="87">
        <f t="shared" ca="1" si="202"/>
        <v>6.2298368809950364E-3</v>
      </c>
      <c r="AM1758" s="87">
        <f t="shared" ca="1" si="203"/>
        <v>10.045310132887659</v>
      </c>
    </row>
    <row r="1759" spans="2:39" x14ac:dyDescent="0.45">
      <c r="B1759" s="86">
        <v>41492</v>
      </c>
      <c r="C1759" s="5">
        <v>96.364000000000004</v>
      </c>
      <c r="E1759" s="86">
        <v>41498</v>
      </c>
      <c r="F1759" s="5">
        <v>2.7915000000000001</v>
      </c>
      <c r="G1759" s="5">
        <v>0.62464064335690994</v>
      </c>
      <c r="I1759" s="86">
        <v>41411</v>
      </c>
      <c r="J1759" s="5">
        <v>12.45</v>
      </c>
      <c r="L1759" s="86">
        <v>41500</v>
      </c>
      <c r="M1759" s="5">
        <v>2.375</v>
      </c>
      <c r="O1759" s="86">
        <f t="shared" ca="1" si="198"/>
        <v>41500</v>
      </c>
      <c r="P1759" s="5">
        <v>1666.29</v>
      </c>
      <c r="Q1759" s="5">
        <v>10.761533569432</v>
      </c>
      <c r="R1759" s="1"/>
      <c r="S1759" s="1">
        <v>41250</v>
      </c>
      <c r="T1759">
        <v>486.70499999999998</v>
      </c>
      <c r="V1759" s="86">
        <v>41465</v>
      </c>
      <c r="W1759" s="5">
        <v>21.5</v>
      </c>
      <c r="Z1759" s="86">
        <v>41414</v>
      </c>
      <c r="AA1759" s="5">
        <v>95.56</v>
      </c>
      <c r="AC1759" s="1">
        <v>41352</v>
      </c>
      <c r="AD1759">
        <v>2.016</v>
      </c>
      <c r="AE1759" s="87">
        <f t="shared" ca="1" si="199"/>
        <v>-4.1999999999999815E-2</v>
      </c>
      <c r="AF1759" s="87">
        <f t="shared" ca="1" si="200"/>
        <v>2.6487025125521445E-2</v>
      </c>
      <c r="AG1759" s="87">
        <f t="shared" ca="1" si="201"/>
        <v>0.42709044709522725</v>
      </c>
      <c r="AI1759" s="1">
        <v>41267</v>
      </c>
      <c r="AJ1759">
        <v>1426.66</v>
      </c>
      <c r="AK1759" s="85">
        <f t="shared" ca="1" si="204"/>
        <v>-2.4432858581227004E-3</v>
      </c>
      <c r="AL1759" s="87">
        <f t="shared" ca="1" si="202"/>
        <v>6.6752246461643933E-3</v>
      </c>
      <c r="AM1759" s="87">
        <f t="shared" ca="1" si="203"/>
        <v>10.763476325034464</v>
      </c>
    </row>
    <row r="1760" spans="2:39" x14ac:dyDescent="0.45">
      <c r="B1760" s="86">
        <v>41491</v>
      </c>
      <c r="C1760" s="5">
        <v>97.197999999999993</v>
      </c>
      <c r="E1760" s="86">
        <v>41495</v>
      </c>
      <c r="F1760" s="5">
        <v>2.7467999999999999</v>
      </c>
      <c r="G1760" s="5">
        <v>0.42884643716214593</v>
      </c>
      <c r="I1760" s="86">
        <v>41410</v>
      </c>
      <c r="J1760" s="5">
        <v>13.07</v>
      </c>
      <c r="L1760" s="86">
        <v>41499</v>
      </c>
      <c r="M1760" s="5">
        <v>2.3795000000000002</v>
      </c>
      <c r="O1760" s="86">
        <f t="shared" ca="1" si="198"/>
        <v>41499</v>
      </c>
      <c r="P1760" s="5">
        <v>1667.47</v>
      </c>
      <c r="Q1760" s="5">
        <v>11.547830996988999</v>
      </c>
      <c r="R1760" s="1"/>
      <c r="S1760" s="1">
        <v>41249</v>
      </c>
      <c r="T1760">
        <v>489.66899999999998</v>
      </c>
      <c r="V1760" s="86">
        <v>41464</v>
      </c>
      <c r="W1760" s="5">
        <v>22.69</v>
      </c>
      <c r="Z1760" s="86">
        <v>41411</v>
      </c>
      <c r="AA1760" s="5">
        <v>95.46</v>
      </c>
      <c r="AC1760" s="1">
        <v>41351</v>
      </c>
      <c r="AD1760">
        <v>2.0579999999999998</v>
      </c>
      <c r="AE1760" s="87">
        <f t="shared" ca="1" si="199"/>
        <v>-2.5500000000000078E-2</v>
      </c>
      <c r="AF1760" s="87">
        <f t="shared" ca="1" si="200"/>
        <v>2.4310491562286599E-2</v>
      </c>
      <c r="AG1760" s="87">
        <f t="shared" ca="1" si="201"/>
        <v>0.3919948979259833</v>
      </c>
      <c r="AI1760" s="1">
        <v>41264</v>
      </c>
      <c r="AJ1760">
        <v>1430.15</v>
      </c>
      <c r="AK1760" s="85">
        <f t="shared" ca="1" si="204"/>
        <v>-9.4230021072279815E-3</v>
      </c>
      <c r="AL1760" s="87">
        <f t="shared" ca="1" si="202"/>
        <v>1.0119656264396577E-2</v>
      </c>
      <c r="AM1760" s="87">
        <f t="shared" ca="1" si="203"/>
        <v>16.317455425549852</v>
      </c>
    </row>
    <row r="1761" spans="2:39" x14ac:dyDescent="0.45">
      <c r="B1761" s="86">
        <v>41488</v>
      </c>
      <c r="C1761" s="5">
        <v>95.500500000000002</v>
      </c>
      <c r="E1761" s="86">
        <v>41494</v>
      </c>
      <c r="F1761" s="5">
        <v>2.7654999999999998</v>
      </c>
      <c r="G1761" s="5">
        <v>0.61312962196694787</v>
      </c>
      <c r="I1761" s="86">
        <v>41409</v>
      </c>
      <c r="J1761" s="5">
        <v>12.81</v>
      </c>
      <c r="L1761" s="86">
        <v>41498</v>
      </c>
      <c r="M1761" s="5">
        <v>2.3108</v>
      </c>
      <c r="O1761" s="86">
        <f t="shared" ca="1" si="198"/>
        <v>41498</v>
      </c>
      <c r="P1761" s="5">
        <v>1650.47</v>
      </c>
      <c r="Q1761" s="5">
        <v>10.4913321911224</v>
      </c>
      <c r="R1761" s="1"/>
      <c r="S1761" s="1">
        <v>41248</v>
      </c>
      <c r="T1761">
        <v>495.55700000000002</v>
      </c>
      <c r="V1761" s="86">
        <v>41463</v>
      </c>
      <c r="W1761" s="5">
        <v>24.5</v>
      </c>
      <c r="Z1761" s="86">
        <v>41410</v>
      </c>
      <c r="AA1761" s="5">
        <v>95.46</v>
      </c>
      <c r="AC1761" s="1">
        <v>41348</v>
      </c>
      <c r="AD1761">
        <v>2.0834999999999999</v>
      </c>
      <c r="AE1761" s="87">
        <f t="shared" ca="1" si="199"/>
        <v>-3.6500000000000199E-2</v>
      </c>
      <c r="AF1761" s="87">
        <f t="shared" ca="1" si="200"/>
        <v>2.7695893197367902E-2</v>
      </c>
      <c r="AG1761" s="87">
        <f t="shared" ca="1" si="201"/>
        <v>0.44658285905305689</v>
      </c>
      <c r="AI1761" s="1">
        <v>41263</v>
      </c>
      <c r="AJ1761">
        <v>1443.69</v>
      </c>
      <c r="AK1761" s="85">
        <f t="shared" ca="1" si="204"/>
        <v>5.4731860885176876E-3</v>
      </c>
      <c r="AL1761" s="87">
        <f t="shared" ca="1" si="202"/>
        <v>9.0670130145653477E-3</v>
      </c>
      <c r="AM1761" s="87">
        <f t="shared" ca="1" si="203"/>
        <v>14.620119186120654</v>
      </c>
    </row>
    <row r="1762" spans="2:39" x14ac:dyDescent="0.45">
      <c r="B1762" s="86">
        <v>41487</v>
      </c>
      <c r="C1762" s="5">
        <v>105.1305</v>
      </c>
      <c r="E1762" s="86">
        <v>41493</v>
      </c>
      <c r="F1762" s="5">
        <v>2.7810000000000001</v>
      </c>
      <c r="G1762" s="5">
        <v>1.1763261381663372</v>
      </c>
      <c r="I1762" s="86">
        <v>41408</v>
      </c>
      <c r="J1762" s="5">
        <v>12.77</v>
      </c>
      <c r="L1762" s="86">
        <v>41495</v>
      </c>
      <c r="M1762" s="5">
        <v>2.2717999999999998</v>
      </c>
      <c r="O1762" s="86">
        <f t="shared" ca="1" si="198"/>
        <v>41495</v>
      </c>
      <c r="P1762" s="5">
        <v>1658.78</v>
      </c>
      <c r="Q1762" s="5">
        <v>6.6433392615537299</v>
      </c>
      <c r="R1762" s="1"/>
      <c r="S1762" s="1">
        <v>41247</v>
      </c>
      <c r="T1762">
        <v>516.34500000000003</v>
      </c>
      <c r="V1762" s="86">
        <v>41460</v>
      </c>
      <c r="W1762" s="5">
        <v>25.5</v>
      </c>
      <c r="Z1762" s="86">
        <v>41409</v>
      </c>
      <c r="AA1762" s="5">
        <v>95.23</v>
      </c>
      <c r="AC1762" s="1">
        <v>41347</v>
      </c>
      <c r="AD1762">
        <v>2.12</v>
      </c>
      <c r="AE1762" s="87">
        <f t="shared" ca="1" si="199"/>
        <v>1.6500000000000181E-2</v>
      </c>
      <c r="AF1762" s="87">
        <f t="shared" ca="1" si="200"/>
        <v>2.5584419086623927E-2</v>
      </c>
      <c r="AG1762" s="87">
        <f t="shared" ca="1" si="201"/>
        <v>0.41253636203370209</v>
      </c>
      <c r="AI1762" s="1">
        <v>41262</v>
      </c>
      <c r="AJ1762">
        <v>1435.81</v>
      </c>
      <c r="AK1762" s="85">
        <f t="shared" ca="1" si="204"/>
        <v>-7.6181593722409987E-3</v>
      </c>
      <c r="AL1762" s="87">
        <f t="shared" ca="1" si="202"/>
        <v>1.0199284957480015E-2</v>
      </c>
      <c r="AM1762" s="87">
        <f t="shared" ca="1" si="203"/>
        <v>16.445852835109616</v>
      </c>
    </row>
    <row r="1763" spans="2:39" x14ac:dyDescent="0.45">
      <c r="B1763" s="86">
        <v>41486</v>
      </c>
      <c r="C1763" s="5">
        <v>96.875500000000002</v>
      </c>
      <c r="E1763" s="86">
        <v>41492</v>
      </c>
      <c r="F1763" s="5">
        <v>2.8285</v>
      </c>
      <c r="G1763" s="5">
        <v>1.6513682004124099</v>
      </c>
      <c r="I1763" s="86">
        <v>41407</v>
      </c>
      <c r="J1763" s="5">
        <v>12.55</v>
      </c>
      <c r="L1763" s="86">
        <v>41494</v>
      </c>
      <c r="M1763" s="5">
        <v>2.2854999999999999</v>
      </c>
      <c r="O1763" s="86">
        <f t="shared" ca="1" si="198"/>
        <v>41494</v>
      </c>
      <c r="P1763" s="5">
        <v>1650.34</v>
      </c>
      <c r="Q1763" s="5">
        <v>9.54708374937751</v>
      </c>
      <c r="R1763" s="1"/>
      <c r="S1763" s="1">
        <v>41246</v>
      </c>
      <c r="T1763">
        <v>505.9</v>
      </c>
      <c r="V1763" s="86">
        <v>41459</v>
      </c>
      <c r="W1763" s="5">
        <v>23</v>
      </c>
      <c r="Z1763" s="86">
        <v>41408</v>
      </c>
      <c r="AA1763" s="5">
        <v>95.22</v>
      </c>
      <c r="AC1763" s="1">
        <v>41346</v>
      </c>
      <c r="AD1763">
        <v>2.1034999999999999</v>
      </c>
      <c r="AE1763" s="87">
        <f t="shared" ca="1" si="199"/>
        <v>1.5000000000000568E-3</v>
      </c>
      <c r="AF1763" s="87">
        <f t="shared" ca="1" si="200"/>
        <v>3.6483729250174075E-2</v>
      </c>
      <c r="AG1763" s="87">
        <f t="shared" ca="1" si="201"/>
        <v>0.58828245766808474</v>
      </c>
      <c r="AI1763" s="1">
        <v>41261</v>
      </c>
      <c r="AJ1763">
        <v>1446.79</v>
      </c>
      <c r="AK1763" s="85">
        <f t="shared" ca="1" si="204"/>
        <v>1.1421148426265303E-2</v>
      </c>
      <c r="AL1763" s="87">
        <f t="shared" ca="1" si="202"/>
        <v>9.7729457888162639E-3</v>
      </c>
      <c r="AM1763" s="87">
        <f t="shared" ca="1" si="203"/>
        <v>15.75840158191712</v>
      </c>
    </row>
    <row r="1764" spans="2:39" x14ac:dyDescent="0.45">
      <c r="B1764" s="86">
        <v>41485</v>
      </c>
      <c r="C1764" s="5">
        <v>96.305000000000007</v>
      </c>
      <c r="E1764" s="86">
        <v>41491</v>
      </c>
      <c r="F1764" s="5">
        <v>2.8109999999999999</v>
      </c>
      <c r="G1764" s="5">
        <v>1.6904443005711014</v>
      </c>
      <c r="I1764" s="86">
        <v>41404</v>
      </c>
      <c r="J1764" s="5">
        <v>12.59</v>
      </c>
      <c r="L1764" s="86">
        <v>41493</v>
      </c>
      <c r="M1764" s="5">
        <v>2.3010000000000002</v>
      </c>
      <c r="O1764" s="86">
        <f t="shared" ca="1" si="198"/>
        <v>41493</v>
      </c>
      <c r="P1764" s="5">
        <v>1633.77</v>
      </c>
      <c r="Q1764" s="5">
        <v>6.1445521789626003</v>
      </c>
      <c r="R1764" s="1"/>
      <c r="S1764" s="1">
        <v>41243</v>
      </c>
      <c r="T1764">
        <v>499.976</v>
      </c>
      <c r="V1764" s="86">
        <v>41458</v>
      </c>
      <c r="W1764" s="5">
        <v>23</v>
      </c>
      <c r="Z1764" s="86">
        <v>41407</v>
      </c>
      <c r="AA1764" s="5">
        <v>95.12</v>
      </c>
      <c r="AC1764" s="1">
        <v>41345</v>
      </c>
      <c r="AD1764">
        <v>2.1019999999999999</v>
      </c>
      <c r="AE1764" s="87">
        <f t="shared" ca="1" si="199"/>
        <v>-3.9000000000000146E-2</v>
      </c>
      <c r="AF1764" s="87">
        <f t="shared" ca="1" si="200"/>
        <v>4.4393130099149351E-2</v>
      </c>
      <c r="AG1764" s="87">
        <f t="shared" ca="1" si="201"/>
        <v>0.71581771422618479</v>
      </c>
      <c r="AI1764" s="1">
        <v>41260</v>
      </c>
      <c r="AJ1764">
        <v>1430.36</v>
      </c>
      <c r="AK1764" s="85">
        <f t="shared" ca="1" si="204"/>
        <v>1.1800667190939215E-2</v>
      </c>
      <c r="AL1764" s="87">
        <f t="shared" ca="1" si="202"/>
        <v>8.0842647755984456E-3</v>
      </c>
      <c r="AM1764" s="87">
        <f t="shared" ca="1" si="203"/>
        <v>13.03548526527312</v>
      </c>
    </row>
    <row r="1765" spans="2:39" x14ac:dyDescent="0.45">
      <c r="B1765" s="86">
        <v>41484</v>
      </c>
      <c r="C1765" s="5">
        <v>93.9</v>
      </c>
      <c r="E1765" s="86">
        <v>41488</v>
      </c>
      <c r="F1765" s="5">
        <v>2.7717000000000001</v>
      </c>
      <c r="G1765" s="5">
        <v>1.6482991031160943</v>
      </c>
      <c r="I1765" s="86">
        <v>41403</v>
      </c>
      <c r="J1765" s="5">
        <v>13.13</v>
      </c>
      <c r="L1765" s="86">
        <v>41492</v>
      </c>
      <c r="M1765" s="5">
        <v>2.3443000000000001</v>
      </c>
      <c r="O1765" s="86">
        <f t="shared" ca="1" si="198"/>
        <v>41492</v>
      </c>
      <c r="P1765" s="5">
        <v>1633.7</v>
      </c>
      <c r="Q1765" s="5">
        <v>6.6929818334370301</v>
      </c>
      <c r="R1765" s="1"/>
      <c r="S1765" s="1">
        <v>41242</v>
      </c>
      <c r="T1765">
        <v>501.27600000000001</v>
      </c>
      <c r="V1765" s="86">
        <v>41457</v>
      </c>
      <c r="W1765" s="5">
        <v>22.25</v>
      </c>
      <c r="Z1765" s="86">
        <v>41404</v>
      </c>
      <c r="AA1765" s="5">
        <v>95.51</v>
      </c>
      <c r="AC1765" s="1">
        <v>41344</v>
      </c>
      <c r="AD1765">
        <v>2.141</v>
      </c>
      <c r="AE1765" s="87">
        <f t="shared" ca="1" si="199"/>
        <v>1.3500000000000068E-2</v>
      </c>
      <c r="AF1765" s="87">
        <f t="shared" ca="1" si="200"/>
        <v>1.9600170067289271E-2</v>
      </c>
      <c r="AG1765" s="87">
        <f t="shared" ca="1" si="201"/>
        <v>0.31604324598594447</v>
      </c>
      <c r="AI1765" s="1">
        <v>41257</v>
      </c>
      <c r="AJ1765">
        <v>1413.58</v>
      </c>
      <c r="AK1765" s="85">
        <f t="shared" ca="1" si="204"/>
        <v>-4.1439789908631845E-3</v>
      </c>
      <c r="AL1765" s="87">
        <f t="shared" ca="1" si="202"/>
        <v>5.6896833674036813E-3</v>
      </c>
      <c r="AM1765" s="87">
        <f t="shared" ca="1" si="203"/>
        <v>9.1743387628431421</v>
      </c>
    </row>
    <row r="1766" spans="2:39" x14ac:dyDescent="0.45">
      <c r="B1766" s="86">
        <v>41481</v>
      </c>
      <c r="C1766" s="5">
        <v>94.365499999999997</v>
      </c>
      <c r="E1766" s="86">
        <v>41487</v>
      </c>
      <c r="F1766" s="5">
        <v>2.8944999999999999</v>
      </c>
      <c r="G1766" s="5">
        <v>1.0673182905456677</v>
      </c>
      <c r="I1766" s="86">
        <v>41402</v>
      </c>
      <c r="J1766" s="5">
        <v>12.66</v>
      </c>
      <c r="L1766" s="86">
        <v>41491</v>
      </c>
      <c r="M1766" s="5">
        <v>2.3319000000000001</v>
      </c>
      <c r="O1766" s="86">
        <f t="shared" ca="1" si="198"/>
        <v>41491</v>
      </c>
      <c r="P1766" s="5">
        <v>1626.67</v>
      </c>
      <c r="Q1766" s="5">
        <v>6.4003652345714199</v>
      </c>
      <c r="R1766" s="1"/>
      <c r="S1766" s="1">
        <v>41241</v>
      </c>
      <c r="T1766">
        <v>508.85500000000002</v>
      </c>
      <c r="V1766" s="86">
        <v>41456</v>
      </c>
      <c r="W1766" s="5">
        <v>21.75</v>
      </c>
      <c r="Z1766" s="86">
        <v>41403</v>
      </c>
      <c r="AA1766" s="5">
        <v>96.01</v>
      </c>
      <c r="AC1766" s="1">
        <v>41341</v>
      </c>
      <c r="AD1766">
        <v>2.1274999999999999</v>
      </c>
      <c r="AE1766" s="87">
        <f t="shared" ca="1" si="199"/>
        <v>4.9500000000000099E-2</v>
      </c>
      <c r="AF1766" s="87">
        <f t="shared" ca="1" si="200"/>
        <v>1.7556456552125312E-2</v>
      </c>
      <c r="AG1766" s="87">
        <f t="shared" ca="1" si="201"/>
        <v>0.28308935574007826</v>
      </c>
      <c r="AI1766" s="1">
        <v>41256</v>
      </c>
      <c r="AJ1766">
        <v>1419.45</v>
      </c>
      <c r="AK1766" s="85">
        <f t="shared" ca="1" si="204"/>
        <v>-6.3414692504306803E-3</v>
      </c>
      <c r="AL1766" s="87">
        <f t="shared" ca="1" si="202"/>
        <v>5.2568205717992587E-3</v>
      </c>
      <c r="AM1766" s="87">
        <f t="shared" ca="1" si="203"/>
        <v>8.4763684772807562</v>
      </c>
    </row>
    <row r="1767" spans="2:39" x14ac:dyDescent="0.45">
      <c r="B1767" s="86">
        <v>41480</v>
      </c>
      <c r="C1767" s="5">
        <v>97.506500000000003</v>
      </c>
      <c r="E1767" s="86">
        <v>41486</v>
      </c>
      <c r="F1767" s="5">
        <v>2.7705000000000002</v>
      </c>
      <c r="G1767" s="5">
        <v>0.42966993145902005</v>
      </c>
      <c r="I1767" s="86">
        <v>41401</v>
      </c>
      <c r="J1767" s="5">
        <v>12.83</v>
      </c>
      <c r="L1767" s="86">
        <v>41488</v>
      </c>
      <c r="M1767" s="5">
        <v>2.3031999999999999</v>
      </c>
      <c r="O1767" s="86">
        <f t="shared" ca="1" si="198"/>
        <v>41488</v>
      </c>
      <c r="P1767" s="5">
        <v>1632.69</v>
      </c>
      <c r="Q1767" s="5">
        <v>5.8621002853017004</v>
      </c>
      <c r="R1767" s="1"/>
      <c r="S1767" s="1">
        <v>41240</v>
      </c>
      <c r="T1767">
        <v>516.30999999999995</v>
      </c>
      <c r="V1767" s="86">
        <v>41453</v>
      </c>
      <c r="W1767" s="5">
        <v>21</v>
      </c>
      <c r="Z1767" s="86">
        <v>41402</v>
      </c>
      <c r="AA1767" s="5">
        <v>96.29</v>
      </c>
      <c r="AC1767" s="1">
        <v>41340</v>
      </c>
      <c r="AD1767">
        <v>2.0779999999999998</v>
      </c>
      <c r="AE1767" s="87">
        <f t="shared" ca="1" si="199"/>
        <v>5.8999999999999719E-2</v>
      </c>
      <c r="AF1767" s="87">
        <f t="shared" ca="1" si="200"/>
        <v>1.8156725108528272E-2</v>
      </c>
      <c r="AG1767" s="87">
        <f t="shared" ca="1" si="201"/>
        <v>0.29276839537991772</v>
      </c>
      <c r="AI1767" s="1">
        <v>41255</v>
      </c>
      <c r="AJ1767">
        <v>1428.48</v>
      </c>
      <c r="AK1767" s="85">
        <f t="shared" ca="1" si="204"/>
        <v>4.4812906866902318E-4</v>
      </c>
      <c r="AL1767" s="87">
        <f t="shared" ca="1" si="202"/>
        <v>2.9019717322487887E-3</v>
      </c>
      <c r="AM1767" s="87">
        <f t="shared" ca="1" si="203"/>
        <v>4.6792888167332318</v>
      </c>
    </row>
    <row r="1768" spans="2:39" x14ac:dyDescent="0.45">
      <c r="B1768" s="86">
        <v>41479</v>
      </c>
      <c r="C1768" s="5">
        <v>95.914000000000001</v>
      </c>
      <c r="E1768" s="86">
        <v>41485</v>
      </c>
      <c r="F1768" s="5">
        <v>2.802</v>
      </c>
      <c r="G1768" s="5">
        <v>0.32719260382838816</v>
      </c>
      <c r="I1768" s="86">
        <v>41400</v>
      </c>
      <c r="J1768" s="5">
        <v>12.66</v>
      </c>
      <c r="L1768" s="86">
        <v>41487</v>
      </c>
      <c r="M1768" s="5">
        <v>2.3955000000000002</v>
      </c>
      <c r="O1768" s="86">
        <f t="shared" ca="1" si="198"/>
        <v>41487</v>
      </c>
      <c r="P1768" s="5">
        <v>1625.96</v>
      </c>
      <c r="Q1768" s="5">
        <v>6.3522043807045199</v>
      </c>
      <c r="R1768" s="1"/>
      <c r="S1768" s="1">
        <v>41239</v>
      </c>
      <c r="T1768">
        <v>513.32500000000005</v>
      </c>
      <c r="V1768" s="86">
        <v>41452</v>
      </c>
      <c r="W1768" s="5">
        <v>20.309999999999999</v>
      </c>
      <c r="Z1768" s="86">
        <v>41401</v>
      </c>
      <c r="AA1768" s="5">
        <v>95.95</v>
      </c>
      <c r="AC1768" s="1">
        <v>41339</v>
      </c>
      <c r="AD1768">
        <v>2.0190000000000001</v>
      </c>
      <c r="AE1768" s="87">
        <f t="shared" ca="1" si="199"/>
        <v>4.0000000000000036E-2</v>
      </c>
      <c r="AF1768" s="87">
        <f t="shared" ca="1" si="200"/>
        <v>3.0496926074606287E-2</v>
      </c>
      <c r="AG1768" s="87">
        <f t="shared" ca="1" si="201"/>
        <v>0.49174815708856517</v>
      </c>
      <c r="AI1768" s="1">
        <v>41254</v>
      </c>
      <c r="AJ1768">
        <v>1427.84</v>
      </c>
      <c r="AK1768" s="85">
        <f t="shared" ca="1" si="204"/>
        <v>6.52758967448202E-3</v>
      </c>
      <c r="AL1768" s="87">
        <f t="shared" ca="1" si="202"/>
        <v>2.5384908502237226E-3</v>
      </c>
      <c r="AM1768" s="87">
        <f t="shared" ca="1" si="203"/>
        <v>4.0931935052402357</v>
      </c>
    </row>
    <row r="1769" spans="2:39" x14ac:dyDescent="0.45">
      <c r="B1769" s="86">
        <v>41478</v>
      </c>
      <c r="C1769" s="5">
        <v>92.108000000000004</v>
      </c>
      <c r="E1769" s="86">
        <v>41484</v>
      </c>
      <c r="F1769" s="5">
        <v>2.7955000000000001</v>
      </c>
      <c r="G1769" s="5">
        <v>0.6906419115576482</v>
      </c>
      <c r="I1769" s="86">
        <v>41397</v>
      </c>
      <c r="J1769" s="5">
        <v>12.85</v>
      </c>
      <c r="L1769" s="86">
        <v>41486</v>
      </c>
      <c r="M1769" s="5">
        <v>2.2930000000000001</v>
      </c>
      <c r="O1769" s="86">
        <f t="shared" ca="1" si="198"/>
        <v>41486</v>
      </c>
      <c r="P1769" s="5">
        <v>1617.5</v>
      </c>
      <c r="Q1769" s="5">
        <v>14.7243282282673</v>
      </c>
      <c r="R1769" s="1"/>
      <c r="S1769" s="1">
        <v>41236</v>
      </c>
      <c r="T1769">
        <v>510.40600000000001</v>
      </c>
      <c r="V1769" s="86">
        <v>41451</v>
      </c>
      <c r="W1769" s="5">
        <v>21.56</v>
      </c>
      <c r="Z1769" s="86">
        <v>41400</v>
      </c>
      <c r="AA1769" s="5">
        <v>96.02</v>
      </c>
      <c r="AC1769" s="1">
        <v>41338</v>
      </c>
      <c r="AD1769">
        <v>1.9790000000000001</v>
      </c>
      <c r="AE1769" s="87">
        <f t="shared" ca="1" si="199"/>
        <v>1.8000000000000016E-2</v>
      </c>
      <c r="AF1769" s="87">
        <f t="shared" ca="1" si="200"/>
        <v>2.8793807204559398E-2</v>
      </c>
      <c r="AG1769" s="87">
        <f t="shared" ca="1" si="201"/>
        <v>0.46428619047594721</v>
      </c>
      <c r="AI1769" s="1">
        <v>41253</v>
      </c>
      <c r="AJ1769">
        <v>1418.55</v>
      </c>
      <c r="AK1769" s="85">
        <f t="shared" ca="1" si="204"/>
        <v>3.3843095274054159E-4</v>
      </c>
      <c r="AL1769" s="87">
        <f t="shared" ca="1" si="202"/>
        <v>1.3494033510433982E-3</v>
      </c>
      <c r="AM1769" s="87">
        <f t="shared" ca="1" si="203"/>
        <v>2.175847524505933</v>
      </c>
    </row>
    <row r="1770" spans="2:39" x14ac:dyDescent="0.45">
      <c r="B1770" s="86">
        <v>41477</v>
      </c>
      <c r="C1770" s="5">
        <v>89.8</v>
      </c>
      <c r="E1770" s="86">
        <v>41481</v>
      </c>
      <c r="F1770" s="5">
        <v>2.7635000000000001</v>
      </c>
      <c r="G1770" s="5">
        <v>0.68318616301366619</v>
      </c>
      <c r="I1770" s="86">
        <v>41396</v>
      </c>
      <c r="J1770" s="5">
        <v>13.59</v>
      </c>
      <c r="L1770" s="86">
        <v>41485</v>
      </c>
      <c r="M1770" s="5">
        <v>2.3239999999999998</v>
      </c>
      <c r="O1770" s="86">
        <f t="shared" ca="1" si="198"/>
        <v>41485</v>
      </c>
      <c r="P1770" s="5">
        <v>1614.42</v>
      </c>
      <c r="Q1770" s="5">
        <v>14.6911557700346</v>
      </c>
      <c r="R1770" s="1"/>
      <c r="S1770" s="1">
        <v>41234</v>
      </c>
      <c r="T1770">
        <v>519.23900000000003</v>
      </c>
      <c r="V1770" s="86">
        <v>41450</v>
      </c>
      <c r="W1770" s="5">
        <v>22.25</v>
      </c>
      <c r="Z1770" s="86">
        <v>41397</v>
      </c>
      <c r="AA1770" s="5">
        <v>95.96</v>
      </c>
      <c r="AC1770" s="1">
        <v>41337</v>
      </c>
      <c r="AD1770">
        <v>1.9610000000000001</v>
      </c>
      <c r="AE1770" s="87">
        <f t="shared" ca="1" si="199"/>
        <v>2.5000000000000133E-2</v>
      </c>
      <c r="AF1770" s="87">
        <f t="shared" ca="1" si="200"/>
        <v>2.9693924743399464E-2</v>
      </c>
      <c r="AG1770" s="87">
        <f t="shared" ca="1" si="201"/>
        <v>0.47880014967973267</v>
      </c>
      <c r="AI1770" s="1">
        <v>41250</v>
      </c>
      <c r="AJ1770">
        <v>1418.07</v>
      </c>
      <c r="AK1770" s="85">
        <f t="shared" ca="1" si="204"/>
        <v>2.916658435379544E-3</v>
      </c>
      <c r="AL1770" s="87">
        <f t="shared" ca="1" si="202"/>
        <v>2.2780759444327096E-3</v>
      </c>
      <c r="AM1770" s="87">
        <f t="shared" ca="1" si="203"/>
        <v>3.6732870868430294</v>
      </c>
    </row>
    <row r="1771" spans="2:39" x14ac:dyDescent="0.45">
      <c r="B1771" s="86">
        <v>41474</v>
      </c>
      <c r="C1771" s="5">
        <v>91.358500000000006</v>
      </c>
      <c r="E1771" s="86">
        <v>41480</v>
      </c>
      <c r="F1771" s="5">
        <v>2.7719999999999998</v>
      </c>
      <c r="G1771" s="5">
        <v>0.65977237236287656</v>
      </c>
      <c r="I1771" s="86">
        <v>41395</v>
      </c>
      <c r="J1771" s="5">
        <v>14.49</v>
      </c>
      <c r="L1771" s="86">
        <v>41484</v>
      </c>
      <c r="M1771" s="5">
        <v>2.3180000000000001</v>
      </c>
      <c r="O1771" s="86">
        <f t="shared" ca="1" si="198"/>
        <v>41484</v>
      </c>
      <c r="P1771" s="5">
        <v>1597.59</v>
      </c>
      <c r="Q1771" s="5">
        <v>13.466979503430601</v>
      </c>
      <c r="R1771" s="1"/>
      <c r="S1771" s="1">
        <v>41233</v>
      </c>
      <c r="T1771">
        <v>522.20600000000002</v>
      </c>
      <c r="V1771" s="86">
        <v>41449</v>
      </c>
      <c r="W1771" s="5">
        <v>22.5</v>
      </c>
      <c r="Z1771" s="86">
        <v>41396</v>
      </c>
      <c r="AA1771" s="5">
        <v>95.810100000000006</v>
      </c>
      <c r="AC1771" s="1">
        <v>41334</v>
      </c>
      <c r="AD1771">
        <v>1.9359999999999999</v>
      </c>
      <c r="AE1771" s="87">
        <f t="shared" ca="1" si="199"/>
        <v>-3.0499999999999972E-2</v>
      </c>
      <c r="AF1771" s="87">
        <f t="shared" ca="1" si="200"/>
        <v>3.0800432897390713E-2</v>
      </c>
      <c r="AG1771" s="87">
        <f t="shared" ca="1" si="201"/>
        <v>0.49664205755587559</v>
      </c>
      <c r="AI1771" s="1">
        <v>41249</v>
      </c>
      <c r="AJ1771">
        <v>1413.94</v>
      </c>
      <c r="AK1771" s="85">
        <f t="shared" ca="1" si="204"/>
        <v>3.3011980873050694E-3</v>
      </c>
      <c r="AL1771" s="87">
        <f t="shared" ca="1" si="202"/>
        <v>3.5745323485933773E-3</v>
      </c>
      <c r="AM1771" s="87">
        <f t="shared" ca="1" si="203"/>
        <v>5.763760224798153</v>
      </c>
    </row>
    <row r="1772" spans="2:39" x14ac:dyDescent="0.45">
      <c r="B1772" s="86">
        <v>41473</v>
      </c>
      <c r="C1772" s="5">
        <v>94.275999999999996</v>
      </c>
      <c r="E1772" s="86">
        <v>41479</v>
      </c>
      <c r="F1772" s="5">
        <v>2.7850000000000001</v>
      </c>
      <c r="G1772" s="5">
        <v>0.80806456012705885</v>
      </c>
      <c r="I1772" s="86">
        <v>41394</v>
      </c>
      <c r="J1772" s="5">
        <v>13.52</v>
      </c>
      <c r="L1772" s="86">
        <v>41481</v>
      </c>
      <c r="M1772" s="5">
        <v>2.29</v>
      </c>
      <c r="O1772" s="86">
        <f t="shared" ca="1" si="198"/>
        <v>41481</v>
      </c>
      <c r="P1772" s="5">
        <v>1582.7</v>
      </c>
      <c r="Q1772" s="5">
        <v>11.3130893072991</v>
      </c>
      <c r="R1772" s="1"/>
      <c r="S1772" s="1">
        <v>41232</v>
      </c>
      <c r="T1772">
        <v>534.36800000000005</v>
      </c>
      <c r="V1772" s="86">
        <v>41446</v>
      </c>
      <c r="W1772" s="5">
        <v>23</v>
      </c>
      <c r="Z1772" s="86">
        <v>41395</v>
      </c>
      <c r="AA1772" s="5">
        <v>95.2</v>
      </c>
      <c r="AC1772" s="1">
        <v>41333</v>
      </c>
      <c r="AD1772">
        <v>1.9664999999999999</v>
      </c>
      <c r="AE1772" s="87">
        <f t="shared" ca="1" si="199"/>
        <v>-2.5500000000000078E-2</v>
      </c>
      <c r="AF1772" s="87">
        <f t="shared" ca="1" si="200"/>
        <v>5.8247138699395976E-2</v>
      </c>
      <c r="AG1772" s="87">
        <f t="shared" ca="1" si="201"/>
        <v>0.93920689059085094</v>
      </c>
      <c r="AI1772" s="1">
        <v>41248</v>
      </c>
      <c r="AJ1772">
        <v>1409.28</v>
      </c>
      <c r="AK1772" s="85">
        <f t="shared" ca="1" si="204"/>
        <v>1.5836215685260085E-3</v>
      </c>
      <c r="AL1772" s="87">
        <f t="shared" ca="1" si="202"/>
        <v>2.7394062701086509E-3</v>
      </c>
      <c r="AM1772" s="87">
        <f t="shared" ca="1" si="203"/>
        <v>4.41715988538422</v>
      </c>
    </row>
    <row r="1773" spans="2:39" x14ac:dyDescent="0.45">
      <c r="B1773" s="86">
        <v>41472</v>
      </c>
      <c r="C1773" s="5">
        <v>96.8</v>
      </c>
      <c r="E1773" s="86">
        <v>41478</v>
      </c>
      <c r="F1773" s="5">
        <v>2.706</v>
      </c>
      <c r="G1773" s="5">
        <v>0.53755774883572904</v>
      </c>
      <c r="I1773" s="86">
        <v>41393</v>
      </c>
      <c r="J1773" s="5">
        <v>13.71</v>
      </c>
      <c r="L1773" s="86">
        <v>41480</v>
      </c>
      <c r="M1773" s="5">
        <v>2.2949000000000002</v>
      </c>
      <c r="O1773" s="86">
        <f t="shared" ca="1" si="198"/>
        <v>41480</v>
      </c>
      <c r="P1773" s="5">
        <v>1597.57</v>
      </c>
      <c r="Q1773" s="5">
        <v>6.0393809065582102</v>
      </c>
      <c r="R1773" s="1"/>
      <c r="S1773" s="1">
        <v>41229</v>
      </c>
      <c r="T1773">
        <v>564.48599999999999</v>
      </c>
      <c r="V1773" s="86">
        <v>41445</v>
      </c>
      <c r="W1773" s="5">
        <v>22.69</v>
      </c>
      <c r="Z1773" s="86">
        <v>41394</v>
      </c>
      <c r="AA1773" s="5">
        <v>95.85</v>
      </c>
      <c r="AC1773" s="1">
        <v>41332</v>
      </c>
      <c r="AD1773">
        <v>1.992</v>
      </c>
      <c r="AE1773" s="87">
        <f t="shared" ca="1" si="199"/>
        <v>2.1500000000000075E-2</v>
      </c>
      <c r="AF1773" s="87">
        <f t="shared" ca="1" si="200"/>
        <v>5.8106941639245409E-2</v>
      </c>
      <c r="AG1773" s="87">
        <f t="shared" ca="1" si="201"/>
        <v>0.93694628092187582</v>
      </c>
      <c r="AI1773" s="1">
        <v>41247</v>
      </c>
      <c r="AJ1773">
        <v>1407.05</v>
      </c>
      <c r="AK1773" s="85">
        <f t="shared" ca="1" si="204"/>
        <v>-1.7113382080492271E-3</v>
      </c>
      <c r="AL1773" s="87">
        <f t="shared" ca="1" si="202"/>
        <v>3.7721170215568589E-3</v>
      </c>
      <c r="AM1773" s="87">
        <f t="shared" ca="1" si="203"/>
        <v>6.0823559369071258</v>
      </c>
    </row>
    <row r="1774" spans="2:39" x14ac:dyDescent="0.45">
      <c r="B1774" s="86">
        <v>41471</v>
      </c>
      <c r="C1774" s="5">
        <v>101.74299999999999</v>
      </c>
      <c r="E1774" s="86">
        <v>41477</v>
      </c>
      <c r="F1774" s="5">
        <v>2.6894999999999998</v>
      </c>
      <c r="G1774" s="5">
        <v>0.64646957907288349</v>
      </c>
      <c r="I1774" s="86">
        <v>41390</v>
      </c>
      <c r="J1774" s="5">
        <v>13.61</v>
      </c>
      <c r="L1774" s="86">
        <v>41479</v>
      </c>
      <c r="M1774" s="5">
        <v>2.2761</v>
      </c>
      <c r="O1774" s="86">
        <f t="shared" ca="1" si="198"/>
        <v>41479</v>
      </c>
      <c r="P1774" s="5">
        <v>1593.61</v>
      </c>
      <c r="Q1774" s="5">
        <v>6.5186621982123798</v>
      </c>
      <c r="R1774" s="1"/>
      <c r="S1774" s="1">
        <v>41228</v>
      </c>
      <c r="T1774">
        <v>572.13900000000001</v>
      </c>
      <c r="V1774" s="86">
        <v>41444</v>
      </c>
      <c r="W1774" s="5">
        <v>20.75</v>
      </c>
      <c r="Z1774" s="86">
        <v>41393</v>
      </c>
      <c r="AA1774" s="5">
        <v>95.55</v>
      </c>
      <c r="AC1774" s="1">
        <v>41331</v>
      </c>
      <c r="AD1774">
        <v>1.9704999999999999</v>
      </c>
      <c r="AE1774" s="87">
        <f t="shared" ca="1" si="199"/>
        <v>2.849999999999997E-2</v>
      </c>
      <c r="AF1774" s="87">
        <f t="shared" ca="1" si="200"/>
        <v>5.2964414153907791E-2</v>
      </c>
      <c r="AG1774" s="87">
        <f t="shared" ca="1" si="201"/>
        <v>0.85402551679287286</v>
      </c>
      <c r="AI1774" s="1">
        <v>41246</v>
      </c>
      <c r="AJ1774">
        <v>1409.46</v>
      </c>
      <c r="AK1774" s="85">
        <f t="shared" ca="1" si="204"/>
        <v>-4.7564535251138646E-3</v>
      </c>
      <c r="AL1774" s="87">
        <f t="shared" ca="1" si="202"/>
        <v>5.4162034478530286E-3</v>
      </c>
      <c r="AM1774" s="87">
        <f t="shared" ca="1" si="203"/>
        <v>8.7333656427628785</v>
      </c>
    </row>
    <row r="1775" spans="2:39" x14ac:dyDescent="0.45">
      <c r="B1775" s="86">
        <v>41470</v>
      </c>
      <c r="C1775" s="5">
        <v>102.893</v>
      </c>
      <c r="E1775" s="86">
        <v>41474</v>
      </c>
      <c r="F1775" s="5">
        <v>2.6905000000000001</v>
      </c>
      <c r="G1775" s="5">
        <v>0.6353345575364252</v>
      </c>
      <c r="I1775" s="86">
        <v>41389</v>
      </c>
      <c r="J1775" s="5">
        <v>13.62</v>
      </c>
      <c r="L1775" s="86">
        <v>41478</v>
      </c>
      <c r="M1775" s="5">
        <v>2.2212000000000001</v>
      </c>
      <c r="O1775" s="86">
        <f t="shared" ca="1" si="198"/>
        <v>41478</v>
      </c>
      <c r="P1775" s="5">
        <v>1582.24</v>
      </c>
      <c r="Q1775" s="5">
        <v>8.71566644099995</v>
      </c>
      <c r="R1775" s="1"/>
      <c r="S1775" s="1">
        <v>41227</v>
      </c>
      <c r="T1775">
        <v>563.28</v>
      </c>
      <c r="V1775" s="86">
        <v>41443</v>
      </c>
      <c r="W1775" s="5">
        <v>18.25</v>
      </c>
      <c r="Z1775" s="86">
        <v>41390</v>
      </c>
      <c r="AA1775" s="5">
        <v>95.37</v>
      </c>
      <c r="AC1775" s="1">
        <v>41330</v>
      </c>
      <c r="AD1775">
        <v>1.9419999999999999</v>
      </c>
      <c r="AE1775" s="87">
        <f t="shared" ca="1" si="199"/>
        <v>-9.8000000000000087E-2</v>
      </c>
      <c r="AF1775" s="87">
        <f t="shared" ca="1" si="200"/>
        <v>4.0069730886709676E-2</v>
      </c>
      <c r="AG1775" s="87">
        <f t="shared" ca="1" si="201"/>
        <v>0.64610499662722554</v>
      </c>
      <c r="AI1775" s="1">
        <v>41243</v>
      </c>
      <c r="AJ1775">
        <v>1416.18</v>
      </c>
      <c r="AK1775" s="85">
        <f t="shared" ca="1" si="204"/>
        <v>1.6242192307947768E-4</v>
      </c>
      <c r="AL1775" s="87">
        <f t="shared" ca="1" si="202"/>
        <v>5.6153223549480821E-3</v>
      </c>
      <c r="AM1775" s="87">
        <f t="shared" ca="1" si="203"/>
        <v>9.0544352330748463</v>
      </c>
    </row>
    <row r="1776" spans="2:39" x14ac:dyDescent="0.45">
      <c r="B1776" s="86">
        <v>41467</v>
      </c>
      <c r="C1776" s="5">
        <v>105.1275</v>
      </c>
      <c r="E1776" s="86">
        <v>41473</v>
      </c>
      <c r="F1776" s="5">
        <v>2.7320000000000002</v>
      </c>
      <c r="G1776" s="5">
        <v>0.67194214780738615</v>
      </c>
      <c r="I1776" s="86">
        <v>41388</v>
      </c>
      <c r="J1776" s="5">
        <v>13.61</v>
      </c>
      <c r="L1776" s="86">
        <v>41477</v>
      </c>
      <c r="M1776" s="5">
        <v>2.2115</v>
      </c>
      <c r="O1776" s="86">
        <f t="shared" ca="1" si="198"/>
        <v>41477</v>
      </c>
      <c r="P1776" s="5">
        <v>1585.16</v>
      </c>
      <c r="Q1776" s="5">
        <v>6.8768486198105503</v>
      </c>
      <c r="R1776" s="1"/>
      <c r="S1776" s="1">
        <v>41226</v>
      </c>
      <c r="T1776">
        <v>552.14200000000005</v>
      </c>
      <c r="V1776" s="86">
        <v>41442</v>
      </c>
      <c r="W1776" s="5">
        <v>17.5</v>
      </c>
      <c r="Z1776" s="86">
        <v>41389</v>
      </c>
      <c r="AA1776" s="5">
        <v>95.47</v>
      </c>
      <c r="AC1776" s="1">
        <v>41327</v>
      </c>
      <c r="AD1776">
        <v>2.04</v>
      </c>
      <c r="AE1776" s="87">
        <f t="shared" ca="1" si="199"/>
        <v>-1.1000000000000121E-2</v>
      </c>
      <c r="AF1776" s="87">
        <f t="shared" ca="1" si="200"/>
        <v>2.7501515109777754E-2</v>
      </c>
      <c r="AG1776" s="87">
        <f t="shared" ca="1" si="201"/>
        <v>0.44344860656751062</v>
      </c>
      <c r="AI1776" s="1">
        <v>41242</v>
      </c>
      <c r="AJ1776">
        <v>1415.95</v>
      </c>
      <c r="AK1776" s="85">
        <f t="shared" ca="1" si="204"/>
        <v>4.2606261459933554E-3</v>
      </c>
      <c r="AL1776" s="87">
        <f t="shared" ca="1" si="202"/>
        <v>5.9211881983772087E-3</v>
      </c>
      <c r="AM1776" s="87">
        <f t="shared" ca="1" si="203"/>
        <v>9.5476290863001161</v>
      </c>
    </row>
    <row r="1777" spans="2:39" x14ac:dyDescent="0.45">
      <c r="B1777" s="86">
        <v>41466</v>
      </c>
      <c r="C1777" s="5">
        <v>106.4435</v>
      </c>
      <c r="E1777" s="86">
        <v>41472</v>
      </c>
      <c r="F1777" s="5">
        <v>2.6949999999999998</v>
      </c>
      <c r="G1777" s="5">
        <v>0.52134721315708987</v>
      </c>
      <c r="I1777" s="86">
        <v>41387</v>
      </c>
      <c r="J1777" s="5">
        <v>13.48</v>
      </c>
      <c r="L1777" s="86">
        <v>41474</v>
      </c>
      <c r="M1777" s="5">
        <v>2.2164999999999999</v>
      </c>
      <c r="O1777" s="86">
        <f t="shared" ca="1" si="198"/>
        <v>41474</v>
      </c>
      <c r="P1777" s="5">
        <v>1578.79</v>
      </c>
      <c r="Q1777" s="5">
        <v>7.4872628102960501</v>
      </c>
      <c r="R1777" s="1"/>
      <c r="S1777" s="1">
        <v>41222</v>
      </c>
      <c r="T1777">
        <v>551.50099999999998</v>
      </c>
      <c r="V1777" s="86">
        <v>41439</v>
      </c>
      <c r="W1777" s="5">
        <v>17.75</v>
      </c>
      <c r="Z1777" s="86">
        <v>41388</v>
      </c>
      <c r="AA1777" s="5">
        <v>95.21</v>
      </c>
      <c r="AC1777" s="1">
        <v>41326</v>
      </c>
      <c r="AD1777">
        <v>2.0510000000000002</v>
      </c>
      <c r="AE1777" s="87">
        <f t="shared" ca="1" si="199"/>
        <v>-3.3999999999999808E-2</v>
      </c>
      <c r="AF1777" s="87">
        <f t="shared" ca="1" si="200"/>
        <v>2.7748093027569753E-2</v>
      </c>
      <c r="AG1777" s="87">
        <f t="shared" ca="1" si="201"/>
        <v>0.44742455602406639</v>
      </c>
      <c r="AI1777" s="1">
        <v>41241</v>
      </c>
      <c r="AJ1777">
        <v>1409.93</v>
      </c>
      <c r="AK1777" s="85">
        <f t="shared" ca="1" si="204"/>
        <v>7.8252507809793547E-3</v>
      </c>
      <c r="AL1777" s="87">
        <f t="shared" ca="1" si="202"/>
        <v>8.4614843908521267E-3</v>
      </c>
      <c r="AM1777" s="87">
        <f t="shared" ca="1" si="203"/>
        <v>13.643733618450957</v>
      </c>
    </row>
    <row r="1778" spans="2:39" x14ac:dyDescent="0.45">
      <c r="B1778" s="86">
        <v>41465</v>
      </c>
      <c r="C1778" s="5">
        <v>111.3005</v>
      </c>
      <c r="E1778" s="86">
        <v>41471</v>
      </c>
      <c r="F1778" s="5">
        <v>2.7450000000000001</v>
      </c>
      <c r="G1778" s="5">
        <v>0.51704891773731554</v>
      </c>
      <c r="I1778" s="86">
        <v>41386</v>
      </c>
      <c r="J1778" s="5">
        <v>14.39</v>
      </c>
      <c r="L1778" s="86">
        <v>41473</v>
      </c>
      <c r="M1778" s="5">
        <v>2.2524000000000002</v>
      </c>
      <c r="O1778" s="86">
        <f t="shared" ca="1" si="198"/>
        <v>41473</v>
      </c>
      <c r="P1778" s="5">
        <v>1578.78</v>
      </c>
      <c r="Q1778" s="5">
        <v>12.4468466782349</v>
      </c>
      <c r="R1778" s="1"/>
      <c r="S1778" s="1">
        <v>41221</v>
      </c>
      <c r="T1778">
        <v>544.57500000000005</v>
      </c>
      <c r="V1778" s="86">
        <v>41438</v>
      </c>
      <c r="W1778" s="5">
        <v>17.75</v>
      </c>
      <c r="Z1778" s="86">
        <v>41387</v>
      </c>
      <c r="AA1778" s="5">
        <v>95.04</v>
      </c>
      <c r="AC1778" s="1">
        <v>41325</v>
      </c>
      <c r="AD1778">
        <v>2.085</v>
      </c>
      <c r="AE1778" s="87">
        <f t="shared" ca="1" si="199"/>
        <v>-1.6000000000000014E-2</v>
      </c>
      <c r="AF1778" s="87">
        <f t="shared" ca="1" si="200"/>
        <v>1.9403779700529211E-2</v>
      </c>
      <c r="AG1778" s="87">
        <f t="shared" ca="1" si="201"/>
        <v>0.31287654647373947</v>
      </c>
      <c r="AI1778" s="1">
        <v>41240</v>
      </c>
      <c r="AJ1778">
        <v>1398.94</v>
      </c>
      <c r="AK1778" s="85">
        <f t="shared" ca="1" si="204"/>
        <v>-5.2402240238485368E-3</v>
      </c>
      <c r="AL1778" s="87">
        <f t="shared" ca="1" si="202"/>
        <v>7.9269105012892607E-3</v>
      </c>
      <c r="AM1778" s="87">
        <f t="shared" ca="1" si="203"/>
        <v>12.781759121817696</v>
      </c>
    </row>
    <row r="1779" spans="2:39" x14ac:dyDescent="0.45">
      <c r="B1779" s="86">
        <v>41464</v>
      </c>
      <c r="C1779" s="5">
        <v>112.55249999999999</v>
      </c>
      <c r="E1779" s="86">
        <v>41470</v>
      </c>
      <c r="F1779" s="5">
        <v>2.7545000000000002</v>
      </c>
      <c r="G1779" s="5">
        <v>0.49688194439591282</v>
      </c>
      <c r="I1779" s="86">
        <v>41383</v>
      </c>
      <c r="J1779" s="5">
        <v>14.97</v>
      </c>
      <c r="L1779" s="86">
        <v>41472</v>
      </c>
      <c r="M1779" s="5">
        <v>2.2200000000000002</v>
      </c>
      <c r="O1779" s="86">
        <f t="shared" ca="1" si="198"/>
        <v>41472</v>
      </c>
      <c r="P1779" s="5">
        <v>1562.5</v>
      </c>
      <c r="Q1779" s="5">
        <v>17.1126028830721</v>
      </c>
      <c r="R1779" s="1"/>
      <c r="S1779" s="1">
        <v>41220</v>
      </c>
      <c r="T1779">
        <v>525.71199999999999</v>
      </c>
      <c r="V1779" s="86">
        <v>41437</v>
      </c>
      <c r="W1779" s="5">
        <v>19.5</v>
      </c>
      <c r="Z1779" s="86">
        <v>41386</v>
      </c>
      <c r="AA1779" s="5">
        <v>94.67</v>
      </c>
      <c r="AC1779" s="1">
        <v>41324</v>
      </c>
      <c r="AD1779">
        <v>2.101</v>
      </c>
      <c r="AE1779" s="87">
        <f t="shared" ca="1" si="199"/>
        <v>3.1000000000000139E-2</v>
      </c>
      <c r="AF1779" s="87">
        <f t="shared" ca="1" si="200"/>
        <v>3.5398717020065466E-2</v>
      </c>
      <c r="AG1779" s="87">
        <f t="shared" ca="1" si="201"/>
        <v>0.57078716114970107</v>
      </c>
      <c r="AI1779" s="1">
        <v>41239</v>
      </c>
      <c r="AJ1779">
        <v>1406.29</v>
      </c>
      <c r="AK1779" s="85">
        <f t="shared" ca="1" si="204"/>
        <v>-2.0316547209315592E-3</v>
      </c>
      <c r="AL1779" s="87">
        <f t="shared" ca="1" si="202"/>
        <v>6.5624581416095966E-3</v>
      </c>
      <c r="AM1779" s="87">
        <f t="shared" ca="1" si="203"/>
        <v>10.581645800015375</v>
      </c>
    </row>
    <row r="1780" spans="2:39" x14ac:dyDescent="0.45">
      <c r="B1780" s="86">
        <v>41463</v>
      </c>
      <c r="C1780" s="5">
        <v>119.3265</v>
      </c>
      <c r="E1780" s="86">
        <v>41467</v>
      </c>
      <c r="F1780" s="5">
        <v>2.8054999999999999</v>
      </c>
      <c r="G1780" s="5">
        <v>0.42342846700081971</v>
      </c>
      <c r="I1780" s="86">
        <v>41382</v>
      </c>
      <c r="J1780" s="5">
        <v>17.559999999999999</v>
      </c>
      <c r="L1780" s="86">
        <v>41471</v>
      </c>
      <c r="M1780" s="5">
        <v>2.25</v>
      </c>
      <c r="O1780" s="86">
        <f t="shared" ca="1" si="198"/>
        <v>41471</v>
      </c>
      <c r="P1780" s="5">
        <v>1555.25</v>
      </c>
      <c r="Q1780" s="5">
        <v>21.472632059934099</v>
      </c>
      <c r="R1780" s="1"/>
      <c r="S1780" s="1">
        <v>41219</v>
      </c>
      <c r="T1780">
        <v>502.55200000000002</v>
      </c>
      <c r="V1780" s="86">
        <v>41436</v>
      </c>
      <c r="W1780" s="5">
        <v>19.75</v>
      </c>
      <c r="Z1780" s="86">
        <v>41383</v>
      </c>
      <c r="AA1780" s="5">
        <v>94.45</v>
      </c>
      <c r="AC1780" s="1">
        <v>41323</v>
      </c>
      <c r="AD1780">
        <v>2.0699999999999998</v>
      </c>
      <c r="AE1780" s="87">
        <f t="shared" ca="1" si="199"/>
        <v>2.3999999999997357E-3</v>
      </c>
      <c r="AF1780" s="87">
        <f t="shared" ca="1" si="200"/>
        <v>4.3547254027473906E-2</v>
      </c>
      <c r="AG1780" s="87">
        <f t="shared" ca="1" si="201"/>
        <v>0.70217837240025338</v>
      </c>
      <c r="AI1780" s="1">
        <v>41236</v>
      </c>
      <c r="AJ1780">
        <v>1409.15</v>
      </c>
      <c r="AK1780" s="85">
        <f t="shared" ca="1" si="204"/>
        <v>1.2942205804867957E-2</v>
      </c>
      <c r="AL1780" s="87">
        <f t="shared" ca="1" si="202"/>
        <v>9.0083427155399892E-3</v>
      </c>
      <c r="AM1780" s="87">
        <f t="shared" ca="1" si="203"/>
        <v>14.525516171538214</v>
      </c>
    </row>
    <row r="1781" spans="2:39" x14ac:dyDescent="0.45">
      <c r="B1781" s="86">
        <v>41460</v>
      </c>
      <c r="C1781" s="5">
        <v>122.6035</v>
      </c>
      <c r="E1781" s="86">
        <v>41466</v>
      </c>
      <c r="F1781" s="5">
        <v>2.7905000000000002</v>
      </c>
      <c r="G1781" s="5">
        <v>0.68443376840519687</v>
      </c>
      <c r="I1781" s="86">
        <v>41381</v>
      </c>
      <c r="J1781" s="5">
        <v>16.510000000000002</v>
      </c>
      <c r="L1781" s="86">
        <v>41470</v>
      </c>
      <c r="M1781" s="5">
        <v>2.2444999999999999</v>
      </c>
      <c r="O1781" s="86">
        <f t="shared" ca="1" si="198"/>
        <v>41470</v>
      </c>
      <c r="P1781" s="5">
        <v>1541.61</v>
      </c>
      <c r="Q1781" s="5">
        <v>25.7882007707986</v>
      </c>
      <c r="R1781" s="1"/>
      <c r="S1781" s="1">
        <v>41218</v>
      </c>
      <c r="T1781">
        <v>511.505</v>
      </c>
      <c r="V1781" s="86">
        <v>41435</v>
      </c>
      <c r="W1781" s="5">
        <v>20.75</v>
      </c>
      <c r="Z1781" s="86">
        <v>41382</v>
      </c>
      <c r="AA1781" s="5">
        <v>94.5</v>
      </c>
      <c r="AC1781" s="1">
        <v>41320</v>
      </c>
      <c r="AD1781">
        <v>2.0676000000000001</v>
      </c>
      <c r="AE1781" s="87">
        <f t="shared" ca="1" si="199"/>
        <v>2.6000000000001577E-3</v>
      </c>
      <c r="AF1781" s="87">
        <f t="shared" ca="1" si="200"/>
        <v>4.4238331794949147E-2</v>
      </c>
      <c r="AG1781" s="87">
        <f t="shared" ca="1" si="201"/>
        <v>0.71332166657126161</v>
      </c>
      <c r="AI1781" s="1">
        <v>41234</v>
      </c>
      <c r="AJ1781">
        <v>1391.03</v>
      </c>
      <c r="AK1781" s="85">
        <f t="shared" ca="1" si="204"/>
        <v>2.3175148199859131E-3</v>
      </c>
      <c r="AL1781" s="87">
        <f t="shared" ca="1" si="202"/>
        <v>8.7023321778721251E-3</v>
      </c>
      <c r="AM1781" s="87">
        <f t="shared" ca="1" si="203"/>
        <v>14.032089005863465</v>
      </c>
    </row>
    <row r="1782" spans="2:39" x14ac:dyDescent="0.45">
      <c r="B1782" s="86">
        <v>41459</v>
      </c>
      <c r="C1782" s="5">
        <v>111.51</v>
      </c>
      <c r="E1782" s="86">
        <v>41465</v>
      </c>
      <c r="F1782" s="5">
        <v>2.8395000000000001</v>
      </c>
      <c r="G1782" s="5">
        <v>2.6029098300427829</v>
      </c>
      <c r="I1782" s="86">
        <v>41380</v>
      </c>
      <c r="J1782" s="5">
        <v>13.96</v>
      </c>
      <c r="L1782" s="86">
        <v>41467</v>
      </c>
      <c r="M1782" s="5">
        <v>2.2785000000000002</v>
      </c>
      <c r="O1782" s="86">
        <f t="shared" ca="1" si="198"/>
        <v>41467</v>
      </c>
      <c r="P1782" s="5">
        <v>1552.01</v>
      </c>
      <c r="Q1782" s="5">
        <v>26.083793739413402</v>
      </c>
      <c r="R1782" s="1"/>
      <c r="S1782" s="1">
        <v>41215</v>
      </c>
      <c r="T1782">
        <v>511.70299999999997</v>
      </c>
      <c r="V1782" s="86">
        <v>41432</v>
      </c>
      <c r="W1782" s="5">
        <v>19.5</v>
      </c>
      <c r="Z1782" s="86">
        <v>41381</v>
      </c>
      <c r="AA1782" s="5">
        <v>94.65</v>
      </c>
      <c r="AC1782" s="1">
        <v>41319</v>
      </c>
      <c r="AD1782">
        <v>2.0649999999999999</v>
      </c>
      <c r="AE1782" s="87">
        <f t="shared" ca="1" si="199"/>
        <v>-5.3500000000000103E-2</v>
      </c>
      <c r="AF1782" s="87">
        <f t="shared" ca="1" si="200"/>
        <v>4.4480595020001054E-2</v>
      </c>
      <c r="AG1782" s="87">
        <f t="shared" ca="1" si="201"/>
        <v>0.71722804369786675</v>
      </c>
      <c r="AI1782" s="1">
        <v>41233</v>
      </c>
      <c r="AJ1782">
        <v>1387.81</v>
      </c>
      <c r="AK1782" s="85">
        <f t="shared" ca="1" si="204"/>
        <v>6.6313477760757589E-4</v>
      </c>
      <c r="AL1782" s="87">
        <f t="shared" ca="1" si="202"/>
        <v>9.5618244886745037E-3</v>
      </c>
      <c r="AM1782" s="87">
        <f t="shared" ca="1" si="203"/>
        <v>15.417978714337366</v>
      </c>
    </row>
    <row r="1783" spans="2:39" x14ac:dyDescent="0.45">
      <c r="B1783" s="86">
        <v>41458</v>
      </c>
      <c r="C1783" s="5">
        <v>112.70650000000001</v>
      </c>
      <c r="E1783" s="86">
        <v>41464</v>
      </c>
      <c r="F1783" s="5">
        <v>2.8614999999999999</v>
      </c>
      <c r="G1783" s="5">
        <v>2.5597086422742241</v>
      </c>
      <c r="I1783" s="86">
        <v>41379</v>
      </c>
      <c r="J1783" s="5">
        <v>17.27</v>
      </c>
      <c r="L1783" s="86">
        <v>41466</v>
      </c>
      <c r="M1783" s="5">
        <v>2.2923</v>
      </c>
      <c r="O1783" s="86">
        <f t="shared" ca="1" si="198"/>
        <v>41466</v>
      </c>
      <c r="P1783" s="5">
        <v>1574.57</v>
      </c>
      <c r="Q1783" s="5">
        <v>25.409219242210199</v>
      </c>
      <c r="R1783" s="1"/>
      <c r="S1783" s="1">
        <v>41214</v>
      </c>
      <c r="T1783">
        <v>503.64699999999999</v>
      </c>
      <c r="V1783" s="86">
        <v>41431</v>
      </c>
      <c r="W1783" s="5">
        <v>19.25</v>
      </c>
      <c r="Z1783" s="86">
        <v>41380</v>
      </c>
      <c r="AA1783" s="5">
        <v>94.8</v>
      </c>
      <c r="AC1783" s="1">
        <v>41318</v>
      </c>
      <c r="AD1783">
        <v>2.1185</v>
      </c>
      <c r="AE1783" s="87">
        <f t="shared" ca="1" si="199"/>
        <v>5.3100000000000147E-2</v>
      </c>
      <c r="AF1783" s="87">
        <f t="shared" ca="1" si="200"/>
        <v>2.5513721798279571E-2</v>
      </c>
      <c r="AG1783" s="87">
        <f t="shared" ca="1" si="201"/>
        <v>0.41139640251222614</v>
      </c>
      <c r="AI1783" s="1">
        <v>41232</v>
      </c>
      <c r="AJ1783">
        <v>1386.89</v>
      </c>
      <c r="AK1783" s="85">
        <f t="shared" ca="1" si="204"/>
        <v>1.9667369768091868E-2</v>
      </c>
      <c r="AL1783" s="87">
        <f t="shared" ca="1" si="202"/>
        <v>1.399043009693629E-2</v>
      </c>
      <c r="AM1783" s="87">
        <f t="shared" ca="1" si="203"/>
        <v>22.558890690210767</v>
      </c>
    </row>
    <row r="1784" spans="2:39" x14ac:dyDescent="0.45">
      <c r="B1784" s="86">
        <v>41457</v>
      </c>
      <c r="C1784" s="5">
        <v>110.9235</v>
      </c>
      <c r="E1784" s="86">
        <v>41463</v>
      </c>
      <c r="F1784" s="5">
        <v>2.8824999999999998</v>
      </c>
      <c r="G1784" s="5">
        <v>2.4970481740113373</v>
      </c>
      <c r="I1784" s="86">
        <v>41376</v>
      </c>
      <c r="J1784" s="5">
        <v>12.06</v>
      </c>
      <c r="L1784" s="86">
        <v>41465</v>
      </c>
      <c r="M1784" s="5">
        <v>2.3231000000000002</v>
      </c>
      <c r="O1784" s="86">
        <f t="shared" ca="1" si="198"/>
        <v>41465</v>
      </c>
      <c r="P1784" s="5">
        <v>1552.36</v>
      </c>
      <c r="Q1784" s="5">
        <v>24.278724152410302</v>
      </c>
      <c r="R1784" s="1"/>
      <c r="S1784" s="1">
        <v>41213</v>
      </c>
      <c r="T1784">
        <v>521.30700000000002</v>
      </c>
      <c r="V1784" s="86">
        <v>41430</v>
      </c>
      <c r="W1784" s="5">
        <v>19.25</v>
      </c>
      <c r="Z1784" s="86">
        <v>41379</v>
      </c>
      <c r="AA1784" s="5">
        <v>94.15</v>
      </c>
      <c r="AC1784" s="1">
        <v>41317</v>
      </c>
      <c r="AD1784">
        <v>2.0653999999999999</v>
      </c>
      <c r="AE1784" s="87">
        <f t="shared" ca="1" si="199"/>
        <v>1.639999999999997E-2</v>
      </c>
      <c r="AF1784" s="87">
        <f t="shared" ca="1" si="200"/>
        <v>1.2629165979324841E-2</v>
      </c>
      <c r="AG1784" s="87">
        <f t="shared" ca="1" si="201"/>
        <v>0.20363918254272026</v>
      </c>
      <c r="AI1784" s="1">
        <v>41229</v>
      </c>
      <c r="AJ1784">
        <v>1359.88</v>
      </c>
      <c r="AK1784" s="85">
        <f t="shared" ca="1" si="204"/>
        <v>4.8282386725694085E-3</v>
      </c>
      <c r="AL1784" s="87">
        <f t="shared" ca="1" si="202"/>
        <v>7.7949880359712165E-3</v>
      </c>
      <c r="AM1784" s="87">
        <f t="shared" ca="1" si="203"/>
        <v>12.569040538180687</v>
      </c>
    </row>
    <row r="1785" spans="2:39" x14ac:dyDescent="0.45">
      <c r="B1785" s="86">
        <v>41456</v>
      </c>
      <c r="C1785" s="5">
        <v>111.3155</v>
      </c>
      <c r="E1785" s="86">
        <v>41460</v>
      </c>
      <c r="F1785" s="5">
        <v>2.9940000000000002</v>
      </c>
      <c r="G1785" s="5">
        <v>1.9997920725248759</v>
      </c>
      <c r="I1785" s="86">
        <v>41375</v>
      </c>
      <c r="J1785" s="5">
        <v>12.24</v>
      </c>
      <c r="L1785" s="86">
        <v>41464</v>
      </c>
      <c r="M1785" s="5">
        <v>2.3254999999999999</v>
      </c>
      <c r="O1785" s="86">
        <f t="shared" ca="1" si="198"/>
        <v>41464</v>
      </c>
      <c r="P1785" s="5">
        <v>1588.85</v>
      </c>
      <c r="Q1785" s="5">
        <v>9.8980672619532601</v>
      </c>
      <c r="R1785" s="1"/>
      <c r="S1785" s="1">
        <v>41211</v>
      </c>
      <c r="T1785">
        <v>530.94399999999996</v>
      </c>
      <c r="V1785" s="86">
        <v>41429</v>
      </c>
      <c r="W1785" s="5">
        <v>19.5</v>
      </c>
      <c r="Z1785" s="86">
        <v>41376</v>
      </c>
      <c r="AA1785" s="5">
        <v>94.75</v>
      </c>
      <c r="AC1785" s="1">
        <v>41316</v>
      </c>
      <c r="AD1785">
        <v>2.0489999999999999</v>
      </c>
      <c r="AE1785" s="87">
        <f t="shared" ca="1" si="199"/>
        <v>1.5000000000000124E-2</v>
      </c>
      <c r="AF1785" s="87">
        <f t="shared" ca="1" si="200"/>
        <v>2.3141088997711327E-2</v>
      </c>
      <c r="AG1785" s="87">
        <f t="shared" ca="1" si="201"/>
        <v>0.37313884815172893</v>
      </c>
      <c r="AI1785" s="1">
        <v>41228</v>
      </c>
      <c r="AJ1785">
        <v>1353.33</v>
      </c>
      <c r="AK1785" s="85">
        <f t="shared" ca="1" si="204"/>
        <v>-1.5947906895285239E-3</v>
      </c>
      <c r="AL1785" s="87">
        <f t="shared" ca="1" si="202"/>
        <v>6.2961332069009996E-3</v>
      </c>
      <c r="AM1785" s="87">
        <f t="shared" ca="1" si="203"/>
        <v>10.152209746331476</v>
      </c>
    </row>
    <row r="1786" spans="2:39" x14ac:dyDescent="0.45">
      <c r="B1786" s="86">
        <v>41453</v>
      </c>
      <c r="C1786" s="5">
        <v>108.7855</v>
      </c>
      <c r="E1786" s="86">
        <v>41459</v>
      </c>
      <c r="F1786" s="5">
        <v>2.734</v>
      </c>
      <c r="G1786" s="5">
        <v>0.21956396182737592</v>
      </c>
      <c r="I1786" s="86">
        <v>41374</v>
      </c>
      <c r="J1786" s="5">
        <v>12.36</v>
      </c>
      <c r="L1786" s="86">
        <v>41463</v>
      </c>
      <c r="M1786" s="5">
        <v>2.3433999999999999</v>
      </c>
      <c r="O1786" s="86">
        <f t="shared" ca="1" si="198"/>
        <v>41463</v>
      </c>
      <c r="P1786" s="5">
        <v>1593.37</v>
      </c>
      <c r="Q1786" s="5">
        <v>6.5174916289948497</v>
      </c>
      <c r="R1786" s="1"/>
      <c r="S1786" s="1">
        <v>41208</v>
      </c>
      <c r="T1786">
        <v>515.54700000000003</v>
      </c>
      <c r="V1786" s="86">
        <v>41428</v>
      </c>
      <c r="W1786" s="5">
        <v>18.25</v>
      </c>
      <c r="Z1786" s="86">
        <v>41375</v>
      </c>
      <c r="AA1786" s="5">
        <v>94.721000000000004</v>
      </c>
      <c r="AC1786" s="1">
        <v>41313</v>
      </c>
      <c r="AD1786">
        <v>2.0339999999999998</v>
      </c>
      <c r="AE1786" s="87">
        <f t="shared" ca="1" si="199"/>
        <v>-8.7000000000001521E-3</v>
      </c>
      <c r="AF1786" s="87">
        <f t="shared" ca="1" si="200"/>
        <v>3.3538684132406356E-2</v>
      </c>
      <c r="AG1786" s="87">
        <f t="shared" ca="1" si="201"/>
        <v>0.54079503202846146</v>
      </c>
      <c r="AI1786" s="1">
        <v>41227</v>
      </c>
      <c r="AJ1786">
        <v>1355.49</v>
      </c>
      <c r="AK1786" s="85">
        <f t="shared" ca="1" si="204"/>
        <v>-1.394884192572606E-2</v>
      </c>
      <c r="AL1786" s="87">
        <f t="shared" ca="1" si="202"/>
        <v>7.0355221137899772E-3</v>
      </c>
      <c r="AM1786" s="87">
        <f t="shared" ca="1" si="203"/>
        <v>11.344438535045805</v>
      </c>
    </row>
    <row r="1787" spans="2:39" x14ac:dyDescent="0.45">
      <c r="B1787" s="86">
        <v>41452</v>
      </c>
      <c r="C1787" s="5">
        <v>108.262</v>
      </c>
      <c r="E1787" s="86">
        <v>41458</v>
      </c>
      <c r="F1787" s="5">
        <v>2.7185000000000001</v>
      </c>
      <c r="G1787" s="5">
        <v>0.24492771042357334</v>
      </c>
      <c r="I1787" s="86">
        <v>41373</v>
      </c>
      <c r="J1787" s="5">
        <v>12.84</v>
      </c>
      <c r="L1787" s="86">
        <v>41460</v>
      </c>
      <c r="M1787" s="5">
        <v>2.4089999999999998</v>
      </c>
      <c r="O1787" s="86">
        <f t="shared" ca="1" si="198"/>
        <v>41460</v>
      </c>
      <c r="P1787" s="5">
        <v>1587.73</v>
      </c>
      <c r="Q1787" s="5">
        <v>10.9985423537897</v>
      </c>
      <c r="R1787" s="1"/>
      <c r="S1787" s="1">
        <v>41207</v>
      </c>
      <c r="T1787">
        <v>514.25300000000004</v>
      </c>
      <c r="V1787" s="86">
        <v>41425</v>
      </c>
      <c r="W1787" s="5">
        <v>17.5</v>
      </c>
      <c r="Z1787" s="86">
        <v>41374</v>
      </c>
      <c r="AA1787" s="5">
        <v>94.72</v>
      </c>
      <c r="AC1787" s="1">
        <v>41312</v>
      </c>
      <c r="AD1787">
        <v>2.0427</v>
      </c>
      <c r="AE1787" s="87">
        <f t="shared" ca="1" si="199"/>
        <v>-2.8000000000001357E-3</v>
      </c>
      <c r="AF1787" s="87">
        <f t="shared" ca="1" si="200"/>
        <v>4.2946740272109082E-2</v>
      </c>
      <c r="AG1787" s="87">
        <f t="shared" ca="1" si="201"/>
        <v>0.6924953790459536</v>
      </c>
      <c r="AI1787" s="1">
        <v>41226</v>
      </c>
      <c r="AJ1787">
        <v>1374.53</v>
      </c>
      <c r="AK1787" s="85">
        <f t="shared" ca="1" si="204"/>
        <v>-3.9933835596909703E-3</v>
      </c>
      <c r="AL1787" s="87">
        <f t="shared" ca="1" si="202"/>
        <v>6.2575967551738157E-3</v>
      </c>
      <c r="AM1787" s="87">
        <f t="shared" ca="1" si="203"/>
        <v>10.090071585025591</v>
      </c>
    </row>
    <row r="1788" spans="2:39" x14ac:dyDescent="0.45">
      <c r="B1788" s="86">
        <v>41451</v>
      </c>
      <c r="C1788" s="5">
        <v>114.13500000000001</v>
      </c>
      <c r="E1788" s="86">
        <v>41457</v>
      </c>
      <c r="F1788" s="5">
        <v>2.6930000000000001</v>
      </c>
      <c r="G1788" s="5">
        <v>0.69821200218844726</v>
      </c>
      <c r="I1788" s="86">
        <v>41372</v>
      </c>
      <c r="J1788" s="5">
        <v>13.19</v>
      </c>
      <c r="L1788" s="86">
        <v>41459</v>
      </c>
      <c r="M1788" s="5">
        <v>2.2120000000000002</v>
      </c>
      <c r="O1788" s="86">
        <f t="shared" ca="1" si="198"/>
        <v>41459</v>
      </c>
      <c r="P1788" s="5">
        <v>1568.61</v>
      </c>
      <c r="Q1788" s="5">
        <v>7.4480711258475303</v>
      </c>
      <c r="R1788" s="1"/>
      <c r="S1788" s="1">
        <v>41206</v>
      </c>
      <c r="T1788">
        <v>516.322</v>
      </c>
      <c r="V1788" s="86">
        <v>41424</v>
      </c>
      <c r="W1788" s="5">
        <v>16.75</v>
      </c>
      <c r="Z1788" s="86">
        <v>41373</v>
      </c>
      <c r="AA1788" s="5">
        <v>94.42</v>
      </c>
      <c r="AC1788" s="1">
        <v>41311</v>
      </c>
      <c r="AD1788">
        <v>2.0455000000000001</v>
      </c>
      <c r="AE1788" s="87">
        <f t="shared" ca="1" si="199"/>
        <v>-4.0499999999999758E-2</v>
      </c>
      <c r="AF1788" s="87">
        <f t="shared" ca="1" si="200"/>
        <v>5.0460174064965953E-2</v>
      </c>
      <c r="AG1788" s="87">
        <f t="shared" ca="1" si="201"/>
        <v>0.8136458586715305</v>
      </c>
      <c r="AI1788" s="1">
        <v>41225</v>
      </c>
      <c r="AJ1788">
        <v>1380.03</v>
      </c>
      <c r="AK1788" s="85">
        <f t="shared" ca="1" si="204"/>
        <v>1.3044045411771709E-4</v>
      </c>
      <c r="AL1788" s="87">
        <f t="shared" ca="1" si="202"/>
        <v>1.200920716321666E-2</v>
      </c>
      <c r="AM1788" s="87">
        <f t="shared" ca="1" si="203"/>
        <v>19.364264700513189</v>
      </c>
    </row>
    <row r="1789" spans="2:39" x14ac:dyDescent="0.45">
      <c r="B1789" s="86">
        <v>41450</v>
      </c>
      <c r="C1789" s="5">
        <v>117.294</v>
      </c>
      <c r="E1789" s="86">
        <v>41456</v>
      </c>
      <c r="F1789" s="5">
        <v>2.6949999999999998</v>
      </c>
      <c r="G1789" s="5">
        <v>0.84970485071778445</v>
      </c>
      <c r="I1789" s="86">
        <v>41369</v>
      </c>
      <c r="J1789" s="5">
        <v>13.92</v>
      </c>
      <c r="L1789" s="86">
        <v>41458</v>
      </c>
      <c r="M1789" s="5">
        <v>2.1675</v>
      </c>
      <c r="O1789" s="86">
        <f t="shared" ca="1" si="198"/>
        <v>41458</v>
      </c>
      <c r="P1789" s="5">
        <v>1563.07</v>
      </c>
      <c r="Q1789" s="5">
        <v>12.541213489843599</v>
      </c>
      <c r="R1789" s="1"/>
      <c r="S1789" s="1">
        <v>41205</v>
      </c>
      <c r="T1789">
        <v>502.89</v>
      </c>
      <c r="V1789" s="86">
        <v>41423</v>
      </c>
      <c r="W1789" s="5">
        <v>16</v>
      </c>
      <c r="Z1789" s="86">
        <v>41372</v>
      </c>
      <c r="AA1789" s="5">
        <v>94.12</v>
      </c>
      <c r="AC1789" s="1">
        <v>41310</v>
      </c>
      <c r="AD1789">
        <v>2.0859999999999999</v>
      </c>
      <c r="AE1789" s="87">
        <f t="shared" ca="1" si="199"/>
        <v>4.0999999999999925E-2</v>
      </c>
      <c r="AF1789" s="87">
        <f t="shared" ca="1" si="200"/>
        <v>4.4661691265184614E-2</v>
      </c>
      <c r="AG1789" s="87">
        <f t="shared" ca="1" si="201"/>
        <v>0.72014813290970459</v>
      </c>
      <c r="AI1789" s="1">
        <v>41222</v>
      </c>
      <c r="AJ1789">
        <v>1379.85</v>
      </c>
      <c r="AK1789" s="85">
        <f t="shared" ca="1" si="204"/>
        <v>1.6972760624259981E-3</v>
      </c>
      <c r="AL1789" s="87">
        <f t="shared" ca="1" si="202"/>
        <v>1.4277179050603824E-2</v>
      </c>
      <c r="AM1789" s="87">
        <f t="shared" ca="1" si="203"/>
        <v>23.02125948491528</v>
      </c>
    </row>
    <row r="1790" spans="2:39" x14ac:dyDescent="0.45">
      <c r="B1790" s="86">
        <v>41449</v>
      </c>
      <c r="C1790" s="5">
        <v>118.5595</v>
      </c>
      <c r="E1790" s="86">
        <v>41453</v>
      </c>
      <c r="F1790" s="5">
        <v>2.6970000000000001</v>
      </c>
      <c r="G1790" s="5">
        <v>1.2027274559655368</v>
      </c>
      <c r="I1790" s="86">
        <v>41368</v>
      </c>
      <c r="J1790" s="5">
        <v>13.89</v>
      </c>
      <c r="L1790" s="86">
        <v>41457</v>
      </c>
      <c r="M1790" s="5">
        <v>2.1703999999999999</v>
      </c>
      <c r="O1790" s="86">
        <f t="shared" ca="1" si="198"/>
        <v>41457</v>
      </c>
      <c r="P1790" s="5">
        <v>1553.28</v>
      </c>
      <c r="Q1790" s="5">
        <v>11.9845649400801</v>
      </c>
      <c r="R1790" s="1"/>
      <c r="S1790" s="1">
        <v>41204</v>
      </c>
      <c r="T1790">
        <v>492.01799999999997</v>
      </c>
      <c r="V1790" s="86">
        <v>41422</v>
      </c>
      <c r="W1790" s="5">
        <v>16.690000000000001</v>
      </c>
      <c r="Z1790" s="86">
        <v>41369</v>
      </c>
      <c r="AA1790" s="5">
        <v>94.02</v>
      </c>
      <c r="AC1790" s="1">
        <v>41309</v>
      </c>
      <c r="AD1790">
        <v>2.0449999999999999</v>
      </c>
      <c r="AE1790" s="87">
        <f t="shared" ca="1" si="199"/>
        <v>-5.500000000000016E-2</v>
      </c>
      <c r="AF1790" s="87">
        <f t="shared" ca="1" si="200"/>
        <v>3.8029319829135377E-2</v>
      </c>
      <c r="AG1790" s="87">
        <f t="shared" ca="1" si="201"/>
        <v>0.61320435690994068</v>
      </c>
      <c r="AI1790" s="1">
        <v>41221</v>
      </c>
      <c r="AJ1790">
        <v>1377.51</v>
      </c>
      <c r="AK1790" s="85">
        <f t="shared" ca="1" si="204"/>
        <v>-1.2279919394418561E-2</v>
      </c>
      <c r="AL1790" s="87">
        <f t="shared" ca="1" si="202"/>
        <v>1.4369631209160591E-2</v>
      </c>
      <c r="AM1790" s="87">
        <f t="shared" ca="1" si="203"/>
        <v>23.170334111249524</v>
      </c>
    </row>
    <row r="1791" spans="2:39" x14ac:dyDescent="0.45">
      <c r="B1791" s="86">
        <v>41446</v>
      </c>
      <c r="C1791" s="5">
        <v>110.4055</v>
      </c>
      <c r="E1791" s="86">
        <v>41452</v>
      </c>
      <c r="F1791" s="5">
        <v>2.6739999999999999</v>
      </c>
      <c r="G1791" s="5">
        <v>1.1521226786530436</v>
      </c>
      <c r="I1791" s="86">
        <v>41367</v>
      </c>
      <c r="J1791" s="5">
        <v>14.21</v>
      </c>
      <c r="L1791" s="86">
        <v>41456</v>
      </c>
      <c r="M1791" s="5">
        <v>2.1776</v>
      </c>
      <c r="O1791" s="86">
        <f t="shared" ca="1" si="198"/>
        <v>41456</v>
      </c>
      <c r="P1791" s="5">
        <v>1559.98</v>
      </c>
      <c r="Q1791" s="5">
        <v>12.0227220581443</v>
      </c>
      <c r="R1791" s="1"/>
      <c r="S1791" s="1">
        <v>41201</v>
      </c>
      <c r="T1791">
        <v>485.524</v>
      </c>
      <c r="V1791" s="86">
        <v>41418</v>
      </c>
      <c r="W1791" s="5">
        <v>15.06</v>
      </c>
      <c r="Z1791" s="86">
        <v>41368</v>
      </c>
      <c r="AA1791" s="5">
        <v>93.93</v>
      </c>
      <c r="AC1791" s="1">
        <v>41306</v>
      </c>
      <c r="AD1791">
        <v>2.1</v>
      </c>
      <c r="AE1791" s="87">
        <f t="shared" ca="1" si="199"/>
        <v>3.6999999999999922E-2</v>
      </c>
      <c r="AF1791" s="87">
        <f t="shared" ca="1" si="200"/>
        <v>2.2369100712068407E-2</v>
      </c>
      <c r="AG1791" s="87">
        <f t="shared" ca="1" si="201"/>
        <v>0.36069091107668821</v>
      </c>
      <c r="AI1791" s="1">
        <v>41220</v>
      </c>
      <c r="AJ1791">
        <v>1394.53</v>
      </c>
      <c r="AK1791" s="85">
        <f t="shared" ca="1" si="204"/>
        <v>-2.3990494932418175E-2</v>
      </c>
      <c r="AL1791" s="87">
        <f t="shared" ca="1" si="202"/>
        <v>1.4059031936610551E-2</v>
      </c>
      <c r="AM1791" s="87">
        <f t="shared" ca="1" si="203"/>
        <v>22.669507832903037</v>
      </c>
    </row>
    <row r="1792" spans="2:39" x14ac:dyDescent="0.45">
      <c r="B1792" s="86">
        <v>41445</v>
      </c>
      <c r="C1792" s="5">
        <v>105.29</v>
      </c>
      <c r="E1792" s="86">
        <v>41451</v>
      </c>
      <c r="F1792" s="5">
        <v>2.7509999999999999</v>
      </c>
      <c r="G1792" s="5">
        <v>1.3985325642734732</v>
      </c>
      <c r="I1792" s="86">
        <v>41366</v>
      </c>
      <c r="J1792" s="5">
        <v>12.78</v>
      </c>
      <c r="L1792" s="86">
        <v>41453</v>
      </c>
      <c r="M1792" s="5">
        <v>2.1859999999999999</v>
      </c>
      <c r="O1792" s="86">
        <f t="shared" ca="1" si="198"/>
        <v>41453</v>
      </c>
      <c r="P1792" s="5">
        <v>1553.69</v>
      </c>
      <c r="Q1792" s="5">
        <v>12.0259754738184</v>
      </c>
      <c r="R1792" s="1"/>
      <c r="S1792" s="1">
        <v>41200</v>
      </c>
      <c r="T1792">
        <v>468.39299999999997</v>
      </c>
      <c r="V1792" s="86">
        <v>41417</v>
      </c>
      <c r="W1792" s="5">
        <v>13.81</v>
      </c>
      <c r="Z1792" s="86">
        <v>41367</v>
      </c>
      <c r="AA1792" s="5">
        <v>93.96</v>
      </c>
      <c r="AC1792" s="1">
        <v>41305</v>
      </c>
      <c r="AD1792">
        <v>2.0630000000000002</v>
      </c>
      <c r="AE1792" s="87">
        <f t="shared" ca="1" si="199"/>
        <v>-2.9999999999996696E-3</v>
      </c>
      <c r="AF1792" s="87">
        <f t="shared" ca="1" si="200"/>
        <v>1.914096827923446E-2</v>
      </c>
      <c r="AG1792" s="87">
        <f t="shared" ca="1" si="201"/>
        <v>0.30863883963838956</v>
      </c>
      <c r="AI1792" s="1">
        <v>41219</v>
      </c>
      <c r="AJ1792">
        <v>1428.39</v>
      </c>
      <c r="AK1792" s="85">
        <f t="shared" ca="1" si="204"/>
        <v>7.822505758014995E-3</v>
      </c>
      <c r="AL1792" s="87">
        <f t="shared" ca="1" si="202"/>
        <v>8.9465099883048928E-3</v>
      </c>
      <c r="AM1792" s="87">
        <f t="shared" ca="1" si="203"/>
        <v>14.425813894688297</v>
      </c>
    </row>
    <row r="1793" spans="2:39" x14ac:dyDescent="0.45">
      <c r="B1793" s="86">
        <v>41444</v>
      </c>
      <c r="C1793" s="5">
        <v>96.049000000000007</v>
      </c>
      <c r="E1793" s="86">
        <v>41450</v>
      </c>
      <c r="F1793" s="5">
        <v>2.8319999999999999</v>
      </c>
      <c r="G1793" s="5">
        <v>0.79391409065045293</v>
      </c>
      <c r="I1793" s="86">
        <v>41365</v>
      </c>
      <c r="J1793" s="5">
        <v>13.58</v>
      </c>
      <c r="L1793" s="86">
        <v>41452</v>
      </c>
      <c r="M1793" s="5">
        <v>2.1684000000000001</v>
      </c>
      <c r="O1793" s="86">
        <f t="shared" ca="1" si="198"/>
        <v>41452</v>
      </c>
      <c r="P1793" s="5">
        <v>1570.25</v>
      </c>
      <c r="Q1793" s="5">
        <v>7.1615812623426196</v>
      </c>
      <c r="R1793" s="1"/>
      <c r="S1793" s="1">
        <v>41199</v>
      </c>
      <c r="T1793">
        <v>459.95800000000003</v>
      </c>
      <c r="V1793" s="86">
        <v>41416</v>
      </c>
      <c r="W1793" s="5">
        <v>13</v>
      </c>
      <c r="Z1793" s="86">
        <v>41366</v>
      </c>
      <c r="AA1793" s="5">
        <v>93.96</v>
      </c>
      <c r="AC1793" s="1">
        <v>41304</v>
      </c>
      <c r="AD1793">
        <v>2.0659999999999998</v>
      </c>
      <c r="AE1793" s="87">
        <f t="shared" ca="1" si="199"/>
        <v>3.4999999999998366E-3</v>
      </c>
      <c r="AF1793" s="87">
        <f t="shared" ca="1" si="200"/>
        <v>4.5647444251202755E-2</v>
      </c>
      <c r="AG1793" s="87">
        <f t="shared" ca="1" si="201"/>
        <v>0.73604292220857093</v>
      </c>
      <c r="AI1793" s="1">
        <v>41218</v>
      </c>
      <c r="AJ1793">
        <v>1417.26</v>
      </c>
      <c r="AK1793" s="85">
        <f t="shared" ca="1" si="204"/>
        <v>2.1614299275310735E-3</v>
      </c>
      <c r="AL1793" s="87">
        <f t="shared" ca="1" si="202"/>
        <v>8.327940922315015E-3</v>
      </c>
      <c r="AM1793" s="87">
        <f t="shared" ca="1" si="203"/>
        <v>13.428401245661359</v>
      </c>
    </row>
    <row r="1794" spans="2:39" x14ac:dyDescent="0.45">
      <c r="B1794" s="86">
        <v>41443</v>
      </c>
      <c r="C1794" s="5">
        <v>88.495500000000007</v>
      </c>
      <c r="E1794" s="86">
        <v>41449</v>
      </c>
      <c r="F1794" s="5">
        <v>2.7629999999999999</v>
      </c>
      <c r="G1794" s="5">
        <v>1.2881354418952502</v>
      </c>
      <c r="I1794" s="86">
        <v>41361</v>
      </c>
      <c r="J1794" s="5">
        <v>12.7</v>
      </c>
      <c r="L1794" s="86">
        <v>41451</v>
      </c>
      <c r="M1794" s="5">
        <v>2.2174999999999998</v>
      </c>
      <c r="O1794" s="86">
        <f t="shared" ca="1" si="198"/>
        <v>41451</v>
      </c>
      <c r="P1794" s="5">
        <v>1562.17</v>
      </c>
      <c r="Q1794" s="5">
        <v>8.6157406325462205</v>
      </c>
      <c r="R1794" s="1"/>
      <c r="S1794" s="1">
        <v>41198</v>
      </c>
      <c r="T1794">
        <v>475.57</v>
      </c>
      <c r="V1794" s="86">
        <v>41415</v>
      </c>
      <c r="W1794" s="5">
        <v>12.5</v>
      </c>
      <c r="Z1794" s="86">
        <v>41365</v>
      </c>
      <c r="AA1794" s="5">
        <v>94.03</v>
      </c>
      <c r="AC1794" s="1">
        <v>41303</v>
      </c>
      <c r="AD1794">
        <v>2.0625</v>
      </c>
      <c r="AE1794" s="87">
        <f t="shared" ca="1" si="199"/>
        <v>4.029999999999978E-2</v>
      </c>
      <c r="AF1794" s="87">
        <f t="shared" ca="1" si="200"/>
        <v>4.0665577171197981E-2</v>
      </c>
      <c r="AG1794" s="87">
        <f t="shared" ca="1" si="201"/>
        <v>0.65571272927504698</v>
      </c>
      <c r="AI1794" s="1">
        <v>41215</v>
      </c>
      <c r="AJ1794">
        <v>1414.2</v>
      </c>
      <c r="AK1794" s="85">
        <f t="shared" ca="1" si="204"/>
        <v>-9.4237076580922455E-3</v>
      </c>
      <c r="AL1794" s="87">
        <f t="shared" ca="1" si="202"/>
        <v>8.3120472282769853E-3</v>
      </c>
      <c r="AM1794" s="87">
        <f t="shared" ca="1" si="203"/>
        <v>13.40277343407992</v>
      </c>
    </row>
    <row r="1795" spans="2:39" x14ac:dyDescent="0.45">
      <c r="B1795" s="86">
        <v>41442</v>
      </c>
      <c r="C1795" s="5">
        <v>87.378</v>
      </c>
      <c r="E1795" s="86">
        <v>41446</v>
      </c>
      <c r="F1795" s="5">
        <v>2.762</v>
      </c>
      <c r="G1795" s="5">
        <v>1.2233463328101328</v>
      </c>
      <c r="I1795" s="86">
        <v>41360</v>
      </c>
      <c r="J1795" s="5">
        <v>13.15</v>
      </c>
      <c r="L1795" s="86">
        <v>41450</v>
      </c>
      <c r="M1795" s="5">
        <v>2.2484999999999999</v>
      </c>
      <c r="O1795" s="86">
        <f t="shared" ca="1" si="198"/>
        <v>41450</v>
      </c>
      <c r="P1795" s="5">
        <v>1569.19</v>
      </c>
      <c r="Q1795" s="5">
        <v>7.9315429193959801</v>
      </c>
      <c r="R1795" s="1"/>
      <c r="S1795" s="1">
        <v>41197</v>
      </c>
      <c r="T1795">
        <v>497.08300000000003</v>
      </c>
      <c r="V1795" s="86">
        <v>41414</v>
      </c>
      <c r="W1795" s="5">
        <v>13.25</v>
      </c>
      <c r="Z1795" s="86">
        <v>41361</v>
      </c>
      <c r="AA1795" s="5">
        <v>94.35</v>
      </c>
      <c r="AC1795" s="1">
        <v>41302</v>
      </c>
      <c r="AD1795">
        <v>2.0222000000000002</v>
      </c>
      <c r="AE1795" s="87">
        <f t="shared" ca="1" si="199"/>
        <v>1.0200000000000209E-2</v>
      </c>
      <c r="AF1795" s="87">
        <f t="shared" ca="1" si="200"/>
        <v>5.0739793719196971E-2</v>
      </c>
      <c r="AG1795" s="87">
        <f t="shared" ca="1" si="201"/>
        <v>0.81815459011933167</v>
      </c>
      <c r="AI1795" s="1">
        <v>41214</v>
      </c>
      <c r="AJ1795">
        <v>1427.59</v>
      </c>
      <c r="AK1795" s="85">
        <f t="shared" ca="1" si="204"/>
        <v>1.0867260747050345E-2</v>
      </c>
      <c r="AL1795" s="87">
        <f t="shared" ca="1" si="202"/>
        <v>5.2750264141209827E-3</v>
      </c>
      <c r="AM1795" s="87">
        <f t="shared" ca="1" si="203"/>
        <v>8.5057245159452801</v>
      </c>
    </row>
    <row r="1796" spans="2:39" x14ac:dyDescent="0.45">
      <c r="B1796" s="86">
        <v>41439</v>
      </c>
      <c r="C1796" s="5">
        <v>86.033500000000004</v>
      </c>
      <c r="E1796" s="86">
        <v>41445</v>
      </c>
      <c r="F1796" s="5">
        <v>2.6429999999999998</v>
      </c>
      <c r="G1796" s="5">
        <v>1.2630155712948801</v>
      </c>
      <c r="I1796" s="86">
        <v>41359</v>
      </c>
      <c r="J1796" s="5">
        <v>12.77</v>
      </c>
      <c r="L1796" s="86">
        <v>41449</v>
      </c>
      <c r="M1796" s="5">
        <v>2.1835</v>
      </c>
      <c r="O1796" s="86">
        <f t="shared" ca="1" si="198"/>
        <v>41449</v>
      </c>
      <c r="P1796" s="5">
        <v>1562.85</v>
      </c>
      <c r="Q1796" s="5">
        <v>8.9632553156069594</v>
      </c>
      <c r="R1796" s="1"/>
      <c r="S1796" s="1">
        <v>41194</v>
      </c>
      <c r="T1796">
        <v>500.71699999999998</v>
      </c>
      <c r="V1796" s="86">
        <v>41411</v>
      </c>
      <c r="W1796" s="5">
        <v>13.5</v>
      </c>
      <c r="Z1796" s="86">
        <v>41360</v>
      </c>
      <c r="AA1796" s="5">
        <v>94.18</v>
      </c>
      <c r="AC1796" s="1">
        <v>41299</v>
      </c>
      <c r="AD1796">
        <v>2.012</v>
      </c>
      <c r="AE1796" s="87">
        <f t="shared" ca="1" si="199"/>
        <v>0.10349999999999993</v>
      </c>
      <c r="AF1796" s="87">
        <f t="shared" ca="1" si="200"/>
        <v>5.1538011861796344E-2</v>
      </c>
      <c r="AG1796" s="87">
        <f t="shared" ca="1" si="201"/>
        <v>0.8310254709293402</v>
      </c>
      <c r="AI1796" s="1">
        <v>41213</v>
      </c>
      <c r="AJ1796">
        <v>1412.16</v>
      </c>
      <c r="AK1796" s="85">
        <f t="shared" ca="1" si="204"/>
        <v>1.5580184869156202E-4</v>
      </c>
      <c r="AL1796" s="87">
        <f t="shared" ca="1" si="202"/>
        <v>2.5125472579475778E-3</v>
      </c>
      <c r="AM1796" s="87">
        <f t="shared" ca="1" si="203"/>
        <v>4.0513607196708259</v>
      </c>
    </row>
    <row r="1797" spans="2:39" x14ac:dyDescent="0.45">
      <c r="B1797" s="86">
        <v>41438</v>
      </c>
      <c r="C1797" s="5">
        <v>88.966999999999999</v>
      </c>
      <c r="E1797" s="86">
        <v>41444</v>
      </c>
      <c r="F1797" s="5">
        <v>2.5615000000000001</v>
      </c>
      <c r="G1797" s="5">
        <v>1.5135784034311983</v>
      </c>
      <c r="I1797" s="86">
        <v>41358</v>
      </c>
      <c r="J1797" s="5">
        <v>13.74</v>
      </c>
      <c r="L1797" s="86">
        <v>41446</v>
      </c>
      <c r="M1797" s="5">
        <v>2.1968000000000001</v>
      </c>
      <c r="O1797" s="86">
        <f t="shared" ca="1" si="198"/>
        <v>41446</v>
      </c>
      <c r="P1797" s="5">
        <v>1563.77</v>
      </c>
      <c r="Q1797" s="5">
        <v>12.797790812464999</v>
      </c>
      <c r="R1797" s="1"/>
      <c r="S1797" s="1">
        <v>41193</v>
      </c>
      <c r="T1797">
        <v>502.87099999999998</v>
      </c>
      <c r="V1797" s="86">
        <v>41410</v>
      </c>
      <c r="W1797" s="5">
        <v>12.75</v>
      </c>
      <c r="Z1797" s="86">
        <v>41359</v>
      </c>
      <c r="AA1797" s="5">
        <v>94.34</v>
      </c>
      <c r="AC1797" s="1">
        <v>41298</v>
      </c>
      <c r="AD1797">
        <v>1.9085000000000001</v>
      </c>
      <c r="AE1797" s="87">
        <f t="shared" ca="1" si="199"/>
        <v>2.750000000000008E-2</v>
      </c>
      <c r="AF1797" s="87">
        <f t="shared" ca="1" si="200"/>
        <v>1.7873350739765301E-2</v>
      </c>
      <c r="AG1797" s="87">
        <f t="shared" ca="1" si="201"/>
        <v>0.28819912097946082</v>
      </c>
      <c r="AI1797" s="1">
        <v>41208</v>
      </c>
      <c r="AJ1797">
        <v>1411.94</v>
      </c>
      <c r="AK1797" s="85">
        <f t="shared" ca="1" si="204"/>
        <v>-7.2922680414156456E-4</v>
      </c>
      <c r="AL1797" s="87">
        <f t="shared" ca="1" si="202"/>
        <v>7.5628723392649434E-3</v>
      </c>
      <c r="AM1797" s="87">
        <f t="shared" ca="1" si="203"/>
        <v>12.194765223326312</v>
      </c>
    </row>
    <row r="1798" spans="2:39" x14ac:dyDescent="0.45">
      <c r="B1798" s="86">
        <v>41437</v>
      </c>
      <c r="C1798" s="5">
        <v>89.674999999999997</v>
      </c>
      <c r="E1798" s="86">
        <v>41443</v>
      </c>
      <c r="F1798" s="5">
        <v>2.3685</v>
      </c>
      <c r="G1798" s="5">
        <v>0.99782179437680074</v>
      </c>
      <c r="I1798" s="86">
        <v>41355</v>
      </c>
      <c r="J1798" s="5">
        <v>13.57</v>
      </c>
      <c r="L1798" s="86">
        <v>41445</v>
      </c>
      <c r="M1798" s="5">
        <v>2.1341999999999999</v>
      </c>
      <c r="O1798" s="86">
        <f t="shared" ca="1" si="198"/>
        <v>41445</v>
      </c>
      <c r="P1798" s="5">
        <v>1551.69</v>
      </c>
      <c r="Q1798" s="5">
        <v>12.310291331206701</v>
      </c>
      <c r="R1798" s="1"/>
      <c r="S1798" s="1">
        <v>41192</v>
      </c>
      <c r="T1798">
        <v>508.67399999999998</v>
      </c>
      <c r="V1798" s="86">
        <v>41409</v>
      </c>
      <c r="W1798" s="5">
        <v>13.5</v>
      </c>
      <c r="Z1798" s="86">
        <v>41358</v>
      </c>
      <c r="AA1798" s="5">
        <v>94.17</v>
      </c>
      <c r="AC1798" s="1">
        <v>41297</v>
      </c>
      <c r="AD1798">
        <v>1.881</v>
      </c>
      <c r="AE1798" s="87">
        <f t="shared" ca="1" si="199"/>
        <v>-1.4000000000000012E-2</v>
      </c>
      <c r="AF1798" s="87">
        <f t="shared" ca="1" si="200"/>
        <v>1.4798873831027412E-2</v>
      </c>
      <c r="AG1798" s="87">
        <f t="shared" ca="1" si="201"/>
        <v>0.23862467042058677</v>
      </c>
      <c r="AI1798" s="1">
        <v>41207</v>
      </c>
      <c r="AJ1798">
        <v>1412.97</v>
      </c>
      <c r="AK1798" s="85">
        <f t="shared" ca="1" si="204"/>
        <v>2.9910856826463454E-3</v>
      </c>
      <c r="AL1798" s="87">
        <f t="shared" ca="1" si="202"/>
        <v>7.7437494607428825E-3</v>
      </c>
      <c r="AM1798" s="87">
        <f t="shared" ca="1" si="203"/>
        <v>12.486420818151403</v>
      </c>
    </row>
    <row r="1799" spans="2:39" x14ac:dyDescent="0.45">
      <c r="B1799" s="86">
        <v>41436</v>
      </c>
      <c r="C1799" s="5">
        <v>90.206000000000003</v>
      </c>
      <c r="E1799" s="86">
        <v>41442</v>
      </c>
      <c r="F1799" s="5">
        <v>2.3574999999999999</v>
      </c>
      <c r="G1799" s="5">
        <v>1.0801519954771825</v>
      </c>
      <c r="I1799" s="86">
        <v>41354</v>
      </c>
      <c r="J1799" s="5">
        <v>13.99</v>
      </c>
      <c r="L1799" s="86">
        <v>41444</v>
      </c>
      <c r="M1799" s="5">
        <v>2.0888</v>
      </c>
      <c r="O1799" s="86">
        <f t="shared" ca="1" si="198"/>
        <v>41444</v>
      </c>
      <c r="P1799" s="5">
        <v>1556.89</v>
      </c>
      <c r="Q1799" s="5">
        <v>12.078731356941701</v>
      </c>
      <c r="R1799" s="1"/>
      <c r="S1799" s="1">
        <v>41191</v>
      </c>
      <c r="T1799">
        <v>497.82799999999997</v>
      </c>
      <c r="V1799" s="86">
        <v>41408</v>
      </c>
      <c r="W1799" s="5">
        <v>14.19</v>
      </c>
      <c r="Z1799" s="86">
        <v>41355</v>
      </c>
      <c r="AA1799" s="5">
        <v>94.31</v>
      </c>
      <c r="AC1799" s="1">
        <v>41296</v>
      </c>
      <c r="AD1799">
        <v>1.895</v>
      </c>
      <c r="AE1799" s="87">
        <f t="shared" ca="1" si="199"/>
        <v>5.0000000000001155E-3</v>
      </c>
      <c r="AF1799" s="87">
        <f t="shared" ca="1" si="200"/>
        <v>4.3072690497189356E-2</v>
      </c>
      <c r="AG1799" s="87">
        <f t="shared" ca="1" si="201"/>
        <v>0.69452626540206031</v>
      </c>
      <c r="AI1799" s="1">
        <v>41206</v>
      </c>
      <c r="AJ1799">
        <v>1408.75</v>
      </c>
      <c r="AK1799" s="85">
        <f t="shared" ca="1" si="204"/>
        <v>-3.0901628496863881E-3</v>
      </c>
      <c r="AL1799" s="87">
        <f t="shared" ca="1" si="202"/>
        <v>8.4296781037675149E-3</v>
      </c>
      <c r="AM1799" s="87">
        <f t="shared" ca="1" si="203"/>
        <v>13.592447521552453</v>
      </c>
    </row>
    <row r="1800" spans="2:39" x14ac:dyDescent="0.45">
      <c r="B1800" s="86">
        <v>41435</v>
      </c>
      <c r="C1800" s="5">
        <v>89.435500000000005</v>
      </c>
      <c r="E1800" s="86">
        <v>41439</v>
      </c>
      <c r="F1800" s="5">
        <v>2.3079999999999998</v>
      </c>
      <c r="G1800" s="5">
        <v>0.89766340202402017</v>
      </c>
      <c r="I1800" s="86">
        <v>41353</v>
      </c>
      <c r="J1800" s="5">
        <v>12.67</v>
      </c>
      <c r="L1800" s="86">
        <v>41443</v>
      </c>
      <c r="M1800" s="5">
        <v>1.9446000000000001</v>
      </c>
      <c r="O1800" s="86">
        <f t="shared" ca="1" si="198"/>
        <v>41443</v>
      </c>
      <c r="P1800" s="5">
        <v>1545.8</v>
      </c>
      <c r="Q1800" s="5">
        <v>10.496981810724501</v>
      </c>
      <c r="R1800" s="1"/>
      <c r="S1800" s="1">
        <v>41187</v>
      </c>
      <c r="T1800">
        <v>483.512</v>
      </c>
      <c r="V1800" s="86">
        <v>41407</v>
      </c>
      <c r="W1800" s="5">
        <v>14.25</v>
      </c>
      <c r="Z1800" s="86">
        <v>41354</v>
      </c>
      <c r="AA1800" s="5">
        <v>94.38</v>
      </c>
      <c r="AC1800" s="1">
        <v>41295</v>
      </c>
      <c r="AD1800">
        <v>1.89</v>
      </c>
      <c r="AE1800" s="87">
        <f t="shared" ca="1" si="199"/>
        <v>-5.1000000000001044E-3</v>
      </c>
      <c r="AF1800" s="87">
        <f t="shared" ca="1" si="200"/>
        <v>4.5002851761490235E-2</v>
      </c>
      <c r="AG1800" s="87">
        <f t="shared" ca="1" si="201"/>
        <v>0.72564918061921135</v>
      </c>
      <c r="AI1800" s="1">
        <v>41205</v>
      </c>
      <c r="AJ1800">
        <v>1413.11</v>
      </c>
      <c r="AK1800" s="85">
        <f t="shared" ca="1" si="204"/>
        <v>-1.4549262064668257E-2</v>
      </c>
      <c r="AL1800" s="87">
        <f t="shared" ca="1" si="202"/>
        <v>8.5717052734125814E-3</v>
      </c>
      <c r="AM1800" s="87">
        <f t="shared" ca="1" si="203"/>
        <v>13.821459451340424</v>
      </c>
    </row>
    <row r="1801" spans="2:39" x14ac:dyDescent="0.45">
      <c r="B1801" s="86">
        <v>41432</v>
      </c>
      <c r="C1801" s="5">
        <v>86.186999999999998</v>
      </c>
      <c r="E1801" s="86">
        <v>41438</v>
      </c>
      <c r="F1801" s="5">
        <v>2.327</v>
      </c>
      <c r="G1801" s="5">
        <v>1.1061954317991634</v>
      </c>
      <c r="I1801" s="86">
        <v>41352</v>
      </c>
      <c r="J1801" s="5">
        <v>14.39</v>
      </c>
      <c r="L1801" s="86">
        <v>41442</v>
      </c>
      <c r="M1801" s="5">
        <v>1.9312</v>
      </c>
      <c r="O1801" s="86">
        <f t="shared" ca="1" si="198"/>
        <v>41442</v>
      </c>
      <c r="P1801" s="5">
        <v>1558.71</v>
      </c>
      <c r="Q1801" s="5">
        <v>8.4043695325678307</v>
      </c>
      <c r="R1801" s="1"/>
      <c r="S1801" s="1">
        <v>41186</v>
      </c>
      <c r="T1801">
        <v>486.37799999999999</v>
      </c>
      <c r="V1801" s="86">
        <v>41404</v>
      </c>
      <c r="W1801" s="5">
        <v>14.44</v>
      </c>
      <c r="Z1801" s="86">
        <v>41353</v>
      </c>
      <c r="AA1801" s="5">
        <v>94.55</v>
      </c>
      <c r="AC1801" s="1">
        <v>41292</v>
      </c>
      <c r="AD1801">
        <v>1.8951</v>
      </c>
      <c r="AE1801" s="87">
        <f t="shared" ca="1" si="199"/>
        <v>-2.9900000000000038E-2</v>
      </c>
      <c r="AF1801" s="87">
        <f t="shared" ca="1" si="200"/>
        <v>4.5247863669643722E-2</v>
      </c>
      <c r="AG1801" s="87">
        <f t="shared" ca="1" si="201"/>
        <v>0.72959987892908307</v>
      </c>
      <c r="AI1801" s="1">
        <v>41204</v>
      </c>
      <c r="AJ1801">
        <v>1433.82</v>
      </c>
      <c r="AK1801" s="85">
        <f t="shared" ca="1" si="204"/>
        <v>4.3948225512983235E-4</v>
      </c>
      <c r="AL1801" s="87">
        <f t="shared" ca="1" si="202"/>
        <v>9.1092414308829809E-3</v>
      </c>
      <c r="AM1801" s="87">
        <f t="shared" ca="1" si="203"/>
        <v>14.688210461451694</v>
      </c>
    </row>
    <row r="1802" spans="2:39" x14ac:dyDescent="0.45">
      <c r="B1802" s="86">
        <v>41431</v>
      </c>
      <c r="C1802" s="5">
        <v>88.185000000000002</v>
      </c>
      <c r="E1802" s="86">
        <v>41437</v>
      </c>
      <c r="F1802" s="5">
        <v>2.4235000000000002</v>
      </c>
      <c r="G1802" s="5">
        <v>0.87908769945513943</v>
      </c>
      <c r="I1802" s="86">
        <v>41351</v>
      </c>
      <c r="J1802" s="5">
        <v>13.36</v>
      </c>
      <c r="L1802" s="86">
        <v>41439</v>
      </c>
      <c r="M1802" s="5">
        <v>1.8774999999999999</v>
      </c>
      <c r="O1802" s="86">
        <f t="shared" ca="1" si="198"/>
        <v>41439</v>
      </c>
      <c r="P1802" s="5">
        <v>1548.34</v>
      </c>
      <c r="Q1802" s="5">
        <v>7.5796661210923402</v>
      </c>
      <c r="R1802" s="1"/>
      <c r="S1802" s="1">
        <v>41185</v>
      </c>
      <c r="T1802">
        <v>495.67399999999998</v>
      </c>
      <c r="V1802" s="86">
        <v>41403</v>
      </c>
      <c r="W1802" s="5">
        <v>14.75</v>
      </c>
      <c r="Z1802" s="86">
        <v>41352</v>
      </c>
      <c r="AA1802" s="5">
        <v>94.24</v>
      </c>
      <c r="AC1802" s="1">
        <v>41291</v>
      </c>
      <c r="AD1802">
        <v>1.925</v>
      </c>
      <c r="AE1802" s="87">
        <f t="shared" ca="1" si="199"/>
        <v>7.0999999999999952E-2</v>
      </c>
      <c r="AF1802" s="87">
        <f t="shared" ca="1" si="200"/>
        <v>4.4149254429340763E-2</v>
      </c>
      <c r="AG1802" s="87">
        <f t="shared" ca="1" si="201"/>
        <v>0.71188533720911318</v>
      </c>
      <c r="AI1802" s="1">
        <v>41201</v>
      </c>
      <c r="AJ1802">
        <v>1433.19</v>
      </c>
      <c r="AK1802" s="85">
        <f t="shared" ca="1" si="204"/>
        <v>-1.6710127170061661E-2</v>
      </c>
      <c r="AL1802" s="87">
        <f t="shared" ca="1" si="202"/>
        <v>1.155651826618255E-2</v>
      </c>
      <c r="AM1802" s="87">
        <f t="shared" ca="1" si="203"/>
        <v>18.634325786976795</v>
      </c>
    </row>
    <row r="1803" spans="2:39" x14ac:dyDescent="0.45">
      <c r="B1803" s="86">
        <v>41430</v>
      </c>
      <c r="C1803" s="5">
        <v>87.1905</v>
      </c>
      <c r="E1803" s="86">
        <v>41436</v>
      </c>
      <c r="F1803" s="5">
        <v>2.3845000000000001</v>
      </c>
      <c r="G1803" s="5">
        <v>0.97012637492923004</v>
      </c>
      <c r="I1803" s="86">
        <v>41348</v>
      </c>
      <c r="J1803" s="5">
        <v>11.3</v>
      </c>
      <c r="L1803" s="86">
        <v>41438</v>
      </c>
      <c r="M1803" s="5">
        <v>1.8826000000000001</v>
      </c>
      <c r="O1803" s="86">
        <f t="shared" ca="1" si="198"/>
        <v>41438</v>
      </c>
      <c r="P1803" s="5">
        <v>1552.1</v>
      </c>
      <c r="Q1803" s="5">
        <v>7.5678551413628004</v>
      </c>
      <c r="R1803" s="1"/>
      <c r="S1803" s="1">
        <v>41184</v>
      </c>
      <c r="T1803">
        <v>502.14400000000001</v>
      </c>
      <c r="V1803" s="86">
        <v>41402</v>
      </c>
      <c r="W1803" s="5">
        <v>18.25</v>
      </c>
      <c r="Z1803" s="86">
        <v>41351</v>
      </c>
      <c r="AA1803" s="5">
        <v>94.4</v>
      </c>
      <c r="AC1803" s="1">
        <v>41290</v>
      </c>
      <c r="AD1803">
        <v>1.8540000000000001</v>
      </c>
      <c r="AE1803" s="87">
        <f t="shared" ca="1" si="199"/>
        <v>-1.4999999999999902E-2</v>
      </c>
      <c r="AF1803" s="87">
        <f t="shared" ca="1" si="200"/>
        <v>7.6896033707857811E-3</v>
      </c>
      <c r="AG1803" s="87">
        <f t="shared" ca="1" si="201"/>
        <v>0.12399112871492061</v>
      </c>
      <c r="AI1803" s="1">
        <v>41200</v>
      </c>
      <c r="AJ1803">
        <v>1457.34</v>
      </c>
      <c r="AK1803" s="85">
        <f t="shared" ca="1" si="204"/>
        <v>-2.4466730272574805E-3</v>
      </c>
      <c r="AL1803" s="87">
        <f t="shared" ca="1" si="202"/>
        <v>5.5600789910625033E-3</v>
      </c>
      <c r="AM1803" s="87">
        <f t="shared" ca="1" si="203"/>
        <v>8.9653579853691294</v>
      </c>
    </row>
    <row r="1804" spans="2:39" x14ac:dyDescent="0.45">
      <c r="B1804" s="86">
        <v>41429</v>
      </c>
      <c r="C1804" s="5">
        <v>88.607500000000002</v>
      </c>
      <c r="E1804" s="86">
        <v>41435</v>
      </c>
      <c r="F1804" s="5">
        <v>2.4184999999999999</v>
      </c>
      <c r="G1804" s="5">
        <v>1.113131551075613</v>
      </c>
      <c r="I1804" s="86">
        <v>41347</v>
      </c>
      <c r="J1804" s="5">
        <v>11.3</v>
      </c>
      <c r="L1804" s="86">
        <v>41437</v>
      </c>
      <c r="M1804" s="5">
        <v>1.9235</v>
      </c>
      <c r="O1804" s="86">
        <f t="shared" ca="1" si="198"/>
        <v>41437</v>
      </c>
      <c r="P1804" s="5">
        <v>1560.7</v>
      </c>
      <c r="Q1804" s="5">
        <v>5.8353751127338098</v>
      </c>
      <c r="R1804" s="1"/>
      <c r="S1804" s="1">
        <v>41183</v>
      </c>
      <c r="T1804">
        <v>502.14299999999997</v>
      </c>
      <c r="V1804" s="86">
        <v>41401</v>
      </c>
      <c r="W1804" s="5">
        <v>17.75</v>
      </c>
      <c r="Z1804" s="86">
        <v>41348</v>
      </c>
      <c r="AA1804" s="5">
        <v>94.38</v>
      </c>
      <c r="AC1804" s="1">
        <v>41289</v>
      </c>
      <c r="AD1804">
        <v>1.869</v>
      </c>
      <c r="AE1804" s="87">
        <f t="shared" ca="1" si="199"/>
        <v>-8.0000000000000071E-3</v>
      </c>
      <c r="AF1804" s="87">
        <f t="shared" ca="1" si="200"/>
        <v>2.9760376341706373E-2</v>
      </c>
      <c r="AG1804" s="87">
        <f t="shared" ca="1" si="201"/>
        <v>0.47987164950640609</v>
      </c>
      <c r="AI1804" s="1">
        <v>41199</v>
      </c>
      <c r="AJ1804">
        <v>1460.91</v>
      </c>
      <c r="AK1804" s="85">
        <f t="shared" ca="1" si="204"/>
        <v>4.1086129344168739E-3</v>
      </c>
      <c r="AL1804" s="87">
        <f t="shared" ca="1" si="202"/>
        <v>5.7945895214205866E-3</v>
      </c>
      <c r="AM1804" s="87">
        <f t="shared" ca="1" si="203"/>
        <v>9.3434948534565407</v>
      </c>
    </row>
    <row r="1805" spans="2:39" x14ac:dyDescent="0.45">
      <c r="B1805" s="86">
        <v>41428</v>
      </c>
      <c r="C1805" s="5">
        <v>88.343999999999994</v>
      </c>
      <c r="E1805" s="86">
        <v>41432</v>
      </c>
      <c r="F1805" s="5">
        <v>2.3679999999999999</v>
      </c>
      <c r="G1805" s="5">
        <v>1.0895435665145901</v>
      </c>
      <c r="I1805" s="86">
        <v>41346</v>
      </c>
      <c r="J1805" s="5">
        <v>11.83</v>
      </c>
      <c r="L1805" s="86">
        <v>41436</v>
      </c>
      <c r="M1805" s="5">
        <v>1.8835</v>
      </c>
      <c r="O1805" s="86">
        <f t="shared" ca="1" si="198"/>
        <v>41436</v>
      </c>
      <c r="P1805" s="5">
        <v>1563.23</v>
      </c>
      <c r="Q1805" s="5">
        <v>5.4510141904788902</v>
      </c>
      <c r="R1805" s="1"/>
      <c r="S1805" s="1">
        <v>41180</v>
      </c>
      <c r="T1805">
        <v>503.59300000000002</v>
      </c>
      <c r="V1805" s="86">
        <v>41400</v>
      </c>
      <c r="W1805" s="5">
        <v>18</v>
      </c>
      <c r="Z1805" s="86">
        <v>41347</v>
      </c>
      <c r="AA1805" s="5">
        <v>94.39</v>
      </c>
      <c r="AC1805" s="1">
        <v>41288</v>
      </c>
      <c r="AD1805">
        <v>1.877</v>
      </c>
      <c r="AE1805" s="87">
        <f t="shared" ca="1" si="199"/>
        <v>-2.5400000000000089E-2</v>
      </c>
      <c r="AF1805" s="87">
        <f t="shared" ca="1" si="200"/>
        <v>2.9687483333328595E-2</v>
      </c>
      <c r="AG1805" s="87">
        <f t="shared" ca="1" si="201"/>
        <v>0.47869628506322498</v>
      </c>
      <c r="AI1805" s="1">
        <v>41198</v>
      </c>
      <c r="AJ1805">
        <v>1454.92</v>
      </c>
      <c r="AK1805" s="85">
        <f t="shared" ca="1" si="204"/>
        <v>1.0217529003082159E-2</v>
      </c>
      <c r="AL1805" s="87">
        <f t="shared" ca="1" si="202"/>
        <v>6.2721850984556494E-3</v>
      </c>
      <c r="AM1805" s="87">
        <f t="shared" ca="1" si="203"/>
        <v>10.113594581757351</v>
      </c>
    </row>
    <row r="1806" spans="2:39" x14ac:dyDescent="0.45">
      <c r="B1806" s="86">
        <v>41425</v>
      </c>
      <c r="C1806" s="5">
        <v>88.633499999999998</v>
      </c>
      <c r="E1806" s="86">
        <v>41431</v>
      </c>
      <c r="F1806" s="5">
        <v>2.2702</v>
      </c>
      <c r="G1806" s="5">
        <v>0.6522348247883325</v>
      </c>
      <c r="I1806" s="86">
        <v>41345</v>
      </c>
      <c r="J1806" s="5">
        <v>12.27</v>
      </c>
      <c r="L1806" s="86">
        <v>41435</v>
      </c>
      <c r="M1806" s="5">
        <v>1.9261999999999999</v>
      </c>
      <c r="O1806" s="86">
        <f t="shared" ca="1" si="198"/>
        <v>41435</v>
      </c>
      <c r="P1806" s="5">
        <v>1554.52</v>
      </c>
      <c r="Q1806" s="5">
        <v>4.8431437347529496</v>
      </c>
      <c r="R1806" s="1"/>
      <c r="S1806" s="1">
        <v>41179</v>
      </c>
      <c r="T1806">
        <v>503.59199999999998</v>
      </c>
      <c r="V1806" s="86">
        <v>41397</v>
      </c>
      <c r="W1806" s="5">
        <v>17.940000000000001</v>
      </c>
      <c r="Z1806" s="86">
        <v>41346</v>
      </c>
      <c r="AA1806" s="5">
        <v>94.03</v>
      </c>
      <c r="AC1806" s="1">
        <v>41285</v>
      </c>
      <c r="AD1806">
        <v>1.9024000000000001</v>
      </c>
      <c r="AE1806" s="87">
        <f t="shared" ca="1" si="199"/>
        <v>-2.179999999999982E-2</v>
      </c>
      <c r="AF1806" s="87">
        <f t="shared" ca="1" si="200"/>
        <v>3.2622027323062901E-2</v>
      </c>
      <c r="AG1806" s="87">
        <f t="shared" ca="1" si="201"/>
        <v>0.52601438510114173</v>
      </c>
      <c r="AI1806" s="1">
        <v>41197</v>
      </c>
      <c r="AJ1806">
        <v>1440.13</v>
      </c>
      <c r="AK1806" s="85">
        <f t="shared" ca="1" si="204"/>
        <v>8.0454434366606341E-3</v>
      </c>
      <c r="AL1806" s="87">
        <f t="shared" ca="1" si="202"/>
        <v>6.1074465051219979E-3</v>
      </c>
      <c r="AM1806" s="87">
        <f t="shared" ca="1" si="203"/>
        <v>9.8479615816477448</v>
      </c>
    </row>
    <row r="1807" spans="2:39" x14ac:dyDescent="0.45">
      <c r="B1807" s="86">
        <v>41424</v>
      </c>
      <c r="C1807" s="5">
        <v>87.218999999999994</v>
      </c>
      <c r="E1807" s="86">
        <v>41430</v>
      </c>
      <c r="F1807" s="5">
        <v>2.2829999999999999</v>
      </c>
      <c r="G1807" s="5">
        <v>0.70101474069142722</v>
      </c>
      <c r="I1807" s="86">
        <v>41344</v>
      </c>
      <c r="J1807" s="5">
        <v>11.56</v>
      </c>
      <c r="L1807" s="86">
        <v>41432</v>
      </c>
      <c r="M1807" s="5">
        <v>1.8833</v>
      </c>
      <c r="O1807" s="86">
        <f t="shared" ca="1" si="198"/>
        <v>41432</v>
      </c>
      <c r="P1807" s="5">
        <v>1552.48</v>
      </c>
      <c r="Q1807" s="5">
        <v>4.8292825932990802</v>
      </c>
      <c r="R1807" s="1"/>
      <c r="S1807" s="1">
        <v>41178</v>
      </c>
      <c r="T1807">
        <v>500.77300000000002</v>
      </c>
      <c r="V1807" s="86">
        <v>41396</v>
      </c>
      <c r="W1807" s="5">
        <v>18.309999999999999</v>
      </c>
      <c r="Z1807" s="86">
        <v>41345</v>
      </c>
      <c r="AA1807" s="5">
        <v>94.01</v>
      </c>
      <c r="AC1807" s="1">
        <v>41284</v>
      </c>
      <c r="AD1807">
        <v>1.9241999999999999</v>
      </c>
      <c r="AE1807" s="87">
        <f t="shared" ca="1" si="199"/>
        <v>3.9199999999999902E-2</v>
      </c>
      <c r="AF1807" s="87">
        <f t="shared" ca="1" si="200"/>
        <v>3.0912133540084194E-2</v>
      </c>
      <c r="AG1807" s="87">
        <f t="shared" ca="1" si="201"/>
        <v>0.49844317629996648</v>
      </c>
      <c r="AI1807" s="1">
        <v>41194</v>
      </c>
      <c r="AJ1807">
        <v>1428.59</v>
      </c>
      <c r="AK1807" s="85">
        <f t="shared" ca="1" si="204"/>
        <v>-2.9705448850503111E-3</v>
      </c>
      <c r="AL1807" s="87">
        <f t="shared" ca="1" si="202"/>
        <v>4.3467941865676088E-3</v>
      </c>
      <c r="AM1807" s="87">
        <f t="shared" ca="1" si="203"/>
        <v>7.0089950221827584</v>
      </c>
    </row>
    <row r="1808" spans="2:39" x14ac:dyDescent="0.45">
      <c r="B1808" s="86">
        <v>41423</v>
      </c>
      <c r="C1808" s="5">
        <v>88.516999999999996</v>
      </c>
      <c r="E1808" s="86">
        <v>41429</v>
      </c>
      <c r="F1808" s="5">
        <v>2.3420000000000001</v>
      </c>
      <c r="G1808" s="5">
        <v>0.3113465379069863</v>
      </c>
      <c r="I1808" s="86">
        <v>41341</v>
      </c>
      <c r="J1808" s="5">
        <v>12.59</v>
      </c>
      <c r="L1808" s="86">
        <v>41431</v>
      </c>
      <c r="M1808" s="5">
        <v>1.8070999999999999</v>
      </c>
      <c r="O1808" s="86">
        <f t="shared" ref="O1808:O1871" ca="1" si="205">VALUE(L1808)</f>
        <v>41431</v>
      </c>
      <c r="P1808" s="5">
        <v>1556.22</v>
      </c>
      <c r="Q1808" s="5">
        <v>2.43103626412341</v>
      </c>
      <c r="R1808" s="1"/>
      <c r="S1808" s="1">
        <v>41177</v>
      </c>
      <c r="T1808">
        <v>496.86200000000002</v>
      </c>
      <c r="V1808" s="86">
        <v>41395</v>
      </c>
      <c r="W1808" s="5">
        <v>19.059999999999999</v>
      </c>
      <c r="Z1808" s="86">
        <v>41344</v>
      </c>
      <c r="AA1808" s="5">
        <v>94.05</v>
      </c>
      <c r="AC1808" s="1">
        <v>41283</v>
      </c>
      <c r="AD1808">
        <v>1.885</v>
      </c>
      <c r="AE1808" s="87">
        <f t="shared" ca="1" si="199"/>
        <v>-6.0000000000000053E-3</v>
      </c>
      <c r="AF1808" s="87">
        <f t="shared" ca="1" si="200"/>
        <v>1.594521871910198E-2</v>
      </c>
      <c r="AG1808" s="87">
        <f t="shared" ca="1" si="201"/>
        <v>0.25710892633279003</v>
      </c>
      <c r="AI1808" s="1">
        <v>41193</v>
      </c>
      <c r="AJ1808">
        <v>1432.84</v>
      </c>
      <c r="AK1808" s="85">
        <f t="shared" ca="1" si="204"/>
        <v>1.954351929163438E-4</v>
      </c>
      <c r="AL1808" s="87">
        <f t="shared" ca="1" si="202"/>
        <v>4.2869205122485245E-3</v>
      </c>
      <c r="AM1808" s="87">
        <f t="shared" ca="1" si="203"/>
        <v>6.9124516232431308</v>
      </c>
    </row>
    <row r="1809" spans="2:39" x14ac:dyDescent="0.45">
      <c r="B1809" s="86">
        <v>41422</v>
      </c>
      <c r="C1809" s="5">
        <v>84.206000000000003</v>
      </c>
      <c r="E1809" s="86">
        <v>41428</v>
      </c>
      <c r="F1809" s="5">
        <v>2.3025000000000002</v>
      </c>
      <c r="G1809" s="5">
        <v>0.57489419316369461</v>
      </c>
      <c r="I1809" s="86">
        <v>41340</v>
      </c>
      <c r="J1809" s="5">
        <v>13.06</v>
      </c>
      <c r="L1809" s="86">
        <v>41430</v>
      </c>
      <c r="M1809" s="5">
        <v>1.825</v>
      </c>
      <c r="O1809" s="86">
        <f t="shared" ca="1" si="205"/>
        <v>41430</v>
      </c>
      <c r="P1809" s="5">
        <v>1551.18</v>
      </c>
      <c r="Q1809" s="5">
        <v>6.15966603342964</v>
      </c>
      <c r="R1809" s="1"/>
      <c r="S1809" s="1">
        <v>41176</v>
      </c>
      <c r="T1809">
        <v>470.87299999999999</v>
      </c>
      <c r="V1809" s="86">
        <v>41394</v>
      </c>
      <c r="W1809" s="5">
        <v>17.5</v>
      </c>
      <c r="Z1809" s="86">
        <v>41341</v>
      </c>
      <c r="AA1809" s="5">
        <v>94.11</v>
      </c>
      <c r="AC1809" s="1">
        <v>41282</v>
      </c>
      <c r="AD1809">
        <v>1.891</v>
      </c>
      <c r="AE1809" s="87">
        <f t="shared" ca="1" si="199"/>
        <v>-3.6000000000000032E-2</v>
      </c>
      <c r="AF1809" s="87">
        <f t="shared" ca="1" si="200"/>
        <v>4.5839166295501783E-2</v>
      </c>
      <c r="AG1809" s="87">
        <f t="shared" ca="1" si="201"/>
        <v>0.73913434728290994</v>
      </c>
      <c r="AI1809" s="1">
        <v>41192</v>
      </c>
      <c r="AJ1809">
        <v>1432.56</v>
      </c>
      <c r="AK1809" s="85">
        <f t="shared" ca="1" si="204"/>
        <v>-6.2073100173509251E-3</v>
      </c>
      <c r="AL1809" s="87">
        <f t="shared" ca="1" si="202"/>
        <v>4.0870463359089738E-3</v>
      </c>
      <c r="AM1809" s="87">
        <f t="shared" ca="1" si="203"/>
        <v>6.5901641978674634</v>
      </c>
    </row>
    <row r="1810" spans="2:39" x14ac:dyDescent="0.45">
      <c r="B1810" s="86">
        <v>41421</v>
      </c>
      <c r="C1810" s="5">
        <v>73.86</v>
      </c>
      <c r="E1810" s="86">
        <v>41425</v>
      </c>
      <c r="F1810" s="5">
        <v>2.3050000000000002</v>
      </c>
      <c r="G1810" s="5">
        <v>1.6225047508918602</v>
      </c>
      <c r="I1810" s="86">
        <v>41339</v>
      </c>
      <c r="J1810" s="5">
        <v>13.53</v>
      </c>
      <c r="L1810" s="86">
        <v>41429</v>
      </c>
      <c r="M1810" s="5">
        <v>1.8774999999999999</v>
      </c>
      <c r="O1810" s="86">
        <f t="shared" ca="1" si="205"/>
        <v>41429</v>
      </c>
      <c r="P1810" s="5">
        <v>1544.26</v>
      </c>
      <c r="Q1810" s="5">
        <v>6.1650525257139401</v>
      </c>
      <c r="R1810" s="1"/>
      <c r="S1810" s="1">
        <v>41173</v>
      </c>
      <c r="T1810">
        <v>457.8</v>
      </c>
      <c r="V1810" s="86">
        <v>41393</v>
      </c>
      <c r="W1810" s="5">
        <v>17.25</v>
      </c>
      <c r="Z1810" s="86">
        <v>41340</v>
      </c>
      <c r="AA1810" s="5">
        <v>94</v>
      </c>
      <c r="AC1810" s="1">
        <v>41281</v>
      </c>
      <c r="AD1810">
        <v>1.927</v>
      </c>
      <c r="AE1810" s="87">
        <f t="shared" ca="1" si="199"/>
        <v>0</v>
      </c>
      <c r="AF1810" s="87">
        <f t="shared" ca="1" si="200"/>
        <v>4.2108985581068847E-2</v>
      </c>
      <c r="AG1810" s="87">
        <f t="shared" ca="1" si="201"/>
        <v>0.67898699054792844</v>
      </c>
      <c r="AI1810" s="1">
        <v>41191</v>
      </c>
      <c r="AJ1810">
        <v>1441.48</v>
      </c>
      <c r="AK1810" s="85">
        <f t="shared" ca="1" si="204"/>
        <v>-9.9401652318431739E-3</v>
      </c>
      <c r="AL1810" s="87">
        <f t="shared" ca="1" si="202"/>
        <v>7.099198883314623E-3</v>
      </c>
      <c r="AM1810" s="87">
        <f t="shared" ca="1" si="203"/>
        <v>11.447114240743145</v>
      </c>
    </row>
    <row r="1811" spans="2:39" x14ac:dyDescent="0.45">
      <c r="B1811" s="86">
        <v>41418</v>
      </c>
      <c r="C1811" s="5">
        <v>74.694000000000003</v>
      </c>
      <c r="E1811" s="86">
        <v>41424</v>
      </c>
      <c r="F1811" s="5">
        <v>2.2799999999999998</v>
      </c>
      <c r="G1811" s="5">
        <v>1.6579394842192896</v>
      </c>
      <c r="I1811" s="86">
        <v>41338</v>
      </c>
      <c r="J1811" s="5">
        <v>13.48</v>
      </c>
      <c r="L1811" s="86">
        <v>41428</v>
      </c>
      <c r="M1811" s="5">
        <v>1.8474999999999999</v>
      </c>
      <c r="O1811" s="86">
        <f t="shared" ca="1" si="205"/>
        <v>41428</v>
      </c>
      <c r="P1811" s="5">
        <v>1541.46</v>
      </c>
      <c r="Q1811" s="5">
        <v>6.0027571939310302</v>
      </c>
      <c r="R1811" s="1"/>
      <c r="S1811" s="1">
        <v>41172</v>
      </c>
      <c r="T1811">
        <v>455.54599999999999</v>
      </c>
      <c r="V1811" s="86">
        <v>41390</v>
      </c>
      <c r="W1811" s="5">
        <v>18</v>
      </c>
      <c r="Z1811" s="86">
        <v>41339</v>
      </c>
      <c r="AA1811" s="5">
        <v>93.86</v>
      </c>
      <c r="AC1811" s="1">
        <v>41278</v>
      </c>
      <c r="AD1811">
        <v>1.927</v>
      </c>
      <c r="AE1811" s="87">
        <f t="shared" ca="1" si="199"/>
        <v>-1.8999999999999906E-2</v>
      </c>
      <c r="AF1811" s="87">
        <f t="shared" ca="1" si="200"/>
        <v>4.0793177534157989E-2</v>
      </c>
      <c r="AG1811" s="87">
        <f t="shared" ca="1" si="201"/>
        <v>0.65777022330496704</v>
      </c>
      <c r="AI1811" s="1">
        <v>41190</v>
      </c>
      <c r="AJ1811">
        <v>1455.88</v>
      </c>
      <c r="AK1811" s="85">
        <f t="shared" ca="1" si="204"/>
        <v>-3.4626904363913532E-3</v>
      </c>
      <c r="AL1811" s="87">
        <f t="shared" ca="1" si="202"/>
        <v>4.6224013345967842E-3</v>
      </c>
      <c r="AM1811" s="87">
        <f t="shared" ca="1" si="203"/>
        <v>7.4533981951196955</v>
      </c>
    </row>
    <row r="1812" spans="2:39" x14ac:dyDescent="0.45">
      <c r="B1812" s="86">
        <v>41417</v>
      </c>
      <c r="C1812" s="5">
        <v>77.745999999999995</v>
      </c>
      <c r="E1812" s="86">
        <v>41423</v>
      </c>
      <c r="F1812" s="5">
        <v>2.2759999999999998</v>
      </c>
      <c r="G1812" s="5">
        <v>1.6546609672880599</v>
      </c>
      <c r="I1812" s="86">
        <v>41337</v>
      </c>
      <c r="J1812" s="5">
        <v>14.01</v>
      </c>
      <c r="L1812" s="86">
        <v>41425</v>
      </c>
      <c r="M1812" s="5">
        <v>1.8465</v>
      </c>
      <c r="O1812" s="86">
        <f t="shared" ca="1" si="205"/>
        <v>41425</v>
      </c>
      <c r="P1812" s="5">
        <v>1539.79</v>
      </c>
      <c r="Q1812" s="5">
        <v>7.0453492503752697</v>
      </c>
      <c r="R1812" s="1"/>
      <c r="S1812" s="1">
        <v>41171</v>
      </c>
      <c r="T1812">
        <v>448.01799999999997</v>
      </c>
      <c r="V1812" s="86">
        <v>41389</v>
      </c>
      <c r="W1812" s="5">
        <v>17.5</v>
      </c>
      <c r="Z1812" s="86">
        <v>41338</v>
      </c>
      <c r="AA1812" s="5">
        <v>93.92</v>
      </c>
      <c r="AC1812" s="1">
        <v>41277</v>
      </c>
      <c r="AD1812">
        <v>1.946</v>
      </c>
      <c r="AE1812" s="87">
        <f t="shared" ca="1" si="199"/>
        <v>6.8500000000000005E-2</v>
      </c>
      <c r="AF1812" s="87">
        <f t="shared" ca="1" si="200"/>
        <v>2.6854546480375913E-2</v>
      </c>
      <c r="AG1812" s="87">
        <f t="shared" ca="1" si="201"/>
        <v>0.43301655087690849</v>
      </c>
      <c r="AI1812" s="1">
        <v>41187</v>
      </c>
      <c r="AJ1812">
        <v>1460.93</v>
      </c>
      <c r="AK1812" s="85">
        <f t="shared" ca="1" si="204"/>
        <v>-3.2166114302795205E-4</v>
      </c>
      <c r="AL1812" s="87">
        <f t="shared" ca="1" si="202"/>
        <v>3.3186277151994901E-3</v>
      </c>
      <c r="AM1812" s="87">
        <f t="shared" ca="1" si="203"/>
        <v>5.3511264021170799</v>
      </c>
    </row>
    <row r="1813" spans="2:39" x14ac:dyDescent="0.45">
      <c r="B1813" s="86">
        <v>41416</v>
      </c>
      <c r="C1813" s="5">
        <v>75.261499999999998</v>
      </c>
      <c r="E1813" s="86">
        <v>41422</v>
      </c>
      <c r="F1813" s="5">
        <v>2.3344999999999998</v>
      </c>
      <c r="G1813" s="5">
        <v>1.4878797834502586</v>
      </c>
      <c r="I1813" s="86">
        <v>41334</v>
      </c>
      <c r="J1813" s="5">
        <v>15.36</v>
      </c>
      <c r="L1813" s="86">
        <v>41424</v>
      </c>
      <c r="M1813" s="5">
        <v>1.8228</v>
      </c>
      <c r="O1813" s="86">
        <f t="shared" ca="1" si="205"/>
        <v>41424</v>
      </c>
      <c r="P1813" s="5">
        <v>1525.2</v>
      </c>
      <c r="Q1813" s="5">
        <v>9.2984902156847706</v>
      </c>
      <c r="R1813" s="1"/>
      <c r="S1813" s="1">
        <v>41170</v>
      </c>
      <c r="T1813">
        <v>449.55099999999999</v>
      </c>
      <c r="V1813" s="86">
        <v>41388</v>
      </c>
      <c r="W1813" s="5">
        <v>17.5</v>
      </c>
      <c r="Z1813" s="86">
        <v>41337</v>
      </c>
      <c r="AA1813" s="5">
        <v>93.73</v>
      </c>
      <c r="AC1813" s="1">
        <v>41276</v>
      </c>
      <c r="AD1813">
        <v>1.8774999999999999</v>
      </c>
      <c r="AE1813" s="87">
        <f t="shared" ca="1" si="199"/>
        <v>5.4499999999999993E-2</v>
      </c>
      <c r="AF1813" s="87">
        <f t="shared" ca="1" si="200"/>
        <v>4.4263180711135865E-2</v>
      </c>
      <c r="AG1813" s="87">
        <f t="shared" ca="1" si="201"/>
        <v>0.71372234330538797</v>
      </c>
      <c r="AI1813" s="1">
        <v>41186</v>
      </c>
      <c r="AJ1813">
        <v>1461.4</v>
      </c>
      <c r="AK1813" s="85">
        <f t="shared" ca="1" si="204"/>
        <v>7.1487982954376974E-3</v>
      </c>
      <c r="AL1813" s="87">
        <f t="shared" ca="1" si="202"/>
        <v>2.6419589133748257E-3</v>
      </c>
      <c r="AM1813" s="87">
        <f t="shared" ca="1" si="203"/>
        <v>4.260030744008521</v>
      </c>
    </row>
    <row r="1814" spans="2:39" x14ac:dyDescent="0.45">
      <c r="B1814" s="86">
        <v>41415</v>
      </c>
      <c r="C1814" s="5">
        <v>71.566999999999993</v>
      </c>
      <c r="E1814" s="86">
        <v>41421</v>
      </c>
      <c r="F1814" s="5">
        <v>2.1560000000000001</v>
      </c>
      <c r="G1814" s="5">
        <v>0.98830916215523978</v>
      </c>
      <c r="I1814" s="86">
        <v>41333</v>
      </c>
      <c r="J1814" s="5">
        <v>15.51</v>
      </c>
      <c r="L1814" s="86">
        <v>41423</v>
      </c>
      <c r="M1814" s="5">
        <v>1.8202</v>
      </c>
      <c r="O1814" s="86">
        <f t="shared" ca="1" si="205"/>
        <v>41423</v>
      </c>
      <c r="P1814" s="5">
        <v>1518.2</v>
      </c>
      <c r="Q1814" s="5">
        <v>9.3654330434401594</v>
      </c>
      <c r="R1814" s="1"/>
      <c r="S1814" s="1">
        <v>41169</v>
      </c>
      <c r="T1814">
        <v>449.57400000000001</v>
      </c>
      <c r="V1814" s="86">
        <v>41387</v>
      </c>
      <c r="W1814" s="5">
        <v>18.5</v>
      </c>
      <c r="Z1814" s="86">
        <v>41334</v>
      </c>
      <c r="AA1814" s="5">
        <v>93.72</v>
      </c>
      <c r="AC1814" s="1">
        <v>41275</v>
      </c>
      <c r="AD1814">
        <v>1.823</v>
      </c>
      <c r="AE1814" s="87">
        <f t="shared" ca="1" si="199"/>
        <v>6.9999999999998952E-3</v>
      </c>
      <c r="AF1814" s="87">
        <f t="shared" ca="1" si="200"/>
        <v>3.8827610450983666E-2</v>
      </c>
      <c r="AG1814" s="87">
        <f t="shared" ca="1" si="201"/>
        <v>0.62607640641272155</v>
      </c>
      <c r="AI1814" s="1">
        <v>41185</v>
      </c>
      <c r="AJ1814">
        <v>1450.99</v>
      </c>
      <c r="AK1814" s="85">
        <f t="shared" ca="1" si="204"/>
        <v>3.6178640233520921E-3</v>
      </c>
      <c r="AL1814" s="87">
        <f t="shared" ca="1" si="202"/>
        <v>3.6169134716475338E-3</v>
      </c>
      <c r="AM1814" s="87">
        <f t="shared" ca="1" si="203"/>
        <v>5.8320977323431462</v>
      </c>
    </row>
    <row r="1815" spans="2:39" x14ac:dyDescent="0.45">
      <c r="B1815" s="86">
        <v>41414</v>
      </c>
      <c r="C1815" s="5">
        <v>72.037999999999997</v>
      </c>
      <c r="E1815" s="86">
        <v>41418</v>
      </c>
      <c r="F1815" s="5">
        <v>2.16</v>
      </c>
      <c r="G1815" s="5">
        <v>1.128428110248938</v>
      </c>
      <c r="I1815" s="86">
        <v>41332</v>
      </c>
      <c r="J1815" s="5">
        <v>14.73</v>
      </c>
      <c r="L1815" s="86">
        <v>41422</v>
      </c>
      <c r="M1815" s="5">
        <v>1.8614999999999999</v>
      </c>
      <c r="O1815" s="86">
        <f t="shared" ca="1" si="205"/>
        <v>41422</v>
      </c>
      <c r="P1815" s="5">
        <v>1514.68</v>
      </c>
      <c r="Q1815" s="5">
        <v>21.616300932113301</v>
      </c>
      <c r="R1815" s="1"/>
      <c r="S1815" s="1">
        <v>41166</v>
      </c>
      <c r="T1815">
        <v>445.93299999999999</v>
      </c>
      <c r="V1815" s="86">
        <v>41386</v>
      </c>
      <c r="W1815" s="5">
        <v>17.25</v>
      </c>
      <c r="Z1815" s="86">
        <v>41333</v>
      </c>
      <c r="AA1815" s="5">
        <v>94.04</v>
      </c>
      <c r="AC1815" s="1">
        <v>41274</v>
      </c>
      <c r="AD1815">
        <v>1.8160000000000001</v>
      </c>
      <c r="AE1815" s="87">
        <f t="shared" ca="1" si="199"/>
        <v>5.4000000000000048E-2</v>
      </c>
      <c r="AF1815" s="87">
        <f t="shared" ca="1" si="200"/>
        <v>3.9418565845719643E-2</v>
      </c>
      <c r="AG1815" s="87">
        <f t="shared" ca="1" si="201"/>
        <v>0.63560527583293946</v>
      </c>
      <c r="AI1815" s="1">
        <v>41184</v>
      </c>
      <c r="AJ1815">
        <v>1445.75</v>
      </c>
      <c r="AK1815" s="85">
        <f t="shared" ca="1" si="204"/>
        <v>8.7189996666161944E-4</v>
      </c>
      <c r="AL1815" s="87">
        <f t="shared" ca="1" si="202"/>
        <v>5.8161927816574336E-3</v>
      </c>
      <c r="AM1815" s="87">
        <f t="shared" ca="1" si="203"/>
        <v>9.3783290639031467</v>
      </c>
    </row>
    <row r="1816" spans="2:39" x14ac:dyDescent="0.45">
      <c r="B1816" s="86">
        <v>41411</v>
      </c>
      <c r="C1816" s="5">
        <v>71.174000000000007</v>
      </c>
      <c r="E1816" s="86">
        <v>41417</v>
      </c>
      <c r="F1816" s="5">
        <v>2.1535000000000002</v>
      </c>
      <c r="G1816" s="5">
        <v>1.1258979749515445</v>
      </c>
      <c r="I1816" s="86">
        <v>41331</v>
      </c>
      <c r="J1816" s="5">
        <v>16.87</v>
      </c>
      <c r="L1816" s="86">
        <v>41421</v>
      </c>
      <c r="M1816" s="5">
        <v>1.7490000000000001</v>
      </c>
      <c r="O1816" s="86">
        <f t="shared" ca="1" si="205"/>
        <v>41421</v>
      </c>
      <c r="P1816" s="5">
        <v>1515.99</v>
      </c>
      <c r="Q1816" s="5">
        <v>22.700103707066098</v>
      </c>
      <c r="R1816" s="1"/>
      <c r="S1816" s="1">
        <v>41165</v>
      </c>
      <c r="T1816">
        <v>457.19499999999999</v>
      </c>
      <c r="V1816" s="86">
        <v>41383</v>
      </c>
      <c r="W1816" s="5">
        <v>16.75</v>
      </c>
      <c r="Z1816" s="86">
        <v>41332</v>
      </c>
      <c r="AA1816" s="5">
        <v>94.08</v>
      </c>
      <c r="AC1816" s="1">
        <v>41271</v>
      </c>
      <c r="AD1816">
        <v>1.762</v>
      </c>
      <c r="AE1816" s="87">
        <f t="shared" ca="1" si="199"/>
        <v>-3.8000000000000034E-2</v>
      </c>
      <c r="AF1816" s="87">
        <f t="shared" ca="1" si="200"/>
        <v>1.2875137539718449E-2</v>
      </c>
      <c r="AG1816" s="87">
        <f t="shared" ca="1" si="201"/>
        <v>0.20760535478000916</v>
      </c>
      <c r="AI1816" s="1">
        <v>41183</v>
      </c>
      <c r="AJ1816">
        <v>1444.49</v>
      </c>
      <c r="AK1816" s="85">
        <f t="shared" ca="1" si="204"/>
        <v>2.6480349319839992E-3</v>
      </c>
      <c r="AL1816" s="87">
        <f t="shared" ca="1" si="202"/>
        <v>7.1052577666063637E-3</v>
      </c>
      <c r="AM1816" s="87">
        <f t="shared" ca="1" si="203"/>
        <v>11.456883896496119</v>
      </c>
    </row>
    <row r="1817" spans="2:39" x14ac:dyDescent="0.45">
      <c r="B1817" s="86">
        <v>41410</v>
      </c>
      <c r="C1817" s="5">
        <v>68.028999999999996</v>
      </c>
      <c r="E1817" s="86">
        <v>41416</v>
      </c>
      <c r="F1817" s="5">
        <v>2.1709999999999998</v>
      </c>
      <c r="G1817" s="5">
        <v>1.1382354765161709</v>
      </c>
      <c r="I1817" s="86">
        <v>41330</v>
      </c>
      <c r="J1817" s="5">
        <v>18.989999999999998</v>
      </c>
      <c r="L1817" s="86">
        <v>41418</v>
      </c>
      <c r="M1817" s="5">
        <v>1.7544999999999999</v>
      </c>
      <c r="O1817" s="86">
        <f t="shared" ca="1" si="205"/>
        <v>41418</v>
      </c>
      <c r="P1817" s="5">
        <v>1496.94</v>
      </c>
      <c r="Q1817" s="5">
        <v>20.181710737337902</v>
      </c>
      <c r="R1817" s="1"/>
      <c r="S1817" s="1">
        <v>41164</v>
      </c>
      <c r="T1817">
        <v>483.80200000000002</v>
      </c>
      <c r="V1817" s="86">
        <v>41382</v>
      </c>
      <c r="W1817" s="5">
        <v>16.5</v>
      </c>
      <c r="Z1817" s="86">
        <v>41331</v>
      </c>
      <c r="AA1817" s="5">
        <v>93.92</v>
      </c>
      <c r="AC1817" s="1">
        <v>41270</v>
      </c>
      <c r="AD1817">
        <v>1.8</v>
      </c>
      <c r="AE1817" s="87">
        <f t="shared" ca="1" si="199"/>
        <v>-1.2000000000000011E-2</v>
      </c>
      <c r="AF1817" s="87">
        <f t="shared" ca="1" si="200"/>
        <v>1.462212934789817E-2</v>
      </c>
      <c r="AG1817" s="87">
        <f t="shared" ca="1" si="201"/>
        <v>0.23577475126343125</v>
      </c>
      <c r="AI1817" s="1">
        <v>41180</v>
      </c>
      <c r="AJ1817">
        <v>1440.67</v>
      </c>
      <c r="AK1817" s="85">
        <f t="shared" ca="1" si="204"/>
        <v>-4.4878218697084783E-3</v>
      </c>
      <c r="AL1817" s="87">
        <f t="shared" ca="1" si="202"/>
        <v>8.6712789274317782E-3</v>
      </c>
      <c r="AM1817" s="87">
        <f t="shared" ca="1" si="203"/>
        <v>13.982017144068957</v>
      </c>
    </row>
    <row r="1818" spans="2:39" x14ac:dyDescent="0.45">
      <c r="B1818" s="86">
        <v>41409</v>
      </c>
      <c r="C1818" s="5">
        <v>70.975499999999997</v>
      </c>
      <c r="E1818" s="86">
        <v>41415</v>
      </c>
      <c r="F1818" s="5">
        <v>2.0550000000000002</v>
      </c>
      <c r="G1818" s="5">
        <v>1.0127256950099259</v>
      </c>
      <c r="I1818" s="86">
        <v>41327</v>
      </c>
      <c r="J1818" s="5">
        <v>14.17</v>
      </c>
      <c r="L1818" s="86">
        <v>41417</v>
      </c>
      <c r="M1818" s="5">
        <v>1.7544999999999999</v>
      </c>
      <c r="O1818" s="86">
        <f t="shared" ca="1" si="205"/>
        <v>41417</v>
      </c>
      <c r="P1818" s="5">
        <v>1487.85</v>
      </c>
      <c r="Q1818" s="5">
        <v>18.845026297230799</v>
      </c>
      <c r="R1818" s="1"/>
      <c r="S1818" s="1">
        <v>41163</v>
      </c>
      <c r="T1818">
        <v>493.82</v>
      </c>
      <c r="V1818" s="86">
        <v>41381</v>
      </c>
      <c r="W1818" s="5">
        <v>16.75</v>
      </c>
      <c r="Z1818" s="86">
        <v>41330</v>
      </c>
      <c r="AA1818" s="5">
        <v>93.46</v>
      </c>
      <c r="AC1818" s="1">
        <v>41269</v>
      </c>
      <c r="AD1818">
        <v>1.8120000000000001</v>
      </c>
      <c r="AE1818" s="87">
        <f t="shared" ca="1" si="199"/>
        <v>-1.3399999999999856E-2</v>
      </c>
      <c r="AF1818" s="87">
        <f t="shared" ca="1" si="200"/>
        <v>1.8473652409129342E-2</v>
      </c>
      <c r="AG1818" s="87">
        <f t="shared" ca="1" si="201"/>
        <v>0.29787869454975441</v>
      </c>
      <c r="AI1818" s="1">
        <v>41179</v>
      </c>
      <c r="AJ1818">
        <v>1447.15</v>
      </c>
      <c r="AK1818" s="85">
        <f t="shared" ca="1" si="204"/>
        <v>9.6026733646948151E-3</v>
      </c>
      <c r="AL1818" s="87">
        <f t="shared" ca="1" si="202"/>
        <v>8.597870294690519E-3</v>
      </c>
      <c r="AM1818" s="87">
        <f t="shared" ca="1" si="203"/>
        <v>13.863649280446912</v>
      </c>
    </row>
    <row r="1819" spans="2:39" x14ac:dyDescent="0.45">
      <c r="B1819" s="86">
        <v>41408</v>
      </c>
      <c r="C1819" s="5">
        <v>70.378500000000003</v>
      </c>
      <c r="E1819" s="86">
        <v>41414</v>
      </c>
      <c r="F1819" s="5">
        <v>2.0979999999999999</v>
      </c>
      <c r="G1819" s="5">
        <v>1.0195064165238681</v>
      </c>
      <c r="I1819" s="86">
        <v>41326</v>
      </c>
      <c r="J1819" s="5">
        <v>15.22</v>
      </c>
      <c r="L1819" s="86">
        <v>41416</v>
      </c>
      <c r="M1819" s="5">
        <v>1.7765</v>
      </c>
      <c r="O1819" s="86">
        <f t="shared" ca="1" si="205"/>
        <v>41416</v>
      </c>
      <c r="P1819" s="5">
        <v>1515.6</v>
      </c>
      <c r="Q1819" s="5">
        <v>16.746381337619699</v>
      </c>
      <c r="R1819" s="1"/>
      <c r="S1819" s="1">
        <v>41162</v>
      </c>
      <c r="T1819">
        <v>503.07299999999998</v>
      </c>
      <c r="V1819" s="86">
        <v>41380</v>
      </c>
      <c r="W1819" s="5">
        <v>17.25</v>
      </c>
      <c r="Z1819" s="86">
        <v>41327</v>
      </c>
      <c r="AA1819" s="5">
        <v>93.75</v>
      </c>
      <c r="AC1819" s="1">
        <v>41268</v>
      </c>
      <c r="AD1819">
        <v>1.8253999999999999</v>
      </c>
      <c r="AE1819" s="87">
        <f t="shared" ca="1" si="199"/>
        <v>-1.1500000000000066E-2</v>
      </c>
      <c r="AF1819" s="87">
        <f t="shared" ca="1" si="200"/>
        <v>1.8380787070561778E-2</v>
      </c>
      <c r="AG1819" s="87">
        <f t="shared" ca="1" si="201"/>
        <v>0.29638128595892499</v>
      </c>
      <c r="AI1819" s="1">
        <v>41178</v>
      </c>
      <c r="AJ1819">
        <v>1433.32</v>
      </c>
      <c r="AK1819" s="85">
        <f t="shared" ca="1" si="204"/>
        <v>-5.7532394483594748E-3</v>
      </c>
      <c r="AL1819" s="87">
        <f t="shared" ca="1" si="202"/>
        <v>4.5779543403897177E-3</v>
      </c>
      <c r="AM1819" s="87">
        <f t="shared" ca="1" si="203"/>
        <v>7.3817295704327952</v>
      </c>
    </row>
    <row r="1820" spans="2:39" x14ac:dyDescent="0.45">
      <c r="B1820" s="86">
        <v>41407</v>
      </c>
      <c r="C1820" s="5">
        <v>67.975999999999999</v>
      </c>
      <c r="E1820" s="86">
        <v>41411</v>
      </c>
      <c r="F1820" s="5">
        <v>2.0870000000000002</v>
      </c>
      <c r="G1820" s="5">
        <v>1.1237598720367301</v>
      </c>
      <c r="I1820" s="86">
        <v>41325</v>
      </c>
      <c r="J1820" s="5">
        <v>14.68</v>
      </c>
      <c r="L1820" s="86">
        <v>41415</v>
      </c>
      <c r="M1820" s="5">
        <v>1.6719999999999999</v>
      </c>
      <c r="O1820" s="86">
        <f t="shared" ca="1" si="205"/>
        <v>41415</v>
      </c>
      <c r="P1820" s="5">
        <v>1502.42</v>
      </c>
      <c r="Q1820" s="5">
        <v>13.5222276370106</v>
      </c>
      <c r="R1820" s="1"/>
      <c r="S1820" s="1">
        <v>41159</v>
      </c>
      <c r="T1820">
        <v>498.44200000000001</v>
      </c>
      <c r="V1820" s="86">
        <v>41379</v>
      </c>
      <c r="W1820" s="5">
        <v>17.25</v>
      </c>
      <c r="Z1820" s="86">
        <v>41326</v>
      </c>
      <c r="AA1820" s="5">
        <v>93.52</v>
      </c>
      <c r="AC1820" s="1">
        <v>41267</v>
      </c>
      <c r="AD1820">
        <v>1.8369</v>
      </c>
      <c r="AE1820" s="87">
        <f t="shared" ca="1" si="199"/>
        <v>1.6899999999999915E-2</v>
      </c>
      <c r="AF1820" s="87">
        <f t="shared" ca="1" si="200"/>
        <v>1.9311740815714434E-2</v>
      </c>
      <c r="AG1820" s="87">
        <f t="shared" ca="1" si="201"/>
        <v>0.31139246404925408</v>
      </c>
      <c r="AI1820" s="1">
        <v>41177</v>
      </c>
      <c r="AJ1820">
        <v>1441.59</v>
      </c>
      <c r="AK1820" s="85">
        <f t="shared" ca="1" si="204"/>
        <v>-1.0557355654258943E-2</v>
      </c>
      <c r="AL1820" s="87">
        <f t="shared" ca="1" si="202"/>
        <v>4.8922938910287679E-3</v>
      </c>
      <c r="AM1820" s="87">
        <f t="shared" ca="1" si="203"/>
        <v>7.8885868659800682</v>
      </c>
    </row>
    <row r="1821" spans="2:39" x14ac:dyDescent="0.45">
      <c r="B1821" s="86">
        <v>41404</v>
      </c>
      <c r="C1821" s="5">
        <v>64.325000000000003</v>
      </c>
      <c r="E1821" s="86">
        <v>41410</v>
      </c>
      <c r="F1821" s="5">
        <v>2.0089999999999999</v>
      </c>
      <c r="G1821" s="5">
        <v>0.87704617894384795</v>
      </c>
      <c r="I1821" s="86">
        <v>41324</v>
      </c>
      <c r="J1821" s="5">
        <v>12.31</v>
      </c>
      <c r="L1821" s="86">
        <v>41414</v>
      </c>
      <c r="M1821" s="5">
        <v>1.7111000000000001</v>
      </c>
      <c r="O1821" s="86">
        <f t="shared" ca="1" si="205"/>
        <v>41414</v>
      </c>
      <c r="P1821" s="5">
        <v>1511.95</v>
      </c>
      <c r="Q1821" s="5">
        <v>13.269123684269999</v>
      </c>
      <c r="R1821" s="1"/>
      <c r="S1821" s="1">
        <v>41158</v>
      </c>
      <c r="T1821">
        <v>512.40300000000002</v>
      </c>
      <c r="V1821" s="86">
        <v>41376</v>
      </c>
      <c r="W1821" s="5">
        <v>17.5</v>
      </c>
      <c r="Z1821" s="86">
        <v>41325</v>
      </c>
      <c r="AA1821" s="5">
        <v>93.42</v>
      </c>
      <c r="AC1821" s="1">
        <v>41264</v>
      </c>
      <c r="AD1821">
        <v>1.82</v>
      </c>
      <c r="AE1821" s="87">
        <f t="shared" ref="AE1821:AE1884" ca="1" si="206">(AD1821-AD1822)</f>
        <v>-2.7099999999999902E-2</v>
      </c>
      <c r="AF1821" s="87">
        <f t="shared" ref="AF1821:AF1884" ca="1" si="207">STDEV(AE1821:AE1824)</f>
        <v>3.2097494710127503E-2</v>
      </c>
      <c r="AG1821" s="87">
        <f t="shared" ref="AG1821:AG1884" ca="1" si="208">AF1821*SQRT(260)</f>
        <v>0.51755655085539432</v>
      </c>
      <c r="AI1821" s="1">
        <v>41176</v>
      </c>
      <c r="AJ1821">
        <v>1456.89</v>
      </c>
      <c r="AK1821" s="85">
        <f t="shared" ca="1" si="204"/>
        <v>-2.2351434037312782E-3</v>
      </c>
      <c r="AL1821" s="87">
        <f t="shared" ref="AL1821:AL1884" ca="1" si="209">STDEV(AK1821:AK1824)</f>
        <v>1.4146172240948542E-3</v>
      </c>
      <c r="AM1821" s="87">
        <f t="shared" ref="AM1821:AM1884" ca="1" si="210">AL1821*SQRT(260)*100</f>
        <v>2.2810017351670644</v>
      </c>
    </row>
    <row r="1822" spans="2:39" x14ac:dyDescent="0.45">
      <c r="B1822" s="86">
        <v>41403</v>
      </c>
      <c r="C1822" s="5">
        <v>60.442</v>
      </c>
      <c r="E1822" s="86">
        <v>41409</v>
      </c>
      <c r="F1822" s="5">
        <v>2.0710000000000002</v>
      </c>
      <c r="G1822" s="5">
        <v>0.88240296916998173</v>
      </c>
      <c r="I1822" s="86">
        <v>41320</v>
      </c>
      <c r="J1822" s="5">
        <v>12.46</v>
      </c>
      <c r="L1822" s="86">
        <v>41411</v>
      </c>
      <c r="M1822" s="5">
        <v>1.6972</v>
      </c>
      <c r="O1822" s="86">
        <f t="shared" ca="1" si="205"/>
        <v>41411</v>
      </c>
      <c r="P1822" s="5">
        <v>1530.94</v>
      </c>
      <c r="Q1822" s="5">
        <v>5.9693008840823696</v>
      </c>
      <c r="R1822" s="1"/>
      <c r="S1822" s="1">
        <v>41157</v>
      </c>
      <c r="T1822">
        <v>541.45100000000002</v>
      </c>
      <c r="V1822" s="86">
        <v>41375</v>
      </c>
      <c r="W1822" s="5">
        <v>16.75</v>
      </c>
      <c r="Z1822" s="86">
        <v>41324</v>
      </c>
      <c r="AA1822" s="5">
        <v>93.51</v>
      </c>
      <c r="AC1822" s="1">
        <v>41263</v>
      </c>
      <c r="AD1822">
        <v>1.8471</v>
      </c>
      <c r="AE1822" s="87">
        <f t="shared" ca="1" si="206"/>
        <v>-2.2999999999999687E-3</v>
      </c>
      <c r="AF1822" s="87">
        <f t="shared" ca="1" si="207"/>
        <v>3.9973105541934922E-2</v>
      </c>
      <c r="AG1822" s="87">
        <f t="shared" ca="1" si="208"/>
        <v>0.64454695975804099</v>
      </c>
      <c r="AI1822" s="1">
        <v>41173</v>
      </c>
      <c r="AJ1822">
        <v>1460.15</v>
      </c>
      <c r="AK1822" s="85">
        <f t="shared" ref="AK1822:AK1885" ca="1" si="211">LN(AJ1822/AJ1823)</f>
        <v>-7.5331888366289224E-5</v>
      </c>
      <c r="AL1822" s="87">
        <f t="shared" ca="1" si="209"/>
        <v>1.0352294413899215E-3</v>
      </c>
      <c r="AM1822" s="87">
        <f t="shared" ca="1" si="210"/>
        <v>1.6692573170225347</v>
      </c>
    </row>
    <row r="1823" spans="2:39" x14ac:dyDescent="0.45">
      <c r="B1823" s="86">
        <v>41402</v>
      </c>
      <c r="C1823" s="5">
        <v>62.177</v>
      </c>
      <c r="E1823" s="86">
        <v>41408</v>
      </c>
      <c r="F1823" s="5">
        <v>2.1160000000000001</v>
      </c>
      <c r="G1823" s="5">
        <v>0.53155902776643804</v>
      </c>
      <c r="I1823" s="86">
        <v>41319</v>
      </c>
      <c r="J1823" s="5">
        <v>12.66</v>
      </c>
      <c r="L1823" s="86">
        <v>41410</v>
      </c>
      <c r="M1823" s="5">
        <v>1.6356999999999999</v>
      </c>
      <c r="O1823" s="86">
        <f t="shared" ca="1" si="205"/>
        <v>41410</v>
      </c>
      <c r="P1823" s="5">
        <v>1519.79</v>
      </c>
      <c r="Q1823" s="5">
        <v>1.77208344390971</v>
      </c>
      <c r="R1823" s="1"/>
      <c r="S1823" s="1">
        <v>41156</v>
      </c>
      <c r="T1823">
        <v>540.64200000000005</v>
      </c>
      <c r="V1823" s="86">
        <v>41374</v>
      </c>
      <c r="W1823" s="5">
        <v>16.75</v>
      </c>
      <c r="Z1823" s="86">
        <v>41320</v>
      </c>
      <c r="AA1823" s="5">
        <v>93.42</v>
      </c>
      <c r="AC1823" s="1">
        <v>41262</v>
      </c>
      <c r="AD1823">
        <v>1.8493999999999999</v>
      </c>
      <c r="AE1823" s="87">
        <f t="shared" ca="1" si="206"/>
        <v>-1.8100000000000005E-2</v>
      </c>
      <c r="AF1823" s="87">
        <f t="shared" ca="1" si="207"/>
        <v>4.4441047092374744E-2</v>
      </c>
      <c r="AG1823" s="87">
        <f t="shared" ca="1" si="208"/>
        <v>0.71659035252599801</v>
      </c>
      <c r="AI1823" s="1">
        <v>41172</v>
      </c>
      <c r="AJ1823">
        <v>1460.26</v>
      </c>
      <c r="AK1823" s="85">
        <f t="shared" ca="1" si="211"/>
        <v>-5.4085326052881347E-4</v>
      </c>
      <c r="AL1823" s="87">
        <f t="shared" ca="1" si="209"/>
        <v>1.7873678460183879E-3</v>
      </c>
      <c r="AM1823" s="87">
        <f t="shared" ca="1" si="210"/>
        <v>2.8820440531242872</v>
      </c>
    </row>
    <row r="1824" spans="2:39" x14ac:dyDescent="0.45">
      <c r="B1824" s="86">
        <v>41401</v>
      </c>
      <c r="C1824" s="5">
        <v>63.090499999999999</v>
      </c>
      <c r="E1824" s="86">
        <v>41407</v>
      </c>
      <c r="F1824" s="5">
        <v>2.0634999999999999</v>
      </c>
      <c r="G1824" s="5">
        <v>0.63480693915551922</v>
      </c>
      <c r="I1824" s="86">
        <v>41318</v>
      </c>
      <c r="J1824" s="5">
        <v>12.98</v>
      </c>
      <c r="L1824" s="86">
        <v>41409</v>
      </c>
      <c r="M1824" s="5">
        <v>1.6895</v>
      </c>
      <c r="O1824" s="86">
        <f t="shared" ca="1" si="205"/>
        <v>41409</v>
      </c>
      <c r="P1824" s="5">
        <v>1521.38</v>
      </c>
      <c r="Q1824" s="5">
        <v>1.45634250623332</v>
      </c>
      <c r="R1824" s="1"/>
      <c r="S1824" s="1">
        <v>41155</v>
      </c>
      <c r="T1824">
        <v>542.673</v>
      </c>
      <c r="V1824" s="86">
        <v>41373</v>
      </c>
      <c r="W1824" s="5">
        <v>17.75</v>
      </c>
      <c r="Z1824" s="86">
        <v>41319</v>
      </c>
      <c r="AA1824" s="5">
        <v>93.41</v>
      </c>
      <c r="AC1824" s="1">
        <v>41261</v>
      </c>
      <c r="AD1824">
        <v>1.8674999999999999</v>
      </c>
      <c r="AE1824" s="87">
        <f t="shared" ca="1" si="206"/>
        <v>4.4999999999999929E-2</v>
      </c>
      <c r="AF1824" s="87">
        <f t="shared" ca="1" si="207"/>
        <v>3.7099809074081988E-2</v>
      </c>
      <c r="AG1824" s="87">
        <f t="shared" ca="1" si="208"/>
        <v>0.59821644633582871</v>
      </c>
      <c r="AI1824" s="1">
        <v>41171</v>
      </c>
      <c r="AJ1824">
        <v>1461.05</v>
      </c>
      <c r="AK1824" s="85">
        <f t="shared" ca="1" si="211"/>
        <v>1.18478151903211E-3</v>
      </c>
      <c r="AL1824" s="87">
        <f t="shared" ca="1" si="209"/>
        <v>3.0723075408263588E-3</v>
      </c>
      <c r="AM1824" s="87">
        <f t="shared" ca="1" si="210"/>
        <v>4.9539470552366742</v>
      </c>
    </row>
    <row r="1825" spans="2:39" x14ac:dyDescent="0.45">
      <c r="B1825" s="86">
        <v>41400</v>
      </c>
      <c r="C1825" s="5">
        <v>63.441499999999998</v>
      </c>
      <c r="E1825" s="86">
        <v>41404</v>
      </c>
      <c r="F1825" s="5">
        <v>2.0409999999999999</v>
      </c>
      <c r="G1825" s="5">
        <v>0.64180703226644842</v>
      </c>
      <c r="I1825" s="86">
        <v>41317</v>
      </c>
      <c r="J1825" s="5">
        <v>12.64</v>
      </c>
      <c r="L1825" s="86">
        <v>41408</v>
      </c>
      <c r="M1825" s="5">
        <v>1.7289000000000001</v>
      </c>
      <c r="O1825" s="86">
        <f t="shared" ca="1" si="205"/>
        <v>41408</v>
      </c>
      <c r="P1825" s="5">
        <v>1520.33</v>
      </c>
      <c r="Q1825" s="5">
        <v>4.37175411063361</v>
      </c>
      <c r="R1825" s="1"/>
      <c r="S1825" s="1">
        <v>41152</v>
      </c>
      <c r="T1825">
        <v>543.072</v>
      </c>
      <c r="V1825" s="86">
        <v>41372</v>
      </c>
      <c r="W1825" s="5">
        <v>19</v>
      </c>
      <c r="Z1825" s="86">
        <v>41318</v>
      </c>
      <c r="AA1825" s="5">
        <v>93.45</v>
      </c>
      <c r="AC1825" s="1">
        <v>41260</v>
      </c>
      <c r="AD1825">
        <v>1.8225</v>
      </c>
      <c r="AE1825" s="87">
        <f t="shared" ca="1" si="206"/>
        <v>6.7500000000000115E-2</v>
      </c>
      <c r="AF1825" s="87">
        <f t="shared" ca="1" si="207"/>
        <v>3.6663640026598603E-2</v>
      </c>
      <c r="AG1825" s="87">
        <f t="shared" ca="1" si="208"/>
        <v>0.59118343177054677</v>
      </c>
      <c r="AI1825" s="1">
        <v>41170</v>
      </c>
      <c r="AJ1825">
        <v>1459.32</v>
      </c>
      <c r="AK1825" s="85">
        <f t="shared" ca="1" si="211"/>
        <v>-1.2805984266831857E-3</v>
      </c>
      <c r="AL1825" s="87">
        <f t="shared" ca="1" si="209"/>
        <v>8.6987857700623183E-3</v>
      </c>
      <c r="AM1825" s="87">
        <f t="shared" ca="1" si="210"/>
        <v>14.026370595094818</v>
      </c>
    </row>
    <row r="1826" spans="2:39" x14ac:dyDescent="0.45">
      <c r="B1826" s="86">
        <v>41397</v>
      </c>
      <c r="C1826" s="5">
        <v>62.679000000000002</v>
      </c>
      <c r="E1826" s="86">
        <v>41403</v>
      </c>
      <c r="F1826" s="5">
        <v>1.958</v>
      </c>
      <c r="G1826" s="5">
        <v>0.2066791394085685</v>
      </c>
      <c r="I1826" s="86">
        <v>41316</v>
      </c>
      <c r="J1826" s="5">
        <v>12.94</v>
      </c>
      <c r="L1826" s="86">
        <v>41407</v>
      </c>
      <c r="M1826" s="5">
        <v>1.6831</v>
      </c>
      <c r="O1826" s="86">
        <f t="shared" ca="1" si="205"/>
        <v>41407</v>
      </c>
      <c r="P1826" s="5">
        <v>1519.43</v>
      </c>
      <c r="Q1826" s="5">
        <v>5.2819695151876402</v>
      </c>
      <c r="R1826" s="1"/>
      <c r="S1826" s="1">
        <v>41151</v>
      </c>
      <c r="T1826">
        <v>553.59199999999998</v>
      </c>
      <c r="V1826" s="86">
        <v>41369</v>
      </c>
      <c r="W1826" s="5">
        <v>17.25</v>
      </c>
      <c r="Z1826" s="86">
        <v>41317</v>
      </c>
      <c r="AA1826" s="5">
        <v>93.31</v>
      </c>
      <c r="AC1826" s="1">
        <v>41257</v>
      </c>
      <c r="AD1826">
        <v>1.7549999999999999</v>
      </c>
      <c r="AE1826" s="87">
        <f t="shared" ca="1" si="206"/>
        <v>-2.0000000000000018E-2</v>
      </c>
      <c r="AF1826" s="87">
        <f t="shared" ca="1" si="207"/>
        <v>2.7291207375270129E-2</v>
      </c>
      <c r="AG1826" s="87">
        <f t="shared" ca="1" si="208"/>
        <v>0.44005749624338819</v>
      </c>
      <c r="AI1826" s="1">
        <v>41169</v>
      </c>
      <c r="AJ1826">
        <v>1461.19</v>
      </c>
      <c r="AK1826" s="85">
        <f t="shared" ca="1" si="211"/>
        <v>-3.1295294353358739E-3</v>
      </c>
      <c r="AL1826" s="87">
        <f t="shared" ca="1" si="209"/>
        <v>8.1738960623415954E-3</v>
      </c>
      <c r="AM1826" s="87">
        <f t="shared" ca="1" si="210"/>
        <v>13.180011372480106</v>
      </c>
    </row>
    <row r="1827" spans="2:39" x14ac:dyDescent="0.45">
      <c r="B1827" s="86">
        <v>41396</v>
      </c>
      <c r="C1827" s="5">
        <v>60.650500000000001</v>
      </c>
      <c r="E1827" s="86">
        <v>41402</v>
      </c>
      <c r="F1827" s="5">
        <v>1.9490000000000001</v>
      </c>
      <c r="G1827" s="5">
        <v>0.82181684902010399</v>
      </c>
      <c r="I1827" s="86">
        <v>41313</v>
      </c>
      <c r="J1827" s="5">
        <v>13.02</v>
      </c>
      <c r="L1827" s="86">
        <v>41404</v>
      </c>
      <c r="M1827" s="5">
        <v>1.67</v>
      </c>
      <c r="O1827" s="86">
        <f t="shared" ca="1" si="205"/>
        <v>41404</v>
      </c>
      <c r="P1827" s="5">
        <v>1517.01</v>
      </c>
      <c r="Q1827" s="5">
        <v>5.2825751433802797</v>
      </c>
      <c r="R1827" s="1"/>
      <c r="S1827" s="1">
        <v>41150</v>
      </c>
      <c r="T1827">
        <v>545.43399999999997</v>
      </c>
      <c r="V1827" s="86">
        <v>41368</v>
      </c>
      <c r="W1827" s="5">
        <v>16.75</v>
      </c>
      <c r="Z1827" s="86">
        <v>41316</v>
      </c>
      <c r="AA1827" s="5">
        <v>92.99</v>
      </c>
      <c r="AC1827" s="1">
        <v>41256</v>
      </c>
      <c r="AD1827">
        <v>1.7749999999999999</v>
      </c>
      <c r="AE1827" s="87">
        <f t="shared" ca="1" si="206"/>
        <v>3.0999999999999917E-2</v>
      </c>
      <c r="AF1827" s="87">
        <f t="shared" ca="1" si="207"/>
        <v>1.8865842149238858E-2</v>
      </c>
      <c r="AG1827" s="87">
        <f t="shared" ca="1" si="208"/>
        <v>0.30420256409175667</v>
      </c>
      <c r="AI1827" s="1">
        <v>41166</v>
      </c>
      <c r="AJ1827">
        <v>1465.77</v>
      </c>
      <c r="AK1827" s="85">
        <f t="shared" ca="1" si="211"/>
        <v>3.9511152790704966E-3</v>
      </c>
      <c r="AL1827" s="87">
        <f t="shared" ca="1" si="209"/>
        <v>6.60490565954968E-3</v>
      </c>
      <c r="AM1827" s="87">
        <f t="shared" ca="1" si="210"/>
        <v>10.65009036609707</v>
      </c>
    </row>
    <row r="1828" spans="2:39" x14ac:dyDescent="0.45">
      <c r="B1828" s="86">
        <v>41395</v>
      </c>
      <c r="C1828" s="5">
        <v>59.408000000000001</v>
      </c>
      <c r="E1828" s="86">
        <v>41401</v>
      </c>
      <c r="F1828" s="5">
        <v>1.9561999999999999</v>
      </c>
      <c r="G1828" s="5">
        <v>0.84379555185680688</v>
      </c>
      <c r="I1828" s="86">
        <v>41312</v>
      </c>
      <c r="J1828" s="5">
        <v>13.5</v>
      </c>
      <c r="L1828" s="86">
        <v>41403</v>
      </c>
      <c r="M1828" s="5">
        <v>1.599</v>
      </c>
      <c r="O1828" s="86">
        <f t="shared" ca="1" si="205"/>
        <v>41403</v>
      </c>
      <c r="P1828" s="5">
        <v>1517.93</v>
      </c>
      <c r="Q1828" s="5">
        <v>8.7537647454614103</v>
      </c>
      <c r="R1828" s="1"/>
      <c r="S1828" s="1">
        <v>41149</v>
      </c>
      <c r="T1828">
        <v>546.82500000000005</v>
      </c>
      <c r="V1828" s="86">
        <v>41367</v>
      </c>
      <c r="W1828" s="5">
        <v>16</v>
      </c>
      <c r="Z1828" s="86">
        <v>41313</v>
      </c>
      <c r="AA1828" s="5">
        <v>93</v>
      </c>
      <c r="AC1828" s="1">
        <v>41255</v>
      </c>
      <c r="AD1828">
        <v>1.744</v>
      </c>
      <c r="AE1828" s="87">
        <f t="shared" ca="1" si="206"/>
        <v>4.1199999999999903E-2</v>
      </c>
      <c r="AF1828" s="87">
        <f t="shared" ca="1" si="207"/>
        <v>1.9333132182861566E-2</v>
      </c>
      <c r="AG1828" s="87">
        <f t="shared" ca="1" si="208"/>
        <v>0.31173738948031138</v>
      </c>
      <c r="AI1828" s="1">
        <v>41165</v>
      </c>
      <c r="AJ1828">
        <v>1459.99</v>
      </c>
      <c r="AK1828" s="85">
        <f t="shared" ca="1" si="211"/>
        <v>1.617821963021452E-2</v>
      </c>
      <c r="AL1828" s="87">
        <f t="shared" ca="1" si="209"/>
        <v>9.2365569856801208E-3</v>
      </c>
      <c r="AM1828" s="87">
        <f t="shared" ca="1" si="210"/>
        <v>14.893500625080128</v>
      </c>
    </row>
    <row r="1829" spans="2:39" x14ac:dyDescent="0.45">
      <c r="B1829" s="86">
        <v>41394</v>
      </c>
      <c r="C1829" s="5">
        <v>60.055</v>
      </c>
      <c r="E1829" s="86">
        <v>41400</v>
      </c>
      <c r="F1829" s="5">
        <v>1.9410000000000001</v>
      </c>
      <c r="G1829" s="5">
        <v>0.98173231246268666</v>
      </c>
      <c r="I1829" s="86">
        <v>41311</v>
      </c>
      <c r="J1829" s="5">
        <v>13.41</v>
      </c>
      <c r="L1829" s="86">
        <v>41402</v>
      </c>
      <c r="M1829" s="5">
        <v>1.591</v>
      </c>
      <c r="O1829" s="86">
        <f t="shared" ca="1" si="205"/>
        <v>41402</v>
      </c>
      <c r="P1829" s="5">
        <v>1509.39</v>
      </c>
      <c r="Q1829" s="5">
        <v>14.5443454052941</v>
      </c>
      <c r="R1829" s="1"/>
      <c r="S1829" s="1">
        <v>41148</v>
      </c>
      <c r="T1829">
        <v>543.46900000000005</v>
      </c>
      <c r="V1829" s="86">
        <v>41366</v>
      </c>
      <c r="W1829" s="5">
        <v>15.5</v>
      </c>
      <c r="Z1829" s="86">
        <v>41312</v>
      </c>
      <c r="AA1829" s="5">
        <v>92.98</v>
      </c>
      <c r="AC1829" s="1">
        <v>41254</v>
      </c>
      <c r="AD1829">
        <v>1.7028000000000001</v>
      </c>
      <c r="AE1829" s="87">
        <f t="shared" ca="1" si="206"/>
        <v>2.8000000000000025E-2</v>
      </c>
      <c r="AF1829" s="87">
        <f t="shared" ca="1" si="207"/>
        <v>1.8444759870127506E-2</v>
      </c>
      <c r="AG1829" s="87">
        <f t="shared" ca="1" si="208"/>
        <v>0.29741281635688327</v>
      </c>
      <c r="AI1829" s="1">
        <v>41164</v>
      </c>
      <c r="AJ1829">
        <v>1436.56</v>
      </c>
      <c r="AK1829" s="85">
        <f t="shared" ca="1" si="211"/>
        <v>2.0835300712209424E-3</v>
      </c>
      <c r="AL1829" s="87">
        <f t="shared" ca="1" si="209"/>
        <v>4.6957649196696337E-3</v>
      </c>
      <c r="AM1829" s="87">
        <f t="shared" ca="1" si="210"/>
        <v>7.5716934215590035</v>
      </c>
    </row>
    <row r="1830" spans="2:39" x14ac:dyDescent="0.45">
      <c r="B1830" s="86">
        <v>41393</v>
      </c>
      <c r="C1830" s="5">
        <v>60.473999999999997</v>
      </c>
      <c r="E1830" s="86">
        <v>41397</v>
      </c>
      <c r="F1830" s="5">
        <v>1.9179999999999999</v>
      </c>
      <c r="G1830" s="5">
        <v>0.99279319766673157</v>
      </c>
      <c r="I1830" s="86">
        <v>41310</v>
      </c>
      <c r="J1830" s="5">
        <v>13.72</v>
      </c>
      <c r="L1830" s="86">
        <v>41401</v>
      </c>
      <c r="M1830" s="5">
        <v>1.5922000000000001</v>
      </c>
      <c r="O1830" s="86">
        <f t="shared" ca="1" si="205"/>
        <v>41401</v>
      </c>
      <c r="P1830" s="5">
        <v>1512.12</v>
      </c>
      <c r="Q1830" s="5">
        <v>16.6733496772585</v>
      </c>
      <c r="R1830" s="1"/>
      <c r="S1830" s="1">
        <v>41145</v>
      </c>
      <c r="T1830">
        <v>547.98900000000003</v>
      </c>
      <c r="V1830" s="86">
        <v>41365</v>
      </c>
      <c r="W1830" s="5">
        <v>15.75</v>
      </c>
      <c r="Z1830" s="86">
        <v>41311</v>
      </c>
      <c r="AA1830" s="5">
        <v>93.16</v>
      </c>
      <c r="AC1830" s="1">
        <v>41253</v>
      </c>
      <c r="AD1830">
        <v>1.6748000000000001</v>
      </c>
      <c r="AE1830" s="87">
        <f t="shared" ca="1" si="206"/>
        <v>-2.5999999999999357E-3</v>
      </c>
      <c r="AF1830" s="87">
        <f t="shared" ca="1" si="207"/>
        <v>2.0388456701444208E-2</v>
      </c>
      <c r="AG1830" s="87">
        <f t="shared" ca="1" si="208"/>
        <v>0.32875398603413608</v>
      </c>
      <c r="AI1830" s="1">
        <v>41163</v>
      </c>
      <c r="AJ1830">
        <v>1433.57</v>
      </c>
      <c r="AK1830" s="85">
        <f t="shared" ca="1" si="211"/>
        <v>3.1369560945167384E-3</v>
      </c>
      <c r="AL1830" s="87">
        <f t="shared" ca="1" si="209"/>
        <v>1.0967380204034635E-2</v>
      </c>
      <c r="AM1830" s="87">
        <f t="shared" ca="1" si="210"/>
        <v>17.684369205702872</v>
      </c>
    </row>
    <row r="1831" spans="2:39" x14ac:dyDescent="0.45">
      <c r="B1831" s="86">
        <v>41390</v>
      </c>
      <c r="C1831" s="5">
        <v>60.407499999999999</v>
      </c>
      <c r="E1831" s="86">
        <v>41396</v>
      </c>
      <c r="F1831" s="5">
        <v>1.8089999999999999</v>
      </c>
      <c r="G1831" s="5">
        <v>0.22665318587363212</v>
      </c>
      <c r="I1831" s="86">
        <v>41309</v>
      </c>
      <c r="J1831" s="5">
        <v>14.67</v>
      </c>
      <c r="L1831" s="86">
        <v>41400</v>
      </c>
      <c r="M1831" s="5">
        <v>1.583</v>
      </c>
      <c r="O1831" s="86">
        <f t="shared" ca="1" si="205"/>
        <v>41400</v>
      </c>
      <c r="P1831" s="5">
        <v>1511.29</v>
      </c>
      <c r="Q1831" s="5">
        <v>17.143874723597499</v>
      </c>
      <c r="R1831" s="1"/>
      <c r="S1831" s="1">
        <v>41144</v>
      </c>
      <c r="T1831">
        <v>552.01499999999999</v>
      </c>
      <c r="V1831" s="86">
        <v>41362</v>
      </c>
      <c r="W1831" s="5">
        <v>16</v>
      </c>
      <c r="Z1831" s="86">
        <v>41310</v>
      </c>
      <c r="AA1831" s="5">
        <v>93.3</v>
      </c>
      <c r="AC1831" s="1">
        <v>41250</v>
      </c>
      <c r="AD1831">
        <v>1.6774</v>
      </c>
      <c r="AE1831" s="87">
        <f t="shared" ca="1" si="206"/>
        <v>3.4399999999999986E-2</v>
      </c>
      <c r="AF1831" s="87">
        <f t="shared" ca="1" si="207"/>
        <v>2.2371559325774913E-2</v>
      </c>
      <c r="AG1831" s="87">
        <f t="shared" ca="1" si="208"/>
        <v>0.36073055503149892</v>
      </c>
      <c r="AI1831" s="1">
        <v>41162</v>
      </c>
      <c r="AJ1831">
        <v>1429.08</v>
      </c>
      <c r="AK1831" s="85">
        <f t="shared" ca="1" si="211"/>
        <v>-6.1667443421586504E-3</v>
      </c>
      <c r="AL1831" s="87">
        <f t="shared" ca="1" si="209"/>
        <v>1.1437994574215819E-2</v>
      </c>
      <c r="AM1831" s="87">
        <f t="shared" ca="1" si="210"/>
        <v>18.44321207619365</v>
      </c>
    </row>
    <row r="1832" spans="2:39" x14ac:dyDescent="0.45">
      <c r="B1832" s="86">
        <v>41389</v>
      </c>
      <c r="C1832" s="5">
        <v>61.42</v>
      </c>
      <c r="E1832" s="86">
        <v>41395</v>
      </c>
      <c r="F1832" s="5">
        <v>1.821</v>
      </c>
      <c r="G1832" s="5">
        <v>0.34366408017132016</v>
      </c>
      <c r="I1832" s="86">
        <v>41306</v>
      </c>
      <c r="J1832" s="5">
        <v>12.9</v>
      </c>
      <c r="L1832" s="86">
        <v>41397</v>
      </c>
      <c r="M1832" s="5">
        <v>1.5609999999999999</v>
      </c>
      <c r="O1832" s="86">
        <f t="shared" ca="1" si="205"/>
        <v>41397</v>
      </c>
      <c r="P1832" s="5">
        <v>1495.71</v>
      </c>
      <c r="Q1832" s="5">
        <v>14.430899542819301</v>
      </c>
      <c r="R1832" s="1"/>
      <c r="S1832" s="1">
        <v>41143</v>
      </c>
      <c r="T1832">
        <v>540.04600000000005</v>
      </c>
      <c r="V1832" s="86">
        <v>41361</v>
      </c>
      <c r="W1832" s="5">
        <v>16</v>
      </c>
      <c r="Z1832" s="86">
        <v>41309</v>
      </c>
      <c r="AA1832" s="5">
        <v>93.09</v>
      </c>
      <c r="AC1832" s="1">
        <v>41249</v>
      </c>
      <c r="AD1832">
        <v>1.643</v>
      </c>
      <c r="AE1832" s="87">
        <f t="shared" ca="1" si="206"/>
        <v>2.0999999999999908E-3</v>
      </c>
      <c r="AF1832" s="87">
        <f t="shared" ca="1" si="207"/>
        <v>8.7781926765517423E-3</v>
      </c>
      <c r="AG1832" s="87">
        <f t="shared" ca="1" si="208"/>
        <v>0.14154410384517374</v>
      </c>
      <c r="AI1832" s="1">
        <v>41159</v>
      </c>
      <c r="AJ1832">
        <v>1437.92</v>
      </c>
      <c r="AK1832" s="85">
        <f t="shared" ca="1" si="211"/>
        <v>4.0417610177212364E-3</v>
      </c>
      <c r="AL1832" s="87">
        <f t="shared" ca="1" si="209"/>
        <v>1.0115556765116456E-2</v>
      </c>
      <c r="AM1832" s="87">
        <f t="shared" ca="1" si="210"/>
        <v>16.310845181582788</v>
      </c>
    </row>
    <row r="1833" spans="2:39" x14ac:dyDescent="0.45">
      <c r="B1833" s="86">
        <v>41388</v>
      </c>
      <c r="C1833" s="5">
        <v>61.775500000000001</v>
      </c>
      <c r="E1833" s="86">
        <v>41394</v>
      </c>
      <c r="F1833" s="5">
        <v>1.8480000000000001</v>
      </c>
      <c r="G1833" s="5">
        <v>0.34658332331489794</v>
      </c>
      <c r="I1833" s="86">
        <v>41305</v>
      </c>
      <c r="J1833" s="5">
        <v>14.28</v>
      </c>
      <c r="L1833" s="86">
        <v>41396</v>
      </c>
      <c r="M1833" s="5">
        <v>1.4711000000000001</v>
      </c>
      <c r="O1833" s="86">
        <f t="shared" ca="1" si="205"/>
        <v>41396</v>
      </c>
      <c r="P1833" s="5">
        <v>1513.17</v>
      </c>
      <c r="Q1833" s="5">
        <v>10.584184212847401</v>
      </c>
      <c r="R1833" s="1"/>
      <c r="S1833" s="1">
        <v>41142</v>
      </c>
      <c r="T1833">
        <v>537.53099999999995</v>
      </c>
      <c r="V1833" s="86">
        <v>41360</v>
      </c>
      <c r="W1833" s="5">
        <v>15.75</v>
      </c>
      <c r="Z1833" s="86">
        <v>41306</v>
      </c>
      <c r="AA1833" s="5">
        <v>93.48</v>
      </c>
      <c r="AC1833" s="1">
        <v>41248</v>
      </c>
      <c r="AD1833">
        <v>1.6409</v>
      </c>
      <c r="AE1833" s="87">
        <f t="shared" ca="1" si="206"/>
        <v>-1.2799999999999923E-2</v>
      </c>
      <c r="AF1833" s="87">
        <f t="shared" ca="1" si="207"/>
        <v>1.0129494887044788E-2</v>
      </c>
      <c r="AG1833" s="87">
        <f t="shared" ca="1" si="208"/>
        <v>0.16333319727885476</v>
      </c>
      <c r="AI1833" s="1">
        <v>41158</v>
      </c>
      <c r="AJ1833">
        <v>1432.12</v>
      </c>
      <c r="AK1833" s="85">
        <f t="shared" ca="1" si="211"/>
        <v>2.0236623645940314E-2</v>
      </c>
      <c r="AL1833" s="87">
        <f t="shared" ca="1" si="209"/>
        <v>1.0079057260932261E-2</v>
      </c>
      <c r="AM1833" s="87">
        <f t="shared" ca="1" si="210"/>
        <v>16.251991499499173</v>
      </c>
    </row>
    <row r="1834" spans="2:39" x14ac:dyDescent="0.45">
      <c r="B1834" s="86">
        <v>41387</v>
      </c>
      <c r="C1834" s="5">
        <v>62.21</v>
      </c>
      <c r="E1834" s="86">
        <v>41393</v>
      </c>
      <c r="F1834" s="5">
        <v>1.843</v>
      </c>
      <c r="G1834" s="5">
        <v>0.3172065573092695</v>
      </c>
      <c r="I1834" s="86">
        <v>41304</v>
      </c>
      <c r="J1834" s="5">
        <v>14.32</v>
      </c>
      <c r="L1834" s="86">
        <v>41395</v>
      </c>
      <c r="M1834" s="5">
        <v>1.4790000000000001</v>
      </c>
      <c r="O1834" s="86">
        <f t="shared" ca="1" si="205"/>
        <v>41395</v>
      </c>
      <c r="P1834" s="5">
        <v>1498.11</v>
      </c>
      <c r="Q1834" s="5">
        <v>6.4905500883353602</v>
      </c>
      <c r="R1834" s="1"/>
      <c r="S1834" s="1">
        <v>41141</v>
      </c>
      <c r="T1834">
        <v>534.00900000000001</v>
      </c>
      <c r="V1834" s="86">
        <v>41359</v>
      </c>
      <c r="W1834" s="5">
        <v>15.5</v>
      </c>
      <c r="Z1834" s="86">
        <v>41305</v>
      </c>
      <c r="AA1834" s="5">
        <v>93.67</v>
      </c>
      <c r="AC1834" s="1">
        <v>41247</v>
      </c>
      <c r="AD1834">
        <v>1.6536999999999999</v>
      </c>
      <c r="AE1834" s="87">
        <f t="shared" ca="1" si="206"/>
        <v>-1.330000000000009E-2</v>
      </c>
      <c r="AF1834" s="87">
        <f t="shared" ca="1" si="207"/>
        <v>9.5419686997320827E-3</v>
      </c>
      <c r="AG1834" s="87">
        <f t="shared" ca="1" si="208"/>
        <v>0.15385962216687443</v>
      </c>
      <c r="AI1834" s="1">
        <v>41157</v>
      </c>
      <c r="AJ1834">
        <v>1403.43</v>
      </c>
      <c r="AK1834" s="85">
        <f t="shared" ca="1" si="211"/>
        <v>-1.0753569832413765E-3</v>
      </c>
      <c r="AL1834" s="87">
        <f t="shared" ca="1" si="209"/>
        <v>5.267528878036231E-3</v>
      </c>
      <c r="AM1834" s="87">
        <f t="shared" ca="1" si="210"/>
        <v>8.4936351022667935</v>
      </c>
    </row>
    <row r="1835" spans="2:39" x14ac:dyDescent="0.45">
      <c r="B1835" s="86">
        <v>41386</v>
      </c>
      <c r="C1835" s="5">
        <v>62.4315</v>
      </c>
      <c r="E1835" s="86">
        <v>41390</v>
      </c>
      <c r="F1835" s="5">
        <v>1.8440000000000001</v>
      </c>
      <c r="G1835" s="5">
        <v>0.45540458202935535</v>
      </c>
      <c r="I1835" s="86">
        <v>41303</v>
      </c>
      <c r="J1835" s="5">
        <v>13.31</v>
      </c>
      <c r="L1835" s="86">
        <v>41394</v>
      </c>
      <c r="M1835" s="5">
        <v>1.5</v>
      </c>
      <c r="O1835" s="86">
        <f t="shared" ca="1" si="205"/>
        <v>41394</v>
      </c>
      <c r="P1835" s="5">
        <v>1501.96</v>
      </c>
      <c r="Q1835" s="5">
        <v>7.7020886765796801</v>
      </c>
      <c r="R1835" s="1"/>
      <c r="S1835" s="1">
        <v>41138</v>
      </c>
      <c r="T1835">
        <v>540.68200000000002</v>
      </c>
      <c r="V1835" s="86">
        <v>41358</v>
      </c>
      <c r="W1835" s="5">
        <v>13.75</v>
      </c>
      <c r="Z1835" s="86">
        <v>41304</v>
      </c>
      <c r="AA1835" s="5">
        <v>93.96</v>
      </c>
      <c r="AC1835" s="1">
        <v>41246</v>
      </c>
      <c r="AD1835">
        <v>1.667</v>
      </c>
      <c r="AE1835" s="87">
        <f t="shared" ca="1" si="206"/>
        <v>2.1999999999999797E-3</v>
      </c>
      <c r="AF1835" s="87">
        <f t="shared" ca="1" si="207"/>
        <v>7.1537868759606041E-3</v>
      </c>
      <c r="AG1835" s="87">
        <f t="shared" ca="1" si="208"/>
        <v>0.1153513473407797</v>
      </c>
      <c r="AI1835" s="1">
        <v>41156</v>
      </c>
      <c r="AJ1835">
        <v>1404.94</v>
      </c>
      <c r="AK1835" s="85">
        <f t="shared" ca="1" si="211"/>
        <v>-1.1666288598383128E-3</v>
      </c>
      <c r="AL1835" s="87">
        <f t="shared" ca="1" si="209"/>
        <v>5.3756005902340165E-3</v>
      </c>
      <c r="AM1835" s="87">
        <f t="shared" ca="1" si="210"/>
        <v>8.6678955020744901</v>
      </c>
    </row>
    <row r="1836" spans="2:39" x14ac:dyDescent="0.45">
      <c r="B1836" s="86">
        <v>41383</v>
      </c>
      <c r="C1836" s="5">
        <v>62.793500000000002</v>
      </c>
      <c r="E1836" s="86">
        <v>41389</v>
      </c>
      <c r="F1836" s="5">
        <v>1.8839999999999999</v>
      </c>
      <c r="G1836" s="5">
        <v>0.28432082817361992</v>
      </c>
      <c r="I1836" s="86">
        <v>41302</v>
      </c>
      <c r="J1836" s="5">
        <v>13.57</v>
      </c>
      <c r="L1836" s="86">
        <v>41393</v>
      </c>
      <c r="M1836" s="5">
        <v>1.4966999999999999</v>
      </c>
      <c r="O1836" s="86">
        <f t="shared" ca="1" si="205"/>
        <v>41393</v>
      </c>
      <c r="P1836" s="5">
        <v>1507.84</v>
      </c>
      <c r="Q1836" s="5">
        <v>5.8898670808704701</v>
      </c>
      <c r="R1836" s="1"/>
      <c r="S1836" s="1">
        <v>41137</v>
      </c>
      <c r="T1836">
        <v>546.61599999999999</v>
      </c>
      <c r="V1836" s="86">
        <v>41355</v>
      </c>
      <c r="W1836" s="5">
        <v>13.25</v>
      </c>
      <c r="Z1836" s="86">
        <v>41303</v>
      </c>
      <c r="AA1836" s="5">
        <v>94.64</v>
      </c>
      <c r="AC1836" s="1">
        <v>41243</v>
      </c>
      <c r="AD1836">
        <v>1.6648000000000001</v>
      </c>
      <c r="AE1836" s="87">
        <f t="shared" ca="1" si="206"/>
        <v>6.2999999999999723E-3</v>
      </c>
      <c r="AF1836" s="87">
        <f t="shared" ca="1" si="207"/>
        <v>1.671416564873442E-2</v>
      </c>
      <c r="AG1836" s="87">
        <f t="shared" ca="1" si="208"/>
        <v>0.26950782301570902</v>
      </c>
      <c r="AI1836" s="1">
        <v>41152</v>
      </c>
      <c r="AJ1836">
        <v>1406.58</v>
      </c>
      <c r="AK1836" s="85">
        <f t="shared" ca="1" si="211"/>
        <v>5.0604870542372508E-3</v>
      </c>
      <c r="AL1836" s="87">
        <f t="shared" ca="1" si="209"/>
        <v>5.3698754778742329E-3</v>
      </c>
      <c r="AM1836" s="87">
        <f t="shared" ca="1" si="210"/>
        <v>8.6586640357779814</v>
      </c>
    </row>
    <row r="1837" spans="2:39" x14ac:dyDescent="0.45">
      <c r="B1837" s="86">
        <v>41382</v>
      </c>
      <c r="C1837" s="5">
        <v>62.488999999999997</v>
      </c>
      <c r="E1837" s="86">
        <v>41388</v>
      </c>
      <c r="F1837" s="5">
        <v>1.88</v>
      </c>
      <c r="G1837" s="5">
        <v>0.32526655735463067</v>
      </c>
      <c r="I1837" s="86">
        <v>41299</v>
      </c>
      <c r="J1837" s="5">
        <v>12.89</v>
      </c>
      <c r="L1837" s="86">
        <v>41390</v>
      </c>
      <c r="M1837" s="5">
        <v>1.4850000000000001</v>
      </c>
      <c r="O1837" s="86">
        <f t="shared" ca="1" si="205"/>
        <v>41390</v>
      </c>
      <c r="P1837" s="5">
        <v>1500.18</v>
      </c>
      <c r="Q1837" s="5">
        <v>4.9878544833982801</v>
      </c>
      <c r="R1837" s="1"/>
      <c r="S1837" s="1">
        <v>41136</v>
      </c>
      <c r="T1837">
        <v>558.18200000000002</v>
      </c>
      <c r="V1837" s="86">
        <v>41354</v>
      </c>
      <c r="W1837" s="5">
        <v>12.5</v>
      </c>
      <c r="Z1837" s="86">
        <v>41302</v>
      </c>
      <c r="AA1837" s="5">
        <v>94.8</v>
      </c>
      <c r="AC1837" s="1">
        <v>41242</v>
      </c>
      <c r="AD1837">
        <v>1.6585000000000001</v>
      </c>
      <c r="AE1837" s="87">
        <f t="shared" ca="1" si="206"/>
        <v>-1.0499999999999954E-2</v>
      </c>
      <c r="AF1837" s="87">
        <f t="shared" ca="1" si="207"/>
        <v>1.4274569462275731E-2</v>
      </c>
      <c r="AG1837" s="87">
        <f t="shared" ca="1" si="208"/>
        <v>0.23017051650171672</v>
      </c>
      <c r="AI1837" s="1">
        <v>41151</v>
      </c>
      <c r="AJ1837">
        <v>1399.48</v>
      </c>
      <c r="AK1837" s="85">
        <f t="shared" ca="1" si="211"/>
        <v>-7.836422697165871E-3</v>
      </c>
      <c r="AL1837" s="87">
        <f t="shared" ca="1" si="209"/>
        <v>3.9086932242253531E-3</v>
      </c>
      <c r="AM1837" s="87">
        <f t="shared" ca="1" si="210"/>
        <v>6.302578446546578</v>
      </c>
    </row>
    <row r="1838" spans="2:39" x14ac:dyDescent="0.45">
      <c r="B1838" s="86">
        <v>41381</v>
      </c>
      <c r="C1838" s="5">
        <v>62.78</v>
      </c>
      <c r="E1838" s="86">
        <v>41387</v>
      </c>
      <c r="F1838" s="5">
        <v>1.893</v>
      </c>
      <c r="G1838" s="5">
        <v>0.31992707502387613</v>
      </c>
      <c r="I1838" s="86">
        <v>41298</v>
      </c>
      <c r="J1838" s="5">
        <v>12.69</v>
      </c>
      <c r="L1838" s="86">
        <v>41389</v>
      </c>
      <c r="M1838" s="5">
        <v>1.5209999999999999</v>
      </c>
      <c r="O1838" s="86">
        <f t="shared" ca="1" si="205"/>
        <v>41389</v>
      </c>
      <c r="P1838" s="5">
        <v>1502.96</v>
      </c>
      <c r="Q1838" s="5">
        <v>4.0589401404329504</v>
      </c>
      <c r="R1838" s="1"/>
      <c r="S1838" s="1">
        <v>41135</v>
      </c>
      <c r="T1838">
        <v>553.75</v>
      </c>
      <c r="V1838" s="86">
        <v>41353</v>
      </c>
      <c r="W1838" s="5">
        <v>11.75</v>
      </c>
      <c r="Z1838" s="86">
        <v>41299</v>
      </c>
      <c r="AA1838" s="5">
        <v>94.85</v>
      </c>
      <c r="AC1838" s="1">
        <v>41241</v>
      </c>
      <c r="AD1838">
        <v>1.669</v>
      </c>
      <c r="AE1838" s="87">
        <f t="shared" ca="1" si="206"/>
        <v>-9.9999999999988987E-4</v>
      </c>
      <c r="AF1838" s="87">
        <f t="shared" ca="1" si="207"/>
        <v>2.2607815757682864E-2</v>
      </c>
      <c r="AG1838" s="87">
        <f t="shared" ca="1" si="208"/>
        <v>0.36454007552896939</v>
      </c>
      <c r="AI1838" s="1">
        <v>41150</v>
      </c>
      <c r="AJ1838">
        <v>1410.49</v>
      </c>
      <c r="AK1838" s="85">
        <f t="shared" ca="1" si="211"/>
        <v>8.4403453494465283E-4</v>
      </c>
      <c r="AL1838" s="87">
        <f t="shared" ca="1" si="209"/>
        <v>3.3694773988638123E-3</v>
      </c>
      <c r="AM1838" s="87">
        <f t="shared" ca="1" si="210"/>
        <v>5.4331190533413221</v>
      </c>
    </row>
    <row r="1839" spans="2:39" x14ac:dyDescent="0.45">
      <c r="B1839" s="86">
        <v>41380</v>
      </c>
      <c r="C1839" s="5">
        <v>63.450499999999998</v>
      </c>
      <c r="E1839" s="86">
        <v>41386</v>
      </c>
      <c r="F1839" s="5">
        <v>1.8660000000000001</v>
      </c>
      <c r="G1839" s="5">
        <v>0.3684828128058808</v>
      </c>
      <c r="I1839" s="86">
        <v>41297</v>
      </c>
      <c r="J1839" s="5">
        <v>12.46</v>
      </c>
      <c r="L1839" s="86">
        <v>41388</v>
      </c>
      <c r="M1839" s="5">
        <v>1.52</v>
      </c>
      <c r="O1839" s="86">
        <f t="shared" ca="1" si="205"/>
        <v>41388</v>
      </c>
      <c r="P1839" s="5">
        <v>1494.82</v>
      </c>
      <c r="Q1839" s="5">
        <v>3.1675790742286298</v>
      </c>
      <c r="R1839" s="1"/>
      <c r="S1839" s="1">
        <v>41134</v>
      </c>
      <c r="T1839">
        <v>554.52300000000002</v>
      </c>
      <c r="V1839" s="86">
        <v>41352</v>
      </c>
      <c r="W1839" s="5">
        <v>11.25</v>
      </c>
      <c r="Z1839" s="86">
        <v>41298</v>
      </c>
      <c r="AA1839" s="5">
        <v>94.88</v>
      </c>
      <c r="AC1839" s="1">
        <v>41240</v>
      </c>
      <c r="AD1839">
        <v>1.67</v>
      </c>
      <c r="AE1839" s="87">
        <f t="shared" ca="1" si="206"/>
        <v>-3.2200000000000006E-2</v>
      </c>
      <c r="AF1839" s="87">
        <f t="shared" ca="1" si="207"/>
        <v>2.2259286451576401E-2</v>
      </c>
      <c r="AG1839" s="87">
        <f t="shared" ca="1" si="208"/>
        <v>0.35892020933163749</v>
      </c>
      <c r="AI1839" s="1">
        <v>41149</v>
      </c>
      <c r="AJ1839">
        <v>1409.3</v>
      </c>
      <c r="AK1839" s="85">
        <f t="shared" ca="1" si="211"/>
        <v>-8.0858523276048809E-4</v>
      </c>
      <c r="AL1839" s="87">
        <f t="shared" ca="1" si="209"/>
        <v>5.9379039428949423E-3</v>
      </c>
      <c r="AM1839" s="87">
        <f t="shared" ca="1" si="210"/>
        <v>9.5745824144514504</v>
      </c>
    </row>
    <row r="1840" spans="2:39" x14ac:dyDescent="0.45">
      <c r="B1840" s="86">
        <v>41379</v>
      </c>
      <c r="C1840" s="5">
        <v>63.016500000000001</v>
      </c>
      <c r="E1840" s="86">
        <v>41383</v>
      </c>
      <c r="F1840" s="5">
        <v>1.873</v>
      </c>
      <c r="G1840" s="5">
        <v>0.56013837576084768</v>
      </c>
      <c r="I1840" s="86">
        <v>41296</v>
      </c>
      <c r="J1840" s="5">
        <v>12.43</v>
      </c>
      <c r="L1840" s="86">
        <v>41387</v>
      </c>
      <c r="M1840" s="5">
        <v>1.5295000000000001</v>
      </c>
      <c r="O1840" s="86">
        <f t="shared" ca="1" si="205"/>
        <v>41387</v>
      </c>
      <c r="P1840" s="5">
        <v>1494.81</v>
      </c>
      <c r="Q1840" s="5">
        <v>2.8125823732406401</v>
      </c>
      <c r="R1840" s="1"/>
      <c r="S1840" s="1">
        <v>41131</v>
      </c>
      <c r="T1840">
        <v>552.89300000000003</v>
      </c>
      <c r="V1840" s="86">
        <v>41351</v>
      </c>
      <c r="W1840" s="5">
        <v>10.25</v>
      </c>
      <c r="Z1840" s="86">
        <v>41297</v>
      </c>
      <c r="AA1840" s="5">
        <v>94.67</v>
      </c>
      <c r="AC1840" s="1">
        <v>41239</v>
      </c>
      <c r="AD1840">
        <v>1.7021999999999999</v>
      </c>
      <c r="AE1840" s="87">
        <f t="shared" ca="1" si="206"/>
        <v>-2.6100000000000012E-2</v>
      </c>
      <c r="AF1840" s="87">
        <f t="shared" ca="1" si="207"/>
        <v>1.8933568073662168E-2</v>
      </c>
      <c r="AG1840" s="87">
        <f t="shared" ca="1" si="208"/>
        <v>0.30529461180964168</v>
      </c>
      <c r="AI1840" s="1">
        <v>41148</v>
      </c>
      <c r="AJ1840">
        <v>1410.44</v>
      </c>
      <c r="AK1840" s="85">
        <f t="shared" ca="1" si="211"/>
        <v>-4.8908941741975952E-4</v>
      </c>
      <c r="AL1840" s="87">
        <f t="shared" ca="1" si="209"/>
        <v>5.9565666444364763E-3</v>
      </c>
      <c r="AM1840" s="87">
        <f t="shared" ca="1" si="210"/>
        <v>9.6046751164729347</v>
      </c>
    </row>
    <row r="1841" spans="2:39" x14ac:dyDescent="0.45">
      <c r="B1841" s="86">
        <v>41376</v>
      </c>
      <c r="C1841" s="5">
        <v>63.529000000000003</v>
      </c>
      <c r="E1841" s="86">
        <v>41382</v>
      </c>
      <c r="F1841" s="5">
        <v>1.851</v>
      </c>
      <c r="G1841" s="5">
        <v>0.64110581549902235</v>
      </c>
      <c r="I1841" s="86">
        <v>41292</v>
      </c>
      <c r="J1841" s="5">
        <v>12.46</v>
      </c>
      <c r="L1841" s="86">
        <v>41386</v>
      </c>
      <c r="M1841" s="5">
        <v>1.5044999999999999</v>
      </c>
      <c r="O1841" s="86">
        <f t="shared" ca="1" si="205"/>
        <v>41386</v>
      </c>
      <c r="P1841" s="5">
        <v>1492.56</v>
      </c>
      <c r="Q1841" s="5">
        <v>3.7534450065042901</v>
      </c>
      <c r="R1841" s="1"/>
      <c r="S1841" s="1">
        <v>41130</v>
      </c>
      <c r="T1841">
        <v>551.26800000000003</v>
      </c>
      <c r="V1841" s="86">
        <v>41348</v>
      </c>
      <c r="W1841" s="5">
        <v>9.19</v>
      </c>
      <c r="Z1841" s="86">
        <v>41296</v>
      </c>
      <c r="AA1841" s="5">
        <v>94.78</v>
      </c>
      <c r="AC1841" s="1">
        <v>41236</v>
      </c>
      <c r="AD1841">
        <v>1.7282999999999999</v>
      </c>
      <c r="AE1841" s="87">
        <f t="shared" ca="1" si="206"/>
        <v>1.6499999999999959E-2</v>
      </c>
      <c r="AF1841" s="87">
        <f t="shared" ca="1" si="207"/>
        <v>2.0909069005258657E-2</v>
      </c>
      <c r="AG1841" s="87">
        <f t="shared" ca="1" si="208"/>
        <v>0.33714860719471129</v>
      </c>
      <c r="AI1841" s="1">
        <v>41145</v>
      </c>
      <c r="AJ1841">
        <v>1411.13</v>
      </c>
      <c r="AK1841" s="85">
        <f t="shared" ca="1" si="211"/>
        <v>6.4339535401051222E-3</v>
      </c>
      <c r="AL1841" s="87">
        <f t="shared" ca="1" si="209"/>
        <v>6.1452447783389066E-3</v>
      </c>
      <c r="AM1841" s="87">
        <f t="shared" ca="1" si="210"/>
        <v>9.9089094658708099</v>
      </c>
    </row>
    <row r="1842" spans="2:39" x14ac:dyDescent="0.45">
      <c r="B1842" s="86">
        <v>41375</v>
      </c>
      <c r="C1842" s="5">
        <v>63.521000000000001</v>
      </c>
      <c r="E1842" s="86">
        <v>41381</v>
      </c>
      <c r="F1842" s="5">
        <v>1.863</v>
      </c>
      <c r="G1842" s="5">
        <v>0.75586264184263841</v>
      </c>
      <c r="I1842" s="86">
        <v>41291</v>
      </c>
      <c r="J1842" s="5">
        <v>13.57</v>
      </c>
      <c r="L1842" s="86">
        <v>41383</v>
      </c>
      <c r="M1842" s="5">
        <v>1.5025999999999999</v>
      </c>
      <c r="O1842" s="86">
        <f t="shared" ca="1" si="205"/>
        <v>41383</v>
      </c>
      <c r="P1842" s="5">
        <v>1485.98</v>
      </c>
      <c r="Q1842" s="5">
        <v>3.9210187850762601</v>
      </c>
      <c r="R1842" s="1"/>
      <c r="S1842" s="1">
        <v>41129</v>
      </c>
      <c r="T1842">
        <v>548.072</v>
      </c>
      <c r="V1842" s="86">
        <v>41347</v>
      </c>
      <c r="W1842" s="5">
        <v>9</v>
      </c>
      <c r="Z1842" s="86">
        <v>41292</v>
      </c>
      <c r="AA1842" s="5">
        <v>94.72</v>
      </c>
      <c r="AC1842" s="1">
        <v>41235</v>
      </c>
      <c r="AD1842">
        <v>1.7118</v>
      </c>
      <c r="AE1842" s="87">
        <f t="shared" ca="1" si="206"/>
        <v>-3.7000000000000366E-3</v>
      </c>
      <c r="AF1842" s="87">
        <f t="shared" ca="1" si="207"/>
        <v>2.1830635965694366E-2</v>
      </c>
      <c r="AG1842" s="87">
        <f t="shared" ca="1" si="208"/>
        <v>0.35200842792940878</v>
      </c>
      <c r="AI1842" s="1">
        <v>41144</v>
      </c>
      <c r="AJ1842">
        <v>1402.08</v>
      </c>
      <c r="AK1842" s="85">
        <f t="shared" ca="1" si="211"/>
        <v>-8.1049751636543699E-3</v>
      </c>
      <c r="AL1842" s="87">
        <f t="shared" ca="1" si="209"/>
        <v>3.8948161318754409E-3</v>
      </c>
      <c r="AM1842" s="87">
        <f t="shared" ca="1" si="210"/>
        <v>6.2802023074821909</v>
      </c>
    </row>
    <row r="1843" spans="2:39" x14ac:dyDescent="0.45">
      <c r="B1843" s="86">
        <v>41374</v>
      </c>
      <c r="C1843" s="5">
        <v>64.558999999999997</v>
      </c>
      <c r="E1843" s="86">
        <v>41380</v>
      </c>
      <c r="F1843" s="5">
        <v>1.8965000000000001</v>
      </c>
      <c r="G1843" s="5">
        <v>0.75169114889915556</v>
      </c>
      <c r="I1843" s="86">
        <v>41290</v>
      </c>
      <c r="J1843" s="5">
        <v>13.42</v>
      </c>
      <c r="L1843" s="86">
        <v>41382</v>
      </c>
      <c r="M1843" s="5">
        <v>1.4843</v>
      </c>
      <c r="O1843" s="86">
        <f t="shared" ca="1" si="205"/>
        <v>41382</v>
      </c>
      <c r="P1843" s="5">
        <v>1480.94</v>
      </c>
      <c r="Q1843" s="5">
        <v>4.63412940822466</v>
      </c>
      <c r="R1843" s="1"/>
      <c r="V1843" s="86">
        <v>41346</v>
      </c>
      <c r="W1843" s="5">
        <v>8.25</v>
      </c>
      <c r="Z1843" s="86">
        <v>41291</v>
      </c>
      <c r="AA1843" s="5">
        <v>94.59</v>
      </c>
      <c r="AC1843" s="1">
        <v>41234</v>
      </c>
      <c r="AD1843">
        <v>1.7155</v>
      </c>
      <c r="AE1843" s="87">
        <f t="shared" ca="1" si="206"/>
        <v>1.0499999999999954E-2</v>
      </c>
      <c r="AF1843" s="87">
        <f t="shared" ca="1" si="207"/>
        <v>2.4073360103372961E-2</v>
      </c>
      <c r="AG1843" s="87">
        <f t="shared" ca="1" si="208"/>
        <v>0.38817126804199964</v>
      </c>
      <c r="AI1843" s="1">
        <v>41143</v>
      </c>
      <c r="AJ1843">
        <v>1413.49</v>
      </c>
      <c r="AK1843" s="85">
        <f t="shared" ca="1" si="211"/>
        <v>2.2641562930589981E-4</v>
      </c>
      <c r="AL1843" s="87">
        <f t="shared" ca="1" si="209"/>
        <v>2.2594994897626097E-3</v>
      </c>
      <c r="AM1843" s="87">
        <f t="shared" ca="1" si="210"/>
        <v>3.6433334537230437</v>
      </c>
    </row>
    <row r="1844" spans="2:39" x14ac:dyDescent="0.45">
      <c r="B1844" s="86">
        <v>41373</v>
      </c>
      <c r="C1844" s="5">
        <v>63.353999999999999</v>
      </c>
      <c r="E1844" s="86">
        <v>41379</v>
      </c>
      <c r="F1844" s="5">
        <v>1.8520000000000001</v>
      </c>
      <c r="G1844" s="5">
        <v>0.72642388910791278</v>
      </c>
      <c r="I1844" s="86">
        <v>41289</v>
      </c>
      <c r="J1844" s="5">
        <v>13.55</v>
      </c>
      <c r="L1844" s="86">
        <v>41381</v>
      </c>
      <c r="M1844" s="5">
        <v>1.4930000000000001</v>
      </c>
      <c r="O1844" s="86">
        <f t="shared" ca="1" si="205"/>
        <v>41381</v>
      </c>
      <c r="P1844" s="5">
        <v>1472.63</v>
      </c>
      <c r="Q1844" s="5">
        <v>1.36519056326295</v>
      </c>
      <c r="R1844" s="1"/>
      <c r="V1844" s="86">
        <v>41345</v>
      </c>
      <c r="W1844" s="5">
        <v>8.5</v>
      </c>
      <c r="Z1844" s="86">
        <v>41290</v>
      </c>
      <c r="AA1844" s="5">
        <v>94.25</v>
      </c>
      <c r="AC1844" s="1">
        <v>41233</v>
      </c>
      <c r="AD1844">
        <v>1.7050000000000001</v>
      </c>
      <c r="AE1844" s="87">
        <f t="shared" ca="1" si="206"/>
        <v>4.6000000000000041E-2</v>
      </c>
      <c r="AF1844" s="87">
        <f t="shared" ca="1" si="207"/>
        <v>2.4226569436605509E-2</v>
      </c>
      <c r="AG1844" s="87">
        <f t="shared" ca="1" si="208"/>
        <v>0.39064169430993118</v>
      </c>
      <c r="AI1844" s="1">
        <v>41142</v>
      </c>
      <c r="AJ1844">
        <v>1413.17</v>
      </c>
      <c r="AK1844" s="85">
        <f t="shared" ca="1" si="211"/>
        <v>-3.5036944682847937E-3</v>
      </c>
      <c r="AL1844" s="87">
        <f t="shared" ca="1" si="209"/>
        <v>4.4154910730793981E-3</v>
      </c>
      <c r="AM1844" s="87">
        <f t="shared" ca="1" si="210"/>
        <v>7.1197654232954903</v>
      </c>
    </row>
    <row r="1845" spans="2:39" x14ac:dyDescent="0.45">
      <c r="B1845" s="86">
        <v>41372</v>
      </c>
      <c r="C1845" s="5">
        <v>64.722999999999999</v>
      </c>
      <c r="E1845" s="86">
        <v>41376</v>
      </c>
      <c r="F1845" s="5">
        <v>1.897</v>
      </c>
      <c r="G1845" s="5">
        <v>0.67276340566353554</v>
      </c>
      <c r="I1845" s="86">
        <v>41288</v>
      </c>
      <c r="J1845" s="5">
        <v>13.52</v>
      </c>
      <c r="L1845" s="86">
        <v>41380</v>
      </c>
      <c r="M1845" s="5">
        <v>1.5286999999999999</v>
      </c>
      <c r="O1845" s="86">
        <f t="shared" ca="1" si="205"/>
        <v>41380</v>
      </c>
      <c r="P1845" s="5">
        <v>1472.34</v>
      </c>
      <c r="Q1845" s="5">
        <v>6.2126189181154396</v>
      </c>
      <c r="R1845" s="1"/>
      <c r="V1845" s="86">
        <v>41344</v>
      </c>
      <c r="W1845" s="5">
        <v>8.25</v>
      </c>
      <c r="Z1845" s="86">
        <v>41289</v>
      </c>
      <c r="AA1845" s="5">
        <v>94.41</v>
      </c>
      <c r="AC1845" s="1">
        <v>41232</v>
      </c>
      <c r="AD1845">
        <v>1.659</v>
      </c>
      <c r="AE1845" s="87">
        <f t="shared" ca="1" si="206"/>
        <v>3.0200000000000005E-2</v>
      </c>
      <c r="AF1845" s="87">
        <f t="shared" ca="1" si="207"/>
        <v>1.9317781101013298E-2</v>
      </c>
      <c r="AG1845" s="87">
        <f t="shared" ca="1" si="208"/>
        <v>0.31148986072315948</v>
      </c>
      <c r="AI1845" s="1">
        <v>41141</v>
      </c>
      <c r="AJ1845">
        <v>1418.13</v>
      </c>
      <c r="AK1845" s="85">
        <f t="shared" ca="1" si="211"/>
        <v>-2.1154395355287849E-5</v>
      </c>
      <c r="AL1845" s="87">
        <f t="shared" ca="1" si="209"/>
        <v>3.1378623558435187E-3</v>
      </c>
      <c r="AM1845" s="87">
        <f t="shared" ca="1" si="210"/>
        <v>5.0596510182987497</v>
      </c>
    </row>
    <row r="1846" spans="2:39" x14ac:dyDescent="0.45">
      <c r="B1846" s="86">
        <v>41369</v>
      </c>
      <c r="C1846" s="5">
        <v>62.993499999999997</v>
      </c>
      <c r="E1846" s="86">
        <v>41375</v>
      </c>
      <c r="F1846" s="5">
        <v>1.958</v>
      </c>
      <c r="G1846" s="5">
        <v>0.51044810379378125</v>
      </c>
      <c r="I1846" s="86">
        <v>41285</v>
      </c>
      <c r="J1846" s="5">
        <v>13.36</v>
      </c>
      <c r="L1846" s="86">
        <v>41379</v>
      </c>
      <c r="M1846" s="5">
        <v>1.484</v>
      </c>
      <c r="O1846" s="86">
        <f t="shared" ca="1" si="205"/>
        <v>41379</v>
      </c>
      <c r="P1846" s="5">
        <v>1470.68</v>
      </c>
      <c r="Q1846" s="5">
        <v>6.1635430144896901</v>
      </c>
      <c r="R1846" s="1"/>
      <c r="V1846" s="86">
        <v>41341</v>
      </c>
      <c r="W1846" s="5">
        <v>8.5</v>
      </c>
      <c r="Z1846" s="86">
        <v>41288</v>
      </c>
      <c r="AA1846" s="5">
        <v>94.39</v>
      </c>
      <c r="AC1846" s="1">
        <v>41229</v>
      </c>
      <c r="AD1846">
        <v>1.6288</v>
      </c>
      <c r="AE1846" s="87">
        <f t="shared" ca="1" si="206"/>
        <v>-9.5000000000000639E-3</v>
      </c>
      <c r="AF1846" s="87">
        <f t="shared" ca="1" si="207"/>
        <v>9.2784247944717024E-3</v>
      </c>
      <c r="AG1846" s="87">
        <f t="shared" ca="1" si="208"/>
        <v>0.14961010438246972</v>
      </c>
      <c r="AI1846" s="1">
        <v>41138</v>
      </c>
      <c r="AJ1846">
        <v>1418.16</v>
      </c>
      <c r="AK1846" s="85">
        <f t="shared" ca="1" si="211"/>
        <v>1.8703665370596102E-3</v>
      </c>
      <c r="AL1846" s="87">
        <f t="shared" ca="1" si="209"/>
        <v>3.1670341469784459E-3</v>
      </c>
      <c r="AM1846" s="87">
        <f t="shared" ca="1" si="210"/>
        <v>5.1066891181206122</v>
      </c>
    </row>
    <row r="1847" spans="2:39" x14ac:dyDescent="0.45">
      <c r="B1847" s="86">
        <v>41368</v>
      </c>
      <c r="C1847" s="5">
        <v>65.001499999999993</v>
      </c>
      <c r="E1847" s="86">
        <v>41374</v>
      </c>
      <c r="F1847" s="5">
        <v>1.97</v>
      </c>
      <c r="G1847" s="5">
        <v>0.71691742899723154</v>
      </c>
      <c r="I1847" s="86">
        <v>41284</v>
      </c>
      <c r="J1847" s="5">
        <v>13.49</v>
      </c>
      <c r="L1847" s="86">
        <v>41376</v>
      </c>
      <c r="M1847" s="5">
        <v>1.5246</v>
      </c>
      <c r="O1847" s="86">
        <f t="shared" ca="1" si="205"/>
        <v>41376</v>
      </c>
      <c r="P1847" s="5">
        <v>1472.05</v>
      </c>
      <c r="Q1847" s="5">
        <v>7.3819993469464498</v>
      </c>
      <c r="R1847" s="1"/>
      <c r="V1847" s="86">
        <v>41340</v>
      </c>
      <c r="W1847" s="5">
        <v>8</v>
      </c>
      <c r="Z1847" s="86">
        <v>41285</v>
      </c>
      <c r="AA1847" s="5">
        <v>94.52</v>
      </c>
      <c r="AC1847" s="1">
        <v>41228</v>
      </c>
      <c r="AD1847">
        <v>1.6383000000000001</v>
      </c>
      <c r="AE1847" s="87">
        <f t="shared" ca="1" si="206"/>
        <v>9.300000000000086E-3</v>
      </c>
      <c r="AF1847" s="87">
        <f t="shared" ca="1" si="207"/>
        <v>1.0880104166167984E-2</v>
      </c>
      <c r="AG1847" s="87">
        <f t="shared" ca="1" si="208"/>
        <v>0.1754364082319663</v>
      </c>
      <c r="AI1847" s="1">
        <v>41137</v>
      </c>
      <c r="AJ1847">
        <v>1415.51</v>
      </c>
      <c r="AK1847" s="85">
        <f t="shared" ca="1" si="211"/>
        <v>7.0754343324954463E-3</v>
      </c>
      <c r="AL1847" s="87">
        <f t="shared" ca="1" si="209"/>
        <v>3.7090141952998688E-3</v>
      </c>
      <c r="AM1847" s="87">
        <f t="shared" ca="1" si="210"/>
        <v>5.9806056869211348</v>
      </c>
    </row>
    <row r="1848" spans="2:39" x14ac:dyDescent="0.45">
      <c r="B1848" s="86">
        <v>41367</v>
      </c>
      <c r="C1848" s="5">
        <v>64.698499999999996</v>
      </c>
      <c r="E1848" s="86">
        <v>41373</v>
      </c>
      <c r="F1848" s="5">
        <v>1.929</v>
      </c>
      <c r="G1848" s="5">
        <v>0.71194377118795971</v>
      </c>
      <c r="I1848" s="86">
        <v>41283</v>
      </c>
      <c r="J1848" s="5">
        <v>13.81</v>
      </c>
      <c r="L1848" s="86">
        <v>41375</v>
      </c>
      <c r="M1848" s="5">
        <v>1.5867</v>
      </c>
      <c r="O1848" s="86">
        <f t="shared" ca="1" si="205"/>
        <v>41375</v>
      </c>
      <c r="P1848" s="5">
        <v>1472.12</v>
      </c>
      <c r="Q1848" s="5">
        <v>8.3762129876685698</v>
      </c>
      <c r="R1848" s="1"/>
      <c r="V1848" s="86">
        <v>41339</v>
      </c>
      <c r="W1848" s="5">
        <v>8</v>
      </c>
      <c r="Z1848" s="86">
        <v>41284</v>
      </c>
      <c r="AA1848" s="5">
        <v>94.35</v>
      </c>
      <c r="AC1848" s="1">
        <v>41227</v>
      </c>
      <c r="AD1848">
        <v>1.629</v>
      </c>
      <c r="AE1848" s="87">
        <f t="shared" ca="1" si="206"/>
        <v>-1.0999999999999899E-2</v>
      </c>
      <c r="AF1848" s="87">
        <f t="shared" ca="1" si="207"/>
        <v>3.0310889132455266E-2</v>
      </c>
      <c r="AG1848" s="87">
        <f t="shared" ca="1" si="208"/>
        <v>0.48874840153191151</v>
      </c>
      <c r="AI1848" s="1">
        <v>41136</v>
      </c>
      <c r="AJ1848">
        <v>1405.53</v>
      </c>
      <c r="AK1848" s="85">
        <f t="shared" ca="1" si="211"/>
        <v>1.1390090430037803E-3</v>
      </c>
      <c r="AL1848" s="87">
        <f t="shared" ca="1" si="209"/>
        <v>1.4963255579811495E-3</v>
      </c>
      <c r="AM1848" s="87">
        <f t="shared" ca="1" si="210"/>
        <v>2.4127524647621348</v>
      </c>
    </row>
    <row r="1849" spans="2:39" x14ac:dyDescent="0.45">
      <c r="B1849" s="86">
        <v>41366</v>
      </c>
      <c r="C1849" s="5">
        <v>67.751999999999995</v>
      </c>
      <c r="E1849" s="86">
        <v>41372</v>
      </c>
      <c r="F1849" s="5">
        <v>1.9348000000000001</v>
      </c>
      <c r="G1849" s="5">
        <v>0.75292840518427362</v>
      </c>
      <c r="I1849" s="86">
        <v>41282</v>
      </c>
      <c r="J1849" s="5">
        <v>13.62</v>
      </c>
      <c r="L1849" s="86">
        <v>41374</v>
      </c>
      <c r="M1849" s="5">
        <v>1.5942000000000001</v>
      </c>
      <c r="O1849" s="86">
        <f t="shared" ca="1" si="205"/>
        <v>41374</v>
      </c>
      <c r="P1849" s="5">
        <v>1461.02</v>
      </c>
      <c r="Q1849" s="5">
        <v>6.6223024992241601</v>
      </c>
      <c r="R1849" s="1"/>
      <c r="V1849" s="86">
        <v>41338</v>
      </c>
      <c r="W1849" s="5">
        <v>8</v>
      </c>
      <c r="Z1849" s="86">
        <v>41283</v>
      </c>
      <c r="AA1849" s="5">
        <v>94.19</v>
      </c>
      <c r="AC1849" s="1">
        <v>41226</v>
      </c>
      <c r="AD1849">
        <v>1.64</v>
      </c>
      <c r="AE1849" s="87">
        <f t="shared" ca="1" si="206"/>
        <v>-5.5000000000000604E-3</v>
      </c>
      <c r="AF1849" s="87">
        <f t="shared" ca="1" si="207"/>
        <v>5.0465334636758258E-2</v>
      </c>
      <c r="AG1849" s="87">
        <f t="shared" ca="1" si="208"/>
        <v>0.81372907039136677</v>
      </c>
      <c r="AI1849" s="1">
        <v>41135</v>
      </c>
      <c r="AJ1849">
        <v>1403.93</v>
      </c>
      <c r="AK1849" s="85">
        <f t="shared" ca="1" si="211"/>
        <v>-1.2820330212278219E-4</v>
      </c>
      <c r="AL1849" s="87">
        <f t="shared" ca="1" si="209"/>
        <v>1.433446118855588E-3</v>
      </c>
      <c r="AM1849" s="87">
        <f t="shared" ca="1" si="210"/>
        <v>2.3113624157023898</v>
      </c>
    </row>
    <row r="1850" spans="2:39" x14ac:dyDescent="0.45">
      <c r="B1850" s="86">
        <v>41365</v>
      </c>
      <c r="C1850" s="5">
        <v>68.673000000000002</v>
      </c>
      <c r="E1850" s="86">
        <v>41369</v>
      </c>
      <c r="F1850" s="5">
        <v>1.885</v>
      </c>
      <c r="G1850" s="5">
        <v>0.55726863659579073</v>
      </c>
      <c r="I1850" s="86">
        <v>41281</v>
      </c>
      <c r="J1850" s="5">
        <v>13.79</v>
      </c>
      <c r="L1850" s="86">
        <v>41373</v>
      </c>
      <c r="M1850" s="5">
        <v>1.5509999999999999</v>
      </c>
      <c r="O1850" s="86">
        <f t="shared" ca="1" si="205"/>
        <v>41373</v>
      </c>
      <c r="P1850" s="5">
        <v>1457.15</v>
      </c>
      <c r="Q1850" s="5">
        <v>6.2440749112138496</v>
      </c>
      <c r="R1850" s="1"/>
      <c r="V1850" s="86">
        <v>41337</v>
      </c>
      <c r="W1850" s="5">
        <v>8.5</v>
      </c>
      <c r="Z1850" s="86">
        <v>41282</v>
      </c>
      <c r="AA1850" s="5">
        <v>94.01</v>
      </c>
      <c r="AC1850" s="1">
        <v>41222</v>
      </c>
      <c r="AD1850">
        <v>1.6455</v>
      </c>
      <c r="AE1850" s="87">
        <f t="shared" ca="1" si="206"/>
        <v>1.0999999999999899E-2</v>
      </c>
      <c r="AF1850" s="87">
        <f t="shared" ca="1" si="207"/>
        <v>7.7171886072584669E-2</v>
      </c>
      <c r="AG1850" s="87">
        <f t="shared" ca="1" si="208"/>
        <v>1.2443592728790174</v>
      </c>
      <c r="AI1850" s="1">
        <v>41134</v>
      </c>
      <c r="AJ1850">
        <v>1404.11</v>
      </c>
      <c r="AK1850" s="85">
        <f t="shared" ca="1" si="211"/>
        <v>-1.2526781188120387E-3</v>
      </c>
      <c r="AL1850" s="87">
        <f t="shared" ca="1" si="209"/>
        <v>1.4067150750739017E-3</v>
      </c>
      <c r="AM1850" s="87">
        <f t="shared" ca="1" si="210"/>
        <v>2.2682599027325878</v>
      </c>
    </row>
    <row r="1851" spans="2:39" x14ac:dyDescent="0.45">
      <c r="B1851" s="86">
        <v>41362</v>
      </c>
      <c r="C1851" s="5">
        <v>68.459999999999994</v>
      </c>
      <c r="E1851" s="86">
        <v>41368</v>
      </c>
      <c r="F1851" s="5">
        <v>1.931</v>
      </c>
      <c r="G1851" s="5">
        <v>0.51569047564082926</v>
      </c>
      <c r="I1851" s="86">
        <v>41278</v>
      </c>
      <c r="J1851" s="5">
        <v>13.83</v>
      </c>
      <c r="L1851" s="86">
        <v>41372</v>
      </c>
      <c r="M1851" s="5">
        <v>1.5538000000000001</v>
      </c>
      <c r="O1851" s="86">
        <f t="shared" ca="1" si="205"/>
        <v>41372</v>
      </c>
      <c r="P1851" s="5">
        <v>1461.89</v>
      </c>
      <c r="Q1851" s="5">
        <v>21.110119472621399</v>
      </c>
      <c r="R1851" s="1"/>
      <c r="V1851" s="86">
        <v>41334</v>
      </c>
      <c r="W1851" s="5">
        <v>9.25</v>
      </c>
      <c r="Z1851" s="86">
        <v>41281</v>
      </c>
      <c r="AA1851" s="5">
        <v>94.08</v>
      </c>
      <c r="AC1851" s="1">
        <v>41221</v>
      </c>
      <c r="AD1851">
        <v>1.6345000000000001</v>
      </c>
      <c r="AE1851" s="87">
        <f t="shared" ca="1" si="206"/>
        <v>-5.9499999999999886E-2</v>
      </c>
      <c r="AF1851" s="87">
        <f t="shared" ca="1" si="207"/>
        <v>7.4711238556636556E-2</v>
      </c>
      <c r="AG1851" s="87">
        <f t="shared" ca="1" si="208"/>
        <v>1.2046825238764487</v>
      </c>
      <c r="AI1851" s="1">
        <v>41131</v>
      </c>
      <c r="AJ1851">
        <v>1405.87</v>
      </c>
      <c r="AK1851" s="85">
        <f t="shared" ca="1" si="211"/>
        <v>2.1860889478816747E-3</v>
      </c>
      <c r="AL1851" s="87">
        <f t="shared" ca="1" si="209"/>
        <v>2.1603122140934454E-3</v>
      </c>
      <c r="AM1851" s="87">
        <f t="shared" ca="1" si="210"/>
        <v>3.4833987773637749</v>
      </c>
    </row>
    <row r="1852" spans="2:39" x14ac:dyDescent="0.45">
      <c r="B1852" s="86">
        <v>41361</v>
      </c>
      <c r="C1852" s="5">
        <v>69.400999999999996</v>
      </c>
      <c r="E1852" s="86">
        <v>41367</v>
      </c>
      <c r="F1852" s="5">
        <v>1.972</v>
      </c>
      <c r="G1852" s="5">
        <v>0.4678194096016095</v>
      </c>
      <c r="I1852" s="86">
        <v>41277</v>
      </c>
      <c r="J1852" s="5">
        <v>14.56</v>
      </c>
      <c r="L1852" s="86">
        <v>41369</v>
      </c>
      <c r="M1852" s="5">
        <v>1.5089999999999999</v>
      </c>
      <c r="O1852" s="86">
        <f t="shared" ca="1" si="205"/>
        <v>41369</v>
      </c>
      <c r="P1852" s="5">
        <v>1466.47</v>
      </c>
      <c r="Q1852" s="5">
        <v>19.550493297304602</v>
      </c>
      <c r="R1852" s="1"/>
      <c r="V1852" s="86">
        <v>41333</v>
      </c>
      <c r="W1852" s="5">
        <v>9</v>
      </c>
      <c r="Z1852" s="86">
        <v>41278</v>
      </c>
      <c r="AA1852" s="5">
        <v>94</v>
      </c>
      <c r="AC1852" s="1">
        <v>41220</v>
      </c>
      <c r="AD1852">
        <v>1.694</v>
      </c>
      <c r="AE1852" s="87">
        <f t="shared" ca="1" si="206"/>
        <v>-9.8999999999999977E-2</v>
      </c>
      <c r="AF1852" s="87">
        <f t="shared" ca="1" si="207"/>
        <v>7.170220824121569E-2</v>
      </c>
      <c r="AG1852" s="87">
        <f t="shared" ca="1" si="208"/>
        <v>1.1561633679257146</v>
      </c>
      <c r="AI1852" s="1">
        <v>41130</v>
      </c>
      <c r="AJ1852">
        <v>1402.8</v>
      </c>
      <c r="AK1852" s="85">
        <f t="shared" ca="1" si="211"/>
        <v>4.13544294347905E-4</v>
      </c>
      <c r="AL1852" s="87">
        <f t="shared" ca="1" si="209"/>
        <v>2.1637831567409204E-3</v>
      </c>
      <c r="AM1852" s="87">
        <f t="shared" ca="1" si="210"/>
        <v>3.488995504214476</v>
      </c>
    </row>
    <row r="1853" spans="2:39" x14ac:dyDescent="0.45">
      <c r="B1853" s="86">
        <v>41360</v>
      </c>
      <c r="C1853" s="5">
        <v>69.569500000000005</v>
      </c>
      <c r="E1853" s="86">
        <v>41366</v>
      </c>
      <c r="F1853" s="5">
        <v>2.0154999999999998</v>
      </c>
      <c r="G1853" s="5">
        <v>0.28163140804959924</v>
      </c>
      <c r="I1853" s="86">
        <v>41276</v>
      </c>
      <c r="J1853" s="5">
        <v>14.68</v>
      </c>
      <c r="L1853" s="86">
        <v>41368</v>
      </c>
      <c r="M1853" s="5">
        <v>1.5495000000000001</v>
      </c>
      <c r="O1853" s="86">
        <f t="shared" ca="1" si="205"/>
        <v>41368</v>
      </c>
      <c r="P1853" s="5">
        <v>1459.37</v>
      </c>
      <c r="Q1853" s="5">
        <v>26.879180150631601</v>
      </c>
      <c r="R1853" s="1"/>
      <c r="V1853" s="86">
        <v>41332</v>
      </c>
      <c r="W1853" s="5">
        <v>9</v>
      </c>
      <c r="Z1853" s="86">
        <v>41277</v>
      </c>
      <c r="AA1853" s="5">
        <v>93.938999999999993</v>
      </c>
      <c r="AC1853" s="1">
        <v>41219</v>
      </c>
      <c r="AD1853">
        <v>1.7929999999999999</v>
      </c>
      <c r="AE1853" s="87">
        <f t="shared" ca="1" si="206"/>
        <v>7.5499999999999901E-2</v>
      </c>
      <c r="AF1853" s="87">
        <f t="shared" ca="1" si="207"/>
        <v>4.8769423480974863E-2</v>
      </c>
      <c r="AG1853" s="87">
        <f t="shared" ca="1" si="208"/>
        <v>0.78638332467908556</v>
      </c>
      <c r="AI1853" s="1">
        <v>41129</v>
      </c>
      <c r="AJ1853">
        <v>1402.22</v>
      </c>
      <c r="AK1853" s="85">
        <f t="shared" ca="1" si="211"/>
        <v>6.2063727884550447E-4</v>
      </c>
      <c r="AL1853" s="87">
        <f t="shared" ca="1" si="209"/>
        <v>8.2977915680217413E-3</v>
      </c>
      <c r="AM1853" s="87">
        <f t="shared" ca="1" si="210"/>
        <v>13.37978687260993</v>
      </c>
    </row>
    <row r="1854" spans="2:39" x14ac:dyDescent="0.45">
      <c r="B1854" s="86">
        <v>41359</v>
      </c>
      <c r="C1854" s="5">
        <v>69.1875</v>
      </c>
      <c r="E1854" s="86">
        <v>41365</v>
      </c>
      <c r="F1854" s="5">
        <v>1.99</v>
      </c>
      <c r="G1854" s="5">
        <v>0.47816438944502621</v>
      </c>
      <c r="I1854" s="86">
        <v>41274</v>
      </c>
      <c r="J1854" s="5">
        <v>18.02</v>
      </c>
      <c r="L1854" s="86">
        <v>41367</v>
      </c>
      <c r="M1854" s="5">
        <v>1.581</v>
      </c>
      <c r="O1854" s="86">
        <f t="shared" ca="1" si="205"/>
        <v>41367</v>
      </c>
      <c r="P1854" s="5">
        <v>1462.42</v>
      </c>
      <c r="Q1854" s="5">
        <v>26.627798320681102</v>
      </c>
      <c r="R1854" s="1"/>
      <c r="V1854" s="86">
        <v>41331</v>
      </c>
      <c r="W1854" s="5">
        <v>8.75</v>
      </c>
      <c r="Z1854" s="86">
        <v>41276</v>
      </c>
      <c r="AA1854" s="5">
        <v>94.23</v>
      </c>
      <c r="AC1854" s="1">
        <v>41218</v>
      </c>
      <c r="AD1854">
        <v>1.7175</v>
      </c>
      <c r="AE1854" s="87">
        <f t="shared" ca="1" si="206"/>
        <v>-2.8100000000000014E-2</v>
      </c>
      <c r="AF1854" s="87">
        <f t="shared" ca="1" si="207"/>
        <v>2.7490528672011159E-2</v>
      </c>
      <c r="AG1854" s="87">
        <f t="shared" ca="1" si="208"/>
        <v>0.44327145558149078</v>
      </c>
      <c r="AI1854" s="1">
        <v>41128</v>
      </c>
      <c r="AJ1854">
        <v>1401.35</v>
      </c>
      <c r="AK1854" s="85">
        <f t="shared" ca="1" si="211"/>
        <v>5.0937661557810326E-3</v>
      </c>
      <c r="AL1854" s="87">
        <f t="shared" ca="1" si="209"/>
        <v>1.0843829117345386E-2</v>
      </c>
      <c r="AM1854" s="87">
        <f t="shared" ca="1" si="210"/>
        <v>17.485149064508651</v>
      </c>
    </row>
    <row r="1855" spans="2:39" x14ac:dyDescent="0.45">
      <c r="B1855" s="86">
        <v>41358</v>
      </c>
      <c r="C1855" s="5">
        <v>71.114999999999995</v>
      </c>
      <c r="E1855" s="86">
        <v>41362</v>
      </c>
      <c r="F1855" s="5">
        <v>2.0070000000000001</v>
      </c>
      <c r="G1855" s="5">
        <v>0.52412778340146771</v>
      </c>
      <c r="I1855" s="86">
        <v>41271</v>
      </c>
      <c r="J1855" s="5">
        <v>22.72</v>
      </c>
      <c r="L1855" s="86">
        <v>41366</v>
      </c>
      <c r="M1855" s="5">
        <v>1.6105</v>
      </c>
      <c r="O1855" s="86">
        <f t="shared" ca="1" si="205"/>
        <v>41366</v>
      </c>
      <c r="P1855" s="5">
        <v>1426.19</v>
      </c>
      <c r="Q1855" s="5">
        <v>19.308939301525999</v>
      </c>
      <c r="R1855" s="1"/>
      <c r="V1855" s="86">
        <v>41330</v>
      </c>
      <c r="W1855" s="5">
        <v>7.75</v>
      </c>
      <c r="Z1855" s="86">
        <v>41274</v>
      </c>
      <c r="AA1855" s="5">
        <v>93.35</v>
      </c>
      <c r="AC1855" s="1">
        <v>41215</v>
      </c>
      <c r="AD1855">
        <v>1.7456</v>
      </c>
      <c r="AE1855" s="87">
        <f t="shared" ca="1" si="206"/>
        <v>-2.2399999999999975E-2</v>
      </c>
      <c r="AF1855" s="87">
        <f t="shared" ca="1" si="207"/>
        <v>2.5183261636783021E-2</v>
      </c>
      <c r="AG1855" s="87">
        <f t="shared" ca="1" si="208"/>
        <v>0.40606789251716702</v>
      </c>
      <c r="AI1855" s="1">
        <v>41127</v>
      </c>
      <c r="AJ1855">
        <v>1394.23</v>
      </c>
      <c r="AK1855" s="85">
        <f t="shared" ca="1" si="211"/>
        <v>2.3265677120569918E-3</v>
      </c>
      <c r="AL1855" s="87">
        <f t="shared" ca="1" si="209"/>
        <v>1.1492751437136746E-2</v>
      </c>
      <c r="AM1855" s="87">
        <f t="shared" ca="1" si="210"/>
        <v>18.531504864665003</v>
      </c>
    </row>
    <row r="1856" spans="2:39" x14ac:dyDescent="0.45">
      <c r="B1856" s="86">
        <v>41355</v>
      </c>
      <c r="C1856" s="5">
        <v>70.53</v>
      </c>
      <c r="E1856" s="86">
        <v>41361</v>
      </c>
      <c r="F1856" s="5">
        <v>2.0070000000000001</v>
      </c>
      <c r="G1856" s="5">
        <v>0.52412778340146771</v>
      </c>
      <c r="I1856" s="86">
        <v>41270</v>
      </c>
      <c r="J1856" s="5">
        <v>19.47</v>
      </c>
      <c r="L1856" s="86">
        <v>41365</v>
      </c>
      <c r="M1856" s="5">
        <v>1.581</v>
      </c>
      <c r="O1856" s="86">
        <f t="shared" ca="1" si="205"/>
        <v>41365</v>
      </c>
      <c r="P1856" s="5">
        <v>1402.43</v>
      </c>
      <c r="Q1856" s="5">
        <v>7.1006453150529198</v>
      </c>
      <c r="R1856" s="1"/>
      <c r="V1856" s="86">
        <v>41327</v>
      </c>
      <c r="W1856" s="5">
        <v>7.75</v>
      </c>
      <c r="Z1856" s="86">
        <v>41271</v>
      </c>
      <c r="AA1856" s="5">
        <v>92.95</v>
      </c>
      <c r="AC1856" s="1">
        <v>41214</v>
      </c>
      <c r="AD1856">
        <v>1.768</v>
      </c>
      <c r="AE1856" s="87">
        <f t="shared" ca="1" si="206"/>
        <v>3.0000000000000027E-2</v>
      </c>
      <c r="AF1856" s="87">
        <f t="shared" ca="1" si="207"/>
        <v>2.5556000599989588E-2</v>
      </c>
      <c r="AG1856" s="87">
        <f t="shared" ca="1" si="208"/>
        <v>0.41207812770557684</v>
      </c>
      <c r="AI1856" s="1">
        <v>41124</v>
      </c>
      <c r="AJ1856">
        <v>1390.99</v>
      </c>
      <c r="AK1856" s="85">
        <f t="shared" ca="1" si="211"/>
        <v>1.8861295205931709E-2</v>
      </c>
      <c r="AL1856" s="87">
        <f t="shared" ca="1" si="209"/>
        <v>1.2031228172289746E-2</v>
      </c>
      <c r="AM1856" s="87">
        <f t="shared" ca="1" si="210"/>
        <v>19.399772510718162</v>
      </c>
    </row>
    <row r="1857" spans="2:39" x14ac:dyDescent="0.45">
      <c r="B1857" s="86">
        <v>41354</v>
      </c>
      <c r="C1857" s="5">
        <v>72.073999999999998</v>
      </c>
      <c r="E1857" s="86">
        <v>41360</v>
      </c>
      <c r="F1857" s="5">
        <v>2.004</v>
      </c>
      <c r="G1857" s="5">
        <v>0.58729033138077014</v>
      </c>
      <c r="I1857" s="86">
        <v>41269</v>
      </c>
      <c r="J1857" s="5">
        <v>19.48</v>
      </c>
      <c r="L1857" s="86">
        <v>41362</v>
      </c>
      <c r="M1857" s="5">
        <v>1.587</v>
      </c>
      <c r="O1857" s="86">
        <f t="shared" ca="1" si="205"/>
        <v>41362</v>
      </c>
      <c r="P1857" s="5">
        <v>1418.1</v>
      </c>
      <c r="Q1857" s="5">
        <v>5.8372275686484301</v>
      </c>
      <c r="R1857" s="1"/>
      <c r="V1857" s="86">
        <v>41326</v>
      </c>
      <c r="W1857" s="5">
        <v>7.5</v>
      </c>
      <c r="Z1857" s="86">
        <v>41270</v>
      </c>
      <c r="AA1857" s="5">
        <v>93.2</v>
      </c>
      <c r="AC1857" s="1">
        <v>41213</v>
      </c>
      <c r="AD1857">
        <v>1.738</v>
      </c>
      <c r="AE1857" s="87">
        <f t="shared" ca="1" si="206"/>
        <v>-2.3800000000000043E-2</v>
      </c>
      <c r="AF1857" s="87">
        <f t="shared" ca="1" si="207"/>
        <v>3.3634753851732944E-2</v>
      </c>
      <c r="AG1857" s="87">
        <f t="shared" ca="1" si="208"/>
        <v>0.54234410970649682</v>
      </c>
      <c r="AI1857" s="1">
        <v>41123</v>
      </c>
      <c r="AJ1857">
        <v>1365</v>
      </c>
      <c r="AK1857" s="85">
        <f t="shared" ca="1" si="211"/>
        <v>-7.4011154803105836E-3</v>
      </c>
      <c r="AL1857" s="87">
        <f t="shared" ca="1" si="209"/>
        <v>2.8768237409007814E-3</v>
      </c>
      <c r="AM1857" s="87">
        <f t="shared" ca="1" si="210"/>
        <v>4.6387388991133083</v>
      </c>
    </row>
    <row r="1858" spans="2:39" x14ac:dyDescent="0.45">
      <c r="B1858" s="86">
        <v>41353</v>
      </c>
      <c r="C1858" s="5">
        <v>72.341999999999999</v>
      </c>
      <c r="E1858" s="86">
        <v>41359</v>
      </c>
      <c r="F1858" s="5">
        <v>2.0653000000000001</v>
      </c>
      <c r="G1858" s="5">
        <v>0.41873890035040445</v>
      </c>
      <c r="I1858" s="86">
        <v>41267</v>
      </c>
      <c r="J1858" s="5">
        <v>17.84</v>
      </c>
      <c r="L1858" s="86">
        <v>41361</v>
      </c>
      <c r="M1858" s="5">
        <v>1.5905</v>
      </c>
      <c r="O1858" s="86">
        <f t="shared" ca="1" si="205"/>
        <v>41361</v>
      </c>
      <c r="P1858" s="5">
        <v>1419.83</v>
      </c>
      <c r="Q1858" s="5">
        <v>10.045228801016099</v>
      </c>
      <c r="R1858" s="1"/>
      <c r="V1858" s="86">
        <v>41325</v>
      </c>
      <c r="W1858" s="5">
        <v>7.5</v>
      </c>
      <c r="Z1858" s="86">
        <v>41269</v>
      </c>
      <c r="AA1858" s="5">
        <v>93.01</v>
      </c>
      <c r="AC1858" s="1">
        <v>41212</v>
      </c>
      <c r="AD1858">
        <v>1.7618</v>
      </c>
      <c r="AE1858" s="87">
        <f t="shared" ca="1" si="206"/>
        <v>0</v>
      </c>
      <c r="AF1858" s="87">
        <f t="shared" ca="1" si="207"/>
        <v>5.1838659962104155E-2</v>
      </c>
      <c r="AG1858" s="87">
        <f t="shared" ca="1" si="208"/>
        <v>0.83587327588177596</v>
      </c>
      <c r="AI1858" s="1">
        <v>41122</v>
      </c>
      <c r="AJ1858">
        <v>1375.14</v>
      </c>
      <c r="AK1858" s="85">
        <f t="shared" ca="1" si="211"/>
        <v>-3.0350799857287686E-3</v>
      </c>
      <c r="AL1858" s="87">
        <f t="shared" ca="1" si="209"/>
        <v>1.0875710300215054E-2</v>
      </c>
      <c r="AM1858" s="87">
        <f t="shared" ca="1" si="210"/>
        <v>17.536555927231834</v>
      </c>
    </row>
    <row r="1859" spans="2:39" x14ac:dyDescent="0.45">
      <c r="B1859" s="86">
        <v>41352</v>
      </c>
      <c r="C1859" s="5">
        <v>72.394000000000005</v>
      </c>
      <c r="E1859" s="86">
        <v>41358</v>
      </c>
      <c r="F1859" s="5">
        <v>2.0579999999999998</v>
      </c>
      <c r="G1859" s="5">
        <v>0.67263908103330572</v>
      </c>
      <c r="I1859" s="86">
        <v>41264</v>
      </c>
      <c r="J1859" s="5">
        <v>17.84</v>
      </c>
      <c r="L1859" s="86">
        <v>41360</v>
      </c>
      <c r="M1859" s="5">
        <v>1.5837000000000001</v>
      </c>
      <c r="O1859" s="86">
        <f t="shared" ca="1" si="205"/>
        <v>41360</v>
      </c>
      <c r="P1859" s="5">
        <v>1426.66</v>
      </c>
      <c r="Q1859" s="5">
        <v>10.7633862700665</v>
      </c>
      <c r="R1859" s="1"/>
      <c r="V1859" s="86">
        <v>41324</v>
      </c>
      <c r="W1859" s="5">
        <v>7.25</v>
      </c>
      <c r="Z1859" s="86">
        <v>41267</v>
      </c>
      <c r="AA1859" s="5">
        <v>93.29</v>
      </c>
      <c r="AC1859" s="1">
        <v>41211</v>
      </c>
      <c r="AD1859">
        <v>1.7618</v>
      </c>
      <c r="AE1859" s="87">
        <f t="shared" ca="1" si="206"/>
        <v>-2.3900000000000032E-2</v>
      </c>
      <c r="AF1859" s="87">
        <f t="shared" ca="1" si="207"/>
        <v>5.4038936579716874E-2</v>
      </c>
      <c r="AG1859" s="87">
        <f t="shared" ca="1" si="208"/>
        <v>0.87135167029927252</v>
      </c>
      <c r="AI1859" s="1">
        <v>41121</v>
      </c>
      <c r="AJ1859">
        <v>1379.32</v>
      </c>
      <c r="AK1859" s="85">
        <f t="shared" ca="1" si="211"/>
        <v>-4.3260985787338772E-3</v>
      </c>
      <c r="AL1859" s="87">
        <f t="shared" ca="1" si="209"/>
        <v>1.1730612840976101E-2</v>
      </c>
      <c r="AM1859" s="87">
        <f t="shared" ca="1" si="210"/>
        <v>18.915044853890006</v>
      </c>
    </row>
    <row r="1860" spans="2:39" x14ac:dyDescent="0.45">
      <c r="B1860" s="86">
        <v>41351</v>
      </c>
      <c r="C1860" s="5">
        <v>71.260000000000005</v>
      </c>
      <c r="E1860" s="86">
        <v>41355</v>
      </c>
      <c r="F1860" s="5">
        <v>2.0579999999999998</v>
      </c>
      <c r="G1860" s="5">
        <v>0.80221152655227312</v>
      </c>
      <c r="I1860" s="86">
        <v>41263</v>
      </c>
      <c r="J1860" s="5">
        <v>17.670000000000002</v>
      </c>
      <c r="L1860" s="86">
        <v>41359</v>
      </c>
      <c r="M1860" s="5">
        <v>1.6359999999999999</v>
      </c>
      <c r="O1860" s="86">
        <f t="shared" ca="1" si="205"/>
        <v>41359</v>
      </c>
      <c r="P1860" s="5">
        <v>1430.15</v>
      </c>
      <c r="Q1860" s="5">
        <v>16.317419987320601</v>
      </c>
      <c r="R1860" s="1"/>
      <c r="V1860" s="86">
        <v>41323</v>
      </c>
      <c r="W1860" s="5">
        <v>6.75</v>
      </c>
      <c r="Z1860" s="86">
        <v>41264</v>
      </c>
      <c r="AA1860" s="5">
        <v>93.63</v>
      </c>
      <c r="AC1860" s="1">
        <v>41208</v>
      </c>
      <c r="AD1860">
        <v>1.7857000000000001</v>
      </c>
      <c r="AE1860" s="87">
        <f t="shared" ca="1" si="206"/>
        <v>-7.9299999999999926E-2</v>
      </c>
      <c r="AF1860" s="87">
        <f t="shared" ca="1" si="207"/>
        <v>5.6269137485244342E-2</v>
      </c>
      <c r="AG1860" s="87">
        <f t="shared" ca="1" si="208"/>
        <v>0.90731257936097509</v>
      </c>
      <c r="AI1860" s="1">
        <v>41120</v>
      </c>
      <c r="AJ1860">
        <v>1385.3</v>
      </c>
      <c r="AK1860" s="85">
        <f t="shared" ca="1" si="211"/>
        <v>-4.8353283011341573E-4</v>
      </c>
      <c r="AL1860" s="87">
        <f t="shared" ca="1" si="209"/>
        <v>1.0472195600224072E-2</v>
      </c>
      <c r="AM1860" s="87">
        <f t="shared" ca="1" si="210"/>
        <v>16.885908023920901</v>
      </c>
    </row>
    <row r="1861" spans="2:39" x14ac:dyDescent="0.45">
      <c r="B1861" s="86">
        <v>41348</v>
      </c>
      <c r="C1861" s="5">
        <v>69.6755</v>
      </c>
      <c r="E1861" s="86">
        <v>41354</v>
      </c>
      <c r="F1861" s="5">
        <v>2.0369999999999999</v>
      </c>
      <c r="G1861" s="5">
        <v>0.78411069584168347</v>
      </c>
      <c r="I1861" s="86">
        <v>41262</v>
      </c>
      <c r="J1861" s="5">
        <v>17.36</v>
      </c>
      <c r="L1861" s="86">
        <v>41358</v>
      </c>
      <c r="M1861" s="5">
        <v>1.6335</v>
      </c>
      <c r="O1861" s="86">
        <f t="shared" ca="1" si="205"/>
        <v>41358</v>
      </c>
      <c r="P1861" s="5">
        <v>1443.69</v>
      </c>
      <c r="Q1861" s="5">
        <v>14.620129890072</v>
      </c>
      <c r="R1861" s="1"/>
      <c r="V1861" s="86">
        <v>41320</v>
      </c>
      <c r="W1861" s="5">
        <v>6.75</v>
      </c>
      <c r="Z1861" s="86">
        <v>41263</v>
      </c>
      <c r="AA1861" s="5">
        <v>93.9</v>
      </c>
      <c r="AC1861" s="1">
        <v>41207</v>
      </c>
      <c r="AD1861">
        <v>1.865</v>
      </c>
      <c r="AE1861" s="87">
        <f t="shared" ca="1" si="206"/>
        <v>4.5199999999999907E-2</v>
      </c>
      <c r="AF1861" s="87">
        <f t="shared" ca="1" si="207"/>
        <v>4.2031853000631135E-2</v>
      </c>
      <c r="AG1861" s="87">
        <f t="shared" ca="1" si="208"/>
        <v>0.67774326505936799</v>
      </c>
      <c r="AI1861" s="1">
        <v>41117</v>
      </c>
      <c r="AJ1861">
        <v>1385.97</v>
      </c>
      <c r="AK1861" s="85">
        <f t="shared" ca="1" si="211"/>
        <v>1.8900849989626385E-2</v>
      </c>
      <c r="AL1861" s="87">
        <f t="shared" ca="1" si="209"/>
        <v>1.3430454239556673E-2</v>
      </c>
      <c r="AM1861" s="87">
        <f t="shared" ca="1" si="210"/>
        <v>21.655956751206975</v>
      </c>
    </row>
    <row r="1862" spans="2:39" x14ac:dyDescent="0.45">
      <c r="B1862" s="86">
        <v>41347</v>
      </c>
      <c r="C1862" s="5">
        <v>71.194999999999993</v>
      </c>
      <c r="E1862" s="86">
        <v>41353</v>
      </c>
      <c r="F1862" s="5">
        <v>2.0764999999999998</v>
      </c>
      <c r="G1862" s="5">
        <v>0.77519003046564683</v>
      </c>
      <c r="I1862" s="86">
        <v>41261</v>
      </c>
      <c r="J1862" s="5">
        <v>15.57</v>
      </c>
      <c r="L1862" s="86">
        <v>41355</v>
      </c>
      <c r="M1862" s="5">
        <v>1.6313</v>
      </c>
      <c r="O1862" s="86">
        <f t="shared" ca="1" si="205"/>
        <v>41355</v>
      </c>
      <c r="P1862" s="5">
        <v>1435.81</v>
      </c>
      <c r="Q1862" s="5">
        <v>16.445870469293599</v>
      </c>
      <c r="R1862" s="1"/>
      <c r="V1862" s="86">
        <v>41319</v>
      </c>
      <c r="W1862" s="5">
        <v>6.75</v>
      </c>
      <c r="Z1862" s="86">
        <v>41262</v>
      </c>
      <c r="AA1862" s="5">
        <v>93.57</v>
      </c>
      <c r="AC1862" s="1">
        <v>41206</v>
      </c>
      <c r="AD1862">
        <v>1.8198000000000001</v>
      </c>
      <c r="AE1862" s="87">
        <f t="shared" ca="1" si="206"/>
        <v>1.6800000000000148E-2</v>
      </c>
      <c r="AF1862" s="87">
        <f t="shared" ca="1" si="207"/>
        <v>5.3487786767946723E-2</v>
      </c>
      <c r="AG1862" s="87">
        <f t="shared" ca="1" si="208"/>
        <v>0.86246464661843814</v>
      </c>
      <c r="AI1862" s="1">
        <v>41116</v>
      </c>
      <c r="AJ1862">
        <v>1360.02</v>
      </c>
      <c r="AK1862" s="85">
        <f t="shared" ca="1" si="211"/>
        <v>1.6405659452859416E-2</v>
      </c>
      <c r="AL1862" s="87">
        <f t="shared" ca="1" si="209"/>
        <v>1.1984325823317023E-2</v>
      </c>
      <c r="AM1862" s="87">
        <f t="shared" ca="1" si="210"/>
        <v>19.32414474543441</v>
      </c>
    </row>
    <row r="1863" spans="2:39" x14ac:dyDescent="0.45">
      <c r="B1863" s="86">
        <v>41346</v>
      </c>
      <c r="C1863" s="5">
        <v>70.393500000000003</v>
      </c>
      <c r="E1863" s="86">
        <v>41352</v>
      </c>
      <c r="F1863" s="5">
        <v>2.016</v>
      </c>
      <c r="G1863" s="5">
        <v>0.42709044709522725</v>
      </c>
      <c r="I1863" s="86">
        <v>41260</v>
      </c>
      <c r="J1863" s="5">
        <v>16.34</v>
      </c>
      <c r="L1863" s="86">
        <v>41354</v>
      </c>
      <c r="M1863" s="5">
        <v>1.6114999999999999</v>
      </c>
      <c r="O1863" s="86">
        <f t="shared" ca="1" si="205"/>
        <v>41354</v>
      </c>
      <c r="P1863" s="5">
        <v>1446.79</v>
      </c>
      <c r="Q1863" s="5">
        <v>15.7584387381036</v>
      </c>
      <c r="R1863" s="1"/>
      <c r="V1863" s="86">
        <v>41318</v>
      </c>
      <c r="W1863" s="5">
        <v>9</v>
      </c>
      <c r="Z1863" s="86">
        <v>41261</v>
      </c>
      <c r="AA1863" s="5">
        <v>93.67</v>
      </c>
      <c r="AC1863" s="1">
        <v>41205</v>
      </c>
      <c r="AD1863">
        <v>1.8029999999999999</v>
      </c>
      <c r="AE1863" s="87">
        <f t="shared" ca="1" si="206"/>
        <v>-4.2000000000000037E-2</v>
      </c>
      <c r="AF1863" s="87">
        <f t="shared" ca="1" si="207"/>
        <v>5.3099552728813108E-2</v>
      </c>
      <c r="AG1863" s="87">
        <f t="shared" ca="1" si="208"/>
        <v>0.85620456083812169</v>
      </c>
      <c r="AI1863" s="1">
        <v>41115</v>
      </c>
      <c r="AJ1863">
        <v>1337.89</v>
      </c>
      <c r="AK1863" s="85">
        <f t="shared" ca="1" si="211"/>
        <v>-3.1387788913235705E-4</v>
      </c>
      <c r="AL1863" s="87">
        <f t="shared" ca="1" si="209"/>
        <v>4.5634029346961775E-3</v>
      </c>
      <c r="AM1863" s="87">
        <f t="shared" ca="1" si="210"/>
        <v>7.3582661337725188</v>
      </c>
    </row>
    <row r="1864" spans="2:39" x14ac:dyDescent="0.45">
      <c r="B1864" s="86">
        <v>41345</v>
      </c>
      <c r="C1864" s="5">
        <v>69.796000000000006</v>
      </c>
      <c r="E1864" s="86">
        <v>41351</v>
      </c>
      <c r="F1864" s="5">
        <v>2.0579999999999998</v>
      </c>
      <c r="G1864" s="5">
        <v>0.3919948979259833</v>
      </c>
      <c r="I1864" s="86">
        <v>41257</v>
      </c>
      <c r="J1864" s="5">
        <v>17</v>
      </c>
      <c r="L1864" s="86">
        <v>41353</v>
      </c>
      <c r="M1864" s="5">
        <v>1.6605000000000001</v>
      </c>
      <c r="O1864" s="86">
        <f t="shared" ca="1" si="205"/>
        <v>41353</v>
      </c>
      <c r="P1864" s="5">
        <v>1430.36</v>
      </c>
      <c r="Q1864" s="5">
        <v>13.0355091041497</v>
      </c>
      <c r="R1864" s="1"/>
      <c r="V1864" s="86">
        <v>41317</v>
      </c>
      <c r="W1864" s="5">
        <v>8.75</v>
      </c>
      <c r="Z1864" s="86">
        <v>41260</v>
      </c>
      <c r="AA1864" s="5">
        <v>93.62</v>
      </c>
      <c r="AC1864" s="1">
        <v>41204</v>
      </c>
      <c r="AD1864">
        <v>1.845</v>
      </c>
      <c r="AE1864" s="87">
        <f t="shared" ca="1" si="206"/>
        <v>4.8999999999999932E-2</v>
      </c>
      <c r="AF1864" s="87">
        <f t="shared" ca="1" si="207"/>
        <v>6.7271836603440535E-2</v>
      </c>
      <c r="AG1864" s="87">
        <f t="shared" ca="1" si="208"/>
        <v>1.0847257717967249</v>
      </c>
      <c r="AI1864" s="1">
        <v>41114</v>
      </c>
      <c r="AJ1864">
        <v>1338.31</v>
      </c>
      <c r="AK1864" s="85">
        <f t="shared" ca="1" si="211"/>
        <v>-9.0820795122977943E-3</v>
      </c>
      <c r="AL1864" s="87">
        <f t="shared" ca="1" si="209"/>
        <v>6.0696476864947049E-3</v>
      </c>
      <c r="AM1864" s="87">
        <f t="shared" ca="1" si="210"/>
        <v>9.7870128179768585</v>
      </c>
    </row>
    <row r="1865" spans="2:39" x14ac:dyDescent="0.45">
      <c r="B1865" s="86">
        <v>41344</v>
      </c>
      <c r="C1865" s="5">
        <v>70.587500000000006</v>
      </c>
      <c r="E1865" s="86">
        <v>41348</v>
      </c>
      <c r="F1865" s="5">
        <v>2.0834999999999999</v>
      </c>
      <c r="G1865" s="5">
        <v>0.44658285905305689</v>
      </c>
      <c r="I1865" s="86">
        <v>41256</v>
      </c>
      <c r="J1865" s="5">
        <v>16.559999999999999</v>
      </c>
      <c r="L1865" s="86">
        <v>41352</v>
      </c>
      <c r="M1865" s="5">
        <v>1.5940000000000001</v>
      </c>
      <c r="O1865" s="86">
        <f t="shared" ca="1" si="205"/>
        <v>41352</v>
      </c>
      <c r="P1865" s="5">
        <v>1413.58</v>
      </c>
      <c r="Q1865" s="5">
        <v>9.1743088243609403</v>
      </c>
      <c r="R1865" s="1"/>
      <c r="V1865" s="86">
        <v>41316</v>
      </c>
      <c r="W1865" s="5">
        <v>8.5</v>
      </c>
      <c r="Z1865" s="86">
        <v>41257</v>
      </c>
      <c r="AA1865" s="5">
        <v>93.26</v>
      </c>
      <c r="AC1865" s="1">
        <v>41201</v>
      </c>
      <c r="AD1865">
        <v>1.796</v>
      </c>
      <c r="AE1865" s="87">
        <f t="shared" ca="1" si="206"/>
        <v>-6.800000000000006E-2</v>
      </c>
      <c r="AF1865" s="87">
        <f t="shared" ca="1" si="207"/>
        <v>6.6135435534464701E-2</v>
      </c>
      <c r="AG1865" s="87">
        <f t="shared" ca="1" si="208"/>
        <v>1.0664018551496746</v>
      </c>
      <c r="AI1865" s="1">
        <v>41113</v>
      </c>
      <c r="AJ1865">
        <v>1350.52</v>
      </c>
      <c r="AK1865" s="85">
        <f t="shared" ca="1" si="211"/>
        <v>-8.9489683826660012E-3</v>
      </c>
      <c r="AL1865" s="87">
        <f t="shared" ca="1" si="209"/>
        <v>8.3779764880243489E-3</v>
      </c>
      <c r="AM1865" s="87">
        <f t="shared" ca="1" si="210"/>
        <v>13.509081171127473</v>
      </c>
    </row>
    <row r="1866" spans="2:39" x14ac:dyDescent="0.45">
      <c r="B1866" s="86">
        <v>41341</v>
      </c>
      <c r="C1866" s="5">
        <v>71.174000000000007</v>
      </c>
      <c r="E1866" s="86">
        <v>41347</v>
      </c>
      <c r="F1866" s="5">
        <v>2.12</v>
      </c>
      <c r="G1866" s="5">
        <v>0.41253636203370209</v>
      </c>
      <c r="I1866" s="86">
        <v>41255</v>
      </c>
      <c r="J1866" s="5">
        <v>15.95</v>
      </c>
      <c r="L1866" s="86">
        <v>41351</v>
      </c>
      <c r="M1866" s="5">
        <v>1.6619999999999999</v>
      </c>
      <c r="O1866" s="86">
        <f t="shared" ca="1" si="205"/>
        <v>41351</v>
      </c>
      <c r="P1866" s="5">
        <v>1419.45</v>
      </c>
      <c r="Q1866" s="5">
        <v>8.4763459098849694</v>
      </c>
      <c r="R1866" s="1"/>
      <c r="V1866" s="86">
        <v>41313</v>
      </c>
      <c r="W1866" s="5">
        <v>8.25</v>
      </c>
      <c r="Z1866" s="86">
        <v>41256</v>
      </c>
      <c r="AA1866" s="5">
        <v>93.33</v>
      </c>
      <c r="AC1866" s="1">
        <v>41200</v>
      </c>
      <c r="AD1866">
        <v>1.8640000000000001</v>
      </c>
      <c r="AE1866" s="87">
        <f t="shared" ca="1" si="206"/>
        <v>1.4500000000000179E-2</v>
      </c>
      <c r="AF1866" s="87">
        <f t="shared" ca="1" si="207"/>
        <v>3.7598758844763262E-2</v>
      </c>
      <c r="AG1866" s="87">
        <f t="shared" ca="1" si="208"/>
        <v>0.6062617696452024</v>
      </c>
      <c r="AI1866" s="1">
        <v>41110</v>
      </c>
      <c r="AJ1866">
        <v>1362.66</v>
      </c>
      <c r="AK1866" s="85">
        <f t="shared" ca="1" si="211"/>
        <v>-1.011263852275059E-2</v>
      </c>
      <c r="AL1866" s="87">
        <f t="shared" ca="1" si="209"/>
        <v>8.1123919021833073E-3</v>
      </c>
      <c r="AM1866" s="87">
        <f t="shared" ca="1" si="210"/>
        <v>13.080838894122355</v>
      </c>
    </row>
    <row r="1867" spans="2:39" x14ac:dyDescent="0.45">
      <c r="B1867" s="86">
        <v>41340</v>
      </c>
      <c r="C1867" s="5">
        <v>72.264499999999998</v>
      </c>
      <c r="E1867" s="86">
        <v>41346</v>
      </c>
      <c r="F1867" s="5">
        <v>2.1034999999999999</v>
      </c>
      <c r="G1867" s="5">
        <v>0.58828245766808474</v>
      </c>
      <c r="I1867" s="86">
        <v>41254</v>
      </c>
      <c r="J1867" s="5">
        <v>15.57</v>
      </c>
      <c r="L1867" s="86">
        <v>41348</v>
      </c>
      <c r="M1867" s="5">
        <v>1.6915</v>
      </c>
      <c r="O1867" s="86">
        <f t="shared" ca="1" si="205"/>
        <v>41348</v>
      </c>
      <c r="P1867" s="5">
        <v>1428.48</v>
      </c>
      <c r="Q1867" s="5">
        <v>4.6792128442412402</v>
      </c>
      <c r="R1867" s="1"/>
      <c r="V1867" s="86">
        <v>41312</v>
      </c>
      <c r="W1867" s="5">
        <v>8.5</v>
      </c>
      <c r="Z1867" s="86">
        <v>41255</v>
      </c>
      <c r="AA1867" s="5">
        <v>93.659300000000002</v>
      </c>
      <c r="AC1867" s="1">
        <v>41199</v>
      </c>
      <c r="AD1867">
        <v>1.8494999999999999</v>
      </c>
      <c r="AE1867" s="87">
        <f t="shared" ca="1" si="206"/>
        <v>9.0500000000000025E-2</v>
      </c>
      <c r="AF1867" s="87">
        <f t="shared" ca="1" si="207"/>
        <v>4.2894006962900223E-2</v>
      </c>
      <c r="AG1867" s="87">
        <f t="shared" ca="1" si="208"/>
        <v>0.69164507998442848</v>
      </c>
      <c r="AI1867" s="1">
        <v>41109</v>
      </c>
      <c r="AJ1867">
        <v>1376.51</v>
      </c>
      <c r="AK1867" s="85">
        <f t="shared" ca="1" si="211"/>
        <v>2.7134294953041031E-3</v>
      </c>
      <c r="AL1867" s="87">
        <f t="shared" ca="1" si="209"/>
        <v>4.4517990687447913E-3</v>
      </c>
      <c r="AM1867" s="87">
        <f t="shared" ca="1" si="210"/>
        <v>7.1783103071711913</v>
      </c>
    </row>
    <row r="1868" spans="2:39" x14ac:dyDescent="0.45">
      <c r="B1868" s="86">
        <v>41339</v>
      </c>
      <c r="C1868" s="5">
        <v>69.883499999999998</v>
      </c>
      <c r="E1868" s="86">
        <v>41345</v>
      </c>
      <c r="F1868" s="5">
        <v>2.1019999999999999</v>
      </c>
      <c r="G1868" s="5">
        <v>0.71581771422618479</v>
      </c>
      <c r="I1868" s="86">
        <v>41253</v>
      </c>
      <c r="J1868" s="5">
        <v>16.05</v>
      </c>
      <c r="L1868" s="86">
        <v>41347</v>
      </c>
      <c r="M1868" s="5">
        <v>1.7182999999999999</v>
      </c>
      <c r="O1868" s="86">
        <f t="shared" ca="1" si="205"/>
        <v>41347</v>
      </c>
      <c r="P1868" s="5">
        <v>1427.84</v>
      </c>
      <c r="Q1868" s="5">
        <v>4.0931085189059297</v>
      </c>
      <c r="R1868" s="1"/>
      <c r="V1868" s="86">
        <v>41311</v>
      </c>
      <c r="W1868" s="5">
        <v>8.5</v>
      </c>
      <c r="Z1868" s="86">
        <v>41254</v>
      </c>
      <c r="AA1868" s="5">
        <v>93.38</v>
      </c>
      <c r="AC1868" s="1">
        <v>41198</v>
      </c>
      <c r="AD1868">
        <v>1.7589999999999999</v>
      </c>
      <c r="AE1868" s="87">
        <f t="shared" ca="1" si="206"/>
        <v>3.9499999999999869E-2</v>
      </c>
      <c r="AF1868" s="87">
        <f t="shared" ca="1" si="207"/>
        <v>2.2719301632459245E-2</v>
      </c>
      <c r="AG1868" s="87">
        <f t="shared" ca="1" si="208"/>
        <v>0.36633773124445285</v>
      </c>
      <c r="AI1868" s="1">
        <v>41108</v>
      </c>
      <c r="AJ1868">
        <v>1372.78</v>
      </c>
      <c r="AK1868" s="85">
        <f t="shared" ca="1" si="211"/>
        <v>6.6582862145774472E-3</v>
      </c>
      <c r="AL1868" s="87">
        <f t="shared" ca="1" si="209"/>
        <v>7.6316946050597528E-3</v>
      </c>
      <c r="AM1868" s="87">
        <f t="shared" ca="1" si="210"/>
        <v>12.305737792458245</v>
      </c>
    </row>
    <row r="1869" spans="2:39" x14ac:dyDescent="0.45">
      <c r="B1869" s="86">
        <v>41338</v>
      </c>
      <c r="C1869" s="5">
        <v>68.316500000000005</v>
      </c>
      <c r="E1869" s="86">
        <v>41344</v>
      </c>
      <c r="F1869" s="5">
        <v>2.141</v>
      </c>
      <c r="G1869" s="5">
        <v>0.31604324598594447</v>
      </c>
      <c r="I1869" s="86">
        <v>41250</v>
      </c>
      <c r="J1869" s="5">
        <v>15.9</v>
      </c>
      <c r="L1869" s="86">
        <v>41346</v>
      </c>
      <c r="M1869" s="5">
        <v>1.7084999999999999</v>
      </c>
      <c r="O1869" s="86">
        <f t="shared" ca="1" si="205"/>
        <v>41346</v>
      </c>
      <c r="P1869" s="5">
        <v>1418.55</v>
      </c>
      <c r="Q1869" s="5">
        <v>2.17577089867107</v>
      </c>
      <c r="R1869" s="1"/>
      <c r="V1869" s="86">
        <v>41310</v>
      </c>
      <c r="W1869" s="5">
        <v>8.75</v>
      </c>
      <c r="Z1869" s="86">
        <v>41253</v>
      </c>
      <c r="AA1869" s="5">
        <v>93.29</v>
      </c>
      <c r="AC1869" s="1">
        <v>41197</v>
      </c>
      <c r="AD1869">
        <v>1.7195</v>
      </c>
      <c r="AE1869" s="87">
        <f t="shared" ca="1" si="206"/>
        <v>7.5000000000000622E-3</v>
      </c>
      <c r="AF1869" s="87">
        <f t="shared" ca="1" si="207"/>
        <v>2.0883566106710095E-2</v>
      </c>
      <c r="AG1869" s="87">
        <f t="shared" ca="1" si="208"/>
        <v>0.33673738531185687</v>
      </c>
      <c r="AI1869" s="1">
        <v>41107</v>
      </c>
      <c r="AJ1869">
        <v>1363.67</v>
      </c>
      <c r="AK1869" s="85">
        <f t="shared" ca="1" si="211"/>
        <v>7.3823344056611782E-3</v>
      </c>
      <c r="AL1869" s="87">
        <f t="shared" ca="1" si="209"/>
        <v>9.7513245831147323E-3</v>
      </c>
      <c r="AM1869" s="87">
        <f t="shared" ca="1" si="210"/>
        <v>15.723538435278172</v>
      </c>
    </row>
    <row r="1870" spans="2:39" x14ac:dyDescent="0.45">
      <c r="B1870" s="86">
        <v>41337</v>
      </c>
      <c r="C1870" s="5">
        <v>68.679000000000002</v>
      </c>
      <c r="E1870" s="86">
        <v>41341</v>
      </c>
      <c r="F1870" s="5">
        <v>2.1274999999999999</v>
      </c>
      <c r="G1870" s="5">
        <v>0.28308935574007826</v>
      </c>
      <c r="I1870" s="86">
        <v>41249</v>
      </c>
      <c r="J1870" s="5">
        <v>16.579999999999998</v>
      </c>
      <c r="L1870" s="86">
        <v>41345</v>
      </c>
      <c r="M1870" s="5">
        <v>1.7081999999999999</v>
      </c>
      <c r="O1870" s="86">
        <f t="shared" ca="1" si="205"/>
        <v>41345</v>
      </c>
      <c r="P1870" s="5">
        <v>1418.07</v>
      </c>
      <c r="Q1870" s="5">
        <v>3.6732141292468099</v>
      </c>
      <c r="R1870" s="1"/>
      <c r="V1870" s="86">
        <v>41309</v>
      </c>
      <c r="W1870" s="5">
        <v>9</v>
      </c>
      <c r="Z1870" s="86">
        <v>41250</v>
      </c>
      <c r="AA1870" s="5">
        <v>93.21</v>
      </c>
      <c r="AC1870" s="1">
        <v>41194</v>
      </c>
      <c r="AD1870">
        <v>1.712</v>
      </c>
      <c r="AE1870" s="87">
        <f t="shared" ca="1" si="206"/>
        <v>-6.0000000000000053E-3</v>
      </c>
      <c r="AF1870" s="87">
        <f t="shared" ca="1" si="207"/>
        <v>1.8120154524727376E-2</v>
      </c>
      <c r="AG1870" s="87">
        <f t="shared" ca="1" si="208"/>
        <v>0.29217871243470062</v>
      </c>
      <c r="AI1870" s="1">
        <v>41106</v>
      </c>
      <c r="AJ1870">
        <v>1353.64</v>
      </c>
      <c r="AK1870" s="85">
        <f t="shared" ca="1" si="211"/>
        <v>-2.316985120192678E-3</v>
      </c>
      <c r="AL1870" s="87">
        <f t="shared" ca="1" si="209"/>
        <v>9.6226795371029371E-3</v>
      </c>
      <c r="AM1870" s="87">
        <f t="shared" ca="1" si="210"/>
        <v>15.51610453148041</v>
      </c>
    </row>
    <row r="1871" spans="2:39" x14ac:dyDescent="0.45">
      <c r="B1871" s="86">
        <v>41334</v>
      </c>
      <c r="C1871" s="5">
        <v>68.557500000000005</v>
      </c>
      <c r="E1871" s="86">
        <v>41340</v>
      </c>
      <c r="F1871" s="5">
        <v>2.0779999999999998</v>
      </c>
      <c r="G1871" s="5">
        <v>0.29276839537991772</v>
      </c>
      <c r="I1871" s="86">
        <v>41248</v>
      </c>
      <c r="J1871" s="5">
        <v>16.46</v>
      </c>
      <c r="L1871" s="86">
        <v>41344</v>
      </c>
      <c r="M1871" s="5">
        <v>1.7430000000000001</v>
      </c>
      <c r="O1871" s="86">
        <f t="shared" ca="1" si="205"/>
        <v>41344</v>
      </c>
      <c r="P1871" s="5">
        <v>1413.94</v>
      </c>
      <c r="Q1871" s="5">
        <v>5.7637520208962298</v>
      </c>
      <c r="R1871" s="1"/>
      <c r="V1871" s="86">
        <v>41306</v>
      </c>
      <c r="W1871" s="5">
        <v>8.5</v>
      </c>
      <c r="Z1871" s="86">
        <v>41249</v>
      </c>
      <c r="AA1871" s="5">
        <v>93.35</v>
      </c>
      <c r="AC1871" s="1">
        <v>41193</v>
      </c>
      <c r="AD1871">
        <v>1.718</v>
      </c>
      <c r="AE1871" s="87">
        <f t="shared" ca="1" si="206"/>
        <v>-1.1000000000000121E-2</v>
      </c>
      <c r="AF1871" s="87">
        <f t="shared" ca="1" si="207"/>
        <v>1.9502307555773962E-2</v>
      </c>
      <c r="AG1871" s="87">
        <f t="shared" ca="1" si="208"/>
        <v>0.31446526040247991</v>
      </c>
      <c r="AI1871" s="1">
        <v>41103</v>
      </c>
      <c r="AJ1871">
        <v>1356.78</v>
      </c>
      <c r="AK1871" s="85">
        <f t="shared" ca="1" si="211"/>
        <v>1.636274497101934E-2</v>
      </c>
      <c r="AL1871" s="87">
        <f t="shared" ca="1" si="209"/>
        <v>1.090625304471734E-2</v>
      </c>
      <c r="AM1871" s="87">
        <f t="shared" ca="1" si="210"/>
        <v>17.585804622935406</v>
      </c>
    </row>
    <row r="1872" spans="2:39" x14ac:dyDescent="0.45">
      <c r="B1872" s="86">
        <v>41333</v>
      </c>
      <c r="C1872" s="5">
        <v>69.935000000000002</v>
      </c>
      <c r="E1872" s="86">
        <v>41339</v>
      </c>
      <c r="F1872" s="5">
        <v>2.0190000000000001</v>
      </c>
      <c r="G1872" s="5">
        <v>0.49174815708856517</v>
      </c>
      <c r="I1872" s="86">
        <v>41247</v>
      </c>
      <c r="J1872" s="5">
        <v>17.12</v>
      </c>
      <c r="L1872" s="86">
        <v>41341</v>
      </c>
      <c r="M1872" s="5">
        <v>1.7290000000000001</v>
      </c>
      <c r="O1872" s="86">
        <f t="shared" ref="O1872:O1935" ca="1" si="212">VALUE(L1872)</f>
        <v>41341</v>
      </c>
      <c r="P1872" s="5">
        <v>1409.28</v>
      </c>
      <c r="Q1872" s="5">
        <v>4.4172111027268803</v>
      </c>
      <c r="R1872" s="1"/>
      <c r="V1872" s="86">
        <v>41305</v>
      </c>
      <c r="W1872" s="5">
        <v>7.75</v>
      </c>
      <c r="Z1872" s="86">
        <v>41248</v>
      </c>
      <c r="AA1872" s="5">
        <v>93.18</v>
      </c>
      <c r="AC1872" s="1">
        <v>41192</v>
      </c>
      <c r="AD1872">
        <v>1.7290000000000001</v>
      </c>
      <c r="AE1872" s="87">
        <f t="shared" ca="1" si="206"/>
        <v>-4.1899999999999826E-2</v>
      </c>
      <c r="AF1872" s="87">
        <f t="shared" ca="1" si="207"/>
        <v>4.7227137325906159E-2</v>
      </c>
      <c r="AG1872" s="87">
        <f t="shared" ca="1" si="208"/>
        <v>0.7615147076714931</v>
      </c>
      <c r="AI1872" s="1">
        <v>41102</v>
      </c>
      <c r="AJ1872">
        <v>1334.76</v>
      </c>
      <c r="AK1872" s="85">
        <f t="shared" ca="1" si="211"/>
        <v>-5.0070726605767986E-3</v>
      </c>
      <c r="AL1872" s="87">
        <f t="shared" ca="1" si="209"/>
        <v>3.6272243779152192E-3</v>
      </c>
      <c r="AM1872" s="87">
        <f t="shared" ca="1" si="210"/>
        <v>5.8487235691328721</v>
      </c>
    </row>
    <row r="1873" spans="2:39" x14ac:dyDescent="0.45">
      <c r="B1873" s="86">
        <v>41332</v>
      </c>
      <c r="C1873" s="5">
        <v>70.789500000000004</v>
      </c>
      <c r="E1873" s="86">
        <v>41338</v>
      </c>
      <c r="F1873" s="5">
        <v>1.9790000000000001</v>
      </c>
      <c r="G1873" s="5">
        <v>0.46428619047594721</v>
      </c>
      <c r="I1873" s="86">
        <v>41246</v>
      </c>
      <c r="J1873" s="5">
        <v>16.64</v>
      </c>
      <c r="L1873" s="86">
        <v>41340</v>
      </c>
      <c r="M1873" s="5">
        <v>1.6839999999999999</v>
      </c>
      <c r="O1873" s="86">
        <f t="shared" ca="1" si="212"/>
        <v>41340</v>
      </c>
      <c r="P1873" s="5">
        <v>1407.05</v>
      </c>
      <c r="Q1873" s="5">
        <v>6.0823422338965099</v>
      </c>
      <c r="R1873" s="1"/>
      <c r="V1873" s="86">
        <v>41304</v>
      </c>
      <c r="W1873" s="5">
        <v>7.25</v>
      </c>
      <c r="Z1873" s="86">
        <v>41247</v>
      </c>
      <c r="AA1873" s="5">
        <v>93.03</v>
      </c>
      <c r="AC1873" s="1">
        <v>41191</v>
      </c>
      <c r="AD1873">
        <v>1.7708999999999999</v>
      </c>
      <c r="AE1873" s="87">
        <f t="shared" ca="1" si="206"/>
        <v>-3.7100000000000133E-2</v>
      </c>
      <c r="AF1873" s="87">
        <f t="shared" ca="1" si="207"/>
        <v>5.070308176038224E-2</v>
      </c>
      <c r="AG1873" s="87">
        <f t="shared" ca="1" si="208"/>
        <v>0.81756262757051312</v>
      </c>
      <c r="AI1873" s="1">
        <v>41101</v>
      </c>
      <c r="AJ1873">
        <v>1341.46</v>
      </c>
      <c r="AK1873" s="85">
        <f t="shared" ca="1" si="211"/>
        <v>-7.4545366446281934E-6</v>
      </c>
      <c r="AL1873" s="87">
        <f t="shared" ca="1" si="209"/>
        <v>4.6944755982770677E-3</v>
      </c>
      <c r="AM1873" s="87">
        <f t="shared" ca="1" si="210"/>
        <v>7.5696144532815506</v>
      </c>
    </row>
    <row r="1874" spans="2:39" x14ac:dyDescent="0.45">
      <c r="B1874" s="86">
        <v>41331</v>
      </c>
      <c r="C1874" s="5">
        <v>72.052999999999997</v>
      </c>
      <c r="E1874" s="86">
        <v>41337</v>
      </c>
      <c r="F1874" s="5">
        <v>1.9610000000000001</v>
      </c>
      <c r="G1874" s="5">
        <v>0.47880014967973267</v>
      </c>
      <c r="I1874" s="86">
        <v>41243</v>
      </c>
      <c r="J1874" s="5">
        <v>15.87</v>
      </c>
      <c r="L1874" s="86">
        <v>41339</v>
      </c>
      <c r="M1874" s="5">
        <v>1.637</v>
      </c>
      <c r="O1874" s="86">
        <f t="shared" ca="1" si="212"/>
        <v>41339</v>
      </c>
      <c r="P1874" s="5">
        <v>1409.46</v>
      </c>
      <c r="Q1874" s="5">
        <v>8.7334268047593397</v>
      </c>
      <c r="R1874" s="1"/>
      <c r="V1874" s="86">
        <v>41303</v>
      </c>
      <c r="W1874" s="5">
        <v>6.25</v>
      </c>
      <c r="Z1874" s="86">
        <v>41246</v>
      </c>
      <c r="AA1874" s="5">
        <v>93.03</v>
      </c>
      <c r="AC1874" s="1">
        <v>41190</v>
      </c>
      <c r="AD1874">
        <v>1.8080000000000001</v>
      </c>
      <c r="AE1874" s="87">
        <f t="shared" ca="1" si="206"/>
        <v>-2.0000000000000018E-3</v>
      </c>
      <c r="AF1874" s="87">
        <f t="shared" ca="1" si="207"/>
        <v>4.3455676652577033E-2</v>
      </c>
      <c r="AG1874" s="87">
        <f t="shared" ca="1" si="208"/>
        <v>0.70070173159959104</v>
      </c>
      <c r="AI1874" s="1">
        <v>41100</v>
      </c>
      <c r="AJ1874">
        <v>1341.47</v>
      </c>
      <c r="AK1874" s="85">
        <f t="shared" ca="1" si="211"/>
        <v>-8.1591288327641839E-3</v>
      </c>
      <c r="AL1874" s="87">
        <f t="shared" ca="1" si="209"/>
        <v>3.5335768075644156E-3</v>
      </c>
      <c r="AM1874" s="87">
        <f t="shared" ca="1" si="210"/>
        <v>5.6977213991988522</v>
      </c>
    </row>
    <row r="1875" spans="2:39" x14ac:dyDescent="0.45">
      <c r="B1875" s="86">
        <v>41330</v>
      </c>
      <c r="C1875" s="5">
        <v>72.362499999999997</v>
      </c>
      <c r="E1875" s="86">
        <v>41334</v>
      </c>
      <c r="F1875" s="5">
        <v>1.9359999999999999</v>
      </c>
      <c r="G1875" s="5">
        <v>0.49664205755587559</v>
      </c>
      <c r="I1875" s="86">
        <v>41242</v>
      </c>
      <c r="J1875" s="5">
        <v>15.06</v>
      </c>
      <c r="L1875" s="86">
        <v>41338</v>
      </c>
      <c r="M1875" s="5">
        <v>1.601</v>
      </c>
      <c r="O1875" s="86">
        <f t="shared" ca="1" si="212"/>
        <v>41338</v>
      </c>
      <c r="P1875" s="5">
        <v>1416.18</v>
      </c>
      <c r="Q1875" s="5">
        <v>9.0545001154576301</v>
      </c>
      <c r="R1875" s="1"/>
      <c r="V1875" s="86">
        <v>41302</v>
      </c>
      <c r="W1875" s="5">
        <v>6</v>
      </c>
      <c r="Z1875" s="86">
        <v>41243</v>
      </c>
      <c r="AA1875" s="5">
        <v>93.05</v>
      </c>
      <c r="AC1875" s="1">
        <v>41187</v>
      </c>
      <c r="AD1875">
        <v>1.81</v>
      </c>
      <c r="AE1875" s="87">
        <f t="shared" ca="1" si="206"/>
        <v>6.0499999999999998E-2</v>
      </c>
      <c r="AF1875" s="87">
        <f t="shared" ca="1" si="207"/>
        <v>4.3568910934288899E-2</v>
      </c>
      <c r="AG1875" s="87">
        <f t="shared" ca="1" si="208"/>
        <v>0.70252757952980005</v>
      </c>
      <c r="AI1875" s="1">
        <v>41099</v>
      </c>
      <c r="AJ1875">
        <v>1352.46</v>
      </c>
      <c r="AK1875" s="85">
        <f t="shared" ca="1" si="211"/>
        <v>-1.6401076395319903E-3</v>
      </c>
      <c r="AL1875" s="87">
        <f t="shared" ca="1" si="209"/>
        <v>6.5860660929237683E-3</v>
      </c>
      <c r="AM1875" s="87">
        <f t="shared" ca="1" si="210"/>
        <v>10.619712477696201</v>
      </c>
    </row>
    <row r="1876" spans="2:39" x14ac:dyDescent="0.45">
      <c r="B1876" s="86">
        <v>41327</v>
      </c>
      <c r="C1876" s="5">
        <v>71.837000000000003</v>
      </c>
      <c r="E1876" s="86">
        <v>41333</v>
      </c>
      <c r="F1876" s="5">
        <v>1.9664999999999999</v>
      </c>
      <c r="G1876" s="5">
        <v>0.93920689059085094</v>
      </c>
      <c r="I1876" s="86">
        <v>41241</v>
      </c>
      <c r="J1876" s="5">
        <v>15.51</v>
      </c>
      <c r="L1876" s="86">
        <v>41337</v>
      </c>
      <c r="M1876" s="5">
        <v>1.5874999999999999</v>
      </c>
      <c r="O1876" s="86">
        <f t="shared" ca="1" si="212"/>
        <v>41337</v>
      </c>
      <c r="P1876" s="5">
        <v>1415.95</v>
      </c>
      <c r="Q1876" s="5">
        <v>9.5476948835563498</v>
      </c>
      <c r="R1876" s="1"/>
      <c r="V1876" s="86">
        <v>41299</v>
      </c>
      <c r="W1876" s="5">
        <v>6.25</v>
      </c>
      <c r="Z1876" s="86">
        <v>41242</v>
      </c>
      <c r="AA1876" s="5">
        <v>92.91</v>
      </c>
      <c r="AC1876" s="1">
        <v>41186</v>
      </c>
      <c r="AD1876">
        <v>1.7495000000000001</v>
      </c>
      <c r="AE1876" s="87">
        <f t="shared" ca="1" si="206"/>
        <v>6.8500000000000005E-2</v>
      </c>
      <c r="AF1876" s="87">
        <f t="shared" ca="1" si="207"/>
        <v>3.8713423597851231E-2</v>
      </c>
      <c r="AG1876" s="87">
        <f t="shared" ca="1" si="208"/>
        <v>0.62423519872987998</v>
      </c>
      <c r="AI1876" s="1">
        <v>41096</v>
      </c>
      <c r="AJ1876">
        <v>1354.68</v>
      </c>
      <c r="AK1876" s="85">
        <f t="shared" ca="1" si="211"/>
        <v>-9.4774904376453764E-3</v>
      </c>
      <c r="AL1876" s="87">
        <f t="shared" ca="1" si="209"/>
        <v>7.0461749789540997E-3</v>
      </c>
      <c r="AM1876" s="87">
        <f t="shared" ca="1" si="210"/>
        <v>11.361615763988011</v>
      </c>
    </row>
    <row r="1877" spans="2:39" x14ac:dyDescent="0.45">
      <c r="B1877" s="86">
        <v>41326</v>
      </c>
      <c r="C1877" s="5">
        <v>72.072999999999993</v>
      </c>
      <c r="E1877" s="86">
        <v>41332</v>
      </c>
      <c r="F1877" s="5">
        <v>1.992</v>
      </c>
      <c r="G1877" s="5">
        <v>0.93694628092187582</v>
      </c>
      <c r="I1877" s="86">
        <v>41240</v>
      </c>
      <c r="J1877" s="5">
        <v>15.92</v>
      </c>
      <c r="L1877" s="86">
        <v>41334</v>
      </c>
      <c r="M1877" s="5">
        <v>1.56</v>
      </c>
      <c r="O1877" s="86">
        <f t="shared" ca="1" si="212"/>
        <v>41334</v>
      </c>
      <c r="P1877" s="5">
        <v>1409.93</v>
      </c>
      <c r="Q1877" s="5">
        <v>13.643789735920601</v>
      </c>
      <c r="R1877" s="1"/>
      <c r="V1877" s="86">
        <v>41298</v>
      </c>
      <c r="W1877" s="5">
        <v>5.75</v>
      </c>
      <c r="Z1877" s="86">
        <v>41241</v>
      </c>
      <c r="AA1877" s="5">
        <v>92.5</v>
      </c>
      <c r="AC1877" s="1">
        <v>41185</v>
      </c>
      <c r="AD1877">
        <v>1.681</v>
      </c>
      <c r="AE1877" s="87">
        <f t="shared" ca="1" si="206"/>
        <v>-1.7499999999999849E-2</v>
      </c>
      <c r="AF1877" s="87">
        <f t="shared" ca="1" si="207"/>
        <v>7.0001785691508429E-3</v>
      </c>
      <c r="AG1877" s="87">
        <f t="shared" ca="1" si="208"/>
        <v>0.11287448781721966</v>
      </c>
      <c r="AI1877" s="1">
        <v>41095</v>
      </c>
      <c r="AJ1877">
        <v>1367.58</v>
      </c>
      <c r="AK1877" s="85">
        <f t="shared" ca="1" si="211"/>
        <v>-4.6979952180121604E-3</v>
      </c>
      <c r="AL1877" s="87">
        <f t="shared" ca="1" si="209"/>
        <v>1.2494041866082909E-2</v>
      </c>
      <c r="AM1877" s="87">
        <f t="shared" ca="1" si="210"/>
        <v>20.146037168478681</v>
      </c>
    </row>
    <row r="1878" spans="2:39" x14ac:dyDescent="0.45">
      <c r="B1878" s="86">
        <v>41325</v>
      </c>
      <c r="C1878" s="5">
        <v>72.548000000000002</v>
      </c>
      <c r="E1878" s="86">
        <v>41331</v>
      </c>
      <c r="F1878" s="5">
        <v>1.9704999999999999</v>
      </c>
      <c r="G1878" s="5">
        <v>0.85402551679287286</v>
      </c>
      <c r="I1878" s="86">
        <v>41239</v>
      </c>
      <c r="J1878" s="5">
        <v>15.5</v>
      </c>
      <c r="L1878" s="86">
        <v>41333</v>
      </c>
      <c r="M1878" s="5">
        <v>1.5837000000000001</v>
      </c>
      <c r="O1878" s="86">
        <f t="shared" ca="1" si="212"/>
        <v>41333</v>
      </c>
      <c r="P1878" s="5">
        <v>1398.94</v>
      </c>
      <c r="Q1878" s="5">
        <v>12.781787674467401</v>
      </c>
      <c r="R1878" s="1"/>
      <c r="V1878" s="86">
        <v>41297</v>
      </c>
      <c r="W1878" s="5">
        <v>5.5</v>
      </c>
      <c r="Z1878" s="86">
        <v>41240</v>
      </c>
      <c r="AA1878" s="5">
        <v>92.48</v>
      </c>
      <c r="AC1878" s="1">
        <v>41184</v>
      </c>
      <c r="AD1878">
        <v>1.6984999999999999</v>
      </c>
      <c r="AE1878" s="87">
        <f t="shared" ca="1" si="206"/>
        <v>-2.5000000000001688E-3</v>
      </c>
      <c r="AF1878" s="87">
        <f t="shared" ca="1" si="207"/>
        <v>2.4285592436669109E-2</v>
      </c>
      <c r="AG1878" s="87">
        <f t="shared" ca="1" si="208"/>
        <v>0.39159341158911232</v>
      </c>
      <c r="AI1878" s="1">
        <v>41093</v>
      </c>
      <c r="AJ1878">
        <v>1374.02</v>
      </c>
      <c r="AK1878" s="85">
        <f t="shared" ca="1" si="211"/>
        <v>6.2127645053796339E-3</v>
      </c>
      <c r="AL1878" s="87">
        <f t="shared" ca="1" si="209"/>
        <v>1.1719795565955588E-2</v>
      </c>
      <c r="AM1878" s="87">
        <f t="shared" ca="1" si="210"/>
        <v>18.897602522020083</v>
      </c>
    </row>
    <row r="1879" spans="2:39" x14ac:dyDescent="0.45">
      <c r="B1879" s="86">
        <v>41324</v>
      </c>
      <c r="C1879" s="5">
        <v>73.285499999999999</v>
      </c>
      <c r="E1879" s="86">
        <v>41330</v>
      </c>
      <c r="F1879" s="5">
        <v>1.9419999999999999</v>
      </c>
      <c r="G1879" s="5">
        <v>0.64610499662722554</v>
      </c>
      <c r="I1879" s="86">
        <v>41236</v>
      </c>
      <c r="J1879" s="5">
        <v>15.14</v>
      </c>
      <c r="L1879" s="86">
        <v>41332</v>
      </c>
      <c r="M1879" s="5">
        <v>1.597</v>
      </c>
      <c r="O1879" s="86">
        <f t="shared" ca="1" si="212"/>
        <v>41332</v>
      </c>
      <c r="P1879" s="5">
        <v>1406.29</v>
      </c>
      <c r="Q1879" s="5">
        <v>10.581632579871</v>
      </c>
      <c r="R1879" s="1"/>
      <c r="V1879" s="86">
        <v>41296</v>
      </c>
      <c r="W1879" s="5">
        <v>5.25</v>
      </c>
      <c r="Z1879" s="86">
        <v>41239</v>
      </c>
      <c r="AA1879" s="5">
        <v>92.39</v>
      </c>
      <c r="AC1879" s="1">
        <v>41183</v>
      </c>
      <c r="AD1879">
        <v>1.7010000000000001</v>
      </c>
      <c r="AE1879" s="87">
        <f t="shared" ca="1" si="206"/>
        <v>-2.9999999999998916E-3</v>
      </c>
      <c r="AF1879" s="87">
        <f t="shared" ca="1" si="207"/>
        <v>3.2966182166982327E-2</v>
      </c>
      <c r="AG1879" s="87">
        <f t="shared" ca="1" si="208"/>
        <v>0.53156371521514945</v>
      </c>
      <c r="AI1879" s="1">
        <v>41092</v>
      </c>
      <c r="AJ1879">
        <v>1365.51</v>
      </c>
      <c r="AK1879" s="85">
        <f t="shared" ca="1" si="211"/>
        <v>2.4563100993451855E-3</v>
      </c>
      <c r="AL1879" s="87">
        <f t="shared" ca="1" si="209"/>
        <v>1.1676537580064124E-2</v>
      </c>
      <c r="AM1879" s="87">
        <f t="shared" ca="1" si="210"/>
        <v>18.827851115634235</v>
      </c>
    </row>
    <row r="1880" spans="2:39" x14ac:dyDescent="0.45">
      <c r="B1880" s="86">
        <v>41323</v>
      </c>
      <c r="C1880" s="5">
        <v>72.41</v>
      </c>
      <c r="E1880" s="86">
        <v>41327</v>
      </c>
      <c r="F1880" s="5">
        <v>2.04</v>
      </c>
      <c r="G1880" s="5">
        <v>0.44344860656751062</v>
      </c>
      <c r="I1880" s="86">
        <v>41234</v>
      </c>
      <c r="J1880" s="5">
        <v>15.31</v>
      </c>
      <c r="L1880" s="86">
        <v>41331</v>
      </c>
      <c r="M1880" s="5">
        <v>1.5785</v>
      </c>
      <c r="O1880" s="86">
        <f t="shared" ca="1" si="212"/>
        <v>41331</v>
      </c>
      <c r="P1880" s="5">
        <v>1409.15</v>
      </c>
      <c r="Q1880" s="5">
        <v>14.525512541946201</v>
      </c>
      <c r="R1880" s="1"/>
      <c r="V1880" s="86">
        <v>41295</v>
      </c>
      <c r="W1880" s="5">
        <v>5.25</v>
      </c>
      <c r="Z1880" s="86">
        <v>41236</v>
      </c>
      <c r="AA1880" s="5">
        <v>92.37</v>
      </c>
      <c r="AC1880" s="1">
        <v>41180</v>
      </c>
      <c r="AD1880">
        <v>1.704</v>
      </c>
      <c r="AE1880" s="87">
        <f t="shared" ca="1" si="206"/>
        <v>-6.0999999999999943E-3</v>
      </c>
      <c r="AF1880" s="87">
        <f t="shared" ca="1" si="207"/>
        <v>3.5787835456571916E-2</v>
      </c>
      <c r="AG1880" s="87">
        <f t="shared" ca="1" si="208"/>
        <v>0.57706150740916096</v>
      </c>
      <c r="AI1880" s="1">
        <v>41089</v>
      </c>
      <c r="AJ1880">
        <v>1362.16</v>
      </c>
      <c r="AK1880" s="85">
        <f t="shared" ca="1" si="211"/>
        <v>2.4614798034165282E-2</v>
      </c>
      <c r="AL1880" s="87">
        <f t="shared" ca="1" si="209"/>
        <v>1.1332231611065582E-2</v>
      </c>
      <c r="AM1880" s="87">
        <f t="shared" ca="1" si="210"/>
        <v>18.272674422365448</v>
      </c>
    </row>
    <row r="1881" spans="2:39" x14ac:dyDescent="0.45">
      <c r="B1881" s="86">
        <v>41320</v>
      </c>
      <c r="C1881" s="5">
        <v>72.710999999999999</v>
      </c>
      <c r="E1881" s="86">
        <v>41326</v>
      </c>
      <c r="F1881" s="5">
        <v>2.0510000000000002</v>
      </c>
      <c r="G1881" s="5">
        <v>0.44742455602406639</v>
      </c>
      <c r="I1881" s="86">
        <v>41233</v>
      </c>
      <c r="J1881" s="5">
        <v>15.08</v>
      </c>
      <c r="L1881" s="86">
        <v>41330</v>
      </c>
      <c r="M1881" s="5">
        <v>1.5556000000000001</v>
      </c>
      <c r="O1881" s="86">
        <f t="shared" ca="1" si="212"/>
        <v>41330</v>
      </c>
      <c r="P1881" s="5">
        <v>1391.03</v>
      </c>
      <c r="Q1881" s="5">
        <v>14.032083306068101</v>
      </c>
      <c r="R1881" s="1"/>
      <c r="V1881" s="86">
        <v>41292</v>
      </c>
      <c r="W1881" s="5">
        <v>5.25</v>
      </c>
      <c r="Z1881" s="86">
        <v>41234</v>
      </c>
      <c r="AA1881" s="5">
        <v>92.06</v>
      </c>
      <c r="AC1881" s="1">
        <v>41179</v>
      </c>
      <c r="AD1881">
        <v>1.7101</v>
      </c>
      <c r="AE1881" s="87">
        <f t="shared" ca="1" si="206"/>
        <v>4.4599999999999973E-2</v>
      </c>
      <c r="AF1881" s="87">
        <f t="shared" ca="1" si="207"/>
        <v>3.9555899265048489E-2</v>
      </c>
      <c r="AG1881" s="87">
        <f t="shared" ca="1" si="208"/>
        <v>0.6378197106811081</v>
      </c>
      <c r="AI1881" s="1">
        <v>41088</v>
      </c>
      <c r="AJ1881">
        <v>1329.04</v>
      </c>
      <c r="AK1881" s="85">
        <f t="shared" ca="1" si="211"/>
        <v>-2.112076068222122E-3</v>
      </c>
      <c r="AL1881" s="87">
        <f t="shared" ca="1" si="209"/>
        <v>1.0966309811922927E-2</v>
      </c>
      <c r="AM1881" s="87">
        <f t="shared" ca="1" si="210"/>
        <v>17.682643250283604</v>
      </c>
    </row>
    <row r="1882" spans="2:39" x14ac:dyDescent="0.45">
      <c r="B1882" s="86">
        <v>41319</v>
      </c>
      <c r="C1882" s="5">
        <v>73.458500000000001</v>
      </c>
      <c r="E1882" s="86">
        <v>41325</v>
      </c>
      <c r="F1882" s="5">
        <v>2.085</v>
      </c>
      <c r="G1882" s="5">
        <v>0.31287654647373947</v>
      </c>
      <c r="I1882" s="86">
        <v>41232</v>
      </c>
      <c r="J1882" s="5">
        <v>15.24</v>
      </c>
      <c r="L1882" s="86">
        <v>41327</v>
      </c>
      <c r="M1882" s="5">
        <v>1.6395</v>
      </c>
      <c r="O1882" s="86">
        <f t="shared" ca="1" si="212"/>
        <v>41327</v>
      </c>
      <c r="P1882" s="5">
        <v>1387.81</v>
      </c>
      <c r="Q1882" s="5">
        <v>15.417983046168199</v>
      </c>
      <c r="R1882" s="1"/>
      <c r="V1882" s="86">
        <v>41291</v>
      </c>
      <c r="W1882" s="5">
        <v>4.5</v>
      </c>
      <c r="Z1882" s="86">
        <v>41233</v>
      </c>
      <c r="AA1882" s="5">
        <v>92.09</v>
      </c>
      <c r="AC1882" s="1">
        <v>41178</v>
      </c>
      <c r="AD1882">
        <v>1.6655</v>
      </c>
      <c r="AE1882" s="87">
        <f t="shared" ca="1" si="206"/>
        <v>-3.499999999999992E-2</v>
      </c>
      <c r="AF1882" s="87">
        <f t="shared" ca="1" si="207"/>
        <v>1.5315433392496499E-2</v>
      </c>
      <c r="AG1882" s="87">
        <f t="shared" ca="1" si="208"/>
        <v>0.24695394307441046</v>
      </c>
      <c r="AI1882" s="1">
        <v>41087</v>
      </c>
      <c r="AJ1882">
        <v>1331.85</v>
      </c>
      <c r="AK1882" s="85">
        <f t="shared" ca="1" si="211"/>
        <v>8.9447923523008708E-3</v>
      </c>
      <c r="AL1882" s="87">
        <f t="shared" ca="1" si="209"/>
        <v>1.1644360719010698E-2</v>
      </c>
      <c r="AM1882" s="87">
        <f t="shared" ca="1" si="210"/>
        <v>18.775967486165452</v>
      </c>
    </row>
    <row r="1883" spans="2:39" x14ac:dyDescent="0.45">
      <c r="B1883" s="86">
        <v>41318</v>
      </c>
      <c r="C1883" s="5">
        <v>75.133499999999998</v>
      </c>
      <c r="E1883" s="86">
        <v>41324</v>
      </c>
      <c r="F1883" s="5">
        <v>2.101</v>
      </c>
      <c r="G1883" s="5">
        <v>0.57078716114970107</v>
      </c>
      <c r="I1883" s="86">
        <v>41229</v>
      </c>
      <c r="J1883" s="5">
        <v>16.41</v>
      </c>
      <c r="L1883" s="86">
        <v>41326</v>
      </c>
      <c r="M1883" s="5">
        <v>1.647</v>
      </c>
      <c r="O1883" s="86">
        <f t="shared" ca="1" si="212"/>
        <v>41326</v>
      </c>
      <c r="P1883" s="5">
        <v>1386.89</v>
      </c>
      <c r="Q1883" s="5">
        <v>22.558919896001601</v>
      </c>
      <c r="R1883" s="1"/>
      <c r="V1883" s="86">
        <v>41290</v>
      </c>
      <c r="W1883" s="5">
        <v>3.5</v>
      </c>
      <c r="Z1883" s="86">
        <v>41232</v>
      </c>
      <c r="AA1883" s="5">
        <v>92.08</v>
      </c>
      <c r="AC1883" s="1">
        <v>41177</v>
      </c>
      <c r="AD1883">
        <v>1.7004999999999999</v>
      </c>
      <c r="AE1883" s="87">
        <f t="shared" ca="1" si="206"/>
        <v>-2.7000000000000135E-2</v>
      </c>
      <c r="AF1883" s="87">
        <f t="shared" ca="1" si="207"/>
        <v>1.4352787185769798E-2</v>
      </c>
      <c r="AG1883" s="87">
        <f t="shared" ca="1" si="208"/>
        <v>0.23143173939630535</v>
      </c>
      <c r="AI1883" s="1">
        <v>41086</v>
      </c>
      <c r="AJ1883">
        <v>1319.99</v>
      </c>
      <c r="AK1883" s="85">
        <f t="shared" ca="1" si="211"/>
        <v>4.7613532585773716E-3</v>
      </c>
      <c r="AL1883" s="87">
        <f t="shared" ca="1" si="209"/>
        <v>1.4846573906969765E-2</v>
      </c>
      <c r="AM1883" s="87">
        <f t="shared" ca="1" si="210"/>
        <v>23.939381103430808</v>
      </c>
    </row>
    <row r="1884" spans="2:39" x14ac:dyDescent="0.45">
      <c r="B1884" s="86">
        <v>41317</v>
      </c>
      <c r="C1884" s="5">
        <v>73.033500000000004</v>
      </c>
      <c r="E1884" s="86">
        <v>41323</v>
      </c>
      <c r="F1884" s="5">
        <v>2.0699999999999998</v>
      </c>
      <c r="G1884" s="5">
        <v>0.70217837240025338</v>
      </c>
      <c r="I1884" s="86">
        <v>41228</v>
      </c>
      <c r="J1884" s="5">
        <v>17.989999999999998</v>
      </c>
      <c r="L1884" s="86">
        <v>41325</v>
      </c>
      <c r="M1884" s="5">
        <v>1.67</v>
      </c>
      <c r="O1884" s="86">
        <f t="shared" ca="1" si="212"/>
        <v>41325</v>
      </c>
      <c r="P1884" s="5">
        <v>1359.88</v>
      </c>
      <c r="Q1884" s="5">
        <v>12.569078663455899</v>
      </c>
      <c r="R1884" s="1"/>
      <c r="V1884" s="86">
        <v>41289</v>
      </c>
      <c r="W1884" s="5">
        <v>3.25</v>
      </c>
      <c r="Z1884" s="86">
        <v>41229</v>
      </c>
      <c r="AA1884" s="5">
        <v>90.93</v>
      </c>
      <c r="AC1884" s="1">
        <v>41176</v>
      </c>
      <c r="AD1884">
        <v>1.7275</v>
      </c>
      <c r="AE1884" s="87">
        <f t="shared" ca="1" si="206"/>
        <v>-3.9499999999999869E-2</v>
      </c>
      <c r="AF1884" s="87">
        <f t="shared" ca="1" si="207"/>
        <v>2.0663736351395855E-2</v>
      </c>
      <c r="AG1884" s="87">
        <f t="shared" ca="1" si="208"/>
        <v>0.33319273701567925</v>
      </c>
      <c r="AI1884" s="1">
        <v>41085</v>
      </c>
      <c r="AJ1884">
        <v>1313.72</v>
      </c>
      <c r="AK1884" s="85">
        <f t="shared" ca="1" si="211"/>
        <v>-1.6083465459972662E-2</v>
      </c>
      <c r="AL1884" s="87">
        <f t="shared" ca="1" si="209"/>
        <v>1.347826510966231E-2</v>
      </c>
      <c r="AM1884" s="87">
        <f t="shared" ca="1" si="210"/>
        <v>21.733049462799393</v>
      </c>
    </row>
    <row r="1885" spans="2:39" x14ac:dyDescent="0.45">
      <c r="B1885" s="86">
        <v>41316</v>
      </c>
      <c r="C1885" s="5">
        <v>73.322000000000003</v>
      </c>
      <c r="E1885" s="86">
        <v>41320</v>
      </c>
      <c r="F1885" s="5">
        <v>2.0676000000000001</v>
      </c>
      <c r="G1885" s="5">
        <v>0.71332166657126161</v>
      </c>
      <c r="I1885" s="86">
        <v>41227</v>
      </c>
      <c r="J1885" s="5">
        <v>17.920000000000002</v>
      </c>
      <c r="L1885" s="86">
        <v>41324</v>
      </c>
      <c r="M1885" s="5">
        <v>1.6785000000000001</v>
      </c>
      <c r="O1885" s="86">
        <f t="shared" ca="1" si="212"/>
        <v>41324</v>
      </c>
      <c r="P1885" s="5">
        <v>1353.33</v>
      </c>
      <c r="Q1885" s="5">
        <v>10.1522419430133</v>
      </c>
      <c r="R1885" s="1"/>
      <c r="V1885" s="86">
        <v>41288</v>
      </c>
      <c r="W1885" s="5">
        <v>3</v>
      </c>
      <c r="Z1885" s="86">
        <v>41228</v>
      </c>
      <c r="AA1885" s="5">
        <v>90.669700000000006</v>
      </c>
      <c r="AC1885" s="1">
        <v>41173</v>
      </c>
      <c r="AD1885">
        <v>1.7669999999999999</v>
      </c>
      <c r="AE1885" s="87">
        <f t="shared" ref="AE1885:AE1948" ca="1" si="213">(AD1885-AD1886)</f>
        <v>-5.0000000000001155E-3</v>
      </c>
      <c r="AF1885" s="87">
        <f t="shared" ref="AF1885:AF1948" ca="1" si="214">STDEV(AE1885:AE1888)</f>
        <v>2.0067386476569367E-2</v>
      </c>
      <c r="AG1885" s="87">
        <f t="shared" ref="AG1885:AG1948" ca="1" si="215">AF1885*SQRT(260)</f>
        <v>0.3235768842176458</v>
      </c>
      <c r="AI1885" s="1">
        <v>41082</v>
      </c>
      <c r="AJ1885">
        <v>1335.02</v>
      </c>
      <c r="AK1885" s="85">
        <f t="shared" ca="1" si="211"/>
        <v>7.1489819720210544E-3</v>
      </c>
      <c r="AL1885" s="87">
        <f t="shared" ref="AL1885:AL1948" ca="1" si="216">STDEV(AK1885:AK1888)</f>
        <v>1.4639556302556093E-2</v>
      </c>
      <c r="AM1885" s="87">
        <f t="shared" ref="AM1885:AM1948" ca="1" si="217">AL1885*SQRT(260)*100</f>
        <v>23.605575246387144</v>
      </c>
    </row>
    <row r="1886" spans="2:39" x14ac:dyDescent="0.45">
      <c r="B1886" s="86">
        <v>41313</v>
      </c>
      <c r="C1886" s="5">
        <v>73.605000000000004</v>
      </c>
      <c r="E1886" s="86">
        <v>41319</v>
      </c>
      <c r="F1886" s="5">
        <v>2.0649999999999999</v>
      </c>
      <c r="G1886" s="5">
        <v>0.71722804369786675</v>
      </c>
      <c r="I1886" s="86">
        <v>41226</v>
      </c>
      <c r="J1886" s="5">
        <v>16.649999999999999</v>
      </c>
      <c r="L1886" s="86">
        <v>41323</v>
      </c>
      <c r="M1886" s="5">
        <v>1.645</v>
      </c>
      <c r="O1886" s="86">
        <f t="shared" ca="1" si="212"/>
        <v>41323</v>
      </c>
      <c r="P1886" s="5">
        <v>1355.49</v>
      </c>
      <c r="Q1886" s="5">
        <v>11.3444625674038</v>
      </c>
      <c r="R1886" s="1"/>
      <c r="V1886" s="86">
        <v>41285</v>
      </c>
      <c r="W1886" s="5">
        <v>3.25</v>
      </c>
      <c r="Z1886" s="86">
        <v>41227</v>
      </c>
      <c r="AA1886" s="5">
        <v>90.71</v>
      </c>
      <c r="AC1886" s="1">
        <v>41172</v>
      </c>
      <c r="AD1886">
        <v>1.772</v>
      </c>
      <c r="AE1886" s="87">
        <f t="shared" ca="1" si="213"/>
        <v>-2.0599999999999952E-2</v>
      </c>
      <c r="AF1886" s="87">
        <f t="shared" ca="1" si="214"/>
        <v>1.6460558921251728E-2</v>
      </c>
      <c r="AG1886" s="87">
        <f t="shared" ca="1" si="215"/>
        <v>0.26541853740837312</v>
      </c>
      <c r="AI1886" s="1">
        <v>41081</v>
      </c>
      <c r="AJ1886">
        <v>1325.51</v>
      </c>
      <c r="AK1886" s="85">
        <f t="shared" ref="AK1886:AK1949" ca="1" si="218">LN(AJ1886/AJ1887)</f>
        <v>-2.2513258771434952E-2</v>
      </c>
      <c r="AL1886" s="87">
        <f t="shared" ca="1" si="216"/>
        <v>1.3723569733229446E-2</v>
      </c>
      <c r="AM1886" s="87">
        <f t="shared" ca="1" si="217"/>
        <v>22.128591283208909</v>
      </c>
    </row>
    <row r="1887" spans="2:39" x14ac:dyDescent="0.45">
      <c r="B1887" s="86">
        <v>41312</v>
      </c>
      <c r="C1887" s="5">
        <v>74.334000000000003</v>
      </c>
      <c r="E1887" s="86">
        <v>41318</v>
      </c>
      <c r="F1887" s="5">
        <v>2.1185</v>
      </c>
      <c r="G1887" s="5">
        <v>0.41139640251222614</v>
      </c>
      <c r="I1887" s="86">
        <v>41225</v>
      </c>
      <c r="J1887" s="5">
        <v>16.68</v>
      </c>
      <c r="L1887" s="86">
        <v>41320</v>
      </c>
      <c r="M1887" s="5">
        <v>1.6423000000000001</v>
      </c>
      <c r="O1887" s="86">
        <f t="shared" ca="1" si="212"/>
        <v>41320</v>
      </c>
      <c r="P1887" s="5">
        <v>1374.53</v>
      </c>
      <c r="Q1887" s="5">
        <v>10.090083763673499</v>
      </c>
      <c r="R1887" s="1"/>
      <c r="V1887" s="86">
        <v>41284</v>
      </c>
      <c r="W1887" s="5">
        <v>2.75</v>
      </c>
      <c r="Z1887" s="86">
        <v>41226</v>
      </c>
      <c r="AA1887" s="5">
        <v>91.21</v>
      </c>
      <c r="AC1887" s="1">
        <v>41171</v>
      </c>
      <c r="AD1887">
        <v>1.7926</v>
      </c>
      <c r="AE1887" s="87">
        <f t="shared" ca="1" si="213"/>
        <v>-5.1900000000000057E-2</v>
      </c>
      <c r="AF1887" s="87">
        <f t="shared" ca="1" si="214"/>
        <v>7.0677907910935464E-2</v>
      </c>
      <c r="AG1887" s="87">
        <f t="shared" ca="1" si="215"/>
        <v>1.1396470213769416</v>
      </c>
      <c r="AI1887" s="1">
        <v>41080</v>
      </c>
      <c r="AJ1887">
        <v>1355.69</v>
      </c>
      <c r="AK1887" s="85">
        <f t="shared" ca="1" si="218"/>
        <v>-1.6877516747354983E-3</v>
      </c>
      <c r="AL1887" s="87">
        <f t="shared" ca="1" si="216"/>
        <v>6.0007120702779424E-3</v>
      </c>
      <c r="AM1887" s="87">
        <f t="shared" ca="1" si="217"/>
        <v>9.6758574767813936</v>
      </c>
    </row>
    <row r="1888" spans="2:39" x14ac:dyDescent="0.45">
      <c r="B1888" s="86">
        <v>41311</v>
      </c>
      <c r="C1888" s="5">
        <v>75.477000000000004</v>
      </c>
      <c r="E1888" s="86">
        <v>41317</v>
      </c>
      <c r="F1888" s="5">
        <v>2.0653999999999999</v>
      </c>
      <c r="G1888" s="5">
        <v>0.20363918254272026</v>
      </c>
      <c r="I1888" s="86">
        <v>41222</v>
      </c>
      <c r="J1888" s="5">
        <v>18.61</v>
      </c>
      <c r="L1888" s="86">
        <v>41319</v>
      </c>
      <c r="M1888" s="5">
        <v>1.6475</v>
      </c>
      <c r="O1888" s="86">
        <f t="shared" ca="1" si="212"/>
        <v>41319</v>
      </c>
      <c r="P1888" s="5">
        <v>1380.03</v>
      </c>
      <c r="Q1888" s="5">
        <v>19.364263997891399</v>
      </c>
      <c r="R1888" s="1"/>
      <c r="V1888" s="86">
        <v>41283</v>
      </c>
      <c r="W1888" s="5">
        <v>2.75</v>
      </c>
      <c r="Z1888" s="86">
        <v>41225</v>
      </c>
      <c r="AA1888" s="5">
        <v>91.42</v>
      </c>
      <c r="AC1888" s="1">
        <v>41170</v>
      </c>
      <c r="AD1888">
        <v>1.8445</v>
      </c>
      <c r="AE1888" s="87">
        <f t="shared" ca="1" si="213"/>
        <v>-3.5299999999999887E-2</v>
      </c>
      <c r="AF1888" s="87">
        <f t="shared" ca="1" si="214"/>
        <v>7.2231266314064707E-2</v>
      </c>
      <c r="AG1888" s="87">
        <f t="shared" ca="1" si="215"/>
        <v>1.1646941730199682</v>
      </c>
      <c r="AI1888" s="1">
        <v>41079</v>
      </c>
      <c r="AJ1888">
        <v>1357.98</v>
      </c>
      <c r="AK1888" s="85">
        <f t="shared" ca="1" si="218"/>
        <v>9.767870585814924E-3</v>
      </c>
      <c r="AL1888" s="87">
        <f t="shared" ca="1" si="216"/>
        <v>4.4314796069539327E-3</v>
      </c>
      <c r="AM1888" s="87">
        <f t="shared" ca="1" si="217"/>
        <v>7.145546159518271</v>
      </c>
    </row>
    <row r="1889" spans="2:39" x14ac:dyDescent="0.45">
      <c r="B1889" s="86">
        <v>41310</v>
      </c>
      <c r="C1889" s="5">
        <v>77.730500000000006</v>
      </c>
      <c r="E1889" s="86">
        <v>41316</v>
      </c>
      <c r="F1889" s="5">
        <v>2.0489999999999999</v>
      </c>
      <c r="G1889" s="5">
        <v>0.37313884815172893</v>
      </c>
      <c r="I1889" s="86">
        <v>41221</v>
      </c>
      <c r="J1889" s="5">
        <v>18.489999999999998</v>
      </c>
      <c r="L1889" s="86">
        <v>41318</v>
      </c>
      <c r="M1889" s="5">
        <v>1.6878</v>
      </c>
      <c r="O1889" s="86">
        <f t="shared" ca="1" si="212"/>
        <v>41318</v>
      </c>
      <c r="P1889" s="5">
        <v>1379.85</v>
      </c>
      <c r="Q1889" s="5">
        <v>23.021249749371702</v>
      </c>
      <c r="R1889" s="1"/>
      <c r="V1889" s="86">
        <v>41282</v>
      </c>
      <c r="W1889" s="5">
        <v>2.25</v>
      </c>
      <c r="Z1889" s="86">
        <v>41222</v>
      </c>
      <c r="AA1889" s="5">
        <v>91.39</v>
      </c>
      <c r="AC1889" s="1">
        <v>41169</v>
      </c>
      <c r="AD1889">
        <v>1.8797999999999999</v>
      </c>
      <c r="AE1889" s="87">
        <f t="shared" ca="1" si="213"/>
        <v>-1.5200000000000102E-2</v>
      </c>
      <c r="AF1889" s="87">
        <f t="shared" ca="1" si="214"/>
        <v>7.1378912618970863E-2</v>
      </c>
      <c r="AG1889" s="87">
        <f t="shared" ca="1" si="215"/>
        <v>1.1509503826548459</v>
      </c>
      <c r="AI1889" s="1">
        <v>41078</v>
      </c>
      <c r="AJ1889">
        <v>1344.78</v>
      </c>
      <c r="AK1889" s="85">
        <f t="shared" ca="1" si="218"/>
        <v>1.4436567200249713E-3</v>
      </c>
      <c r="AL1889" s="87">
        <f t="shared" ca="1" si="216"/>
        <v>8.4392687535861082E-3</v>
      </c>
      <c r="AM1889" s="87">
        <f t="shared" ca="1" si="217"/>
        <v>13.607911979714688</v>
      </c>
    </row>
    <row r="1890" spans="2:39" x14ac:dyDescent="0.45">
      <c r="B1890" s="86">
        <v>41309</v>
      </c>
      <c r="C1890" s="5">
        <v>75.77</v>
      </c>
      <c r="E1890" s="86">
        <v>41313</v>
      </c>
      <c r="F1890" s="5">
        <v>2.0339999999999998</v>
      </c>
      <c r="G1890" s="5">
        <v>0.54079503202846146</v>
      </c>
      <c r="I1890" s="86">
        <v>41220</v>
      </c>
      <c r="J1890" s="5">
        <v>19.079999999999998</v>
      </c>
      <c r="L1890" s="86">
        <v>41317</v>
      </c>
      <c r="M1890" s="5">
        <v>1.6431</v>
      </c>
      <c r="O1890" s="86">
        <f t="shared" ca="1" si="212"/>
        <v>41317</v>
      </c>
      <c r="P1890" s="5">
        <v>1377.51</v>
      </c>
      <c r="Q1890" s="5">
        <v>23.1703465382699</v>
      </c>
      <c r="R1890" s="1"/>
      <c r="V1890" s="86">
        <v>41281</v>
      </c>
      <c r="W1890" s="5">
        <v>2.75</v>
      </c>
      <c r="Z1890" s="86">
        <v>41221</v>
      </c>
      <c r="AA1890" s="5">
        <v>91.55</v>
      </c>
      <c r="AC1890" s="1">
        <v>41166</v>
      </c>
      <c r="AD1890">
        <v>1.895</v>
      </c>
      <c r="AE1890" s="87">
        <f t="shared" ca="1" si="213"/>
        <v>0.10400000000000009</v>
      </c>
      <c r="AF1890" s="87">
        <f t="shared" ca="1" si="214"/>
        <v>6.7619573103256683E-2</v>
      </c>
      <c r="AG1890" s="87">
        <f t="shared" ca="1" si="215"/>
        <v>1.0903328543767428</v>
      </c>
      <c r="AI1890" s="1">
        <v>41075</v>
      </c>
      <c r="AJ1890">
        <v>1342.84</v>
      </c>
      <c r="AK1890" s="85">
        <f t="shared" ca="1" si="218"/>
        <v>1.0284752736562524E-2</v>
      </c>
      <c r="AL1890" s="87">
        <f t="shared" ca="1" si="216"/>
        <v>8.9775148430314439E-3</v>
      </c>
      <c r="AM1890" s="87">
        <f t="shared" ca="1" si="217"/>
        <v>14.475807720739098</v>
      </c>
    </row>
    <row r="1891" spans="2:39" x14ac:dyDescent="0.45">
      <c r="B1891" s="86">
        <v>41306</v>
      </c>
      <c r="C1891" s="5">
        <v>76.113</v>
      </c>
      <c r="E1891" s="86">
        <v>41312</v>
      </c>
      <c r="F1891" s="5">
        <v>2.0427</v>
      </c>
      <c r="G1891" s="5">
        <v>0.6924953790459536</v>
      </c>
      <c r="I1891" s="86">
        <v>41219</v>
      </c>
      <c r="J1891" s="5">
        <v>17.579999999999998</v>
      </c>
      <c r="L1891" s="86">
        <v>41316</v>
      </c>
      <c r="M1891" s="5">
        <v>1.633</v>
      </c>
      <c r="O1891" s="86">
        <f t="shared" ca="1" si="212"/>
        <v>41316</v>
      </c>
      <c r="P1891" s="5">
        <v>1394.53</v>
      </c>
      <c r="Q1891" s="5">
        <v>22.669516165317098</v>
      </c>
      <c r="R1891" s="1"/>
      <c r="V1891" s="86">
        <v>41278</v>
      </c>
      <c r="W1891" s="5">
        <v>2.75</v>
      </c>
      <c r="Z1891" s="86">
        <v>41220</v>
      </c>
      <c r="AA1891" s="5">
        <v>91.85</v>
      </c>
      <c r="AC1891" s="1">
        <v>41165</v>
      </c>
      <c r="AD1891">
        <v>1.7909999999999999</v>
      </c>
      <c r="AE1891" s="87">
        <f t="shared" ca="1" si="213"/>
        <v>-5.8000000000000052E-2</v>
      </c>
      <c r="AF1891" s="87">
        <f t="shared" ca="1" si="214"/>
        <v>5.2316050755639727E-2</v>
      </c>
      <c r="AG1891" s="87">
        <f t="shared" ca="1" si="215"/>
        <v>0.84357097113007307</v>
      </c>
      <c r="AI1891" s="1">
        <v>41074</v>
      </c>
      <c r="AJ1891">
        <v>1329.1</v>
      </c>
      <c r="AK1891" s="85">
        <f t="shared" ca="1" si="218"/>
        <v>1.0756614732241909E-2</v>
      </c>
      <c r="AL1891" s="87">
        <f t="shared" ca="1" si="216"/>
        <v>1.2371687995666108E-2</v>
      </c>
      <c r="AM1891" s="87">
        <f t="shared" ca="1" si="217"/>
        <v>19.948747480518243</v>
      </c>
    </row>
    <row r="1892" spans="2:39" x14ac:dyDescent="0.45">
      <c r="B1892" s="86">
        <v>41305</v>
      </c>
      <c r="C1892" s="5">
        <v>75.917000000000002</v>
      </c>
      <c r="E1892" s="86">
        <v>41311</v>
      </c>
      <c r="F1892" s="5">
        <v>2.0455000000000001</v>
      </c>
      <c r="G1892" s="5">
        <v>0.8136458586715305</v>
      </c>
      <c r="I1892" s="86">
        <v>41218</v>
      </c>
      <c r="J1892" s="5">
        <v>18.420000000000002</v>
      </c>
      <c r="L1892" s="86">
        <v>41313</v>
      </c>
      <c r="M1892" s="5">
        <v>1.6294999999999999</v>
      </c>
      <c r="O1892" s="86">
        <f t="shared" ca="1" si="212"/>
        <v>41313</v>
      </c>
      <c r="P1892" s="5">
        <v>1428.39</v>
      </c>
      <c r="Q1892" s="5">
        <v>14.4257976605229</v>
      </c>
      <c r="R1892" s="1"/>
      <c r="V1892" s="86">
        <v>41277</v>
      </c>
      <c r="W1892" s="5">
        <v>3.25</v>
      </c>
      <c r="Z1892" s="86">
        <v>41219</v>
      </c>
      <c r="AA1892" s="5">
        <v>92.4</v>
      </c>
      <c r="AC1892" s="1">
        <v>41164</v>
      </c>
      <c r="AD1892">
        <v>1.849</v>
      </c>
      <c r="AE1892" s="87">
        <f t="shared" ca="1" si="213"/>
        <v>5.0100000000000033E-2</v>
      </c>
      <c r="AF1892" s="87">
        <f t="shared" ca="1" si="214"/>
        <v>3.6053062745532979E-2</v>
      </c>
      <c r="AG1892" s="87">
        <f t="shared" ca="1" si="215"/>
        <v>0.58133816894013401</v>
      </c>
      <c r="AI1892" s="1">
        <v>41073</v>
      </c>
      <c r="AJ1892">
        <v>1314.88</v>
      </c>
      <c r="AK1892" s="85">
        <f t="shared" ca="1" si="218"/>
        <v>-7.0479932229503646E-3</v>
      </c>
      <c r="AL1892" s="87">
        <f t="shared" ca="1" si="216"/>
        <v>1.1696970681619968E-2</v>
      </c>
      <c r="AM1892" s="87">
        <f t="shared" ca="1" si="217"/>
        <v>18.860798501902309</v>
      </c>
    </row>
    <row r="1893" spans="2:39" x14ac:dyDescent="0.45">
      <c r="B1893" s="86">
        <v>41304</v>
      </c>
      <c r="C1893" s="5">
        <v>77.227000000000004</v>
      </c>
      <c r="E1893" s="86">
        <v>41310</v>
      </c>
      <c r="F1893" s="5">
        <v>2.0859999999999999</v>
      </c>
      <c r="G1893" s="5">
        <v>0.72014813290970459</v>
      </c>
      <c r="I1893" s="86">
        <v>41215</v>
      </c>
      <c r="J1893" s="5">
        <v>17.59</v>
      </c>
      <c r="L1893" s="86">
        <v>41312</v>
      </c>
      <c r="M1893" s="5">
        <v>1.6347</v>
      </c>
      <c r="O1893" s="86">
        <f t="shared" ca="1" si="212"/>
        <v>41312</v>
      </c>
      <c r="P1893" s="5">
        <v>1417.26</v>
      </c>
      <c r="Q1893" s="5">
        <v>13.428377309492401</v>
      </c>
      <c r="R1893" s="1"/>
      <c r="V1893" s="86">
        <v>41276</v>
      </c>
      <c r="W1893" s="5">
        <v>4</v>
      </c>
      <c r="Z1893" s="86">
        <v>41218</v>
      </c>
      <c r="AA1893" s="5">
        <v>92.260999999999996</v>
      </c>
      <c r="AC1893" s="1">
        <v>41163</v>
      </c>
      <c r="AD1893">
        <v>1.7988999999999999</v>
      </c>
      <c r="AE1893" s="87">
        <f t="shared" ca="1" si="213"/>
        <v>4.390000000000005E-2</v>
      </c>
      <c r="AF1893" s="87">
        <f t="shared" ca="1" si="214"/>
        <v>5.0764554563199019E-2</v>
      </c>
      <c r="AG1893" s="87">
        <f t="shared" ca="1" si="215"/>
        <v>0.81855384673215148</v>
      </c>
      <c r="AI1893" s="1">
        <v>41072</v>
      </c>
      <c r="AJ1893">
        <v>1324.18</v>
      </c>
      <c r="AK1893" s="85">
        <f t="shared" ca="1" si="218"/>
        <v>1.1583390373813106E-2</v>
      </c>
      <c r="AL1893" s="87">
        <f t="shared" ca="1" si="216"/>
        <v>1.078638980139319E-2</v>
      </c>
      <c r="AM1893" s="87">
        <f t="shared" ca="1" si="217"/>
        <v>17.392530950490141</v>
      </c>
    </row>
    <row r="1894" spans="2:39" x14ac:dyDescent="0.45">
      <c r="B1894" s="86">
        <v>41303</v>
      </c>
      <c r="C1894" s="5">
        <v>74.006500000000003</v>
      </c>
      <c r="E1894" s="86">
        <v>41309</v>
      </c>
      <c r="F1894" s="5">
        <v>2.0449999999999999</v>
      </c>
      <c r="G1894" s="5">
        <v>0.61320435690994068</v>
      </c>
      <c r="I1894" s="86">
        <v>41214</v>
      </c>
      <c r="J1894" s="5">
        <v>16.690000000000001</v>
      </c>
      <c r="L1894" s="86">
        <v>41311</v>
      </c>
      <c r="M1894" s="5">
        <v>1.6345000000000001</v>
      </c>
      <c r="O1894" s="86">
        <f t="shared" ca="1" si="212"/>
        <v>41311</v>
      </c>
      <c r="P1894" s="5">
        <v>1414.2</v>
      </c>
      <c r="Q1894" s="5">
        <v>13.402747748258401</v>
      </c>
      <c r="R1894" s="1"/>
      <c r="V1894" s="86">
        <v>41275</v>
      </c>
      <c r="W1894" s="5">
        <v>6.5</v>
      </c>
      <c r="Z1894" s="86">
        <v>41215</v>
      </c>
      <c r="AA1894" s="5">
        <v>92.41</v>
      </c>
      <c r="AC1894" s="1">
        <v>41162</v>
      </c>
      <c r="AD1894">
        <v>1.7549999999999999</v>
      </c>
      <c r="AE1894" s="87">
        <f t="shared" ca="1" si="213"/>
        <v>-2.1500000000000075E-2</v>
      </c>
      <c r="AF1894" s="87">
        <f t="shared" ca="1" si="214"/>
        <v>4.9365136145529634E-2</v>
      </c>
      <c r="AG1894" s="87">
        <f t="shared" ca="1" si="215"/>
        <v>0.79598890277021817</v>
      </c>
      <c r="AI1894" s="1">
        <v>41071</v>
      </c>
      <c r="AJ1894">
        <v>1308.93</v>
      </c>
      <c r="AK1894" s="85">
        <f t="shared" ca="1" si="218"/>
        <v>-1.2700439066485178E-2</v>
      </c>
      <c r="AL1894" s="87">
        <f t="shared" ca="1" si="216"/>
        <v>1.488111279123904E-2</v>
      </c>
      <c r="AM1894" s="87">
        <f t="shared" ca="1" si="217"/>
        <v>23.995073380894318</v>
      </c>
    </row>
    <row r="1895" spans="2:39" x14ac:dyDescent="0.45">
      <c r="B1895" s="86">
        <v>41302</v>
      </c>
      <c r="C1895" s="5">
        <v>75.834500000000006</v>
      </c>
      <c r="E1895" s="86">
        <v>41306</v>
      </c>
      <c r="F1895" s="5">
        <v>2.1</v>
      </c>
      <c r="G1895" s="5">
        <v>0.36069091107668821</v>
      </c>
      <c r="I1895" s="86">
        <v>41213</v>
      </c>
      <c r="J1895" s="5">
        <v>18.600000000000001</v>
      </c>
      <c r="L1895" s="86">
        <v>41310</v>
      </c>
      <c r="M1895" s="5">
        <v>1.6565000000000001</v>
      </c>
      <c r="O1895" s="86">
        <f t="shared" ca="1" si="212"/>
        <v>41310</v>
      </c>
      <c r="P1895" s="5">
        <v>1427.59</v>
      </c>
      <c r="Q1895" s="5">
        <v>8.5056757879755605</v>
      </c>
      <c r="R1895" s="1"/>
      <c r="V1895" s="86">
        <v>41274</v>
      </c>
      <c r="W1895" s="5">
        <v>5.88</v>
      </c>
      <c r="Z1895" s="86">
        <v>41214</v>
      </c>
      <c r="AA1895" s="5">
        <v>92.54</v>
      </c>
      <c r="AC1895" s="1">
        <v>41159</v>
      </c>
      <c r="AD1895">
        <v>1.7765</v>
      </c>
      <c r="AE1895" s="87">
        <f t="shared" ca="1" si="213"/>
        <v>-7.5000000000000622E-3</v>
      </c>
      <c r="AF1895" s="87">
        <f t="shared" ca="1" si="214"/>
        <v>4.1867847647886966E-2</v>
      </c>
      <c r="AG1895" s="87">
        <f t="shared" ca="1" si="215"/>
        <v>0.67509875820751974</v>
      </c>
      <c r="AI1895" s="1">
        <v>41068</v>
      </c>
      <c r="AJ1895">
        <v>1325.66</v>
      </c>
      <c r="AK1895" s="85">
        <f t="shared" ca="1" si="218"/>
        <v>8.0813875904548593E-3</v>
      </c>
      <c r="AL1895" s="87">
        <f t="shared" ca="1" si="216"/>
        <v>9.7406118089216308E-3</v>
      </c>
      <c r="AM1895" s="87">
        <f t="shared" ca="1" si="217"/>
        <v>15.706264605929354</v>
      </c>
    </row>
    <row r="1896" spans="2:39" x14ac:dyDescent="0.45">
      <c r="B1896" s="86">
        <v>41299</v>
      </c>
      <c r="C1896" s="5">
        <v>76.69</v>
      </c>
      <c r="E1896" s="86">
        <v>41305</v>
      </c>
      <c r="F1896" s="5">
        <v>2.0630000000000002</v>
      </c>
      <c r="G1896" s="5">
        <v>0.30863883963838956</v>
      </c>
      <c r="I1896" s="86">
        <v>41208</v>
      </c>
      <c r="J1896" s="5">
        <v>17.809999999999999</v>
      </c>
      <c r="L1896" s="86">
        <v>41309</v>
      </c>
      <c r="M1896" s="5">
        <v>1.6254999999999999</v>
      </c>
      <c r="O1896" s="86">
        <f t="shared" ca="1" si="212"/>
        <v>41309</v>
      </c>
      <c r="P1896" s="5">
        <v>1412.16</v>
      </c>
      <c r="Q1896" s="5">
        <v>4.05134714467642</v>
      </c>
      <c r="R1896" s="1"/>
      <c r="V1896" s="86">
        <v>41271</v>
      </c>
      <c r="W1896" s="5">
        <v>6</v>
      </c>
      <c r="Z1896" s="86">
        <v>41213</v>
      </c>
      <c r="AA1896" s="5">
        <v>92.592299999999994</v>
      </c>
      <c r="AC1896" s="1">
        <v>41158</v>
      </c>
      <c r="AD1896">
        <v>1.784</v>
      </c>
      <c r="AE1896" s="87">
        <f t="shared" ca="1" si="213"/>
        <v>8.9500000000000135E-2</v>
      </c>
      <c r="AF1896" s="87">
        <f t="shared" ca="1" si="214"/>
        <v>6.6216230387018224E-2</v>
      </c>
      <c r="AG1896" s="87">
        <f t="shared" ca="1" si="215"/>
        <v>1.067704633001719</v>
      </c>
      <c r="AI1896" s="1">
        <v>41067</v>
      </c>
      <c r="AJ1896">
        <v>1314.99</v>
      </c>
      <c r="AK1896" s="85">
        <f t="shared" ca="1" si="218"/>
        <v>-1.0645902098176338E-4</v>
      </c>
      <c r="AL1896" s="87">
        <f t="shared" ca="1" si="216"/>
        <v>1.0784922297405776E-2</v>
      </c>
      <c r="AM1896" s="87">
        <f t="shared" ca="1" si="217"/>
        <v>17.390164671411501</v>
      </c>
    </row>
    <row r="1897" spans="2:39" x14ac:dyDescent="0.45">
      <c r="B1897" s="86">
        <v>41298</v>
      </c>
      <c r="C1897" s="5">
        <v>69.072000000000003</v>
      </c>
      <c r="E1897" s="86">
        <v>41304</v>
      </c>
      <c r="F1897" s="5">
        <v>2.0659999999999998</v>
      </c>
      <c r="G1897" s="5">
        <v>0.73604292220857093</v>
      </c>
      <c r="I1897" s="86">
        <v>41207</v>
      </c>
      <c r="J1897" s="5">
        <v>18.12</v>
      </c>
      <c r="L1897" s="86">
        <v>41306</v>
      </c>
      <c r="M1897" s="5">
        <v>1.677</v>
      </c>
      <c r="O1897" s="86">
        <f t="shared" ca="1" si="212"/>
        <v>41306</v>
      </c>
      <c r="P1897" s="5">
        <v>1411.94</v>
      </c>
      <c r="Q1897" s="5">
        <v>12.1947306647545</v>
      </c>
      <c r="R1897" s="1"/>
      <c r="V1897" s="86">
        <v>41270</v>
      </c>
      <c r="W1897" s="5">
        <v>6.25</v>
      </c>
      <c r="Z1897" s="86">
        <v>41208</v>
      </c>
      <c r="AA1897" s="5">
        <v>92.48</v>
      </c>
      <c r="AC1897" s="1">
        <v>41157</v>
      </c>
      <c r="AD1897">
        <v>1.6944999999999999</v>
      </c>
      <c r="AE1897" s="87">
        <f t="shared" ca="1" si="213"/>
        <v>1.8499999999999961E-2</v>
      </c>
      <c r="AF1897" s="87">
        <f t="shared" ca="1" si="214"/>
        <v>4.2360909653437168E-2</v>
      </c>
      <c r="AG1897" s="87">
        <f t="shared" ca="1" si="215"/>
        <v>0.68304914415679718</v>
      </c>
      <c r="AI1897" s="1">
        <v>41066</v>
      </c>
      <c r="AJ1897">
        <v>1315.13</v>
      </c>
      <c r="AK1897" s="85">
        <f t="shared" ca="1" si="218"/>
        <v>2.2787772335250183E-2</v>
      </c>
      <c r="AL1897" s="87">
        <f t="shared" ca="1" si="216"/>
        <v>1.9754668667440842E-2</v>
      </c>
      <c r="AM1897" s="87">
        <f t="shared" ca="1" si="217"/>
        <v>31.853446105829097</v>
      </c>
    </row>
    <row r="1898" spans="2:39" x14ac:dyDescent="0.45">
      <c r="B1898" s="86">
        <v>41297</v>
      </c>
      <c r="C1898" s="5">
        <v>68.596999999999994</v>
      </c>
      <c r="E1898" s="86">
        <v>41303</v>
      </c>
      <c r="F1898" s="5">
        <v>2.0625</v>
      </c>
      <c r="G1898" s="5">
        <v>0.65571272927504698</v>
      </c>
      <c r="I1898" s="86">
        <v>41206</v>
      </c>
      <c r="J1898" s="5">
        <v>18.329999999999998</v>
      </c>
      <c r="L1898" s="86">
        <v>41305</v>
      </c>
      <c r="M1898" s="5">
        <v>1.629</v>
      </c>
      <c r="O1898" s="86">
        <f t="shared" ca="1" si="212"/>
        <v>41305</v>
      </c>
      <c r="P1898" s="5">
        <v>1412.97</v>
      </c>
      <c r="Q1898" s="5">
        <v>12.4863919304671</v>
      </c>
      <c r="R1898" s="1"/>
      <c r="V1898" s="86">
        <v>41269</v>
      </c>
      <c r="W1898" s="5">
        <v>6</v>
      </c>
      <c r="Z1898" s="86">
        <v>41207</v>
      </c>
      <c r="AA1898" s="5">
        <v>92.7</v>
      </c>
      <c r="AC1898" s="1">
        <v>41156</v>
      </c>
      <c r="AD1898">
        <v>1.6759999999999999</v>
      </c>
      <c r="AE1898" s="87">
        <f t="shared" ca="1" si="213"/>
        <v>1.6499999999999959E-2</v>
      </c>
      <c r="AF1898" s="87">
        <f t="shared" ca="1" si="214"/>
        <v>4.3786946304425742E-2</v>
      </c>
      <c r="AG1898" s="87">
        <f t="shared" ca="1" si="215"/>
        <v>0.70604329423437795</v>
      </c>
      <c r="AI1898" s="1">
        <v>41065</v>
      </c>
      <c r="AJ1898">
        <v>1285.5</v>
      </c>
      <c r="AK1898" s="85">
        <f t="shared" ca="1" si="218"/>
        <v>5.7105566157771509E-3</v>
      </c>
      <c r="AL1898" s="87">
        <f t="shared" ca="1" si="216"/>
        <v>1.3483237254466089E-2</v>
      </c>
      <c r="AM1898" s="87">
        <f t="shared" ca="1" si="217"/>
        <v>21.741066805393377</v>
      </c>
    </row>
    <row r="1899" spans="2:39" x14ac:dyDescent="0.45">
      <c r="B1899" s="86">
        <v>41296</v>
      </c>
      <c r="C1899" s="5">
        <v>68.730999999999995</v>
      </c>
      <c r="E1899" s="86">
        <v>41302</v>
      </c>
      <c r="F1899" s="5">
        <v>2.0222000000000002</v>
      </c>
      <c r="G1899" s="5">
        <v>0.81815459011933167</v>
      </c>
      <c r="I1899" s="86">
        <v>41205</v>
      </c>
      <c r="J1899" s="5">
        <v>18.829999999999998</v>
      </c>
      <c r="L1899" s="86">
        <v>41304</v>
      </c>
      <c r="M1899" s="5">
        <v>1.64</v>
      </c>
      <c r="O1899" s="86">
        <f t="shared" ca="1" si="212"/>
        <v>41304</v>
      </c>
      <c r="P1899" s="5">
        <v>1408.75</v>
      </c>
      <c r="Q1899" s="5">
        <v>13.592451872174699</v>
      </c>
      <c r="R1899" s="1"/>
      <c r="V1899" s="86">
        <v>41268</v>
      </c>
      <c r="W1899" s="5">
        <v>5.75</v>
      </c>
      <c r="Z1899" s="86">
        <v>41206</v>
      </c>
      <c r="AA1899" s="5">
        <v>92.55</v>
      </c>
      <c r="AC1899" s="1">
        <v>41152</v>
      </c>
      <c r="AD1899">
        <v>1.6595</v>
      </c>
      <c r="AE1899" s="87">
        <f t="shared" ca="1" si="213"/>
        <v>-7.2200000000000042E-2</v>
      </c>
      <c r="AF1899" s="87">
        <f t="shared" ca="1" si="214"/>
        <v>3.9384123281681192E-2</v>
      </c>
      <c r="AG1899" s="87">
        <f t="shared" ca="1" si="215"/>
        <v>0.63504990617535895</v>
      </c>
      <c r="AI1899" s="1">
        <v>41064</v>
      </c>
      <c r="AJ1899">
        <v>1278.18</v>
      </c>
      <c r="AK1899" s="85">
        <f t="shared" ca="1" si="218"/>
        <v>1.017122873233083E-4</v>
      </c>
      <c r="AL1899" s="87">
        <f t="shared" ca="1" si="216"/>
        <v>1.1605403589230118E-2</v>
      </c>
      <c r="AM1899" s="87">
        <f t="shared" ca="1" si="217"/>
        <v>18.713151001880462</v>
      </c>
    </row>
    <row r="1900" spans="2:39" x14ac:dyDescent="0.45">
      <c r="B1900" s="86">
        <v>41295</v>
      </c>
      <c r="C1900" s="5">
        <v>67.92</v>
      </c>
      <c r="E1900" s="86">
        <v>41299</v>
      </c>
      <c r="F1900" s="5">
        <v>2.012</v>
      </c>
      <c r="G1900" s="5">
        <v>0.8310254709293402</v>
      </c>
      <c r="I1900" s="86">
        <v>41204</v>
      </c>
      <c r="J1900" s="5">
        <v>16.62</v>
      </c>
      <c r="L1900" s="86">
        <v>41303</v>
      </c>
      <c r="M1900" s="5">
        <v>1.6254999999999999</v>
      </c>
      <c r="O1900" s="86">
        <f t="shared" ca="1" si="212"/>
        <v>41303</v>
      </c>
      <c r="P1900" s="5">
        <v>1413.11</v>
      </c>
      <c r="Q1900" s="5">
        <v>13.8214424656845</v>
      </c>
      <c r="R1900" s="1"/>
      <c r="V1900" s="86">
        <v>41267</v>
      </c>
      <c r="W1900" s="5">
        <v>5.75</v>
      </c>
      <c r="Z1900" s="86">
        <v>41205</v>
      </c>
      <c r="AA1900" s="5">
        <v>92.630700000000004</v>
      </c>
      <c r="AC1900" s="1">
        <v>41151</v>
      </c>
      <c r="AD1900">
        <v>1.7317</v>
      </c>
      <c r="AE1900" s="87">
        <f t="shared" ca="1" si="213"/>
        <v>-1.7199999999999882E-2</v>
      </c>
      <c r="AF1900" s="87">
        <f t="shared" ca="1" si="214"/>
        <v>2.8349838329932781E-2</v>
      </c>
      <c r="AG1900" s="87">
        <f t="shared" ca="1" si="215"/>
        <v>0.45712740747702352</v>
      </c>
      <c r="AI1900" s="1">
        <v>41061</v>
      </c>
      <c r="AJ1900">
        <v>1278.05</v>
      </c>
      <c r="AK1900" s="85">
        <f t="shared" ca="1" si="218"/>
        <v>-2.4943535065707286E-2</v>
      </c>
      <c r="AL1900" s="87">
        <f t="shared" ca="1" si="216"/>
        <v>1.5518684028453298E-2</v>
      </c>
      <c r="AM1900" s="87">
        <f t="shared" ca="1" si="217"/>
        <v>25.023126110358913</v>
      </c>
    </row>
    <row r="1901" spans="2:39" x14ac:dyDescent="0.45">
      <c r="B1901" s="86">
        <v>41292</v>
      </c>
      <c r="C1901" s="5">
        <v>68.790499999999994</v>
      </c>
      <c r="E1901" s="86">
        <v>41298</v>
      </c>
      <c r="F1901" s="5">
        <v>1.9085000000000001</v>
      </c>
      <c r="G1901" s="5">
        <v>0.28819912097946082</v>
      </c>
      <c r="I1901" s="86">
        <v>41201</v>
      </c>
      <c r="J1901" s="5">
        <v>17.059999999999999</v>
      </c>
      <c r="L1901" s="86">
        <v>41302</v>
      </c>
      <c r="M1901" s="5">
        <v>1.5802</v>
      </c>
      <c r="O1901" s="86">
        <f t="shared" ca="1" si="212"/>
        <v>41302</v>
      </c>
      <c r="P1901" s="5">
        <v>1433.82</v>
      </c>
      <c r="Q1901" s="5">
        <v>14.688218459352299</v>
      </c>
      <c r="R1901" s="1"/>
      <c r="V1901" s="86">
        <v>41264</v>
      </c>
      <c r="W1901" s="5">
        <v>5.75</v>
      </c>
      <c r="Z1901" s="86">
        <v>41204</v>
      </c>
      <c r="AA1901" s="5">
        <v>92.98</v>
      </c>
      <c r="AC1901" s="1">
        <v>41150</v>
      </c>
      <c r="AD1901">
        <v>1.7488999999999999</v>
      </c>
      <c r="AE1901" s="87">
        <f t="shared" ca="1" si="213"/>
        <v>2.389999999999981E-2</v>
      </c>
      <c r="AF1901" s="87">
        <f t="shared" ca="1" si="214"/>
        <v>3.038589310848035E-2</v>
      </c>
      <c r="AG1901" s="87">
        <f t="shared" ca="1" si="215"/>
        <v>0.4899578043056344</v>
      </c>
      <c r="AI1901" s="1">
        <v>41060</v>
      </c>
      <c r="AJ1901">
        <v>1310.33</v>
      </c>
      <c r="AK1901" s="85">
        <f t="shared" ca="1" si="218"/>
        <v>-2.2792684195200048E-3</v>
      </c>
      <c r="AL1901" s="87">
        <f t="shared" ca="1" si="216"/>
        <v>1.0396911599216588E-2</v>
      </c>
      <c r="AM1901" s="87">
        <f t="shared" ca="1" si="217"/>
        <v>16.764516219831798</v>
      </c>
    </row>
    <row r="1902" spans="2:39" x14ac:dyDescent="0.45">
      <c r="B1902" s="86">
        <v>41291</v>
      </c>
      <c r="C1902" s="5">
        <v>69.658500000000004</v>
      </c>
      <c r="E1902" s="86">
        <v>41297</v>
      </c>
      <c r="F1902" s="5">
        <v>1.881</v>
      </c>
      <c r="G1902" s="5">
        <v>0.23862467042058677</v>
      </c>
      <c r="I1902" s="86">
        <v>41200</v>
      </c>
      <c r="J1902" s="5">
        <v>15.03</v>
      </c>
      <c r="L1902" s="86">
        <v>41299</v>
      </c>
      <c r="M1902" s="5">
        <v>1.5794999999999999</v>
      </c>
      <c r="O1902" s="86">
        <f t="shared" ca="1" si="212"/>
        <v>41299</v>
      </c>
      <c r="P1902" s="5">
        <v>1433.19</v>
      </c>
      <c r="Q1902" s="5">
        <v>18.634353070179799</v>
      </c>
      <c r="R1902" s="1"/>
      <c r="V1902" s="86">
        <v>41263</v>
      </c>
      <c r="W1902" s="5">
        <v>5</v>
      </c>
      <c r="Z1902" s="86">
        <v>41201</v>
      </c>
      <c r="AA1902" s="5">
        <v>92.96</v>
      </c>
      <c r="AC1902" s="1">
        <v>41149</v>
      </c>
      <c r="AD1902">
        <v>1.7250000000000001</v>
      </c>
      <c r="AE1902" s="87">
        <f t="shared" ca="1" si="213"/>
        <v>-2.4000000000000021E-2</v>
      </c>
      <c r="AF1902" s="87">
        <f t="shared" ca="1" si="214"/>
        <v>2.1598611066455147E-2</v>
      </c>
      <c r="AG1902" s="87">
        <f t="shared" ca="1" si="215"/>
        <v>0.34826713884602961</v>
      </c>
      <c r="AI1902" s="1">
        <v>41059</v>
      </c>
      <c r="AJ1902">
        <v>1313.32</v>
      </c>
      <c r="AK1902" s="85">
        <f t="shared" ca="1" si="218"/>
        <v>-1.4438555426152216E-2</v>
      </c>
      <c r="AL1902" s="87">
        <f t="shared" ca="1" si="216"/>
        <v>1.0520447554150707E-2</v>
      </c>
      <c r="AM1902" s="87">
        <f t="shared" ca="1" si="217"/>
        <v>16.963711961804012</v>
      </c>
    </row>
    <row r="1903" spans="2:39" x14ac:dyDescent="0.45">
      <c r="B1903" s="86">
        <v>41290</v>
      </c>
      <c r="C1903" s="5">
        <v>66.840500000000006</v>
      </c>
      <c r="E1903" s="86">
        <v>41296</v>
      </c>
      <c r="F1903" s="5">
        <v>1.895</v>
      </c>
      <c r="G1903" s="5">
        <v>0.69452626540206031</v>
      </c>
      <c r="I1903" s="86">
        <v>41199</v>
      </c>
      <c r="J1903" s="5">
        <v>15.07</v>
      </c>
      <c r="L1903" s="86">
        <v>41298</v>
      </c>
      <c r="M1903" s="5">
        <v>1.5145</v>
      </c>
      <c r="O1903" s="86">
        <f t="shared" ca="1" si="212"/>
        <v>41298</v>
      </c>
      <c r="P1903" s="5">
        <v>1457.34</v>
      </c>
      <c r="Q1903" s="5">
        <v>8.9654131523597993</v>
      </c>
      <c r="R1903" s="1"/>
      <c r="V1903" s="86">
        <v>41262</v>
      </c>
      <c r="W1903" s="5">
        <v>4.75</v>
      </c>
      <c r="Z1903" s="86">
        <v>41200</v>
      </c>
      <c r="AA1903" s="5">
        <v>93.43</v>
      </c>
      <c r="AC1903" s="1">
        <v>41148</v>
      </c>
      <c r="AD1903">
        <v>1.7490000000000001</v>
      </c>
      <c r="AE1903" s="87">
        <f t="shared" ca="1" si="213"/>
        <v>-4.3499999999999872E-2</v>
      </c>
      <c r="AF1903" s="87">
        <f t="shared" ca="1" si="214"/>
        <v>5.2991154922307583E-2</v>
      </c>
      <c r="AG1903" s="87">
        <f t="shared" ca="1" si="215"/>
        <v>0.85445669872732621</v>
      </c>
      <c r="AI1903" s="1">
        <v>41058</v>
      </c>
      <c r="AJ1903">
        <v>1332.42</v>
      </c>
      <c r="AK1903" s="85">
        <f t="shared" ca="1" si="218"/>
        <v>1.1017981539835837E-2</v>
      </c>
      <c r="AL1903" s="87">
        <f t="shared" ca="1" si="216"/>
        <v>5.6371190306332255E-3</v>
      </c>
      <c r="AM1903" s="87">
        <f t="shared" ca="1" si="217"/>
        <v>9.0895813165607855</v>
      </c>
    </row>
    <row r="1904" spans="2:39" x14ac:dyDescent="0.45">
      <c r="B1904" s="86">
        <v>41289</v>
      </c>
      <c r="C1904" s="5">
        <v>65.981999999999999</v>
      </c>
      <c r="E1904" s="86">
        <v>41295</v>
      </c>
      <c r="F1904" s="5">
        <v>1.89</v>
      </c>
      <c r="G1904" s="5">
        <v>0.72564918061921135</v>
      </c>
      <c r="I1904" s="86">
        <v>41198</v>
      </c>
      <c r="J1904" s="5">
        <v>15.22</v>
      </c>
      <c r="L1904" s="86">
        <v>41297</v>
      </c>
      <c r="M1904" s="5">
        <v>1.494</v>
      </c>
      <c r="O1904" s="86">
        <f t="shared" ca="1" si="212"/>
        <v>41297</v>
      </c>
      <c r="P1904" s="5">
        <v>1460.91</v>
      </c>
      <c r="Q1904" s="5">
        <v>9.3435171115838695</v>
      </c>
      <c r="R1904" s="1"/>
      <c r="V1904" s="86">
        <v>41261</v>
      </c>
      <c r="W1904" s="5">
        <v>5</v>
      </c>
      <c r="Z1904" s="86">
        <v>41199</v>
      </c>
      <c r="AA1904" s="5">
        <v>93.48</v>
      </c>
      <c r="AC1904" s="1">
        <v>41145</v>
      </c>
      <c r="AD1904">
        <v>1.7925</v>
      </c>
      <c r="AE1904" s="87">
        <f t="shared" ca="1" si="213"/>
        <v>7.5000000000000622E-3</v>
      </c>
      <c r="AF1904" s="87">
        <f t="shared" ca="1" si="214"/>
        <v>5.5127692677999891E-2</v>
      </c>
      <c r="AG1904" s="87">
        <f t="shared" ca="1" si="215"/>
        <v>0.88890733487805162</v>
      </c>
      <c r="AI1904" s="1">
        <v>41054</v>
      </c>
      <c r="AJ1904">
        <v>1317.82</v>
      </c>
      <c r="AK1904" s="85">
        <f t="shared" ca="1" si="218"/>
        <v>-2.167899276191806E-3</v>
      </c>
      <c r="AL1904" s="87">
        <f t="shared" ca="1" si="216"/>
        <v>1.7529947411336151E-3</v>
      </c>
      <c r="AM1904" s="87">
        <f t="shared" ca="1" si="217"/>
        <v>2.8266190868862195</v>
      </c>
    </row>
    <row r="1905" spans="2:39" x14ac:dyDescent="0.45">
      <c r="B1905" s="86">
        <v>41288</v>
      </c>
      <c r="C1905" s="5">
        <v>68.213499999999996</v>
      </c>
      <c r="E1905" s="86">
        <v>41292</v>
      </c>
      <c r="F1905" s="5">
        <v>1.8951</v>
      </c>
      <c r="G1905" s="5">
        <v>0.72959987892908307</v>
      </c>
      <c r="I1905" s="86">
        <v>41197</v>
      </c>
      <c r="J1905" s="5">
        <v>15.27</v>
      </c>
      <c r="L1905" s="86">
        <v>41296</v>
      </c>
      <c r="M1905" s="5">
        <v>1.5013000000000001</v>
      </c>
      <c r="O1905" s="86">
        <f t="shared" ca="1" si="212"/>
        <v>41296</v>
      </c>
      <c r="P1905" s="5">
        <v>1454.92</v>
      </c>
      <c r="Q1905" s="5">
        <v>10.1136381963725</v>
      </c>
      <c r="R1905" s="1"/>
      <c r="V1905" s="86">
        <v>41260</v>
      </c>
      <c r="W1905" s="5">
        <v>5</v>
      </c>
      <c r="Z1905" s="86">
        <v>41198</v>
      </c>
      <c r="AA1905" s="5">
        <v>93.27</v>
      </c>
      <c r="AC1905" s="1">
        <v>41144</v>
      </c>
      <c r="AD1905">
        <v>1.7849999999999999</v>
      </c>
      <c r="AE1905" s="87">
        <f t="shared" ca="1" si="213"/>
        <v>-1.0000000000000009E-2</v>
      </c>
      <c r="AF1905" s="87">
        <f t="shared" ca="1" si="214"/>
        <v>5.2183170978135622E-2</v>
      </c>
      <c r="AG1905" s="87">
        <f t="shared" ca="1" si="215"/>
        <v>0.84142834909852382</v>
      </c>
      <c r="AI1905" s="1">
        <v>41053</v>
      </c>
      <c r="AJ1905">
        <v>1320.68</v>
      </c>
      <c r="AK1905" s="85">
        <f t="shared" ca="1" si="218"/>
        <v>1.3790283825421373E-3</v>
      </c>
      <c r="AL1905" s="87">
        <f t="shared" ca="1" si="216"/>
        <v>7.3791272871639793E-3</v>
      </c>
      <c r="AM1905" s="87">
        <f t="shared" ca="1" si="217"/>
        <v>11.898485229323809</v>
      </c>
    </row>
    <row r="1906" spans="2:39" x14ac:dyDescent="0.45">
      <c r="B1906" s="86">
        <v>41285</v>
      </c>
      <c r="C1906" s="5">
        <v>70.002499999999998</v>
      </c>
      <c r="E1906" s="86">
        <v>41291</v>
      </c>
      <c r="F1906" s="5">
        <v>1.925</v>
      </c>
      <c r="G1906" s="5">
        <v>0.71188533720911318</v>
      </c>
      <c r="I1906" s="86">
        <v>41194</v>
      </c>
      <c r="J1906" s="5">
        <v>16.14</v>
      </c>
      <c r="L1906" s="86">
        <v>41295</v>
      </c>
      <c r="M1906" s="5">
        <v>1.4950000000000001</v>
      </c>
      <c r="O1906" s="86">
        <f t="shared" ca="1" si="212"/>
        <v>41295</v>
      </c>
      <c r="P1906" s="5">
        <v>1440.13</v>
      </c>
      <c r="Q1906" s="5">
        <v>9.8479505878541094</v>
      </c>
      <c r="R1906" s="1"/>
      <c r="V1906" s="86">
        <v>41257</v>
      </c>
      <c r="W1906" s="5">
        <v>5.25</v>
      </c>
      <c r="Z1906" s="86">
        <v>41197</v>
      </c>
      <c r="AA1906" s="5">
        <v>92.93</v>
      </c>
      <c r="AC1906" s="1">
        <v>41143</v>
      </c>
      <c r="AD1906">
        <v>1.7949999999999999</v>
      </c>
      <c r="AE1906" s="87">
        <f t="shared" ca="1" si="213"/>
        <v>-0.11250000000000004</v>
      </c>
      <c r="AF1906" s="87">
        <f t="shared" ca="1" si="214"/>
        <v>4.9938295258582219E-2</v>
      </c>
      <c r="AG1906" s="87">
        <f t="shared" ca="1" si="215"/>
        <v>0.80523081577065037</v>
      </c>
      <c r="AI1906" s="1">
        <v>41052</v>
      </c>
      <c r="AJ1906">
        <v>1318.86</v>
      </c>
      <c r="AK1906" s="85">
        <f t="shared" ca="1" si="218"/>
        <v>1.6922853300106668E-3</v>
      </c>
      <c r="AL1906" s="87">
        <f t="shared" ca="1" si="216"/>
        <v>9.7073560942256935E-3</v>
      </c>
      <c r="AM1906" s="87">
        <f t="shared" ca="1" si="217"/>
        <v>15.652641377232849</v>
      </c>
    </row>
    <row r="1907" spans="2:39" x14ac:dyDescent="0.45">
      <c r="B1907" s="86">
        <v>41284</v>
      </c>
      <c r="C1907" s="5">
        <v>70.331500000000005</v>
      </c>
      <c r="E1907" s="86">
        <v>41290</v>
      </c>
      <c r="F1907" s="5">
        <v>1.8540000000000001</v>
      </c>
      <c r="G1907" s="5">
        <v>0.12399112871492061</v>
      </c>
      <c r="I1907" s="86">
        <v>41193</v>
      </c>
      <c r="J1907" s="5">
        <v>15.59</v>
      </c>
      <c r="L1907" s="86">
        <v>41292</v>
      </c>
      <c r="M1907" s="5">
        <v>1.4976</v>
      </c>
      <c r="O1907" s="86">
        <f t="shared" ca="1" si="212"/>
        <v>41292</v>
      </c>
      <c r="P1907" s="5">
        <v>1428.59</v>
      </c>
      <c r="Q1907" s="5">
        <v>7.00895629594004</v>
      </c>
      <c r="R1907" s="1"/>
      <c r="V1907" s="86">
        <v>41256</v>
      </c>
      <c r="W1907" s="5">
        <v>4.5</v>
      </c>
      <c r="Z1907" s="86">
        <v>41194</v>
      </c>
      <c r="AA1907" s="5">
        <v>92.51</v>
      </c>
      <c r="AC1907" s="1">
        <v>41142</v>
      </c>
      <c r="AD1907">
        <v>1.9075</v>
      </c>
      <c r="AE1907" s="87">
        <f t="shared" ca="1" si="213"/>
        <v>-7.5000000000000622E-3</v>
      </c>
      <c r="AF1907" s="87">
        <f t="shared" ca="1" si="214"/>
        <v>2.1525237126065227E-2</v>
      </c>
      <c r="AG1907" s="87">
        <f t="shared" ca="1" si="215"/>
        <v>0.34708401960716595</v>
      </c>
      <c r="AI1907" s="1">
        <v>41051</v>
      </c>
      <c r="AJ1907">
        <v>1316.63</v>
      </c>
      <c r="AK1907" s="85">
        <f t="shared" ca="1" si="218"/>
        <v>4.8620766582948318E-4</v>
      </c>
      <c r="AL1907" s="87">
        <f t="shared" ca="1" si="216"/>
        <v>1.3275796419017218E-2</v>
      </c>
      <c r="AM1907" s="87">
        <f t="shared" ca="1" si="217"/>
        <v>21.40657850881114</v>
      </c>
    </row>
    <row r="1908" spans="2:39" x14ac:dyDescent="0.45">
      <c r="B1908" s="86">
        <v>41283</v>
      </c>
      <c r="C1908" s="5">
        <v>68.897499999999994</v>
      </c>
      <c r="E1908" s="86">
        <v>41289</v>
      </c>
      <c r="F1908" s="5">
        <v>1.869</v>
      </c>
      <c r="G1908" s="5">
        <v>0.47987164950640609</v>
      </c>
      <c r="I1908" s="86">
        <v>41192</v>
      </c>
      <c r="J1908" s="5">
        <v>16.29</v>
      </c>
      <c r="L1908" s="86">
        <v>41291</v>
      </c>
      <c r="M1908" s="5">
        <v>1.52</v>
      </c>
      <c r="O1908" s="86">
        <f t="shared" ca="1" si="212"/>
        <v>41291</v>
      </c>
      <c r="P1908" s="5">
        <v>1432.84</v>
      </c>
      <c r="Q1908" s="5">
        <v>6.9124055886805698</v>
      </c>
      <c r="R1908" s="1"/>
      <c r="V1908" s="86">
        <v>41255</v>
      </c>
      <c r="W1908" s="5">
        <v>4.5</v>
      </c>
      <c r="Z1908" s="86">
        <v>41193</v>
      </c>
      <c r="AA1908" s="5">
        <v>92.35</v>
      </c>
      <c r="AC1908" s="1">
        <v>41141</v>
      </c>
      <c r="AD1908">
        <v>1.915</v>
      </c>
      <c r="AE1908" s="87">
        <f t="shared" ca="1" si="213"/>
        <v>-6.9999999999998952E-3</v>
      </c>
      <c r="AF1908" s="87">
        <f t="shared" ca="1" si="214"/>
        <v>5.2991414398938244E-2</v>
      </c>
      <c r="AG1908" s="87">
        <f t="shared" ca="1" si="215"/>
        <v>0.85446088266227838</v>
      </c>
      <c r="AI1908" s="1">
        <v>41050</v>
      </c>
      <c r="AJ1908">
        <v>1315.99</v>
      </c>
      <c r="AK1908" s="85">
        <f t="shared" ca="1" si="218"/>
        <v>1.5908669197356163E-2</v>
      </c>
      <c r="AL1908" s="87">
        <f t="shared" ca="1" si="216"/>
        <v>1.3251746341489002E-2</v>
      </c>
      <c r="AM1908" s="87">
        <f t="shared" ca="1" si="217"/>
        <v>21.36779892403133</v>
      </c>
    </row>
    <row r="1909" spans="2:39" x14ac:dyDescent="0.45">
      <c r="B1909" s="86">
        <v>41282</v>
      </c>
      <c r="C1909" s="5">
        <v>71.663499999999999</v>
      </c>
      <c r="E1909" s="86">
        <v>41288</v>
      </c>
      <c r="F1909" s="5">
        <v>1.877</v>
      </c>
      <c r="G1909" s="5">
        <v>0.47869628506322498</v>
      </c>
      <c r="I1909" s="86">
        <v>41191</v>
      </c>
      <c r="J1909" s="5">
        <v>16.37</v>
      </c>
      <c r="L1909" s="86">
        <v>41290</v>
      </c>
      <c r="M1909" s="5">
        <v>1.48</v>
      </c>
      <c r="O1909" s="86">
        <f t="shared" ca="1" si="212"/>
        <v>41290</v>
      </c>
      <c r="P1909" s="5">
        <v>1432.56</v>
      </c>
      <c r="Q1909" s="5">
        <v>6.5901701297447</v>
      </c>
      <c r="R1909" s="1"/>
      <c r="V1909" s="86">
        <v>41254</v>
      </c>
      <c r="W1909" s="5">
        <v>4.75</v>
      </c>
      <c r="Z1909" s="86">
        <v>41192</v>
      </c>
      <c r="AA1909" s="5">
        <v>91.85</v>
      </c>
      <c r="AC1909" s="1">
        <v>41138</v>
      </c>
      <c r="AD1909">
        <v>1.9219999999999999</v>
      </c>
      <c r="AE1909" s="87">
        <f t="shared" ca="1" si="213"/>
        <v>-3.1000000000000139E-2</v>
      </c>
      <c r="AF1909" s="87">
        <f t="shared" ca="1" si="214"/>
        <v>5.4484003768690413E-2</v>
      </c>
      <c r="AG1909" s="87">
        <f t="shared" ca="1" si="215"/>
        <v>0.87852816308490322</v>
      </c>
      <c r="AI1909" s="1">
        <v>41047</v>
      </c>
      <c r="AJ1909">
        <v>1295.22</v>
      </c>
      <c r="AK1909" s="85">
        <f t="shared" ca="1" si="218"/>
        <v>-7.4151904335883496E-3</v>
      </c>
      <c r="AL1909" s="87">
        <f t="shared" ca="1" si="216"/>
        <v>4.8102643908362807E-3</v>
      </c>
      <c r="AM1909" s="87">
        <f t="shared" ca="1" si="217"/>
        <v>7.7563182712768812</v>
      </c>
    </row>
    <row r="1910" spans="2:39" x14ac:dyDescent="0.45">
      <c r="B1910" s="86">
        <v>41281</v>
      </c>
      <c r="C1910" s="5">
        <v>72.546999999999997</v>
      </c>
      <c r="E1910" s="86">
        <v>41285</v>
      </c>
      <c r="F1910" s="5">
        <v>1.9024000000000001</v>
      </c>
      <c r="G1910" s="5">
        <v>0.52601438510114173</v>
      </c>
      <c r="I1910" s="86">
        <v>41190</v>
      </c>
      <c r="J1910" s="5">
        <v>15.11</v>
      </c>
      <c r="L1910" s="86">
        <v>41289</v>
      </c>
      <c r="M1910" s="5">
        <v>1.494</v>
      </c>
      <c r="O1910" s="86">
        <f t="shared" ca="1" si="212"/>
        <v>41289</v>
      </c>
      <c r="P1910" s="5">
        <v>1441.48</v>
      </c>
      <c r="Q1910" s="5">
        <v>11.447146809027499</v>
      </c>
      <c r="R1910" s="1"/>
      <c r="V1910" s="86">
        <v>41253</v>
      </c>
      <c r="W1910" s="5">
        <v>5.75</v>
      </c>
      <c r="Z1910" s="86">
        <v>41191</v>
      </c>
      <c r="AA1910" s="5">
        <v>92.075000000000003</v>
      </c>
      <c r="AC1910" s="1">
        <v>41137</v>
      </c>
      <c r="AD1910">
        <v>1.9530000000000001</v>
      </c>
      <c r="AE1910" s="87">
        <f t="shared" ca="1" si="213"/>
        <v>2.1600000000000064E-2</v>
      </c>
      <c r="AF1910" s="87">
        <f t="shared" ca="1" si="214"/>
        <v>4.1862951002845719E-2</v>
      </c>
      <c r="AG1910" s="87">
        <f t="shared" ca="1" si="215"/>
        <v>0.67501980217867086</v>
      </c>
      <c r="AI1910" s="1">
        <v>41046</v>
      </c>
      <c r="AJ1910">
        <v>1304.8599999999999</v>
      </c>
      <c r="AK1910" s="85">
        <f t="shared" ca="1" si="218"/>
        <v>-1.516574932256603E-2</v>
      </c>
      <c r="AL1910" s="87">
        <f t="shared" ca="1" si="216"/>
        <v>4.9731848645355155E-3</v>
      </c>
      <c r="AM1910" s="87">
        <f t="shared" ca="1" si="217"/>
        <v>8.0190196415645065</v>
      </c>
    </row>
    <row r="1911" spans="2:39" x14ac:dyDescent="0.45">
      <c r="B1911" s="86">
        <v>41278</v>
      </c>
      <c r="C1911" s="5">
        <v>73.326499999999996</v>
      </c>
      <c r="E1911" s="86">
        <v>41284</v>
      </c>
      <c r="F1911" s="5">
        <v>1.9241999999999999</v>
      </c>
      <c r="G1911" s="5">
        <v>0.49844317629996648</v>
      </c>
      <c r="I1911" s="86">
        <v>41187</v>
      </c>
      <c r="J1911" s="5">
        <v>14.33</v>
      </c>
      <c r="L1911" s="86">
        <v>41288</v>
      </c>
      <c r="M1911" s="5">
        <v>1.498</v>
      </c>
      <c r="O1911" s="86">
        <f t="shared" ca="1" si="212"/>
        <v>41288</v>
      </c>
      <c r="P1911" s="5">
        <v>1455.88</v>
      </c>
      <c r="Q1911" s="5">
        <v>7.4534272546479103</v>
      </c>
      <c r="R1911" s="1"/>
      <c r="V1911" s="86">
        <v>41250</v>
      </c>
      <c r="W1911" s="5">
        <v>5.5</v>
      </c>
      <c r="Z1911" s="86">
        <v>41190</v>
      </c>
      <c r="AA1911" s="5">
        <v>92.33</v>
      </c>
      <c r="AC1911" s="1">
        <v>41136</v>
      </c>
      <c r="AD1911">
        <v>1.9314</v>
      </c>
      <c r="AE1911" s="87">
        <f t="shared" ca="1" si="213"/>
        <v>9.1399999999999926E-2</v>
      </c>
      <c r="AF1911" s="87">
        <f t="shared" ca="1" si="214"/>
        <v>5.7074571103659329E-2</v>
      </c>
      <c r="AG1911" s="87">
        <f t="shared" ca="1" si="215"/>
        <v>0.92029980622258778</v>
      </c>
      <c r="AI1911" s="1">
        <v>41045</v>
      </c>
      <c r="AJ1911">
        <v>1324.8</v>
      </c>
      <c r="AK1911" s="85">
        <f t="shared" ca="1" si="218"/>
        <v>-4.4135550996594808E-3</v>
      </c>
      <c r="AL1911" s="87">
        <f t="shared" ca="1" si="216"/>
        <v>3.464666999088309E-3</v>
      </c>
      <c r="AM1911" s="87">
        <f t="shared" ca="1" si="217"/>
        <v>5.5866076717348001</v>
      </c>
    </row>
    <row r="1912" spans="2:39" x14ac:dyDescent="0.45">
      <c r="B1912" s="86">
        <v>41277</v>
      </c>
      <c r="C1912" s="5">
        <v>73.427499999999995</v>
      </c>
      <c r="E1912" s="86">
        <v>41283</v>
      </c>
      <c r="F1912" s="5">
        <v>1.885</v>
      </c>
      <c r="G1912" s="5">
        <v>0.25710892633279003</v>
      </c>
      <c r="I1912" s="86">
        <v>41186</v>
      </c>
      <c r="J1912" s="5">
        <v>14.55</v>
      </c>
      <c r="L1912" s="86">
        <v>41285</v>
      </c>
      <c r="M1912" s="5">
        <v>1.5174000000000001</v>
      </c>
      <c r="O1912" s="86">
        <f t="shared" ca="1" si="212"/>
        <v>41285</v>
      </c>
      <c r="P1912" s="5">
        <v>1460.93</v>
      </c>
      <c r="Q1912" s="5">
        <v>5.3511298398032698</v>
      </c>
      <c r="R1912" s="1"/>
      <c r="V1912" s="86">
        <v>41249</v>
      </c>
      <c r="W1912" s="5">
        <v>5.75</v>
      </c>
      <c r="Z1912" s="86">
        <v>41187</v>
      </c>
      <c r="AA1912" s="5">
        <v>92.46</v>
      </c>
      <c r="AC1912" s="1">
        <v>41135</v>
      </c>
      <c r="AD1912">
        <v>1.84</v>
      </c>
      <c r="AE1912" s="87">
        <f t="shared" ca="1" si="213"/>
        <v>7.0000000000000062E-2</v>
      </c>
      <c r="AF1912" s="87">
        <f t="shared" ca="1" si="214"/>
        <v>4.1808571688909307E-2</v>
      </c>
      <c r="AG1912" s="87">
        <f t="shared" ca="1" si="215"/>
        <v>0.67414296208840885</v>
      </c>
      <c r="AI1912" s="1">
        <v>41044</v>
      </c>
      <c r="AJ1912">
        <v>1330.66</v>
      </c>
      <c r="AK1912" s="85">
        <f t="shared" ca="1" si="218"/>
        <v>-5.7624522046803815E-3</v>
      </c>
      <c r="AL1912" s="87">
        <f t="shared" ca="1" si="216"/>
        <v>5.6735082933569844E-3</v>
      </c>
      <c r="AM1912" s="87">
        <f t="shared" ca="1" si="217"/>
        <v>9.1482572396306843</v>
      </c>
    </row>
    <row r="1913" spans="2:39" x14ac:dyDescent="0.45">
      <c r="B1913" s="86">
        <v>41276</v>
      </c>
      <c r="C1913" s="5">
        <v>71.478999999999999</v>
      </c>
      <c r="E1913" s="86">
        <v>41282</v>
      </c>
      <c r="F1913" s="5">
        <v>1.891</v>
      </c>
      <c r="G1913" s="5">
        <v>0.73913434728290994</v>
      </c>
      <c r="I1913" s="86">
        <v>41185</v>
      </c>
      <c r="J1913" s="5">
        <v>15.43</v>
      </c>
      <c r="L1913" s="86">
        <v>41284</v>
      </c>
      <c r="M1913" s="5">
        <v>1.5368999999999999</v>
      </c>
      <c r="O1913" s="86">
        <f t="shared" ca="1" si="212"/>
        <v>41284</v>
      </c>
      <c r="P1913" s="5">
        <v>1461.4</v>
      </c>
      <c r="Q1913" s="5">
        <v>4.2600505966161499</v>
      </c>
      <c r="R1913" s="1"/>
      <c r="V1913" s="86">
        <v>41248</v>
      </c>
      <c r="W1913" s="5">
        <v>5.25</v>
      </c>
      <c r="Z1913" s="86">
        <v>41186</v>
      </c>
      <c r="AA1913" s="5">
        <v>92.51</v>
      </c>
      <c r="AC1913" s="1">
        <v>41134</v>
      </c>
      <c r="AD1913">
        <v>1.77</v>
      </c>
      <c r="AE1913" s="87">
        <f t="shared" ca="1" si="213"/>
        <v>1.0000000000001119E-3</v>
      </c>
      <c r="AF1913" s="87">
        <f t="shared" ca="1" si="214"/>
        <v>2.0850819328426112E-2</v>
      </c>
      <c r="AG1913" s="87">
        <f t="shared" ca="1" si="215"/>
        <v>0.33620935937795315</v>
      </c>
      <c r="AI1913" s="1">
        <v>41043</v>
      </c>
      <c r="AJ1913">
        <v>1338.35</v>
      </c>
      <c r="AK1913" s="85">
        <f t="shared" ca="1" si="218"/>
        <v>-1.1175044036911441E-2</v>
      </c>
      <c r="AL1913" s="87">
        <f t="shared" ca="1" si="216"/>
        <v>5.7671173909633906E-3</v>
      </c>
      <c r="AM1913" s="87">
        <f t="shared" ca="1" si="217"/>
        <v>9.2991973741283811</v>
      </c>
    </row>
    <row r="1914" spans="2:39" x14ac:dyDescent="0.45">
      <c r="B1914" s="86">
        <v>41275</v>
      </c>
      <c r="C1914" s="5">
        <v>69.349999999999994</v>
      </c>
      <c r="E1914" s="86">
        <v>41281</v>
      </c>
      <c r="F1914" s="5">
        <v>1.927</v>
      </c>
      <c r="G1914" s="5">
        <v>0.67898699054792844</v>
      </c>
      <c r="I1914" s="86">
        <v>41184</v>
      </c>
      <c r="J1914" s="5">
        <v>15.71</v>
      </c>
      <c r="L1914" s="86">
        <v>41283</v>
      </c>
      <c r="M1914" s="5">
        <v>1.5079</v>
      </c>
      <c r="O1914" s="86">
        <f t="shared" ca="1" si="212"/>
        <v>41283</v>
      </c>
      <c r="P1914" s="5">
        <v>1450.99</v>
      </c>
      <c r="Q1914" s="5">
        <v>5.8320736624829301</v>
      </c>
      <c r="R1914" s="1"/>
      <c r="V1914" s="86">
        <v>41247</v>
      </c>
      <c r="W1914" s="5">
        <v>5</v>
      </c>
      <c r="Z1914" s="86">
        <v>41185</v>
      </c>
      <c r="AA1914" s="5">
        <v>92.12</v>
      </c>
      <c r="AC1914" s="1">
        <v>41131</v>
      </c>
      <c r="AD1914">
        <v>1.7689999999999999</v>
      </c>
      <c r="AE1914" s="87">
        <f t="shared" ca="1" si="213"/>
        <v>-3.0000000000000027E-2</v>
      </c>
      <c r="AF1914" s="87">
        <f t="shared" ca="1" si="214"/>
        <v>3.7627649408380488E-2</v>
      </c>
      <c r="AG1914" s="87">
        <f t="shared" ca="1" si="215"/>
        <v>0.60672761598595382</v>
      </c>
      <c r="AI1914" s="1">
        <v>41040</v>
      </c>
      <c r="AJ1914">
        <v>1353.39</v>
      </c>
      <c r="AK1914" s="85">
        <f t="shared" ca="1" si="218"/>
        <v>-3.3931093490318499E-3</v>
      </c>
      <c r="AL1914" s="87">
        <f t="shared" ca="1" si="216"/>
        <v>3.9196553016172062E-3</v>
      </c>
      <c r="AM1914" s="87">
        <f t="shared" ca="1" si="217"/>
        <v>6.3202542652245617</v>
      </c>
    </row>
    <row r="1915" spans="2:39" x14ac:dyDescent="0.45">
      <c r="B1915" s="86">
        <v>41274</v>
      </c>
      <c r="C1915" s="5">
        <v>70.260000000000005</v>
      </c>
      <c r="E1915" s="86">
        <v>41278</v>
      </c>
      <c r="F1915" s="5">
        <v>1.927</v>
      </c>
      <c r="G1915" s="5">
        <v>0.65777022330496704</v>
      </c>
      <c r="I1915" s="86">
        <v>41183</v>
      </c>
      <c r="J1915" s="5">
        <v>16.32</v>
      </c>
      <c r="L1915" s="86">
        <v>41282</v>
      </c>
      <c r="M1915" s="5">
        <v>1.5044999999999999</v>
      </c>
      <c r="O1915" s="86">
        <f t="shared" ca="1" si="212"/>
        <v>41282</v>
      </c>
      <c r="P1915" s="5">
        <v>1445.75</v>
      </c>
      <c r="Q1915" s="5">
        <v>9.3783556376566803</v>
      </c>
      <c r="R1915" s="1"/>
      <c r="V1915" s="86">
        <v>41246</v>
      </c>
      <c r="W1915" s="5">
        <v>4.5</v>
      </c>
      <c r="Z1915" s="86">
        <v>41184</v>
      </c>
      <c r="AA1915" s="5">
        <v>91.89</v>
      </c>
      <c r="AC1915" s="1">
        <v>41130</v>
      </c>
      <c r="AD1915">
        <v>1.7989999999999999</v>
      </c>
      <c r="AE1915" s="87">
        <f t="shared" ca="1" si="213"/>
        <v>1.1599999999999833E-2</v>
      </c>
      <c r="AF1915" s="87">
        <f t="shared" ca="1" si="214"/>
        <v>2.8641621811622227E-2</v>
      </c>
      <c r="AG1915" s="87">
        <f t="shared" ca="1" si="215"/>
        <v>0.46183227474917604</v>
      </c>
      <c r="AI1915" s="1">
        <v>41039</v>
      </c>
      <c r="AJ1915">
        <v>1357.99</v>
      </c>
      <c r="AK1915" s="85">
        <f t="shared" ca="1" si="218"/>
        <v>2.5142221555989205E-3</v>
      </c>
      <c r="AL1915" s="87">
        <f t="shared" ca="1" si="216"/>
        <v>4.2212143877944633E-3</v>
      </c>
      <c r="AM1915" s="87">
        <f t="shared" ca="1" si="217"/>
        <v>6.8065036810450454</v>
      </c>
    </row>
    <row r="1916" spans="2:39" x14ac:dyDescent="0.45">
      <c r="B1916" s="86">
        <v>41271</v>
      </c>
      <c r="C1916" s="5">
        <v>68.335499999999996</v>
      </c>
      <c r="E1916" s="86">
        <v>41277</v>
      </c>
      <c r="F1916" s="5">
        <v>1.946</v>
      </c>
      <c r="G1916" s="5">
        <v>0.43301655087690849</v>
      </c>
      <c r="I1916" s="86">
        <v>41180</v>
      </c>
      <c r="J1916" s="5">
        <v>15.73</v>
      </c>
      <c r="L1916" s="86">
        <v>41281</v>
      </c>
      <c r="M1916" s="5">
        <v>1.5329999999999999</v>
      </c>
      <c r="O1916" s="86">
        <f t="shared" ca="1" si="212"/>
        <v>41281</v>
      </c>
      <c r="P1916" s="5">
        <v>1444.49</v>
      </c>
      <c r="Q1916" s="5">
        <v>11.456916235584799</v>
      </c>
      <c r="R1916" s="1"/>
      <c r="V1916" s="86">
        <v>41243</v>
      </c>
      <c r="W1916" s="5">
        <v>4.88</v>
      </c>
      <c r="Z1916" s="86">
        <v>41183</v>
      </c>
      <c r="AA1916" s="5">
        <v>91.662999999999997</v>
      </c>
      <c r="AC1916" s="1">
        <v>41129</v>
      </c>
      <c r="AD1916">
        <v>1.7874000000000001</v>
      </c>
      <c r="AE1916" s="87">
        <f t="shared" ca="1" si="213"/>
        <v>1.6400000000000192E-2</v>
      </c>
      <c r="AF1916" s="87">
        <f t="shared" ca="1" si="214"/>
        <v>3.8518080170226406E-2</v>
      </c>
      <c r="AG1916" s="87">
        <f t="shared" ca="1" si="215"/>
        <v>0.6210853806039851</v>
      </c>
      <c r="AI1916" s="1">
        <v>41038</v>
      </c>
      <c r="AJ1916">
        <v>1354.58</v>
      </c>
      <c r="AK1916" s="85">
        <f t="shared" ca="1" si="218"/>
        <v>-6.7248165728184027E-3</v>
      </c>
      <c r="AL1916" s="87">
        <f t="shared" ca="1" si="216"/>
        <v>7.006702022739955E-3</v>
      </c>
      <c r="AM1916" s="87">
        <f t="shared" ca="1" si="217"/>
        <v>11.297967534570864</v>
      </c>
    </row>
    <row r="1917" spans="2:39" x14ac:dyDescent="0.45">
      <c r="B1917" s="86">
        <v>41270</v>
      </c>
      <c r="C1917" s="5">
        <v>68.563500000000005</v>
      </c>
      <c r="E1917" s="86">
        <v>41276</v>
      </c>
      <c r="F1917" s="5">
        <v>1.8774999999999999</v>
      </c>
      <c r="G1917" s="5">
        <v>0.71372234330538797</v>
      </c>
      <c r="I1917" s="86">
        <v>41179</v>
      </c>
      <c r="J1917" s="5">
        <v>14.84</v>
      </c>
      <c r="L1917" s="86">
        <v>41278</v>
      </c>
      <c r="M1917" s="5">
        <v>1.526</v>
      </c>
      <c r="O1917" s="86">
        <f t="shared" ca="1" si="212"/>
        <v>41278</v>
      </c>
      <c r="P1917" s="5">
        <v>1440.67</v>
      </c>
      <c r="Q1917" s="5">
        <v>13.982075949774</v>
      </c>
      <c r="R1917" s="1"/>
      <c r="V1917" s="86">
        <v>41242</v>
      </c>
      <c r="W1917" s="5">
        <v>4.25</v>
      </c>
      <c r="Z1917" s="86">
        <v>41180</v>
      </c>
      <c r="AA1917" s="5">
        <v>92.3</v>
      </c>
      <c r="AC1917" s="1">
        <v>41128</v>
      </c>
      <c r="AD1917">
        <v>1.7709999999999999</v>
      </c>
      <c r="AE1917" s="87">
        <f t="shared" ca="1" si="213"/>
        <v>6.1999999999999833E-2</v>
      </c>
      <c r="AF1917" s="87">
        <f t="shared" ca="1" si="214"/>
        <v>4.8542970654874305E-2</v>
      </c>
      <c r="AG1917" s="87">
        <f t="shared" ca="1" si="215"/>
        <v>0.78273188257537896</v>
      </c>
      <c r="AI1917" s="1">
        <v>41037</v>
      </c>
      <c r="AJ1917">
        <v>1363.72</v>
      </c>
      <c r="AK1917" s="85">
        <f t="shared" ca="1" si="218"/>
        <v>-4.2878637386193951E-3</v>
      </c>
      <c r="AL1917" s="87">
        <f t="shared" ca="1" si="216"/>
        <v>7.0227634605882806E-3</v>
      </c>
      <c r="AM1917" s="87">
        <f t="shared" ca="1" si="217"/>
        <v>11.323865824919158</v>
      </c>
    </row>
    <row r="1918" spans="2:39" x14ac:dyDescent="0.45">
      <c r="B1918" s="86">
        <v>41269</v>
      </c>
      <c r="C1918" s="5">
        <v>68.701999999999998</v>
      </c>
      <c r="E1918" s="86">
        <v>41275</v>
      </c>
      <c r="F1918" s="5">
        <v>1.823</v>
      </c>
      <c r="G1918" s="5">
        <v>0.62607640641272155</v>
      </c>
      <c r="I1918" s="86">
        <v>41178</v>
      </c>
      <c r="J1918" s="5">
        <v>16.809999999999999</v>
      </c>
      <c r="L1918" s="86">
        <v>41277</v>
      </c>
      <c r="M1918" s="5">
        <v>1.5489999999999999</v>
      </c>
      <c r="O1918" s="86">
        <f t="shared" ca="1" si="212"/>
        <v>41277</v>
      </c>
      <c r="P1918" s="5">
        <v>1447.15</v>
      </c>
      <c r="Q1918" s="5">
        <v>13.863710182371101</v>
      </c>
      <c r="R1918" s="1"/>
      <c r="V1918" s="86">
        <v>41241</v>
      </c>
      <c r="W1918" s="5">
        <v>4</v>
      </c>
      <c r="Z1918" s="86">
        <v>41179</v>
      </c>
      <c r="AA1918" s="5">
        <v>92.74</v>
      </c>
      <c r="AC1918" s="1">
        <v>41127</v>
      </c>
      <c r="AD1918">
        <v>1.7090000000000001</v>
      </c>
      <c r="AE1918" s="87">
        <f t="shared" ca="1" si="213"/>
        <v>-4.8999999999999044E-3</v>
      </c>
      <c r="AF1918" s="87">
        <f t="shared" ca="1" si="214"/>
        <v>4.9994199663560911E-2</v>
      </c>
      <c r="AG1918" s="87">
        <f t="shared" ca="1" si="215"/>
        <v>0.80613224721505738</v>
      </c>
      <c r="AI1918" s="1">
        <v>41036</v>
      </c>
      <c r="AJ1918">
        <v>1369.58</v>
      </c>
      <c r="AK1918" s="85">
        <f t="shared" ca="1" si="218"/>
        <v>3.5053383740709244E-4</v>
      </c>
      <c r="AL1918" s="87">
        <f t="shared" ca="1" si="216"/>
        <v>7.3022480313927373E-3</v>
      </c>
      <c r="AM1918" s="87">
        <f t="shared" ca="1" si="217"/>
        <v>11.774521154218785</v>
      </c>
    </row>
    <row r="1919" spans="2:39" x14ac:dyDescent="0.45">
      <c r="B1919" s="86">
        <v>41268</v>
      </c>
      <c r="C1919" s="5">
        <v>67.849999999999994</v>
      </c>
      <c r="E1919" s="86">
        <v>41274</v>
      </c>
      <c r="F1919" s="5">
        <v>1.8160000000000001</v>
      </c>
      <c r="G1919" s="5">
        <v>0.63560527583293946</v>
      </c>
      <c r="I1919" s="86">
        <v>41177</v>
      </c>
      <c r="J1919" s="5">
        <v>15.43</v>
      </c>
      <c r="L1919" s="86">
        <v>41276</v>
      </c>
      <c r="M1919" s="5">
        <v>1.4938</v>
      </c>
      <c r="O1919" s="86">
        <f t="shared" ca="1" si="212"/>
        <v>41276</v>
      </c>
      <c r="P1919" s="5">
        <v>1433.32</v>
      </c>
      <c r="Q1919" s="5">
        <v>7.38175869035934</v>
      </c>
      <c r="R1919" s="1"/>
      <c r="V1919" s="86">
        <v>41240</v>
      </c>
      <c r="W1919" s="5">
        <v>3.16</v>
      </c>
      <c r="Z1919" s="86">
        <v>41178</v>
      </c>
      <c r="AA1919" s="5">
        <v>91.74</v>
      </c>
      <c r="AC1919" s="1">
        <v>41124</v>
      </c>
      <c r="AD1919">
        <v>1.7139</v>
      </c>
      <c r="AE1919" s="87">
        <f t="shared" ca="1" si="213"/>
        <v>7.7599999999999891E-2</v>
      </c>
      <c r="AF1919" s="87">
        <f t="shared" ca="1" si="214"/>
        <v>5.7563436022067552E-2</v>
      </c>
      <c r="AG1919" s="87">
        <f t="shared" ca="1" si="215"/>
        <v>0.92818251617520386</v>
      </c>
      <c r="AI1919" s="1">
        <v>41033</v>
      </c>
      <c r="AJ1919">
        <v>1369.1</v>
      </c>
      <c r="AK1919" s="85">
        <f t="shared" ca="1" si="218"/>
        <v>-1.6279016486759133E-2</v>
      </c>
      <c r="AL1919" s="87">
        <f t="shared" ca="1" si="216"/>
        <v>9.1975782010074707E-3</v>
      </c>
      <c r="AM1919" s="87">
        <f t="shared" ca="1" si="217"/>
        <v>14.830649223330864</v>
      </c>
    </row>
    <row r="1920" spans="2:39" x14ac:dyDescent="0.45">
      <c r="B1920" s="86">
        <v>41267</v>
      </c>
      <c r="C1920" s="5">
        <v>68.445999999999998</v>
      </c>
      <c r="E1920" s="86">
        <v>41271</v>
      </c>
      <c r="F1920" s="5">
        <v>1.762</v>
      </c>
      <c r="G1920" s="5">
        <v>0.20760535478000916</v>
      </c>
      <c r="I1920" s="86">
        <v>41176</v>
      </c>
      <c r="J1920" s="5">
        <v>14.15</v>
      </c>
      <c r="L1920" s="86">
        <v>41275</v>
      </c>
      <c r="M1920" s="5">
        <v>1.4319999999999999</v>
      </c>
      <c r="O1920" s="86">
        <f t="shared" ca="1" si="212"/>
        <v>41275</v>
      </c>
      <c r="P1920" s="5">
        <v>1441.59</v>
      </c>
      <c r="Q1920" s="5">
        <v>7.8886091848906199</v>
      </c>
      <c r="R1920" s="1"/>
      <c r="V1920" s="86">
        <v>41239</v>
      </c>
      <c r="W1920" s="5">
        <v>3.88</v>
      </c>
      <c r="Z1920" s="86">
        <v>41177</v>
      </c>
      <c r="AA1920" s="5">
        <v>92.2</v>
      </c>
      <c r="AC1920" s="1">
        <v>41123</v>
      </c>
      <c r="AD1920">
        <v>1.6363000000000001</v>
      </c>
      <c r="AE1920" s="87">
        <f t="shared" ca="1" si="213"/>
        <v>-2.0699999999999941E-2</v>
      </c>
      <c r="AF1920" s="87">
        <f t="shared" ca="1" si="214"/>
        <v>5.175025764831194E-2</v>
      </c>
      <c r="AG1920" s="87">
        <f t="shared" ca="1" si="215"/>
        <v>0.83444783140309842</v>
      </c>
      <c r="AI1920" s="1">
        <v>41032</v>
      </c>
      <c r="AJ1920">
        <v>1391.57</v>
      </c>
      <c r="AK1920" s="85">
        <f t="shared" ca="1" si="218"/>
        <v>-7.688270722404974E-3</v>
      </c>
      <c r="AL1920" s="87">
        <f t="shared" ca="1" si="216"/>
        <v>5.6137524752026373E-3</v>
      </c>
      <c r="AM1920" s="87">
        <f t="shared" ca="1" si="217"/>
        <v>9.0519038780465237</v>
      </c>
    </row>
    <row r="1921" spans="2:39" x14ac:dyDescent="0.45">
      <c r="B1921" s="86">
        <v>41264</v>
      </c>
      <c r="C1921" s="5">
        <v>68.186999999999998</v>
      </c>
      <c r="E1921" s="86">
        <v>41270</v>
      </c>
      <c r="F1921" s="5">
        <v>1.8</v>
      </c>
      <c r="G1921" s="5">
        <v>0.23577475126343125</v>
      </c>
      <c r="I1921" s="86">
        <v>41173</v>
      </c>
      <c r="J1921" s="5">
        <v>13.98</v>
      </c>
      <c r="L1921" s="86">
        <v>41274</v>
      </c>
      <c r="M1921" s="5">
        <v>1.4245000000000001</v>
      </c>
      <c r="O1921" s="86">
        <f t="shared" ca="1" si="212"/>
        <v>41274</v>
      </c>
      <c r="P1921" s="5">
        <v>1456.89</v>
      </c>
      <c r="Q1921" s="5">
        <v>2.28105155505457</v>
      </c>
      <c r="R1921" s="1"/>
      <c r="V1921" s="86">
        <v>41236</v>
      </c>
      <c r="W1921" s="5">
        <v>3.75</v>
      </c>
      <c r="Z1921" s="86">
        <v>41176</v>
      </c>
      <c r="AA1921" s="5">
        <v>93.03</v>
      </c>
      <c r="AC1921" s="1">
        <v>41122</v>
      </c>
      <c r="AD1921">
        <v>1.657</v>
      </c>
      <c r="AE1921" s="87">
        <f t="shared" ca="1" si="213"/>
        <v>6.800000000000006E-2</v>
      </c>
      <c r="AF1921" s="87">
        <f t="shared" ca="1" si="214"/>
        <v>7.0745476887218675E-2</v>
      </c>
      <c r="AG1921" s="87">
        <f t="shared" ca="1" si="215"/>
        <v>1.1407365383821093</v>
      </c>
      <c r="AI1921" s="1">
        <v>41031</v>
      </c>
      <c r="AJ1921">
        <v>1402.31</v>
      </c>
      <c r="AK1921" s="85">
        <f t="shared" ca="1" si="218"/>
        <v>-2.4998855665210461E-3</v>
      </c>
      <c r="AL1921" s="87">
        <f t="shared" ca="1" si="216"/>
        <v>4.4102691654824859E-3</v>
      </c>
      <c r="AM1921" s="87">
        <f t="shared" ca="1" si="217"/>
        <v>7.1113453502986701</v>
      </c>
    </row>
    <row r="1922" spans="2:39" x14ac:dyDescent="0.45">
      <c r="B1922" s="86">
        <v>41263</v>
      </c>
      <c r="C1922" s="5">
        <v>67.289500000000004</v>
      </c>
      <c r="E1922" s="86">
        <v>41269</v>
      </c>
      <c r="F1922" s="5">
        <v>1.8120000000000001</v>
      </c>
      <c r="G1922" s="5">
        <v>0.29787869454975441</v>
      </c>
      <c r="I1922" s="86">
        <v>41172</v>
      </c>
      <c r="J1922" s="5">
        <v>14.07</v>
      </c>
      <c r="L1922" s="86">
        <v>41271</v>
      </c>
      <c r="M1922" s="5">
        <v>1.3694999999999999</v>
      </c>
      <c r="O1922" s="86">
        <f t="shared" ca="1" si="212"/>
        <v>41271</v>
      </c>
      <c r="P1922" s="5">
        <v>1460.15</v>
      </c>
      <c r="Q1922" s="5">
        <v>1.6693106517057199</v>
      </c>
      <c r="R1922" s="1"/>
      <c r="V1922" s="86">
        <v>41235</v>
      </c>
      <c r="W1922" s="5">
        <v>3.75</v>
      </c>
      <c r="Z1922" s="86">
        <v>41173</v>
      </c>
      <c r="AA1922" s="5">
        <v>93.15</v>
      </c>
      <c r="AC1922" s="1">
        <v>41121</v>
      </c>
      <c r="AD1922">
        <v>1.589</v>
      </c>
      <c r="AE1922" s="87">
        <f t="shared" ca="1" si="213"/>
        <v>-3.2000000000000028E-2</v>
      </c>
      <c r="AF1922" s="87">
        <f t="shared" ca="1" si="214"/>
        <v>6.5191333779882052E-2</v>
      </c>
      <c r="AG1922" s="87">
        <f t="shared" ca="1" si="215"/>
        <v>1.051178671777542</v>
      </c>
      <c r="AI1922" s="1">
        <v>41030</v>
      </c>
      <c r="AJ1922">
        <v>1405.82</v>
      </c>
      <c r="AK1922" s="85">
        <f t="shared" ca="1" si="218"/>
        <v>5.6424983763752054E-3</v>
      </c>
      <c r="AL1922" s="87">
        <f t="shared" ca="1" si="216"/>
        <v>4.7556701941143253E-3</v>
      </c>
      <c r="AM1922" s="87">
        <f t="shared" ca="1" si="217"/>
        <v>7.6682877741701363</v>
      </c>
    </row>
    <row r="1923" spans="2:39" x14ac:dyDescent="0.45">
      <c r="B1923" s="86">
        <v>41262</v>
      </c>
      <c r="C1923" s="5">
        <v>69.807000000000002</v>
      </c>
      <c r="E1923" s="86">
        <v>41268</v>
      </c>
      <c r="F1923" s="5">
        <v>1.8253999999999999</v>
      </c>
      <c r="G1923" s="5">
        <v>0.29638128595892499</v>
      </c>
      <c r="I1923" s="86">
        <v>41171</v>
      </c>
      <c r="J1923" s="5">
        <v>13.88</v>
      </c>
      <c r="L1923" s="86">
        <v>41270</v>
      </c>
      <c r="M1923" s="5">
        <v>1.3955</v>
      </c>
      <c r="O1923" s="86">
        <f t="shared" ca="1" si="212"/>
        <v>41270</v>
      </c>
      <c r="P1923" s="5">
        <v>1460.26</v>
      </c>
      <c r="Q1923" s="5">
        <v>2.88212039390974</v>
      </c>
      <c r="R1923" s="1"/>
      <c r="V1923" s="86">
        <v>41234</v>
      </c>
      <c r="W1923" s="5">
        <v>3.5</v>
      </c>
      <c r="Z1923" s="86">
        <v>41172</v>
      </c>
      <c r="AA1923" s="5">
        <v>93.28</v>
      </c>
      <c r="AC1923" s="1">
        <v>41120</v>
      </c>
      <c r="AD1923">
        <v>1.621</v>
      </c>
      <c r="AE1923" s="87">
        <f t="shared" ca="1" si="213"/>
        <v>-4.6999999999999931E-2</v>
      </c>
      <c r="AF1923" s="87">
        <f t="shared" ca="1" si="214"/>
        <v>5.8834988173138286E-2</v>
      </c>
      <c r="AG1923" s="87">
        <f t="shared" ca="1" si="215"/>
        <v>0.94868567853987529</v>
      </c>
      <c r="AI1923" s="1">
        <v>41029</v>
      </c>
      <c r="AJ1923">
        <v>1397.91</v>
      </c>
      <c r="AK1923" s="85">
        <f t="shared" ca="1" si="218"/>
        <v>-3.8910971640511403E-3</v>
      </c>
      <c r="AL1923" s="87">
        <f t="shared" ca="1" si="216"/>
        <v>7.3312390401191214E-3</v>
      </c>
      <c r="AM1923" s="87">
        <f t="shared" ca="1" si="217"/>
        <v>11.821267751165841</v>
      </c>
    </row>
    <row r="1924" spans="2:39" x14ac:dyDescent="0.45">
      <c r="B1924" s="86">
        <v>41261</v>
      </c>
      <c r="C1924" s="5">
        <v>74.257499999999993</v>
      </c>
      <c r="E1924" s="86">
        <v>41267</v>
      </c>
      <c r="F1924" s="5">
        <v>1.8369</v>
      </c>
      <c r="G1924" s="5">
        <v>0.31139246404925408</v>
      </c>
      <c r="I1924" s="86">
        <v>41170</v>
      </c>
      <c r="J1924" s="5">
        <v>14.18</v>
      </c>
      <c r="L1924" s="86">
        <v>41269</v>
      </c>
      <c r="M1924" s="5">
        <v>1.3995</v>
      </c>
      <c r="O1924" s="86">
        <f t="shared" ca="1" si="212"/>
        <v>41269</v>
      </c>
      <c r="P1924" s="5">
        <v>1461.05</v>
      </c>
      <c r="Q1924" s="5">
        <v>4.9540024534478704</v>
      </c>
      <c r="R1924" s="1"/>
      <c r="V1924" s="86">
        <v>41233</v>
      </c>
      <c r="W1924" s="5">
        <v>4.0599999999999996</v>
      </c>
      <c r="Z1924" s="86">
        <v>41171</v>
      </c>
      <c r="AA1924" s="5">
        <v>93.72</v>
      </c>
      <c r="AC1924" s="1">
        <v>41117</v>
      </c>
      <c r="AD1924">
        <v>1.6679999999999999</v>
      </c>
      <c r="AE1924" s="87">
        <f t="shared" ca="1" si="213"/>
        <v>9.4299999999999828E-2</v>
      </c>
      <c r="AF1924" s="87">
        <f t="shared" ca="1" si="214"/>
        <v>5.3485722393924802E-2</v>
      </c>
      <c r="AG1924" s="87">
        <f t="shared" ca="1" si="215"/>
        <v>0.86243135958753092</v>
      </c>
      <c r="AI1924" s="1">
        <v>41026</v>
      </c>
      <c r="AJ1924">
        <v>1403.36</v>
      </c>
      <c r="AK1924" s="85">
        <f t="shared" ca="1" si="218"/>
        <v>2.4114104160489723E-3</v>
      </c>
      <c r="AL1924" s="87">
        <f t="shared" ca="1" si="216"/>
        <v>4.9815515091192995E-3</v>
      </c>
      <c r="AM1924" s="87">
        <f t="shared" ca="1" si="217"/>
        <v>8.032510450589081</v>
      </c>
    </row>
    <row r="1925" spans="2:39" x14ac:dyDescent="0.45">
      <c r="B1925" s="86">
        <v>41260</v>
      </c>
      <c r="C1925" s="5">
        <v>70.004000000000005</v>
      </c>
      <c r="E1925" s="86">
        <v>41264</v>
      </c>
      <c r="F1925" s="5">
        <v>1.82</v>
      </c>
      <c r="G1925" s="5">
        <v>0.51755655085539432</v>
      </c>
      <c r="I1925" s="86">
        <v>41169</v>
      </c>
      <c r="J1925" s="5">
        <v>14.59</v>
      </c>
      <c r="L1925" s="86">
        <v>41268</v>
      </c>
      <c r="M1925" s="5">
        <v>1.4154</v>
      </c>
      <c r="O1925" s="86">
        <f t="shared" ca="1" si="212"/>
        <v>41268</v>
      </c>
      <c r="P1925" s="5">
        <v>1459.32</v>
      </c>
      <c r="Q1925" s="5">
        <v>14.026356316285799</v>
      </c>
      <c r="R1925" s="1"/>
      <c r="V1925" s="86">
        <v>41232</v>
      </c>
      <c r="W1925" s="5">
        <v>4.5</v>
      </c>
      <c r="Z1925" s="86">
        <v>41170</v>
      </c>
      <c r="AA1925" s="5">
        <v>93.84</v>
      </c>
      <c r="AC1925" s="1">
        <v>41116</v>
      </c>
      <c r="AD1925">
        <v>1.5737000000000001</v>
      </c>
      <c r="AE1925" s="87">
        <f t="shared" ca="1" si="213"/>
        <v>3.5700000000000065E-2</v>
      </c>
      <c r="AF1925" s="87">
        <f t="shared" ca="1" si="214"/>
        <v>3.2518610056396981E-2</v>
      </c>
      <c r="AG1925" s="87">
        <f t="shared" ca="1" si="215"/>
        <v>0.52434683178217134</v>
      </c>
      <c r="AI1925" s="1">
        <v>41025</v>
      </c>
      <c r="AJ1925">
        <v>1399.98</v>
      </c>
      <c r="AK1925" s="85">
        <f t="shared" ca="1" si="218"/>
        <v>6.6579239517370777E-3</v>
      </c>
      <c r="AL1925" s="87">
        <f t="shared" ca="1" si="216"/>
        <v>9.1864080055155811E-3</v>
      </c>
      <c r="AM1925" s="87">
        <f t="shared" ca="1" si="217"/>
        <v>14.812637824299962</v>
      </c>
    </row>
    <row r="1926" spans="2:39" x14ac:dyDescent="0.45">
      <c r="B1926" s="86">
        <v>41257</v>
      </c>
      <c r="C1926" s="5">
        <v>66.332499999999996</v>
      </c>
      <c r="E1926" s="86">
        <v>41263</v>
      </c>
      <c r="F1926" s="5">
        <v>1.8471</v>
      </c>
      <c r="G1926" s="5">
        <v>0.64454695975804099</v>
      </c>
      <c r="I1926" s="86">
        <v>41166</v>
      </c>
      <c r="J1926" s="5">
        <v>14.51</v>
      </c>
      <c r="L1926" s="86">
        <v>41267</v>
      </c>
      <c r="M1926" s="5">
        <v>1.4258999999999999</v>
      </c>
      <c r="O1926" s="86">
        <f t="shared" ca="1" si="212"/>
        <v>41267</v>
      </c>
      <c r="P1926" s="5">
        <v>1461.19</v>
      </c>
      <c r="Q1926" s="5">
        <v>13.1799876614746</v>
      </c>
      <c r="R1926" s="1"/>
      <c r="V1926" s="86">
        <v>41229</v>
      </c>
      <c r="W1926" s="5">
        <v>4.75</v>
      </c>
      <c r="Z1926" s="86">
        <v>41169</v>
      </c>
      <c r="AA1926" s="5">
        <v>93.8</v>
      </c>
      <c r="AC1926" s="1">
        <v>41115</v>
      </c>
      <c r="AD1926">
        <v>1.538</v>
      </c>
      <c r="AE1926" s="87">
        <f t="shared" ca="1" si="213"/>
        <v>7.5000000000000622E-3</v>
      </c>
      <c r="AF1926" s="87">
        <f t="shared" ca="1" si="214"/>
        <v>2.2959166651543232E-2</v>
      </c>
      <c r="AG1926" s="87">
        <f t="shared" ca="1" si="215"/>
        <v>0.37020543846176418</v>
      </c>
      <c r="AI1926" s="1">
        <v>41024</v>
      </c>
      <c r="AJ1926">
        <v>1390.69</v>
      </c>
      <c r="AK1926" s="85">
        <f t="shared" ca="1" si="218"/>
        <v>1.3552363677729872E-2</v>
      </c>
      <c r="AL1926" s="87">
        <f t="shared" ca="1" si="216"/>
        <v>9.0379391063829563E-3</v>
      </c>
      <c r="AM1926" s="87">
        <f t="shared" ca="1" si="217"/>
        <v>14.573238917817291</v>
      </c>
    </row>
    <row r="1927" spans="2:39" x14ac:dyDescent="0.45">
      <c r="B1927" s="86">
        <v>41256</v>
      </c>
      <c r="C1927" s="5">
        <v>68.063999999999993</v>
      </c>
      <c r="E1927" s="86">
        <v>41262</v>
      </c>
      <c r="F1927" s="5">
        <v>1.8493999999999999</v>
      </c>
      <c r="G1927" s="5">
        <v>0.71659035252599801</v>
      </c>
      <c r="I1927" s="86">
        <v>41165</v>
      </c>
      <c r="J1927" s="5">
        <v>14.05</v>
      </c>
      <c r="L1927" s="86">
        <v>41264</v>
      </c>
      <c r="M1927" s="5">
        <v>1.421</v>
      </c>
      <c r="O1927" s="86">
        <f t="shared" ca="1" si="212"/>
        <v>41264</v>
      </c>
      <c r="P1927" s="5">
        <v>1465.77</v>
      </c>
      <c r="Q1927" s="5">
        <v>10.650021335895</v>
      </c>
      <c r="R1927" s="1"/>
      <c r="V1927" s="86">
        <v>41228</v>
      </c>
      <c r="W1927" s="5">
        <v>4.46</v>
      </c>
      <c r="Z1927" s="86">
        <v>41166</v>
      </c>
      <c r="AA1927" s="5">
        <v>93.88</v>
      </c>
      <c r="AC1927" s="1">
        <v>41114</v>
      </c>
      <c r="AD1927">
        <v>1.5305</v>
      </c>
      <c r="AE1927" s="87">
        <f t="shared" ca="1" si="213"/>
        <v>-3.2999999999999918E-2</v>
      </c>
      <c r="AF1927" s="87">
        <f t="shared" ca="1" si="214"/>
        <v>2.2060579472594731E-2</v>
      </c>
      <c r="AG1927" s="87">
        <f t="shared" ca="1" si="215"/>
        <v>0.3557161555697656</v>
      </c>
      <c r="AI1927" s="1">
        <v>41023</v>
      </c>
      <c r="AJ1927">
        <v>1371.97</v>
      </c>
      <c r="AK1927" s="85">
        <f t="shared" ca="1" si="218"/>
        <v>3.6729981305998567E-3</v>
      </c>
      <c r="AL1927" s="87">
        <f t="shared" ca="1" si="216"/>
        <v>5.7373471765215216E-3</v>
      </c>
      <c r="AM1927" s="87">
        <f t="shared" ca="1" si="217"/>
        <v>9.251194345717888</v>
      </c>
    </row>
    <row r="1928" spans="2:39" x14ac:dyDescent="0.45">
      <c r="B1928" s="86">
        <v>41255</v>
      </c>
      <c r="C1928" s="5">
        <v>66.397499999999994</v>
      </c>
      <c r="E1928" s="86">
        <v>41261</v>
      </c>
      <c r="F1928" s="5">
        <v>1.8674999999999999</v>
      </c>
      <c r="G1928" s="5">
        <v>0.59821644633582871</v>
      </c>
      <c r="I1928" s="86">
        <v>41164</v>
      </c>
      <c r="J1928" s="5">
        <v>15.8</v>
      </c>
      <c r="L1928" s="86">
        <v>41263</v>
      </c>
      <c r="M1928" s="5">
        <v>1.4456</v>
      </c>
      <c r="O1928" s="86">
        <f t="shared" ca="1" si="212"/>
        <v>41263</v>
      </c>
      <c r="P1928" s="5">
        <v>1459.99</v>
      </c>
      <c r="Q1928" s="5">
        <v>14.8934936242043</v>
      </c>
      <c r="R1928" s="1"/>
      <c r="V1928" s="86">
        <v>41227</v>
      </c>
      <c r="W1928" s="5">
        <v>3.56</v>
      </c>
      <c r="Z1928" s="86">
        <v>41165</v>
      </c>
      <c r="AA1928" s="5">
        <v>93.89</v>
      </c>
      <c r="AC1928" s="1">
        <v>41113</v>
      </c>
      <c r="AD1928">
        <v>1.5634999999999999</v>
      </c>
      <c r="AE1928" s="87">
        <f t="shared" ca="1" si="213"/>
        <v>-2.9000000000000137E-2</v>
      </c>
      <c r="AF1928" s="87">
        <f t="shared" ca="1" si="214"/>
        <v>2.1508292974261548E-2</v>
      </c>
      <c r="AG1928" s="87">
        <f t="shared" ca="1" si="215"/>
        <v>0.3468108033688308</v>
      </c>
      <c r="AI1928" s="1">
        <v>41022</v>
      </c>
      <c r="AJ1928">
        <v>1366.94</v>
      </c>
      <c r="AK1928" s="85">
        <f t="shared" ca="1" si="218"/>
        <v>-8.4430489857261516E-3</v>
      </c>
      <c r="AL1928" s="87">
        <f t="shared" ca="1" si="216"/>
        <v>4.0765052081847466E-3</v>
      </c>
      <c r="AM1928" s="87">
        <f t="shared" ca="1" si="217"/>
        <v>6.5731671401333722</v>
      </c>
    </row>
    <row r="1929" spans="2:39" x14ac:dyDescent="0.45">
      <c r="B1929" s="86">
        <v>41254</v>
      </c>
      <c r="C1929" s="5">
        <v>64.225499999999997</v>
      </c>
      <c r="E1929" s="86">
        <v>41260</v>
      </c>
      <c r="F1929" s="5">
        <v>1.8225</v>
      </c>
      <c r="G1929" s="5">
        <v>0.59118343177054677</v>
      </c>
      <c r="I1929" s="86">
        <v>41163</v>
      </c>
      <c r="J1929" s="5">
        <v>16.41</v>
      </c>
      <c r="L1929" s="86">
        <v>41262</v>
      </c>
      <c r="M1929" s="5">
        <v>1.4514</v>
      </c>
      <c r="O1929" s="86">
        <f t="shared" ca="1" si="212"/>
        <v>41262</v>
      </c>
      <c r="P1929" s="5">
        <v>1436.56</v>
      </c>
      <c r="Q1929" s="5">
        <v>7.5717647643651098</v>
      </c>
      <c r="R1929" s="1"/>
      <c r="V1929" s="86">
        <v>41226</v>
      </c>
      <c r="W1929" s="5">
        <v>4.54</v>
      </c>
      <c r="Z1929" s="86">
        <v>41164</v>
      </c>
      <c r="AA1929" s="5">
        <v>93.29</v>
      </c>
      <c r="AC1929" s="1">
        <v>41110</v>
      </c>
      <c r="AD1929">
        <v>1.5925</v>
      </c>
      <c r="AE1929" s="87">
        <f t="shared" ca="1" si="213"/>
        <v>-4.610000000000003E-2</v>
      </c>
      <c r="AF1929" s="87">
        <f t="shared" ca="1" si="214"/>
        <v>3.5883236568997862E-2</v>
      </c>
      <c r="AG1929" s="87">
        <f t="shared" ca="1" si="215"/>
        <v>0.57859980412486567</v>
      </c>
      <c r="AI1929" s="1">
        <v>41019</v>
      </c>
      <c r="AJ1929">
        <v>1378.53</v>
      </c>
      <c r="AK1929" s="85">
        <f t="shared" ca="1" si="218"/>
        <v>1.1685932847406632E-3</v>
      </c>
      <c r="AL1929" s="87">
        <f t="shared" ca="1" si="216"/>
        <v>9.6410184522026585E-3</v>
      </c>
      <c r="AM1929" s="87">
        <f t="shared" ca="1" si="217"/>
        <v>15.545675143552035</v>
      </c>
    </row>
    <row r="1930" spans="2:39" x14ac:dyDescent="0.45">
      <c r="B1930" s="86">
        <v>41253</v>
      </c>
      <c r="C1930" s="5">
        <v>65.026499999999999</v>
      </c>
      <c r="E1930" s="86">
        <v>41257</v>
      </c>
      <c r="F1930" s="5">
        <v>1.7549999999999999</v>
      </c>
      <c r="G1930" s="5">
        <v>0.44005749624338819</v>
      </c>
      <c r="I1930" s="86">
        <v>41162</v>
      </c>
      <c r="J1930" s="5">
        <v>16.28</v>
      </c>
      <c r="L1930" s="86">
        <v>41261</v>
      </c>
      <c r="M1930" s="5">
        <v>1.4735</v>
      </c>
      <c r="O1930" s="86">
        <f t="shared" ca="1" si="212"/>
        <v>41261</v>
      </c>
      <c r="P1930" s="5">
        <v>1433.57</v>
      </c>
      <c r="Q1930" s="5">
        <v>17.684370662137901</v>
      </c>
      <c r="R1930" s="1"/>
      <c r="V1930" s="86">
        <v>41225</v>
      </c>
      <c r="W1930" s="5">
        <v>3.75</v>
      </c>
      <c r="Z1930" s="86">
        <v>41163</v>
      </c>
      <c r="AA1930" s="5">
        <v>93.01</v>
      </c>
      <c r="AC1930" s="1">
        <v>41109</v>
      </c>
      <c r="AD1930">
        <v>1.6386000000000001</v>
      </c>
      <c r="AE1930" s="87">
        <f t="shared" ca="1" si="213"/>
        <v>5.6000000000000494E-3</v>
      </c>
      <c r="AF1930" s="87">
        <f t="shared" ca="1" si="214"/>
        <v>2.4393783361066901E-2</v>
      </c>
      <c r="AG1930" s="87">
        <f t="shared" ca="1" si="215"/>
        <v>0.39333793782615567</v>
      </c>
      <c r="AI1930" s="1">
        <v>41018</v>
      </c>
      <c r="AJ1930">
        <v>1376.92</v>
      </c>
      <c r="AK1930" s="85">
        <f t="shared" ca="1" si="218"/>
        <v>-5.952096817443118E-3</v>
      </c>
      <c r="AL1930" s="87">
        <f t="shared" ca="1" si="216"/>
        <v>9.7037626560625319E-3</v>
      </c>
      <c r="AM1930" s="87">
        <f t="shared" ca="1" si="217"/>
        <v>15.646847132298051</v>
      </c>
    </row>
    <row r="1931" spans="2:39" x14ac:dyDescent="0.45">
      <c r="B1931" s="86">
        <v>41250</v>
      </c>
      <c r="C1931" s="5">
        <v>65.263999999999996</v>
      </c>
      <c r="E1931" s="86">
        <v>41256</v>
      </c>
      <c r="F1931" s="5">
        <v>1.7749999999999999</v>
      </c>
      <c r="G1931" s="5">
        <v>0.30420256409175667</v>
      </c>
      <c r="I1931" s="86">
        <v>41159</v>
      </c>
      <c r="J1931" s="5">
        <v>14.38</v>
      </c>
      <c r="L1931" s="86">
        <v>41260</v>
      </c>
      <c r="M1931" s="5">
        <v>1.444</v>
      </c>
      <c r="O1931" s="86">
        <f t="shared" ca="1" si="212"/>
        <v>41260</v>
      </c>
      <c r="P1931" s="5">
        <v>1429.08</v>
      </c>
      <c r="Q1931" s="5">
        <v>18.443189203894601</v>
      </c>
      <c r="R1931" s="1"/>
      <c r="V1931" s="86">
        <v>41222</v>
      </c>
      <c r="W1931" s="5">
        <v>3.75</v>
      </c>
      <c r="Z1931" s="86">
        <v>41162</v>
      </c>
      <c r="AA1931" s="5">
        <v>92.38</v>
      </c>
      <c r="AC1931" s="1">
        <v>41108</v>
      </c>
      <c r="AD1931">
        <v>1.633</v>
      </c>
      <c r="AE1931" s="87">
        <f t="shared" ca="1" si="213"/>
        <v>-2.2499999999999964E-2</v>
      </c>
      <c r="AF1931" s="87">
        <f t="shared" ca="1" si="214"/>
        <v>2.549632326434538E-2</v>
      </c>
      <c r="AG1931" s="87">
        <f t="shared" ca="1" si="215"/>
        <v>0.41111585958218622</v>
      </c>
      <c r="AI1931" s="1">
        <v>41017</v>
      </c>
      <c r="AJ1931">
        <v>1385.14</v>
      </c>
      <c r="AK1931" s="85">
        <f t="shared" ca="1" si="218"/>
        <v>-4.0635232720984613E-3</v>
      </c>
      <c r="AL1931" s="87">
        <f t="shared" ca="1" si="216"/>
        <v>1.168705064895066E-2</v>
      </c>
      <c r="AM1931" s="87">
        <f t="shared" ca="1" si="217"/>
        <v>18.844802929852008</v>
      </c>
    </row>
    <row r="1932" spans="2:39" x14ac:dyDescent="0.45">
      <c r="B1932" s="86">
        <v>41249</v>
      </c>
      <c r="C1932" s="5">
        <v>65.459000000000003</v>
      </c>
      <c r="E1932" s="86">
        <v>41255</v>
      </c>
      <c r="F1932" s="5">
        <v>1.744</v>
      </c>
      <c r="G1932" s="5">
        <v>0.31173738948031138</v>
      </c>
      <c r="I1932" s="86">
        <v>41158</v>
      </c>
      <c r="J1932" s="5">
        <v>15.6</v>
      </c>
      <c r="L1932" s="86">
        <v>41257</v>
      </c>
      <c r="M1932" s="5">
        <v>1.397</v>
      </c>
      <c r="O1932" s="86">
        <f t="shared" ca="1" si="212"/>
        <v>41257</v>
      </c>
      <c r="P1932" s="5">
        <v>1437.92</v>
      </c>
      <c r="Q1932" s="5">
        <v>16.310784769498799</v>
      </c>
      <c r="R1932" s="1"/>
      <c r="V1932" s="86">
        <v>41221</v>
      </c>
      <c r="W1932" s="5">
        <v>1.88</v>
      </c>
      <c r="Z1932" s="86">
        <v>41159</v>
      </c>
      <c r="AA1932" s="5">
        <v>92.53</v>
      </c>
      <c r="AC1932" s="1">
        <v>41107</v>
      </c>
      <c r="AD1932">
        <v>1.6555</v>
      </c>
      <c r="AE1932" s="87">
        <f t="shared" ca="1" si="213"/>
        <v>3.6999999999999922E-2</v>
      </c>
      <c r="AF1932" s="87">
        <f t="shared" ca="1" si="214"/>
        <v>3.6572701568246276E-2</v>
      </c>
      <c r="AG1932" s="87">
        <f t="shared" ca="1" si="215"/>
        <v>0.58971709318960808</v>
      </c>
      <c r="AI1932" s="1">
        <v>41016</v>
      </c>
      <c r="AJ1932">
        <v>1390.78</v>
      </c>
      <c r="AK1932" s="85">
        <f t="shared" ca="1" si="218"/>
        <v>1.5367918875513488E-2</v>
      </c>
      <c r="AL1932" s="87">
        <f t="shared" ca="1" si="216"/>
        <v>1.3131857406164906E-2</v>
      </c>
      <c r="AM1932" s="87">
        <f t="shared" ca="1" si="217"/>
        <v>21.174483824480937</v>
      </c>
    </row>
    <row r="1933" spans="2:39" x14ac:dyDescent="0.45">
      <c r="B1933" s="86">
        <v>41248</v>
      </c>
      <c r="C1933" s="5">
        <v>66.012500000000003</v>
      </c>
      <c r="E1933" s="86">
        <v>41254</v>
      </c>
      <c r="F1933" s="5">
        <v>1.7028000000000001</v>
      </c>
      <c r="G1933" s="5">
        <v>0.29741281635688327</v>
      </c>
      <c r="I1933" s="86">
        <v>41157</v>
      </c>
      <c r="J1933" s="5">
        <v>17.739999999999998</v>
      </c>
      <c r="L1933" s="86">
        <v>41256</v>
      </c>
      <c r="M1933" s="5">
        <v>1.4128000000000001</v>
      </c>
      <c r="O1933" s="86">
        <f t="shared" ca="1" si="212"/>
        <v>41256</v>
      </c>
      <c r="P1933" s="5">
        <v>1432.12</v>
      </c>
      <c r="Q1933" s="5">
        <v>16.251934445304801</v>
      </c>
      <c r="R1933" s="1"/>
      <c r="V1933" s="86">
        <v>41220</v>
      </c>
      <c r="W1933" s="5">
        <v>4.63</v>
      </c>
      <c r="Z1933" s="86">
        <v>41158</v>
      </c>
      <c r="AA1933" s="5">
        <v>92.37</v>
      </c>
      <c r="AC1933" s="1">
        <v>41106</v>
      </c>
      <c r="AD1933">
        <v>1.6185</v>
      </c>
      <c r="AE1933" s="87">
        <f t="shared" ca="1" si="213"/>
        <v>2.4999999999999467E-3</v>
      </c>
      <c r="AF1933" s="87">
        <f t="shared" ca="1" si="214"/>
        <v>2.9567718883945139E-2</v>
      </c>
      <c r="AG1933" s="87">
        <f t="shared" ca="1" si="215"/>
        <v>0.47676514134320003</v>
      </c>
      <c r="AI1933" s="1">
        <v>41015</v>
      </c>
      <c r="AJ1933">
        <v>1369.57</v>
      </c>
      <c r="AK1933" s="85">
        <f t="shared" ca="1" si="218"/>
        <v>-5.036808959588716E-4</v>
      </c>
      <c r="AL1933" s="87">
        <f t="shared" ca="1" si="216"/>
        <v>1.1313852812672607E-2</v>
      </c>
      <c r="AM1933" s="87">
        <f t="shared" ca="1" si="217"/>
        <v>18.243039500415811</v>
      </c>
    </row>
    <row r="1934" spans="2:39" x14ac:dyDescent="0.45">
      <c r="B1934" s="86">
        <v>41247</v>
      </c>
      <c r="C1934" s="5">
        <v>67.095500000000001</v>
      </c>
      <c r="E1934" s="86">
        <v>41253</v>
      </c>
      <c r="F1934" s="5">
        <v>1.6748000000000001</v>
      </c>
      <c r="G1934" s="5">
        <v>0.32875398603413608</v>
      </c>
      <c r="I1934" s="86">
        <v>41156</v>
      </c>
      <c r="J1934" s="5">
        <v>17.98</v>
      </c>
      <c r="L1934" s="86">
        <v>41255</v>
      </c>
      <c r="M1934" s="5">
        <v>1.3905000000000001</v>
      </c>
      <c r="O1934" s="86">
        <f t="shared" ca="1" si="212"/>
        <v>41255</v>
      </c>
      <c r="P1934" s="5">
        <v>1403.43</v>
      </c>
      <c r="Q1934" s="5">
        <v>8.4936300081692409</v>
      </c>
      <c r="R1934" s="1"/>
      <c r="V1934" s="86">
        <v>41219</v>
      </c>
      <c r="W1934" s="5">
        <v>4.21</v>
      </c>
      <c r="Z1934" s="86">
        <v>41157</v>
      </c>
      <c r="AA1934" s="5">
        <v>91.83</v>
      </c>
      <c r="AC1934" s="1">
        <v>41103</v>
      </c>
      <c r="AD1934">
        <v>1.6160000000000001</v>
      </c>
      <c r="AE1934" s="87">
        <f t="shared" ca="1" si="213"/>
        <v>2.0500000000000185E-2</v>
      </c>
      <c r="AF1934" s="87">
        <f t="shared" ca="1" si="214"/>
        <v>2.9431771381734296E-2</v>
      </c>
      <c r="AG1934" s="87">
        <f t="shared" ca="1" si="215"/>
        <v>0.47457305373707764</v>
      </c>
      <c r="AI1934" s="1">
        <v>41012</v>
      </c>
      <c r="AJ1934">
        <v>1370.26</v>
      </c>
      <c r="AK1934" s="85">
        <f t="shared" ca="1" si="218"/>
        <v>-1.2553512960530443E-2</v>
      </c>
      <c r="AL1934" s="87">
        <f t="shared" ca="1" si="216"/>
        <v>1.5033031789989796E-2</v>
      </c>
      <c r="AM1934" s="87">
        <f t="shared" ca="1" si="217"/>
        <v>24.240035405852726</v>
      </c>
    </row>
    <row r="1935" spans="2:39" x14ac:dyDescent="0.45">
      <c r="B1935" s="86">
        <v>41246</v>
      </c>
      <c r="C1935" s="5">
        <v>67.977000000000004</v>
      </c>
      <c r="E1935" s="86">
        <v>41250</v>
      </c>
      <c r="F1935" s="5">
        <v>1.6774</v>
      </c>
      <c r="G1935" s="5">
        <v>0.36073055503149892</v>
      </c>
      <c r="I1935" s="86">
        <v>41152</v>
      </c>
      <c r="J1935" s="5">
        <v>17.47</v>
      </c>
      <c r="L1935" s="86">
        <v>41254</v>
      </c>
      <c r="M1935" s="5">
        <v>1.3503000000000001</v>
      </c>
      <c r="O1935" s="86">
        <f t="shared" ca="1" si="212"/>
        <v>41254</v>
      </c>
      <c r="P1935" s="5">
        <v>1404.94</v>
      </c>
      <c r="Q1935" s="5">
        <v>8.6678840285807208</v>
      </c>
      <c r="R1935" s="1"/>
      <c r="V1935" s="86">
        <v>41218</v>
      </c>
      <c r="W1935" s="5">
        <v>3.4</v>
      </c>
      <c r="Z1935" s="86">
        <v>41156</v>
      </c>
      <c r="AA1935" s="5">
        <v>91.82</v>
      </c>
      <c r="AC1935" s="1">
        <v>41102</v>
      </c>
      <c r="AD1935">
        <v>1.5954999999999999</v>
      </c>
      <c r="AE1935" s="87">
        <f t="shared" ca="1" si="213"/>
        <v>-4.7500000000000098E-2</v>
      </c>
      <c r="AF1935" s="87">
        <f t="shared" ca="1" si="214"/>
        <v>2.6621967745954964E-2</v>
      </c>
      <c r="AG1935" s="87">
        <f t="shared" ca="1" si="215"/>
        <v>0.42926633146955895</v>
      </c>
      <c r="AI1935" s="1">
        <v>41011</v>
      </c>
      <c r="AJ1935">
        <v>1387.57</v>
      </c>
      <c r="AK1935" s="85">
        <f t="shared" ca="1" si="218"/>
        <v>1.3685325404961968E-2</v>
      </c>
      <c r="AL1935" s="87">
        <f t="shared" ca="1" si="216"/>
        <v>1.4781331315525009E-2</v>
      </c>
      <c r="AM1935" s="87">
        <f t="shared" ca="1" si="217"/>
        <v>23.834180585751898</v>
      </c>
    </row>
    <row r="1936" spans="2:39" x14ac:dyDescent="0.45">
      <c r="B1936" s="86">
        <v>41243</v>
      </c>
      <c r="C1936" s="5">
        <v>68.447500000000005</v>
      </c>
      <c r="E1936" s="86">
        <v>41249</v>
      </c>
      <c r="F1936" s="5">
        <v>1.643</v>
      </c>
      <c r="G1936" s="5">
        <v>0.14154410384517374</v>
      </c>
      <c r="I1936" s="86">
        <v>41151</v>
      </c>
      <c r="J1936" s="5">
        <v>17.829999999999998</v>
      </c>
      <c r="L1936" s="86">
        <v>41253</v>
      </c>
      <c r="M1936" s="5">
        <v>1.3212999999999999</v>
      </c>
      <c r="O1936" s="86">
        <f t="shared" ref="O1936:O1999" ca="1" si="219">VALUE(L1936)</f>
        <v>41253</v>
      </c>
      <c r="P1936" s="5">
        <v>1406.58</v>
      </c>
      <c r="Q1936" s="5">
        <v>8.6586514487474204</v>
      </c>
      <c r="R1936" s="1"/>
      <c r="V1936" s="86">
        <v>41215</v>
      </c>
      <c r="W1936" s="5">
        <v>3.06</v>
      </c>
      <c r="Z1936" s="86">
        <v>41152</v>
      </c>
      <c r="AA1936" s="5">
        <v>92.33</v>
      </c>
      <c r="AC1936" s="1">
        <v>41101</v>
      </c>
      <c r="AD1936">
        <v>1.643</v>
      </c>
      <c r="AE1936" s="87">
        <f t="shared" ca="1" si="213"/>
        <v>5.5000000000000604E-3</v>
      </c>
      <c r="AF1936" s="87">
        <f t="shared" ca="1" si="214"/>
        <v>2.6113135264332642E-2</v>
      </c>
      <c r="AG1936" s="87">
        <f t="shared" ca="1" si="215"/>
        <v>0.42106165423446784</v>
      </c>
      <c r="AI1936" s="1">
        <v>41010</v>
      </c>
      <c r="AJ1936">
        <v>1368.71</v>
      </c>
      <c r="AK1936" s="85">
        <f t="shared" ca="1" si="218"/>
        <v>7.4212931815645089E-3</v>
      </c>
      <c r="AL1936" s="87">
        <f t="shared" ca="1" si="216"/>
        <v>1.1005099213888085E-2</v>
      </c>
      <c r="AM1936" s="87">
        <f t="shared" ca="1" si="217"/>
        <v>17.745189281592697</v>
      </c>
    </row>
    <row r="1937" spans="2:39" x14ac:dyDescent="0.45">
      <c r="B1937" s="86">
        <v>41242</v>
      </c>
      <c r="C1937" s="5">
        <v>69.114000000000004</v>
      </c>
      <c r="E1937" s="86">
        <v>41248</v>
      </c>
      <c r="F1937" s="5">
        <v>1.6409</v>
      </c>
      <c r="G1937" s="5">
        <v>0.16333319727885476</v>
      </c>
      <c r="I1937" s="86">
        <v>41150</v>
      </c>
      <c r="J1937" s="5">
        <v>17.059999999999999</v>
      </c>
      <c r="L1937" s="86">
        <v>41250</v>
      </c>
      <c r="M1937" s="5">
        <v>1.32</v>
      </c>
      <c r="O1937" s="86">
        <f t="shared" ca="1" si="219"/>
        <v>41250</v>
      </c>
      <c r="P1937" s="5">
        <v>1399.48</v>
      </c>
      <c r="Q1937" s="5">
        <v>6.3025707392673898</v>
      </c>
      <c r="R1937" s="1"/>
      <c r="V1937" s="86">
        <v>41214</v>
      </c>
      <c r="W1937" s="5">
        <v>4.25</v>
      </c>
      <c r="Z1937" s="86">
        <v>41151</v>
      </c>
      <c r="AA1937" s="5">
        <v>92.09</v>
      </c>
      <c r="AC1937" s="1">
        <v>41100</v>
      </c>
      <c r="AD1937">
        <v>1.6375</v>
      </c>
      <c r="AE1937" s="87">
        <f t="shared" ca="1" si="213"/>
        <v>-1.5000000000000124E-2</v>
      </c>
      <c r="AF1937" s="87">
        <f t="shared" ca="1" si="214"/>
        <v>1.6895561547341321E-2</v>
      </c>
      <c r="AG1937" s="87">
        <f t="shared" ca="1" si="215"/>
        <v>0.27243274399381517</v>
      </c>
      <c r="AI1937" s="1">
        <v>41009</v>
      </c>
      <c r="AJ1937">
        <v>1358.59</v>
      </c>
      <c r="AK1937" s="85">
        <f t="shared" ca="1" si="218"/>
        <v>-1.7229035445361768E-2</v>
      </c>
      <c r="AL1937" s="87">
        <f t="shared" ca="1" si="216"/>
        <v>6.8825288770229358E-3</v>
      </c>
      <c r="AM1937" s="87">
        <f t="shared" ca="1" si="217"/>
        <v>11.097744353333336</v>
      </c>
    </row>
    <row r="1938" spans="2:39" x14ac:dyDescent="0.45">
      <c r="B1938" s="86">
        <v>41241</v>
      </c>
      <c r="C1938" s="5">
        <v>68.523499999999999</v>
      </c>
      <c r="E1938" s="86">
        <v>41247</v>
      </c>
      <c r="F1938" s="5">
        <v>1.6536999999999999</v>
      </c>
      <c r="G1938" s="5">
        <v>0.15385962216687443</v>
      </c>
      <c r="I1938" s="86">
        <v>41149</v>
      </c>
      <c r="J1938" s="5">
        <v>16.489999999999998</v>
      </c>
      <c r="L1938" s="86">
        <v>41249</v>
      </c>
      <c r="M1938" s="5">
        <v>1.2856000000000001</v>
      </c>
      <c r="O1938" s="86">
        <f t="shared" ca="1" si="219"/>
        <v>41249</v>
      </c>
      <c r="P1938" s="5">
        <v>1410.49</v>
      </c>
      <c r="Q1938" s="5">
        <v>5.4331369214841496</v>
      </c>
      <c r="R1938" s="1"/>
      <c r="V1938" s="86">
        <v>41213</v>
      </c>
      <c r="W1938" s="5">
        <v>4.63</v>
      </c>
      <c r="Z1938" s="86">
        <v>41150</v>
      </c>
      <c r="AA1938" s="5">
        <v>92.13</v>
      </c>
      <c r="AC1938" s="1">
        <v>41099</v>
      </c>
      <c r="AD1938">
        <v>1.6525000000000001</v>
      </c>
      <c r="AE1938" s="87">
        <f t="shared" ca="1" si="213"/>
        <v>-4.9499999999999877E-2</v>
      </c>
      <c r="AF1938" s="87">
        <f t="shared" ca="1" si="214"/>
        <v>2.258515367817248E-2</v>
      </c>
      <c r="AG1938" s="87">
        <f t="shared" ca="1" si="215"/>
        <v>0.36417466047671909</v>
      </c>
      <c r="AI1938" s="1">
        <v>41008</v>
      </c>
      <c r="AJ1938">
        <v>1382.2</v>
      </c>
      <c r="AK1938" s="85">
        <f t="shared" ca="1" si="218"/>
        <v>-1.1423434105777059E-2</v>
      </c>
      <c r="AL1938" s="87">
        <f t="shared" ca="1" si="216"/>
        <v>5.1332007988163612E-3</v>
      </c>
      <c r="AM1938" s="87">
        <f t="shared" ca="1" si="217"/>
        <v>8.2770375827659013</v>
      </c>
    </row>
    <row r="1939" spans="2:39" x14ac:dyDescent="0.45">
      <c r="B1939" s="86">
        <v>41240</v>
      </c>
      <c r="C1939" s="5">
        <v>66.156999999999996</v>
      </c>
      <c r="E1939" s="86">
        <v>41246</v>
      </c>
      <c r="F1939" s="5">
        <v>1.667</v>
      </c>
      <c r="G1939" s="5">
        <v>0.1153513473407797</v>
      </c>
      <c r="I1939" s="86">
        <v>41148</v>
      </c>
      <c r="J1939" s="5">
        <v>16.350000000000001</v>
      </c>
      <c r="L1939" s="86">
        <v>41248</v>
      </c>
      <c r="M1939" s="5">
        <v>1.2804</v>
      </c>
      <c r="O1939" s="86">
        <f t="shared" ca="1" si="219"/>
        <v>41248</v>
      </c>
      <c r="P1939" s="5">
        <v>1409.3</v>
      </c>
      <c r="Q1939" s="5">
        <v>9.5746200948987195</v>
      </c>
      <c r="R1939" s="1"/>
      <c r="V1939" s="86">
        <v>41212</v>
      </c>
      <c r="W1939" s="5">
        <v>4.25</v>
      </c>
      <c r="Z1939" s="86">
        <v>41149</v>
      </c>
      <c r="AA1939" s="5">
        <v>92</v>
      </c>
      <c r="AC1939" s="1">
        <v>41096</v>
      </c>
      <c r="AD1939">
        <v>1.702</v>
      </c>
      <c r="AE1939" s="87">
        <f t="shared" ca="1" si="213"/>
        <v>-4.5500000000000096E-2</v>
      </c>
      <c r="AF1939" s="87">
        <f t="shared" ca="1" si="214"/>
        <v>3.2819036650496999E-2</v>
      </c>
      <c r="AG1939" s="87">
        <f t="shared" ca="1" si="215"/>
        <v>0.529191065054327</v>
      </c>
      <c r="AI1939" s="1">
        <v>41004</v>
      </c>
      <c r="AJ1939">
        <v>1398.08</v>
      </c>
      <c r="AK1939" s="85">
        <f t="shared" ca="1" si="218"/>
        <v>-6.2923664233309191E-4</v>
      </c>
      <c r="AL1939" s="87">
        <f t="shared" ca="1" si="216"/>
        <v>7.387498880421668E-3</v>
      </c>
      <c r="AM1939" s="87">
        <f t="shared" ca="1" si="217"/>
        <v>11.91198401784529</v>
      </c>
    </row>
    <row r="1940" spans="2:39" x14ac:dyDescent="0.45">
      <c r="B1940" s="86">
        <v>41239</v>
      </c>
      <c r="C1940" s="5">
        <v>69.628</v>
      </c>
      <c r="E1940" s="86">
        <v>41243</v>
      </c>
      <c r="F1940" s="5">
        <v>1.6648000000000001</v>
      </c>
      <c r="G1940" s="5">
        <v>0.26950782301570902</v>
      </c>
      <c r="I1940" s="86">
        <v>41145</v>
      </c>
      <c r="J1940" s="5">
        <v>15.18</v>
      </c>
      <c r="L1940" s="86">
        <v>41247</v>
      </c>
      <c r="M1940" s="5">
        <v>1.2897000000000001</v>
      </c>
      <c r="O1940" s="86">
        <f t="shared" ca="1" si="219"/>
        <v>41247</v>
      </c>
      <c r="P1940" s="5">
        <v>1410.44</v>
      </c>
      <c r="Q1940" s="5">
        <v>9.6047109240557695</v>
      </c>
      <c r="R1940" s="1"/>
      <c r="V1940" s="86">
        <v>41211</v>
      </c>
      <c r="W1940" s="5">
        <v>4.13</v>
      </c>
      <c r="Z1940" s="86">
        <v>41148</v>
      </c>
      <c r="AA1940" s="5">
        <v>92.08</v>
      </c>
      <c r="AC1940" s="1">
        <v>41095</v>
      </c>
      <c r="AD1940">
        <v>1.7475000000000001</v>
      </c>
      <c r="AE1940" s="87">
        <f t="shared" ca="1" si="213"/>
        <v>-2.2799999999999931E-2</v>
      </c>
      <c r="AF1940" s="87">
        <f t="shared" ca="1" si="214"/>
        <v>2.9185213150954736E-2</v>
      </c>
      <c r="AG1940" s="87">
        <f t="shared" ca="1" si="215"/>
        <v>0.47059742172405905</v>
      </c>
      <c r="AI1940" s="1">
        <v>41003</v>
      </c>
      <c r="AJ1940">
        <v>1398.96</v>
      </c>
      <c r="AK1940" s="85">
        <f t="shared" ca="1" si="218"/>
        <v>-1.0254895475303529E-2</v>
      </c>
      <c r="AL1940" s="87">
        <f t="shared" ca="1" si="216"/>
        <v>7.9222581237433261E-3</v>
      </c>
      <c r="AM1940" s="87">
        <f t="shared" ca="1" si="217"/>
        <v>12.774257388434151</v>
      </c>
    </row>
    <row r="1941" spans="2:39" x14ac:dyDescent="0.45">
      <c r="B1941" s="86">
        <v>41236</v>
      </c>
      <c r="C1941" s="5">
        <v>69.837000000000003</v>
      </c>
      <c r="E1941" s="86">
        <v>41242</v>
      </c>
      <c r="F1941" s="5">
        <v>1.6585000000000001</v>
      </c>
      <c r="G1941" s="5">
        <v>0.23017051650171672</v>
      </c>
      <c r="I1941" s="86">
        <v>41144</v>
      </c>
      <c r="J1941" s="5">
        <v>15.96</v>
      </c>
      <c r="L1941" s="86">
        <v>41246</v>
      </c>
      <c r="M1941" s="5">
        <v>1.2945</v>
      </c>
      <c r="O1941" s="86">
        <f t="shared" ca="1" si="219"/>
        <v>41246</v>
      </c>
      <c r="P1941" s="5">
        <v>1411.13</v>
      </c>
      <c r="Q1941" s="5">
        <v>9.9089373131002603</v>
      </c>
      <c r="R1941" s="1"/>
      <c r="V1941" s="86">
        <v>41208</v>
      </c>
      <c r="W1941" s="5">
        <v>4</v>
      </c>
      <c r="Z1941" s="86">
        <v>41145</v>
      </c>
      <c r="AA1941" s="5">
        <v>92.15</v>
      </c>
      <c r="AC1941" s="1">
        <v>41094</v>
      </c>
      <c r="AD1941">
        <v>1.7703</v>
      </c>
      <c r="AE1941" s="87">
        <f t="shared" ca="1" si="213"/>
        <v>-6.9999999999992291E-4</v>
      </c>
      <c r="AF1941" s="87">
        <f t="shared" ca="1" si="214"/>
        <v>4.1172675000134031E-2</v>
      </c>
      <c r="AG1941" s="87">
        <f t="shared" ca="1" si="215"/>
        <v>0.66388943607601714</v>
      </c>
      <c r="AI1941" s="1">
        <v>41002</v>
      </c>
      <c r="AJ1941">
        <v>1413.38</v>
      </c>
      <c r="AK1941" s="85">
        <f t="shared" ca="1" si="218"/>
        <v>-3.9965877474346378E-3</v>
      </c>
      <c r="AL1941" s="87">
        <f t="shared" ca="1" si="216"/>
        <v>5.1754122290807326E-3</v>
      </c>
      <c r="AM1941" s="87">
        <f t="shared" ca="1" si="217"/>
        <v>8.3451014689090393</v>
      </c>
    </row>
    <row r="1942" spans="2:39" x14ac:dyDescent="0.45">
      <c r="B1942" s="86">
        <v>41235</v>
      </c>
      <c r="C1942" s="5">
        <v>69.7</v>
      </c>
      <c r="E1942" s="86">
        <v>41241</v>
      </c>
      <c r="F1942" s="5">
        <v>1.669</v>
      </c>
      <c r="G1942" s="5">
        <v>0.36454007552896939</v>
      </c>
      <c r="I1942" s="86">
        <v>41143</v>
      </c>
      <c r="J1942" s="5">
        <v>15.11</v>
      </c>
      <c r="L1942" s="86">
        <v>41243</v>
      </c>
      <c r="M1942" s="5">
        <v>1.2948</v>
      </c>
      <c r="O1942" s="86">
        <f t="shared" ca="1" si="219"/>
        <v>41243</v>
      </c>
      <c r="P1942" s="5">
        <v>1402.08</v>
      </c>
      <c r="Q1942" s="5">
        <v>6.2801931907285402</v>
      </c>
      <c r="R1942" s="1"/>
      <c r="V1942" s="86">
        <v>41207</v>
      </c>
      <c r="W1942" s="5">
        <v>4</v>
      </c>
      <c r="Z1942" s="86">
        <v>41144</v>
      </c>
      <c r="AA1942" s="5">
        <v>91.74</v>
      </c>
      <c r="AC1942" s="1">
        <v>41093</v>
      </c>
      <c r="AD1942">
        <v>1.7709999999999999</v>
      </c>
      <c r="AE1942" s="87">
        <f t="shared" ca="1" si="213"/>
        <v>3.1499999999999861E-2</v>
      </c>
      <c r="AF1942" s="87">
        <f t="shared" ca="1" si="214"/>
        <v>4.9241539036332542E-2</v>
      </c>
      <c r="AG1942" s="87">
        <f t="shared" ca="1" si="215"/>
        <v>0.793995959267635</v>
      </c>
      <c r="AI1942" s="1">
        <v>41001</v>
      </c>
      <c r="AJ1942">
        <v>1419.04</v>
      </c>
      <c r="AK1942" s="85">
        <f t="shared" ca="1" si="218"/>
        <v>7.4765777930732918E-3</v>
      </c>
      <c r="AL1942" s="87">
        <f t="shared" ca="1" si="216"/>
        <v>5.5183001763850301E-3</v>
      </c>
      <c r="AM1942" s="87">
        <f t="shared" ca="1" si="217"/>
        <v>8.8979916708994917</v>
      </c>
    </row>
    <row r="1943" spans="2:39" x14ac:dyDescent="0.45">
      <c r="B1943" s="86">
        <v>41234</v>
      </c>
      <c r="C1943" s="5">
        <v>70.233000000000004</v>
      </c>
      <c r="E1943" s="86">
        <v>41240</v>
      </c>
      <c r="F1943" s="5">
        <v>1.67</v>
      </c>
      <c r="G1943" s="5">
        <v>0.35892020933163749</v>
      </c>
      <c r="I1943" s="86">
        <v>41142</v>
      </c>
      <c r="J1943" s="5">
        <v>15.02</v>
      </c>
      <c r="L1943" s="86">
        <v>41242</v>
      </c>
      <c r="M1943" s="5">
        <v>1.2825</v>
      </c>
      <c r="O1943" s="86">
        <f t="shared" ca="1" si="219"/>
        <v>41242</v>
      </c>
      <c r="P1943" s="5">
        <v>1413.49</v>
      </c>
      <c r="Q1943" s="5">
        <v>3.6433146105490999</v>
      </c>
      <c r="R1943" s="1"/>
      <c r="V1943" s="86">
        <v>41206</v>
      </c>
      <c r="W1943" s="5">
        <v>3</v>
      </c>
      <c r="Z1943" s="86">
        <v>41143</v>
      </c>
      <c r="AA1943" s="5">
        <v>91.76</v>
      </c>
      <c r="AC1943" s="1">
        <v>41092</v>
      </c>
      <c r="AD1943">
        <v>1.7395</v>
      </c>
      <c r="AE1943" s="87">
        <f t="shared" ca="1" si="213"/>
        <v>-3.499999999999992E-2</v>
      </c>
      <c r="AF1943" s="87">
        <f t="shared" ca="1" si="214"/>
        <v>4.595378112843379E-2</v>
      </c>
      <c r="AG1943" s="87">
        <f t="shared" ca="1" si="215"/>
        <v>0.74098245593266199</v>
      </c>
      <c r="AI1943" s="1">
        <v>40998</v>
      </c>
      <c r="AJ1943">
        <v>1408.47</v>
      </c>
      <c r="AK1943" s="85">
        <f t="shared" ca="1" si="218"/>
        <v>3.6916552995440582E-3</v>
      </c>
      <c r="AL1943" s="87">
        <f t="shared" ca="1" si="216"/>
        <v>3.679422729217785E-3</v>
      </c>
      <c r="AM1943" s="87">
        <f t="shared" ca="1" si="217"/>
        <v>5.9328908815803763</v>
      </c>
    </row>
    <row r="1944" spans="2:39" x14ac:dyDescent="0.45">
      <c r="B1944" s="86">
        <v>41233</v>
      </c>
      <c r="C1944" s="5">
        <v>70.513999999999996</v>
      </c>
      <c r="E1944" s="86">
        <v>41239</v>
      </c>
      <c r="F1944" s="5">
        <v>1.7021999999999999</v>
      </c>
      <c r="G1944" s="5">
        <v>0.30529461180964168</v>
      </c>
      <c r="I1944" s="86">
        <v>41141</v>
      </c>
      <c r="J1944" s="5">
        <v>14.02</v>
      </c>
      <c r="L1944" s="86">
        <v>41241</v>
      </c>
      <c r="M1944" s="5">
        <v>1.2905</v>
      </c>
      <c r="O1944" s="86">
        <f t="shared" ca="1" si="219"/>
        <v>41241</v>
      </c>
      <c r="P1944" s="5">
        <v>1413.17</v>
      </c>
      <c r="Q1944" s="5">
        <v>7.1197437821019598</v>
      </c>
      <c r="R1944" s="1"/>
      <c r="V1944" s="86">
        <v>41205</v>
      </c>
      <c r="W1944" s="5">
        <v>4.5</v>
      </c>
      <c r="Z1944" s="86">
        <v>41142</v>
      </c>
      <c r="AA1944" s="5">
        <v>91.85</v>
      </c>
      <c r="AC1944" s="1">
        <v>41089</v>
      </c>
      <c r="AD1944">
        <v>1.7745</v>
      </c>
      <c r="AE1944" s="87">
        <f t="shared" ca="1" si="213"/>
        <v>6.0499999999999998E-2</v>
      </c>
      <c r="AF1944" s="87">
        <f t="shared" ca="1" si="214"/>
        <v>4.2573465914815999E-2</v>
      </c>
      <c r="AG1944" s="87">
        <f t="shared" ca="1" si="215"/>
        <v>0.68647651088729889</v>
      </c>
      <c r="AI1944" s="1">
        <v>40997</v>
      </c>
      <c r="AJ1944">
        <v>1403.28</v>
      </c>
      <c r="AK1944" s="85">
        <f t="shared" ca="1" si="218"/>
        <v>-1.6092170290043855E-3</v>
      </c>
      <c r="AL1944" s="87">
        <f t="shared" ca="1" si="216"/>
        <v>8.5713401245752652E-3</v>
      </c>
      <c r="AM1944" s="87">
        <f t="shared" ca="1" si="217"/>
        <v>13.820870666531837</v>
      </c>
    </row>
    <row r="1945" spans="2:39" x14ac:dyDescent="0.45">
      <c r="B1945" s="86">
        <v>41232</v>
      </c>
      <c r="C1945" s="5">
        <v>71.295500000000004</v>
      </c>
      <c r="E1945" s="86">
        <v>41236</v>
      </c>
      <c r="F1945" s="5">
        <v>1.7282999999999999</v>
      </c>
      <c r="G1945" s="5">
        <v>0.33714860719471129</v>
      </c>
      <c r="I1945" s="86">
        <v>41138</v>
      </c>
      <c r="J1945" s="5">
        <v>13.45</v>
      </c>
      <c r="L1945" s="86">
        <v>41240</v>
      </c>
      <c r="M1945" s="5">
        <v>1.282</v>
      </c>
      <c r="O1945" s="86">
        <f t="shared" ca="1" si="219"/>
        <v>41240</v>
      </c>
      <c r="P1945" s="5">
        <v>1418.13</v>
      </c>
      <c r="Q1945" s="5">
        <v>5.0596513250212301</v>
      </c>
      <c r="R1945" s="1"/>
      <c r="V1945" s="86">
        <v>41204</v>
      </c>
      <c r="W1945" s="5">
        <v>3.13</v>
      </c>
      <c r="Z1945" s="86">
        <v>41141</v>
      </c>
      <c r="AA1945" s="5">
        <v>91.65</v>
      </c>
      <c r="AC1945" s="1">
        <v>41088</v>
      </c>
      <c r="AD1945">
        <v>1.714</v>
      </c>
      <c r="AE1945" s="87">
        <f t="shared" ca="1" si="213"/>
        <v>-3.8499999999999979E-2</v>
      </c>
      <c r="AF1945" s="87">
        <f t="shared" ca="1" si="214"/>
        <v>3.9164641791629734E-2</v>
      </c>
      <c r="AG1945" s="87">
        <f t="shared" ca="1" si="215"/>
        <v>0.63151087348780799</v>
      </c>
      <c r="AI1945" s="1">
        <v>40996</v>
      </c>
      <c r="AJ1945">
        <v>1405.54</v>
      </c>
      <c r="AK1945" s="85">
        <f t="shared" ca="1" si="218"/>
        <v>-4.9537726478604228E-3</v>
      </c>
      <c r="AL1945" s="87">
        <f t="shared" ca="1" si="216"/>
        <v>8.3964096020708642E-3</v>
      </c>
      <c r="AM1945" s="87">
        <f t="shared" ca="1" si="217"/>
        <v>13.538803674436833</v>
      </c>
    </row>
    <row r="1946" spans="2:39" x14ac:dyDescent="0.45">
      <c r="B1946" s="86">
        <v>41229</v>
      </c>
      <c r="C1946" s="5">
        <v>69.340999999999994</v>
      </c>
      <c r="E1946" s="86">
        <v>41235</v>
      </c>
      <c r="F1946" s="5">
        <v>1.7118</v>
      </c>
      <c r="G1946" s="5">
        <v>0.35200842792940878</v>
      </c>
      <c r="I1946" s="86">
        <v>41137</v>
      </c>
      <c r="J1946" s="5">
        <v>14.29</v>
      </c>
      <c r="L1946" s="86">
        <v>41239</v>
      </c>
      <c r="M1946" s="5">
        <v>1.3031999999999999</v>
      </c>
      <c r="O1946" s="86">
        <f t="shared" ca="1" si="219"/>
        <v>41239</v>
      </c>
      <c r="P1946" s="5">
        <v>1418.16</v>
      </c>
      <c r="Q1946" s="5">
        <v>5.1066587326556299</v>
      </c>
      <c r="R1946" s="1"/>
      <c r="V1946" s="86">
        <v>41201</v>
      </c>
      <c r="W1946" s="5">
        <v>3.13</v>
      </c>
      <c r="Z1946" s="86">
        <v>41138</v>
      </c>
      <c r="AA1946" s="5">
        <v>91.54</v>
      </c>
      <c r="AC1946" s="1">
        <v>41087</v>
      </c>
      <c r="AD1946">
        <v>1.7524999999999999</v>
      </c>
      <c r="AE1946" s="87">
        <f t="shared" ca="1" si="213"/>
        <v>-1.0000000000000009E-2</v>
      </c>
      <c r="AF1946" s="87">
        <f t="shared" ca="1" si="214"/>
        <v>4.5951677517438588E-2</v>
      </c>
      <c r="AG1946" s="87">
        <f t="shared" ca="1" si="215"/>
        <v>0.74094853622457102</v>
      </c>
      <c r="AI1946" s="1">
        <v>40995</v>
      </c>
      <c r="AJ1946">
        <v>1412.52</v>
      </c>
      <c r="AK1946" s="85">
        <f t="shared" ca="1" si="218"/>
        <v>-2.8207566873393645E-3</v>
      </c>
      <c r="AL1946" s="87">
        <f t="shared" ca="1" si="216"/>
        <v>9.0986153217064332E-3</v>
      </c>
      <c r="AM1946" s="87">
        <f t="shared" ca="1" si="217"/>
        <v>14.671076375243116</v>
      </c>
    </row>
    <row r="1947" spans="2:39" x14ac:dyDescent="0.45">
      <c r="B1947" s="86">
        <v>41228</v>
      </c>
      <c r="C1947" s="5">
        <v>71.08</v>
      </c>
      <c r="E1947" s="86">
        <v>41234</v>
      </c>
      <c r="F1947" s="5">
        <v>1.7155</v>
      </c>
      <c r="G1947" s="5">
        <v>0.38817126804199964</v>
      </c>
      <c r="I1947" s="86">
        <v>41136</v>
      </c>
      <c r="J1947" s="5">
        <v>14.63</v>
      </c>
      <c r="L1947" s="86">
        <v>41236</v>
      </c>
      <c r="M1947" s="5">
        <v>1.3272999999999999</v>
      </c>
      <c r="O1947" s="86">
        <f t="shared" ca="1" si="219"/>
        <v>41236</v>
      </c>
      <c r="P1947" s="5">
        <v>1415.51</v>
      </c>
      <c r="Q1947" s="5">
        <v>5.9805865547143604</v>
      </c>
      <c r="R1947" s="1"/>
      <c r="V1947" s="86">
        <v>41200</v>
      </c>
      <c r="W1947" s="5">
        <v>3</v>
      </c>
      <c r="Z1947" s="86">
        <v>41137</v>
      </c>
      <c r="AA1947" s="5">
        <v>91.54</v>
      </c>
      <c r="AC1947" s="1">
        <v>41086</v>
      </c>
      <c r="AD1947">
        <v>1.7625</v>
      </c>
      <c r="AE1947" s="87">
        <f t="shared" ca="1" si="213"/>
        <v>2.200000000000002E-2</v>
      </c>
      <c r="AF1947" s="87">
        <f t="shared" ca="1" si="214"/>
        <v>4.7622149958466489E-2</v>
      </c>
      <c r="AG1947" s="87">
        <f t="shared" ca="1" si="215"/>
        <v>0.76788409498656374</v>
      </c>
      <c r="AI1947" s="1">
        <v>40994</v>
      </c>
      <c r="AJ1947">
        <v>1416.51</v>
      </c>
      <c r="AK1947" s="85">
        <f t="shared" ca="1" si="218"/>
        <v>1.3790282585130287E-2</v>
      </c>
      <c r="AL1947" s="87">
        <f t="shared" ca="1" si="216"/>
        <v>8.9515007421915784E-3</v>
      </c>
      <c r="AM1947" s="87">
        <f t="shared" ca="1" si="217"/>
        <v>14.433861243526852</v>
      </c>
    </row>
    <row r="1948" spans="2:39" x14ac:dyDescent="0.45">
      <c r="B1948" s="86">
        <v>41227</v>
      </c>
      <c r="C1948" s="5">
        <v>71.129499999999993</v>
      </c>
      <c r="E1948" s="86">
        <v>41233</v>
      </c>
      <c r="F1948" s="5">
        <v>1.7050000000000001</v>
      </c>
      <c r="G1948" s="5">
        <v>0.39064169430993118</v>
      </c>
      <c r="I1948" s="86">
        <v>41135</v>
      </c>
      <c r="J1948" s="5">
        <v>14.85</v>
      </c>
      <c r="L1948" s="86">
        <v>41235</v>
      </c>
      <c r="M1948" s="5">
        <v>1.3258000000000001</v>
      </c>
      <c r="O1948" s="86">
        <f t="shared" ca="1" si="219"/>
        <v>41235</v>
      </c>
      <c r="P1948" s="5">
        <v>1405.53</v>
      </c>
      <c r="Q1948" s="5">
        <v>2.41271866987279</v>
      </c>
      <c r="R1948" s="1"/>
      <c r="V1948" s="86">
        <v>41199</v>
      </c>
      <c r="W1948" s="5">
        <v>3.06</v>
      </c>
      <c r="Z1948" s="86">
        <v>41136</v>
      </c>
      <c r="AA1948" s="5">
        <v>91.2</v>
      </c>
      <c r="AC1948" s="1">
        <v>41085</v>
      </c>
      <c r="AD1948">
        <v>1.7404999999999999</v>
      </c>
      <c r="AE1948" s="87">
        <f t="shared" ca="1" si="213"/>
        <v>-6.9600000000000106E-2</v>
      </c>
      <c r="AF1948" s="87">
        <f t="shared" ca="1" si="214"/>
        <v>5.015345617867896E-2</v>
      </c>
      <c r="AG1948" s="87">
        <f t="shared" ca="1" si="215"/>
        <v>0.8087001813610124</v>
      </c>
      <c r="AI1948" s="1">
        <v>40991</v>
      </c>
      <c r="AJ1948">
        <v>1397.11</v>
      </c>
      <c r="AK1948" s="85">
        <f t="shared" ca="1" si="218"/>
        <v>3.0968876681286826E-3</v>
      </c>
      <c r="AL1948" s="87">
        <f t="shared" ca="1" si="216"/>
        <v>4.2478667456971814E-3</v>
      </c>
      <c r="AM1948" s="87">
        <f t="shared" ca="1" si="217"/>
        <v>6.8494793168473693</v>
      </c>
    </row>
    <row r="1949" spans="2:39" x14ac:dyDescent="0.45">
      <c r="B1949" s="86">
        <v>41226</v>
      </c>
      <c r="C1949" s="5">
        <v>71.052499999999995</v>
      </c>
      <c r="E1949" s="86">
        <v>41232</v>
      </c>
      <c r="F1949" s="5">
        <v>1.659</v>
      </c>
      <c r="G1949" s="5">
        <v>0.31148986072315948</v>
      </c>
      <c r="I1949" s="86">
        <v>41134</v>
      </c>
      <c r="J1949" s="5">
        <v>13.7</v>
      </c>
      <c r="L1949" s="86">
        <v>41234</v>
      </c>
      <c r="M1949" s="5">
        <v>1.323</v>
      </c>
      <c r="O1949" s="86">
        <f t="shared" ca="1" si="219"/>
        <v>41234</v>
      </c>
      <c r="P1949" s="5">
        <v>1403.93</v>
      </c>
      <c r="Q1949" s="5">
        <v>2.3113339819502698</v>
      </c>
      <c r="R1949" s="1"/>
      <c r="V1949" s="86">
        <v>41198</v>
      </c>
      <c r="W1949" s="5">
        <v>3.88</v>
      </c>
      <c r="Z1949" s="86">
        <v>41135</v>
      </c>
      <c r="AA1949" s="5">
        <v>91.64</v>
      </c>
      <c r="AC1949" s="1">
        <v>41082</v>
      </c>
      <c r="AD1949">
        <v>1.8101</v>
      </c>
      <c r="AE1949" s="87">
        <f t="shared" ref="AE1949:AE2012" ca="1" si="220">(AD1949-AD1950)</f>
        <v>3.2599999999999962E-2</v>
      </c>
      <c r="AF1949" s="87">
        <f t="shared" ref="AF1949:AF2012" ca="1" si="221">STDEV(AE1949:AE1952)</f>
        <v>3.4424652019543575E-2</v>
      </c>
      <c r="AG1949" s="87">
        <f t="shared" ref="AG1949:AG2012" ca="1" si="222">AF1949*SQRT(260)</f>
        <v>0.55508083495409299</v>
      </c>
      <c r="AI1949" s="1">
        <v>40990</v>
      </c>
      <c r="AJ1949">
        <v>1392.79</v>
      </c>
      <c r="AK1949" s="85">
        <f t="shared" ca="1" si="218"/>
        <v>-7.2325930782568071E-3</v>
      </c>
      <c r="AL1949" s="87">
        <f t="shared" ref="AL1949:AL2012" ca="1" si="223">STDEV(AK1949:AK1952)</f>
        <v>4.6186798999564675E-3</v>
      </c>
      <c r="AM1949" s="87">
        <f t="shared" ref="AM1949:AM2012" ca="1" si="224">AL1949*SQRT(260)*100</f>
        <v>7.4473975620669597</v>
      </c>
    </row>
    <row r="1950" spans="2:39" x14ac:dyDescent="0.45">
      <c r="B1950" s="86">
        <v>41225</v>
      </c>
      <c r="C1950" s="5">
        <v>70.55</v>
      </c>
      <c r="E1950" s="86">
        <v>41229</v>
      </c>
      <c r="F1950" s="5">
        <v>1.6288</v>
      </c>
      <c r="G1950" s="5">
        <v>0.14961010438246972</v>
      </c>
      <c r="I1950" s="86">
        <v>41131</v>
      </c>
      <c r="J1950" s="5">
        <v>14.74</v>
      </c>
      <c r="L1950" s="86">
        <v>41233</v>
      </c>
      <c r="M1950" s="5">
        <v>1.3254999999999999</v>
      </c>
      <c r="O1950" s="86">
        <f t="shared" ca="1" si="219"/>
        <v>41233</v>
      </c>
      <c r="P1950" s="5">
        <v>1404.11</v>
      </c>
      <c r="Q1950" s="5">
        <v>2.2682379841450602</v>
      </c>
      <c r="R1950" s="1"/>
      <c r="V1950" s="86">
        <v>41197</v>
      </c>
      <c r="W1950" s="5">
        <v>5.63</v>
      </c>
      <c r="Z1950" s="86">
        <v>41134</v>
      </c>
      <c r="AA1950" s="5">
        <v>91.5</v>
      </c>
      <c r="AC1950" s="1">
        <v>41081</v>
      </c>
      <c r="AD1950">
        <v>1.7775000000000001</v>
      </c>
      <c r="AE1950" s="87">
        <f t="shared" ca="1" si="220"/>
        <v>-3.0499999999999972E-2</v>
      </c>
      <c r="AF1950" s="87">
        <f t="shared" ca="1" si="221"/>
        <v>3.4296197554053519E-2</v>
      </c>
      <c r="AG1950" s="87">
        <f t="shared" ca="1" si="222"/>
        <v>0.55300956893469144</v>
      </c>
      <c r="AI1950" s="1">
        <v>40989</v>
      </c>
      <c r="AJ1950">
        <v>1402.9</v>
      </c>
      <c r="AK1950" s="85">
        <f t="shared" ref="AK1950:AK2013" ca="1" si="225">LN(AJ1950/AJ1951)</f>
        <v>-1.8658183320720489E-3</v>
      </c>
      <c r="AL1950" s="87">
        <f t="shared" ca="1" si="223"/>
        <v>3.1347964212417407E-3</v>
      </c>
      <c r="AM1950" s="87">
        <f t="shared" ca="1" si="224"/>
        <v>5.0547073472989572</v>
      </c>
    </row>
    <row r="1951" spans="2:39" x14ac:dyDescent="0.45">
      <c r="B1951" s="86">
        <v>41222</v>
      </c>
      <c r="C1951" s="5">
        <v>69.206500000000005</v>
      </c>
      <c r="E1951" s="86">
        <v>41228</v>
      </c>
      <c r="F1951" s="5">
        <v>1.6383000000000001</v>
      </c>
      <c r="G1951" s="5">
        <v>0.1754364082319663</v>
      </c>
      <c r="I1951" s="86">
        <v>41130</v>
      </c>
      <c r="J1951" s="5">
        <v>15.28</v>
      </c>
      <c r="L1951" s="86">
        <v>41232</v>
      </c>
      <c r="M1951" s="5">
        <v>1.2856000000000001</v>
      </c>
      <c r="O1951" s="86">
        <f t="shared" ca="1" si="219"/>
        <v>41232</v>
      </c>
      <c r="P1951" s="5">
        <v>1405.87</v>
      </c>
      <c r="Q1951" s="5">
        <v>3.4833735079310402</v>
      </c>
      <c r="R1951" s="1"/>
      <c r="V1951" s="86">
        <v>41194</v>
      </c>
      <c r="W1951" s="5">
        <v>5.5</v>
      </c>
      <c r="Z1951" s="86">
        <v>41131</v>
      </c>
      <c r="AA1951" s="5">
        <v>91.45</v>
      </c>
      <c r="AC1951" s="1">
        <v>41080</v>
      </c>
      <c r="AD1951">
        <v>1.8080000000000001</v>
      </c>
      <c r="AE1951" s="87">
        <f t="shared" ca="1" si="220"/>
        <v>3.2000000000000028E-2</v>
      </c>
      <c r="AF1951" s="87">
        <f t="shared" ca="1" si="221"/>
        <v>5.2085466622977798E-2</v>
      </c>
      <c r="AG1951" s="87">
        <f t="shared" ca="1" si="222"/>
        <v>0.83985291370969639</v>
      </c>
      <c r="AI1951" s="1">
        <v>40988</v>
      </c>
      <c r="AJ1951">
        <v>1405.52</v>
      </c>
      <c r="AK1951" s="85">
        <f t="shared" ca="1" si="225"/>
        <v>-3.0050426304927035E-3</v>
      </c>
      <c r="AL1951" s="87">
        <f t="shared" ca="1" si="223"/>
        <v>3.8854702151300334E-3</v>
      </c>
      <c r="AM1951" s="87">
        <f t="shared" ca="1" si="224"/>
        <v>6.2651324695430679</v>
      </c>
    </row>
    <row r="1952" spans="2:39" x14ac:dyDescent="0.45">
      <c r="B1952" s="86">
        <v>41221</v>
      </c>
      <c r="C1952" s="5">
        <v>71.454999999999998</v>
      </c>
      <c r="E1952" s="86">
        <v>41227</v>
      </c>
      <c r="F1952" s="5">
        <v>1.629</v>
      </c>
      <c r="G1952" s="5">
        <v>0.48874840153191151</v>
      </c>
      <c r="I1952" s="86">
        <v>41129</v>
      </c>
      <c r="J1952" s="5">
        <v>15.32</v>
      </c>
      <c r="L1952" s="86">
        <v>41229</v>
      </c>
      <c r="M1952" s="5">
        <v>1.2523</v>
      </c>
      <c r="O1952" s="86">
        <f t="shared" ca="1" si="219"/>
        <v>41229</v>
      </c>
      <c r="P1952" s="5">
        <v>1402.8</v>
      </c>
      <c r="Q1952" s="5">
        <v>3.48896975039517</v>
      </c>
      <c r="R1952" s="1"/>
      <c r="V1952" s="86">
        <v>41193</v>
      </c>
      <c r="W1952" s="5">
        <v>4.6900000000000004</v>
      </c>
      <c r="Z1952" s="86">
        <v>41130</v>
      </c>
      <c r="AA1952" s="5">
        <v>91.53</v>
      </c>
      <c r="AC1952" s="1">
        <v>41079</v>
      </c>
      <c r="AD1952">
        <v>1.776</v>
      </c>
      <c r="AE1952" s="87">
        <f t="shared" ca="1" si="220"/>
        <v>4.6499999999999986E-2</v>
      </c>
      <c r="AF1952" s="87">
        <f t="shared" ca="1" si="221"/>
        <v>5.3631458430042113E-2</v>
      </c>
      <c r="AG1952" s="87">
        <f t="shared" ca="1" si="222"/>
        <v>0.86478128256031717</v>
      </c>
      <c r="AI1952" s="1">
        <v>40987</v>
      </c>
      <c r="AJ1952">
        <v>1409.75</v>
      </c>
      <c r="AK1952" s="85">
        <f t="shared" ca="1" si="225"/>
        <v>3.9660028103612023E-3</v>
      </c>
      <c r="AL1952" s="87">
        <f t="shared" ca="1" si="223"/>
        <v>3.1420588618737691E-3</v>
      </c>
      <c r="AM1952" s="87">
        <f t="shared" ca="1" si="224"/>
        <v>5.0664176809503827</v>
      </c>
    </row>
    <row r="1953" spans="2:39" x14ac:dyDescent="0.45">
      <c r="B1953" s="86">
        <v>41220</v>
      </c>
      <c r="C1953" s="5">
        <v>72.585999999999999</v>
      </c>
      <c r="E1953" s="86">
        <v>41226</v>
      </c>
      <c r="F1953" s="5">
        <v>1.64</v>
      </c>
      <c r="G1953" s="5">
        <v>0.81372907039136677</v>
      </c>
      <c r="I1953" s="86">
        <v>41128</v>
      </c>
      <c r="J1953" s="5">
        <v>15.99</v>
      </c>
      <c r="L1953" s="86">
        <v>41228</v>
      </c>
      <c r="M1953" s="5">
        <v>1.2618</v>
      </c>
      <c r="O1953" s="86">
        <f t="shared" ca="1" si="219"/>
        <v>41228</v>
      </c>
      <c r="P1953" s="5">
        <v>1402.22</v>
      </c>
      <c r="Q1953" s="5">
        <v>13.3797847153111</v>
      </c>
      <c r="R1953" s="1"/>
      <c r="V1953" s="86">
        <v>41192</v>
      </c>
      <c r="W1953" s="5">
        <v>5.5</v>
      </c>
      <c r="Z1953" s="86">
        <v>41129</v>
      </c>
      <c r="AA1953" s="5">
        <v>91.52</v>
      </c>
      <c r="AC1953" s="1">
        <v>41078</v>
      </c>
      <c r="AD1953">
        <v>1.7295</v>
      </c>
      <c r="AE1953" s="87">
        <f t="shared" ca="1" si="220"/>
        <v>4.9999999999994493E-4</v>
      </c>
      <c r="AF1953" s="87">
        <f t="shared" ca="1" si="221"/>
        <v>5.4844112415706643E-2</v>
      </c>
      <c r="AG1953" s="87">
        <f t="shared" ca="1" si="222"/>
        <v>0.88433474054417505</v>
      </c>
      <c r="AI1953" s="1">
        <v>40984</v>
      </c>
      <c r="AJ1953">
        <v>1404.17</v>
      </c>
      <c r="AK1953" s="85">
        <f t="shared" ca="1" si="225"/>
        <v>1.1187237741202927E-3</v>
      </c>
      <c r="AL1953" s="87">
        <f t="shared" ca="1" si="223"/>
        <v>8.5416766776897166E-3</v>
      </c>
      <c r="AM1953" s="87">
        <f t="shared" ca="1" si="224"/>
        <v>13.773039795632986</v>
      </c>
    </row>
    <row r="1954" spans="2:39" x14ac:dyDescent="0.45">
      <c r="B1954" s="86">
        <v>41219</v>
      </c>
      <c r="C1954" s="5">
        <v>78.031999999999996</v>
      </c>
      <c r="E1954" s="86">
        <v>41222</v>
      </c>
      <c r="F1954" s="5">
        <v>1.6455</v>
      </c>
      <c r="G1954" s="5">
        <v>1.2443592728790174</v>
      </c>
      <c r="I1954" s="86">
        <v>41127</v>
      </c>
      <c r="J1954" s="5">
        <v>15.95</v>
      </c>
      <c r="L1954" s="86">
        <v>41227</v>
      </c>
      <c r="M1954" s="5">
        <v>1.262</v>
      </c>
      <c r="O1954" s="86">
        <f t="shared" ca="1" si="219"/>
        <v>41227</v>
      </c>
      <c r="P1954" s="5">
        <v>1401.35</v>
      </c>
      <c r="Q1954" s="5">
        <v>17.4851507171626</v>
      </c>
      <c r="R1954" s="1"/>
      <c r="V1954" s="86">
        <v>41191</v>
      </c>
      <c r="W1954" s="5">
        <v>5.69</v>
      </c>
      <c r="Z1954" s="86">
        <v>41128</v>
      </c>
      <c r="AA1954" s="5">
        <v>91.46</v>
      </c>
      <c r="AC1954" s="1">
        <v>41075</v>
      </c>
      <c r="AD1954">
        <v>1.7290000000000001</v>
      </c>
      <c r="AE1954" s="87">
        <f t="shared" ca="1" si="220"/>
        <v>-7.0500000000000007E-2</v>
      </c>
      <c r="AF1954" s="87">
        <f t="shared" ca="1" si="221"/>
        <v>6.8442597603149635E-2</v>
      </c>
      <c r="AG1954" s="87">
        <f t="shared" ca="1" si="222"/>
        <v>1.1036037256793456</v>
      </c>
      <c r="AI1954" s="1">
        <v>40983</v>
      </c>
      <c r="AJ1954">
        <v>1402.6</v>
      </c>
      <c r="AK1954" s="85">
        <f t="shared" ca="1" si="225"/>
        <v>5.9495041200391232E-3</v>
      </c>
      <c r="AL1954" s="87">
        <f t="shared" ca="1" si="223"/>
        <v>8.7339934051639742E-3</v>
      </c>
      <c r="AM1954" s="87">
        <f t="shared" ca="1" si="224"/>
        <v>14.083141200874335</v>
      </c>
    </row>
    <row r="1955" spans="2:39" x14ac:dyDescent="0.45">
      <c r="B1955" s="86">
        <v>41218</v>
      </c>
      <c r="C1955" s="5">
        <v>77.2</v>
      </c>
      <c r="E1955" s="86">
        <v>41221</v>
      </c>
      <c r="F1955" s="5">
        <v>1.6345000000000001</v>
      </c>
      <c r="G1955" s="5">
        <v>1.2046825238764487</v>
      </c>
      <c r="I1955" s="86">
        <v>41124</v>
      </c>
      <c r="J1955" s="5">
        <v>15.64</v>
      </c>
      <c r="L1955" s="86">
        <v>41226</v>
      </c>
      <c r="M1955" s="5">
        <v>1.268</v>
      </c>
      <c r="O1955" s="86">
        <f t="shared" ca="1" si="219"/>
        <v>41226</v>
      </c>
      <c r="P1955" s="5">
        <v>1394.23</v>
      </c>
      <c r="Q1955" s="5">
        <v>18.531491688121999</v>
      </c>
      <c r="R1955" s="1"/>
      <c r="V1955" s="86">
        <v>41190</v>
      </c>
      <c r="W1955" s="5">
        <v>6.5</v>
      </c>
      <c r="Z1955" s="86">
        <v>41127</v>
      </c>
      <c r="AA1955" s="5">
        <v>91.64</v>
      </c>
      <c r="AC1955" s="1">
        <v>41074</v>
      </c>
      <c r="AD1955">
        <v>1.7995000000000001</v>
      </c>
      <c r="AE1955" s="87">
        <f t="shared" ca="1" si="220"/>
        <v>3.9500000000000091E-2</v>
      </c>
      <c r="AF1955" s="87">
        <f t="shared" ca="1" si="221"/>
        <v>6.3152540196997078E-2</v>
      </c>
      <c r="AG1955" s="87">
        <f t="shared" ca="1" si="222"/>
        <v>1.0183041130559505</v>
      </c>
      <c r="AI1955" s="1">
        <v>40982</v>
      </c>
      <c r="AJ1955">
        <v>1394.28</v>
      </c>
      <c r="AK1955" s="85">
        <f t="shared" ca="1" si="225"/>
        <v>-1.1970340792054287E-3</v>
      </c>
      <c r="AL1955" s="87">
        <f t="shared" ca="1" si="223"/>
        <v>8.7908431421445579E-3</v>
      </c>
      <c r="AM1955" s="87">
        <f t="shared" ca="1" si="224"/>
        <v>14.174808647366424</v>
      </c>
    </row>
    <row r="1956" spans="2:39" x14ac:dyDescent="0.45">
      <c r="B1956" s="86">
        <v>41215</v>
      </c>
      <c r="C1956" s="5">
        <v>78.015500000000003</v>
      </c>
      <c r="E1956" s="86">
        <v>41220</v>
      </c>
      <c r="F1956" s="5">
        <v>1.694</v>
      </c>
      <c r="G1956" s="5">
        <v>1.1561633679257146</v>
      </c>
      <c r="I1956" s="86">
        <v>41123</v>
      </c>
      <c r="J1956" s="5">
        <v>17.57</v>
      </c>
      <c r="L1956" s="86">
        <v>41225</v>
      </c>
      <c r="M1956" s="5">
        <v>1.268</v>
      </c>
      <c r="O1956" s="86">
        <f t="shared" ca="1" si="219"/>
        <v>41225</v>
      </c>
      <c r="P1956" s="5">
        <v>1390.99</v>
      </c>
      <c r="Q1956" s="5">
        <v>19.399779340568099</v>
      </c>
      <c r="R1956" s="1"/>
      <c r="V1956" s="86">
        <v>41187</v>
      </c>
      <c r="W1956" s="5">
        <v>6.38</v>
      </c>
      <c r="Z1956" s="86">
        <v>41124</v>
      </c>
      <c r="AA1956" s="5">
        <v>91.7</v>
      </c>
      <c r="AC1956" s="1">
        <v>41073</v>
      </c>
      <c r="AD1956">
        <v>1.76</v>
      </c>
      <c r="AE1956" s="87">
        <f t="shared" ca="1" si="220"/>
        <v>-7.1299999999999919E-2</v>
      </c>
      <c r="AF1956" s="87">
        <f t="shared" ca="1" si="221"/>
        <v>5.6645586765431216E-2</v>
      </c>
      <c r="AG1956" s="87">
        <f t="shared" ca="1" si="222"/>
        <v>0.91338264161303118</v>
      </c>
      <c r="AI1956" s="1">
        <v>40981</v>
      </c>
      <c r="AJ1956">
        <v>1395.95</v>
      </c>
      <c r="AK1956" s="85">
        <f t="shared" ca="1" si="225"/>
        <v>1.796914314001119E-2</v>
      </c>
      <c r="AL1956" s="87">
        <f t="shared" ca="1" si="223"/>
        <v>7.8115668601795767E-3</v>
      </c>
      <c r="AM1956" s="87">
        <f t="shared" ca="1" si="224"/>
        <v>12.595773088966991</v>
      </c>
    </row>
    <row r="1957" spans="2:39" x14ac:dyDescent="0.45">
      <c r="B1957" s="86">
        <v>41214</v>
      </c>
      <c r="C1957" s="5">
        <v>79.354500000000002</v>
      </c>
      <c r="E1957" s="86">
        <v>41219</v>
      </c>
      <c r="F1957" s="5">
        <v>1.7929999999999999</v>
      </c>
      <c r="G1957" s="5">
        <v>0.78638332467908556</v>
      </c>
      <c r="I1957" s="86">
        <v>41122</v>
      </c>
      <c r="J1957" s="5">
        <v>18.96</v>
      </c>
      <c r="L1957" s="86">
        <v>41222</v>
      </c>
      <c r="M1957" s="5">
        <v>1.2645999999999999</v>
      </c>
      <c r="O1957" s="86">
        <f t="shared" ca="1" si="219"/>
        <v>41222</v>
      </c>
      <c r="P1957" s="5">
        <v>1365</v>
      </c>
      <c r="Q1957" s="5">
        <v>4.6387950981236896</v>
      </c>
      <c r="R1957" s="1"/>
      <c r="V1957" s="86">
        <v>41186</v>
      </c>
      <c r="W1957" s="5">
        <v>7.63</v>
      </c>
      <c r="Z1957" s="86">
        <v>41123</v>
      </c>
      <c r="AA1957" s="5">
        <v>91.32</v>
      </c>
      <c r="AC1957" s="1">
        <v>41072</v>
      </c>
      <c r="AD1957">
        <v>1.8312999999999999</v>
      </c>
      <c r="AE1957" s="87">
        <f t="shared" ca="1" si="220"/>
        <v>5.479999999999996E-2</v>
      </c>
      <c r="AF1957" s="87">
        <f t="shared" ca="1" si="221"/>
        <v>4.299832361073317E-2</v>
      </c>
      <c r="AG1957" s="87">
        <f t="shared" ca="1" si="222"/>
        <v>0.69332713538896396</v>
      </c>
      <c r="AI1957" s="1">
        <v>40980</v>
      </c>
      <c r="AJ1957">
        <v>1371.09</v>
      </c>
      <c r="AK1957" s="85">
        <f t="shared" ca="1" si="225"/>
        <v>1.6046915379674782E-4</v>
      </c>
      <c r="AL1957" s="87">
        <f t="shared" ca="1" si="223"/>
        <v>4.1449475733211496E-3</v>
      </c>
      <c r="AM1957" s="87">
        <f t="shared" ca="1" si="224"/>
        <v>6.6835271378599419</v>
      </c>
    </row>
    <row r="1958" spans="2:39" x14ac:dyDescent="0.45">
      <c r="B1958" s="86">
        <v>41213</v>
      </c>
      <c r="C1958" s="5">
        <v>78.293000000000006</v>
      </c>
      <c r="E1958" s="86">
        <v>41218</v>
      </c>
      <c r="F1958" s="5">
        <v>1.7175</v>
      </c>
      <c r="G1958" s="5">
        <v>0.44327145558149078</v>
      </c>
      <c r="I1958" s="86">
        <v>41121</v>
      </c>
      <c r="J1958" s="5">
        <v>18.93</v>
      </c>
      <c r="L1958" s="86">
        <v>41221</v>
      </c>
      <c r="M1958" s="5">
        <v>1.2609999999999999</v>
      </c>
      <c r="O1958" s="86">
        <f t="shared" ca="1" si="219"/>
        <v>41221</v>
      </c>
      <c r="P1958" s="5">
        <v>1375.14</v>
      </c>
      <c r="Q1958" s="5">
        <v>17.536530025117699</v>
      </c>
      <c r="R1958" s="1"/>
      <c r="V1958" s="86">
        <v>41185</v>
      </c>
      <c r="W1958" s="5">
        <v>6.75</v>
      </c>
      <c r="Z1958" s="86">
        <v>41122</v>
      </c>
      <c r="AA1958" s="5">
        <v>91.69</v>
      </c>
      <c r="AC1958" s="1">
        <v>41071</v>
      </c>
      <c r="AD1958">
        <v>1.7765</v>
      </c>
      <c r="AE1958" s="87">
        <f t="shared" ca="1" si="220"/>
        <v>-5.0000000000000044E-2</v>
      </c>
      <c r="AF1958" s="87">
        <f t="shared" ca="1" si="221"/>
        <v>4.3501676212915487E-2</v>
      </c>
      <c r="AG1958" s="87">
        <f t="shared" ca="1" si="222"/>
        <v>0.70144345222310511</v>
      </c>
      <c r="AI1958" s="1">
        <v>40977</v>
      </c>
      <c r="AJ1958">
        <v>1370.87</v>
      </c>
      <c r="AK1958" s="85">
        <f t="shared" ca="1" si="225"/>
        <v>3.6247016059477617E-3</v>
      </c>
      <c r="AL1958" s="87">
        <f t="shared" ca="1" si="223"/>
        <v>1.1406675007926106E-2</v>
      </c>
      <c r="AM1958" s="87">
        <f t="shared" ca="1" si="224"/>
        <v>18.392710792995132</v>
      </c>
    </row>
    <row r="1959" spans="2:39" x14ac:dyDescent="0.45">
      <c r="B1959" s="86">
        <v>41212</v>
      </c>
      <c r="C1959" s="5">
        <v>77.3</v>
      </c>
      <c r="E1959" s="86">
        <v>41215</v>
      </c>
      <c r="F1959" s="5">
        <v>1.7456</v>
      </c>
      <c r="G1959" s="5">
        <v>0.40606789251716702</v>
      </c>
      <c r="I1959" s="86">
        <v>41120</v>
      </c>
      <c r="J1959" s="5">
        <v>18.03</v>
      </c>
      <c r="L1959" s="86">
        <v>41220</v>
      </c>
      <c r="M1959" s="5">
        <v>1.3160000000000001</v>
      </c>
      <c r="O1959" s="86">
        <f t="shared" ca="1" si="219"/>
        <v>41220</v>
      </c>
      <c r="P1959" s="5">
        <v>1379.32</v>
      </c>
      <c r="Q1959" s="5">
        <v>18.9150480023883</v>
      </c>
      <c r="R1959" s="1"/>
      <c r="V1959" s="86">
        <v>41184</v>
      </c>
      <c r="W1959" s="5">
        <v>7.81</v>
      </c>
      <c r="Z1959" s="86">
        <v>41121</v>
      </c>
      <c r="AA1959" s="5">
        <v>91.7</v>
      </c>
      <c r="AC1959" s="1">
        <v>41068</v>
      </c>
      <c r="AD1959">
        <v>1.8265</v>
      </c>
      <c r="AE1959" s="87">
        <f t="shared" ca="1" si="220"/>
        <v>4.0000000000000036E-3</v>
      </c>
      <c r="AF1959" s="87">
        <f t="shared" ca="1" si="221"/>
        <v>2.8311879132265339E-2</v>
      </c>
      <c r="AG1959" s="87">
        <f t="shared" ca="1" si="222"/>
        <v>0.45651533380599646</v>
      </c>
      <c r="AI1959" s="1">
        <v>40976</v>
      </c>
      <c r="AJ1959">
        <v>1365.91</v>
      </c>
      <c r="AK1959" s="85">
        <f t="shared" ca="1" si="225"/>
        <v>9.7700277612063294E-3</v>
      </c>
      <c r="AL1959" s="87">
        <f t="shared" ca="1" si="223"/>
        <v>1.1489476732191653E-2</v>
      </c>
      <c r="AM1959" s="87">
        <f t="shared" ca="1" si="224"/>
        <v>18.526224561601609</v>
      </c>
    </row>
    <row r="1960" spans="2:39" x14ac:dyDescent="0.45">
      <c r="B1960" s="86">
        <v>41211</v>
      </c>
      <c r="C1960" s="5">
        <v>77.3</v>
      </c>
      <c r="E1960" s="86">
        <v>41214</v>
      </c>
      <c r="F1960" s="5">
        <v>1.768</v>
      </c>
      <c r="G1960" s="5">
        <v>0.41207812770557684</v>
      </c>
      <c r="I1960" s="86">
        <v>41117</v>
      </c>
      <c r="J1960" s="5">
        <v>16.7</v>
      </c>
      <c r="L1960" s="86">
        <v>41219</v>
      </c>
      <c r="M1960" s="5">
        <v>1.39</v>
      </c>
      <c r="O1960" s="86">
        <f t="shared" ca="1" si="219"/>
        <v>41219</v>
      </c>
      <c r="P1960" s="5">
        <v>1385.3</v>
      </c>
      <c r="Q1960" s="5">
        <v>16.8858814698157</v>
      </c>
      <c r="R1960" s="1"/>
      <c r="V1960" s="86">
        <v>41183</v>
      </c>
      <c r="W1960" s="5">
        <v>7.5</v>
      </c>
      <c r="Z1960" s="86">
        <v>41120</v>
      </c>
      <c r="AA1960" s="5">
        <v>91.92</v>
      </c>
      <c r="AC1960" s="1">
        <v>41067</v>
      </c>
      <c r="AD1960">
        <v>1.8225</v>
      </c>
      <c r="AE1960" s="87">
        <f t="shared" ca="1" si="220"/>
        <v>-5.5000000000000604E-3</v>
      </c>
      <c r="AF1960" s="87">
        <f t="shared" ca="1" si="221"/>
        <v>3.1969712228920762E-2</v>
      </c>
      <c r="AG1960" s="87">
        <f t="shared" ca="1" si="222"/>
        <v>0.51549612025698255</v>
      </c>
      <c r="AI1960" s="1">
        <v>40975</v>
      </c>
      <c r="AJ1960">
        <v>1352.63</v>
      </c>
      <c r="AK1960" s="85">
        <f t="shared" ca="1" si="225"/>
        <v>6.8769072088010284E-3</v>
      </c>
      <c r="AL1960" s="87">
        <f t="shared" ca="1" si="223"/>
        <v>9.1477846226206243E-3</v>
      </c>
      <c r="AM1960" s="87">
        <f t="shared" ca="1" si="224"/>
        <v>14.750359490697889</v>
      </c>
    </row>
    <row r="1961" spans="2:39" x14ac:dyDescent="0.45">
      <c r="B1961" s="86">
        <v>41208</v>
      </c>
      <c r="C1961" s="5">
        <v>77.441000000000003</v>
      </c>
      <c r="E1961" s="86">
        <v>41213</v>
      </c>
      <c r="F1961" s="5">
        <v>1.738</v>
      </c>
      <c r="G1961" s="5">
        <v>0.54234410970649682</v>
      </c>
      <c r="I1961" s="86">
        <v>41116</v>
      </c>
      <c r="J1961" s="5">
        <v>17.53</v>
      </c>
      <c r="L1961" s="86">
        <v>41218</v>
      </c>
      <c r="M1961" s="5">
        <v>1.3445</v>
      </c>
      <c r="O1961" s="86">
        <f t="shared" ca="1" si="219"/>
        <v>41218</v>
      </c>
      <c r="P1961" s="5">
        <v>1385.97</v>
      </c>
      <c r="Q1961" s="5">
        <v>21.655931430526699</v>
      </c>
      <c r="R1961" s="1"/>
      <c r="V1961" s="86">
        <v>41180</v>
      </c>
      <c r="W1961" s="5">
        <v>6.88</v>
      </c>
      <c r="Z1961" s="86">
        <v>41117</v>
      </c>
      <c r="AA1961" s="5">
        <v>91.92</v>
      </c>
      <c r="AC1961" s="1">
        <v>41066</v>
      </c>
      <c r="AD1961">
        <v>1.8280000000000001</v>
      </c>
      <c r="AE1961" s="87">
        <f t="shared" ca="1" si="220"/>
        <v>5.600000000000005E-2</v>
      </c>
      <c r="AF1961" s="87">
        <f t="shared" ca="1" si="221"/>
        <v>6.2020661879731709E-2</v>
      </c>
      <c r="AG1961" s="87">
        <f t="shared" ca="1" si="222"/>
        <v>1.0000531235889429</v>
      </c>
      <c r="AI1961" s="1">
        <v>40974</v>
      </c>
      <c r="AJ1961">
        <v>1343.36</v>
      </c>
      <c r="AK1961" s="85">
        <f t="shared" ca="1" si="225"/>
        <v>-1.5496857011541449E-2</v>
      </c>
      <c r="AL1961" s="87">
        <f t="shared" ca="1" si="223"/>
        <v>8.8600624232462802E-3</v>
      </c>
      <c r="AM1961" s="87">
        <f t="shared" ca="1" si="224"/>
        <v>14.286421384445228</v>
      </c>
    </row>
    <row r="1962" spans="2:39" x14ac:dyDescent="0.45">
      <c r="B1962" s="86">
        <v>41207</v>
      </c>
      <c r="C1962" s="5">
        <v>80.5655</v>
      </c>
      <c r="E1962" s="86">
        <v>41212</v>
      </c>
      <c r="F1962" s="5">
        <v>1.7618</v>
      </c>
      <c r="G1962" s="5">
        <v>0.83587327588177596</v>
      </c>
      <c r="I1962" s="86">
        <v>41115</v>
      </c>
      <c r="J1962" s="5">
        <v>19.34</v>
      </c>
      <c r="L1962" s="86">
        <v>41215</v>
      </c>
      <c r="M1962" s="5">
        <v>1.3661000000000001</v>
      </c>
      <c r="O1962" s="86">
        <f t="shared" ca="1" si="219"/>
        <v>41215</v>
      </c>
      <c r="P1962" s="5">
        <v>1360.02</v>
      </c>
      <c r="Q1962" s="5">
        <v>19.324140128675001</v>
      </c>
      <c r="R1962" s="1"/>
      <c r="V1962" s="86">
        <v>41179</v>
      </c>
      <c r="W1962" s="5">
        <v>5.5</v>
      </c>
      <c r="Z1962" s="86">
        <v>41116</v>
      </c>
      <c r="AA1962" s="5">
        <v>91.38</v>
      </c>
      <c r="AC1962" s="1">
        <v>41065</v>
      </c>
      <c r="AD1962">
        <v>1.772</v>
      </c>
      <c r="AE1962" s="87">
        <f t="shared" ca="1" si="220"/>
        <v>3.499999999999992E-2</v>
      </c>
      <c r="AF1962" s="87">
        <f t="shared" ca="1" si="221"/>
        <v>6.4617464099627681E-2</v>
      </c>
      <c r="AG1962" s="87">
        <f t="shared" ca="1" si="222"/>
        <v>1.0419253012252532</v>
      </c>
      <c r="AI1962" s="1">
        <v>40973</v>
      </c>
      <c r="AJ1962">
        <v>1364.34</v>
      </c>
      <c r="AK1962" s="85">
        <f t="shared" ca="1" si="225"/>
        <v>-3.8698351494367675E-3</v>
      </c>
      <c r="AL1962" s="87">
        <f t="shared" ca="1" si="223"/>
        <v>5.0850395627996692E-3</v>
      </c>
      <c r="AM1962" s="87">
        <f t="shared" ca="1" si="224"/>
        <v>8.1993799231172595</v>
      </c>
    </row>
    <row r="1963" spans="2:39" x14ac:dyDescent="0.45">
      <c r="B1963" s="86">
        <v>41206</v>
      </c>
      <c r="C1963" s="5">
        <v>78.063500000000005</v>
      </c>
      <c r="E1963" s="86">
        <v>41211</v>
      </c>
      <c r="F1963" s="5">
        <v>1.7618</v>
      </c>
      <c r="G1963" s="5">
        <v>0.87135167029927252</v>
      </c>
      <c r="I1963" s="86">
        <v>41114</v>
      </c>
      <c r="J1963" s="5">
        <v>20.47</v>
      </c>
      <c r="L1963" s="86">
        <v>41214</v>
      </c>
      <c r="M1963" s="5">
        <v>1.3859999999999999</v>
      </c>
      <c r="O1963" s="86">
        <f t="shared" ca="1" si="219"/>
        <v>41214</v>
      </c>
      <c r="P1963" s="5">
        <v>1337.89</v>
      </c>
      <c r="Q1963" s="5">
        <v>7.3582295080081401</v>
      </c>
      <c r="R1963" s="1"/>
      <c r="V1963" s="86">
        <v>41178</v>
      </c>
      <c r="W1963" s="5">
        <v>5.5</v>
      </c>
      <c r="Z1963" s="86">
        <v>41115</v>
      </c>
      <c r="AA1963" s="5">
        <v>90.45</v>
      </c>
      <c r="AC1963" s="1">
        <v>41064</v>
      </c>
      <c r="AD1963">
        <v>1.7370000000000001</v>
      </c>
      <c r="AE1963" s="87">
        <f t="shared" ca="1" si="220"/>
        <v>6.7000000000000171E-2</v>
      </c>
      <c r="AF1963" s="87">
        <f t="shared" ca="1" si="221"/>
        <v>7.4954847519467918E-2</v>
      </c>
      <c r="AG1963" s="87">
        <f t="shared" ca="1" si="222"/>
        <v>1.208610600372733</v>
      </c>
      <c r="AI1963" s="1">
        <v>40970</v>
      </c>
      <c r="AJ1963">
        <v>1369.63</v>
      </c>
      <c r="AK1963" s="85">
        <f t="shared" ca="1" si="225"/>
        <v>-3.2510634673347419E-3</v>
      </c>
      <c r="AL1963" s="87">
        <f t="shared" ca="1" si="223"/>
        <v>5.2114189427634279E-3</v>
      </c>
      <c r="AM1963" s="87">
        <f t="shared" ca="1" si="224"/>
        <v>8.4031605501848556</v>
      </c>
    </row>
    <row r="1964" spans="2:39" x14ac:dyDescent="0.45">
      <c r="B1964" s="86">
        <v>41205</v>
      </c>
      <c r="C1964" s="5">
        <v>78.861500000000007</v>
      </c>
      <c r="E1964" s="86">
        <v>41208</v>
      </c>
      <c r="F1964" s="5">
        <v>1.7857000000000001</v>
      </c>
      <c r="G1964" s="5">
        <v>0.90731257936097509</v>
      </c>
      <c r="I1964" s="86">
        <v>41113</v>
      </c>
      <c r="J1964" s="5">
        <v>18.62</v>
      </c>
      <c r="L1964" s="86">
        <v>41213</v>
      </c>
      <c r="M1964" s="5">
        <v>1.351</v>
      </c>
      <c r="O1964" s="86">
        <f t="shared" ca="1" si="219"/>
        <v>41213</v>
      </c>
      <c r="P1964" s="5">
        <v>1338.31</v>
      </c>
      <c r="Q1964" s="5">
        <v>9.7869911110575902</v>
      </c>
      <c r="R1964" s="1"/>
      <c r="V1964" s="86">
        <v>41177</v>
      </c>
      <c r="W1964" s="5">
        <v>3.31</v>
      </c>
      <c r="Z1964" s="86">
        <v>41114</v>
      </c>
      <c r="AA1964" s="5">
        <v>90.64</v>
      </c>
      <c r="AC1964" s="1">
        <v>41061</v>
      </c>
      <c r="AD1964">
        <v>1.67</v>
      </c>
      <c r="AE1964" s="87">
        <f t="shared" ca="1" si="220"/>
        <v>-6.8500000000000005E-2</v>
      </c>
      <c r="AF1964" s="87">
        <f t="shared" ca="1" si="221"/>
        <v>4.630604712129948E-2</v>
      </c>
      <c r="AG1964" s="87">
        <f t="shared" ca="1" si="222"/>
        <v>0.74666257439354888</v>
      </c>
      <c r="AI1964" s="1">
        <v>40969</v>
      </c>
      <c r="AJ1964">
        <v>1374.09</v>
      </c>
      <c r="AK1964" s="85">
        <f t="shared" ca="1" si="225"/>
        <v>6.1392207480289963E-3</v>
      </c>
      <c r="AL1964" s="87">
        <f t="shared" ca="1" si="223"/>
        <v>4.6190532009542607E-3</v>
      </c>
      <c r="AM1964" s="87">
        <f t="shared" ca="1" si="224"/>
        <v>7.4479994918393411</v>
      </c>
    </row>
    <row r="1965" spans="2:39" x14ac:dyDescent="0.45">
      <c r="B1965" s="86">
        <v>41204</v>
      </c>
      <c r="C1965" s="5">
        <v>80.013999999999996</v>
      </c>
      <c r="E1965" s="86">
        <v>41207</v>
      </c>
      <c r="F1965" s="5">
        <v>1.865</v>
      </c>
      <c r="G1965" s="5">
        <v>0.67774326505936799</v>
      </c>
      <c r="I1965" s="86">
        <v>41110</v>
      </c>
      <c r="J1965" s="5">
        <v>16.27</v>
      </c>
      <c r="L1965" s="86">
        <v>41212</v>
      </c>
      <c r="M1965" s="5">
        <v>1.3694999999999999</v>
      </c>
      <c r="O1965" s="86">
        <f t="shared" ca="1" si="219"/>
        <v>41212</v>
      </c>
      <c r="P1965" s="5">
        <v>1350.52</v>
      </c>
      <c r="Q1965" s="5">
        <v>13.509066401629299</v>
      </c>
      <c r="R1965" s="1"/>
      <c r="V1965" s="86">
        <v>41176</v>
      </c>
      <c r="W1965" s="5">
        <v>1.75</v>
      </c>
      <c r="Z1965" s="86">
        <v>41113</v>
      </c>
      <c r="AA1965" s="5">
        <v>91.2</v>
      </c>
      <c r="AC1965" s="1">
        <v>41060</v>
      </c>
      <c r="AD1965">
        <v>1.7384999999999999</v>
      </c>
      <c r="AE1965" s="87">
        <f t="shared" ca="1" si="220"/>
        <v>-4.6499999999999986E-2</v>
      </c>
      <c r="AF1965" s="87">
        <f t="shared" ca="1" si="221"/>
        <v>5.1883587642593439E-2</v>
      </c>
      <c r="AG1965" s="87">
        <f t="shared" ca="1" si="222"/>
        <v>0.83659771296205165</v>
      </c>
      <c r="AI1965" s="1">
        <v>40968</v>
      </c>
      <c r="AJ1965">
        <v>1365.68</v>
      </c>
      <c r="AK1965" s="85">
        <f t="shared" ca="1" si="225"/>
        <v>-4.7482429432547935E-3</v>
      </c>
      <c r="AL1965" s="87">
        <f t="shared" ca="1" si="223"/>
        <v>3.5465949447576221E-3</v>
      </c>
      <c r="AM1965" s="87">
        <f t="shared" ca="1" si="224"/>
        <v>5.7187125146897211</v>
      </c>
    </row>
    <row r="1966" spans="2:39" x14ac:dyDescent="0.45">
      <c r="B1966" s="86">
        <v>41201</v>
      </c>
      <c r="C1966" s="5">
        <v>77.828999999999994</v>
      </c>
      <c r="E1966" s="86">
        <v>41206</v>
      </c>
      <c r="F1966" s="5">
        <v>1.8198000000000001</v>
      </c>
      <c r="G1966" s="5">
        <v>0.86246464661843814</v>
      </c>
      <c r="I1966" s="86">
        <v>41109</v>
      </c>
      <c r="J1966" s="5">
        <v>15.45</v>
      </c>
      <c r="L1966" s="86">
        <v>41211</v>
      </c>
      <c r="M1966" s="5">
        <v>1.3694</v>
      </c>
      <c r="O1966" s="86">
        <f t="shared" ca="1" si="219"/>
        <v>41211</v>
      </c>
      <c r="P1966" s="5">
        <v>1362.66</v>
      </c>
      <c r="Q1966" s="5">
        <v>13.0808279395876</v>
      </c>
      <c r="R1966" s="1"/>
      <c r="V1966" s="86">
        <v>41173</v>
      </c>
      <c r="W1966" s="5">
        <v>1.38</v>
      </c>
      <c r="Z1966" s="86">
        <v>41110</v>
      </c>
      <c r="AA1966" s="5">
        <v>91.35</v>
      </c>
      <c r="AC1966" s="1">
        <v>41059</v>
      </c>
      <c r="AD1966">
        <v>1.7849999999999999</v>
      </c>
      <c r="AE1966" s="87">
        <f t="shared" ca="1" si="220"/>
        <v>-0.10750000000000015</v>
      </c>
      <c r="AF1966" s="87">
        <f t="shared" ca="1" si="221"/>
        <v>5.155876905693807E-2</v>
      </c>
      <c r="AG1966" s="87">
        <f t="shared" ca="1" si="222"/>
        <v>0.83136017064406886</v>
      </c>
      <c r="AI1966" s="1">
        <v>40967</v>
      </c>
      <c r="AJ1966">
        <v>1372.18</v>
      </c>
      <c r="AK1966" s="85">
        <f t="shared" ca="1" si="225"/>
        <v>3.3506493568948885E-3</v>
      </c>
      <c r="AL1966" s="87">
        <f t="shared" ca="1" si="223"/>
        <v>1.3822044782472681E-3</v>
      </c>
      <c r="AM1966" s="87">
        <f t="shared" ca="1" si="224"/>
        <v>2.2287377528963983</v>
      </c>
    </row>
    <row r="1967" spans="2:39" x14ac:dyDescent="0.45">
      <c r="B1967" s="86">
        <v>41200</v>
      </c>
      <c r="C1967" s="5">
        <v>79.751000000000005</v>
      </c>
      <c r="E1967" s="86">
        <v>41205</v>
      </c>
      <c r="F1967" s="5">
        <v>1.8029999999999999</v>
      </c>
      <c r="G1967" s="5">
        <v>0.85620456083812169</v>
      </c>
      <c r="I1967" s="86">
        <v>41108</v>
      </c>
      <c r="J1967" s="5">
        <v>16.16</v>
      </c>
      <c r="L1967" s="86">
        <v>41208</v>
      </c>
      <c r="M1967" s="5">
        <v>1.3832</v>
      </c>
      <c r="O1967" s="86">
        <f t="shared" ca="1" si="219"/>
        <v>41208</v>
      </c>
      <c r="P1967" s="5">
        <v>1376.51</v>
      </c>
      <c r="Q1967" s="5">
        <v>7.17832504489024</v>
      </c>
      <c r="R1967" s="1"/>
      <c r="V1967" s="86">
        <v>41172</v>
      </c>
      <c r="W1967" s="5">
        <v>0.75</v>
      </c>
      <c r="Z1967" s="86">
        <v>41109</v>
      </c>
      <c r="AA1967" s="5">
        <v>91.78</v>
      </c>
      <c r="AC1967" s="1">
        <v>41058</v>
      </c>
      <c r="AD1967">
        <v>1.8925000000000001</v>
      </c>
      <c r="AE1967" s="87">
        <f t="shared" ca="1" si="220"/>
        <v>3.5000000000000586E-3</v>
      </c>
      <c r="AF1967" s="87">
        <f t="shared" ca="1" si="221"/>
        <v>3.1836404738391388E-2</v>
      </c>
      <c r="AG1967" s="87">
        <f t="shared" ca="1" si="222"/>
        <v>0.51334660156012923</v>
      </c>
      <c r="AI1967" s="1">
        <v>40966</v>
      </c>
      <c r="AJ1967">
        <v>1367.59</v>
      </c>
      <c r="AK1967" s="85">
        <f t="shared" ca="1" si="225"/>
        <v>1.3536603940939738E-3</v>
      </c>
      <c r="AL1967" s="87">
        <f t="shared" ca="1" si="223"/>
        <v>3.1678945184584585E-3</v>
      </c>
      <c r="AM1967" s="87">
        <f t="shared" ca="1" si="224"/>
        <v>5.1080764254468418</v>
      </c>
    </row>
    <row r="1968" spans="2:39" x14ac:dyDescent="0.45">
      <c r="B1968" s="86">
        <v>41199</v>
      </c>
      <c r="C1968" s="5">
        <v>80.592500000000001</v>
      </c>
      <c r="E1968" s="86">
        <v>41204</v>
      </c>
      <c r="F1968" s="5">
        <v>1.845</v>
      </c>
      <c r="G1968" s="5">
        <v>1.0847257717967249</v>
      </c>
      <c r="I1968" s="86">
        <v>41107</v>
      </c>
      <c r="J1968" s="5">
        <v>16.48</v>
      </c>
      <c r="L1968" s="86">
        <v>41207</v>
      </c>
      <c r="M1968" s="5">
        <v>1.4470000000000001</v>
      </c>
      <c r="O1968" s="86">
        <f t="shared" ca="1" si="219"/>
        <v>41207</v>
      </c>
      <c r="P1968" s="5">
        <v>1372.78</v>
      </c>
      <c r="Q1968" s="5">
        <v>12.305755795924799</v>
      </c>
      <c r="R1968" s="1"/>
      <c r="V1968" s="86">
        <v>41171</v>
      </c>
      <c r="W1968" s="5">
        <v>2</v>
      </c>
      <c r="Z1968" s="86">
        <v>41108</v>
      </c>
      <c r="AA1968" s="5">
        <v>91.55</v>
      </c>
      <c r="AC1968" s="1">
        <v>41057</v>
      </c>
      <c r="AD1968">
        <v>1.889</v>
      </c>
      <c r="AE1968" s="87">
        <f t="shared" ca="1" si="220"/>
        <v>9.9999999999988987E-5</v>
      </c>
      <c r="AF1968" s="87">
        <f t="shared" ca="1" si="221"/>
        <v>3.5854660320056991E-2</v>
      </c>
      <c r="AG1968" s="87">
        <f t="shared" ca="1" si="222"/>
        <v>0.57813902595598399</v>
      </c>
      <c r="AI1968" s="1">
        <v>40963</v>
      </c>
      <c r="AJ1968">
        <v>1365.74</v>
      </c>
      <c r="AK1968" s="85">
        <f t="shared" ca="1" si="225"/>
        <v>1.6708196763969795E-3</v>
      </c>
      <c r="AL1968" s="87">
        <f t="shared" ca="1" si="223"/>
        <v>3.1591772804652027E-3</v>
      </c>
      <c r="AM1968" s="87">
        <f t="shared" ca="1" si="224"/>
        <v>5.0940203015358643</v>
      </c>
    </row>
    <row r="1969" spans="2:39" x14ac:dyDescent="0.45">
      <c r="B1969" s="86">
        <v>41198</v>
      </c>
      <c r="C1969" s="5">
        <v>77.072000000000003</v>
      </c>
      <c r="E1969" s="86">
        <v>41201</v>
      </c>
      <c r="F1969" s="5">
        <v>1.796</v>
      </c>
      <c r="G1969" s="5">
        <v>1.0664018551496746</v>
      </c>
      <c r="I1969" s="86">
        <v>41106</v>
      </c>
      <c r="J1969" s="5">
        <v>17.11</v>
      </c>
      <c r="L1969" s="86">
        <v>41206</v>
      </c>
      <c r="M1969" s="5">
        <v>1.4308000000000001</v>
      </c>
      <c r="O1969" s="86">
        <f t="shared" ca="1" si="219"/>
        <v>41206</v>
      </c>
      <c r="P1969" s="5">
        <v>1363.67</v>
      </c>
      <c r="Q1969" s="5">
        <v>15.723537633607901</v>
      </c>
      <c r="R1969" s="1"/>
      <c r="V1969" s="86">
        <v>41170</v>
      </c>
      <c r="W1969" s="5">
        <v>3.75</v>
      </c>
      <c r="Z1969" s="86">
        <v>41107</v>
      </c>
      <c r="AA1969" s="5">
        <v>91.17</v>
      </c>
      <c r="AC1969" s="1">
        <v>41054</v>
      </c>
      <c r="AD1969">
        <v>1.8889</v>
      </c>
      <c r="AE1969" s="87">
        <f t="shared" ca="1" si="220"/>
        <v>-3.2100000000000017E-2</v>
      </c>
      <c r="AF1969" s="87">
        <f t="shared" ca="1" si="221"/>
        <v>4.1608172274205935E-2</v>
      </c>
      <c r="AG1969" s="87">
        <f t="shared" ca="1" si="222"/>
        <v>0.67091161862051529</v>
      </c>
      <c r="AI1969" s="1">
        <v>40962</v>
      </c>
      <c r="AJ1969">
        <v>1363.46</v>
      </c>
      <c r="AK1969" s="85">
        <f t="shared" ca="1" si="225"/>
        <v>4.262957005584894E-3</v>
      </c>
      <c r="AL1969" s="87">
        <f t="shared" ca="1" si="223"/>
        <v>3.236420710374588E-3</v>
      </c>
      <c r="AM1969" s="87">
        <f t="shared" ca="1" si="224"/>
        <v>5.2185715897942835</v>
      </c>
    </row>
    <row r="1970" spans="2:39" x14ac:dyDescent="0.45">
      <c r="B1970" s="86">
        <v>41197</v>
      </c>
      <c r="C1970" s="5">
        <v>74.864000000000004</v>
      </c>
      <c r="E1970" s="86">
        <v>41200</v>
      </c>
      <c r="F1970" s="5">
        <v>1.8640000000000001</v>
      </c>
      <c r="G1970" s="5">
        <v>0.6062617696452024</v>
      </c>
      <c r="I1970" s="86">
        <v>41103</v>
      </c>
      <c r="J1970" s="5">
        <v>16.739999999999998</v>
      </c>
      <c r="L1970" s="86">
        <v>41205</v>
      </c>
      <c r="M1970" s="5">
        <v>1.407</v>
      </c>
      <c r="O1970" s="86">
        <f t="shared" ca="1" si="219"/>
        <v>41205</v>
      </c>
      <c r="P1970" s="5">
        <v>1353.64</v>
      </c>
      <c r="Q1970" s="5">
        <v>15.5161043191038</v>
      </c>
      <c r="R1970" s="1"/>
      <c r="V1970" s="86">
        <v>41169</v>
      </c>
      <c r="W1970" s="5">
        <v>3.75</v>
      </c>
      <c r="Z1970" s="86">
        <v>41106</v>
      </c>
      <c r="AA1970" s="5">
        <v>90.74</v>
      </c>
      <c r="AC1970" s="1">
        <v>41053</v>
      </c>
      <c r="AD1970">
        <v>1.921</v>
      </c>
      <c r="AE1970" s="87">
        <f t="shared" ca="1" si="220"/>
        <v>4.5500000000000096E-2</v>
      </c>
      <c r="AF1970" s="87">
        <f t="shared" ca="1" si="221"/>
        <v>3.3161222333723858E-2</v>
      </c>
      <c r="AG1970" s="87">
        <f t="shared" ca="1" si="222"/>
        <v>0.53470864340623214</v>
      </c>
      <c r="AI1970" s="1">
        <v>40961</v>
      </c>
      <c r="AJ1970">
        <v>1357.66</v>
      </c>
      <c r="AK1970" s="85">
        <f t="shared" ca="1" si="225"/>
        <v>-3.34575126341362E-3</v>
      </c>
      <c r="AL1970" s="87">
        <f t="shared" ca="1" si="223"/>
        <v>6.0252308767928982E-3</v>
      </c>
      <c r="AM1970" s="87">
        <f t="shared" ca="1" si="224"/>
        <v>9.7153928643422418</v>
      </c>
    </row>
    <row r="1971" spans="2:39" x14ac:dyDescent="0.45">
      <c r="B1971" s="86">
        <v>41194</v>
      </c>
      <c r="C1971" s="5">
        <v>72.783000000000001</v>
      </c>
      <c r="E1971" s="86">
        <v>41199</v>
      </c>
      <c r="F1971" s="5">
        <v>1.8494999999999999</v>
      </c>
      <c r="G1971" s="5">
        <v>0.69164507998442848</v>
      </c>
      <c r="I1971" s="86">
        <v>41102</v>
      </c>
      <c r="J1971" s="5">
        <v>18.329999999999998</v>
      </c>
      <c r="L1971" s="86">
        <v>41204</v>
      </c>
      <c r="M1971" s="5">
        <v>1.4412</v>
      </c>
      <c r="O1971" s="86">
        <f t="shared" ca="1" si="219"/>
        <v>41204</v>
      </c>
      <c r="P1971" s="5">
        <v>1356.78</v>
      </c>
      <c r="Q1971" s="5">
        <v>17.585801461709099</v>
      </c>
      <c r="R1971" s="1"/>
      <c r="V1971" s="86">
        <v>41166</v>
      </c>
      <c r="W1971" s="5">
        <v>2.75</v>
      </c>
      <c r="Z1971" s="86">
        <v>41103</v>
      </c>
      <c r="AA1971" s="5">
        <v>91.09</v>
      </c>
      <c r="AC1971" s="1">
        <v>41052</v>
      </c>
      <c r="AD1971">
        <v>1.8754999999999999</v>
      </c>
      <c r="AE1971" s="87">
        <f t="shared" ca="1" si="220"/>
        <v>-2.849999999999997E-2</v>
      </c>
      <c r="AF1971" s="87">
        <f t="shared" ca="1" si="221"/>
        <v>2.7710933461962812E-2</v>
      </c>
      <c r="AG1971" s="87">
        <f t="shared" ca="1" si="222"/>
        <v>0.44682537603259043</v>
      </c>
      <c r="AI1971" s="1">
        <v>40960</v>
      </c>
      <c r="AJ1971">
        <v>1362.21</v>
      </c>
      <c r="AK1971" s="85">
        <f t="shared" ca="1" si="225"/>
        <v>7.1967808528795797E-4</v>
      </c>
      <c r="AL1971" s="87">
        <f t="shared" ca="1" si="223"/>
        <v>6.751844858954267E-3</v>
      </c>
      <c r="AM1971" s="87">
        <f t="shared" ca="1" si="224"/>
        <v>10.887022705882753</v>
      </c>
    </row>
    <row r="1972" spans="2:39" x14ac:dyDescent="0.45">
      <c r="B1972" s="86">
        <v>41193</v>
      </c>
      <c r="C1972" s="5">
        <v>73.748500000000007</v>
      </c>
      <c r="E1972" s="86">
        <v>41198</v>
      </c>
      <c r="F1972" s="5">
        <v>1.7589999999999999</v>
      </c>
      <c r="G1972" s="5">
        <v>0.36633773124445285</v>
      </c>
      <c r="I1972" s="86">
        <v>41101</v>
      </c>
      <c r="J1972" s="5">
        <v>17.95</v>
      </c>
      <c r="L1972" s="86">
        <v>41201</v>
      </c>
      <c r="M1972" s="5">
        <v>1.3945000000000001</v>
      </c>
      <c r="O1972" s="86">
        <f t="shared" ca="1" si="219"/>
        <v>41201</v>
      </c>
      <c r="P1972" s="5">
        <v>1334.76</v>
      </c>
      <c r="Q1972" s="5">
        <v>5.8486866820321604</v>
      </c>
      <c r="R1972" s="1"/>
      <c r="V1972" s="86">
        <v>41165</v>
      </c>
      <c r="W1972" s="5">
        <v>6.5</v>
      </c>
      <c r="Z1972" s="86">
        <v>41102</v>
      </c>
      <c r="AA1972" s="5">
        <v>90.81</v>
      </c>
      <c r="AC1972" s="1">
        <v>41051</v>
      </c>
      <c r="AD1972">
        <v>1.9039999999999999</v>
      </c>
      <c r="AE1972" s="87">
        <f t="shared" ca="1" si="220"/>
        <v>3.7499999999999867E-2</v>
      </c>
      <c r="AF1972" s="87">
        <f t="shared" ca="1" si="221"/>
        <v>4.413709701977836E-2</v>
      </c>
      <c r="AG1972" s="87">
        <f t="shared" ca="1" si="222"/>
        <v>0.71168930487022575</v>
      </c>
      <c r="AI1972" s="1">
        <v>40956</v>
      </c>
      <c r="AJ1972">
        <v>1361.23</v>
      </c>
      <c r="AK1972" s="85">
        <f t="shared" ca="1" si="225"/>
        <v>2.3462189950568782E-3</v>
      </c>
      <c r="AL1972" s="87">
        <f t="shared" ca="1" si="223"/>
        <v>6.9186558549525715E-3</v>
      </c>
      <c r="AM1972" s="87">
        <f t="shared" ca="1" si="224"/>
        <v>11.155997354880498</v>
      </c>
    </row>
    <row r="1973" spans="2:39" x14ac:dyDescent="0.45">
      <c r="B1973" s="86">
        <v>41192</v>
      </c>
      <c r="C1973" s="5">
        <v>73.012500000000003</v>
      </c>
      <c r="E1973" s="86">
        <v>41197</v>
      </c>
      <c r="F1973" s="5">
        <v>1.7195</v>
      </c>
      <c r="G1973" s="5">
        <v>0.33673738531185687</v>
      </c>
      <c r="I1973" s="86">
        <v>41100</v>
      </c>
      <c r="J1973" s="5">
        <v>18.72</v>
      </c>
      <c r="L1973" s="86">
        <v>41200</v>
      </c>
      <c r="M1973" s="5">
        <v>1.4690000000000001</v>
      </c>
      <c r="O1973" s="86">
        <f t="shared" ca="1" si="219"/>
        <v>41200</v>
      </c>
      <c r="P1973" s="5">
        <v>1341.46</v>
      </c>
      <c r="Q1973" s="5">
        <v>7.5695452222558304</v>
      </c>
      <c r="R1973" s="1"/>
      <c r="V1973" s="86">
        <v>41164</v>
      </c>
      <c r="W1973" s="5">
        <v>9</v>
      </c>
      <c r="Z1973" s="86">
        <v>41101</v>
      </c>
      <c r="AA1973" s="5">
        <v>91.01</v>
      </c>
      <c r="AC1973" s="1">
        <v>41050</v>
      </c>
      <c r="AD1973">
        <v>1.8665</v>
      </c>
      <c r="AE1973" s="87">
        <f t="shared" ca="1" si="220"/>
        <v>1.7500000000000071E-2</v>
      </c>
      <c r="AF1973" s="87">
        <f t="shared" ca="1" si="221"/>
        <v>3.7654127706445835E-2</v>
      </c>
      <c r="AG1973" s="87">
        <f t="shared" ca="1" si="222"/>
        <v>0.60715456571343207</v>
      </c>
      <c r="AI1973" s="1">
        <v>40955</v>
      </c>
      <c r="AJ1973">
        <v>1358.04</v>
      </c>
      <c r="AK1973" s="85">
        <f t="shared" ca="1" si="225"/>
        <v>1.0965322528886171E-2</v>
      </c>
      <c r="AL1973" s="87">
        <f t="shared" ca="1" si="223"/>
        <v>7.3862205833396949E-3</v>
      </c>
      <c r="AM1973" s="87">
        <f t="shared" ca="1" si="224"/>
        <v>11.909922825734537</v>
      </c>
    </row>
    <row r="1974" spans="2:39" x14ac:dyDescent="0.45">
      <c r="B1974" s="86">
        <v>41191</v>
      </c>
      <c r="C1974" s="5">
        <v>73.423000000000002</v>
      </c>
      <c r="E1974" s="86">
        <v>41194</v>
      </c>
      <c r="F1974" s="5">
        <v>1.712</v>
      </c>
      <c r="G1974" s="5">
        <v>0.29217871243470062</v>
      </c>
      <c r="I1974" s="86">
        <v>41099</v>
      </c>
      <c r="J1974" s="5">
        <v>17.98</v>
      </c>
      <c r="L1974" s="86">
        <v>41199</v>
      </c>
      <c r="M1974" s="5">
        <v>1.4644999999999999</v>
      </c>
      <c r="O1974" s="86">
        <f t="shared" ca="1" si="219"/>
        <v>41199</v>
      </c>
      <c r="P1974" s="5">
        <v>1341.47</v>
      </c>
      <c r="Q1974" s="5">
        <v>5.6976261149103404</v>
      </c>
      <c r="R1974" s="1"/>
      <c r="V1974" s="86">
        <v>41163</v>
      </c>
      <c r="W1974" s="5">
        <v>9.75</v>
      </c>
      <c r="Z1974" s="86">
        <v>41100</v>
      </c>
      <c r="AA1974" s="5">
        <v>90.72</v>
      </c>
      <c r="AC1974" s="1">
        <v>41047</v>
      </c>
      <c r="AD1974">
        <v>1.849</v>
      </c>
      <c r="AE1974" s="87">
        <f t="shared" ca="1" si="220"/>
        <v>1.2999999999999901E-2</v>
      </c>
      <c r="AF1974" s="87">
        <f t="shared" ca="1" si="221"/>
        <v>3.3389119984410055E-2</v>
      </c>
      <c r="AG1974" s="87">
        <f t="shared" ca="1" si="222"/>
        <v>0.53838338260635976</v>
      </c>
      <c r="AI1974" s="1">
        <v>40954</v>
      </c>
      <c r="AJ1974">
        <v>1343.23</v>
      </c>
      <c r="AK1974" s="85">
        <f t="shared" ca="1" si="225"/>
        <v>-5.3977329957059358E-3</v>
      </c>
      <c r="AL1974" s="87">
        <f t="shared" ca="1" si="223"/>
        <v>6.143548087000749E-3</v>
      </c>
      <c r="AM1974" s="87">
        <f t="shared" ca="1" si="224"/>
        <v>9.9061736332933048</v>
      </c>
    </row>
    <row r="1975" spans="2:39" x14ac:dyDescent="0.45">
      <c r="B1975" s="86">
        <v>41190</v>
      </c>
      <c r="C1975" s="5">
        <v>73.349999999999994</v>
      </c>
      <c r="E1975" s="86">
        <v>41193</v>
      </c>
      <c r="F1975" s="5">
        <v>1.718</v>
      </c>
      <c r="G1975" s="5">
        <v>0.31446526040247991</v>
      </c>
      <c r="I1975" s="86">
        <v>41096</v>
      </c>
      <c r="J1975" s="5">
        <v>17.100000000000001</v>
      </c>
      <c r="L1975" s="86">
        <v>41198</v>
      </c>
      <c r="M1975" s="5">
        <v>1.3964000000000001</v>
      </c>
      <c r="O1975" s="86">
        <f t="shared" ca="1" si="219"/>
        <v>41198</v>
      </c>
      <c r="P1975" s="5">
        <v>1352.46</v>
      </c>
      <c r="Q1975" s="5">
        <v>10.6196804614541</v>
      </c>
      <c r="R1975" s="1"/>
      <c r="V1975" s="86">
        <v>41162</v>
      </c>
      <c r="W1975" s="5">
        <v>10</v>
      </c>
      <c r="Z1975" s="86">
        <v>41099</v>
      </c>
      <c r="AA1975" s="5">
        <v>91.12</v>
      </c>
      <c r="AC1975" s="1">
        <v>41046</v>
      </c>
      <c r="AD1975">
        <v>1.8360000000000001</v>
      </c>
      <c r="AE1975" s="87">
        <f t="shared" ca="1" si="220"/>
        <v>-6.2999999999999945E-2</v>
      </c>
      <c r="AF1975" s="87">
        <f t="shared" ca="1" si="221"/>
        <v>3.0755419576610096E-2</v>
      </c>
      <c r="AG1975" s="87">
        <f t="shared" ca="1" si="222"/>
        <v>0.49591623956739528</v>
      </c>
      <c r="AI1975" s="1">
        <v>40953</v>
      </c>
      <c r="AJ1975">
        <v>1350.5</v>
      </c>
      <c r="AK1975" s="85">
        <f t="shared" ca="1" si="225"/>
        <v>-9.3995055527716274E-4</v>
      </c>
      <c r="AL1975" s="87">
        <f t="shared" ca="1" si="223"/>
        <v>5.6771996304423823E-3</v>
      </c>
      <c r="AM1975" s="87">
        <f t="shared" ca="1" si="224"/>
        <v>9.1542093418343526</v>
      </c>
    </row>
    <row r="1976" spans="2:39" x14ac:dyDescent="0.45">
      <c r="B1976" s="86">
        <v>41187</v>
      </c>
      <c r="C1976" s="5">
        <v>74.304000000000002</v>
      </c>
      <c r="E1976" s="86">
        <v>41192</v>
      </c>
      <c r="F1976" s="5">
        <v>1.7290000000000001</v>
      </c>
      <c r="G1976" s="5">
        <v>0.7615147076714931</v>
      </c>
      <c r="I1976" s="86">
        <v>41095</v>
      </c>
      <c r="J1976" s="5">
        <v>17.5</v>
      </c>
      <c r="L1976" s="86">
        <v>41197</v>
      </c>
      <c r="M1976" s="5">
        <v>1.3514999999999999</v>
      </c>
      <c r="O1976" s="86">
        <f t="shared" ca="1" si="219"/>
        <v>41197</v>
      </c>
      <c r="P1976" s="5">
        <v>1354.68</v>
      </c>
      <c r="Q1976" s="5">
        <v>11.361582035941099</v>
      </c>
      <c r="R1976" s="1"/>
      <c r="V1976" s="86">
        <v>41159</v>
      </c>
      <c r="W1976" s="5">
        <v>10.63</v>
      </c>
      <c r="Z1976" s="86">
        <v>41096</v>
      </c>
      <c r="AA1976" s="5">
        <v>91.09</v>
      </c>
      <c r="AC1976" s="1">
        <v>41045</v>
      </c>
      <c r="AD1976">
        <v>1.899</v>
      </c>
      <c r="AE1976" s="87">
        <f t="shared" ca="1" si="220"/>
        <v>-2.5500000000000078E-2</v>
      </c>
      <c r="AF1976" s="87">
        <f t="shared" ca="1" si="221"/>
        <v>2.6461843599164928E-2</v>
      </c>
      <c r="AG1976" s="87">
        <f t="shared" ca="1" si="222"/>
        <v>0.42668440718326361</v>
      </c>
      <c r="AI1976" s="1">
        <v>40952</v>
      </c>
      <c r="AJ1976">
        <v>1351.77</v>
      </c>
      <c r="AK1976" s="85">
        <f t="shared" ca="1" si="225"/>
        <v>6.7770197880235375E-3</v>
      </c>
      <c r="AL1976" s="87">
        <f t="shared" ca="1" si="223"/>
        <v>5.6993068753977494E-3</v>
      </c>
      <c r="AM1976" s="87">
        <f t="shared" ca="1" si="224"/>
        <v>9.1898562032213409</v>
      </c>
    </row>
    <row r="1977" spans="2:39" x14ac:dyDescent="0.45">
      <c r="B1977" s="86">
        <v>41186</v>
      </c>
      <c r="C1977" s="5">
        <v>73.435000000000002</v>
      </c>
      <c r="E1977" s="86">
        <v>41191</v>
      </c>
      <c r="F1977" s="5">
        <v>1.7708999999999999</v>
      </c>
      <c r="G1977" s="5">
        <v>0.81756262757051312</v>
      </c>
      <c r="I1977" s="86">
        <v>41093</v>
      </c>
      <c r="J1977" s="5">
        <v>16.66</v>
      </c>
      <c r="L1977" s="86">
        <v>41194</v>
      </c>
      <c r="M1977" s="5">
        <v>1.3325</v>
      </c>
      <c r="O1977" s="86">
        <f t="shared" ca="1" si="219"/>
        <v>41194</v>
      </c>
      <c r="P1977" s="5">
        <v>1367.58</v>
      </c>
      <c r="Q1977" s="5">
        <v>20.146060334484599</v>
      </c>
      <c r="R1977" s="1"/>
      <c r="V1977" s="86">
        <v>41158</v>
      </c>
      <c r="W1977" s="5">
        <v>10.5</v>
      </c>
      <c r="Z1977" s="86">
        <v>41095</v>
      </c>
      <c r="AA1977" s="5">
        <v>91.21</v>
      </c>
      <c r="AC1977" s="1">
        <v>41044</v>
      </c>
      <c r="AD1977">
        <v>1.9245000000000001</v>
      </c>
      <c r="AE1977" s="87">
        <f t="shared" ca="1" si="220"/>
        <v>-4.9999999999994493E-4</v>
      </c>
      <c r="AF1977" s="87">
        <f t="shared" ca="1" si="221"/>
        <v>3.6068545853693547E-2</v>
      </c>
      <c r="AG1977" s="87">
        <f t="shared" ca="1" si="222"/>
        <v>0.58158782655760466</v>
      </c>
      <c r="AI1977" s="1">
        <v>40949</v>
      </c>
      <c r="AJ1977">
        <v>1342.64</v>
      </c>
      <c r="AK1977" s="85">
        <f t="shared" ca="1" si="225"/>
        <v>-6.9101696706045917E-3</v>
      </c>
      <c r="AL1977" s="87">
        <f t="shared" ca="1" si="223"/>
        <v>4.4070751771065142E-3</v>
      </c>
      <c r="AM1977" s="87">
        <f t="shared" ca="1" si="224"/>
        <v>7.1061951987922392</v>
      </c>
    </row>
    <row r="1978" spans="2:39" x14ac:dyDescent="0.45">
      <c r="B1978" s="86">
        <v>41185</v>
      </c>
      <c r="C1978" s="5">
        <v>72.784999999999997</v>
      </c>
      <c r="E1978" s="86">
        <v>41190</v>
      </c>
      <c r="F1978" s="5">
        <v>1.8080000000000001</v>
      </c>
      <c r="G1978" s="5">
        <v>0.70070173159959104</v>
      </c>
      <c r="I1978" s="86">
        <v>41092</v>
      </c>
      <c r="J1978" s="5">
        <v>16.8</v>
      </c>
      <c r="L1978" s="86">
        <v>41193</v>
      </c>
      <c r="M1978" s="5">
        <v>1.333</v>
      </c>
      <c r="O1978" s="86">
        <f t="shared" ca="1" si="219"/>
        <v>41193</v>
      </c>
      <c r="P1978" s="5">
        <v>1374.02</v>
      </c>
      <c r="Q1978" s="5">
        <v>18.897581438259301</v>
      </c>
      <c r="R1978" s="1"/>
      <c r="V1978" s="86">
        <v>41157</v>
      </c>
      <c r="W1978" s="5">
        <v>9.8800000000000008</v>
      </c>
      <c r="Z1978" s="86">
        <v>41093</v>
      </c>
      <c r="AA1978" s="5">
        <v>91.2</v>
      </c>
      <c r="AC1978" s="1">
        <v>41043</v>
      </c>
      <c r="AD1978">
        <v>1.925</v>
      </c>
      <c r="AE1978" s="87">
        <f t="shared" ca="1" si="220"/>
        <v>-6.349999999999989E-2</v>
      </c>
      <c r="AF1978" s="87">
        <f t="shared" ca="1" si="221"/>
        <v>3.5274672216761879E-2</v>
      </c>
      <c r="AG1978" s="87">
        <f t="shared" ca="1" si="222"/>
        <v>0.56878699879656003</v>
      </c>
      <c r="AI1978" s="1">
        <v>40948</v>
      </c>
      <c r="AJ1978">
        <v>1351.95</v>
      </c>
      <c r="AK1978" s="85">
        <f t="shared" ca="1" si="225"/>
        <v>1.4730323066491182E-3</v>
      </c>
      <c r="AL1978" s="87">
        <f t="shared" ca="1" si="223"/>
        <v>1.1913460196303742E-3</v>
      </c>
      <c r="AM1978" s="87">
        <f t="shared" ca="1" si="224"/>
        <v>1.920987735533924</v>
      </c>
    </row>
    <row r="1979" spans="2:39" x14ac:dyDescent="0.45">
      <c r="B1979" s="86">
        <v>41184</v>
      </c>
      <c r="C1979" s="5">
        <v>74.094999999999999</v>
      </c>
      <c r="E1979" s="86">
        <v>41187</v>
      </c>
      <c r="F1979" s="5">
        <v>1.81</v>
      </c>
      <c r="G1979" s="5">
        <v>0.70252757952980005</v>
      </c>
      <c r="I1979" s="86">
        <v>41089</v>
      </c>
      <c r="J1979" s="5">
        <v>17.079999999999998</v>
      </c>
      <c r="L1979" s="86">
        <v>41192</v>
      </c>
      <c r="M1979" s="5">
        <v>1.345</v>
      </c>
      <c r="O1979" s="86">
        <f t="shared" ca="1" si="219"/>
        <v>41192</v>
      </c>
      <c r="P1979" s="5">
        <v>1365.51</v>
      </c>
      <c r="Q1979" s="5">
        <v>18.827831139388401</v>
      </c>
      <c r="R1979" s="1"/>
      <c r="V1979" s="86">
        <v>41156</v>
      </c>
      <c r="W1979" s="5">
        <v>10.19</v>
      </c>
      <c r="Z1979" s="86">
        <v>41092</v>
      </c>
      <c r="AA1979" s="5">
        <v>90.87</v>
      </c>
      <c r="AC1979" s="1">
        <v>41040</v>
      </c>
      <c r="AD1979">
        <v>1.9884999999999999</v>
      </c>
      <c r="AE1979" s="87">
        <f t="shared" ca="1" si="220"/>
        <v>-1.8999999999999906E-2</v>
      </c>
      <c r="AF1979" s="87">
        <f t="shared" ca="1" si="221"/>
        <v>1.8532921158486093E-2</v>
      </c>
      <c r="AG1979" s="87">
        <f t="shared" ca="1" si="222"/>
        <v>0.29883437441722127</v>
      </c>
      <c r="AI1979" s="1">
        <v>40947</v>
      </c>
      <c r="AJ1979">
        <v>1349.96</v>
      </c>
      <c r="AK1979" s="85">
        <f t="shared" ca="1" si="225"/>
        <v>2.1579461175579256E-3</v>
      </c>
      <c r="AL1979" s="87">
        <f t="shared" ca="1" si="223"/>
        <v>6.7293568507203029E-3</v>
      </c>
      <c r="AM1979" s="87">
        <f t="shared" ca="1" si="224"/>
        <v>10.850761882157137</v>
      </c>
    </row>
    <row r="1980" spans="2:39" x14ac:dyDescent="0.45">
      <c r="B1980" s="86">
        <v>41183</v>
      </c>
      <c r="C1980" s="5">
        <v>74.784999999999997</v>
      </c>
      <c r="E1980" s="86">
        <v>41186</v>
      </c>
      <c r="F1980" s="5">
        <v>1.7495000000000001</v>
      </c>
      <c r="G1980" s="5">
        <v>0.62423519872987998</v>
      </c>
      <c r="I1980" s="86">
        <v>41088</v>
      </c>
      <c r="J1980" s="5">
        <v>19.71</v>
      </c>
      <c r="L1980" s="86">
        <v>41191</v>
      </c>
      <c r="M1980" s="5">
        <v>1.3864000000000001</v>
      </c>
      <c r="O1980" s="86">
        <f t="shared" ca="1" si="219"/>
        <v>41191</v>
      </c>
      <c r="P1980" s="5">
        <v>1362.16</v>
      </c>
      <c r="Q1980" s="5">
        <v>18.272644487308899</v>
      </c>
      <c r="R1980" s="1"/>
      <c r="V1980" s="86">
        <v>41155</v>
      </c>
      <c r="W1980" s="5">
        <v>11.25</v>
      </c>
      <c r="Z1980" s="86">
        <v>41089</v>
      </c>
      <c r="AA1980" s="5">
        <v>91.29</v>
      </c>
      <c r="AC1980" s="1">
        <v>41039</v>
      </c>
      <c r="AD1980">
        <v>2.0074999999999998</v>
      </c>
      <c r="AE1980" s="87">
        <f t="shared" ca="1" si="220"/>
        <v>2.1399999999999864E-2</v>
      </c>
      <c r="AF1980" s="87">
        <f t="shared" ca="1" si="221"/>
        <v>1.6445946815755626E-2</v>
      </c>
      <c r="AG1980" s="87">
        <f t="shared" ca="1" si="222"/>
        <v>0.2651829242868633</v>
      </c>
      <c r="AI1980" s="1">
        <v>40946</v>
      </c>
      <c r="AJ1980">
        <v>1347.05</v>
      </c>
      <c r="AK1980" s="85">
        <f t="shared" ca="1" si="225"/>
        <v>2.0212685879011623E-3</v>
      </c>
      <c r="AL1980" s="87">
        <f t="shared" ca="1" si="223"/>
        <v>6.8755090254753303E-3</v>
      </c>
      <c r="AM1980" s="87">
        <f t="shared" ca="1" si="224"/>
        <v>11.086425182827018</v>
      </c>
    </row>
    <row r="1981" spans="2:39" x14ac:dyDescent="0.45">
      <c r="B1981" s="86">
        <v>41180</v>
      </c>
      <c r="C1981" s="5">
        <v>75.045000000000002</v>
      </c>
      <c r="E1981" s="86">
        <v>41185</v>
      </c>
      <c r="F1981" s="5">
        <v>1.681</v>
      </c>
      <c r="G1981" s="5">
        <v>0.11287448781721966</v>
      </c>
      <c r="I1981" s="86">
        <v>41087</v>
      </c>
      <c r="J1981" s="5">
        <v>19.45</v>
      </c>
      <c r="L1981" s="86">
        <v>41190</v>
      </c>
      <c r="M1981" s="5">
        <v>1.4105000000000001</v>
      </c>
      <c r="O1981" s="86">
        <f t="shared" ca="1" si="219"/>
        <v>41190</v>
      </c>
      <c r="P1981" s="5">
        <v>1329.04</v>
      </c>
      <c r="Q1981" s="5">
        <v>17.682667439381401</v>
      </c>
      <c r="R1981" s="1"/>
      <c r="V1981" s="86">
        <v>41152</v>
      </c>
      <c r="W1981" s="5">
        <v>11</v>
      </c>
      <c r="Z1981" s="86">
        <v>41088</v>
      </c>
      <c r="AA1981" s="5">
        <v>90.43</v>
      </c>
      <c r="AC1981" s="1">
        <v>41038</v>
      </c>
      <c r="AD1981">
        <v>1.9861</v>
      </c>
      <c r="AE1981" s="87">
        <f t="shared" ca="1" si="220"/>
        <v>-7.4000000000000732E-3</v>
      </c>
      <c r="AF1981" s="87">
        <f t="shared" ca="1" si="221"/>
        <v>1.6205143216481206E-2</v>
      </c>
      <c r="AG1981" s="87">
        <f t="shared" ca="1" si="222"/>
        <v>0.26130008291872653</v>
      </c>
      <c r="AI1981" s="1">
        <v>40945</v>
      </c>
      <c r="AJ1981">
        <v>1344.33</v>
      </c>
      <c r="AK1981" s="85">
        <f t="shared" ca="1" si="225"/>
        <v>-4.2391317108323237E-4</v>
      </c>
      <c r="AL1981" s="87">
        <f t="shared" ca="1" si="223"/>
        <v>6.9703471513467806E-3</v>
      </c>
      <c r="AM1981" s="87">
        <f t="shared" ca="1" si="224"/>
        <v>11.239347065855259</v>
      </c>
    </row>
    <row r="1982" spans="2:39" x14ac:dyDescent="0.45">
      <c r="B1982" s="86">
        <v>41179</v>
      </c>
      <c r="C1982" s="5">
        <v>74.855000000000004</v>
      </c>
      <c r="E1982" s="86">
        <v>41184</v>
      </c>
      <c r="F1982" s="5">
        <v>1.6984999999999999</v>
      </c>
      <c r="G1982" s="5">
        <v>0.39159341158911232</v>
      </c>
      <c r="I1982" s="86">
        <v>41086</v>
      </c>
      <c r="J1982" s="5">
        <v>19.72</v>
      </c>
      <c r="L1982" s="86">
        <v>41187</v>
      </c>
      <c r="M1982" s="5">
        <v>1.411</v>
      </c>
      <c r="O1982" s="86">
        <f t="shared" ca="1" si="219"/>
        <v>41187</v>
      </c>
      <c r="P1982" s="5">
        <v>1331.85</v>
      </c>
      <c r="Q1982" s="5">
        <v>18.775998409572399</v>
      </c>
      <c r="R1982" s="1"/>
      <c r="V1982" s="86">
        <v>41151</v>
      </c>
      <c r="W1982" s="5">
        <v>10.75</v>
      </c>
      <c r="Z1982" s="86">
        <v>41087</v>
      </c>
      <c r="AA1982" s="5">
        <v>90.44</v>
      </c>
      <c r="AC1982" s="1">
        <v>41037</v>
      </c>
      <c r="AD1982">
        <v>1.9935</v>
      </c>
      <c r="AE1982" s="87">
        <f t="shared" ca="1" si="220"/>
        <v>-1.6499999999999737E-2</v>
      </c>
      <c r="AF1982" s="87">
        <f t="shared" ca="1" si="221"/>
        <v>1.9074415674754902E-2</v>
      </c>
      <c r="AG1982" s="87">
        <f t="shared" ca="1" si="222"/>
        <v>0.30756571113612002</v>
      </c>
      <c r="AI1982" s="1">
        <v>40942</v>
      </c>
      <c r="AJ1982">
        <v>1344.9</v>
      </c>
      <c r="AK1982" s="85">
        <f t="shared" ca="1" si="225"/>
        <v>1.4499737264160701E-2</v>
      </c>
      <c r="AL1982" s="87">
        <f t="shared" ca="1" si="223"/>
        <v>6.980557282081688E-3</v>
      </c>
      <c r="AM1982" s="87">
        <f t="shared" ca="1" si="224"/>
        <v>11.25581040698099</v>
      </c>
    </row>
    <row r="1983" spans="2:39" x14ac:dyDescent="0.45">
      <c r="B1983" s="86">
        <v>41178</v>
      </c>
      <c r="C1983" s="5">
        <v>74.015000000000001</v>
      </c>
      <c r="E1983" s="86">
        <v>41183</v>
      </c>
      <c r="F1983" s="5">
        <v>1.7010000000000001</v>
      </c>
      <c r="G1983" s="5">
        <v>0.53156371521514945</v>
      </c>
      <c r="I1983" s="86">
        <v>41085</v>
      </c>
      <c r="J1983" s="5">
        <v>20.38</v>
      </c>
      <c r="L1983" s="86">
        <v>41186</v>
      </c>
      <c r="M1983" s="5">
        <v>1.3680000000000001</v>
      </c>
      <c r="O1983" s="86">
        <f t="shared" ca="1" si="219"/>
        <v>41186</v>
      </c>
      <c r="P1983" s="5">
        <v>1319.99</v>
      </c>
      <c r="Q1983" s="5">
        <v>23.939374059767701</v>
      </c>
      <c r="R1983" s="1"/>
      <c r="V1983" s="86">
        <v>41150</v>
      </c>
      <c r="W1983" s="5">
        <v>9.75</v>
      </c>
      <c r="Z1983" s="86">
        <v>41086</v>
      </c>
      <c r="AA1983" s="5">
        <v>89.9</v>
      </c>
      <c r="AC1983" s="1">
        <v>41036</v>
      </c>
      <c r="AD1983">
        <v>2.0099999999999998</v>
      </c>
      <c r="AE1983" s="87">
        <f t="shared" ca="1" si="220"/>
        <v>-7.0000000000001172E-3</v>
      </c>
      <c r="AF1983" s="87">
        <f t="shared" ca="1" si="221"/>
        <v>1.9074415674754909E-2</v>
      </c>
      <c r="AG1983" s="87">
        <f t="shared" ca="1" si="222"/>
        <v>0.30756571113612013</v>
      </c>
      <c r="AI1983" s="1">
        <v>40941</v>
      </c>
      <c r="AJ1983">
        <v>1325.54</v>
      </c>
      <c r="AK1983" s="85">
        <f t="shared" ca="1" si="225"/>
        <v>1.0944925478258915E-3</v>
      </c>
      <c r="AL1983" s="87">
        <f t="shared" ca="1" si="223"/>
        <v>4.971099378308236E-3</v>
      </c>
      <c r="AM1983" s="87">
        <f t="shared" ca="1" si="224"/>
        <v>8.0156568960655363</v>
      </c>
    </row>
    <row r="1984" spans="2:39" x14ac:dyDescent="0.45">
      <c r="B1984" s="86">
        <v>41177</v>
      </c>
      <c r="C1984" s="5">
        <v>73.91</v>
      </c>
      <c r="E1984" s="86">
        <v>41180</v>
      </c>
      <c r="F1984" s="5">
        <v>1.704</v>
      </c>
      <c r="G1984" s="5">
        <v>0.57706150740916096</v>
      </c>
      <c r="I1984" s="86">
        <v>41082</v>
      </c>
      <c r="J1984" s="5">
        <v>18.11</v>
      </c>
      <c r="L1984" s="86">
        <v>41185</v>
      </c>
      <c r="M1984" s="5">
        <v>1.3115000000000001</v>
      </c>
      <c r="O1984" s="86">
        <f t="shared" ca="1" si="219"/>
        <v>41185</v>
      </c>
      <c r="P1984" s="5">
        <v>1313.72</v>
      </c>
      <c r="Q1984" s="5">
        <v>21.733031071592201</v>
      </c>
      <c r="R1984" s="1"/>
      <c r="V1984" s="86">
        <v>41149</v>
      </c>
      <c r="W1984" s="5">
        <v>9.06</v>
      </c>
      <c r="Z1984" s="86">
        <v>41085</v>
      </c>
      <c r="AA1984" s="5">
        <v>90.03</v>
      </c>
      <c r="AC1984" s="1">
        <v>41033</v>
      </c>
      <c r="AD1984">
        <v>2.0169999999999999</v>
      </c>
      <c r="AE1984" s="87">
        <f t="shared" ca="1" si="220"/>
        <v>-4.1500000000000092E-2</v>
      </c>
      <c r="AF1984" s="87">
        <f t="shared" ca="1" si="221"/>
        <v>3.1268661094883417E-2</v>
      </c>
      <c r="AG1984" s="87">
        <f t="shared" ca="1" si="222"/>
        <v>0.50419201038229045</v>
      </c>
      <c r="AI1984" s="1">
        <v>40940</v>
      </c>
      <c r="AJ1984">
        <v>1324.09</v>
      </c>
      <c r="AK1984" s="85">
        <f t="shared" ca="1" si="225"/>
        <v>8.860289331437619E-3</v>
      </c>
      <c r="AL1984" s="87">
        <f t="shared" ca="1" si="223"/>
        <v>5.2613171481563957E-3</v>
      </c>
      <c r="AM1984" s="87">
        <f t="shared" ca="1" si="224"/>
        <v>8.4836189887959854</v>
      </c>
    </row>
    <row r="1985" spans="2:39" x14ac:dyDescent="0.45">
      <c r="B1985" s="86">
        <v>41176</v>
      </c>
      <c r="C1985" s="5">
        <v>74.894999999999996</v>
      </c>
      <c r="E1985" s="86">
        <v>41179</v>
      </c>
      <c r="F1985" s="5">
        <v>1.7101</v>
      </c>
      <c r="G1985" s="5">
        <v>0.6378197106811081</v>
      </c>
      <c r="I1985" s="86">
        <v>41081</v>
      </c>
      <c r="J1985" s="5">
        <v>20.079999999999998</v>
      </c>
      <c r="L1985" s="86">
        <v>41184</v>
      </c>
      <c r="M1985" s="5">
        <v>1.3185</v>
      </c>
      <c r="O1985" s="86">
        <f t="shared" ca="1" si="219"/>
        <v>41184</v>
      </c>
      <c r="P1985" s="5">
        <v>1335.02</v>
      </c>
      <c r="Q1985" s="5">
        <v>23.605525602366601</v>
      </c>
      <c r="R1985" s="1"/>
      <c r="V1985" s="86">
        <v>41148</v>
      </c>
      <c r="W1985" s="5">
        <v>9.75</v>
      </c>
      <c r="Z1985" s="86">
        <v>41082</v>
      </c>
      <c r="AA1985" s="5">
        <v>90.17</v>
      </c>
      <c r="AC1985" s="1">
        <v>41032</v>
      </c>
      <c r="AD1985">
        <v>2.0585</v>
      </c>
      <c r="AE1985" s="87">
        <f t="shared" ca="1" si="220"/>
        <v>3.0000000000001137E-3</v>
      </c>
      <c r="AF1985" s="87">
        <f t="shared" ca="1" si="221"/>
        <v>2.6175736220146302E-2</v>
      </c>
      <c r="AG1985" s="87">
        <f t="shared" ca="1" si="222"/>
        <v>0.42207106431658697</v>
      </c>
      <c r="AI1985" s="1">
        <v>40939</v>
      </c>
      <c r="AJ1985">
        <v>1312.41</v>
      </c>
      <c r="AK1985" s="85">
        <f t="shared" ca="1" si="225"/>
        <v>-4.5706973394398057E-4</v>
      </c>
      <c r="AL1985" s="87">
        <f t="shared" ca="1" si="223"/>
        <v>2.2813032736078722E-3</v>
      </c>
      <c r="AM1985" s="87">
        <f t="shared" ca="1" si="224"/>
        <v>3.6784909987727827</v>
      </c>
    </row>
    <row r="1986" spans="2:39" x14ac:dyDescent="0.45">
      <c r="B1986" s="86">
        <v>41173</v>
      </c>
      <c r="C1986" s="5">
        <v>75</v>
      </c>
      <c r="E1986" s="86">
        <v>41178</v>
      </c>
      <c r="F1986" s="5">
        <v>1.6655</v>
      </c>
      <c r="G1986" s="5">
        <v>0.24695394307441046</v>
      </c>
      <c r="I1986" s="86">
        <v>41080</v>
      </c>
      <c r="J1986" s="5">
        <v>17.239999999999998</v>
      </c>
      <c r="L1986" s="86">
        <v>41183</v>
      </c>
      <c r="M1986" s="5">
        <v>1.3346</v>
      </c>
      <c r="O1986" s="86">
        <f t="shared" ca="1" si="219"/>
        <v>41183</v>
      </c>
      <c r="P1986" s="5">
        <v>1325.51</v>
      </c>
      <c r="Q1986" s="5">
        <v>22.128543160566601</v>
      </c>
      <c r="R1986" s="1"/>
      <c r="V1986" s="86">
        <v>41145</v>
      </c>
      <c r="W1986" s="5">
        <v>10.5</v>
      </c>
      <c r="Z1986" s="86">
        <v>41081</v>
      </c>
      <c r="AA1986" s="5">
        <v>89.56</v>
      </c>
      <c r="AC1986" s="1">
        <v>41031</v>
      </c>
      <c r="AD1986">
        <v>2.0554999999999999</v>
      </c>
      <c r="AE1986" s="87">
        <f t="shared" ca="1" si="220"/>
        <v>-1.6500000000000181E-2</v>
      </c>
      <c r="AF1986" s="87">
        <f t="shared" ca="1" si="221"/>
        <v>2.5960916136890822E-2</v>
      </c>
      <c r="AG1986" s="87">
        <f t="shared" ca="1" si="222"/>
        <v>0.41860719455515372</v>
      </c>
      <c r="AI1986" s="1">
        <v>40938</v>
      </c>
      <c r="AJ1986">
        <v>1313.01</v>
      </c>
      <c r="AK1986" s="85">
        <f t="shared" ca="1" si="225"/>
        <v>-2.5253499086551E-3</v>
      </c>
      <c r="AL1986" s="87">
        <f t="shared" ca="1" si="223"/>
        <v>6.2223463960818844E-3</v>
      </c>
      <c r="AM1986" s="87">
        <f t="shared" ca="1" si="224"/>
        <v>10.033232088881745</v>
      </c>
    </row>
    <row r="1987" spans="2:39" x14ac:dyDescent="0.45">
      <c r="B1987" s="86">
        <v>41172</v>
      </c>
      <c r="C1987" s="5">
        <v>76.715000000000003</v>
      </c>
      <c r="E1987" s="86">
        <v>41177</v>
      </c>
      <c r="F1987" s="5">
        <v>1.7004999999999999</v>
      </c>
      <c r="G1987" s="5">
        <v>0.23143173939630535</v>
      </c>
      <c r="I1987" s="86">
        <v>41079</v>
      </c>
      <c r="J1987" s="5">
        <v>18.38</v>
      </c>
      <c r="L1987" s="86">
        <v>41180</v>
      </c>
      <c r="M1987" s="5">
        <v>1.337</v>
      </c>
      <c r="O1987" s="86">
        <f t="shared" ca="1" si="219"/>
        <v>41180</v>
      </c>
      <c r="P1987" s="5">
        <v>1355.69</v>
      </c>
      <c r="Q1987" s="5">
        <v>9.6758401019601603</v>
      </c>
      <c r="R1987" s="1"/>
      <c r="V1987" s="86">
        <v>41144</v>
      </c>
      <c r="W1987" s="5">
        <v>10.5</v>
      </c>
      <c r="Z1987" s="86">
        <v>41080</v>
      </c>
      <c r="AA1987" s="5">
        <v>90.3</v>
      </c>
      <c r="AC1987" s="1">
        <v>41030</v>
      </c>
      <c r="AD1987">
        <v>2.0720000000000001</v>
      </c>
      <c r="AE1987" s="87">
        <f t="shared" ca="1" si="220"/>
        <v>3.2500000000000195E-2</v>
      </c>
      <c r="AF1987" s="87">
        <f t="shared" ca="1" si="221"/>
        <v>3.1055903893892373E-2</v>
      </c>
      <c r="AG1987" s="87">
        <f t="shared" ca="1" si="222"/>
        <v>0.50076140359789778</v>
      </c>
      <c r="AI1987" s="1">
        <v>40935</v>
      </c>
      <c r="AJ1987">
        <v>1316.33</v>
      </c>
      <c r="AK1987" s="85">
        <f t="shared" ca="1" si="225"/>
        <v>-1.5940734220098644E-3</v>
      </c>
      <c r="AL1987" s="87">
        <f t="shared" ca="1" si="223"/>
        <v>6.08801661037518E-3</v>
      </c>
      <c r="AM1987" s="87">
        <f t="shared" ca="1" si="224"/>
        <v>9.8166318177535121</v>
      </c>
    </row>
    <row r="1988" spans="2:39" x14ac:dyDescent="0.45">
      <c r="B1988" s="86">
        <v>41171</v>
      </c>
      <c r="C1988" s="5">
        <v>75.33</v>
      </c>
      <c r="E1988" s="86">
        <v>41176</v>
      </c>
      <c r="F1988" s="5">
        <v>1.7275</v>
      </c>
      <c r="G1988" s="5">
        <v>0.33319273701567925</v>
      </c>
      <c r="I1988" s="86">
        <v>41078</v>
      </c>
      <c r="J1988" s="5">
        <v>18.32</v>
      </c>
      <c r="L1988" s="86">
        <v>41179</v>
      </c>
      <c r="M1988" s="5">
        <v>1.3109</v>
      </c>
      <c r="O1988" s="86">
        <f t="shared" ca="1" si="219"/>
        <v>41179</v>
      </c>
      <c r="P1988" s="5">
        <v>1357.98</v>
      </c>
      <c r="Q1988" s="5">
        <v>7.1454916679238503</v>
      </c>
      <c r="R1988" s="1"/>
      <c r="V1988" s="86">
        <v>41143</v>
      </c>
      <c r="W1988" s="5">
        <v>10.25</v>
      </c>
      <c r="Z1988" s="86">
        <v>41079</v>
      </c>
      <c r="AA1988" s="5">
        <v>89.95</v>
      </c>
      <c r="AC1988" s="1">
        <v>41029</v>
      </c>
      <c r="AD1988">
        <v>2.0394999999999999</v>
      </c>
      <c r="AE1988" s="87">
        <f t="shared" ca="1" si="220"/>
        <v>-2.7100000000000346E-2</v>
      </c>
      <c r="AF1988" s="87">
        <f t="shared" ca="1" si="221"/>
        <v>2.0510972673181763E-2</v>
      </c>
      <c r="AG1988" s="87">
        <f t="shared" ca="1" si="222"/>
        <v>0.33072949671899893</v>
      </c>
      <c r="AI1988" s="1">
        <v>40934</v>
      </c>
      <c r="AJ1988">
        <v>1318.43</v>
      </c>
      <c r="AK1988" s="85">
        <f t="shared" ca="1" si="225"/>
        <v>-5.7629636748621049E-3</v>
      </c>
      <c r="AL1988" s="87">
        <f t="shared" ca="1" si="223"/>
        <v>5.9874184881292102E-3</v>
      </c>
      <c r="AM1988" s="87">
        <f t="shared" ca="1" si="224"/>
        <v>9.6544222196451415</v>
      </c>
    </row>
    <row r="1989" spans="2:39" x14ac:dyDescent="0.45">
      <c r="B1989" s="86">
        <v>41170</v>
      </c>
      <c r="C1989" s="5">
        <v>76.144999999999996</v>
      </c>
      <c r="E1989" s="86">
        <v>41173</v>
      </c>
      <c r="F1989" s="5">
        <v>1.7669999999999999</v>
      </c>
      <c r="G1989" s="5">
        <v>0.3235768842176458</v>
      </c>
      <c r="I1989" s="86">
        <v>41075</v>
      </c>
      <c r="J1989" s="5">
        <v>21.11</v>
      </c>
      <c r="L1989" s="86">
        <v>41178</v>
      </c>
      <c r="M1989" s="5">
        <v>1.2444999999999999</v>
      </c>
      <c r="O1989" s="86">
        <f t="shared" ca="1" si="219"/>
        <v>41178</v>
      </c>
      <c r="P1989" s="5">
        <v>1344.78</v>
      </c>
      <c r="Q1989" s="5">
        <v>13.607918464291</v>
      </c>
      <c r="R1989" s="1"/>
      <c r="V1989" s="86">
        <v>41142</v>
      </c>
      <c r="W1989" s="5">
        <v>10.75</v>
      </c>
      <c r="Z1989" s="86">
        <v>41078</v>
      </c>
      <c r="AA1989" s="5">
        <v>89.32</v>
      </c>
      <c r="AC1989" s="1">
        <v>41026</v>
      </c>
      <c r="AD1989">
        <v>2.0666000000000002</v>
      </c>
      <c r="AE1989" s="87">
        <f t="shared" ca="1" si="220"/>
        <v>-3.3999999999996255E-3</v>
      </c>
      <c r="AF1989" s="87">
        <f t="shared" ca="1" si="221"/>
        <v>3.2601124724974215E-2</v>
      </c>
      <c r="AG1989" s="87">
        <f t="shared" ca="1" si="222"/>
        <v>0.52567734083434159</v>
      </c>
      <c r="AI1989" s="1">
        <v>40933</v>
      </c>
      <c r="AJ1989">
        <v>1326.05</v>
      </c>
      <c r="AK1989" s="85">
        <f t="shared" ca="1" si="225"/>
        <v>8.6265213779064317E-3</v>
      </c>
      <c r="AL1989" s="87">
        <f t="shared" ca="1" si="223"/>
        <v>4.3585843599297687E-3</v>
      </c>
      <c r="AM1989" s="87">
        <f t="shared" ca="1" si="224"/>
        <v>7.0280061054913299</v>
      </c>
    </row>
    <row r="1990" spans="2:39" x14ac:dyDescent="0.45">
      <c r="B1990" s="86">
        <v>41169</v>
      </c>
      <c r="C1990" s="5">
        <v>81.665000000000006</v>
      </c>
      <c r="E1990" s="86">
        <v>41172</v>
      </c>
      <c r="F1990" s="5">
        <v>1.772</v>
      </c>
      <c r="G1990" s="5">
        <v>0.26541853740837312</v>
      </c>
      <c r="I1990" s="86">
        <v>41074</v>
      </c>
      <c r="J1990" s="5">
        <v>21.68</v>
      </c>
      <c r="L1990" s="86">
        <v>41177</v>
      </c>
      <c r="M1990" s="5">
        <v>1.298</v>
      </c>
      <c r="O1990" s="86">
        <f t="shared" ca="1" si="219"/>
        <v>41177</v>
      </c>
      <c r="P1990" s="5">
        <v>1342.84</v>
      </c>
      <c r="Q1990" s="5">
        <v>14.4758297456346</v>
      </c>
      <c r="R1990" s="1"/>
      <c r="V1990" s="86">
        <v>41141</v>
      </c>
      <c r="W1990" s="5">
        <v>10.75</v>
      </c>
      <c r="Z1990" s="86">
        <v>41075</v>
      </c>
      <c r="AA1990" s="5">
        <v>89.29</v>
      </c>
      <c r="AC1990" s="1">
        <v>41025</v>
      </c>
      <c r="AD1990">
        <v>2.0699999999999998</v>
      </c>
      <c r="AE1990" s="87">
        <f t="shared" ca="1" si="220"/>
        <v>-3.7500000000000089E-2</v>
      </c>
      <c r="AF1990" s="87">
        <f t="shared" ca="1" si="221"/>
        <v>3.4501835699954554E-2</v>
      </c>
      <c r="AG1990" s="87">
        <f t="shared" ca="1" si="222"/>
        <v>0.55632538440496415</v>
      </c>
      <c r="AI1990" s="1">
        <v>40932</v>
      </c>
      <c r="AJ1990">
        <v>1314.66</v>
      </c>
      <c r="AK1990" s="85">
        <f t="shared" ca="1" si="225"/>
        <v>-1.0187558376184682E-3</v>
      </c>
      <c r="AL1990" s="87">
        <f t="shared" ca="1" si="223"/>
        <v>2.5565159214131186E-3</v>
      </c>
      <c r="AM1990" s="87">
        <f t="shared" ca="1" si="224"/>
        <v>4.1222580592123039</v>
      </c>
    </row>
    <row r="1991" spans="2:39" x14ac:dyDescent="0.45">
      <c r="B1991" s="86">
        <v>41166</v>
      </c>
      <c r="C1991" s="5">
        <v>83.525000000000006</v>
      </c>
      <c r="E1991" s="86">
        <v>41171</v>
      </c>
      <c r="F1991" s="5">
        <v>1.7926</v>
      </c>
      <c r="G1991" s="5">
        <v>1.1396470213769416</v>
      </c>
      <c r="I1991" s="86">
        <v>41073</v>
      </c>
      <c r="J1991" s="5">
        <v>24.27</v>
      </c>
      <c r="L1991" s="86">
        <v>41176</v>
      </c>
      <c r="M1991" s="5">
        <v>1.3314999999999999</v>
      </c>
      <c r="O1991" s="86">
        <f t="shared" ca="1" si="219"/>
        <v>41176</v>
      </c>
      <c r="P1991" s="5">
        <v>1329.1</v>
      </c>
      <c r="Q1991" s="5">
        <v>19.948740216744099</v>
      </c>
      <c r="R1991" s="1"/>
      <c r="V1991" s="86">
        <v>41138</v>
      </c>
      <c r="W1991" s="5">
        <v>11.13</v>
      </c>
      <c r="Z1991" s="86">
        <v>41074</v>
      </c>
      <c r="AA1991" s="5">
        <v>89.13</v>
      </c>
      <c r="AC1991" s="1">
        <v>41024</v>
      </c>
      <c r="AD1991">
        <v>2.1074999999999999</v>
      </c>
      <c r="AE1991" s="87">
        <f t="shared" ca="1" si="220"/>
        <v>6.8000000000001393E-3</v>
      </c>
      <c r="AF1991" s="87">
        <f t="shared" ca="1" si="221"/>
        <v>2.6408647573600928E-2</v>
      </c>
      <c r="AG1991" s="87">
        <f t="shared" ca="1" si="222"/>
        <v>0.42582664704469952</v>
      </c>
      <c r="AI1991" s="1">
        <v>40931</v>
      </c>
      <c r="AJ1991">
        <v>1316</v>
      </c>
      <c r="AK1991" s="85">
        <f t="shared" ca="1" si="225"/>
        <v>4.7123563413351943E-4</v>
      </c>
      <c r="AL1991" s="87">
        <f t="shared" ca="1" si="223"/>
        <v>4.9581737717124827E-3</v>
      </c>
      <c r="AM1991" s="87">
        <f t="shared" ca="1" si="224"/>
        <v>7.9948149816799212</v>
      </c>
    </row>
    <row r="1992" spans="2:39" x14ac:dyDescent="0.45">
      <c r="B1992" s="86">
        <v>41165</v>
      </c>
      <c r="C1992" s="5">
        <v>80.239999999999995</v>
      </c>
      <c r="E1992" s="86">
        <v>41170</v>
      </c>
      <c r="F1992" s="5">
        <v>1.8445</v>
      </c>
      <c r="G1992" s="5">
        <v>1.1646941730199682</v>
      </c>
      <c r="I1992" s="86">
        <v>41072</v>
      </c>
      <c r="J1992" s="5">
        <v>22.09</v>
      </c>
      <c r="L1992" s="86">
        <v>41173</v>
      </c>
      <c r="M1992" s="5">
        <v>1.3779999999999999</v>
      </c>
      <c r="O1992" s="86">
        <f t="shared" ca="1" si="219"/>
        <v>41173</v>
      </c>
      <c r="P1992" s="5">
        <v>1314.88</v>
      </c>
      <c r="Q1992" s="5">
        <v>18.860814339073901</v>
      </c>
      <c r="R1992" s="1"/>
      <c r="V1992" s="86">
        <v>41137</v>
      </c>
      <c r="W1992" s="5">
        <v>11.88</v>
      </c>
      <c r="Z1992" s="86">
        <v>41073</v>
      </c>
      <c r="AA1992" s="5">
        <v>88.47</v>
      </c>
      <c r="AC1992" s="1">
        <v>41023</v>
      </c>
      <c r="AD1992">
        <v>2.1006999999999998</v>
      </c>
      <c r="AE1992" s="87">
        <f t="shared" ca="1" si="220"/>
        <v>4.1699999999999626E-2</v>
      </c>
      <c r="AF1992" s="87">
        <f t="shared" ca="1" si="221"/>
        <v>2.6619854745408678E-2</v>
      </c>
      <c r="AG1992" s="87">
        <f t="shared" ca="1" si="222"/>
        <v>0.42923226035950601</v>
      </c>
      <c r="AI1992" s="1">
        <v>40928</v>
      </c>
      <c r="AJ1992">
        <v>1315.38</v>
      </c>
      <c r="AK1992" s="85">
        <f t="shared" ca="1" si="225"/>
        <v>6.6923208119318213E-4</v>
      </c>
      <c r="AL1992" s="87">
        <f t="shared" ca="1" si="223"/>
        <v>4.3751911026124364E-3</v>
      </c>
      <c r="AM1992" s="87">
        <f t="shared" ca="1" si="224"/>
        <v>7.0547836734647973</v>
      </c>
    </row>
    <row r="1993" spans="2:39" x14ac:dyDescent="0.45">
      <c r="B1993" s="86">
        <v>41164</v>
      </c>
      <c r="C1993" s="5">
        <v>83.564999999999998</v>
      </c>
      <c r="E1993" s="86">
        <v>41169</v>
      </c>
      <c r="F1993" s="5">
        <v>1.8797999999999999</v>
      </c>
      <c r="G1993" s="5">
        <v>1.1509503826548459</v>
      </c>
      <c r="I1993" s="86">
        <v>41071</v>
      </c>
      <c r="J1993" s="5">
        <v>23.56</v>
      </c>
      <c r="L1993" s="86">
        <v>41172</v>
      </c>
      <c r="M1993" s="5">
        <v>1.3785000000000001</v>
      </c>
      <c r="O1993" s="86">
        <f t="shared" ca="1" si="219"/>
        <v>41172</v>
      </c>
      <c r="P1993" s="5">
        <v>1324.18</v>
      </c>
      <c r="Q1993" s="5">
        <v>17.392531367586599</v>
      </c>
      <c r="R1993" s="1"/>
      <c r="V1993" s="86">
        <v>41136</v>
      </c>
      <c r="W1993" s="5">
        <v>11.5</v>
      </c>
      <c r="Z1993" s="86">
        <v>41072</v>
      </c>
      <c r="AA1993" s="5">
        <v>88.73</v>
      </c>
      <c r="AC1993" s="1">
        <v>41022</v>
      </c>
      <c r="AD1993">
        <v>2.0590000000000002</v>
      </c>
      <c r="AE1993" s="87">
        <f t="shared" ca="1" si="220"/>
        <v>-2.0000000000000018E-2</v>
      </c>
      <c r="AF1993" s="87">
        <f t="shared" ca="1" si="221"/>
        <v>9.270158215118833E-3</v>
      </c>
      <c r="AG1993" s="87">
        <f t="shared" ca="1" si="222"/>
        <v>0.14947680979559053</v>
      </c>
      <c r="AI1993" s="1">
        <v>40927</v>
      </c>
      <c r="AJ1993">
        <v>1314.5</v>
      </c>
      <c r="AK1993" s="85">
        <f t="shared" ca="1" si="225"/>
        <v>4.9265315806270226E-3</v>
      </c>
      <c r="AL1993" s="87">
        <f t="shared" ca="1" si="223"/>
        <v>6.5951005229860681E-3</v>
      </c>
      <c r="AM1993" s="87">
        <f t="shared" ca="1" si="224"/>
        <v>10.634280058450448</v>
      </c>
    </row>
    <row r="1994" spans="2:39" x14ac:dyDescent="0.45">
      <c r="B1994" s="86">
        <v>41163</v>
      </c>
      <c r="C1994" s="5">
        <v>79.8</v>
      </c>
      <c r="E1994" s="86">
        <v>41166</v>
      </c>
      <c r="F1994" s="5">
        <v>1.895</v>
      </c>
      <c r="G1994" s="5">
        <v>1.0903328543767428</v>
      </c>
      <c r="I1994" s="86">
        <v>41068</v>
      </c>
      <c r="J1994" s="5">
        <v>21.23</v>
      </c>
      <c r="L1994" s="86">
        <v>41171</v>
      </c>
      <c r="M1994" s="5">
        <v>1.4025000000000001</v>
      </c>
      <c r="O1994" s="86">
        <f t="shared" ca="1" si="219"/>
        <v>41171</v>
      </c>
      <c r="P1994" s="5">
        <v>1308.93</v>
      </c>
      <c r="Q1994" s="5">
        <v>23.995071815366199</v>
      </c>
      <c r="R1994" s="1"/>
      <c r="V1994" s="86">
        <v>41135</v>
      </c>
      <c r="W1994" s="5">
        <v>10.25</v>
      </c>
      <c r="Z1994" s="86">
        <v>41071</v>
      </c>
      <c r="AA1994" s="5">
        <v>88.11</v>
      </c>
      <c r="AC1994" s="1">
        <v>41019</v>
      </c>
      <c r="AD1994">
        <v>2.0790000000000002</v>
      </c>
      <c r="AE1994" s="87">
        <f t="shared" ca="1" si="220"/>
        <v>-5.9000000000000163E-3</v>
      </c>
      <c r="AF1994" s="87">
        <f t="shared" ca="1" si="221"/>
        <v>1.3605237961902918E-2</v>
      </c>
      <c r="AG1994" s="87">
        <f t="shared" ca="1" si="222"/>
        <v>0.21937787035159473</v>
      </c>
      <c r="AI1994" s="1">
        <v>40926</v>
      </c>
      <c r="AJ1994">
        <v>1308.04</v>
      </c>
      <c r="AK1994" s="85">
        <f t="shared" ca="1" si="225"/>
        <v>1.104669323633066E-2</v>
      </c>
      <c r="AL1994" s="87">
        <f t="shared" ca="1" si="223"/>
        <v>6.5537758359020815E-3</v>
      </c>
      <c r="AM1994" s="87">
        <f t="shared" ca="1" si="224"/>
        <v>10.567646002722672</v>
      </c>
    </row>
    <row r="1995" spans="2:39" x14ac:dyDescent="0.45">
      <c r="B1995" s="86">
        <v>41162</v>
      </c>
      <c r="C1995" s="5">
        <v>80.075000000000003</v>
      </c>
      <c r="E1995" s="86">
        <v>41165</v>
      </c>
      <c r="F1995" s="5">
        <v>1.7909999999999999</v>
      </c>
      <c r="G1995" s="5">
        <v>0.84357097113007307</v>
      </c>
      <c r="I1995" s="86">
        <v>41067</v>
      </c>
      <c r="J1995" s="5">
        <v>21.72</v>
      </c>
      <c r="L1995" s="86">
        <v>41170</v>
      </c>
      <c r="M1995" s="5">
        <v>1.4575</v>
      </c>
      <c r="O1995" s="86">
        <f t="shared" ca="1" si="219"/>
        <v>41170</v>
      </c>
      <c r="P1995" s="5">
        <v>1325.66</v>
      </c>
      <c r="Q1995" s="5">
        <v>15.7062759132414</v>
      </c>
      <c r="R1995" s="1"/>
      <c r="V1995" s="86">
        <v>41134</v>
      </c>
      <c r="W1995" s="5">
        <v>10.5</v>
      </c>
      <c r="Z1995" s="86">
        <v>41068</v>
      </c>
      <c r="AA1995" s="5">
        <v>88.69</v>
      </c>
      <c r="AC1995" s="1">
        <v>41018</v>
      </c>
      <c r="AD1995">
        <v>2.0849000000000002</v>
      </c>
      <c r="AE1995" s="87">
        <f t="shared" ca="1" si="220"/>
        <v>-1.5999999999998238E-3</v>
      </c>
      <c r="AF1995" s="87">
        <f t="shared" ca="1" si="221"/>
        <v>1.366537595531144E-2</v>
      </c>
      <c r="AG1995" s="87">
        <f t="shared" ca="1" si="222"/>
        <v>0.22034756635824468</v>
      </c>
      <c r="AI1995" s="1">
        <v>40925</v>
      </c>
      <c r="AJ1995">
        <v>1293.67</v>
      </c>
      <c r="AK1995" s="85">
        <f t="shared" ca="1" si="225"/>
        <v>3.5465972840967364E-3</v>
      </c>
      <c r="AL1995" s="87">
        <f t="shared" ca="1" si="223"/>
        <v>3.7570534509213773E-3</v>
      </c>
      <c r="AM1995" s="87">
        <f t="shared" ca="1" si="224"/>
        <v>6.0580666590925354</v>
      </c>
    </row>
    <row r="1996" spans="2:39" x14ac:dyDescent="0.45">
      <c r="B1996" s="86">
        <v>41159</v>
      </c>
      <c r="C1996" s="5">
        <v>79.709999999999994</v>
      </c>
      <c r="E1996" s="86">
        <v>41164</v>
      </c>
      <c r="F1996" s="5">
        <v>1.849</v>
      </c>
      <c r="G1996" s="5">
        <v>0.58133816894013401</v>
      </c>
      <c r="I1996" s="86">
        <v>41066</v>
      </c>
      <c r="J1996" s="5">
        <v>22.16</v>
      </c>
      <c r="L1996" s="86">
        <v>41169</v>
      </c>
      <c r="M1996" s="5">
        <v>1.4978</v>
      </c>
      <c r="O1996" s="86">
        <f t="shared" ca="1" si="219"/>
        <v>41169</v>
      </c>
      <c r="P1996" s="5">
        <v>1314.99</v>
      </c>
      <c r="Q1996" s="5">
        <v>17.390174057007499</v>
      </c>
      <c r="R1996" s="1"/>
      <c r="V1996" s="86">
        <v>41131</v>
      </c>
      <c r="W1996" s="5">
        <v>11</v>
      </c>
      <c r="Z1996" s="86">
        <v>41067</v>
      </c>
      <c r="AA1996" s="5">
        <v>88.35</v>
      </c>
      <c r="AC1996" s="1">
        <v>41017</v>
      </c>
      <c r="AD1996">
        <v>2.0865</v>
      </c>
      <c r="AE1996" s="87">
        <f t="shared" ca="1" si="220"/>
        <v>-1.9000000000000128E-2</v>
      </c>
      <c r="AF1996" s="87">
        <f t="shared" ca="1" si="221"/>
        <v>3.0418086724841951E-2</v>
      </c>
      <c r="AG1996" s="87">
        <f t="shared" ca="1" si="222"/>
        <v>0.49047691077154854</v>
      </c>
      <c r="AI1996" s="1">
        <v>40921</v>
      </c>
      <c r="AJ1996">
        <v>1289.0899999999999</v>
      </c>
      <c r="AK1996" s="85">
        <f t="shared" ca="1" si="225"/>
        <v>-4.9601779332832637E-3</v>
      </c>
      <c r="AL1996" s="87">
        <f t="shared" ca="1" si="223"/>
        <v>5.7081124909580949E-3</v>
      </c>
      <c r="AM1996" s="87">
        <f t="shared" ca="1" si="224"/>
        <v>9.2040548316773254</v>
      </c>
    </row>
    <row r="1997" spans="2:39" x14ac:dyDescent="0.45">
      <c r="B1997" s="86">
        <v>41158</v>
      </c>
      <c r="C1997" s="5">
        <v>83.685000000000002</v>
      </c>
      <c r="E1997" s="86">
        <v>41163</v>
      </c>
      <c r="F1997" s="5">
        <v>1.7988999999999999</v>
      </c>
      <c r="G1997" s="5">
        <v>0.81855384673215148</v>
      </c>
      <c r="I1997" s="86">
        <v>41065</v>
      </c>
      <c r="J1997" s="5">
        <v>24.68</v>
      </c>
      <c r="L1997" s="86">
        <v>41166</v>
      </c>
      <c r="M1997" s="5">
        <v>1.5189999999999999</v>
      </c>
      <c r="O1997" s="86">
        <f t="shared" ca="1" si="219"/>
        <v>41166</v>
      </c>
      <c r="P1997" s="5">
        <v>1315.13</v>
      </c>
      <c r="Q1997" s="5">
        <v>31.8533948998593</v>
      </c>
      <c r="R1997" s="1"/>
      <c r="V1997" s="86">
        <v>41130</v>
      </c>
      <c r="W1997" s="5">
        <v>11</v>
      </c>
      <c r="Z1997" s="86">
        <v>41066</v>
      </c>
      <c r="AA1997" s="5">
        <v>88.02</v>
      </c>
      <c r="AC1997" s="1">
        <v>41016</v>
      </c>
      <c r="AD1997">
        <v>2.1055000000000001</v>
      </c>
      <c r="AE1997" s="87">
        <f t="shared" ca="1" si="220"/>
        <v>1.4000000000000234E-2</v>
      </c>
      <c r="AF1997" s="87">
        <f t="shared" ca="1" si="221"/>
        <v>3.4354912312506335E-2</v>
      </c>
      <c r="AG1997" s="87">
        <f t="shared" ca="1" si="222"/>
        <v>0.55395631596724282</v>
      </c>
      <c r="AI1997" s="1">
        <v>40920</v>
      </c>
      <c r="AJ1997">
        <v>1295.5</v>
      </c>
      <c r="AK1997" s="85">
        <f t="shared" ca="1" si="225"/>
        <v>2.3338676271165535E-3</v>
      </c>
      <c r="AL1997" s="87">
        <f t="shared" ca="1" si="223"/>
        <v>3.7259562270729428E-3</v>
      </c>
      <c r="AM1997" s="87">
        <f t="shared" ca="1" si="224"/>
        <v>6.0079238923080123</v>
      </c>
    </row>
    <row r="1998" spans="2:39" x14ac:dyDescent="0.45">
      <c r="B1998" s="86">
        <v>41157</v>
      </c>
      <c r="C1998" s="5">
        <v>79.540000000000006</v>
      </c>
      <c r="E1998" s="86">
        <v>41162</v>
      </c>
      <c r="F1998" s="5">
        <v>1.7549999999999999</v>
      </c>
      <c r="G1998" s="5">
        <v>0.79598890277021817</v>
      </c>
      <c r="I1998" s="86">
        <v>41064</v>
      </c>
      <c r="J1998" s="5">
        <v>26.12</v>
      </c>
      <c r="L1998" s="86">
        <v>41165</v>
      </c>
      <c r="M1998" s="5">
        <v>1.4175</v>
      </c>
      <c r="O1998" s="86">
        <f t="shared" ca="1" si="219"/>
        <v>41165</v>
      </c>
      <c r="P1998" s="5">
        <v>1285.5</v>
      </c>
      <c r="Q1998" s="5">
        <v>21.740994245577401</v>
      </c>
      <c r="R1998" s="1"/>
      <c r="V1998" s="86">
        <v>41129</v>
      </c>
      <c r="W1998" s="5">
        <v>13.75</v>
      </c>
      <c r="Z1998" s="86">
        <v>41065</v>
      </c>
      <c r="AA1998" s="5">
        <v>87.09</v>
      </c>
      <c r="AC1998" s="1">
        <v>41015</v>
      </c>
      <c r="AD1998">
        <v>2.0914999999999999</v>
      </c>
      <c r="AE1998" s="87">
        <f t="shared" ca="1" si="220"/>
        <v>-6.6999999999999282E-3</v>
      </c>
      <c r="AF1998" s="87">
        <f t="shared" ca="1" si="221"/>
        <v>4.3718674499577406E-2</v>
      </c>
      <c r="AG1998" s="87">
        <f t="shared" ca="1" si="222"/>
        <v>0.70494244445912024</v>
      </c>
      <c r="AI1998" s="1">
        <v>40919</v>
      </c>
      <c r="AJ1998">
        <v>1292.48</v>
      </c>
      <c r="AK1998" s="85">
        <f t="shared" ca="1" si="225"/>
        <v>3.0953044479032282E-4</v>
      </c>
      <c r="AL1998" s="87">
        <f t="shared" ca="1" si="223"/>
        <v>4.8380967920565515E-3</v>
      </c>
      <c r="AM1998" s="87">
        <f t="shared" ca="1" si="224"/>
        <v>7.8011966697552575</v>
      </c>
    </row>
    <row r="1999" spans="2:39" x14ac:dyDescent="0.45">
      <c r="B1999" s="86">
        <v>41156</v>
      </c>
      <c r="C1999" s="5">
        <v>79.540000000000006</v>
      </c>
      <c r="E1999" s="86">
        <v>41159</v>
      </c>
      <c r="F1999" s="5">
        <v>1.7765</v>
      </c>
      <c r="G1999" s="5">
        <v>0.67509875820751974</v>
      </c>
      <c r="I1999" s="86">
        <v>41061</v>
      </c>
      <c r="J1999" s="5">
        <v>26.66</v>
      </c>
      <c r="L1999" s="86">
        <v>41164</v>
      </c>
      <c r="M1999" s="5">
        <v>1.4510000000000001</v>
      </c>
      <c r="O1999" s="86">
        <f t="shared" ca="1" si="219"/>
        <v>41164</v>
      </c>
      <c r="P1999" s="5">
        <v>1278.18</v>
      </c>
      <c r="Q1999" s="5">
        <v>18.7131221029499</v>
      </c>
      <c r="R1999" s="1"/>
      <c r="V1999" s="86">
        <v>41128</v>
      </c>
      <c r="W1999" s="5">
        <v>14.13</v>
      </c>
      <c r="Z1999" s="86">
        <v>41064</v>
      </c>
      <c r="AA1999" s="5">
        <v>86.54</v>
      </c>
      <c r="AC1999" s="1">
        <v>41012</v>
      </c>
      <c r="AD1999">
        <v>2.0981999999999998</v>
      </c>
      <c r="AE1999" s="87">
        <f t="shared" ca="1" si="220"/>
        <v>-5.8300000000000018E-2</v>
      </c>
      <c r="AF1999" s="87">
        <f t="shared" ca="1" si="221"/>
        <v>4.919749316106798E-2</v>
      </c>
      <c r="AG1999" s="87">
        <f t="shared" ca="1" si="222"/>
        <v>0.79328574086937043</v>
      </c>
      <c r="AI1999" s="1">
        <v>40918</v>
      </c>
      <c r="AJ1999">
        <v>1292.08</v>
      </c>
      <c r="AK1999" s="85">
        <f t="shared" ca="1" si="225"/>
        <v>8.8465194982314723E-3</v>
      </c>
      <c r="AL1999" s="87">
        <f t="shared" ca="1" si="223"/>
        <v>4.6678586261003187E-3</v>
      </c>
      <c r="AM1999" s="87">
        <f t="shared" ca="1" si="224"/>
        <v>7.5266958752479036</v>
      </c>
    </row>
    <row r="2000" spans="2:39" x14ac:dyDescent="0.45">
      <c r="B2000" s="86">
        <v>41155</v>
      </c>
      <c r="C2000" s="5">
        <v>79.8</v>
      </c>
      <c r="E2000" s="86">
        <v>41158</v>
      </c>
      <c r="F2000" s="5">
        <v>1.784</v>
      </c>
      <c r="G2000" s="5">
        <v>1.067704633001719</v>
      </c>
      <c r="I2000" s="86">
        <v>41060</v>
      </c>
      <c r="J2000" s="5">
        <v>24.06</v>
      </c>
      <c r="L2000" s="86">
        <v>41163</v>
      </c>
      <c r="M2000" s="5">
        <v>1.4024000000000001</v>
      </c>
      <c r="O2000" s="86">
        <f t="shared" ref="O2000:O2063" ca="1" si="226">VALUE(L2000)</f>
        <v>41163</v>
      </c>
      <c r="P2000" s="5">
        <v>1278.05</v>
      </c>
      <c r="Q2000" s="5">
        <v>25.023150156248899</v>
      </c>
      <c r="R2000" s="1"/>
      <c r="V2000" s="86">
        <v>41127</v>
      </c>
      <c r="W2000" s="5">
        <v>14.25</v>
      </c>
      <c r="Z2000" s="86">
        <v>41061</v>
      </c>
      <c r="AA2000" s="5">
        <v>86.47</v>
      </c>
      <c r="AC2000" s="1">
        <v>41011</v>
      </c>
      <c r="AD2000">
        <v>2.1564999999999999</v>
      </c>
      <c r="AE2000" s="87">
        <f t="shared" ca="1" si="220"/>
        <v>1.499999999999968E-2</v>
      </c>
      <c r="AF2000" s="87">
        <f t="shared" ca="1" si="221"/>
        <v>3.8076107994384052E-2</v>
      </c>
      <c r="AG2000" s="87">
        <f t="shared" ca="1" si="222"/>
        <v>0.61395879340555026</v>
      </c>
      <c r="AI2000" s="1">
        <v>40917</v>
      </c>
      <c r="AJ2000">
        <v>1280.7</v>
      </c>
      <c r="AK2000" s="85">
        <f t="shared" ca="1" si="225"/>
        <v>2.2591283435529062E-3</v>
      </c>
      <c r="AL2000" s="87">
        <f t="shared" ca="1" si="223"/>
        <v>2.463481558568504E-3</v>
      </c>
      <c r="AM2000" s="87">
        <f t="shared" ca="1" si="224"/>
        <v>3.9722446566719012</v>
      </c>
    </row>
    <row r="2001" spans="2:39" x14ac:dyDescent="0.45">
      <c r="B2001" s="86">
        <v>41152</v>
      </c>
      <c r="C2001" s="5">
        <v>79.655000000000001</v>
      </c>
      <c r="E2001" s="86">
        <v>41157</v>
      </c>
      <c r="F2001" s="5">
        <v>1.6944999999999999</v>
      </c>
      <c r="G2001" s="5">
        <v>0.68304914415679718</v>
      </c>
      <c r="I2001" s="86">
        <v>41059</v>
      </c>
      <c r="J2001" s="5">
        <v>24.14</v>
      </c>
      <c r="L2001" s="86">
        <v>41162</v>
      </c>
      <c r="M2001" s="5">
        <v>1.3585</v>
      </c>
      <c r="O2001" s="86">
        <f t="shared" ca="1" si="226"/>
        <v>41162</v>
      </c>
      <c r="P2001" s="5">
        <v>1310.33</v>
      </c>
      <c r="Q2001" s="5">
        <v>16.764613707653101</v>
      </c>
      <c r="R2001" s="1"/>
      <c r="V2001" s="86">
        <v>41124</v>
      </c>
      <c r="W2001" s="5">
        <v>15</v>
      </c>
      <c r="Z2001" s="86">
        <v>41060</v>
      </c>
      <c r="AA2001" s="5">
        <v>87.77</v>
      </c>
      <c r="AC2001" s="1">
        <v>41010</v>
      </c>
      <c r="AD2001">
        <v>2.1415000000000002</v>
      </c>
      <c r="AE2001" s="87">
        <f t="shared" ca="1" si="220"/>
        <v>4.5500000000000096E-2</v>
      </c>
      <c r="AF2001" s="87">
        <f t="shared" ca="1" si="221"/>
        <v>7.8767606497426063E-2</v>
      </c>
      <c r="AG2001" s="87">
        <f t="shared" ca="1" si="222"/>
        <v>1.2700894915976089</v>
      </c>
      <c r="AI2001" s="1">
        <v>40914</v>
      </c>
      <c r="AJ2001">
        <v>1277.81</v>
      </c>
      <c r="AK2001" s="85">
        <f t="shared" ca="1" si="225"/>
        <v>-2.5401851188711095E-3</v>
      </c>
      <c r="AL2001" s="87">
        <f t="shared" ca="1" si="223"/>
        <v>7.8992585454286269E-3</v>
      </c>
      <c r="AM2001" s="87">
        <f t="shared" ca="1" si="224"/>
        <v>12.737171682739096</v>
      </c>
    </row>
    <row r="2002" spans="2:39" x14ac:dyDescent="0.45">
      <c r="B2002" s="86">
        <v>41151</v>
      </c>
      <c r="C2002" s="5">
        <v>81.349999999999994</v>
      </c>
      <c r="E2002" s="86">
        <v>41156</v>
      </c>
      <c r="F2002" s="5">
        <v>1.6759999999999999</v>
      </c>
      <c r="G2002" s="5">
        <v>0.70604329423437795</v>
      </c>
      <c r="I2002" s="86">
        <v>41058</v>
      </c>
      <c r="J2002" s="5">
        <v>21.03</v>
      </c>
      <c r="L2002" s="86">
        <v>41159</v>
      </c>
      <c r="M2002" s="5">
        <v>1.3720000000000001</v>
      </c>
      <c r="O2002" s="86">
        <f t="shared" ca="1" si="226"/>
        <v>41159</v>
      </c>
      <c r="P2002" s="5">
        <v>1313.32</v>
      </c>
      <c r="Q2002" s="5">
        <v>16.963818864565301</v>
      </c>
      <c r="R2002" s="1"/>
      <c r="V2002" s="86">
        <v>41123</v>
      </c>
      <c r="W2002" s="5">
        <v>15.75</v>
      </c>
      <c r="Z2002" s="86">
        <v>41059</v>
      </c>
      <c r="AA2002" s="5">
        <v>88.71</v>
      </c>
      <c r="AC2002" s="1">
        <v>41009</v>
      </c>
      <c r="AD2002">
        <v>2.0960000000000001</v>
      </c>
      <c r="AE2002" s="87">
        <f t="shared" ca="1" si="220"/>
        <v>-4.4999999999999929E-2</v>
      </c>
      <c r="AF2002" s="87">
        <f t="shared" ca="1" si="221"/>
        <v>5.8278090508640988E-2</v>
      </c>
      <c r="AG2002" s="87">
        <f t="shared" ca="1" si="222"/>
        <v>0.93970597351866991</v>
      </c>
      <c r="AI2002" s="1">
        <v>40913</v>
      </c>
      <c r="AJ2002">
        <v>1281.06</v>
      </c>
      <c r="AK2002" s="85">
        <f t="shared" ca="1" si="225"/>
        <v>2.9393851586132893E-3</v>
      </c>
      <c r="AL2002" s="87">
        <f t="shared" ca="1" si="223"/>
        <v>8.4135355776328493E-3</v>
      </c>
      <c r="AM2002" s="87">
        <f t="shared" ca="1" si="224"/>
        <v>13.566418480271189</v>
      </c>
    </row>
    <row r="2003" spans="2:39" x14ac:dyDescent="0.45">
      <c r="B2003" s="86">
        <v>41150</v>
      </c>
      <c r="C2003" s="5">
        <v>77.8</v>
      </c>
      <c r="E2003" s="86">
        <v>41152</v>
      </c>
      <c r="F2003" s="5">
        <v>1.6595</v>
      </c>
      <c r="G2003" s="5">
        <v>0.63504990617535895</v>
      </c>
      <c r="I2003" s="86">
        <v>41054</v>
      </c>
      <c r="J2003" s="5">
        <v>21.76</v>
      </c>
      <c r="L2003" s="86">
        <v>41158</v>
      </c>
      <c r="M2003" s="5">
        <v>1.3592</v>
      </c>
      <c r="O2003" s="86">
        <f t="shared" ca="1" si="226"/>
        <v>41158</v>
      </c>
      <c r="P2003" s="5">
        <v>1332.42</v>
      </c>
      <c r="Q2003" s="5">
        <v>9.0896712747037505</v>
      </c>
      <c r="R2003" s="1"/>
      <c r="V2003" s="86">
        <v>41122</v>
      </c>
      <c r="W2003" s="5">
        <v>13.38</v>
      </c>
      <c r="Z2003" s="86">
        <v>41058</v>
      </c>
      <c r="AA2003" s="5">
        <v>89.11</v>
      </c>
      <c r="AC2003" s="1">
        <v>41008</v>
      </c>
      <c r="AD2003">
        <v>2.141</v>
      </c>
      <c r="AE2003" s="87">
        <f t="shared" ca="1" si="220"/>
        <v>-6.8999999999999062E-3</v>
      </c>
      <c r="AF2003" s="87">
        <f t="shared" ca="1" si="221"/>
        <v>5.7738837305000783E-2</v>
      </c>
      <c r="AG2003" s="87">
        <f t="shared" ca="1" si="222"/>
        <v>0.93101077687998379</v>
      </c>
      <c r="AI2003" s="1">
        <v>40912</v>
      </c>
      <c r="AJ2003">
        <v>1277.3</v>
      </c>
      <c r="AK2003" s="85">
        <f t="shared" ca="1" si="225"/>
        <v>1.8791399857992464E-4</v>
      </c>
      <c r="AL2003" s="87">
        <f t="shared" ca="1" si="223"/>
        <v>9.084913116332272E-3</v>
      </c>
      <c r="AM2003" s="87">
        <f t="shared" ca="1" si="224"/>
        <v>14.648982232953795</v>
      </c>
    </row>
    <row r="2004" spans="2:39" x14ac:dyDescent="0.45">
      <c r="B2004" s="86">
        <v>41149</v>
      </c>
      <c r="C2004" s="5">
        <v>78.319999999999993</v>
      </c>
      <c r="E2004" s="86">
        <v>41151</v>
      </c>
      <c r="F2004" s="5">
        <v>1.7317</v>
      </c>
      <c r="G2004" s="5">
        <v>0.45712740747702352</v>
      </c>
      <c r="I2004" s="86">
        <v>41053</v>
      </c>
      <c r="J2004" s="5">
        <v>21.54</v>
      </c>
      <c r="L2004" s="86">
        <v>41157</v>
      </c>
      <c r="M2004" s="5">
        <v>1.2915000000000001</v>
      </c>
      <c r="O2004" s="86">
        <f t="shared" ca="1" si="226"/>
        <v>41157</v>
      </c>
      <c r="P2004" s="5">
        <v>1317.82</v>
      </c>
      <c r="Q2004" s="5">
        <v>2.82669263008246</v>
      </c>
      <c r="R2004" s="1"/>
      <c r="V2004" s="86">
        <v>41121</v>
      </c>
      <c r="W2004" s="5">
        <v>12.13</v>
      </c>
      <c r="Z2004" s="86">
        <v>41054</v>
      </c>
      <c r="AA2004" s="5">
        <v>88.14</v>
      </c>
      <c r="AC2004" s="1">
        <v>41005</v>
      </c>
      <c r="AD2004">
        <v>2.1478999999999999</v>
      </c>
      <c r="AE2004" s="87">
        <f t="shared" ca="1" si="220"/>
        <v>-0.14110000000000023</v>
      </c>
      <c r="AF2004" s="87">
        <f t="shared" ca="1" si="221"/>
        <v>0.10918425939667306</v>
      </c>
      <c r="AG2004" s="87">
        <f t="shared" ca="1" si="222"/>
        <v>1.760543282626132</v>
      </c>
      <c r="AI2004" s="1">
        <v>40911</v>
      </c>
      <c r="AJ2004">
        <v>1277.06</v>
      </c>
      <c r="AK2004" s="85">
        <f t="shared" ca="1" si="225"/>
        <v>1.5347466752879504E-2</v>
      </c>
      <c r="AL2004" s="87">
        <f t="shared" ca="1" si="223"/>
        <v>1.2963256760117539E-2</v>
      </c>
      <c r="AM2004" s="87">
        <f t="shared" ca="1" si="224"/>
        <v>20.902623451488235</v>
      </c>
    </row>
    <row r="2005" spans="2:39" x14ac:dyDescent="0.45">
      <c r="B2005" s="86">
        <v>41148</v>
      </c>
      <c r="C2005" s="5">
        <v>78.224999999999994</v>
      </c>
      <c r="E2005" s="86">
        <v>41150</v>
      </c>
      <c r="F2005" s="5">
        <v>1.7488999999999999</v>
      </c>
      <c r="G2005" s="5">
        <v>0.4899578043056344</v>
      </c>
      <c r="I2005" s="86">
        <v>41052</v>
      </c>
      <c r="J2005" s="5">
        <v>22.33</v>
      </c>
      <c r="L2005" s="86">
        <v>41156</v>
      </c>
      <c r="M2005" s="5">
        <v>1.28</v>
      </c>
      <c r="O2005" s="86">
        <f t="shared" ca="1" si="226"/>
        <v>41156</v>
      </c>
      <c r="P2005" s="5">
        <v>1320.68</v>
      </c>
      <c r="Q2005" s="5">
        <v>11.898483972590199</v>
      </c>
      <c r="R2005" s="1"/>
      <c r="V2005" s="86">
        <v>41120</v>
      </c>
      <c r="W2005" s="5">
        <v>11.75</v>
      </c>
      <c r="Z2005" s="86">
        <v>41053</v>
      </c>
      <c r="AA2005" s="5">
        <v>88.42</v>
      </c>
      <c r="AC2005" s="1">
        <v>41004</v>
      </c>
      <c r="AD2005">
        <v>2.2890000000000001</v>
      </c>
      <c r="AE2005" s="87">
        <f t="shared" ca="1" si="220"/>
        <v>-3.5499999999999865E-2</v>
      </c>
      <c r="AF2005" s="87">
        <f t="shared" ca="1" si="221"/>
        <v>8.138284012411115E-2</v>
      </c>
      <c r="AG2005" s="87">
        <f t="shared" ca="1" si="222"/>
        <v>1.3122588667383144</v>
      </c>
      <c r="AI2005" s="1">
        <v>40907</v>
      </c>
      <c r="AJ2005">
        <v>1257.6099999999999</v>
      </c>
      <c r="AK2005" s="85">
        <f t="shared" ca="1" si="225"/>
        <v>-4.2925842405895131E-3</v>
      </c>
      <c r="AL2005" s="87">
        <f t="shared" ca="1" si="223"/>
        <v>9.6636865709061118E-3</v>
      </c>
      <c r="AM2005" s="87">
        <f t="shared" ca="1" si="224"/>
        <v>15.582226386683287</v>
      </c>
    </row>
    <row r="2006" spans="2:39" x14ac:dyDescent="0.45">
      <c r="B2006" s="86">
        <v>41145</v>
      </c>
      <c r="C2006" s="5">
        <v>77.715000000000003</v>
      </c>
      <c r="E2006" s="86">
        <v>41149</v>
      </c>
      <c r="F2006" s="5">
        <v>1.7250000000000001</v>
      </c>
      <c r="G2006" s="5">
        <v>0.34826713884602961</v>
      </c>
      <c r="I2006" s="86">
        <v>41051</v>
      </c>
      <c r="J2006" s="5">
        <v>22.48</v>
      </c>
      <c r="L2006" s="86">
        <v>41155</v>
      </c>
      <c r="M2006" s="5">
        <v>1.2604</v>
      </c>
      <c r="O2006" s="86">
        <f t="shared" ca="1" si="226"/>
        <v>41155</v>
      </c>
      <c r="P2006" s="5">
        <v>1318.86</v>
      </c>
      <c r="Q2006" s="5">
        <v>15.652658896799601</v>
      </c>
      <c r="R2006" s="1"/>
      <c r="V2006" s="86">
        <v>41117</v>
      </c>
      <c r="W2006" s="5">
        <v>12.25</v>
      </c>
      <c r="Z2006" s="86">
        <v>41052</v>
      </c>
      <c r="AA2006" s="5">
        <v>88.4</v>
      </c>
      <c r="AC2006" s="1">
        <v>41003</v>
      </c>
      <c r="AD2006">
        <v>2.3245</v>
      </c>
      <c r="AE2006" s="87">
        <f t="shared" ca="1" si="220"/>
        <v>-6.449999999999978E-2</v>
      </c>
      <c r="AF2006" s="87">
        <f t="shared" ca="1" si="221"/>
        <v>8.1023016277269225E-2</v>
      </c>
      <c r="AG2006" s="87">
        <f t="shared" ca="1" si="222"/>
        <v>1.3064568815438666</v>
      </c>
      <c r="AI2006" s="1">
        <v>40906</v>
      </c>
      <c r="AJ2006">
        <v>1263.02</v>
      </c>
      <c r="AK2006" s="85">
        <f t="shared" ca="1" si="225"/>
        <v>1.0650168721478698E-2</v>
      </c>
      <c r="AL2006" s="87">
        <f t="shared" ca="1" si="223"/>
        <v>1.063259778716367E-2</v>
      </c>
      <c r="AM2006" s="87">
        <f t="shared" ca="1" si="224"/>
        <v>17.144548778820461</v>
      </c>
    </row>
    <row r="2007" spans="2:39" x14ac:dyDescent="0.45">
      <c r="B2007" s="86">
        <v>41144</v>
      </c>
      <c r="C2007" s="5">
        <v>77.525000000000006</v>
      </c>
      <c r="E2007" s="86">
        <v>41148</v>
      </c>
      <c r="F2007" s="5">
        <v>1.7490000000000001</v>
      </c>
      <c r="G2007" s="5">
        <v>0.85445669872732621</v>
      </c>
      <c r="I2007" s="86">
        <v>41050</v>
      </c>
      <c r="J2007" s="5">
        <v>22.01</v>
      </c>
      <c r="L2007" s="86">
        <v>41152</v>
      </c>
      <c r="M2007" s="5">
        <v>1.2575000000000001</v>
      </c>
      <c r="O2007" s="86">
        <f t="shared" ca="1" si="226"/>
        <v>41152</v>
      </c>
      <c r="P2007" s="5">
        <v>1316.63</v>
      </c>
      <c r="Q2007" s="5">
        <v>21.406619075739901</v>
      </c>
      <c r="R2007" s="1"/>
      <c r="V2007" s="86">
        <v>41116</v>
      </c>
      <c r="W2007" s="5">
        <v>13.5</v>
      </c>
      <c r="Z2007" s="86">
        <v>41051</v>
      </c>
      <c r="AA2007" s="5">
        <v>88.49</v>
      </c>
      <c r="AC2007" s="1">
        <v>41002</v>
      </c>
      <c r="AD2007">
        <v>2.3889999999999998</v>
      </c>
      <c r="AE2007" s="87">
        <f t="shared" ca="1" si="220"/>
        <v>0.11899999999999977</v>
      </c>
      <c r="AF2007" s="87">
        <f t="shared" ca="1" si="221"/>
        <v>7.1491695321904136E-2</v>
      </c>
      <c r="AG2007" s="87">
        <f t="shared" ca="1" si="222"/>
        <v>1.1527689490960416</v>
      </c>
      <c r="AI2007" s="1">
        <v>40905</v>
      </c>
      <c r="AJ2007">
        <v>1249.6400000000001</v>
      </c>
      <c r="AK2007" s="85">
        <f t="shared" ca="1" si="225"/>
        <v>-1.2556475533817963E-2</v>
      </c>
      <c r="AL2007" s="87">
        <f t="shared" ca="1" si="223"/>
        <v>1.0011555931467079E-2</v>
      </c>
      <c r="AM2007" s="87">
        <f t="shared" ca="1" si="224"/>
        <v>16.14314887619895</v>
      </c>
    </row>
    <row r="2008" spans="2:39" x14ac:dyDescent="0.45">
      <c r="B2008" s="86">
        <v>41143</v>
      </c>
      <c r="C2008" s="5">
        <v>78.8</v>
      </c>
      <c r="E2008" s="86">
        <v>41145</v>
      </c>
      <c r="F2008" s="5">
        <v>1.7925</v>
      </c>
      <c r="G2008" s="5">
        <v>0.88890733487805162</v>
      </c>
      <c r="I2008" s="86">
        <v>41047</v>
      </c>
      <c r="J2008" s="5">
        <v>25.1</v>
      </c>
      <c r="L2008" s="86">
        <v>41151</v>
      </c>
      <c r="M2008" s="5">
        <v>1.3037000000000001</v>
      </c>
      <c r="O2008" s="86">
        <f t="shared" ca="1" si="226"/>
        <v>41151</v>
      </c>
      <c r="P2008" s="5">
        <v>1315.99</v>
      </c>
      <c r="Q2008" s="5">
        <v>21.3678363722447</v>
      </c>
      <c r="R2008" s="1"/>
      <c r="V2008" s="86">
        <v>41115</v>
      </c>
      <c r="W2008" s="5">
        <v>13.94</v>
      </c>
      <c r="Z2008" s="86">
        <v>41050</v>
      </c>
      <c r="AA2008" s="5">
        <v>88.5</v>
      </c>
      <c r="AC2008" s="1">
        <v>41001</v>
      </c>
      <c r="AD2008">
        <v>2.27</v>
      </c>
      <c r="AE2008" s="87">
        <f t="shared" ca="1" si="220"/>
        <v>-1.6999999999999904E-2</v>
      </c>
      <c r="AF2008" s="87">
        <f t="shared" ca="1" si="221"/>
        <v>4.226183266258085E-2</v>
      </c>
      <c r="AG2008" s="87">
        <f t="shared" ca="1" si="222"/>
        <v>0.68145157568237835</v>
      </c>
      <c r="AI2008" s="1">
        <v>40904</v>
      </c>
      <c r="AJ2008">
        <v>1265.43</v>
      </c>
      <c r="AK2008" s="85">
        <f t="shared" ca="1" si="225"/>
        <v>7.9027643911078077E-5</v>
      </c>
      <c r="AL2008" s="87">
        <f t="shared" ca="1" si="223"/>
        <v>4.4661095313261378E-3</v>
      </c>
      <c r="AM2008" s="87">
        <f t="shared" ca="1" si="224"/>
        <v>7.2013852347368319</v>
      </c>
    </row>
    <row r="2009" spans="2:39" x14ac:dyDescent="0.45">
      <c r="B2009" s="86">
        <v>41142</v>
      </c>
      <c r="C2009" s="5">
        <v>82.49</v>
      </c>
      <c r="E2009" s="86">
        <v>41144</v>
      </c>
      <c r="F2009" s="5">
        <v>1.7849999999999999</v>
      </c>
      <c r="G2009" s="5">
        <v>0.84142834909852382</v>
      </c>
      <c r="I2009" s="86">
        <v>41046</v>
      </c>
      <c r="J2009" s="5">
        <v>24.49</v>
      </c>
      <c r="L2009" s="86">
        <v>41150</v>
      </c>
      <c r="M2009" s="5">
        <v>1.3033999999999999</v>
      </c>
      <c r="O2009" s="86">
        <f t="shared" ca="1" si="226"/>
        <v>41150</v>
      </c>
      <c r="P2009" s="5">
        <v>1295.22</v>
      </c>
      <c r="Q2009" s="5">
        <v>7.7563716346531004</v>
      </c>
      <c r="R2009" s="1"/>
      <c r="V2009" s="86">
        <v>41114</v>
      </c>
      <c r="W2009" s="5">
        <v>14.25</v>
      </c>
      <c r="Z2009" s="86">
        <v>41047</v>
      </c>
      <c r="AA2009" s="5">
        <v>87.584999999999994</v>
      </c>
      <c r="AC2009" s="1">
        <v>40998</v>
      </c>
      <c r="AD2009">
        <v>2.2869999999999999</v>
      </c>
      <c r="AE2009" s="87">
        <f t="shared" ca="1" si="220"/>
        <v>5.7999999999999829E-2</v>
      </c>
      <c r="AF2009" s="87">
        <f t="shared" ca="1" si="221"/>
        <v>6.0233573141009425E-2</v>
      </c>
      <c r="AG2009" s="87">
        <f t="shared" ca="1" si="222"/>
        <v>0.97123718352762123</v>
      </c>
      <c r="AI2009" s="1">
        <v>40900</v>
      </c>
      <c r="AJ2009">
        <v>1265.33</v>
      </c>
      <c r="AK2009" s="85">
        <f t="shared" ca="1" si="225"/>
        <v>8.9945155134233852E-3</v>
      </c>
      <c r="AL2009" s="87">
        <f t="shared" ca="1" si="223"/>
        <v>1.1930800721375912E-2</v>
      </c>
      <c r="AM2009" s="87">
        <f t="shared" ca="1" si="224"/>
        <v>19.237838111863773</v>
      </c>
    </row>
    <row r="2010" spans="2:39" x14ac:dyDescent="0.45">
      <c r="B2010" s="86">
        <v>41141</v>
      </c>
      <c r="C2010" s="5">
        <v>83.01</v>
      </c>
      <c r="E2010" s="86">
        <v>41143</v>
      </c>
      <c r="F2010" s="5">
        <v>1.7949999999999999</v>
      </c>
      <c r="G2010" s="5">
        <v>0.80523081577065037</v>
      </c>
      <c r="I2010" s="86">
        <v>41045</v>
      </c>
      <c r="J2010" s="5">
        <v>22.27</v>
      </c>
      <c r="L2010" s="86">
        <v>41149</v>
      </c>
      <c r="M2010" s="5">
        <v>1.2875000000000001</v>
      </c>
      <c r="O2010" s="86">
        <f t="shared" ca="1" si="226"/>
        <v>41149</v>
      </c>
      <c r="P2010" s="5">
        <v>1304.8599999999999</v>
      </c>
      <c r="Q2010" s="5">
        <v>8.0190768333788007</v>
      </c>
      <c r="R2010" s="1"/>
      <c r="V2010" s="86">
        <v>41113</v>
      </c>
      <c r="W2010" s="5">
        <v>13.75</v>
      </c>
      <c r="Z2010" s="86">
        <v>41046</v>
      </c>
      <c r="AA2010" s="5">
        <v>87.59</v>
      </c>
      <c r="AC2010" s="1">
        <v>40997</v>
      </c>
      <c r="AD2010">
        <v>2.2290000000000001</v>
      </c>
      <c r="AE2010" s="87">
        <f t="shared" ca="1" si="220"/>
        <v>-3.6499999999999755E-2</v>
      </c>
      <c r="AF2010" s="87">
        <f t="shared" ca="1" si="221"/>
        <v>4.5935416619423471E-2</v>
      </c>
      <c r="AG2010" s="87">
        <f t="shared" ca="1" si="222"/>
        <v>0.74068633712253762</v>
      </c>
      <c r="AI2010" s="1">
        <v>40899</v>
      </c>
      <c r="AJ2010">
        <v>1254</v>
      </c>
      <c r="AK2010" s="85">
        <f t="shared" ca="1" si="225"/>
        <v>8.2315536139849193E-3</v>
      </c>
      <c r="AL2010" s="87">
        <f t="shared" ca="1" si="223"/>
        <v>1.714905366718663E-2</v>
      </c>
      <c r="AM2010" s="87">
        <f t="shared" ca="1" si="224"/>
        <v>27.652018160852609</v>
      </c>
    </row>
    <row r="2011" spans="2:39" x14ac:dyDescent="0.45">
      <c r="B2011" s="86">
        <v>41138</v>
      </c>
      <c r="C2011" s="5">
        <v>84.1</v>
      </c>
      <c r="E2011" s="86">
        <v>41142</v>
      </c>
      <c r="F2011" s="5">
        <v>1.9075</v>
      </c>
      <c r="G2011" s="5">
        <v>0.34708401960716595</v>
      </c>
      <c r="I2011" s="86">
        <v>41044</v>
      </c>
      <c r="J2011" s="5">
        <v>21.97</v>
      </c>
      <c r="L2011" s="86">
        <v>41148</v>
      </c>
      <c r="M2011" s="5">
        <v>1.3051999999999999</v>
      </c>
      <c r="O2011" s="86">
        <f t="shared" ca="1" si="226"/>
        <v>41148</v>
      </c>
      <c r="P2011" s="5">
        <v>1324.8</v>
      </c>
      <c r="Q2011" s="5">
        <v>5.5866450748592102</v>
      </c>
      <c r="R2011" s="1"/>
      <c r="V2011" s="86">
        <v>41110</v>
      </c>
      <c r="W2011" s="5">
        <v>13.5</v>
      </c>
      <c r="Z2011" s="86">
        <v>41045</v>
      </c>
      <c r="AA2011" s="5">
        <v>88.82</v>
      </c>
      <c r="AC2011" s="1">
        <v>40996</v>
      </c>
      <c r="AD2011">
        <v>2.2654999999999998</v>
      </c>
      <c r="AE2011" s="87">
        <f t="shared" ca="1" si="220"/>
        <v>2.4000000000000021E-2</v>
      </c>
      <c r="AF2011" s="87">
        <f t="shared" ca="1" si="221"/>
        <v>4.6994680550036819E-2</v>
      </c>
      <c r="AG2011" s="87">
        <f t="shared" ca="1" si="222"/>
        <v>0.75776645478669891</v>
      </c>
      <c r="AI2011" s="1">
        <v>40898</v>
      </c>
      <c r="AJ2011">
        <v>1243.72</v>
      </c>
      <c r="AK2011" s="85">
        <f t="shared" ca="1" si="225"/>
        <v>1.9396150191799801E-3</v>
      </c>
      <c r="AL2011" s="87">
        <f t="shared" ca="1" si="223"/>
        <v>1.7206800983785634E-2</v>
      </c>
      <c r="AM2011" s="87">
        <f t="shared" ca="1" si="224"/>
        <v>27.745132910991366</v>
      </c>
    </row>
    <row r="2012" spans="2:39" x14ac:dyDescent="0.45">
      <c r="B2012" s="86">
        <v>41137</v>
      </c>
      <c r="C2012" s="5">
        <v>86.3</v>
      </c>
      <c r="E2012" s="86">
        <v>41141</v>
      </c>
      <c r="F2012" s="5">
        <v>1.915</v>
      </c>
      <c r="G2012" s="5">
        <v>0.85446088266227838</v>
      </c>
      <c r="I2012" s="86">
        <v>41043</v>
      </c>
      <c r="J2012" s="5">
        <v>21.87</v>
      </c>
      <c r="L2012" s="86">
        <v>41145</v>
      </c>
      <c r="M2012" s="5">
        <v>1.341</v>
      </c>
      <c r="O2012" s="86">
        <f t="shared" ca="1" si="226"/>
        <v>41145</v>
      </c>
      <c r="P2012" s="5">
        <v>1330.66</v>
      </c>
      <c r="Q2012" s="5">
        <v>9.1482888599768</v>
      </c>
      <c r="R2012" s="1"/>
      <c r="V2012" s="86">
        <v>41109</v>
      </c>
      <c r="W2012" s="5">
        <v>13</v>
      </c>
      <c r="Z2012" s="86">
        <v>41044</v>
      </c>
      <c r="AA2012" s="5">
        <v>89.7</v>
      </c>
      <c r="AC2012" s="1">
        <v>40995</v>
      </c>
      <c r="AD2012">
        <v>2.2414999999999998</v>
      </c>
      <c r="AE2012" s="87">
        <f t="shared" ca="1" si="220"/>
        <v>-7.6500000000000234E-2</v>
      </c>
      <c r="AF2012" s="87">
        <f t="shared" ca="1" si="221"/>
        <v>3.7087733821305501E-2</v>
      </c>
      <c r="AG2012" s="87">
        <f t="shared" ca="1" si="222"/>
        <v>0.59802173873530884</v>
      </c>
      <c r="AI2012" s="1">
        <v>40897</v>
      </c>
      <c r="AJ2012">
        <v>1241.31</v>
      </c>
      <c r="AK2012" s="85">
        <f t="shared" ca="1" si="225"/>
        <v>2.9397292377713515E-2</v>
      </c>
      <c r="AL2012" s="87">
        <f t="shared" ca="1" si="223"/>
        <v>1.7124619697653217E-2</v>
      </c>
      <c r="AM2012" s="87">
        <f t="shared" ca="1" si="224"/>
        <v>27.612619568814122</v>
      </c>
    </row>
    <row r="2013" spans="2:39" x14ac:dyDescent="0.45">
      <c r="B2013" s="86">
        <v>41136</v>
      </c>
      <c r="C2013" s="5">
        <v>83.3</v>
      </c>
      <c r="E2013" s="86">
        <v>41138</v>
      </c>
      <c r="F2013" s="5">
        <v>1.9219999999999999</v>
      </c>
      <c r="G2013" s="5">
        <v>0.87852816308490322</v>
      </c>
      <c r="I2013" s="86">
        <v>41040</v>
      </c>
      <c r="J2013" s="5">
        <v>19.89</v>
      </c>
      <c r="L2013" s="86">
        <v>41144</v>
      </c>
      <c r="M2013" s="5">
        <v>1.3392999999999999</v>
      </c>
      <c r="O2013" s="86">
        <f t="shared" ca="1" si="226"/>
        <v>41144</v>
      </c>
      <c r="P2013" s="5">
        <v>1338.35</v>
      </c>
      <c r="Q2013" s="5">
        <v>9.2992363663661699</v>
      </c>
      <c r="R2013" s="1"/>
      <c r="V2013" s="86">
        <v>41108</v>
      </c>
      <c r="W2013" s="5">
        <v>13.75</v>
      </c>
      <c r="Z2013" s="86">
        <v>41043</v>
      </c>
      <c r="AA2013" s="5">
        <v>90.14</v>
      </c>
      <c r="AC2013" s="1">
        <v>40994</v>
      </c>
      <c r="AD2013">
        <v>2.3180000000000001</v>
      </c>
      <c r="AE2013" s="87">
        <f t="shared" ref="AE2013:AE2076" ca="1" si="227">(AD2013-AD2014)</f>
        <v>1.0499999999999954E-2</v>
      </c>
      <c r="AF2013" s="87">
        <f t="shared" ref="AF2013:AF2076" ca="1" si="228">STDEV(AE2013:AE2016)</f>
        <v>3.5120032270296461E-2</v>
      </c>
      <c r="AG2013" s="87">
        <f t="shared" ref="AG2013:AG2076" ca="1" si="229">AF2013*SQRT(260)</f>
        <v>0.56629350458338545</v>
      </c>
      <c r="AI2013" s="1">
        <v>40896</v>
      </c>
      <c r="AJ2013">
        <v>1205.3499999999999</v>
      </c>
      <c r="AK2013" s="85">
        <f t="shared" ca="1" si="225"/>
        <v>-1.1802150179861201E-2</v>
      </c>
      <c r="AL2013" s="87">
        <f t="shared" ref="AL2013:AL2076" ca="1" si="230">STDEV(AK2013:AK2016)</f>
        <v>8.5647793522623545E-3</v>
      </c>
      <c r="AM2013" s="87">
        <f t="shared" ref="AM2013:AM2076" ca="1" si="231">AL2013*SQRT(260)*100</f>
        <v>13.810291739048919</v>
      </c>
    </row>
    <row r="2014" spans="2:39" x14ac:dyDescent="0.45">
      <c r="B2014" s="86">
        <v>41135</v>
      </c>
      <c r="C2014" s="5">
        <v>78.75</v>
      </c>
      <c r="E2014" s="86">
        <v>41137</v>
      </c>
      <c r="F2014" s="5">
        <v>1.9530000000000001</v>
      </c>
      <c r="G2014" s="5">
        <v>0.67501980217867086</v>
      </c>
      <c r="I2014" s="86">
        <v>41039</v>
      </c>
      <c r="J2014" s="5">
        <v>18.829999999999998</v>
      </c>
      <c r="L2014" s="86">
        <v>41143</v>
      </c>
      <c r="M2014" s="5">
        <v>1.3414999999999999</v>
      </c>
      <c r="O2014" s="86">
        <f t="shared" ca="1" si="226"/>
        <v>41143</v>
      </c>
      <c r="P2014" s="5">
        <v>1353.39</v>
      </c>
      <c r="Q2014" s="5">
        <v>6.3202758960111902</v>
      </c>
      <c r="R2014" s="1"/>
      <c r="V2014" s="86">
        <v>41107</v>
      </c>
      <c r="W2014" s="5">
        <v>14.75</v>
      </c>
      <c r="Z2014" s="86">
        <v>41040</v>
      </c>
      <c r="AA2014" s="5">
        <v>90.81</v>
      </c>
      <c r="AC2014" s="1">
        <v>40991</v>
      </c>
      <c r="AD2014">
        <v>2.3075000000000001</v>
      </c>
      <c r="AE2014" s="87">
        <f t="shared" ca="1" si="227"/>
        <v>-4.4000000000000039E-2</v>
      </c>
      <c r="AF2014" s="87">
        <f t="shared" ca="1" si="228"/>
        <v>2.8304887681576543E-2</v>
      </c>
      <c r="AG2014" s="87">
        <f t="shared" ca="1" si="229"/>
        <v>0.45640260005102129</v>
      </c>
      <c r="AI2014" s="1">
        <v>40893</v>
      </c>
      <c r="AJ2014">
        <v>1219.6600000000001</v>
      </c>
      <c r="AK2014" s="85">
        <f t="shared" ref="AK2014:AK2077" ca="1" si="232">LN(AJ2014/AJ2015)</f>
        <v>3.2109610779535356E-3</v>
      </c>
      <c r="AL2014" s="87">
        <f t="shared" ca="1" si="230"/>
        <v>7.7528415701987614E-3</v>
      </c>
      <c r="AM2014" s="87">
        <f t="shared" ca="1" si="231"/>
        <v>12.50108140413321</v>
      </c>
    </row>
    <row r="2015" spans="2:39" x14ac:dyDescent="0.45">
      <c r="B2015" s="86">
        <v>41134</v>
      </c>
      <c r="C2015" s="5">
        <v>77.2</v>
      </c>
      <c r="E2015" s="86">
        <v>41136</v>
      </c>
      <c r="F2015" s="5">
        <v>1.9314</v>
      </c>
      <c r="G2015" s="5">
        <v>0.92029980622258778</v>
      </c>
      <c r="I2015" s="86">
        <v>41038</v>
      </c>
      <c r="J2015" s="5">
        <v>20.079999999999998</v>
      </c>
      <c r="L2015" s="86">
        <v>41142</v>
      </c>
      <c r="M2015" s="5">
        <v>1.411</v>
      </c>
      <c r="O2015" s="86">
        <f t="shared" ca="1" si="226"/>
        <v>41142</v>
      </c>
      <c r="P2015" s="5">
        <v>1357.99</v>
      </c>
      <c r="Q2015" s="5">
        <v>6.8065170293283703</v>
      </c>
      <c r="R2015" s="1"/>
      <c r="V2015" s="86">
        <v>41106</v>
      </c>
      <c r="W2015" s="5">
        <v>14.5</v>
      </c>
      <c r="Z2015" s="86">
        <v>41039</v>
      </c>
      <c r="AA2015" s="5">
        <v>90.58</v>
      </c>
      <c r="AC2015" s="1">
        <v>40990</v>
      </c>
      <c r="AD2015">
        <v>2.3515000000000001</v>
      </c>
      <c r="AE2015" s="87">
        <f t="shared" ca="1" si="227"/>
        <v>-1.7999999999999794E-2</v>
      </c>
      <c r="AF2015" s="87">
        <f t="shared" ca="1" si="228"/>
        <v>6.9367829959811542E-2</v>
      </c>
      <c r="AG2015" s="87">
        <f t="shared" ca="1" si="229"/>
        <v>1.1185226491522937</v>
      </c>
      <c r="AI2015" s="1">
        <v>40892</v>
      </c>
      <c r="AJ2015">
        <v>1215.75</v>
      </c>
      <c r="AK2015" s="85">
        <f t="shared" ca="1" si="232"/>
        <v>3.2378085355431558E-3</v>
      </c>
      <c r="AL2015" s="87">
        <f t="shared" ca="1" si="230"/>
        <v>7.9126820336493445E-3</v>
      </c>
      <c r="AM2015" s="87">
        <f t="shared" ca="1" si="231"/>
        <v>12.758816407122431</v>
      </c>
    </row>
    <row r="2016" spans="2:39" x14ac:dyDescent="0.45">
      <c r="B2016" s="86">
        <v>41131</v>
      </c>
      <c r="C2016" s="5">
        <v>78.125</v>
      </c>
      <c r="E2016" s="86">
        <v>41135</v>
      </c>
      <c r="F2016" s="5">
        <v>1.84</v>
      </c>
      <c r="G2016" s="5">
        <v>0.67414296208840885</v>
      </c>
      <c r="I2016" s="86">
        <v>41037</v>
      </c>
      <c r="J2016" s="5">
        <v>19.05</v>
      </c>
      <c r="L2016" s="86">
        <v>41141</v>
      </c>
      <c r="M2016" s="5">
        <v>1.4235</v>
      </c>
      <c r="O2016" s="86">
        <f t="shared" ca="1" si="226"/>
        <v>41141</v>
      </c>
      <c r="P2016" s="5">
        <v>1354.58</v>
      </c>
      <c r="Q2016" s="5">
        <v>11.2979466383761</v>
      </c>
      <c r="R2016" s="1"/>
      <c r="V2016" s="86">
        <v>41103</v>
      </c>
      <c r="W2016" s="5">
        <v>12.75</v>
      </c>
      <c r="Z2016" s="86">
        <v>41038</v>
      </c>
      <c r="AA2016" s="5">
        <v>90.68</v>
      </c>
      <c r="AC2016" s="1">
        <v>40989</v>
      </c>
      <c r="AD2016">
        <v>2.3694999999999999</v>
      </c>
      <c r="AE2016" s="87">
        <f t="shared" ca="1" si="227"/>
        <v>-7.1499999999999897E-2</v>
      </c>
      <c r="AF2016" s="87">
        <f t="shared" ca="1" si="228"/>
        <v>6.8480532513505846E-2</v>
      </c>
      <c r="AG2016" s="87">
        <f t="shared" ca="1" si="229"/>
        <v>1.1042154077292465</v>
      </c>
      <c r="AI2016" s="1">
        <v>40891</v>
      </c>
      <c r="AJ2016">
        <v>1211.82</v>
      </c>
      <c r="AK2016" s="85">
        <f t="shared" ca="1" si="232"/>
        <v>-1.1413223108981121E-2</v>
      </c>
      <c r="AL2016" s="87">
        <f t="shared" ca="1" si="230"/>
        <v>1.4464170791157055E-2</v>
      </c>
      <c r="AM2016" s="87">
        <f t="shared" ca="1" si="231"/>
        <v>23.322774606743906</v>
      </c>
    </row>
    <row r="2017" spans="2:39" x14ac:dyDescent="0.45">
      <c r="B2017" s="86">
        <v>41130</v>
      </c>
      <c r="C2017" s="5">
        <v>81.484999999999999</v>
      </c>
      <c r="E2017" s="86">
        <v>41134</v>
      </c>
      <c r="F2017" s="5">
        <v>1.77</v>
      </c>
      <c r="G2017" s="5">
        <v>0.33620935937795315</v>
      </c>
      <c r="I2017" s="86">
        <v>41036</v>
      </c>
      <c r="J2017" s="5">
        <v>18.940000000000001</v>
      </c>
      <c r="L2017" s="86">
        <v>41138</v>
      </c>
      <c r="M2017" s="5">
        <v>1.4256</v>
      </c>
      <c r="O2017" s="86">
        <f t="shared" ca="1" si="226"/>
        <v>41138</v>
      </c>
      <c r="P2017" s="5">
        <v>1363.72</v>
      </c>
      <c r="Q2017" s="5">
        <v>11.323849512471</v>
      </c>
      <c r="R2017" s="1"/>
      <c r="V2017" s="86">
        <v>41102</v>
      </c>
      <c r="W2017" s="5">
        <v>12</v>
      </c>
      <c r="Z2017" s="86">
        <v>41037</v>
      </c>
      <c r="AA2017" s="5">
        <v>91</v>
      </c>
      <c r="AC2017" s="1">
        <v>40988</v>
      </c>
      <c r="AD2017">
        <v>2.4409999999999998</v>
      </c>
      <c r="AE2017" s="87">
        <f t="shared" ca="1" si="227"/>
        <v>-8.5000000000001741E-3</v>
      </c>
      <c r="AF2017" s="87">
        <f t="shared" ca="1" si="228"/>
        <v>4.5013886746203186E-2</v>
      </c>
      <c r="AG2017" s="87">
        <f t="shared" ca="1" si="229"/>
        <v>0.72582711440122005</v>
      </c>
      <c r="AI2017" s="1">
        <v>40890</v>
      </c>
      <c r="AJ2017">
        <v>1225.73</v>
      </c>
      <c r="AK2017" s="85">
        <f t="shared" ca="1" si="232"/>
        <v>-8.7239607798868263E-3</v>
      </c>
      <c r="AL2017" s="87">
        <f t="shared" ca="1" si="230"/>
        <v>1.6708443934395221E-2</v>
      </c>
      <c r="AM2017" s="87">
        <f t="shared" ca="1" si="231"/>
        <v>26.941556314417952</v>
      </c>
    </row>
    <row r="2018" spans="2:39" x14ac:dyDescent="0.45">
      <c r="B2018" s="86">
        <v>41129</v>
      </c>
      <c r="C2018" s="5">
        <v>81.900000000000006</v>
      </c>
      <c r="E2018" s="86">
        <v>41131</v>
      </c>
      <c r="F2018" s="5">
        <v>1.7689999999999999</v>
      </c>
      <c r="G2018" s="5">
        <v>0.60672761598595382</v>
      </c>
      <c r="I2018" s="86">
        <v>41033</v>
      </c>
      <c r="J2018" s="5">
        <v>19.16</v>
      </c>
      <c r="L2018" s="86">
        <v>41137</v>
      </c>
      <c r="M2018" s="5">
        <v>1.456</v>
      </c>
      <c r="O2018" s="86">
        <f t="shared" ca="1" si="226"/>
        <v>41137</v>
      </c>
      <c r="P2018" s="5">
        <v>1369.58</v>
      </c>
      <c r="Q2018" s="5">
        <v>11.7745299797493</v>
      </c>
      <c r="R2018" s="1"/>
      <c r="V2018" s="86">
        <v>41101</v>
      </c>
      <c r="W2018" s="5">
        <v>12.56</v>
      </c>
      <c r="Z2018" s="86">
        <v>41036</v>
      </c>
      <c r="AA2018" s="5">
        <v>91.02</v>
      </c>
      <c r="AC2018" s="1">
        <v>40987</v>
      </c>
      <c r="AD2018">
        <v>2.4495</v>
      </c>
      <c r="AE2018" s="87">
        <f t="shared" ca="1" si="227"/>
        <v>9.4500000000000028E-2</v>
      </c>
      <c r="AF2018" s="87">
        <f t="shared" ca="1" si="228"/>
        <v>5.633613405266643E-2</v>
      </c>
      <c r="AG2018" s="87">
        <f t="shared" ca="1" si="229"/>
        <v>0.90839286655059137</v>
      </c>
      <c r="AI2018" s="1">
        <v>40889</v>
      </c>
      <c r="AJ2018">
        <v>1236.47</v>
      </c>
      <c r="AK2018" s="85">
        <f t="shared" ca="1" si="232"/>
        <v>-1.5026409891996106E-2</v>
      </c>
      <c r="AL2018" s="87">
        <f t="shared" ca="1" si="230"/>
        <v>1.7214536671178483E-2</v>
      </c>
      <c r="AM2018" s="87">
        <f t="shared" ca="1" si="231"/>
        <v>27.757606332115646</v>
      </c>
    </row>
    <row r="2019" spans="2:39" x14ac:dyDescent="0.45">
      <c r="B2019" s="86">
        <v>41128</v>
      </c>
      <c r="C2019" s="5">
        <v>81.75</v>
      </c>
      <c r="E2019" s="86">
        <v>41130</v>
      </c>
      <c r="F2019" s="5">
        <v>1.7989999999999999</v>
      </c>
      <c r="G2019" s="5">
        <v>0.46183227474917604</v>
      </c>
      <c r="I2019" s="86">
        <v>41032</v>
      </c>
      <c r="J2019" s="5">
        <v>17.559999999999999</v>
      </c>
      <c r="L2019" s="86">
        <v>41136</v>
      </c>
      <c r="M2019" s="5">
        <v>1.4391</v>
      </c>
      <c r="O2019" s="86">
        <f t="shared" ca="1" si="226"/>
        <v>41136</v>
      </c>
      <c r="P2019" s="5">
        <v>1369.1</v>
      </c>
      <c r="Q2019" s="5">
        <v>14.830620505448699</v>
      </c>
      <c r="R2019" s="1"/>
      <c r="V2019" s="86">
        <v>41100</v>
      </c>
      <c r="W2019" s="5">
        <v>13.5</v>
      </c>
      <c r="Z2019" s="86">
        <v>41033</v>
      </c>
      <c r="AA2019" s="5">
        <v>90.87</v>
      </c>
      <c r="AC2019" s="1">
        <v>40984</v>
      </c>
      <c r="AD2019">
        <v>2.355</v>
      </c>
      <c r="AE2019" s="87">
        <f t="shared" ca="1" si="227"/>
        <v>1.0499999999999954E-2</v>
      </c>
      <c r="AF2019" s="87">
        <f t="shared" ca="1" si="228"/>
        <v>5.6191577067504862E-2</v>
      </c>
      <c r="AG2019" s="87">
        <f t="shared" ca="1" si="229"/>
        <v>0.90606195520321231</v>
      </c>
      <c r="AI2019" s="1">
        <v>40886</v>
      </c>
      <c r="AJ2019">
        <v>1255.19</v>
      </c>
      <c r="AK2019" s="85">
        <f t="shared" ca="1" si="232"/>
        <v>1.6742439809384415E-2</v>
      </c>
      <c r="AL2019" s="87">
        <f t="shared" ca="1" si="230"/>
        <v>1.5723036424840867E-2</v>
      </c>
      <c r="AM2019" s="87">
        <f t="shared" ca="1" si="231"/>
        <v>25.35263444859072</v>
      </c>
    </row>
    <row r="2020" spans="2:39" x14ac:dyDescent="0.45">
      <c r="B2020" s="86">
        <v>41127</v>
      </c>
      <c r="C2020" s="5">
        <v>78.55</v>
      </c>
      <c r="E2020" s="86">
        <v>41129</v>
      </c>
      <c r="F2020" s="5">
        <v>1.7874000000000001</v>
      </c>
      <c r="G2020" s="5">
        <v>0.6210853806039851</v>
      </c>
      <c r="I2020" s="86">
        <v>41031</v>
      </c>
      <c r="J2020" s="5">
        <v>16.88</v>
      </c>
      <c r="L2020" s="86">
        <v>41135</v>
      </c>
      <c r="M2020" s="5">
        <v>1.3654999999999999</v>
      </c>
      <c r="O2020" s="86">
        <f t="shared" ca="1" si="226"/>
        <v>41135</v>
      </c>
      <c r="P2020" s="5">
        <v>1391.57</v>
      </c>
      <c r="Q2020" s="5">
        <v>9.0518907608638308</v>
      </c>
      <c r="R2020" s="1"/>
      <c r="V2020" s="86">
        <v>41099</v>
      </c>
      <c r="W2020" s="5">
        <v>14</v>
      </c>
      <c r="Z2020" s="86">
        <v>41032</v>
      </c>
      <c r="AA2020" s="5">
        <v>91.05</v>
      </c>
      <c r="AC2020" s="1">
        <v>40983</v>
      </c>
      <c r="AD2020">
        <v>2.3445</v>
      </c>
      <c r="AE2020" s="87">
        <f t="shared" ca="1" si="227"/>
        <v>2.2499999999999964E-2</v>
      </c>
      <c r="AF2020" s="87">
        <f t="shared" ca="1" si="228"/>
        <v>6.1361408882130458E-2</v>
      </c>
      <c r="AG2020" s="87">
        <f t="shared" ca="1" si="229"/>
        <v>0.9894229884129434</v>
      </c>
      <c r="AI2020" s="1">
        <v>40885</v>
      </c>
      <c r="AJ2020">
        <v>1234.3499999999999</v>
      </c>
      <c r="AK2020" s="85">
        <f t="shared" ca="1" si="232"/>
        <v>-2.1368471427759831E-2</v>
      </c>
      <c r="AL2020" s="87">
        <f t="shared" ca="1" si="230"/>
        <v>1.3547368283596709E-2</v>
      </c>
      <c r="AM2020" s="87">
        <f t="shared" ca="1" si="231"/>
        <v>21.844474982696315</v>
      </c>
    </row>
    <row r="2021" spans="2:39" x14ac:dyDescent="0.45">
      <c r="B2021" s="86">
        <v>41124</v>
      </c>
      <c r="C2021" s="5">
        <v>81.38</v>
      </c>
      <c r="E2021" s="86">
        <v>41128</v>
      </c>
      <c r="F2021" s="5">
        <v>1.7709999999999999</v>
      </c>
      <c r="G2021" s="5">
        <v>0.78273188257537896</v>
      </c>
      <c r="I2021" s="86">
        <v>41030</v>
      </c>
      <c r="J2021" s="5">
        <v>16.600000000000001</v>
      </c>
      <c r="L2021" s="86">
        <v>41134</v>
      </c>
      <c r="M2021" s="5">
        <v>1.304</v>
      </c>
      <c r="O2021" s="86">
        <f t="shared" ca="1" si="226"/>
        <v>41134</v>
      </c>
      <c r="P2021" s="5">
        <v>1402.31</v>
      </c>
      <c r="Q2021" s="5">
        <v>7.1112593967308904</v>
      </c>
      <c r="R2021" s="1"/>
      <c r="V2021" s="86">
        <v>41096</v>
      </c>
      <c r="W2021" s="5">
        <v>15.13</v>
      </c>
      <c r="Z2021" s="86">
        <v>41031</v>
      </c>
      <c r="AA2021" s="5">
        <v>91.11</v>
      </c>
      <c r="AC2021" s="1">
        <v>40982</v>
      </c>
      <c r="AD2021">
        <v>2.3220000000000001</v>
      </c>
      <c r="AE2021" s="87">
        <f t="shared" ca="1" si="227"/>
        <v>0.12729999999999997</v>
      </c>
      <c r="AF2021" s="87">
        <f t="shared" ca="1" si="228"/>
        <v>6.3543075940656238E-2</v>
      </c>
      <c r="AG2021" s="87">
        <f t="shared" ca="1" si="229"/>
        <v>1.0246013127065579</v>
      </c>
      <c r="AI2021" s="1">
        <v>40884</v>
      </c>
      <c r="AJ2021">
        <v>1261.01</v>
      </c>
      <c r="AK2021" s="85">
        <f t="shared" ca="1" si="232"/>
        <v>2.0162897586126602E-3</v>
      </c>
      <c r="AL2021" s="87">
        <f t="shared" ca="1" si="230"/>
        <v>4.7290016608848963E-3</v>
      </c>
      <c r="AM2021" s="87">
        <f t="shared" ca="1" si="231"/>
        <v>7.6252860564371927</v>
      </c>
    </row>
    <row r="2022" spans="2:39" x14ac:dyDescent="0.45">
      <c r="B2022" s="86">
        <v>41123</v>
      </c>
      <c r="C2022" s="5">
        <v>78.834999999999994</v>
      </c>
      <c r="E2022" s="86">
        <v>41127</v>
      </c>
      <c r="F2022" s="5">
        <v>1.7090000000000001</v>
      </c>
      <c r="G2022" s="5">
        <v>0.80613224721505738</v>
      </c>
      <c r="I2022" s="86">
        <v>41029</v>
      </c>
      <c r="J2022" s="5">
        <v>17.149999999999999</v>
      </c>
      <c r="L2022" s="86">
        <v>41131</v>
      </c>
      <c r="M2022" s="5">
        <v>1.2995000000000001</v>
      </c>
      <c r="O2022" s="86">
        <f t="shared" ca="1" si="226"/>
        <v>41131</v>
      </c>
      <c r="P2022" s="5">
        <v>1405.82</v>
      </c>
      <c r="Q2022" s="5">
        <v>7.6682540031112403</v>
      </c>
      <c r="R2022" s="1"/>
      <c r="V2022" s="86">
        <v>41095</v>
      </c>
      <c r="W2022" s="5">
        <v>15.06</v>
      </c>
      <c r="Z2022" s="86">
        <v>41030</v>
      </c>
      <c r="AA2022" s="5">
        <v>90.76</v>
      </c>
      <c r="AC2022" s="1">
        <v>40981</v>
      </c>
      <c r="AD2022">
        <v>2.1947000000000001</v>
      </c>
      <c r="AE2022" s="87">
        <f t="shared" ca="1" si="227"/>
        <v>9.3700000000000117E-2</v>
      </c>
      <c r="AF2022" s="87">
        <f t="shared" ca="1" si="228"/>
        <v>4.3000649219905263E-2</v>
      </c>
      <c r="AG2022" s="87">
        <f t="shared" ca="1" si="229"/>
        <v>0.69336463471009835</v>
      </c>
      <c r="AI2022" s="1">
        <v>40883</v>
      </c>
      <c r="AJ2022">
        <v>1258.47</v>
      </c>
      <c r="AK2022" s="85">
        <f t="shared" ca="1" si="232"/>
        <v>1.1051262280358551E-3</v>
      </c>
      <c r="AL2022" s="87">
        <f t="shared" ca="1" si="230"/>
        <v>5.4335195153634025E-3</v>
      </c>
      <c r="AM2022" s="87">
        <f t="shared" ca="1" si="231"/>
        <v>8.761286962653994</v>
      </c>
    </row>
    <row r="2023" spans="2:39" x14ac:dyDescent="0.45">
      <c r="B2023" s="86">
        <v>41122</v>
      </c>
      <c r="C2023" s="5">
        <v>81.935000000000002</v>
      </c>
      <c r="E2023" s="86">
        <v>41124</v>
      </c>
      <c r="F2023" s="5">
        <v>1.7139</v>
      </c>
      <c r="G2023" s="5">
        <v>0.92818251617520386</v>
      </c>
      <c r="I2023" s="86">
        <v>41026</v>
      </c>
      <c r="J2023" s="5">
        <v>16.32</v>
      </c>
      <c r="L2023" s="86">
        <v>41130</v>
      </c>
      <c r="M2023" s="5">
        <v>1.319</v>
      </c>
      <c r="O2023" s="86">
        <f t="shared" ca="1" si="226"/>
        <v>41130</v>
      </c>
      <c r="P2023" s="5">
        <v>1397.91</v>
      </c>
      <c r="Q2023" s="5">
        <v>11.8212351114333</v>
      </c>
      <c r="R2023" s="1"/>
      <c r="V2023" s="86">
        <v>41094</v>
      </c>
      <c r="W2023" s="5">
        <v>14</v>
      </c>
      <c r="Z2023" s="86">
        <v>41029</v>
      </c>
      <c r="AA2023" s="5">
        <v>91.2</v>
      </c>
      <c r="AC2023" s="1">
        <v>40980</v>
      </c>
      <c r="AD2023">
        <v>2.101</v>
      </c>
      <c r="AE2023" s="87">
        <f t="shared" ca="1" si="227"/>
        <v>-4.9999999999998934E-3</v>
      </c>
      <c r="AF2023" s="87">
        <f t="shared" ca="1" si="228"/>
        <v>1.7967563366615261E-2</v>
      </c>
      <c r="AG2023" s="87">
        <f t="shared" ca="1" si="229"/>
        <v>0.28971825394107809</v>
      </c>
      <c r="AI2023" s="1">
        <v>40882</v>
      </c>
      <c r="AJ2023">
        <v>1257.08</v>
      </c>
      <c r="AK2023" s="85">
        <f t="shared" ca="1" si="232"/>
        <v>1.0234521802755791E-2</v>
      </c>
      <c r="AL2023" s="87">
        <f t="shared" ca="1" si="230"/>
        <v>2.0569267541347292E-2</v>
      </c>
      <c r="AM2023" s="87">
        <f t="shared" ca="1" si="231"/>
        <v>33.166947322410614</v>
      </c>
    </row>
    <row r="2024" spans="2:39" x14ac:dyDescent="0.45">
      <c r="B2024" s="86">
        <v>41121</v>
      </c>
      <c r="C2024" s="5">
        <v>78.59</v>
      </c>
      <c r="E2024" s="86">
        <v>41123</v>
      </c>
      <c r="F2024" s="5">
        <v>1.6363000000000001</v>
      </c>
      <c r="G2024" s="5">
        <v>0.83444783140309842</v>
      </c>
      <c r="I2024" s="86">
        <v>41025</v>
      </c>
      <c r="J2024" s="5">
        <v>16.239999999999998</v>
      </c>
      <c r="L2024" s="86">
        <v>41129</v>
      </c>
      <c r="M2024" s="5">
        <v>1.3173999999999999</v>
      </c>
      <c r="O2024" s="86">
        <f t="shared" ca="1" si="226"/>
        <v>41129</v>
      </c>
      <c r="P2024" s="5">
        <v>1403.36</v>
      </c>
      <c r="Q2024" s="5">
        <v>8.0324862823701597</v>
      </c>
      <c r="R2024" s="1"/>
      <c r="V2024" s="86">
        <v>41093</v>
      </c>
      <c r="W2024" s="5">
        <v>14.25</v>
      </c>
      <c r="Z2024" s="86">
        <v>41026</v>
      </c>
      <c r="AA2024" s="5">
        <v>91.02</v>
      </c>
      <c r="AC2024" s="1">
        <v>40977</v>
      </c>
      <c r="AD2024">
        <v>2.1059999999999999</v>
      </c>
      <c r="AE2024" s="87">
        <f t="shared" ca="1" si="227"/>
        <v>1.2499999999999734E-2</v>
      </c>
      <c r="AF2024" s="87">
        <f t="shared" ca="1" si="228"/>
        <v>4.3845372237747871E-2</v>
      </c>
      <c r="AG2024" s="87">
        <f t="shared" ca="1" si="229"/>
        <v>0.7069853841016337</v>
      </c>
      <c r="AI2024" s="1">
        <v>40879</v>
      </c>
      <c r="AJ2024">
        <v>1244.28</v>
      </c>
      <c r="AK2024" s="85">
        <f t="shared" ca="1" si="232"/>
        <v>-2.4107422792193239E-4</v>
      </c>
      <c r="AL2024" s="87">
        <f t="shared" ca="1" si="230"/>
        <v>2.1259253242407624E-2</v>
      </c>
      <c r="AM2024" s="87">
        <f t="shared" ca="1" si="231"/>
        <v>34.279515835328382</v>
      </c>
    </row>
    <row r="2025" spans="2:39" x14ac:dyDescent="0.45">
      <c r="B2025" s="86">
        <v>41120</v>
      </c>
      <c r="C2025" s="5">
        <v>79.224999999999994</v>
      </c>
      <c r="E2025" s="86">
        <v>41122</v>
      </c>
      <c r="F2025" s="5">
        <v>1.657</v>
      </c>
      <c r="G2025" s="5">
        <v>1.1407365383821093</v>
      </c>
      <c r="I2025" s="86">
        <v>41024</v>
      </c>
      <c r="J2025" s="5">
        <v>16.82</v>
      </c>
      <c r="L2025" s="86">
        <v>41128</v>
      </c>
      <c r="M2025" s="5">
        <v>1.3105</v>
      </c>
      <c r="O2025" s="86">
        <f t="shared" ca="1" si="226"/>
        <v>41128</v>
      </c>
      <c r="P2025" s="5">
        <v>1399.98</v>
      </c>
      <c r="Q2025" s="5">
        <v>14.812677260638001</v>
      </c>
      <c r="R2025" s="1"/>
      <c r="V2025" s="86">
        <v>41092</v>
      </c>
      <c r="W2025" s="5">
        <v>15</v>
      </c>
      <c r="Z2025" s="86">
        <v>41025</v>
      </c>
      <c r="AA2025" s="5">
        <v>91.06</v>
      </c>
      <c r="AC2025" s="1">
        <v>40976</v>
      </c>
      <c r="AD2025">
        <v>2.0935000000000001</v>
      </c>
      <c r="AE2025" s="87">
        <f t="shared" ca="1" si="227"/>
        <v>3.3500000000000085E-2</v>
      </c>
      <c r="AF2025" s="87">
        <f t="shared" ca="1" si="228"/>
        <v>4.5773673292261244E-2</v>
      </c>
      <c r="AG2025" s="87">
        <f t="shared" ca="1" si="229"/>
        <v>0.73807830433723909</v>
      </c>
      <c r="AI2025" s="1">
        <v>40878</v>
      </c>
      <c r="AJ2025">
        <v>1244.58</v>
      </c>
      <c r="AK2025" s="85">
        <f t="shared" ca="1" si="232"/>
        <v>-1.910465594686547E-3</v>
      </c>
      <c r="AL2025" s="87">
        <f t="shared" ca="1" si="230"/>
        <v>2.1278127120607213E-2</v>
      </c>
      <c r="AM2025" s="87">
        <f t="shared" ca="1" si="231"/>
        <v>34.3099490494794</v>
      </c>
    </row>
    <row r="2026" spans="2:39" x14ac:dyDescent="0.45">
      <c r="B2026" s="86">
        <v>41117</v>
      </c>
      <c r="C2026" s="5">
        <v>79.040000000000006</v>
      </c>
      <c r="E2026" s="86">
        <v>41121</v>
      </c>
      <c r="F2026" s="5">
        <v>1.589</v>
      </c>
      <c r="G2026" s="5">
        <v>1.051178671777542</v>
      </c>
      <c r="I2026" s="86">
        <v>41023</v>
      </c>
      <c r="J2026" s="5">
        <v>18.100000000000001</v>
      </c>
      <c r="L2026" s="86">
        <v>41127</v>
      </c>
      <c r="M2026" s="5">
        <v>1.2729999999999999</v>
      </c>
      <c r="O2026" s="86">
        <f t="shared" ca="1" si="226"/>
        <v>41127</v>
      </c>
      <c r="P2026" s="5">
        <v>1390.69</v>
      </c>
      <c r="Q2026" s="5">
        <v>14.573268667195901</v>
      </c>
      <c r="R2026" s="1"/>
      <c r="V2026" s="86">
        <v>41089</v>
      </c>
      <c r="W2026" s="5">
        <v>12.75</v>
      </c>
      <c r="Z2026" s="86">
        <v>41024</v>
      </c>
      <c r="AA2026" s="5">
        <v>91</v>
      </c>
      <c r="AC2026" s="1">
        <v>40975</v>
      </c>
      <c r="AD2026">
        <v>2.06</v>
      </c>
      <c r="AE2026" s="87">
        <f t="shared" ca="1" si="227"/>
        <v>3.1000000000000139E-2</v>
      </c>
      <c r="AF2026" s="87">
        <f t="shared" ca="1" si="228"/>
        <v>5.098590491498603E-2</v>
      </c>
      <c r="AG2026" s="87">
        <f t="shared" ca="1" si="229"/>
        <v>0.82212301390971843</v>
      </c>
      <c r="AI2026" s="1">
        <v>40877</v>
      </c>
      <c r="AJ2026">
        <v>1246.96</v>
      </c>
      <c r="AK2026" s="85">
        <f t="shared" ca="1" si="232"/>
        <v>4.2403420637779909E-2</v>
      </c>
      <c r="AL2026" s="87">
        <f t="shared" ca="1" si="230"/>
        <v>2.1521716907772628E-2</v>
      </c>
      <c r="AM2026" s="87">
        <f t="shared" ca="1" si="231"/>
        <v>34.702725779275553</v>
      </c>
    </row>
    <row r="2027" spans="2:39" x14ac:dyDescent="0.45">
      <c r="B2027" s="86">
        <v>41116</v>
      </c>
      <c r="C2027" s="5">
        <v>75.144999999999996</v>
      </c>
      <c r="E2027" s="86">
        <v>41120</v>
      </c>
      <c r="F2027" s="5">
        <v>1.621</v>
      </c>
      <c r="G2027" s="5">
        <v>0.94868567853987529</v>
      </c>
      <c r="I2027" s="86">
        <v>41022</v>
      </c>
      <c r="J2027" s="5">
        <v>18.97</v>
      </c>
      <c r="L2027" s="86">
        <v>41124</v>
      </c>
      <c r="M2027" s="5">
        <v>1.2667999999999999</v>
      </c>
      <c r="O2027" s="86">
        <f t="shared" ca="1" si="226"/>
        <v>41124</v>
      </c>
      <c r="P2027" s="5">
        <v>1371.97</v>
      </c>
      <c r="Q2027" s="5">
        <v>9.2512330485091905</v>
      </c>
      <c r="R2027" s="1"/>
      <c r="V2027" s="86">
        <v>41088</v>
      </c>
      <c r="W2027" s="5">
        <v>13.5</v>
      </c>
      <c r="Z2027" s="86">
        <v>41023</v>
      </c>
      <c r="AA2027" s="5">
        <v>90.34</v>
      </c>
      <c r="AC2027" s="1">
        <v>40974</v>
      </c>
      <c r="AD2027">
        <v>2.0289999999999999</v>
      </c>
      <c r="AE2027" s="87">
        <f t="shared" ca="1" si="227"/>
        <v>-6.0000000000000053E-2</v>
      </c>
      <c r="AF2027" s="87">
        <f t="shared" ca="1" si="228"/>
        <v>5.8095288104974489E-2</v>
      </c>
      <c r="AG2027" s="87">
        <f t="shared" ca="1" si="229"/>
        <v>0.93675837332793421</v>
      </c>
      <c r="AI2027" s="1">
        <v>40876</v>
      </c>
      <c r="AJ2027">
        <v>1195.19</v>
      </c>
      <c r="AK2027" s="85">
        <f t="shared" ca="1" si="232"/>
        <v>2.2112969383296607E-3</v>
      </c>
      <c r="AL2027" s="87">
        <f t="shared" ca="1" si="230"/>
        <v>2.1079082606466629E-2</v>
      </c>
      <c r="AM2027" s="87">
        <f t="shared" ca="1" si="231"/>
        <v>33.988999414202155</v>
      </c>
    </row>
    <row r="2028" spans="2:39" x14ac:dyDescent="0.45">
      <c r="B2028" s="86">
        <v>41115</v>
      </c>
      <c r="C2028" s="5">
        <v>75.435000000000002</v>
      </c>
      <c r="E2028" s="86">
        <v>41117</v>
      </c>
      <c r="F2028" s="5">
        <v>1.6679999999999999</v>
      </c>
      <c r="G2028" s="5">
        <v>0.86243135958753092</v>
      </c>
      <c r="I2028" s="86">
        <v>41019</v>
      </c>
      <c r="J2028" s="5">
        <v>17.440000000000001</v>
      </c>
      <c r="L2028" s="86">
        <v>41123</v>
      </c>
      <c r="M2028" s="5">
        <v>1.1993</v>
      </c>
      <c r="O2028" s="86">
        <f t="shared" ca="1" si="226"/>
        <v>41123</v>
      </c>
      <c r="P2028" s="5">
        <v>1366.94</v>
      </c>
      <c r="Q2028" s="5">
        <v>6.5731895046817801</v>
      </c>
      <c r="R2028" s="1"/>
      <c r="V2028" s="86">
        <v>41087</v>
      </c>
      <c r="W2028" s="5">
        <v>13.31</v>
      </c>
      <c r="Z2028" s="86">
        <v>41022</v>
      </c>
      <c r="AA2028" s="5">
        <v>90.13</v>
      </c>
      <c r="AC2028" s="1">
        <v>40973</v>
      </c>
      <c r="AD2028">
        <v>2.089</v>
      </c>
      <c r="AE2028" s="87">
        <f t="shared" ca="1" si="227"/>
        <v>2.9999999999999805E-2</v>
      </c>
      <c r="AF2028" s="87">
        <f t="shared" ca="1" si="228"/>
        <v>4.7189997174542454E-2</v>
      </c>
      <c r="AG2028" s="87">
        <f t="shared" ca="1" si="229"/>
        <v>0.76091584072528307</v>
      </c>
      <c r="AI2028" s="1">
        <v>40875</v>
      </c>
      <c r="AJ2028">
        <v>1192.55</v>
      </c>
      <c r="AK2028" s="85">
        <f t="shared" ca="1" si="232"/>
        <v>2.8821076021685699E-2</v>
      </c>
      <c r="AL2028" s="87">
        <f t="shared" ca="1" si="230"/>
        <v>2.1246803141333821E-2</v>
      </c>
      <c r="AM2028" s="87">
        <f t="shared" ca="1" si="231"/>
        <v>34.25944065055851</v>
      </c>
    </row>
    <row r="2029" spans="2:39" x14ac:dyDescent="0.45">
      <c r="B2029" s="86">
        <v>41114</v>
      </c>
      <c r="C2029" s="5">
        <v>74.875</v>
      </c>
      <c r="E2029" s="86">
        <v>41116</v>
      </c>
      <c r="F2029" s="5">
        <v>1.5737000000000001</v>
      </c>
      <c r="G2029" s="5">
        <v>0.52434683178217134</v>
      </c>
      <c r="I2029" s="86">
        <v>41018</v>
      </c>
      <c r="J2029" s="5">
        <v>18.36</v>
      </c>
      <c r="L2029" s="86">
        <v>41122</v>
      </c>
      <c r="M2029" s="5">
        <v>1.2230000000000001</v>
      </c>
      <c r="O2029" s="86">
        <f t="shared" ca="1" si="226"/>
        <v>41122</v>
      </c>
      <c r="P2029" s="5">
        <v>1378.53</v>
      </c>
      <c r="Q2029" s="5">
        <v>15.545716002888099</v>
      </c>
      <c r="R2029" s="1"/>
      <c r="V2029" s="86">
        <v>41086</v>
      </c>
      <c r="W2029" s="5">
        <v>13.5</v>
      </c>
      <c r="Z2029" s="86">
        <v>41019</v>
      </c>
      <c r="AA2029" s="5">
        <v>90.32</v>
      </c>
      <c r="AC2029" s="1">
        <v>40970</v>
      </c>
      <c r="AD2029">
        <v>2.0590000000000002</v>
      </c>
      <c r="AE2029" s="87">
        <f t="shared" ca="1" si="227"/>
        <v>-5.5499999999999883E-2</v>
      </c>
      <c r="AF2029" s="87">
        <f t="shared" ca="1" si="228"/>
        <v>4.5767191669724802E-2</v>
      </c>
      <c r="AG2029" s="87">
        <f t="shared" ca="1" si="229"/>
        <v>0.73797379131420715</v>
      </c>
      <c r="AI2029" s="1">
        <v>40872</v>
      </c>
      <c r="AJ2029">
        <v>1158.67</v>
      </c>
      <c r="AK2029" s="85">
        <f t="shared" ca="1" si="232"/>
        <v>-2.6891236049403243E-3</v>
      </c>
      <c r="AL2029" s="87">
        <f t="shared" ca="1" si="230"/>
        <v>1.0031189250014696E-2</v>
      </c>
      <c r="AM2029" s="87">
        <f t="shared" ca="1" si="231"/>
        <v>16.174806651116018</v>
      </c>
    </row>
    <row r="2030" spans="2:39" x14ac:dyDescent="0.45">
      <c r="B2030" s="86">
        <v>41113</v>
      </c>
      <c r="C2030" s="5">
        <v>74.775000000000006</v>
      </c>
      <c r="E2030" s="86">
        <v>41115</v>
      </c>
      <c r="F2030" s="5">
        <v>1.538</v>
      </c>
      <c r="G2030" s="5">
        <v>0.37020543846176418</v>
      </c>
      <c r="I2030" s="86">
        <v>41017</v>
      </c>
      <c r="J2030" s="5">
        <v>18.64</v>
      </c>
      <c r="L2030" s="86">
        <v>41121</v>
      </c>
      <c r="M2030" s="5">
        <v>1.1748000000000001</v>
      </c>
      <c r="O2030" s="86">
        <f t="shared" ca="1" si="226"/>
        <v>41121</v>
      </c>
      <c r="P2030" s="5">
        <v>1376.92</v>
      </c>
      <c r="Q2030" s="5">
        <v>15.6468929455995</v>
      </c>
      <c r="R2030" s="1"/>
      <c r="V2030" s="86">
        <v>41085</v>
      </c>
      <c r="W2030" s="5">
        <v>13.75</v>
      </c>
      <c r="Z2030" s="86">
        <v>41018</v>
      </c>
      <c r="AA2030" s="5">
        <v>90.18</v>
      </c>
      <c r="AC2030" s="1">
        <v>40969</v>
      </c>
      <c r="AD2030">
        <v>2.1145</v>
      </c>
      <c r="AE2030" s="87">
        <f t="shared" ca="1" si="227"/>
        <v>5.2999999999999936E-2</v>
      </c>
      <c r="AF2030" s="87">
        <f t="shared" ca="1" si="228"/>
        <v>4.4485381493999304E-2</v>
      </c>
      <c r="AG2030" s="87">
        <f t="shared" ca="1" si="229"/>
        <v>0.71730522327202551</v>
      </c>
      <c r="AI2030" s="1">
        <v>40870</v>
      </c>
      <c r="AJ2030">
        <v>1161.79</v>
      </c>
      <c r="AK2030" s="85">
        <f t="shared" ca="1" si="232"/>
        <v>-2.2342971201496673E-2</v>
      </c>
      <c r="AL2030" s="87">
        <f t="shared" ca="1" si="230"/>
        <v>1.0778901679856812E-2</v>
      </c>
      <c r="AM2030" s="87">
        <f t="shared" ca="1" si="231"/>
        <v>17.380456717314765</v>
      </c>
    </row>
    <row r="2031" spans="2:39" x14ac:dyDescent="0.45">
      <c r="B2031" s="86">
        <v>41110</v>
      </c>
      <c r="C2031" s="5">
        <v>72.849999999999994</v>
      </c>
      <c r="E2031" s="86">
        <v>41114</v>
      </c>
      <c r="F2031" s="5">
        <v>1.5305</v>
      </c>
      <c r="G2031" s="5">
        <v>0.3557161555697656</v>
      </c>
      <c r="I2031" s="86">
        <v>41016</v>
      </c>
      <c r="J2031" s="5">
        <v>18.46</v>
      </c>
      <c r="L2031" s="86">
        <v>41120</v>
      </c>
      <c r="M2031" s="5">
        <v>1.2030000000000001</v>
      </c>
      <c r="O2031" s="86">
        <f t="shared" ca="1" si="226"/>
        <v>41120</v>
      </c>
      <c r="P2031" s="5">
        <v>1385.14</v>
      </c>
      <c r="Q2031" s="5">
        <v>18.844822685430302</v>
      </c>
      <c r="R2031" s="1"/>
      <c r="V2031" s="86">
        <v>41082</v>
      </c>
      <c r="W2031" s="5">
        <v>13.5</v>
      </c>
      <c r="Z2031" s="86">
        <v>41017</v>
      </c>
      <c r="AA2031" s="5">
        <v>90.35</v>
      </c>
      <c r="AC2031" s="1">
        <v>40968</v>
      </c>
      <c r="AD2031">
        <v>2.0615000000000001</v>
      </c>
      <c r="AE2031" s="87">
        <f t="shared" ca="1" si="227"/>
        <v>2.3000000000000131E-2</v>
      </c>
      <c r="AF2031" s="87">
        <f t="shared" ca="1" si="228"/>
        <v>3.3050516889553481E-2</v>
      </c>
      <c r="AG2031" s="87">
        <f t="shared" ca="1" si="229"/>
        <v>0.53292357175614924</v>
      </c>
      <c r="AI2031" s="1">
        <v>40869</v>
      </c>
      <c r="AJ2031">
        <v>1188.04</v>
      </c>
      <c r="AK2031" s="85">
        <f t="shared" ca="1" si="232"/>
        <v>-4.1494881086074744E-3</v>
      </c>
      <c r="AL2031" s="87">
        <f t="shared" ca="1" si="230"/>
        <v>9.1749189364949153E-3</v>
      </c>
      <c r="AM2031" s="87">
        <f t="shared" ca="1" si="231"/>
        <v>14.794112257153444</v>
      </c>
    </row>
    <row r="2032" spans="2:39" x14ac:dyDescent="0.45">
      <c r="B2032" s="86">
        <v>41109</v>
      </c>
      <c r="C2032" s="5">
        <v>74</v>
      </c>
      <c r="E2032" s="86">
        <v>41113</v>
      </c>
      <c r="F2032" s="5">
        <v>1.5634999999999999</v>
      </c>
      <c r="G2032" s="5">
        <v>0.3468108033688308</v>
      </c>
      <c r="I2032" s="86">
        <v>41015</v>
      </c>
      <c r="J2032" s="5">
        <v>19.55</v>
      </c>
      <c r="L2032" s="86">
        <v>41117</v>
      </c>
      <c r="M2032" s="5">
        <v>1.2255</v>
      </c>
      <c r="O2032" s="86">
        <f t="shared" ca="1" si="226"/>
        <v>41117</v>
      </c>
      <c r="P2032" s="5">
        <v>1390.78</v>
      </c>
      <c r="Q2032" s="5">
        <v>21.174485619263699</v>
      </c>
      <c r="R2032" s="1"/>
      <c r="V2032" s="86">
        <v>41081</v>
      </c>
      <c r="W2032" s="5">
        <v>16</v>
      </c>
      <c r="Z2032" s="86">
        <v>41016</v>
      </c>
      <c r="AA2032" s="5">
        <v>90.38</v>
      </c>
      <c r="AC2032" s="1">
        <v>40967</v>
      </c>
      <c r="AD2032">
        <v>2.0385</v>
      </c>
      <c r="AE2032" s="87">
        <f t="shared" ca="1" si="227"/>
        <v>9.5999999999998309E-3</v>
      </c>
      <c r="AF2032" s="87">
        <f t="shared" ca="1" si="228"/>
        <v>2.7610444883533775E-2</v>
      </c>
      <c r="AG2032" s="87">
        <f t="shared" ca="1" si="229"/>
        <v>0.44520504639248043</v>
      </c>
      <c r="AI2032" s="1">
        <v>40868</v>
      </c>
      <c r="AJ2032">
        <v>1192.98</v>
      </c>
      <c r="AK2032" s="85">
        <f t="shared" ca="1" si="232"/>
        <v>-1.8824534649997567E-2</v>
      </c>
      <c r="AL2032" s="87">
        <f t="shared" ca="1" si="230"/>
        <v>8.6072984219251556E-3</v>
      </c>
      <c r="AM2032" s="87">
        <f t="shared" ca="1" si="231"/>
        <v>13.878851678816792</v>
      </c>
    </row>
    <row r="2033" spans="2:39" x14ac:dyDescent="0.45">
      <c r="B2033" s="86">
        <v>41108</v>
      </c>
      <c r="C2033" s="5">
        <v>75.83</v>
      </c>
      <c r="E2033" s="86">
        <v>41110</v>
      </c>
      <c r="F2033" s="5">
        <v>1.5925</v>
      </c>
      <c r="G2033" s="5">
        <v>0.57859980412486567</v>
      </c>
      <c r="I2033" s="86">
        <v>41012</v>
      </c>
      <c r="J2033" s="5">
        <v>19.55</v>
      </c>
      <c r="L2033" s="86">
        <v>41116</v>
      </c>
      <c r="M2033" s="5">
        <v>1.1316999999999999</v>
      </c>
      <c r="O2033" s="86">
        <f t="shared" ca="1" si="226"/>
        <v>41116</v>
      </c>
      <c r="P2033" s="5">
        <v>1369.57</v>
      </c>
      <c r="Q2033" s="5">
        <v>18.243006947183201</v>
      </c>
      <c r="R2033" s="1"/>
      <c r="V2033" s="86">
        <v>41080</v>
      </c>
      <c r="W2033" s="5">
        <v>14.94</v>
      </c>
      <c r="Z2033" s="86">
        <v>41015</v>
      </c>
      <c r="AA2033" s="5">
        <v>89.99</v>
      </c>
      <c r="AC2033" s="1">
        <v>40966</v>
      </c>
      <c r="AD2033">
        <v>2.0289000000000001</v>
      </c>
      <c r="AE2033" s="87">
        <f t="shared" ca="1" si="227"/>
        <v>-5.2699999999999747E-2</v>
      </c>
      <c r="AF2033" s="87">
        <f t="shared" ca="1" si="228"/>
        <v>2.881230929076424E-2</v>
      </c>
      <c r="AG2033" s="87">
        <f t="shared" ca="1" si="229"/>
        <v>0.46458452765167652</v>
      </c>
      <c r="AI2033" s="1">
        <v>40865</v>
      </c>
      <c r="AJ2033">
        <v>1215.6500000000001</v>
      </c>
      <c r="AK2033" s="85">
        <f t="shared" ca="1" si="232"/>
        <v>-3.9477255856521859E-4</v>
      </c>
      <c r="AL2033" s="87">
        <f t="shared" ca="1" si="230"/>
        <v>1.1204428088767126E-2</v>
      </c>
      <c r="AM2033" s="87">
        <f t="shared" ca="1" si="231"/>
        <v>18.066597434783333</v>
      </c>
    </row>
    <row r="2034" spans="2:39" x14ac:dyDescent="0.45">
      <c r="B2034" s="86">
        <v>41107</v>
      </c>
      <c r="C2034" s="5">
        <v>76.63</v>
      </c>
      <c r="E2034" s="86">
        <v>41109</v>
      </c>
      <c r="F2034" s="5">
        <v>1.6386000000000001</v>
      </c>
      <c r="G2034" s="5">
        <v>0.39333793782615567</v>
      </c>
      <c r="I2034" s="86">
        <v>41011</v>
      </c>
      <c r="J2034" s="5">
        <v>17.2</v>
      </c>
      <c r="L2034" s="86">
        <v>41115</v>
      </c>
      <c r="M2034" s="5">
        <v>1.1034999999999999</v>
      </c>
      <c r="O2034" s="86">
        <f t="shared" ca="1" si="226"/>
        <v>41115</v>
      </c>
      <c r="P2034" s="5">
        <v>1370.26</v>
      </c>
      <c r="Q2034" s="5">
        <v>24.240005302745299</v>
      </c>
      <c r="R2034" s="1"/>
      <c r="V2034" s="86">
        <v>41079</v>
      </c>
      <c r="W2034" s="5">
        <v>15.56</v>
      </c>
      <c r="Z2034" s="86">
        <v>41012</v>
      </c>
      <c r="AA2034" s="5">
        <v>89.85</v>
      </c>
      <c r="AC2034" s="1">
        <v>40963</v>
      </c>
      <c r="AD2034">
        <v>2.0815999999999999</v>
      </c>
      <c r="AE2034" s="87">
        <f t="shared" ca="1" si="227"/>
        <v>-1.089999999999991E-2</v>
      </c>
      <c r="AF2034" s="87">
        <f t="shared" ca="1" si="228"/>
        <v>5.394320315541766E-2</v>
      </c>
      <c r="AG2034" s="87">
        <f t="shared" ca="1" si="229"/>
        <v>0.86980801521561757</v>
      </c>
      <c r="AI2034" s="1">
        <v>40864</v>
      </c>
      <c r="AJ2034">
        <v>1216.1300000000001</v>
      </c>
      <c r="AK2034" s="85">
        <f t="shared" ca="1" si="232"/>
        <v>-1.6942648369624176E-2</v>
      </c>
      <c r="AL2034" s="87">
        <f t="shared" ca="1" si="230"/>
        <v>1.0208459382472375E-2</v>
      </c>
      <c r="AM2034" s="87">
        <f t="shared" ca="1" si="231"/>
        <v>16.460646150905784</v>
      </c>
    </row>
    <row r="2035" spans="2:39" x14ac:dyDescent="0.45">
      <c r="B2035" s="86">
        <v>41106</v>
      </c>
      <c r="C2035" s="5">
        <v>74.95</v>
      </c>
      <c r="E2035" s="86">
        <v>41108</v>
      </c>
      <c r="F2035" s="5">
        <v>1.633</v>
      </c>
      <c r="G2035" s="5">
        <v>0.41111585958218622</v>
      </c>
      <c r="I2035" s="86">
        <v>41010</v>
      </c>
      <c r="J2035" s="5">
        <v>20.02</v>
      </c>
      <c r="L2035" s="86">
        <v>41114</v>
      </c>
      <c r="M2035" s="5">
        <v>1.0900000000000001</v>
      </c>
      <c r="O2035" s="86">
        <f t="shared" ca="1" si="226"/>
        <v>41114</v>
      </c>
      <c r="P2035" s="5">
        <v>1387.57</v>
      </c>
      <c r="Q2035" s="5">
        <v>23.8341691215449</v>
      </c>
      <c r="R2035" s="1"/>
      <c r="V2035" s="86">
        <v>41078</v>
      </c>
      <c r="W2035" s="5">
        <v>15.5</v>
      </c>
      <c r="Z2035" s="86">
        <v>41011</v>
      </c>
      <c r="AA2035" s="5">
        <v>90.14</v>
      </c>
      <c r="AC2035" s="1">
        <v>40962</v>
      </c>
      <c r="AD2035">
        <v>2.0924999999999998</v>
      </c>
      <c r="AE2035" s="87">
        <f t="shared" ca="1" si="227"/>
        <v>9.9999999999988987E-4</v>
      </c>
      <c r="AF2035" s="87">
        <f t="shared" ca="1" si="228"/>
        <v>5.3833655829787344E-2</v>
      </c>
      <c r="AG2035" s="87">
        <f t="shared" ca="1" si="229"/>
        <v>0.86804161766588073</v>
      </c>
      <c r="AI2035" s="1">
        <v>40863</v>
      </c>
      <c r="AJ2035">
        <v>1236.9100000000001</v>
      </c>
      <c r="AK2035" s="85">
        <f t="shared" ca="1" si="232"/>
        <v>-1.6755779391136084E-2</v>
      </c>
      <c r="AL2035" s="87">
        <f t="shared" ca="1" si="230"/>
        <v>1.5996570765613633E-2</v>
      </c>
      <c r="AM2035" s="87">
        <f t="shared" ca="1" si="231"/>
        <v>25.793695320254912</v>
      </c>
    </row>
    <row r="2036" spans="2:39" x14ac:dyDescent="0.45">
      <c r="B2036" s="86">
        <v>41103</v>
      </c>
      <c r="C2036" s="5">
        <v>72.8</v>
      </c>
      <c r="E2036" s="86">
        <v>41107</v>
      </c>
      <c r="F2036" s="5">
        <v>1.6555</v>
      </c>
      <c r="G2036" s="5">
        <v>0.58971709318960808</v>
      </c>
      <c r="I2036" s="86">
        <v>41009</v>
      </c>
      <c r="J2036" s="5">
        <v>20.39</v>
      </c>
      <c r="L2036" s="86">
        <v>41113</v>
      </c>
      <c r="M2036" s="5">
        <v>1.1154999999999999</v>
      </c>
      <c r="O2036" s="86">
        <f t="shared" ca="1" si="226"/>
        <v>41113</v>
      </c>
      <c r="P2036" s="5">
        <v>1368.71</v>
      </c>
      <c r="Q2036" s="5">
        <v>17.745181039005999</v>
      </c>
      <c r="R2036" s="1"/>
      <c r="V2036" s="86">
        <v>41075</v>
      </c>
      <c r="W2036" s="5">
        <v>15</v>
      </c>
      <c r="Z2036" s="86">
        <v>41010</v>
      </c>
      <c r="AA2036" s="5">
        <v>89.34</v>
      </c>
      <c r="AC2036" s="1">
        <v>40961</v>
      </c>
      <c r="AD2036">
        <v>2.0914999999999999</v>
      </c>
      <c r="AE2036" s="87">
        <f t="shared" ca="1" si="227"/>
        <v>-5.5499999999999883E-2</v>
      </c>
      <c r="AF2036" s="87">
        <f t="shared" ca="1" si="228"/>
        <v>5.4597771627298668E-2</v>
      </c>
      <c r="AG2036" s="87">
        <f t="shared" ca="1" si="229"/>
        <v>0.88036261468404675</v>
      </c>
      <c r="AI2036" s="1">
        <v>40862</v>
      </c>
      <c r="AJ2036">
        <v>1257.81</v>
      </c>
      <c r="AK2036" s="85">
        <f t="shared" ca="1" si="232"/>
        <v>4.805575097530124E-3</v>
      </c>
      <c r="AL2036" s="87">
        <f t="shared" ca="1" si="230"/>
        <v>1.1951157556241775E-2</v>
      </c>
      <c r="AM2036" s="87">
        <f t="shared" ca="1" si="231"/>
        <v>19.270662521789401</v>
      </c>
    </row>
    <row r="2037" spans="2:39" x14ac:dyDescent="0.45">
      <c r="B2037" s="86">
        <v>41102</v>
      </c>
      <c r="C2037" s="5">
        <v>73.819999999999993</v>
      </c>
      <c r="E2037" s="86">
        <v>41106</v>
      </c>
      <c r="F2037" s="5">
        <v>1.6185</v>
      </c>
      <c r="G2037" s="5">
        <v>0.47676514134320003</v>
      </c>
      <c r="I2037" s="86">
        <v>41008</v>
      </c>
      <c r="J2037" s="5">
        <v>18.809999999999999</v>
      </c>
      <c r="L2037" s="86">
        <v>41110</v>
      </c>
      <c r="M2037" s="5">
        <v>1.149</v>
      </c>
      <c r="O2037" s="86">
        <f t="shared" ca="1" si="226"/>
        <v>41110</v>
      </c>
      <c r="P2037" s="5">
        <v>1358.59</v>
      </c>
      <c r="Q2037" s="5">
        <v>11.0977373210842</v>
      </c>
      <c r="R2037" s="1"/>
      <c r="V2037" s="86">
        <v>41074</v>
      </c>
      <c r="W2037" s="5">
        <v>15.75</v>
      </c>
      <c r="Z2037" s="86">
        <v>41009</v>
      </c>
      <c r="AA2037" s="5">
        <v>88.8</v>
      </c>
      <c r="AC2037" s="1">
        <v>40960</v>
      </c>
      <c r="AD2037">
        <v>2.1469999999999998</v>
      </c>
      <c r="AE2037" s="87">
        <f t="shared" ca="1" si="227"/>
        <v>7.4500000000000011E-2</v>
      </c>
      <c r="AF2037" s="87">
        <f t="shared" ca="1" si="228"/>
        <v>3.6565865229746794E-2</v>
      </c>
      <c r="AG2037" s="87">
        <f t="shared" ca="1" si="229"/>
        <v>0.58960686054353317</v>
      </c>
      <c r="AI2037" s="1">
        <v>40861</v>
      </c>
      <c r="AJ2037">
        <v>1251.78</v>
      </c>
      <c r="AK2037" s="85">
        <f t="shared" ca="1" si="232"/>
        <v>-9.6039917090084415E-3</v>
      </c>
      <c r="AL2037" s="87">
        <f t="shared" ca="1" si="230"/>
        <v>2.480007794991131E-2</v>
      </c>
      <c r="AM2037" s="87">
        <f t="shared" ca="1" si="231"/>
        <v>39.988924122016087</v>
      </c>
    </row>
    <row r="2038" spans="2:39" x14ac:dyDescent="0.45">
      <c r="B2038" s="86">
        <v>41101</v>
      </c>
      <c r="C2038" s="5">
        <v>75.03</v>
      </c>
      <c r="E2038" s="86">
        <v>41103</v>
      </c>
      <c r="F2038" s="5">
        <v>1.6160000000000001</v>
      </c>
      <c r="G2038" s="5">
        <v>0.47457305373707764</v>
      </c>
      <c r="I2038" s="86">
        <v>41004</v>
      </c>
      <c r="J2038" s="5">
        <v>16.7</v>
      </c>
      <c r="L2038" s="86">
        <v>41109</v>
      </c>
      <c r="M2038" s="5">
        <v>1.1926000000000001</v>
      </c>
      <c r="O2038" s="86">
        <f t="shared" ca="1" si="226"/>
        <v>41109</v>
      </c>
      <c r="P2038" s="5">
        <v>1382.2</v>
      </c>
      <c r="Q2038" s="5">
        <v>8.2770420463236203</v>
      </c>
      <c r="R2038" s="1"/>
      <c r="V2038" s="86">
        <v>41073</v>
      </c>
      <c r="W2038" s="5">
        <v>16.5</v>
      </c>
      <c r="Z2038" s="86">
        <v>41008</v>
      </c>
      <c r="AA2038" s="5">
        <v>89.24</v>
      </c>
      <c r="AC2038" s="1">
        <v>40959</v>
      </c>
      <c r="AD2038">
        <v>2.0724999999999998</v>
      </c>
      <c r="AE2038" s="87">
        <f t="shared" ca="1" si="227"/>
        <v>-9.5000000000000639E-3</v>
      </c>
      <c r="AF2038" s="87">
        <f t="shared" ca="1" si="228"/>
        <v>2.920438037920561E-2</v>
      </c>
      <c r="AG2038" s="87">
        <f t="shared" ca="1" si="229"/>
        <v>0.4709064839930171</v>
      </c>
      <c r="AI2038" s="1">
        <v>40858</v>
      </c>
      <c r="AJ2038">
        <v>1263.8599999999999</v>
      </c>
      <c r="AK2038" s="85">
        <f t="shared" ca="1" si="232"/>
        <v>1.9309181734972806E-2</v>
      </c>
      <c r="AL2038" s="87">
        <f t="shared" ca="1" si="230"/>
        <v>2.5684328368527576E-2</v>
      </c>
      <c r="AM2038" s="87">
        <f t="shared" ca="1" si="231"/>
        <v>41.414735079801133</v>
      </c>
    </row>
    <row r="2039" spans="2:39" x14ac:dyDescent="0.45">
      <c r="B2039" s="86">
        <v>41100</v>
      </c>
      <c r="C2039" s="5">
        <v>75.489999999999995</v>
      </c>
      <c r="E2039" s="86">
        <v>41102</v>
      </c>
      <c r="F2039" s="5">
        <v>1.5954999999999999</v>
      </c>
      <c r="G2039" s="5">
        <v>0.42926633146955895</v>
      </c>
      <c r="I2039" s="86">
        <v>41003</v>
      </c>
      <c r="J2039" s="5">
        <v>16.440000000000001</v>
      </c>
      <c r="L2039" s="86">
        <v>41108</v>
      </c>
      <c r="M2039" s="5">
        <v>1.1721999999999999</v>
      </c>
      <c r="O2039" s="86">
        <f t="shared" ca="1" si="226"/>
        <v>41108</v>
      </c>
      <c r="P2039" s="5">
        <v>1398.08</v>
      </c>
      <c r="Q2039" s="5">
        <v>11.9120392879408</v>
      </c>
      <c r="R2039" s="1"/>
      <c r="V2039" s="86">
        <v>41072</v>
      </c>
      <c r="W2039" s="5">
        <v>16.63</v>
      </c>
      <c r="Z2039" s="86">
        <v>41004</v>
      </c>
      <c r="AA2039" s="5">
        <v>89.7</v>
      </c>
      <c r="AC2039" s="1">
        <v>40956</v>
      </c>
      <c r="AD2039">
        <v>2.0819999999999999</v>
      </c>
      <c r="AE2039" s="87">
        <f t="shared" ca="1" si="227"/>
        <v>2.1499999999999631E-2</v>
      </c>
      <c r="AF2039" s="87">
        <f t="shared" ca="1" si="228"/>
        <v>3.9506328606945952E-2</v>
      </c>
      <c r="AG2039" s="87">
        <f t="shared" ca="1" si="229"/>
        <v>0.63702040783635727</v>
      </c>
      <c r="AI2039" s="1">
        <v>40857</v>
      </c>
      <c r="AJ2039">
        <v>1239.69</v>
      </c>
      <c r="AK2039" s="85">
        <f t="shared" ca="1" si="232"/>
        <v>8.5791541229383456E-3</v>
      </c>
      <c r="AL2039" s="87">
        <f t="shared" ca="1" si="230"/>
        <v>2.321834679604444E-2</v>
      </c>
      <c r="AM2039" s="87">
        <f t="shared" ca="1" si="231"/>
        <v>37.438459271818417</v>
      </c>
    </row>
    <row r="2040" spans="2:39" x14ac:dyDescent="0.45">
      <c r="B2040" s="86">
        <v>41099</v>
      </c>
      <c r="C2040" s="5">
        <v>74.974999999999994</v>
      </c>
      <c r="E2040" s="86">
        <v>41101</v>
      </c>
      <c r="F2040" s="5">
        <v>1.643</v>
      </c>
      <c r="G2040" s="5">
        <v>0.42106165423446784</v>
      </c>
      <c r="I2040" s="86">
        <v>41002</v>
      </c>
      <c r="J2040" s="5">
        <v>15.66</v>
      </c>
      <c r="L2040" s="86">
        <v>41107</v>
      </c>
      <c r="M2040" s="5">
        <v>1.18</v>
      </c>
      <c r="O2040" s="86">
        <f t="shared" ca="1" si="226"/>
        <v>41107</v>
      </c>
      <c r="P2040" s="5">
        <v>1398.96</v>
      </c>
      <c r="Q2040" s="5">
        <v>12.774297323656601</v>
      </c>
      <c r="R2040" s="1"/>
      <c r="V2040" s="86">
        <v>41071</v>
      </c>
      <c r="W2040" s="5">
        <v>18.88</v>
      </c>
      <c r="Z2040" s="86">
        <v>41003</v>
      </c>
      <c r="AA2040" s="5">
        <v>89.92</v>
      </c>
      <c r="AC2040" s="1">
        <v>40955</v>
      </c>
      <c r="AD2040">
        <v>2.0605000000000002</v>
      </c>
      <c r="AE2040" s="87">
        <f t="shared" ca="1" si="227"/>
        <v>5.2000000000000046E-2</v>
      </c>
      <c r="AF2040" s="87">
        <f t="shared" ca="1" si="228"/>
        <v>3.8827342170176943E-2</v>
      </c>
      <c r="AG2040" s="87">
        <f t="shared" ca="1" si="229"/>
        <v>0.62607208051469609</v>
      </c>
      <c r="AI2040" s="1">
        <v>40856</v>
      </c>
      <c r="AJ2040">
        <v>1229.0999999999999</v>
      </c>
      <c r="AK2040" s="85">
        <f t="shared" ca="1" si="232"/>
        <v>-3.7385292793563688E-2</v>
      </c>
      <c r="AL2040" s="87">
        <f t="shared" ca="1" si="230"/>
        <v>2.1963594771748272E-2</v>
      </c>
      <c r="AM2040" s="87">
        <f t="shared" ca="1" si="231"/>
        <v>35.415232425803403</v>
      </c>
    </row>
    <row r="2041" spans="2:39" x14ac:dyDescent="0.45">
      <c r="B2041" s="86">
        <v>41096</v>
      </c>
      <c r="C2041" s="5">
        <v>75.83</v>
      </c>
      <c r="E2041" s="86">
        <v>41100</v>
      </c>
      <c r="F2041" s="5">
        <v>1.6375</v>
      </c>
      <c r="G2041" s="5">
        <v>0.27243274399381517</v>
      </c>
      <c r="I2041" s="86">
        <v>41001</v>
      </c>
      <c r="J2041" s="5">
        <v>15.64</v>
      </c>
      <c r="L2041" s="86">
        <v>41106</v>
      </c>
      <c r="M2041" s="5">
        <v>1.1545000000000001</v>
      </c>
      <c r="O2041" s="86">
        <f t="shared" ca="1" si="226"/>
        <v>41106</v>
      </c>
      <c r="P2041" s="5">
        <v>1413.38</v>
      </c>
      <c r="Q2041" s="5">
        <v>8.3451376200459801</v>
      </c>
      <c r="R2041" s="1"/>
      <c r="V2041" s="86">
        <v>41068</v>
      </c>
      <c r="W2041" s="5">
        <v>19.13</v>
      </c>
      <c r="Z2041" s="86">
        <v>41002</v>
      </c>
      <c r="AA2041" s="5">
        <v>90.25</v>
      </c>
      <c r="AC2041" s="1">
        <v>40954</v>
      </c>
      <c r="AD2041">
        <v>2.0085000000000002</v>
      </c>
      <c r="AE2041" s="87">
        <f t="shared" ca="1" si="227"/>
        <v>-8.49999999999973E-3</v>
      </c>
      <c r="AF2041" s="87">
        <f t="shared" ca="1" si="228"/>
        <v>1.9384271974980362E-2</v>
      </c>
      <c r="AG2041" s="87">
        <f t="shared" ca="1" si="229"/>
        <v>0.31256199385082367</v>
      </c>
      <c r="AI2041" s="1">
        <v>40855</v>
      </c>
      <c r="AJ2041">
        <v>1275.92</v>
      </c>
      <c r="AK2041" s="85">
        <f t="shared" ca="1" si="232"/>
        <v>1.1667272007859919E-2</v>
      </c>
      <c r="AL2041" s="87">
        <f t="shared" ca="1" si="230"/>
        <v>1.053655064639295E-2</v>
      </c>
      <c r="AM2041" s="87">
        <f t="shared" ca="1" si="231"/>
        <v>16.98967741784433</v>
      </c>
    </row>
    <row r="2042" spans="2:39" x14ac:dyDescent="0.45">
      <c r="B2042" s="86">
        <v>41095</v>
      </c>
      <c r="C2042" s="5">
        <v>79.665000000000006</v>
      </c>
      <c r="E2042" s="86">
        <v>41099</v>
      </c>
      <c r="F2042" s="5">
        <v>1.6525000000000001</v>
      </c>
      <c r="G2042" s="5">
        <v>0.36417466047671909</v>
      </c>
      <c r="I2042" s="86">
        <v>40998</v>
      </c>
      <c r="J2042" s="5">
        <v>15.5</v>
      </c>
      <c r="L2042" s="86">
        <v>41103</v>
      </c>
      <c r="M2042" s="5">
        <v>1.1457999999999999</v>
      </c>
      <c r="O2042" s="86">
        <f t="shared" ca="1" si="226"/>
        <v>41103</v>
      </c>
      <c r="P2042" s="5">
        <v>1419.04</v>
      </c>
      <c r="Q2042" s="5">
        <v>8.8980042408203506</v>
      </c>
      <c r="R2042" s="1"/>
      <c r="V2042" s="86">
        <v>41067</v>
      </c>
      <c r="W2042" s="5">
        <v>18.309999999999999</v>
      </c>
      <c r="Z2042" s="86">
        <v>41001</v>
      </c>
      <c r="AA2042" s="5">
        <v>90.33</v>
      </c>
      <c r="AC2042" s="1">
        <v>40953</v>
      </c>
      <c r="AD2042">
        <v>2.0169999999999999</v>
      </c>
      <c r="AE2042" s="87">
        <f t="shared" ca="1" si="227"/>
        <v>-4.0000000000000036E-2</v>
      </c>
      <c r="AF2042" s="87">
        <f t="shared" ca="1" si="228"/>
        <v>2.8845493582187267E-2</v>
      </c>
      <c r="AG2042" s="87">
        <f t="shared" ca="1" si="229"/>
        <v>0.46511960827297072</v>
      </c>
      <c r="AI2042" s="1">
        <v>40854</v>
      </c>
      <c r="AJ2042">
        <v>1261.1199999999999</v>
      </c>
      <c r="AK2042" s="85">
        <f t="shared" ca="1" si="232"/>
        <v>6.2759964982437742E-3</v>
      </c>
      <c r="AL2042" s="87">
        <f t="shared" ca="1" si="230"/>
        <v>1.1289468335891029E-2</v>
      </c>
      <c r="AM2042" s="87">
        <f t="shared" ca="1" si="231"/>
        <v>18.203720713041715</v>
      </c>
    </row>
    <row r="2043" spans="2:39" x14ac:dyDescent="0.45">
      <c r="B2043" s="86">
        <v>41094</v>
      </c>
      <c r="C2043" s="5">
        <v>79.3</v>
      </c>
      <c r="E2043" s="86">
        <v>41096</v>
      </c>
      <c r="F2043" s="5">
        <v>1.702</v>
      </c>
      <c r="G2043" s="5">
        <v>0.529191065054327</v>
      </c>
      <c r="I2043" s="86">
        <v>40997</v>
      </c>
      <c r="J2043" s="5">
        <v>15.48</v>
      </c>
      <c r="L2043" s="86">
        <v>41102</v>
      </c>
      <c r="M2043" s="5">
        <v>1.115</v>
      </c>
      <c r="O2043" s="86">
        <f t="shared" ca="1" si="226"/>
        <v>41102</v>
      </c>
      <c r="P2043" s="5">
        <v>1408.47</v>
      </c>
      <c r="Q2043" s="5">
        <v>5.9328512844162198</v>
      </c>
      <c r="R2043" s="1"/>
      <c r="V2043" s="86">
        <v>41066</v>
      </c>
      <c r="W2043" s="5">
        <v>16.809999999999999</v>
      </c>
      <c r="Z2043" s="86">
        <v>40998</v>
      </c>
      <c r="AA2043" s="5">
        <v>90.718500000000006</v>
      </c>
      <c r="AC2043" s="1">
        <v>40952</v>
      </c>
      <c r="AD2043">
        <v>2.0569999999999999</v>
      </c>
      <c r="AE2043" s="87">
        <f t="shared" ca="1" si="227"/>
        <v>-1.2999999999999901E-2</v>
      </c>
      <c r="AF2043" s="87">
        <f t="shared" ca="1" si="228"/>
        <v>2.9937086809953252E-2</v>
      </c>
      <c r="AG2043" s="87">
        <f t="shared" ca="1" si="229"/>
        <v>0.4827210201900638</v>
      </c>
      <c r="AI2043" s="1">
        <v>40851</v>
      </c>
      <c r="AJ2043">
        <v>1253.23</v>
      </c>
      <c r="AK2043" s="85">
        <f t="shared" ca="1" si="232"/>
        <v>-6.3077138333561275E-3</v>
      </c>
      <c r="AL2043" s="87">
        <f t="shared" ca="1" si="230"/>
        <v>2.1944833417599754E-2</v>
      </c>
      <c r="AM2043" s="87">
        <f t="shared" ca="1" si="231"/>
        <v>35.384980651232908</v>
      </c>
    </row>
    <row r="2044" spans="2:39" x14ac:dyDescent="0.45">
      <c r="B2044" s="86">
        <v>41093</v>
      </c>
      <c r="C2044" s="5">
        <v>79.25</v>
      </c>
      <c r="E2044" s="86">
        <v>41095</v>
      </c>
      <c r="F2044" s="5">
        <v>1.7475000000000001</v>
      </c>
      <c r="G2044" s="5">
        <v>0.47059742172405905</v>
      </c>
      <c r="I2044" s="86">
        <v>40996</v>
      </c>
      <c r="J2044" s="5">
        <v>15.47</v>
      </c>
      <c r="L2044" s="86">
        <v>41101</v>
      </c>
      <c r="M2044" s="5">
        <v>1.143</v>
      </c>
      <c r="O2044" s="86">
        <f t="shared" ca="1" si="226"/>
        <v>41101</v>
      </c>
      <c r="P2044" s="5">
        <v>1403.28</v>
      </c>
      <c r="Q2044" s="5">
        <v>13.820878463119801</v>
      </c>
      <c r="R2044" s="1"/>
      <c r="V2044" s="86">
        <v>41065</v>
      </c>
      <c r="W2044" s="5">
        <v>19.5</v>
      </c>
      <c r="Z2044" s="86">
        <v>40997</v>
      </c>
      <c r="AA2044" s="5">
        <v>90.9</v>
      </c>
      <c r="AC2044" s="1">
        <v>40949</v>
      </c>
      <c r="AD2044">
        <v>2.0699999999999998</v>
      </c>
      <c r="AE2044" s="87">
        <f t="shared" ca="1" si="227"/>
        <v>-4.750000000000032E-2</v>
      </c>
      <c r="AF2044" s="87">
        <f t="shared" ca="1" si="228"/>
        <v>4.7837398201268054E-2</v>
      </c>
      <c r="AG2044" s="87">
        <f t="shared" ca="1" si="229"/>
        <v>0.77135486861323288</v>
      </c>
      <c r="AI2044" s="1">
        <v>40850</v>
      </c>
      <c r="AJ2044">
        <v>1261.1600000000001</v>
      </c>
      <c r="AK2044" s="85">
        <f t="shared" ca="1" si="232"/>
        <v>1.8615536803986331E-2</v>
      </c>
      <c r="AL2044" s="87">
        <f t="shared" ca="1" si="230"/>
        <v>2.5456151923287693E-2</v>
      </c>
      <c r="AM2044" s="87">
        <f t="shared" ca="1" si="231"/>
        <v>41.046811617078241</v>
      </c>
    </row>
    <row r="2045" spans="2:39" x14ac:dyDescent="0.45">
      <c r="B2045" s="86">
        <v>41092</v>
      </c>
      <c r="C2045" s="5">
        <v>80.66</v>
      </c>
      <c r="E2045" s="86">
        <v>41094</v>
      </c>
      <c r="F2045" s="5">
        <v>1.7703</v>
      </c>
      <c r="G2045" s="5">
        <v>0.66388943607601714</v>
      </c>
      <c r="I2045" s="86">
        <v>40995</v>
      </c>
      <c r="J2045" s="5">
        <v>15.59</v>
      </c>
      <c r="L2045" s="86">
        <v>41100</v>
      </c>
      <c r="M2045" s="5">
        <v>1.1145</v>
      </c>
      <c r="O2045" s="86">
        <f t="shared" ca="1" si="226"/>
        <v>41100</v>
      </c>
      <c r="P2045" s="5">
        <v>1405.54</v>
      </c>
      <c r="Q2045" s="5">
        <v>13.5388049592597</v>
      </c>
      <c r="R2045" s="1"/>
      <c r="V2045" s="86">
        <v>41064</v>
      </c>
      <c r="W2045" s="5">
        <v>21.25</v>
      </c>
      <c r="Z2045" s="86">
        <v>40996</v>
      </c>
      <c r="AA2045" s="5">
        <v>90.91</v>
      </c>
      <c r="AC2045" s="1">
        <v>40948</v>
      </c>
      <c r="AD2045">
        <v>2.1175000000000002</v>
      </c>
      <c r="AE2045" s="87">
        <f t="shared" ca="1" si="227"/>
        <v>1.6000000000000014E-2</v>
      </c>
      <c r="AF2045" s="87">
        <f t="shared" ca="1" si="228"/>
        <v>3.4647029694718001E-2</v>
      </c>
      <c r="AG2045" s="87">
        <f t="shared" ca="1" si="229"/>
        <v>0.55866656722354024</v>
      </c>
      <c r="AI2045" s="1">
        <v>40849</v>
      </c>
      <c r="AJ2045">
        <v>1237.9000000000001</v>
      </c>
      <c r="AK2045" s="85">
        <f t="shared" ca="1" si="232"/>
        <v>1.597636762997209E-2</v>
      </c>
      <c r="AL2045" s="87">
        <f t="shared" ca="1" si="230"/>
        <v>2.1160583916339997E-2</v>
      </c>
      <c r="AM2045" s="87">
        <f t="shared" ca="1" si="231"/>
        <v>34.120416327606762</v>
      </c>
    </row>
    <row r="2046" spans="2:39" x14ac:dyDescent="0.45">
      <c r="B2046" s="86">
        <v>41089</v>
      </c>
      <c r="C2046" s="5">
        <v>80.55</v>
      </c>
      <c r="E2046" s="86">
        <v>41093</v>
      </c>
      <c r="F2046" s="5">
        <v>1.7709999999999999</v>
      </c>
      <c r="G2046" s="5">
        <v>0.793995959267635</v>
      </c>
      <c r="I2046" s="86">
        <v>40994</v>
      </c>
      <c r="J2046" s="5">
        <v>14.26</v>
      </c>
      <c r="L2046" s="86">
        <v>41099</v>
      </c>
      <c r="M2046" s="5">
        <v>1.1321000000000001</v>
      </c>
      <c r="O2046" s="86">
        <f t="shared" ca="1" si="226"/>
        <v>41099</v>
      </c>
      <c r="P2046" s="5">
        <v>1412.52</v>
      </c>
      <c r="Q2046" s="5">
        <v>14.6710773988565</v>
      </c>
      <c r="R2046" s="1"/>
      <c r="V2046" s="86">
        <v>41061</v>
      </c>
      <c r="W2046" s="5">
        <v>21.88</v>
      </c>
      <c r="Z2046" s="86">
        <v>40995</v>
      </c>
      <c r="AA2046" s="5">
        <v>91.21</v>
      </c>
      <c r="AC2046" s="1">
        <v>40947</v>
      </c>
      <c r="AD2046">
        <v>2.1015000000000001</v>
      </c>
      <c r="AE2046" s="87">
        <f t="shared" ca="1" si="227"/>
        <v>1.5000000000000124E-2</v>
      </c>
      <c r="AF2046" s="87">
        <f t="shared" ca="1" si="228"/>
        <v>5.3669513382055771E-2</v>
      </c>
      <c r="AG2046" s="87">
        <f t="shared" ca="1" si="229"/>
        <v>0.86539490022378363</v>
      </c>
      <c r="AI2046" s="1">
        <v>40848</v>
      </c>
      <c r="AJ2046">
        <v>1218.28</v>
      </c>
      <c r="AK2046" s="85">
        <f t="shared" ca="1" si="232"/>
        <v>-2.834004470968389E-2</v>
      </c>
      <c r="AL2046" s="87">
        <f t="shared" ca="1" si="230"/>
        <v>2.8720482083030137E-2</v>
      </c>
      <c r="AM2046" s="87">
        <f t="shared" ca="1" si="231"/>
        <v>46.310385841755874</v>
      </c>
    </row>
    <row r="2047" spans="2:39" x14ac:dyDescent="0.45">
      <c r="B2047" s="86">
        <v>41088</v>
      </c>
      <c r="C2047" s="5">
        <v>78.8</v>
      </c>
      <c r="E2047" s="86">
        <v>41092</v>
      </c>
      <c r="F2047" s="5">
        <v>1.7395</v>
      </c>
      <c r="G2047" s="5">
        <v>0.74098245593266199</v>
      </c>
      <c r="I2047" s="86">
        <v>40991</v>
      </c>
      <c r="J2047" s="5">
        <v>14.82</v>
      </c>
      <c r="L2047" s="86">
        <v>41096</v>
      </c>
      <c r="M2047" s="5">
        <v>1.1805000000000001</v>
      </c>
      <c r="O2047" s="86">
        <f t="shared" ca="1" si="226"/>
        <v>41096</v>
      </c>
      <c r="P2047" s="5">
        <v>1416.51</v>
      </c>
      <c r="Q2047" s="5">
        <v>14.4338640541297</v>
      </c>
      <c r="R2047" s="1"/>
      <c r="V2047" s="86">
        <v>41060</v>
      </c>
      <c r="W2047" s="5">
        <v>17.88</v>
      </c>
      <c r="Z2047" s="86">
        <v>40994</v>
      </c>
      <c r="AA2047" s="5">
        <v>91.05</v>
      </c>
      <c r="AC2047" s="1">
        <v>40946</v>
      </c>
      <c r="AD2047">
        <v>2.0865</v>
      </c>
      <c r="AE2047" s="87">
        <f t="shared" ca="1" si="227"/>
        <v>6.9500000000000117E-2</v>
      </c>
      <c r="AF2047" s="87">
        <f t="shared" ca="1" si="228"/>
        <v>5.7553598207815491E-2</v>
      </c>
      <c r="AG2047" s="87">
        <f t="shared" ca="1" si="229"/>
        <v>0.92802388618684384</v>
      </c>
      <c r="AI2047" s="1">
        <v>40847</v>
      </c>
      <c r="AJ2047">
        <v>1253.3</v>
      </c>
      <c r="AK2047" s="85">
        <f t="shared" ca="1" si="232"/>
        <v>-2.5048682169739451E-2</v>
      </c>
      <c r="AL2047" s="87">
        <f t="shared" ca="1" si="230"/>
        <v>2.4350363627516594E-2</v>
      </c>
      <c r="AM2047" s="87">
        <f t="shared" ca="1" si="231"/>
        <v>39.263781565966568</v>
      </c>
    </row>
    <row r="2048" spans="2:39" x14ac:dyDescent="0.45">
      <c r="B2048" s="86">
        <v>41087</v>
      </c>
      <c r="C2048" s="5">
        <v>79.64</v>
      </c>
      <c r="E2048" s="86">
        <v>41089</v>
      </c>
      <c r="F2048" s="5">
        <v>1.7745</v>
      </c>
      <c r="G2048" s="5">
        <v>0.68647651088729889</v>
      </c>
      <c r="I2048" s="86">
        <v>40990</v>
      </c>
      <c r="J2048" s="5">
        <v>15.57</v>
      </c>
      <c r="L2048" s="86">
        <v>41095</v>
      </c>
      <c r="M2048" s="5">
        <v>1.214</v>
      </c>
      <c r="O2048" s="86">
        <f t="shared" ca="1" si="226"/>
        <v>41095</v>
      </c>
      <c r="P2048" s="5">
        <v>1397.11</v>
      </c>
      <c r="Q2048" s="5">
        <v>6.8494455526235498</v>
      </c>
      <c r="R2048" s="1"/>
      <c r="V2048" s="86">
        <v>41059</v>
      </c>
      <c r="W2048" s="5">
        <v>16.25</v>
      </c>
      <c r="Z2048" s="86">
        <v>40991</v>
      </c>
      <c r="AA2048" s="5">
        <v>90.5</v>
      </c>
      <c r="AC2048" s="1">
        <v>40945</v>
      </c>
      <c r="AD2048">
        <v>2.0169999999999999</v>
      </c>
      <c r="AE2048" s="87">
        <f t="shared" ca="1" si="227"/>
        <v>-1.3500000000000068E-2</v>
      </c>
      <c r="AF2048" s="87">
        <f t="shared" ca="1" si="228"/>
        <v>5.4759131658564421E-2</v>
      </c>
      <c r="AG2048" s="87">
        <f t="shared" ca="1" si="229"/>
        <v>0.88296446700872278</v>
      </c>
      <c r="AI2048" s="1">
        <v>40844</v>
      </c>
      <c r="AJ2048">
        <v>1285.0899999999999</v>
      </c>
      <c r="AK2048" s="85">
        <f t="shared" ca="1" si="232"/>
        <v>3.8915351818900429E-4</v>
      </c>
      <c r="AL2048" s="87">
        <f t="shared" ca="1" si="230"/>
        <v>2.2428758042999486E-2</v>
      </c>
      <c r="AM2048" s="87">
        <f t="shared" ca="1" si="231"/>
        <v>36.165285663377198</v>
      </c>
    </row>
    <row r="2049" spans="2:39" x14ac:dyDescent="0.45">
      <c r="B2049" s="86">
        <v>41086</v>
      </c>
      <c r="C2049" s="5">
        <v>81.37</v>
      </c>
      <c r="E2049" s="86">
        <v>41088</v>
      </c>
      <c r="F2049" s="5">
        <v>1.714</v>
      </c>
      <c r="G2049" s="5">
        <v>0.63151087348780799</v>
      </c>
      <c r="I2049" s="86">
        <v>40989</v>
      </c>
      <c r="J2049" s="5">
        <v>15.13</v>
      </c>
      <c r="L2049" s="86">
        <v>41094</v>
      </c>
      <c r="M2049" s="5">
        <v>1.2433000000000001</v>
      </c>
      <c r="O2049" s="86">
        <f t="shared" ca="1" si="226"/>
        <v>41094</v>
      </c>
      <c r="P2049" s="5">
        <v>1392.79</v>
      </c>
      <c r="Q2049" s="5">
        <v>7.4473683559996502</v>
      </c>
      <c r="R2049" s="1"/>
      <c r="V2049" s="86">
        <v>41058</v>
      </c>
      <c r="W2049" s="5">
        <v>14.75</v>
      </c>
      <c r="Z2049" s="86">
        <v>40990</v>
      </c>
      <c r="AA2049" s="5">
        <v>90.69</v>
      </c>
      <c r="AC2049" s="1">
        <v>40942</v>
      </c>
      <c r="AD2049">
        <v>2.0305</v>
      </c>
      <c r="AE2049" s="87">
        <f t="shared" ca="1" si="227"/>
        <v>0.10599999999999987</v>
      </c>
      <c r="AF2049" s="87">
        <f t="shared" ca="1" si="228"/>
        <v>6.6770128051397301E-2</v>
      </c>
      <c r="AG2049" s="87">
        <f t="shared" ca="1" si="229"/>
        <v>1.0766359644745285</v>
      </c>
      <c r="AI2049" s="1">
        <v>40843</v>
      </c>
      <c r="AJ2049">
        <v>1284.5899999999999</v>
      </c>
      <c r="AK2049" s="85">
        <f t="shared" ca="1" si="232"/>
        <v>3.3716617775602885E-2</v>
      </c>
      <c r="AL2049" s="87">
        <f t="shared" ca="1" si="230"/>
        <v>2.2236135976054981E-2</v>
      </c>
      <c r="AM2049" s="87">
        <f t="shared" ca="1" si="231"/>
        <v>35.854691913033875</v>
      </c>
    </row>
    <row r="2050" spans="2:39" x14ac:dyDescent="0.45">
      <c r="B2050" s="86">
        <v>41085</v>
      </c>
      <c r="C2050" s="5">
        <v>81.8</v>
      </c>
      <c r="E2050" s="86">
        <v>41087</v>
      </c>
      <c r="F2050" s="5">
        <v>1.7524999999999999</v>
      </c>
      <c r="G2050" s="5">
        <v>0.74094853622457102</v>
      </c>
      <c r="I2050" s="86">
        <v>40988</v>
      </c>
      <c r="J2050" s="5">
        <v>15.58</v>
      </c>
      <c r="L2050" s="86">
        <v>41093</v>
      </c>
      <c r="M2050" s="5">
        <v>1.2326999999999999</v>
      </c>
      <c r="O2050" s="86">
        <f t="shared" ca="1" si="226"/>
        <v>41093</v>
      </c>
      <c r="P2050" s="5">
        <v>1402.9</v>
      </c>
      <c r="Q2050" s="5">
        <v>5.0546868621289196</v>
      </c>
      <c r="R2050" s="1"/>
      <c r="V2050" s="86">
        <v>41057</v>
      </c>
      <c r="W2050" s="5">
        <v>15</v>
      </c>
      <c r="Z2050" s="86">
        <v>40989</v>
      </c>
      <c r="AA2050" s="5">
        <v>90.47</v>
      </c>
      <c r="AC2050" s="1">
        <v>40941</v>
      </c>
      <c r="AD2050">
        <v>1.9245000000000001</v>
      </c>
      <c r="AE2050" s="87">
        <f t="shared" ca="1" si="227"/>
        <v>-2.9999999999998916E-3</v>
      </c>
      <c r="AF2050" s="87">
        <f t="shared" ca="1" si="228"/>
        <v>3.0692018506445682E-2</v>
      </c>
      <c r="AG2050" s="87">
        <f t="shared" ca="1" si="229"/>
        <v>0.49489392802902832</v>
      </c>
      <c r="AI2050" s="1">
        <v>40842</v>
      </c>
      <c r="AJ2050">
        <v>1242</v>
      </c>
      <c r="AK2050" s="85">
        <f t="shared" ca="1" si="232"/>
        <v>1.0481470272433699E-2</v>
      </c>
      <c r="AL2050" s="87">
        <f t="shared" ca="1" si="230"/>
        <v>1.7454275122224368E-2</v>
      </c>
      <c r="AM2050" s="87">
        <f t="shared" ca="1" si="231"/>
        <v>28.144172969017607</v>
      </c>
    </row>
    <row r="2051" spans="2:39" x14ac:dyDescent="0.45">
      <c r="B2051" s="86">
        <v>41082</v>
      </c>
      <c r="C2051" s="5">
        <v>83.46</v>
      </c>
      <c r="E2051" s="86">
        <v>41086</v>
      </c>
      <c r="F2051" s="5">
        <v>1.7625</v>
      </c>
      <c r="G2051" s="5">
        <v>0.76788409498656374</v>
      </c>
      <c r="I2051" s="86">
        <v>40987</v>
      </c>
      <c r="J2051" s="5">
        <v>15.04</v>
      </c>
      <c r="L2051" s="86">
        <v>41092</v>
      </c>
      <c r="M2051" s="5">
        <v>1.1935</v>
      </c>
      <c r="O2051" s="86">
        <f t="shared" ca="1" si="226"/>
        <v>41092</v>
      </c>
      <c r="P2051" s="5">
        <v>1405.52</v>
      </c>
      <c r="Q2051" s="5">
        <v>6.2650874690933396</v>
      </c>
      <c r="R2051" s="1"/>
      <c r="V2051" s="86">
        <v>41054</v>
      </c>
      <c r="W2051" s="5">
        <v>15</v>
      </c>
      <c r="Z2051" s="86">
        <v>40988</v>
      </c>
      <c r="AA2051" s="5">
        <v>90.76</v>
      </c>
      <c r="AC2051" s="1">
        <v>40940</v>
      </c>
      <c r="AD2051">
        <v>1.9275</v>
      </c>
      <c r="AE2051" s="87">
        <f t="shared" ca="1" si="227"/>
        <v>1.2000000000000011E-2</v>
      </c>
      <c r="AF2051" s="87">
        <f t="shared" ca="1" si="228"/>
        <v>2.838243294715943E-2</v>
      </c>
      <c r="AG2051" s="87">
        <f t="shared" ca="1" si="229"/>
        <v>0.45765297988760029</v>
      </c>
      <c r="AI2051" s="1">
        <v>40841</v>
      </c>
      <c r="AJ2051">
        <v>1229.05</v>
      </c>
      <c r="AK2051" s="85">
        <f t="shared" ca="1" si="232"/>
        <v>-2.0256405887930037E-2</v>
      </c>
      <c r="AL2051" s="87">
        <f t="shared" ca="1" si="230"/>
        <v>1.7129166748320504E-2</v>
      </c>
      <c r="AM2051" s="87">
        <f t="shared" ca="1" si="231"/>
        <v>27.619951467708969</v>
      </c>
    </row>
    <row r="2052" spans="2:39" x14ac:dyDescent="0.45">
      <c r="B2052" s="86">
        <v>41081</v>
      </c>
      <c r="C2052" s="5">
        <v>84.15</v>
      </c>
      <c r="E2052" s="86">
        <v>41085</v>
      </c>
      <c r="F2052" s="5">
        <v>1.7404999999999999</v>
      </c>
      <c r="G2052" s="5">
        <v>0.8087001813610124</v>
      </c>
      <c r="I2052" s="86">
        <v>40984</v>
      </c>
      <c r="J2052" s="5">
        <v>14.47</v>
      </c>
      <c r="L2052" s="86">
        <v>41089</v>
      </c>
      <c r="M2052" s="5">
        <v>1.2275</v>
      </c>
      <c r="O2052" s="86">
        <f t="shared" ca="1" si="226"/>
        <v>41089</v>
      </c>
      <c r="P2052" s="5">
        <v>1409.75</v>
      </c>
      <c r="Q2052" s="5">
        <v>5.0663405552371703</v>
      </c>
      <c r="R2052" s="1"/>
      <c r="V2052" s="86">
        <v>41053</v>
      </c>
      <c r="W2052" s="5">
        <v>14.31</v>
      </c>
      <c r="Z2052" s="86">
        <v>40987</v>
      </c>
      <c r="AA2052" s="5">
        <v>90.83</v>
      </c>
      <c r="AC2052" s="1">
        <v>40939</v>
      </c>
      <c r="AD2052">
        <v>1.9155</v>
      </c>
      <c r="AE2052" s="87">
        <f t="shared" ca="1" si="227"/>
        <v>-5.4000000000000048E-2</v>
      </c>
      <c r="AF2052" s="87">
        <f t="shared" ca="1" si="228"/>
        <v>1.3894693231590377E-2</v>
      </c>
      <c r="AG2052" s="87">
        <f t="shared" ca="1" si="229"/>
        <v>0.22404519633324185</v>
      </c>
      <c r="AI2052" s="1">
        <v>40840</v>
      </c>
      <c r="AJ2052">
        <v>1254.2</v>
      </c>
      <c r="AK2052" s="85">
        <f t="shared" ca="1" si="232"/>
        <v>1.2798826640573403E-2</v>
      </c>
      <c r="AL2052" s="87">
        <f t="shared" ca="1" si="230"/>
        <v>1.3645863432621358E-2</v>
      </c>
      <c r="AM2052" s="87">
        <f t="shared" ca="1" si="231"/>
        <v>22.003293638375077</v>
      </c>
    </row>
    <row r="2053" spans="2:39" x14ac:dyDescent="0.45">
      <c r="B2053" s="86">
        <v>41080</v>
      </c>
      <c r="C2053" s="5">
        <v>86.71</v>
      </c>
      <c r="E2053" s="86">
        <v>41082</v>
      </c>
      <c r="F2053" s="5">
        <v>1.8101</v>
      </c>
      <c r="G2053" s="5">
        <v>0.55508083495409299</v>
      </c>
      <c r="I2053" s="86">
        <v>40983</v>
      </c>
      <c r="J2053" s="5">
        <v>15.42</v>
      </c>
      <c r="L2053" s="86">
        <v>41088</v>
      </c>
      <c r="M2053" s="5">
        <v>1.1625000000000001</v>
      </c>
      <c r="O2053" s="86">
        <f t="shared" ca="1" si="226"/>
        <v>41088</v>
      </c>
      <c r="P2053" s="5">
        <v>1404.17</v>
      </c>
      <c r="Q2053" s="5">
        <v>13.7729917736494</v>
      </c>
      <c r="R2053" s="1"/>
      <c r="V2053" s="86">
        <v>41052</v>
      </c>
      <c r="W2053" s="5">
        <v>14</v>
      </c>
      <c r="Z2053" s="86">
        <v>40984</v>
      </c>
      <c r="AA2053" s="5">
        <v>90.49</v>
      </c>
      <c r="AC2053" s="1">
        <v>40938</v>
      </c>
      <c r="AD2053">
        <v>1.9695</v>
      </c>
      <c r="AE2053" s="87">
        <f t="shared" ca="1" si="227"/>
        <v>-3.9000000000000146E-2</v>
      </c>
      <c r="AF2053" s="87">
        <f t="shared" ca="1" si="228"/>
        <v>1.8703832049431358E-2</v>
      </c>
      <c r="AG2053" s="87">
        <f t="shared" ca="1" si="229"/>
        <v>0.30159022972680538</v>
      </c>
      <c r="AI2053" s="1">
        <v>40837</v>
      </c>
      <c r="AJ2053">
        <v>1238.25</v>
      </c>
      <c r="AK2053" s="85">
        <f t="shared" ca="1" si="232"/>
        <v>1.8634079544892792E-2</v>
      </c>
      <c r="AL2053" s="87">
        <f t="shared" ca="1" si="230"/>
        <v>1.5313002853879286E-2</v>
      </c>
      <c r="AM2053" s="87">
        <f t="shared" ca="1" si="231"/>
        <v>24.691475181681213</v>
      </c>
    </row>
    <row r="2054" spans="2:39" x14ac:dyDescent="0.45">
      <c r="B2054" s="86">
        <v>41079</v>
      </c>
      <c r="C2054" s="5">
        <v>89.2</v>
      </c>
      <c r="E2054" s="86">
        <v>41081</v>
      </c>
      <c r="F2054" s="5">
        <v>1.7775000000000001</v>
      </c>
      <c r="G2054" s="5">
        <v>0.55300956893469144</v>
      </c>
      <c r="I2054" s="86">
        <v>40982</v>
      </c>
      <c r="J2054" s="5">
        <v>15.31</v>
      </c>
      <c r="L2054" s="86">
        <v>41087</v>
      </c>
      <c r="M2054" s="5">
        <v>1.2090000000000001</v>
      </c>
      <c r="O2054" s="86">
        <f t="shared" ca="1" si="226"/>
        <v>41087</v>
      </c>
      <c r="P2054" s="5">
        <v>1402.6</v>
      </c>
      <c r="Q2054" s="5">
        <v>14.083116703817399</v>
      </c>
      <c r="R2054" s="1"/>
      <c r="V2054" s="86">
        <v>41051</v>
      </c>
      <c r="W2054" s="5">
        <v>13.25</v>
      </c>
      <c r="Z2054" s="86">
        <v>40983</v>
      </c>
      <c r="AA2054" s="5">
        <v>90.82</v>
      </c>
      <c r="AC2054" s="1">
        <v>40935</v>
      </c>
      <c r="AD2054">
        <v>2.0085000000000002</v>
      </c>
      <c r="AE2054" s="87">
        <f t="shared" ca="1" si="227"/>
        <v>-3.2499999999999751E-2</v>
      </c>
      <c r="AF2054" s="87">
        <f t="shared" ca="1" si="228"/>
        <v>3.3993565567618775E-2</v>
      </c>
      <c r="AG2054" s="87">
        <f t="shared" ca="1" si="229"/>
        <v>0.54812977477965852</v>
      </c>
      <c r="AI2054" s="1">
        <v>40836</v>
      </c>
      <c r="AJ2054">
        <v>1215.3900000000001</v>
      </c>
      <c r="AK2054" s="85">
        <f t="shared" ca="1" si="232"/>
        <v>4.5438318044085119E-3</v>
      </c>
      <c r="AL2054" s="87">
        <f t="shared" ca="1" si="230"/>
        <v>1.7885443700984955E-2</v>
      </c>
      <c r="AM2054" s="87">
        <f t="shared" ca="1" si="231"/>
        <v>28.839411412004683</v>
      </c>
    </row>
    <row r="2055" spans="2:39" x14ac:dyDescent="0.45">
      <c r="B2055" s="86">
        <v>41078</v>
      </c>
      <c r="C2055" s="5">
        <v>90.3</v>
      </c>
      <c r="E2055" s="86">
        <v>41080</v>
      </c>
      <c r="F2055" s="5">
        <v>1.8080000000000001</v>
      </c>
      <c r="G2055" s="5">
        <v>0.83985291370969639</v>
      </c>
      <c r="I2055" s="86">
        <v>40981</v>
      </c>
      <c r="J2055" s="5">
        <v>14.8</v>
      </c>
      <c r="L2055" s="86">
        <v>41086</v>
      </c>
      <c r="M2055" s="5">
        <v>1.2230000000000001</v>
      </c>
      <c r="O2055" s="86">
        <f t="shared" ca="1" si="226"/>
        <v>41086</v>
      </c>
      <c r="P2055" s="5">
        <v>1394.28</v>
      </c>
      <c r="Q2055" s="5">
        <v>14.174787920167599</v>
      </c>
      <c r="R2055" s="1"/>
      <c r="V2055" s="86">
        <v>41050</v>
      </c>
      <c r="W2055" s="5">
        <v>12.38</v>
      </c>
      <c r="Z2055" s="86">
        <v>40982</v>
      </c>
      <c r="AA2055" s="5">
        <v>91.13</v>
      </c>
      <c r="AC2055" s="1">
        <v>40934</v>
      </c>
      <c r="AD2055">
        <v>2.0409999999999999</v>
      </c>
      <c r="AE2055" s="87">
        <f t="shared" ca="1" si="227"/>
        <v>-6.3000000000000167E-2</v>
      </c>
      <c r="AF2055" s="87">
        <f t="shared" ca="1" si="228"/>
        <v>4.5892991476549752E-2</v>
      </c>
      <c r="AG2055" s="87">
        <f t="shared" ca="1" si="229"/>
        <v>0.74000225224882499</v>
      </c>
      <c r="AI2055" s="1">
        <v>40835</v>
      </c>
      <c r="AJ2055">
        <v>1209.8800000000001</v>
      </c>
      <c r="AK2055" s="85">
        <f t="shared" ca="1" si="232"/>
        <v>-1.2729818838075795E-2</v>
      </c>
      <c r="AL2055" s="87">
        <f t="shared" ca="1" si="230"/>
        <v>2.0359054343390682E-2</v>
      </c>
      <c r="AM2055" s="87">
        <f t="shared" ca="1" si="231"/>
        <v>32.827988725606552</v>
      </c>
    </row>
    <row r="2056" spans="2:39" x14ac:dyDescent="0.45">
      <c r="B2056" s="86">
        <v>41075</v>
      </c>
      <c r="C2056" s="5">
        <v>96.16</v>
      </c>
      <c r="E2056" s="86">
        <v>41079</v>
      </c>
      <c r="F2056" s="5">
        <v>1.776</v>
      </c>
      <c r="G2056" s="5">
        <v>0.86478128256031717</v>
      </c>
      <c r="I2056" s="86">
        <v>40980</v>
      </c>
      <c r="J2056" s="5">
        <v>15.64</v>
      </c>
      <c r="L2056" s="86">
        <v>41085</v>
      </c>
      <c r="M2056" s="5">
        <v>1.2090000000000001</v>
      </c>
      <c r="O2056" s="86">
        <f t="shared" ca="1" si="226"/>
        <v>41085</v>
      </c>
      <c r="P2056" s="5">
        <v>1395.95</v>
      </c>
      <c r="Q2056" s="5">
        <v>12.595790162970999</v>
      </c>
      <c r="R2056" s="1"/>
      <c r="V2056" s="86">
        <v>41047</v>
      </c>
      <c r="W2056" s="5">
        <v>12.38</v>
      </c>
      <c r="Z2056" s="86">
        <v>40981</v>
      </c>
      <c r="AA2056" s="5">
        <v>91.36</v>
      </c>
      <c r="AC2056" s="1">
        <v>40933</v>
      </c>
      <c r="AD2056">
        <v>2.1040000000000001</v>
      </c>
      <c r="AE2056" s="87">
        <f t="shared" ca="1" si="227"/>
        <v>-7.1499999999999897E-2</v>
      </c>
      <c r="AF2056" s="87">
        <f t="shared" ca="1" si="228"/>
        <v>5.0640892567173433E-2</v>
      </c>
      <c r="AG2056" s="87">
        <f t="shared" ca="1" si="229"/>
        <v>0.81655985696089683</v>
      </c>
      <c r="AI2056" s="1">
        <v>40834</v>
      </c>
      <c r="AJ2056">
        <v>1225.3800000000001</v>
      </c>
      <c r="AK2056" s="85">
        <f t="shared" ca="1" si="232"/>
        <v>2.0213033197288798E-2</v>
      </c>
      <c r="AL2056" s="87">
        <f t="shared" ca="1" si="230"/>
        <v>1.8631416155321656E-2</v>
      </c>
      <c r="AM2056" s="87">
        <f t="shared" ca="1" si="231"/>
        <v>30.042255852003358</v>
      </c>
    </row>
    <row r="2057" spans="2:39" x14ac:dyDescent="0.45">
      <c r="B2057" s="86">
        <v>41074</v>
      </c>
      <c r="C2057" s="5">
        <v>95.32</v>
      </c>
      <c r="E2057" s="86">
        <v>41078</v>
      </c>
      <c r="F2057" s="5">
        <v>1.7295</v>
      </c>
      <c r="G2057" s="5">
        <v>0.88433474054417505</v>
      </c>
      <c r="I2057" s="86">
        <v>40977</v>
      </c>
      <c r="J2057" s="5">
        <v>17.11</v>
      </c>
      <c r="L2057" s="86">
        <v>41082</v>
      </c>
      <c r="M2057" s="5">
        <v>1.2701</v>
      </c>
      <c r="O2057" s="86">
        <f t="shared" ca="1" si="226"/>
        <v>41082</v>
      </c>
      <c r="P2057" s="5">
        <v>1371.09</v>
      </c>
      <c r="Q2057" s="5">
        <v>6.6835631593353098</v>
      </c>
      <c r="R2057" s="1"/>
      <c r="V2057" s="86">
        <v>41046</v>
      </c>
      <c r="W2057" s="5">
        <v>13.25</v>
      </c>
      <c r="Z2057" s="86">
        <v>40980</v>
      </c>
      <c r="AA2057" s="5">
        <v>90.7</v>
      </c>
      <c r="AC2057" s="1">
        <v>40932</v>
      </c>
      <c r="AD2057">
        <v>2.1755</v>
      </c>
      <c r="AE2057" s="87">
        <f t="shared" ca="1" si="227"/>
        <v>3.4999999999998366E-3</v>
      </c>
      <c r="AF2057" s="87">
        <f t="shared" ca="1" si="228"/>
        <v>3.0335279241613573E-2</v>
      </c>
      <c r="AG2057" s="87">
        <f t="shared" ca="1" si="229"/>
        <v>0.48914168022499832</v>
      </c>
      <c r="AI2057" s="1">
        <v>40833</v>
      </c>
      <c r="AJ2057">
        <v>1200.8599999999999</v>
      </c>
      <c r="AK2057" s="85">
        <f t="shared" ca="1" si="232"/>
        <v>-1.955996128718929E-2</v>
      </c>
      <c r="AL2057" s="87">
        <f t="shared" ca="1" si="230"/>
        <v>1.6108448301831994E-2</v>
      </c>
      <c r="AM2057" s="87">
        <f t="shared" ca="1" si="231"/>
        <v>25.974092426902317</v>
      </c>
    </row>
    <row r="2058" spans="2:39" x14ac:dyDescent="0.45">
      <c r="B2058" s="86">
        <v>41073</v>
      </c>
      <c r="C2058" s="5">
        <v>92.7</v>
      </c>
      <c r="E2058" s="86">
        <v>41075</v>
      </c>
      <c r="F2058" s="5">
        <v>1.7290000000000001</v>
      </c>
      <c r="G2058" s="5">
        <v>1.1036037256793456</v>
      </c>
      <c r="I2058" s="86">
        <v>40976</v>
      </c>
      <c r="J2058" s="5">
        <v>17.95</v>
      </c>
      <c r="L2058" s="86">
        <v>41081</v>
      </c>
      <c r="M2058" s="5">
        <v>1.2170000000000001</v>
      </c>
      <c r="O2058" s="86">
        <f t="shared" ca="1" si="226"/>
        <v>41081</v>
      </c>
      <c r="P2058" s="5">
        <v>1370.87</v>
      </c>
      <c r="Q2058" s="5">
        <v>18.392708123201299</v>
      </c>
      <c r="R2058" s="1"/>
      <c r="V2058" s="86">
        <v>41045</v>
      </c>
      <c r="W2058" s="5">
        <v>13.81</v>
      </c>
      <c r="Z2058" s="86">
        <v>40977</v>
      </c>
      <c r="AA2058" s="5">
        <v>90.7</v>
      </c>
      <c r="AC2058" s="1">
        <v>40931</v>
      </c>
      <c r="AD2058">
        <v>2.1720000000000002</v>
      </c>
      <c r="AE2058" s="87">
        <f t="shared" ca="1" si="227"/>
        <v>1.9000000000000128E-2</v>
      </c>
      <c r="AF2058" s="87">
        <f t="shared" ca="1" si="228"/>
        <v>2.2163690276365694E-2</v>
      </c>
      <c r="AG2058" s="87">
        <f t="shared" ca="1" si="229"/>
        <v>0.35737876732303708</v>
      </c>
      <c r="AI2058" s="1">
        <v>40830</v>
      </c>
      <c r="AJ2058">
        <v>1224.58</v>
      </c>
      <c r="AK2058" s="85">
        <f t="shared" ca="1" si="232"/>
        <v>1.7231013084970263E-2</v>
      </c>
      <c r="AL2058" s="87">
        <f t="shared" ca="1" si="230"/>
        <v>9.1374485549549234E-3</v>
      </c>
      <c r="AM2058" s="87">
        <f t="shared" ca="1" si="231"/>
        <v>14.733693082372943</v>
      </c>
    </row>
    <row r="2059" spans="2:39" x14ac:dyDescent="0.45">
      <c r="B2059" s="86">
        <v>41072</v>
      </c>
      <c r="C2059" s="5">
        <v>94.424999999999997</v>
      </c>
      <c r="E2059" s="86">
        <v>41074</v>
      </c>
      <c r="F2059" s="5">
        <v>1.7995000000000001</v>
      </c>
      <c r="G2059" s="5">
        <v>1.0183041130559505</v>
      </c>
      <c r="I2059" s="86">
        <v>40975</v>
      </c>
      <c r="J2059" s="5">
        <v>19.07</v>
      </c>
      <c r="L2059" s="86">
        <v>41080</v>
      </c>
      <c r="M2059" s="5">
        <v>1.2595000000000001</v>
      </c>
      <c r="O2059" s="86">
        <f t="shared" ca="1" si="226"/>
        <v>41080</v>
      </c>
      <c r="P2059" s="5">
        <v>1365.91</v>
      </c>
      <c r="Q2059" s="5">
        <v>18.526234142543</v>
      </c>
      <c r="R2059" s="1"/>
      <c r="V2059" s="86">
        <v>41044</v>
      </c>
      <c r="W2059" s="5">
        <v>15.5</v>
      </c>
      <c r="Z2059" s="86">
        <v>40976</v>
      </c>
      <c r="AA2059" s="5">
        <v>90.6</v>
      </c>
      <c r="AC2059" s="1">
        <v>40928</v>
      </c>
      <c r="AD2059">
        <v>2.153</v>
      </c>
      <c r="AE2059" s="87">
        <f t="shared" ca="1" si="227"/>
        <v>4.7000000000000153E-2</v>
      </c>
      <c r="AF2059" s="87">
        <f t="shared" ca="1" si="228"/>
        <v>3.1419208562067008E-2</v>
      </c>
      <c r="AG2059" s="87">
        <f t="shared" ca="1" si="229"/>
        <v>0.50661951534986571</v>
      </c>
      <c r="AI2059" s="1">
        <v>40829</v>
      </c>
      <c r="AJ2059">
        <v>1203.6600000000001</v>
      </c>
      <c r="AK2059" s="85">
        <f t="shared" ca="1" si="232"/>
        <v>-2.978130791599371E-3</v>
      </c>
      <c r="AL2059" s="87">
        <f t="shared" ca="1" si="230"/>
        <v>1.6457952164008988E-2</v>
      </c>
      <c r="AM2059" s="87">
        <f t="shared" ca="1" si="231"/>
        <v>26.537650471081669</v>
      </c>
    </row>
    <row r="2060" spans="2:39" x14ac:dyDescent="0.45">
      <c r="B2060" s="86">
        <v>41071</v>
      </c>
      <c r="C2060" s="5">
        <v>92</v>
      </c>
      <c r="E2060" s="86">
        <v>41073</v>
      </c>
      <c r="F2060" s="5">
        <v>1.76</v>
      </c>
      <c r="G2060" s="5">
        <v>0.91338264161303118</v>
      </c>
      <c r="I2060" s="86">
        <v>40974</v>
      </c>
      <c r="J2060" s="5">
        <v>20.87</v>
      </c>
      <c r="L2060" s="86">
        <v>41079</v>
      </c>
      <c r="M2060" s="5">
        <v>1.2384999999999999</v>
      </c>
      <c r="O2060" s="86">
        <f t="shared" ca="1" si="226"/>
        <v>41079</v>
      </c>
      <c r="P2060" s="5">
        <v>1352.63</v>
      </c>
      <c r="Q2060" s="5">
        <v>14.750360035947301</v>
      </c>
      <c r="R2060" s="1"/>
      <c r="V2060" s="86">
        <v>41043</v>
      </c>
      <c r="W2060" s="5">
        <v>16</v>
      </c>
      <c r="Z2060" s="86">
        <v>40975</v>
      </c>
      <c r="AA2060" s="5">
        <v>89.9</v>
      </c>
      <c r="AC2060" s="1">
        <v>40927</v>
      </c>
      <c r="AD2060">
        <v>2.1059999999999999</v>
      </c>
      <c r="AE2060" s="87">
        <f t="shared" ca="1" si="227"/>
        <v>7.2000000000000064E-2</v>
      </c>
      <c r="AF2060" s="87">
        <f t="shared" ca="1" si="228"/>
        <v>3.8176126920716681E-2</v>
      </c>
      <c r="AG2060" s="87">
        <f t="shared" ca="1" si="229"/>
        <v>0.61557155013315379</v>
      </c>
      <c r="AI2060" s="1">
        <v>40828</v>
      </c>
      <c r="AJ2060">
        <v>1207.25</v>
      </c>
      <c r="AK2060" s="85">
        <f t="shared" ca="1" si="232"/>
        <v>9.7470796111575157E-3</v>
      </c>
      <c r="AL2060" s="87">
        <f t="shared" ca="1" si="230"/>
        <v>1.7988344171376978E-2</v>
      </c>
      <c r="AM2060" s="87">
        <f t="shared" ca="1" si="231"/>
        <v>29.005333434949016</v>
      </c>
    </row>
    <row r="2061" spans="2:39" x14ac:dyDescent="0.45">
      <c r="B2061" s="86">
        <v>41068</v>
      </c>
      <c r="C2061" s="5">
        <v>91.15</v>
      </c>
      <c r="E2061" s="86">
        <v>41072</v>
      </c>
      <c r="F2061" s="5">
        <v>1.8312999999999999</v>
      </c>
      <c r="G2061" s="5">
        <v>0.69332713538896396</v>
      </c>
      <c r="I2061" s="86">
        <v>40973</v>
      </c>
      <c r="J2061" s="5">
        <v>18.05</v>
      </c>
      <c r="L2061" s="86">
        <v>41078</v>
      </c>
      <c r="M2061" s="5">
        <v>1.1858</v>
      </c>
      <c r="O2061" s="86">
        <f t="shared" ca="1" si="226"/>
        <v>41078</v>
      </c>
      <c r="P2061" s="5">
        <v>1343.36</v>
      </c>
      <c r="Q2061" s="5">
        <v>14.2863738730485</v>
      </c>
      <c r="R2061" s="1"/>
      <c r="V2061" s="86">
        <v>41040</v>
      </c>
      <c r="W2061" s="5">
        <v>15</v>
      </c>
      <c r="Z2061" s="86">
        <v>40974</v>
      </c>
      <c r="AA2061" s="5">
        <v>89.65</v>
      </c>
      <c r="AC2061" s="1">
        <v>40926</v>
      </c>
      <c r="AD2061">
        <v>2.0339999999999998</v>
      </c>
      <c r="AE2061" s="87">
        <f t="shared" ca="1" si="227"/>
        <v>3.6499999999999755E-2</v>
      </c>
      <c r="AF2061" s="87">
        <f t="shared" ca="1" si="228"/>
        <v>3.5494506617221602E-2</v>
      </c>
      <c r="AG2061" s="87">
        <f t="shared" ca="1" si="229"/>
        <v>0.57233172199345794</v>
      </c>
      <c r="AI2061" s="1">
        <v>40827</v>
      </c>
      <c r="AJ2061">
        <v>1195.54</v>
      </c>
      <c r="AK2061" s="85">
        <f t="shared" ca="1" si="232"/>
        <v>5.4383522296828565E-4</v>
      </c>
      <c r="AL2061" s="87">
        <f t="shared" ca="1" si="230"/>
        <v>1.8597108737601179E-2</v>
      </c>
      <c r="AM2061" s="87">
        <f t="shared" ca="1" si="231"/>
        <v>29.986936803135151</v>
      </c>
    </row>
    <row r="2062" spans="2:39" x14ac:dyDescent="0.45">
      <c r="B2062" s="86">
        <v>41067</v>
      </c>
      <c r="C2062" s="5">
        <v>91.8</v>
      </c>
      <c r="E2062" s="86">
        <v>41071</v>
      </c>
      <c r="F2062" s="5">
        <v>1.7765</v>
      </c>
      <c r="G2062" s="5">
        <v>0.70144345222310511</v>
      </c>
      <c r="I2062" s="86">
        <v>40970</v>
      </c>
      <c r="J2062" s="5">
        <v>17.29</v>
      </c>
      <c r="L2062" s="86">
        <v>41075</v>
      </c>
      <c r="M2062" s="5">
        <v>1.1845000000000001</v>
      </c>
      <c r="O2062" s="86">
        <f t="shared" ca="1" si="226"/>
        <v>41075</v>
      </c>
      <c r="P2062" s="5">
        <v>1364.34</v>
      </c>
      <c r="Q2062" s="5">
        <v>8.1993301446734392</v>
      </c>
      <c r="R2062" s="1"/>
      <c r="V2062" s="86">
        <v>41039</v>
      </c>
      <c r="W2062" s="5">
        <v>14</v>
      </c>
      <c r="Z2062" s="86">
        <v>40973</v>
      </c>
      <c r="AA2062" s="5">
        <v>90.86</v>
      </c>
      <c r="AC2062" s="1">
        <v>40925</v>
      </c>
      <c r="AD2062">
        <v>1.9975000000000001</v>
      </c>
      <c r="AE2062" s="87">
        <f t="shared" ca="1" si="227"/>
        <v>-3.4999999999998366E-3</v>
      </c>
      <c r="AF2062" s="87">
        <f t="shared" ca="1" si="228"/>
        <v>2.6105746493827645E-2</v>
      </c>
      <c r="AG2062" s="87">
        <f t="shared" ca="1" si="229"/>
        <v>0.42094251388995924</v>
      </c>
      <c r="AI2062" s="1">
        <v>40826</v>
      </c>
      <c r="AJ2062">
        <v>1194.8900000000001</v>
      </c>
      <c r="AK2062" s="85">
        <f t="shared" ca="1" si="232"/>
        <v>3.3555597853170506E-2</v>
      </c>
      <c r="AL2062" s="87">
        <f t="shared" ca="1" si="230"/>
        <v>1.7312999023982676E-2</v>
      </c>
      <c r="AM2062" s="87">
        <f t="shared" ca="1" si="231"/>
        <v>27.916372105477912</v>
      </c>
    </row>
    <row r="2063" spans="2:39" x14ac:dyDescent="0.45">
      <c r="B2063" s="86">
        <v>41066</v>
      </c>
      <c r="C2063" s="5">
        <v>94.295000000000002</v>
      </c>
      <c r="E2063" s="86">
        <v>41068</v>
      </c>
      <c r="F2063" s="5">
        <v>1.8265</v>
      </c>
      <c r="G2063" s="5">
        <v>0.45651533380599646</v>
      </c>
      <c r="I2063" s="86">
        <v>40969</v>
      </c>
      <c r="J2063" s="5">
        <v>17.260000000000002</v>
      </c>
      <c r="L2063" s="86">
        <v>41074</v>
      </c>
      <c r="M2063" s="5">
        <v>1.2075</v>
      </c>
      <c r="O2063" s="86">
        <f t="shared" ca="1" si="226"/>
        <v>41074</v>
      </c>
      <c r="P2063" s="5">
        <v>1369.63</v>
      </c>
      <c r="Q2063" s="5">
        <v>8.4031316480010894</v>
      </c>
      <c r="R2063" s="1"/>
      <c r="V2063" s="86">
        <v>41038</v>
      </c>
      <c r="W2063" s="5">
        <v>16.25</v>
      </c>
      <c r="Z2063" s="86">
        <v>40970</v>
      </c>
      <c r="AA2063" s="5">
        <v>91.37</v>
      </c>
      <c r="AC2063" s="1">
        <v>40924</v>
      </c>
      <c r="AD2063">
        <v>2.0009999999999999</v>
      </c>
      <c r="AE2063" s="87">
        <f t="shared" ca="1" si="227"/>
        <v>-1.0000000000000231E-2</v>
      </c>
      <c r="AF2063" s="87">
        <f t="shared" ca="1" si="228"/>
        <v>3.1929766676253524E-2</v>
      </c>
      <c r="AG2063" s="87">
        <f t="shared" ca="1" si="229"/>
        <v>0.51485201757397958</v>
      </c>
      <c r="AI2063" s="1">
        <v>40823</v>
      </c>
      <c r="AJ2063">
        <v>1155.46</v>
      </c>
      <c r="AK2063" s="85">
        <f t="shared" ca="1" si="232"/>
        <v>-8.1968025289200601E-3</v>
      </c>
      <c r="AL2063" s="87">
        <f t="shared" ca="1" si="230"/>
        <v>1.3929828102548241E-2</v>
      </c>
      <c r="AM2063" s="87">
        <f t="shared" ca="1" si="231"/>
        <v>22.461172910447285</v>
      </c>
    </row>
    <row r="2064" spans="2:39" x14ac:dyDescent="0.45">
      <c r="B2064" s="86">
        <v>41065</v>
      </c>
      <c r="C2064" s="5">
        <v>90.8</v>
      </c>
      <c r="E2064" s="86">
        <v>41067</v>
      </c>
      <c r="F2064" s="5">
        <v>1.8225</v>
      </c>
      <c r="G2064" s="5">
        <v>0.51549612025698255</v>
      </c>
      <c r="I2064" s="86">
        <v>40968</v>
      </c>
      <c r="J2064" s="5">
        <v>18.43</v>
      </c>
      <c r="L2064" s="86">
        <v>41073</v>
      </c>
      <c r="M2064" s="5">
        <v>1.1645000000000001</v>
      </c>
      <c r="O2064" s="86">
        <f t="shared" ref="O2064:O2127" ca="1" si="233">VALUE(L2064)</f>
        <v>41073</v>
      </c>
      <c r="P2064" s="5">
        <v>1374.09</v>
      </c>
      <c r="Q2064" s="5">
        <v>7.4479795319342701</v>
      </c>
      <c r="R2064" s="1"/>
      <c r="V2064" s="86">
        <v>41037</v>
      </c>
      <c r="W2064" s="5">
        <v>15.13</v>
      </c>
      <c r="Z2064" s="86">
        <v>40969</v>
      </c>
      <c r="AA2064" s="5">
        <v>91.75</v>
      </c>
      <c r="AC2064" s="1">
        <v>40921</v>
      </c>
      <c r="AD2064">
        <v>2.0110000000000001</v>
      </c>
      <c r="AE2064" s="87">
        <f t="shared" ca="1" si="227"/>
        <v>-5.01999999999998E-2</v>
      </c>
      <c r="AF2064" s="87">
        <f t="shared" ca="1" si="228"/>
        <v>3.6696809579762166E-2</v>
      </c>
      <c r="AG2064" s="87">
        <f t="shared" ca="1" si="229"/>
        <v>0.59171827474454786</v>
      </c>
      <c r="AI2064" s="1">
        <v>40822</v>
      </c>
      <c r="AJ2064">
        <v>1164.97</v>
      </c>
      <c r="AK2064" s="85">
        <f t="shared" ca="1" si="232"/>
        <v>1.8138219223145281E-2</v>
      </c>
      <c r="AL2064" s="87">
        <f t="shared" ca="1" si="230"/>
        <v>2.4199007771466843E-2</v>
      </c>
      <c r="AM2064" s="87">
        <f t="shared" ca="1" si="231"/>
        <v>39.019727581329072</v>
      </c>
    </row>
    <row r="2065" spans="2:39" x14ac:dyDescent="0.45">
      <c r="B2065" s="86">
        <v>41064</v>
      </c>
      <c r="C2065" s="5">
        <v>92.954999999999998</v>
      </c>
      <c r="E2065" s="86">
        <v>41066</v>
      </c>
      <c r="F2065" s="5">
        <v>1.8280000000000001</v>
      </c>
      <c r="G2065" s="5">
        <v>1.0000531235889429</v>
      </c>
      <c r="I2065" s="86">
        <v>40967</v>
      </c>
      <c r="J2065" s="5">
        <v>17.96</v>
      </c>
      <c r="L2065" s="86">
        <v>41072</v>
      </c>
      <c r="M2065" s="5">
        <v>1.2378</v>
      </c>
      <c r="O2065" s="86">
        <f t="shared" ca="1" si="233"/>
        <v>41072</v>
      </c>
      <c r="P2065" s="5">
        <v>1365.68</v>
      </c>
      <c r="Q2065" s="5">
        <v>5.71874253606049</v>
      </c>
      <c r="R2065" s="1"/>
      <c r="V2065" s="86">
        <v>41036</v>
      </c>
      <c r="W2065" s="5">
        <v>13.75</v>
      </c>
      <c r="Z2065" s="86">
        <v>40968</v>
      </c>
      <c r="AA2065" s="5">
        <v>92.126000000000005</v>
      </c>
      <c r="AC2065" s="1">
        <v>40920</v>
      </c>
      <c r="AD2065">
        <v>2.0611999999999999</v>
      </c>
      <c r="AE2065" s="87">
        <f t="shared" ca="1" si="227"/>
        <v>1.0699999999999932E-2</v>
      </c>
      <c r="AF2065" s="87">
        <f t="shared" ca="1" si="228"/>
        <v>3.1635844649173836E-2</v>
      </c>
      <c r="AG2065" s="87">
        <f t="shared" ca="1" si="229"/>
        <v>0.51011266729354188</v>
      </c>
      <c r="AI2065" s="1">
        <v>40821</v>
      </c>
      <c r="AJ2065">
        <v>1144.03</v>
      </c>
      <c r="AK2065" s="85">
        <f t="shared" ca="1" si="232"/>
        <v>1.7707849893700365E-2</v>
      </c>
      <c r="AL2065" s="87">
        <f t="shared" ca="1" si="230"/>
        <v>2.7266861563106166E-2</v>
      </c>
      <c r="AM2065" s="87">
        <f t="shared" ca="1" si="231"/>
        <v>43.966493181787314</v>
      </c>
    </row>
    <row r="2066" spans="2:39" x14ac:dyDescent="0.45">
      <c r="B2066" s="86">
        <v>41061</v>
      </c>
      <c r="C2066" s="5">
        <v>87.8</v>
      </c>
      <c r="E2066" s="86">
        <v>41065</v>
      </c>
      <c r="F2066" s="5">
        <v>1.772</v>
      </c>
      <c r="G2066" s="5">
        <v>1.0419253012252532</v>
      </c>
      <c r="I2066" s="86">
        <v>40966</v>
      </c>
      <c r="J2066" s="5">
        <v>18.190000000000001</v>
      </c>
      <c r="L2066" s="86">
        <v>41071</v>
      </c>
      <c r="M2066" s="5">
        <v>1.2064999999999999</v>
      </c>
      <c r="O2066" s="86">
        <f t="shared" ca="1" si="233"/>
        <v>41071</v>
      </c>
      <c r="P2066" s="5">
        <v>1372.18</v>
      </c>
      <c r="Q2066" s="5">
        <v>2.22872165614339</v>
      </c>
      <c r="R2066" s="1"/>
      <c r="V2066" s="86">
        <v>41033</v>
      </c>
      <c r="W2066" s="5">
        <v>14</v>
      </c>
      <c r="Z2066" s="86">
        <v>40967</v>
      </c>
      <c r="AA2066" s="5">
        <v>92.01</v>
      </c>
      <c r="AC2066" s="1">
        <v>40919</v>
      </c>
      <c r="AD2066">
        <v>2.0505</v>
      </c>
      <c r="AE2066" s="87">
        <f t="shared" ca="1" si="227"/>
        <v>-5.5499999999999883E-2</v>
      </c>
      <c r="AF2066" s="87">
        <f t="shared" ca="1" si="228"/>
        <v>3.0526968950967352E-2</v>
      </c>
      <c r="AG2066" s="87">
        <f t="shared" ca="1" si="229"/>
        <v>0.49223258391401153</v>
      </c>
      <c r="AI2066" s="1">
        <v>40820</v>
      </c>
      <c r="AJ2066">
        <v>1123.95</v>
      </c>
      <c r="AK2066" s="85">
        <f t="shared" ca="1" si="232"/>
        <v>2.2239331806361014E-2</v>
      </c>
      <c r="AL2066" s="87">
        <f t="shared" ca="1" si="230"/>
        <v>2.5104035395478709E-2</v>
      </c>
      <c r="AM2066" s="87">
        <f t="shared" ca="1" si="231"/>
        <v>40.479040776151855</v>
      </c>
    </row>
    <row r="2067" spans="2:39" x14ac:dyDescent="0.45">
      <c r="B2067" s="86">
        <v>41060</v>
      </c>
      <c r="C2067" s="5">
        <v>87.5</v>
      </c>
      <c r="E2067" s="86">
        <v>41064</v>
      </c>
      <c r="F2067" s="5">
        <v>1.7370000000000001</v>
      </c>
      <c r="G2067" s="5">
        <v>1.208610600372733</v>
      </c>
      <c r="I2067" s="86">
        <v>40963</v>
      </c>
      <c r="J2067" s="5">
        <v>17.309999999999999</v>
      </c>
      <c r="L2067" s="86">
        <v>41068</v>
      </c>
      <c r="M2067" s="5">
        <v>1.2524999999999999</v>
      </c>
      <c r="O2067" s="86">
        <f t="shared" ca="1" si="233"/>
        <v>41068</v>
      </c>
      <c r="P2067" s="5">
        <v>1367.59</v>
      </c>
      <c r="Q2067" s="5">
        <v>5.1080083510326002</v>
      </c>
      <c r="R2067" s="1"/>
      <c r="V2067" s="86">
        <v>41032</v>
      </c>
      <c r="W2067" s="5">
        <v>12.88</v>
      </c>
      <c r="Z2067" s="86">
        <v>40966</v>
      </c>
      <c r="AA2067" s="5">
        <v>91.83</v>
      </c>
      <c r="AC2067" s="1">
        <v>40918</v>
      </c>
      <c r="AD2067">
        <v>2.1059999999999999</v>
      </c>
      <c r="AE2067" s="87">
        <f t="shared" ca="1" si="227"/>
        <v>1.0499999999999954E-2</v>
      </c>
      <c r="AF2067" s="87">
        <f t="shared" ca="1" si="228"/>
        <v>2.2495832947459233E-2</v>
      </c>
      <c r="AG2067" s="87">
        <f t="shared" ca="1" si="229"/>
        <v>0.36273440697016596</v>
      </c>
      <c r="AI2067" s="1">
        <v>40819</v>
      </c>
      <c r="AJ2067">
        <v>1099.23</v>
      </c>
      <c r="AK2067" s="85">
        <f t="shared" ca="1" si="232"/>
        <v>-2.8863546294817782E-2</v>
      </c>
      <c r="AL2067" s="87">
        <f t="shared" ca="1" si="230"/>
        <v>1.6867985218552057E-2</v>
      </c>
      <c r="AM2067" s="87">
        <f t="shared" ca="1" si="231"/>
        <v>27.198808905291344</v>
      </c>
    </row>
    <row r="2068" spans="2:39" x14ac:dyDescent="0.45">
      <c r="B2068" s="86">
        <v>41059</v>
      </c>
      <c r="C2068" s="5">
        <v>86.355000000000004</v>
      </c>
      <c r="E2068" s="86">
        <v>41061</v>
      </c>
      <c r="F2068" s="5">
        <v>1.67</v>
      </c>
      <c r="G2068" s="5">
        <v>0.74666257439354888</v>
      </c>
      <c r="I2068" s="86">
        <v>40962</v>
      </c>
      <c r="J2068" s="5">
        <v>16.8</v>
      </c>
      <c r="L2068" s="86">
        <v>41067</v>
      </c>
      <c r="M2068" s="5">
        <v>1.2390000000000001</v>
      </c>
      <c r="O2068" s="86">
        <f t="shared" ca="1" si="233"/>
        <v>41067</v>
      </c>
      <c r="P2068" s="5">
        <v>1365.74</v>
      </c>
      <c r="Q2068" s="5">
        <v>5.0939540189565697</v>
      </c>
      <c r="R2068" s="1"/>
      <c r="V2068" s="86">
        <v>41031</v>
      </c>
      <c r="W2068" s="5">
        <v>12.63</v>
      </c>
      <c r="Z2068" s="86">
        <v>40963</v>
      </c>
      <c r="AA2068" s="5">
        <v>91.81</v>
      </c>
      <c r="AC2068" s="1">
        <v>40917</v>
      </c>
      <c r="AD2068">
        <v>2.0954999999999999</v>
      </c>
      <c r="AE2068" s="87">
        <f t="shared" ca="1" si="227"/>
        <v>-5.0000000000016698E-4</v>
      </c>
      <c r="AF2068" s="87">
        <f t="shared" ca="1" si="228"/>
        <v>2.2594247055389784E-2</v>
      </c>
      <c r="AG2068" s="87">
        <f t="shared" ca="1" si="229"/>
        <v>0.36432128677857595</v>
      </c>
      <c r="AI2068" s="1">
        <v>40816</v>
      </c>
      <c r="AJ2068">
        <v>1131.42</v>
      </c>
      <c r="AK2068" s="85">
        <f t="shared" ca="1" si="232"/>
        <v>-2.5291292280362729E-2</v>
      </c>
      <c r="AL2068" s="87">
        <f t="shared" ca="1" si="230"/>
        <v>1.8852681235378602E-2</v>
      </c>
      <c r="AM2068" s="87">
        <f t="shared" ca="1" si="231"/>
        <v>30.399035073226759</v>
      </c>
    </row>
    <row r="2069" spans="2:39" x14ac:dyDescent="0.45">
      <c r="B2069" s="86">
        <v>41058</v>
      </c>
      <c r="C2069" s="5">
        <v>84.86</v>
      </c>
      <c r="E2069" s="86">
        <v>41060</v>
      </c>
      <c r="F2069" s="5">
        <v>1.7384999999999999</v>
      </c>
      <c r="G2069" s="5">
        <v>0.83659771296205165</v>
      </c>
      <c r="I2069" s="86">
        <v>40961</v>
      </c>
      <c r="J2069" s="5">
        <v>18.190000000000001</v>
      </c>
      <c r="L2069" s="86">
        <v>41066</v>
      </c>
      <c r="M2069" s="5">
        <v>1.2344999999999999</v>
      </c>
      <c r="O2069" s="86">
        <f t="shared" ca="1" si="233"/>
        <v>41066</v>
      </c>
      <c r="P2069" s="5">
        <v>1363.46</v>
      </c>
      <c r="Q2069" s="5">
        <v>5.2184944821953101</v>
      </c>
      <c r="R2069" s="1"/>
      <c r="V2069" s="86">
        <v>41030</v>
      </c>
      <c r="W2069" s="5">
        <v>12.81</v>
      </c>
      <c r="Z2069" s="86">
        <v>40962</v>
      </c>
      <c r="AA2069" s="5">
        <v>91.53</v>
      </c>
      <c r="AC2069" s="1">
        <v>40914</v>
      </c>
      <c r="AD2069">
        <v>2.0960000000000001</v>
      </c>
      <c r="AE2069" s="87">
        <f t="shared" ca="1" si="227"/>
        <v>-3.4999999999999698E-2</v>
      </c>
      <c r="AF2069" s="87">
        <f t="shared" ca="1" si="228"/>
        <v>4.1497991919288386E-2</v>
      </c>
      <c r="AG2069" s="87">
        <f t="shared" ca="1" si="229"/>
        <v>0.66913501378022677</v>
      </c>
      <c r="AI2069" s="1">
        <v>40815</v>
      </c>
      <c r="AJ2069">
        <v>1160.4000000000001</v>
      </c>
      <c r="AK2069" s="85">
        <f t="shared" ca="1" si="232"/>
        <v>8.081516300173678E-3</v>
      </c>
      <c r="AL2069" s="87">
        <f t="shared" ca="1" si="230"/>
        <v>1.8607471594470744E-2</v>
      </c>
      <c r="AM2069" s="87">
        <f t="shared" ca="1" si="231"/>
        <v>30.003646407753383</v>
      </c>
    </row>
    <row r="2070" spans="2:39" x14ac:dyDescent="0.45">
      <c r="B2070" s="86">
        <v>41057</v>
      </c>
      <c r="C2070" s="5">
        <v>84.8</v>
      </c>
      <c r="E2070" s="86">
        <v>41059</v>
      </c>
      <c r="F2070" s="5">
        <v>1.7849999999999999</v>
      </c>
      <c r="G2070" s="5">
        <v>0.83136017064406886</v>
      </c>
      <c r="I2070" s="86">
        <v>40960</v>
      </c>
      <c r="J2070" s="5">
        <v>18.190000000000001</v>
      </c>
      <c r="L2070" s="86">
        <v>41065</v>
      </c>
      <c r="M2070" s="5">
        <v>1.1645000000000001</v>
      </c>
      <c r="O2070" s="86">
        <f t="shared" ca="1" si="233"/>
        <v>41065</v>
      </c>
      <c r="P2070" s="5">
        <v>1357.66</v>
      </c>
      <c r="Q2070" s="5">
        <v>9.7153998094242002</v>
      </c>
      <c r="R2070" s="1"/>
      <c r="V2070" s="86">
        <v>41029</v>
      </c>
      <c r="W2070" s="5">
        <v>12.63</v>
      </c>
      <c r="Z2070" s="86">
        <v>40961</v>
      </c>
      <c r="AA2070" s="5">
        <v>91.2</v>
      </c>
      <c r="AC2070" s="1">
        <v>40913</v>
      </c>
      <c r="AD2070">
        <v>2.1309999999999998</v>
      </c>
      <c r="AE2070" s="87">
        <f t="shared" ca="1" si="227"/>
        <v>1.4499999999999957E-2</v>
      </c>
      <c r="AF2070" s="87">
        <f t="shared" ca="1" si="228"/>
        <v>2.8903575326707731E-2</v>
      </c>
      <c r="AG2070" s="87">
        <f t="shared" ca="1" si="229"/>
        <v>0.46605614826256037</v>
      </c>
      <c r="AI2070" s="1">
        <v>40814</v>
      </c>
      <c r="AJ2070">
        <v>1151.06</v>
      </c>
      <c r="AK2070" s="85">
        <f t="shared" ca="1" si="232"/>
        <v>-2.0908242602619344E-2</v>
      </c>
      <c r="AL2070" s="87">
        <f t="shared" ca="1" si="230"/>
        <v>1.8531165724855074E-2</v>
      </c>
      <c r="AM2070" s="87">
        <f t="shared" ca="1" si="231"/>
        <v>29.880606890043467</v>
      </c>
    </row>
    <row r="2071" spans="2:39" x14ac:dyDescent="0.45">
      <c r="B2071" s="86">
        <v>41054</v>
      </c>
      <c r="C2071" s="5">
        <v>84.844999999999999</v>
      </c>
      <c r="E2071" s="86">
        <v>41058</v>
      </c>
      <c r="F2071" s="5">
        <v>1.8925000000000001</v>
      </c>
      <c r="G2071" s="5">
        <v>0.51334660156012923</v>
      </c>
      <c r="I2071" s="86">
        <v>40956</v>
      </c>
      <c r="J2071" s="5">
        <v>17.78</v>
      </c>
      <c r="L2071" s="86">
        <v>41064</v>
      </c>
      <c r="M2071" s="5">
        <v>1.1120000000000001</v>
      </c>
      <c r="O2071" s="86">
        <f t="shared" ca="1" si="233"/>
        <v>41064</v>
      </c>
      <c r="P2071" s="5">
        <v>1362.21</v>
      </c>
      <c r="Q2071" s="5">
        <v>10.887063339550499</v>
      </c>
      <c r="R2071" s="1"/>
      <c r="V2071" s="86">
        <v>41026</v>
      </c>
      <c r="W2071" s="5">
        <v>13</v>
      </c>
      <c r="Z2071" s="86">
        <v>40960</v>
      </c>
      <c r="AA2071" s="5">
        <v>90.91</v>
      </c>
      <c r="AC2071" s="1">
        <v>40912</v>
      </c>
      <c r="AD2071">
        <v>2.1164999999999998</v>
      </c>
      <c r="AE2071" s="87">
        <f t="shared" ca="1" si="227"/>
        <v>1.0999999999999677E-2</v>
      </c>
      <c r="AF2071" s="87">
        <f t="shared" ca="1" si="228"/>
        <v>3.9184393151695772E-2</v>
      </c>
      <c r="AG2071" s="87">
        <f t="shared" ca="1" si="229"/>
        <v>0.6318293545992717</v>
      </c>
      <c r="AI2071" s="1">
        <v>40813</v>
      </c>
      <c r="AJ2071">
        <v>1175.3800000000001</v>
      </c>
      <c r="AK2071" s="85">
        <f t="shared" ca="1" si="232"/>
        <v>1.0631619216616888E-2</v>
      </c>
      <c r="AL2071" s="87">
        <f t="shared" ca="1" si="230"/>
        <v>2.3932633309716102E-2</v>
      </c>
      <c r="AM2071" s="87">
        <f t="shared" ca="1" si="231"/>
        <v>38.590211667689317</v>
      </c>
    </row>
    <row r="2072" spans="2:39" x14ac:dyDescent="0.45">
      <c r="B2072" s="86">
        <v>41053</v>
      </c>
      <c r="C2072" s="5">
        <v>85.44</v>
      </c>
      <c r="E2072" s="86">
        <v>41057</v>
      </c>
      <c r="F2072" s="5">
        <v>1.889</v>
      </c>
      <c r="G2072" s="5">
        <v>0.57813902595598399</v>
      </c>
      <c r="I2072" s="86">
        <v>40955</v>
      </c>
      <c r="J2072" s="5">
        <v>19.22</v>
      </c>
      <c r="L2072" s="86">
        <v>41061</v>
      </c>
      <c r="M2072" s="5">
        <v>1.0449999999999999</v>
      </c>
      <c r="O2072" s="86">
        <f t="shared" ca="1" si="233"/>
        <v>41061</v>
      </c>
      <c r="P2072" s="5">
        <v>1361.23</v>
      </c>
      <c r="Q2072" s="5">
        <v>11.1560378495248</v>
      </c>
      <c r="R2072" s="1"/>
      <c r="V2072" s="86">
        <v>41025</v>
      </c>
      <c r="W2072" s="5">
        <v>13.06</v>
      </c>
      <c r="Z2072" s="86">
        <v>40956</v>
      </c>
      <c r="AA2072" s="5">
        <v>90.57</v>
      </c>
      <c r="AC2072" s="1">
        <v>40911</v>
      </c>
      <c r="AD2072">
        <v>2.1055000000000001</v>
      </c>
      <c r="AE2072" s="87">
        <f t="shared" ca="1" si="227"/>
        <v>6.6500000000000004E-2</v>
      </c>
      <c r="AF2072" s="87">
        <f t="shared" ca="1" si="228"/>
        <v>4.229854213405785E-2</v>
      </c>
      <c r="AG2072" s="87">
        <f t="shared" ca="1" si="229"/>
        <v>0.68204349812408105</v>
      </c>
      <c r="AI2072" s="1">
        <v>40812</v>
      </c>
      <c r="AJ2072">
        <v>1162.95</v>
      </c>
      <c r="AK2072" s="85">
        <f t="shared" ca="1" si="232"/>
        <v>2.3068110546269296E-2</v>
      </c>
      <c r="AL2072" s="87">
        <f t="shared" ca="1" si="230"/>
        <v>2.7293372940999615E-2</v>
      </c>
      <c r="AM2072" s="87">
        <f t="shared" ca="1" si="231"/>
        <v>44.009241494155219</v>
      </c>
    </row>
    <row r="2073" spans="2:39" x14ac:dyDescent="0.45">
      <c r="B2073" s="86">
        <v>41052</v>
      </c>
      <c r="C2073" s="5">
        <v>85.165000000000006</v>
      </c>
      <c r="E2073" s="86">
        <v>41054</v>
      </c>
      <c r="F2073" s="5">
        <v>1.8889</v>
      </c>
      <c r="G2073" s="5">
        <v>0.67091161862051529</v>
      </c>
      <c r="I2073" s="86">
        <v>40954</v>
      </c>
      <c r="J2073" s="5">
        <v>21.14</v>
      </c>
      <c r="L2073" s="86">
        <v>41060</v>
      </c>
      <c r="M2073" s="5">
        <v>1.121</v>
      </c>
      <c r="O2073" s="86">
        <f t="shared" ca="1" si="233"/>
        <v>41060</v>
      </c>
      <c r="P2073" s="5">
        <v>1358.04</v>
      </c>
      <c r="Q2073" s="5">
        <v>11.909962167406499</v>
      </c>
      <c r="R2073" s="1"/>
      <c r="V2073" s="86">
        <v>41024</v>
      </c>
      <c r="W2073" s="5">
        <v>12.13</v>
      </c>
      <c r="Z2073" s="86">
        <v>40955</v>
      </c>
      <c r="AA2073" s="5">
        <v>90.6</v>
      </c>
      <c r="AC2073" s="1">
        <v>40910</v>
      </c>
      <c r="AD2073">
        <v>2.0390000000000001</v>
      </c>
      <c r="AE2073" s="87">
        <f t="shared" ca="1" si="227"/>
        <v>3.0000000000001137E-3</v>
      </c>
      <c r="AF2073" s="87">
        <f t="shared" ca="1" si="228"/>
        <v>3.8581893421655598E-2</v>
      </c>
      <c r="AG2073" s="87">
        <f t="shared" ca="1" si="229"/>
        <v>0.62211433836554331</v>
      </c>
      <c r="AI2073" s="1">
        <v>40809</v>
      </c>
      <c r="AJ2073">
        <v>1136.43</v>
      </c>
      <c r="AK2073" s="85">
        <f t="shared" ca="1" si="232"/>
        <v>6.0635934396792946E-3</v>
      </c>
      <c r="AL2073" s="87">
        <f t="shared" ca="1" si="230"/>
        <v>1.952091804290846E-2</v>
      </c>
      <c r="AM2073" s="87">
        <f t="shared" ca="1" si="231"/>
        <v>31.476534549067935</v>
      </c>
    </row>
    <row r="2074" spans="2:39" x14ac:dyDescent="0.45">
      <c r="B2074" s="86">
        <v>41051</v>
      </c>
      <c r="C2074" s="5">
        <v>83.204999999999998</v>
      </c>
      <c r="E2074" s="86">
        <v>41053</v>
      </c>
      <c r="F2074" s="5">
        <v>1.921</v>
      </c>
      <c r="G2074" s="5">
        <v>0.53470864340623214</v>
      </c>
      <c r="I2074" s="86">
        <v>40953</v>
      </c>
      <c r="J2074" s="5">
        <v>19.54</v>
      </c>
      <c r="L2074" s="86">
        <v>41059</v>
      </c>
      <c r="M2074" s="5">
        <v>1.1685000000000001</v>
      </c>
      <c r="O2074" s="86">
        <f t="shared" ca="1" si="233"/>
        <v>41059</v>
      </c>
      <c r="P2074" s="5">
        <v>1343.23</v>
      </c>
      <c r="Q2074" s="5">
        <v>9.9061586341194499</v>
      </c>
      <c r="R2074" s="1"/>
      <c r="V2074" s="86">
        <v>41023</v>
      </c>
      <c r="W2074" s="5">
        <v>12.63</v>
      </c>
      <c r="Z2074" s="86">
        <v>40954</v>
      </c>
      <c r="AA2074" s="5">
        <v>90.22</v>
      </c>
      <c r="AC2074" s="1">
        <v>40907</v>
      </c>
      <c r="AD2074">
        <v>2.036</v>
      </c>
      <c r="AE2074" s="87">
        <f t="shared" ca="1" si="227"/>
        <v>-2.7499999999999858E-2</v>
      </c>
      <c r="AF2074" s="87">
        <f t="shared" ca="1" si="228"/>
        <v>3.2079328754406958E-2</v>
      </c>
      <c r="AG2074" s="87">
        <f t="shared" ca="1" si="229"/>
        <v>0.51726363362086791</v>
      </c>
      <c r="AI2074" s="1">
        <v>40808</v>
      </c>
      <c r="AJ2074">
        <v>1129.56</v>
      </c>
      <c r="AK2074" s="85">
        <f t="shared" ca="1" si="232"/>
        <v>-3.240250026243683E-2</v>
      </c>
      <c r="AL2074" s="87">
        <f t="shared" ca="1" si="230"/>
        <v>1.5055095745279932E-2</v>
      </c>
      <c r="AM2074" s="87">
        <f t="shared" ca="1" si="231"/>
        <v>24.27561246475193</v>
      </c>
    </row>
    <row r="2075" spans="2:39" x14ac:dyDescent="0.45">
      <c r="B2075" s="86">
        <v>41050</v>
      </c>
      <c r="C2075" s="5">
        <v>81.290000000000006</v>
      </c>
      <c r="E2075" s="86">
        <v>41052</v>
      </c>
      <c r="F2075" s="5">
        <v>1.8754999999999999</v>
      </c>
      <c r="G2075" s="5">
        <v>0.44682537603259043</v>
      </c>
      <c r="I2075" s="86">
        <v>40952</v>
      </c>
      <c r="J2075" s="5">
        <v>19.04</v>
      </c>
      <c r="L2075" s="86">
        <v>41058</v>
      </c>
      <c r="M2075" s="5">
        <v>1.27</v>
      </c>
      <c r="O2075" s="86">
        <f t="shared" ca="1" si="233"/>
        <v>41058</v>
      </c>
      <c r="P2075" s="5">
        <v>1350.5</v>
      </c>
      <c r="Q2075" s="5">
        <v>9.1541808430077598</v>
      </c>
      <c r="R2075" s="1"/>
      <c r="V2075" s="86">
        <v>41022</v>
      </c>
      <c r="W2075" s="5">
        <v>12.56</v>
      </c>
      <c r="Z2075" s="86">
        <v>40953</v>
      </c>
      <c r="AA2075" s="5">
        <v>90.51</v>
      </c>
      <c r="AC2075" s="1">
        <v>40906</v>
      </c>
      <c r="AD2075">
        <v>2.0634999999999999</v>
      </c>
      <c r="AE2075" s="87">
        <f t="shared" ca="1" si="227"/>
        <v>-1.8000000000000238E-2</v>
      </c>
      <c r="AF2075" s="87">
        <f t="shared" ca="1" si="228"/>
        <v>3.8647897743602895E-2</v>
      </c>
      <c r="AG2075" s="87">
        <f t="shared" ca="1" si="229"/>
        <v>0.62317862607762486</v>
      </c>
      <c r="AI2075" s="1">
        <v>40807</v>
      </c>
      <c r="AJ2075">
        <v>1166.76</v>
      </c>
      <c r="AK2075" s="85">
        <f t="shared" ca="1" si="232"/>
        <v>-2.9831031890565053E-2</v>
      </c>
      <c r="AL2075" s="87">
        <f t="shared" ca="1" si="230"/>
        <v>1.5321836751376446E-2</v>
      </c>
      <c r="AM2075" s="87">
        <f t="shared" ca="1" si="231"/>
        <v>24.705719413390042</v>
      </c>
    </row>
    <row r="2076" spans="2:39" x14ac:dyDescent="0.45">
      <c r="B2076" s="86">
        <v>41047</v>
      </c>
      <c r="C2076" s="5">
        <v>79.55</v>
      </c>
      <c r="E2076" s="86">
        <v>41051</v>
      </c>
      <c r="F2076" s="5">
        <v>1.9039999999999999</v>
      </c>
      <c r="G2076" s="5">
        <v>0.71168930487022575</v>
      </c>
      <c r="I2076" s="86">
        <v>40949</v>
      </c>
      <c r="J2076" s="5">
        <v>20.79</v>
      </c>
      <c r="L2076" s="86">
        <v>41057</v>
      </c>
      <c r="M2076" s="5">
        <v>1.2615000000000001</v>
      </c>
      <c r="O2076" s="86">
        <f t="shared" ca="1" si="233"/>
        <v>41057</v>
      </c>
      <c r="P2076" s="5">
        <v>1351.77</v>
      </c>
      <c r="Q2076" s="5">
        <v>9.1898152100660599</v>
      </c>
      <c r="R2076" s="1"/>
      <c r="V2076" s="86">
        <v>41019</v>
      </c>
      <c r="W2076" s="5">
        <v>11.44</v>
      </c>
      <c r="Z2076" s="86">
        <v>40952</v>
      </c>
      <c r="AA2076" s="5">
        <v>90.51</v>
      </c>
      <c r="AC2076" s="1">
        <v>40905</v>
      </c>
      <c r="AD2076">
        <v>2.0815000000000001</v>
      </c>
      <c r="AE2076" s="87">
        <f t="shared" ca="1" si="227"/>
        <v>-8.6999999999999744E-2</v>
      </c>
      <c r="AF2076" s="87">
        <f t="shared" ca="1" si="228"/>
        <v>6.7869433473397925E-2</v>
      </c>
      <c r="AG2076" s="87">
        <f t="shared" ca="1" si="229"/>
        <v>1.0943617317870706</v>
      </c>
      <c r="AI2076" s="1">
        <v>40806</v>
      </c>
      <c r="AJ2076">
        <v>1202.0899999999999</v>
      </c>
      <c r="AK2076" s="85">
        <f t="shared" ca="1" si="232"/>
        <v>-1.6623864054958564E-3</v>
      </c>
      <c r="AL2076" s="87">
        <f t="shared" ca="1" si="230"/>
        <v>1.1418145887606791E-2</v>
      </c>
      <c r="AM2076" s="87">
        <f t="shared" ca="1" si="231"/>
        <v>18.411207030712212</v>
      </c>
    </row>
    <row r="2077" spans="2:39" x14ac:dyDescent="0.45">
      <c r="B2077" s="86">
        <v>41046</v>
      </c>
      <c r="C2077" s="5">
        <v>79.459999999999994</v>
      </c>
      <c r="E2077" s="86">
        <v>41050</v>
      </c>
      <c r="F2077" s="5">
        <v>1.8665</v>
      </c>
      <c r="G2077" s="5">
        <v>0.60715456571343207</v>
      </c>
      <c r="I2077" s="86">
        <v>40948</v>
      </c>
      <c r="J2077" s="5">
        <v>18.63</v>
      </c>
      <c r="L2077" s="86">
        <v>41054</v>
      </c>
      <c r="M2077" s="5">
        <v>1.2499</v>
      </c>
      <c r="O2077" s="86">
        <f t="shared" ca="1" si="233"/>
        <v>41054</v>
      </c>
      <c r="P2077" s="5">
        <v>1342.64</v>
      </c>
      <c r="Q2077" s="5">
        <v>7.10615584305644</v>
      </c>
      <c r="R2077" s="1"/>
      <c r="V2077" s="86">
        <v>41018</v>
      </c>
      <c r="W2077" s="5">
        <v>11.75</v>
      </c>
      <c r="Z2077" s="86">
        <v>40949</v>
      </c>
      <c r="AA2077" s="5">
        <v>90.25</v>
      </c>
      <c r="AC2077" s="1">
        <v>40904</v>
      </c>
      <c r="AD2077">
        <v>2.1684999999999999</v>
      </c>
      <c r="AE2077" s="87">
        <f t="shared" ref="AE2077:AE2140" ca="1" si="234">(AD2077-AD2078)</f>
        <v>-2.4500000000000188E-2</v>
      </c>
      <c r="AF2077" s="87">
        <f t="shared" ref="AF2077:AF2140" ca="1" si="235">STDEV(AE2077:AE2080)</f>
        <v>4.5847455400127385E-2</v>
      </c>
      <c r="AG2077" s="87">
        <f t="shared" ref="AG2077:AG2140" ca="1" si="236">AF2077*SQRT(260)</f>
        <v>0.73926800507889834</v>
      </c>
      <c r="AI2077" s="1">
        <v>40805</v>
      </c>
      <c r="AJ2077">
        <v>1204.0899999999999</v>
      </c>
      <c r="AK2077" s="85">
        <f t="shared" ca="1" si="232"/>
        <v>-9.8509122708815514E-3</v>
      </c>
      <c r="AL2077" s="87">
        <f t="shared" ref="AL2077:AL2140" ca="1" si="237">STDEV(AK2077:AK2080)</f>
        <v>1.1924378600835506E-2</v>
      </c>
      <c r="AM2077" s="87">
        <f t="shared" ref="AM2077:AM2140" ca="1" si="238">AL2077*SQRT(260)*100</f>
        <v>19.227482753646292</v>
      </c>
    </row>
    <row r="2078" spans="2:39" x14ac:dyDescent="0.45">
      <c r="B2078" s="86">
        <v>41045</v>
      </c>
      <c r="C2078" s="5">
        <v>79.349999999999994</v>
      </c>
      <c r="E2078" s="86">
        <v>41047</v>
      </c>
      <c r="F2078" s="5">
        <v>1.849</v>
      </c>
      <c r="G2078" s="5">
        <v>0.53838338260635976</v>
      </c>
      <c r="I2078" s="86">
        <v>40947</v>
      </c>
      <c r="J2078" s="5">
        <v>18.16</v>
      </c>
      <c r="L2078" s="86">
        <v>41053</v>
      </c>
      <c r="M2078" s="5">
        <v>1.2789999999999999</v>
      </c>
      <c r="O2078" s="86">
        <f t="shared" ca="1" si="233"/>
        <v>41053</v>
      </c>
      <c r="P2078" s="5">
        <v>1351.95</v>
      </c>
      <c r="Q2078" s="5">
        <v>1.92102435195789</v>
      </c>
      <c r="R2078" s="1"/>
      <c r="V2078" s="86">
        <v>41017</v>
      </c>
      <c r="W2078" s="5">
        <v>11</v>
      </c>
      <c r="Z2078" s="86">
        <v>40948</v>
      </c>
      <c r="AA2078" s="5">
        <v>91.04</v>
      </c>
      <c r="AC2078" s="1">
        <v>40903</v>
      </c>
      <c r="AD2078">
        <v>2.1930000000000001</v>
      </c>
      <c r="AE2078" s="87">
        <f t="shared" ca="1" si="234"/>
        <v>2.6999999999999247E-3</v>
      </c>
      <c r="AF2078" s="87">
        <f t="shared" ca="1" si="235"/>
        <v>4.0211803822592533E-2</v>
      </c>
      <c r="AG2078" s="87">
        <f t="shared" ca="1" si="236"/>
        <v>0.64839585388351573</v>
      </c>
      <c r="AI2078" s="1">
        <v>40802</v>
      </c>
      <c r="AJ2078">
        <v>1216.01</v>
      </c>
      <c r="AK2078" s="85">
        <f t="shared" ref="AK2078:AK2141" ca="1" si="239">LN(AJ2078/AJ2079)</f>
        <v>5.6904554160021482E-3</v>
      </c>
      <c r="AL2078" s="87">
        <f t="shared" ca="1" si="237"/>
        <v>4.9574228115439895E-3</v>
      </c>
      <c r="AM2078" s="87">
        <f t="shared" ca="1" si="238"/>
        <v>7.9936040947925013</v>
      </c>
    </row>
    <row r="2079" spans="2:39" x14ac:dyDescent="0.45">
      <c r="B2079" s="86">
        <v>41044</v>
      </c>
      <c r="C2079" s="5">
        <v>79.155000000000001</v>
      </c>
      <c r="E2079" s="86">
        <v>41046</v>
      </c>
      <c r="F2079" s="5">
        <v>1.8360000000000001</v>
      </c>
      <c r="G2079" s="5">
        <v>0.49591623956739528</v>
      </c>
      <c r="I2079" s="86">
        <v>40946</v>
      </c>
      <c r="J2079" s="5">
        <v>17.649999999999999</v>
      </c>
      <c r="L2079" s="86">
        <v>41052</v>
      </c>
      <c r="M2079" s="5">
        <v>1.2370000000000001</v>
      </c>
      <c r="O2079" s="86">
        <f t="shared" ca="1" si="233"/>
        <v>41052</v>
      </c>
      <c r="P2079" s="5">
        <v>1349.96</v>
      </c>
      <c r="Q2079" s="5">
        <v>10.8507707010345</v>
      </c>
      <c r="R2079" s="1"/>
      <c r="V2079" s="86">
        <v>41016</v>
      </c>
      <c r="W2079" s="5">
        <v>10.75</v>
      </c>
      <c r="Z2079" s="86">
        <v>40947</v>
      </c>
      <c r="AA2079" s="5">
        <v>91</v>
      </c>
      <c r="AC2079" s="1">
        <v>40900</v>
      </c>
      <c r="AD2079">
        <v>2.1903000000000001</v>
      </c>
      <c r="AE2079" s="87">
        <f t="shared" ca="1" si="234"/>
        <v>7.6799999999999979E-2</v>
      </c>
      <c r="AF2079" s="87">
        <f t="shared" ca="1" si="235"/>
        <v>4.8811772828556969E-2</v>
      </c>
      <c r="AG2079" s="87">
        <f t="shared" ca="1" si="236"/>
        <v>0.78706618739044398</v>
      </c>
      <c r="AI2079" s="1">
        <v>40801</v>
      </c>
      <c r="AJ2079">
        <v>1209.1099999999999</v>
      </c>
      <c r="AK2079" s="85">
        <f t="shared" ca="1" si="239"/>
        <v>1.7041104018524895E-2</v>
      </c>
      <c r="AL2079" s="87">
        <f t="shared" ca="1" si="237"/>
        <v>4.5042958553769604E-3</v>
      </c>
      <c r="AM2079" s="87">
        <f t="shared" ca="1" si="238"/>
        <v>7.2629588321283887</v>
      </c>
    </row>
    <row r="2080" spans="2:39" x14ac:dyDescent="0.45">
      <c r="B2080" s="86">
        <v>41043</v>
      </c>
      <c r="C2080" s="5">
        <v>80.900000000000006</v>
      </c>
      <c r="E2080" s="86">
        <v>41045</v>
      </c>
      <c r="F2080" s="5">
        <v>1.899</v>
      </c>
      <c r="G2080" s="5">
        <v>0.42668440718326361</v>
      </c>
      <c r="I2080" s="86">
        <v>40945</v>
      </c>
      <c r="J2080" s="5">
        <v>17.760000000000002</v>
      </c>
      <c r="L2080" s="86">
        <v>41051</v>
      </c>
      <c r="M2080" s="5">
        <v>1.2575000000000001</v>
      </c>
      <c r="O2080" s="86">
        <f t="shared" ca="1" si="233"/>
        <v>41051</v>
      </c>
      <c r="P2080" s="5">
        <v>1347.05</v>
      </c>
      <c r="Q2080" s="5">
        <v>11.0864077872219</v>
      </c>
      <c r="R2080" s="1"/>
      <c r="V2080" s="86">
        <v>41015</v>
      </c>
      <c r="W2080" s="5">
        <v>11</v>
      </c>
      <c r="Z2080" s="86">
        <v>40946</v>
      </c>
      <c r="AA2080" s="5">
        <v>90.92</v>
      </c>
      <c r="AC2080" s="1">
        <v>40899</v>
      </c>
      <c r="AD2080">
        <v>2.1135000000000002</v>
      </c>
      <c r="AE2080" s="87">
        <f t="shared" ca="1" si="234"/>
        <v>-1.4499999999999957E-2</v>
      </c>
      <c r="AF2080" s="87">
        <f t="shared" ca="1" si="235"/>
        <v>5.7396283271073566E-2</v>
      </c>
      <c r="AG2080" s="87">
        <f t="shared" ca="1" si="236"/>
        <v>0.92548725905150253</v>
      </c>
      <c r="AI2080" s="1">
        <v>40800</v>
      </c>
      <c r="AJ2080">
        <v>1188.68</v>
      </c>
      <c r="AK2080" s="85">
        <f t="shared" ca="1" si="239"/>
        <v>1.3389711169736475E-2</v>
      </c>
      <c r="AL2080" s="87">
        <f t="shared" ca="1" si="237"/>
        <v>1.8629969972901568E-2</v>
      </c>
      <c r="AM2080" s="87">
        <f t="shared" ca="1" si="238"/>
        <v>30.039923952918997</v>
      </c>
    </row>
    <row r="2081" spans="2:39" x14ac:dyDescent="0.45">
      <c r="B2081" s="86">
        <v>41040</v>
      </c>
      <c r="C2081" s="5">
        <v>75.599999999999994</v>
      </c>
      <c r="E2081" s="86">
        <v>41044</v>
      </c>
      <c r="F2081" s="5">
        <v>1.9245000000000001</v>
      </c>
      <c r="G2081" s="5">
        <v>0.58158782655760466</v>
      </c>
      <c r="I2081" s="86">
        <v>40942</v>
      </c>
      <c r="J2081" s="5">
        <v>17.100000000000001</v>
      </c>
      <c r="L2081" s="86">
        <v>41050</v>
      </c>
      <c r="M2081" s="5">
        <v>1.228</v>
      </c>
      <c r="O2081" s="86">
        <f t="shared" ca="1" si="233"/>
        <v>41050</v>
      </c>
      <c r="P2081" s="5">
        <v>1344.33</v>
      </c>
      <c r="Q2081" s="5">
        <v>11.239331935844</v>
      </c>
      <c r="R2081" s="1"/>
      <c r="V2081" s="86">
        <v>41012</v>
      </c>
      <c r="W2081" s="5">
        <v>11.5</v>
      </c>
      <c r="Z2081" s="86">
        <v>40945</v>
      </c>
      <c r="AA2081" s="5">
        <v>90.74</v>
      </c>
      <c r="AC2081" s="1">
        <v>40898</v>
      </c>
      <c r="AD2081">
        <v>2.1280000000000001</v>
      </c>
      <c r="AE2081" s="87">
        <f t="shared" ca="1" si="234"/>
        <v>3.5500000000000309E-2</v>
      </c>
      <c r="AF2081" s="87">
        <f t="shared" ca="1" si="235"/>
        <v>6.4297971715028823E-2</v>
      </c>
      <c r="AG2081" s="87">
        <f t="shared" ca="1" si="236"/>
        <v>1.0367736413187441</v>
      </c>
      <c r="AI2081" s="1">
        <v>40799</v>
      </c>
      <c r="AJ2081">
        <v>1172.8699999999999</v>
      </c>
      <c r="AK2081" s="85">
        <f t="shared" ca="1" si="239"/>
        <v>9.0787471478858441E-3</v>
      </c>
      <c r="AL2081" s="87">
        <f t="shared" ca="1" si="237"/>
        <v>1.6923658014239822E-2</v>
      </c>
      <c r="AM2081" s="87">
        <f t="shared" ca="1" si="238"/>
        <v>27.288578590971969</v>
      </c>
    </row>
    <row r="2082" spans="2:39" x14ac:dyDescent="0.45">
      <c r="B2082" s="86">
        <v>41039</v>
      </c>
      <c r="C2082" s="5">
        <v>74.400000000000006</v>
      </c>
      <c r="E2082" s="86">
        <v>41043</v>
      </c>
      <c r="F2082" s="5">
        <v>1.925</v>
      </c>
      <c r="G2082" s="5">
        <v>0.56878699879656003</v>
      </c>
      <c r="I2082" s="86">
        <v>40941</v>
      </c>
      <c r="J2082" s="5">
        <v>17.98</v>
      </c>
      <c r="L2082" s="86">
        <v>41047</v>
      </c>
      <c r="M2082" s="5">
        <v>1.1839999999999999</v>
      </c>
      <c r="O2082" s="86">
        <f t="shared" ca="1" si="233"/>
        <v>41047</v>
      </c>
      <c r="P2082" s="5">
        <v>1344.9</v>
      </c>
      <c r="Q2082" s="5">
        <v>11.255761151577801</v>
      </c>
      <c r="R2082" s="1"/>
      <c r="V2082" s="86">
        <v>41011</v>
      </c>
      <c r="W2082" s="5">
        <v>10.44</v>
      </c>
      <c r="Z2082" s="86">
        <v>40942</v>
      </c>
      <c r="AA2082" s="5">
        <v>90.72</v>
      </c>
      <c r="AC2082" s="1">
        <v>40897</v>
      </c>
      <c r="AD2082">
        <v>2.0924999999999998</v>
      </c>
      <c r="AE2082" s="87">
        <f t="shared" ca="1" si="234"/>
        <v>9.5499999999999696E-2</v>
      </c>
      <c r="AF2082" s="87">
        <f t="shared" ca="1" si="235"/>
        <v>6.3201021879924074E-2</v>
      </c>
      <c r="AG2082" s="87">
        <f t="shared" ca="1" si="236"/>
        <v>1.0190858567036081</v>
      </c>
      <c r="AI2082" s="1">
        <v>40798</v>
      </c>
      <c r="AJ2082">
        <v>1162.27</v>
      </c>
      <c r="AK2082" s="85">
        <f t="shared" ca="1" si="239"/>
        <v>6.9415344561686897E-3</v>
      </c>
      <c r="AL2082" s="87">
        <f t="shared" ca="1" si="237"/>
        <v>2.3740266885316177E-2</v>
      </c>
      <c r="AM2082" s="87">
        <f t="shared" ca="1" si="238"/>
        <v>38.280030128563162</v>
      </c>
    </row>
    <row r="2083" spans="2:39" x14ac:dyDescent="0.45">
      <c r="B2083" s="86">
        <v>41038</v>
      </c>
      <c r="C2083" s="5">
        <v>73.900000000000006</v>
      </c>
      <c r="E2083" s="86">
        <v>41040</v>
      </c>
      <c r="F2083" s="5">
        <v>1.9884999999999999</v>
      </c>
      <c r="G2083" s="5">
        <v>0.29883437441722127</v>
      </c>
      <c r="I2083" s="86">
        <v>40940</v>
      </c>
      <c r="J2083" s="5">
        <v>18.55</v>
      </c>
      <c r="L2083" s="86">
        <v>41046</v>
      </c>
      <c r="M2083" s="5">
        <v>1.1795</v>
      </c>
      <c r="O2083" s="86">
        <f t="shared" ca="1" si="233"/>
        <v>41046</v>
      </c>
      <c r="P2083" s="5">
        <v>1325.54</v>
      </c>
      <c r="Q2083" s="5">
        <v>8.0155901819815103</v>
      </c>
      <c r="R2083" s="1"/>
      <c r="V2083" s="86">
        <v>41010</v>
      </c>
      <c r="W2083" s="5">
        <v>10.63</v>
      </c>
      <c r="Z2083" s="86">
        <v>40941</v>
      </c>
      <c r="AA2083" s="5">
        <v>90.46</v>
      </c>
      <c r="AC2083" s="1">
        <v>40896</v>
      </c>
      <c r="AD2083">
        <v>1.9970000000000001</v>
      </c>
      <c r="AE2083" s="87">
        <f t="shared" ca="1" si="234"/>
        <v>-3.2499999999999973E-2</v>
      </c>
      <c r="AF2083" s="87">
        <f t="shared" ca="1" si="235"/>
        <v>3.6621976553248205E-2</v>
      </c>
      <c r="AG2083" s="87">
        <f t="shared" ca="1" si="236"/>
        <v>0.59051162844886629</v>
      </c>
      <c r="AI2083" s="1">
        <v>40795</v>
      </c>
      <c r="AJ2083">
        <v>1154.23</v>
      </c>
      <c r="AK2083" s="85">
        <f t="shared" ca="1" si="239"/>
        <v>-2.706852500255939E-2</v>
      </c>
      <c r="AL2083" s="87">
        <f t="shared" ca="1" si="237"/>
        <v>2.3295678291715943E-2</v>
      </c>
      <c r="AM2083" s="87">
        <f t="shared" ca="1" si="238"/>
        <v>37.563152561851439</v>
      </c>
    </row>
    <row r="2084" spans="2:39" x14ac:dyDescent="0.45">
      <c r="B2084" s="86">
        <v>41037</v>
      </c>
      <c r="C2084" s="5">
        <v>76.194999999999993</v>
      </c>
      <c r="E2084" s="86">
        <v>41039</v>
      </c>
      <c r="F2084" s="5">
        <v>2.0074999999999998</v>
      </c>
      <c r="G2084" s="5">
        <v>0.2651829242868633</v>
      </c>
      <c r="I2084" s="86">
        <v>40939</v>
      </c>
      <c r="J2084" s="5">
        <v>19.440000000000001</v>
      </c>
      <c r="L2084" s="86">
        <v>41045</v>
      </c>
      <c r="M2084" s="5">
        <v>1.2509999999999999</v>
      </c>
      <c r="O2084" s="86">
        <f t="shared" ca="1" si="233"/>
        <v>41045</v>
      </c>
      <c r="P2084" s="5">
        <v>1324.09</v>
      </c>
      <c r="Q2084" s="5">
        <v>8.4835801652370506</v>
      </c>
      <c r="R2084" s="1"/>
      <c r="V2084" s="86">
        <v>41009</v>
      </c>
      <c r="W2084" s="5">
        <v>11.44</v>
      </c>
      <c r="Z2084" s="86">
        <v>40940</v>
      </c>
      <c r="AA2084" s="5">
        <v>90.4</v>
      </c>
      <c r="AC2084" s="1">
        <v>40893</v>
      </c>
      <c r="AD2084">
        <v>2.0295000000000001</v>
      </c>
      <c r="AE2084" s="87">
        <f t="shared" ca="1" si="234"/>
        <v>-4.1999999999999815E-2</v>
      </c>
      <c r="AF2084" s="87">
        <f t="shared" ca="1" si="235"/>
        <v>3.7583551366699337E-2</v>
      </c>
      <c r="AG2084" s="87">
        <f t="shared" ca="1" si="236"/>
        <v>0.60601655642949648</v>
      </c>
      <c r="AI2084" s="1">
        <v>40794</v>
      </c>
      <c r="AJ2084">
        <v>1185.9000000000001</v>
      </c>
      <c r="AK2084" s="85">
        <f t="shared" ca="1" si="239"/>
        <v>-1.066891504794603E-2</v>
      </c>
      <c r="AL2084" s="87">
        <f t="shared" ca="1" si="237"/>
        <v>2.2824952806704733E-2</v>
      </c>
      <c r="AM2084" s="87">
        <f t="shared" ca="1" si="238"/>
        <v>36.80413052408079</v>
      </c>
    </row>
    <row r="2085" spans="2:39" x14ac:dyDescent="0.45">
      <c r="B2085" s="86">
        <v>41036</v>
      </c>
      <c r="C2085" s="5">
        <v>74.7</v>
      </c>
      <c r="E2085" s="86">
        <v>41038</v>
      </c>
      <c r="F2085" s="5">
        <v>1.9861</v>
      </c>
      <c r="G2085" s="5">
        <v>0.26130008291872653</v>
      </c>
      <c r="I2085" s="86">
        <v>40938</v>
      </c>
      <c r="J2085" s="5">
        <v>19.399999999999999</v>
      </c>
      <c r="L2085" s="86">
        <v>41044</v>
      </c>
      <c r="M2085" s="5">
        <v>1.2605</v>
      </c>
      <c r="O2085" s="86">
        <f t="shared" ca="1" si="233"/>
        <v>41044</v>
      </c>
      <c r="P2085" s="5">
        <v>1312.41</v>
      </c>
      <c r="Q2085" s="5">
        <v>3.6784802729830099</v>
      </c>
      <c r="R2085" s="1"/>
      <c r="V2085" s="86">
        <v>41008</v>
      </c>
      <c r="W2085" s="5">
        <v>9.31</v>
      </c>
      <c r="Z2085" s="86">
        <v>40939</v>
      </c>
      <c r="AA2085" s="5">
        <v>90.74</v>
      </c>
      <c r="AC2085" s="1">
        <v>40892</v>
      </c>
      <c r="AD2085">
        <v>2.0714999999999999</v>
      </c>
      <c r="AE2085" s="87">
        <f t="shared" ca="1" si="234"/>
        <v>2.289999999999992E-2</v>
      </c>
      <c r="AF2085" s="87">
        <f t="shared" ca="1" si="235"/>
        <v>3.6986878303888561E-2</v>
      </c>
      <c r="AG2085" s="87">
        <f t="shared" ca="1" si="236"/>
        <v>0.59639549238180212</v>
      </c>
      <c r="AI2085" s="1">
        <v>40793</v>
      </c>
      <c r="AJ2085">
        <v>1198.6199999999999</v>
      </c>
      <c r="AK2085" s="85">
        <f t="shared" ca="1" si="239"/>
        <v>2.8243820652058067E-2</v>
      </c>
      <c r="AL2085" s="87">
        <f t="shared" ca="1" si="237"/>
        <v>2.2959815687968191E-2</v>
      </c>
      <c r="AM2085" s="87">
        <f t="shared" ca="1" si="238"/>
        <v>37.021590385965624</v>
      </c>
    </row>
    <row r="2086" spans="2:39" x14ac:dyDescent="0.45">
      <c r="B2086" s="86">
        <v>41033</v>
      </c>
      <c r="C2086" s="5">
        <v>76.59</v>
      </c>
      <c r="E2086" s="86">
        <v>41037</v>
      </c>
      <c r="F2086" s="5">
        <v>1.9935</v>
      </c>
      <c r="G2086" s="5">
        <v>0.30756571113612002</v>
      </c>
      <c r="I2086" s="86">
        <v>40935</v>
      </c>
      <c r="J2086" s="5">
        <v>18.53</v>
      </c>
      <c r="L2086" s="86">
        <v>41043</v>
      </c>
      <c r="M2086" s="5">
        <v>1.2835000000000001</v>
      </c>
      <c r="O2086" s="86">
        <f t="shared" ca="1" si="233"/>
        <v>41043</v>
      </c>
      <c r="P2086" s="5">
        <v>1313.01</v>
      </c>
      <c r="Q2086" s="5">
        <v>10.033238963188801</v>
      </c>
      <c r="R2086" s="1"/>
      <c r="V2086" s="86">
        <v>41005</v>
      </c>
      <c r="W2086" s="5">
        <v>9.31</v>
      </c>
      <c r="Z2086" s="86">
        <v>40938</v>
      </c>
      <c r="AA2086" s="5">
        <v>90.51</v>
      </c>
      <c r="AC2086" s="1">
        <v>40891</v>
      </c>
      <c r="AD2086">
        <v>2.0486</v>
      </c>
      <c r="AE2086" s="87">
        <f t="shared" ca="1" si="234"/>
        <v>-6.2899999999999956E-2</v>
      </c>
      <c r="AF2086" s="87">
        <f t="shared" ca="1" si="235"/>
        <v>6.7845166862987971E-2</v>
      </c>
      <c r="AG2086" s="87">
        <f t="shared" ca="1" si="236"/>
        <v>1.0939704444514655</v>
      </c>
      <c r="AI2086" s="1">
        <v>40792</v>
      </c>
      <c r="AJ2086">
        <v>1165.24</v>
      </c>
      <c r="AK2086" s="85">
        <f t="shared" ca="1" si="239"/>
        <v>-7.464093032212224E-3</v>
      </c>
      <c r="AL2086" s="87">
        <f t="shared" ca="1" si="237"/>
        <v>1.2597414557018636E-2</v>
      </c>
      <c r="AM2086" s="87">
        <f t="shared" ca="1" si="238"/>
        <v>20.312720624170485</v>
      </c>
    </row>
    <row r="2087" spans="2:39" x14ac:dyDescent="0.45">
      <c r="B2087" s="86">
        <v>41032</v>
      </c>
      <c r="C2087" s="5">
        <v>79.900000000000006</v>
      </c>
      <c r="E2087" s="86">
        <v>41036</v>
      </c>
      <c r="F2087" s="5">
        <v>2.0099999999999998</v>
      </c>
      <c r="G2087" s="5">
        <v>0.30756571113612013</v>
      </c>
      <c r="I2087" s="86">
        <v>40934</v>
      </c>
      <c r="J2087" s="5">
        <v>18.57</v>
      </c>
      <c r="L2087" s="86">
        <v>41040</v>
      </c>
      <c r="M2087" s="5">
        <v>1.379</v>
      </c>
      <c r="O2087" s="86">
        <f t="shared" ca="1" si="233"/>
        <v>41040</v>
      </c>
      <c r="P2087" s="5">
        <v>1316.33</v>
      </c>
      <c r="Q2087" s="5">
        <v>9.8166463308732208</v>
      </c>
      <c r="R2087" s="1"/>
      <c r="V2087" s="86">
        <v>41004</v>
      </c>
      <c r="W2087" s="5">
        <v>10.69</v>
      </c>
      <c r="Z2087" s="86">
        <v>40935</v>
      </c>
      <c r="AA2087" s="5">
        <v>90.8</v>
      </c>
      <c r="AC2087" s="1">
        <v>40890</v>
      </c>
      <c r="AD2087">
        <v>2.1114999999999999</v>
      </c>
      <c r="AE2087" s="87">
        <f t="shared" ca="1" si="234"/>
        <v>-4.4999999999999929E-2</v>
      </c>
      <c r="AF2087" s="87">
        <f t="shared" ca="1" si="235"/>
        <v>6.5891779962804792E-2</v>
      </c>
      <c r="AG2087" s="87">
        <f t="shared" ca="1" si="236"/>
        <v>1.062473027108612</v>
      </c>
      <c r="AI2087" s="1">
        <v>40788</v>
      </c>
      <c r="AJ2087">
        <v>1173.97</v>
      </c>
      <c r="AK2087" s="85">
        <f t="shared" ca="1" si="239"/>
        <v>-2.5606955849665675E-2</v>
      </c>
      <c r="AL2087" s="87">
        <f t="shared" ca="1" si="237"/>
        <v>1.4122400764450375E-2</v>
      </c>
      <c r="AM2087" s="87">
        <f t="shared" ca="1" si="238"/>
        <v>22.771686997553477</v>
      </c>
    </row>
    <row r="2088" spans="2:39" x14ac:dyDescent="0.45">
      <c r="B2088" s="86">
        <v>41031</v>
      </c>
      <c r="C2088" s="5">
        <v>81.754999999999995</v>
      </c>
      <c r="E2088" s="86">
        <v>41033</v>
      </c>
      <c r="F2088" s="5">
        <v>2.0169999999999999</v>
      </c>
      <c r="G2088" s="5">
        <v>0.50419201038229045</v>
      </c>
      <c r="I2088" s="86">
        <v>40933</v>
      </c>
      <c r="J2088" s="5">
        <v>18.309999999999999</v>
      </c>
      <c r="L2088" s="86">
        <v>41039</v>
      </c>
      <c r="M2088" s="5">
        <v>1.4179999999999999</v>
      </c>
      <c r="O2088" s="86">
        <f t="shared" ca="1" si="233"/>
        <v>41039</v>
      </c>
      <c r="P2088" s="5">
        <v>1318.43</v>
      </c>
      <c r="Q2088" s="5">
        <v>9.6544243119040392</v>
      </c>
      <c r="R2088" s="1"/>
      <c r="V2088" s="86">
        <v>41003</v>
      </c>
      <c r="W2088" s="5">
        <v>10</v>
      </c>
      <c r="Z2088" s="86">
        <v>40934</v>
      </c>
      <c r="AA2088" s="5">
        <v>91.13</v>
      </c>
      <c r="AC2088" s="1">
        <v>40889</v>
      </c>
      <c r="AD2088">
        <v>2.1564999999999999</v>
      </c>
      <c r="AE2088" s="87">
        <f t="shared" ca="1" si="234"/>
        <v>-3.1300000000000328E-2</v>
      </c>
      <c r="AF2088" s="87">
        <f t="shared" ca="1" si="235"/>
        <v>7.0437158753979823E-2</v>
      </c>
      <c r="AG2088" s="87">
        <f t="shared" ca="1" si="236"/>
        <v>1.1357650578648175</v>
      </c>
      <c r="AI2088" s="1">
        <v>40787</v>
      </c>
      <c r="AJ2088">
        <v>1204.42</v>
      </c>
      <c r="AK2088" s="85">
        <f t="shared" ca="1" si="239"/>
        <v>-1.1942485261153978E-2</v>
      </c>
      <c r="AL2088" s="87">
        <f t="shared" ca="1" si="237"/>
        <v>1.6490544416190973E-2</v>
      </c>
      <c r="AM2088" s="87">
        <f t="shared" ca="1" si="238"/>
        <v>26.590203898619407</v>
      </c>
    </row>
    <row r="2089" spans="2:39" x14ac:dyDescent="0.45">
      <c r="B2089" s="86">
        <v>41030</v>
      </c>
      <c r="C2089" s="5">
        <v>82.1</v>
      </c>
      <c r="E2089" s="86">
        <v>41032</v>
      </c>
      <c r="F2089" s="5">
        <v>2.0585</v>
      </c>
      <c r="G2089" s="5">
        <v>0.42207106431658697</v>
      </c>
      <c r="I2089" s="86">
        <v>40932</v>
      </c>
      <c r="J2089" s="5">
        <v>18.91</v>
      </c>
      <c r="L2089" s="86">
        <v>41038</v>
      </c>
      <c r="M2089" s="5">
        <v>1.3951</v>
      </c>
      <c r="O2089" s="86">
        <f t="shared" ca="1" si="233"/>
        <v>41038</v>
      </c>
      <c r="P2089" s="5">
        <v>1326.05</v>
      </c>
      <c r="Q2089" s="5">
        <v>7.0280051028853503</v>
      </c>
      <c r="R2089" s="1"/>
      <c r="V2089" s="86">
        <v>41002</v>
      </c>
      <c r="W2089" s="5">
        <v>8.81</v>
      </c>
      <c r="Z2089" s="86">
        <v>40933</v>
      </c>
      <c r="AA2089" s="5">
        <v>90.91</v>
      </c>
      <c r="AC2089" s="1">
        <v>40886</v>
      </c>
      <c r="AD2089">
        <v>2.1878000000000002</v>
      </c>
      <c r="AE2089" s="87">
        <f t="shared" ca="1" si="234"/>
        <v>8.680000000000021E-2</v>
      </c>
      <c r="AF2089" s="87">
        <f t="shared" ca="1" si="235"/>
        <v>7.3216044462035043E-2</v>
      </c>
      <c r="AG2089" s="87">
        <f t="shared" ca="1" si="236"/>
        <v>1.1805732435276262</v>
      </c>
      <c r="AI2089" s="1">
        <v>40786</v>
      </c>
      <c r="AJ2089">
        <v>1218.8900000000001</v>
      </c>
      <c r="AK2089" s="85">
        <f t="shared" ca="1" si="239"/>
        <v>4.9099329252263561E-3</v>
      </c>
      <c r="AL2089" s="87">
        <f t="shared" ca="1" si="237"/>
        <v>1.1607982359346668E-2</v>
      </c>
      <c r="AM2089" s="87">
        <f t="shared" ca="1" si="238"/>
        <v>18.717309143751109</v>
      </c>
    </row>
    <row r="2090" spans="2:39" x14ac:dyDescent="0.45">
      <c r="B2090" s="86">
        <v>41029</v>
      </c>
      <c r="C2090" s="5">
        <v>81.405000000000001</v>
      </c>
      <c r="E2090" s="86">
        <v>41031</v>
      </c>
      <c r="F2090" s="5">
        <v>2.0554999999999999</v>
      </c>
      <c r="G2090" s="5">
        <v>0.41860719455515372</v>
      </c>
      <c r="I2090" s="86">
        <v>40931</v>
      </c>
      <c r="J2090" s="5">
        <v>18.670000000000002</v>
      </c>
      <c r="L2090" s="86">
        <v>41037</v>
      </c>
      <c r="M2090" s="5">
        <v>1.429</v>
      </c>
      <c r="O2090" s="86">
        <f t="shared" ca="1" si="233"/>
        <v>41037</v>
      </c>
      <c r="P2090" s="5">
        <v>1314.66</v>
      </c>
      <c r="Q2090" s="5">
        <v>4.12222279544741</v>
      </c>
      <c r="R2090" s="1"/>
      <c r="V2090" s="86">
        <v>41001</v>
      </c>
      <c r="W2090" s="5">
        <v>8.75</v>
      </c>
      <c r="Z2090" s="86">
        <v>40932</v>
      </c>
      <c r="AA2090" s="5">
        <v>90.12</v>
      </c>
      <c r="AC2090" s="1">
        <v>40885</v>
      </c>
      <c r="AD2090">
        <v>2.101</v>
      </c>
      <c r="AE2090" s="87">
        <f t="shared" ca="1" si="234"/>
        <v>-5.4499999999999993E-2</v>
      </c>
      <c r="AF2090" s="87">
        <f t="shared" ca="1" si="235"/>
        <v>4.4796530743648942E-2</v>
      </c>
      <c r="AG2090" s="87">
        <f t="shared" ca="1" si="236"/>
        <v>0.72232235416975565</v>
      </c>
      <c r="AI2090" s="1">
        <v>40785</v>
      </c>
      <c r="AJ2090">
        <v>1212.92</v>
      </c>
      <c r="AK2090" s="85">
        <f t="shared" ca="1" si="239"/>
        <v>2.3359385944344575E-3</v>
      </c>
      <c r="AL2090" s="87">
        <f t="shared" ca="1" si="237"/>
        <v>1.8589118665858651E-2</v>
      </c>
      <c r="AM2090" s="87">
        <f t="shared" ca="1" si="238"/>
        <v>29.974053199572019</v>
      </c>
    </row>
    <row r="2091" spans="2:39" x14ac:dyDescent="0.45">
      <c r="B2091" s="86">
        <v>41026</v>
      </c>
      <c r="C2091" s="5">
        <v>81.88</v>
      </c>
      <c r="E2091" s="86">
        <v>41030</v>
      </c>
      <c r="F2091" s="5">
        <v>2.0720000000000001</v>
      </c>
      <c r="G2091" s="5">
        <v>0.50076140359789778</v>
      </c>
      <c r="I2091" s="86">
        <v>40928</v>
      </c>
      <c r="J2091" s="5">
        <v>18.28</v>
      </c>
      <c r="L2091" s="86">
        <v>41036</v>
      </c>
      <c r="M2091" s="5">
        <v>1.4584999999999999</v>
      </c>
      <c r="O2091" s="86">
        <f t="shared" ca="1" si="233"/>
        <v>41036</v>
      </c>
      <c r="P2091" s="5">
        <v>1316</v>
      </c>
      <c r="Q2091" s="5">
        <v>7.99480900182719</v>
      </c>
      <c r="R2091" s="1"/>
      <c r="V2091" s="86">
        <v>40998</v>
      </c>
      <c r="W2091" s="5">
        <v>7.69</v>
      </c>
      <c r="Z2091" s="86">
        <v>40931</v>
      </c>
      <c r="AA2091" s="5">
        <v>89.89</v>
      </c>
      <c r="AC2091" s="1">
        <v>40884</v>
      </c>
      <c r="AD2091">
        <v>2.1555</v>
      </c>
      <c r="AE2091" s="87">
        <f t="shared" ca="1" si="234"/>
        <v>-6.7000000000000171E-2</v>
      </c>
      <c r="AF2091" s="87">
        <f t="shared" ca="1" si="235"/>
        <v>4.3389706920728181E-2</v>
      </c>
      <c r="AG2091" s="87">
        <f t="shared" ca="1" si="236"/>
        <v>0.69963800163608791</v>
      </c>
      <c r="AI2091" s="1">
        <v>40784</v>
      </c>
      <c r="AJ2091">
        <v>1210.0899999999999</v>
      </c>
      <c r="AK2091" s="85">
        <f t="shared" ca="1" si="239"/>
        <v>2.7895846702781002E-2</v>
      </c>
      <c r="AL2091" s="87">
        <f t="shared" ca="1" si="237"/>
        <v>1.8388498442870219E-2</v>
      </c>
      <c r="AM2091" s="87">
        <f t="shared" ca="1" si="238"/>
        <v>29.650562810121244</v>
      </c>
    </row>
    <row r="2092" spans="2:39" x14ac:dyDescent="0.45">
      <c r="B2092" s="86">
        <v>41025</v>
      </c>
      <c r="C2092" s="5">
        <v>83.68</v>
      </c>
      <c r="E2092" s="86">
        <v>41029</v>
      </c>
      <c r="F2092" s="5">
        <v>2.0394999999999999</v>
      </c>
      <c r="G2092" s="5">
        <v>0.33072949671899893</v>
      </c>
      <c r="I2092" s="86">
        <v>40927</v>
      </c>
      <c r="J2092" s="5">
        <v>19.87</v>
      </c>
      <c r="L2092" s="86">
        <v>41033</v>
      </c>
      <c r="M2092" s="5">
        <v>1.4704999999999999</v>
      </c>
      <c r="O2092" s="86">
        <f t="shared" ca="1" si="233"/>
        <v>41033</v>
      </c>
      <c r="P2092" s="5">
        <v>1315.38</v>
      </c>
      <c r="Q2092" s="5">
        <v>7.0547670896398103</v>
      </c>
      <c r="R2092" s="1"/>
      <c r="V2092" s="86">
        <v>40997</v>
      </c>
      <c r="W2092" s="5">
        <v>7</v>
      </c>
      <c r="Z2092" s="86">
        <v>40928</v>
      </c>
      <c r="AA2092" s="5">
        <v>89.58</v>
      </c>
      <c r="AC2092" s="1">
        <v>40883</v>
      </c>
      <c r="AD2092">
        <v>2.2225000000000001</v>
      </c>
      <c r="AE2092" s="87">
        <f t="shared" ca="1" si="234"/>
        <v>3.3000000000000362E-2</v>
      </c>
      <c r="AF2092" s="87">
        <f t="shared" ca="1" si="235"/>
        <v>4.1367005773522945E-2</v>
      </c>
      <c r="AG2092" s="87">
        <f t="shared" ca="1" si="236"/>
        <v>0.66702292564299237</v>
      </c>
      <c r="AI2092" s="1">
        <v>40781</v>
      </c>
      <c r="AJ2092">
        <v>1176.8</v>
      </c>
      <c r="AK2092" s="85">
        <f t="shared" ca="1" si="239"/>
        <v>1.5008393630514818E-2</v>
      </c>
      <c r="AL2092" s="87">
        <f t="shared" ca="1" si="237"/>
        <v>2.0389071387958521E-2</v>
      </c>
      <c r="AM2092" s="87">
        <f t="shared" ca="1" si="238"/>
        <v>32.876389755636168</v>
      </c>
    </row>
    <row r="2093" spans="2:39" x14ac:dyDescent="0.45">
      <c r="B2093" s="86">
        <v>41024</v>
      </c>
      <c r="C2093" s="5">
        <v>86.35</v>
      </c>
      <c r="E2093" s="86">
        <v>41026</v>
      </c>
      <c r="F2093" s="5">
        <v>2.0666000000000002</v>
      </c>
      <c r="G2093" s="5">
        <v>0.52567734083434159</v>
      </c>
      <c r="I2093" s="86">
        <v>40926</v>
      </c>
      <c r="J2093" s="5">
        <v>20.89</v>
      </c>
      <c r="L2093" s="86">
        <v>41032</v>
      </c>
      <c r="M2093" s="5">
        <v>1.5155000000000001</v>
      </c>
      <c r="O2093" s="86">
        <f t="shared" ca="1" si="233"/>
        <v>41032</v>
      </c>
      <c r="P2093" s="5">
        <v>1314.5</v>
      </c>
      <c r="Q2093" s="5">
        <v>10.634292700614701</v>
      </c>
      <c r="R2093" s="1"/>
      <c r="V2093" s="86">
        <v>40996</v>
      </c>
      <c r="W2093" s="5">
        <v>6.56</v>
      </c>
      <c r="Z2093" s="86">
        <v>40927</v>
      </c>
      <c r="AA2093" s="5">
        <v>89.58</v>
      </c>
      <c r="AC2093" s="1">
        <v>40882</v>
      </c>
      <c r="AD2093">
        <v>2.1894999999999998</v>
      </c>
      <c r="AE2093" s="87">
        <f t="shared" ca="1" si="234"/>
        <v>-1.9000000000000128E-2</v>
      </c>
      <c r="AF2093" s="87">
        <f t="shared" ca="1" si="235"/>
        <v>4.5647882389730575E-2</v>
      </c>
      <c r="AG2093" s="87">
        <f t="shared" ca="1" si="236"/>
        <v>0.73604998698005242</v>
      </c>
      <c r="AI2093" s="1">
        <v>40780</v>
      </c>
      <c r="AJ2093">
        <v>1159.27</v>
      </c>
      <c r="AK2093" s="85">
        <f t="shared" ca="1" si="239"/>
        <v>-1.5687972317898854E-2</v>
      </c>
      <c r="AL2093" s="87">
        <f t="shared" ca="1" si="237"/>
        <v>2.0875050696293848E-2</v>
      </c>
      <c r="AM2093" s="87">
        <f t="shared" ca="1" si="238"/>
        <v>33.660007844464019</v>
      </c>
    </row>
    <row r="2094" spans="2:39" x14ac:dyDescent="0.45">
      <c r="B2094" s="86">
        <v>41023</v>
      </c>
      <c r="C2094" s="5">
        <v>86.924999999999997</v>
      </c>
      <c r="E2094" s="86">
        <v>41025</v>
      </c>
      <c r="F2094" s="5">
        <v>2.0699999999999998</v>
      </c>
      <c r="G2094" s="5">
        <v>0.55632538440496415</v>
      </c>
      <c r="I2094" s="86">
        <v>40925</v>
      </c>
      <c r="J2094" s="5">
        <v>22.2</v>
      </c>
      <c r="L2094" s="86">
        <v>41031</v>
      </c>
      <c r="M2094" s="5">
        <v>1.5089999999999999</v>
      </c>
      <c r="O2094" s="86">
        <f t="shared" ca="1" si="233"/>
        <v>41031</v>
      </c>
      <c r="P2094" s="5">
        <v>1308.04</v>
      </c>
      <c r="Q2094" s="5">
        <v>10.5676622754794</v>
      </c>
      <c r="R2094" s="1"/>
      <c r="V2094" s="86">
        <v>40995</v>
      </c>
      <c r="W2094" s="5">
        <v>5.75</v>
      </c>
      <c r="Z2094" s="86">
        <v>40926</v>
      </c>
      <c r="AA2094" s="5">
        <v>89.45</v>
      </c>
      <c r="AC2094" s="1">
        <v>40879</v>
      </c>
      <c r="AD2094">
        <v>2.2084999999999999</v>
      </c>
      <c r="AE2094" s="87">
        <f t="shared" ca="1" si="234"/>
        <v>-4.7000000000000153E-2</v>
      </c>
      <c r="AF2094" s="87">
        <f t="shared" ca="1" si="235"/>
        <v>4.2993216519198393E-2</v>
      </c>
      <c r="AG2094" s="87">
        <f t="shared" ca="1" si="236"/>
        <v>0.69324478601236883</v>
      </c>
      <c r="AI2094" s="1">
        <v>40779</v>
      </c>
      <c r="AJ2094">
        <v>1177.5999999999999</v>
      </c>
      <c r="AK2094" s="85">
        <f t="shared" ca="1" si="239"/>
        <v>1.3034651096542811E-2</v>
      </c>
      <c r="AL2094" s="87">
        <f t="shared" ca="1" si="237"/>
        <v>2.0663647493416617E-2</v>
      </c>
      <c r="AM2094" s="87">
        <f t="shared" ca="1" si="238"/>
        <v>33.319130422381605</v>
      </c>
    </row>
    <row r="2095" spans="2:39" x14ac:dyDescent="0.45">
      <c r="B2095" s="86">
        <v>41022</v>
      </c>
      <c r="C2095" s="5">
        <v>86.295000000000002</v>
      </c>
      <c r="E2095" s="86">
        <v>41024</v>
      </c>
      <c r="F2095" s="5">
        <v>2.1074999999999999</v>
      </c>
      <c r="G2095" s="5">
        <v>0.42582664704469952</v>
      </c>
      <c r="I2095" s="86">
        <v>40921</v>
      </c>
      <c r="J2095" s="5">
        <v>20.91</v>
      </c>
      <c r="L2095" s="86">
        <v>41030</v>
      </c>
      <c r="M2095" s="5">
        <v>1.526</v>
      </c>
      <c r="O2095" s="86">
        <f t="shared" ca="1" si="233"/>
        <v>41030</v>
      </c>
      <c r="P2095" s="5">
        <v>1293.67</v>
      </c>
      <c r="Q2095" s="5">
        <v>6.0581189860517997</v>
      </c>
      <c r="R2095" s="1"/>
      <c r="V2095" s="86">
        <v>40994</v>
      </c>
      <c r="W2095" s="5">
        <v>7</v>
      </c>
      <c r="Z2095" s="86">
        <v>40925</v>
      </c>
      <c r="AA2095" s="5">
        <v>89.2</v>
      </c>
      <c r="AC2095" s="1">
        <v>40878</v>
      </c>
      <c r="AD2095">
        <v>2.2555000000000001</v>
      </c>
      <c r="AE2095" s="87">
        <f t="shared" ca="1" si="234"/>
        <v>3.8499999999999979E-2</v>
      </c>
      <c r="AF2095" s="87">
        <f t="shared" ca="1" si="235"/>
        <v>2.2720677073244728E-2</v>
      </c>
      <c r="AG2095" s="87">
        <f t="shared" ca="1" si="236"/>
        <v>0.36635990956071302</v>
      </c>
      <c r="AI2095" s="1">
        <v>40778</v>
      </c>
      <c r="AJ2095">
        <v>1162.3499999999999</v>
      </c>
      <c r="AK2095" s="85">
        <f t="shared" ca="1" si="239"/>
        <v>3.3710221597341987E-2</v>
      </c>
      <c r="AL2095" s="87">
        <f t="shared" ca="1" si="237"/>
        <v>3.3000008500217601E-2</v>
      </c>
      <c r="AM2095" s="87">
        <f t="shared" ca="1" si="238"/>
        <v>53.210914844959468</v>
      </c>
    </row>
    <row r="2096" spans="2:39" x14ac:dyDescent="0.45">
      <c r="B2096" s="86">
        <v>41019</v>
      </c>
      <c r="C2096" s="5">
        <v>86.4</v>
      </c>
      <c r="E2096" s="86">
        <v>41023</v>
      </c>
      <c r="F2096" s="5">
        <v>2.1006999999999998</v>
      </c>
      <c r="G2096" s="5">
        <v>0.42923226035950601</v>
      </c>
      <c r="I2096" s="86">
        <v>40920</v>
      </c>
      <c r="J2096" s="5">
        <v>20.47</v>
      </c>
      <c r="L2096" s="86">
        <v>41029</v>
      </c>
      <c r="M2096" s="5">
        <v>1.492</v>
      </c>
      <c r="O2096" s="86">
        <f t="shared" ca="1" si="233"/>
        <v>41029</v>
      </c>
      <c r="P2096" s="5">
        <v>1289.0899999999999</v>
      </c>
      <c r="Q2096" s="5">
        <v>9.2040727245577205</v>
      </c>
      <c r="R2096" s="1"/>
      <c r="V2096" s="86">
        <v>40991</v>
      </c>
      <c r="W2096" s="5">
        <v>7.56</v>
      </c>
      <c r="Z2096" s="86">
        <v>40921</v>
      </c>
      <c r="AA2096" s="5">
        <v>89.02</v>
      </c>
      <c r="AC2096" s="1">
        <v>40877</v>
      </c>
      <c r="AD2096">
        <v>2.2170000000000001</v>
      </c>
      <c r="AE2096" s="87">
        <f t="shared" ca="1" si="234"/>
        <v>4.8000000000000043E-2</v>
      </c>
      <c r="AF2096" s="87">
        <f t="shared" ca="1" si="235"/>
        <v>3.0899460620966629E-2</v>
      </c>
      <c r="AG2096" s="87">
        <f t="shared" ca="1" si="236"/>
        <v>0.49823883161926819</v>
      </c>
      <c r="AI2096" s="1">
        <v>40777</v>
      </c>
      <c r="AJ2096">
        <v>1123.82</v>
      </c>
      <c r="AK2096" s="85">
        <f t="shared" ca="1" si="239"/>
        <v>2.5808174214938097E-4</v>
      </c>
      <c r="AL2096" s="87">
        <f t="shared" ca="1" si="237"/>
        <v>2.1791238700572917E-2</v>
      </c>
      <c r="AM2096" s="87">
        <f t="shared" ca="1" si="238"/>
        <v>35.137316611743444</v>
      </c>
    </row>
    <row r="2097" spans="2:39" x14ac:dyDescent="0.45">
      <c r="B2097" s="86">
        <v>41018</v>
      </c>
      <c r="C2097" s="5">
        <v>87.74</v>
      </c>
      <c r="E2097" s="86">
        <v>41022</v>
      </c>
      <c r="F2097" s="5">
        <v>2.0590000000000002</v>
      </c>
      <c r="G2097" s="5">
        <v>0.14947680979559053</v>
      </c>
      <c r="I2097" s="86">
        <v>40919</v>
      </c>
      <c r="J2097" s="5">
        <v>21.05</v>
      </c>
      <c r="L2097" s="86">
        <v>41026</v>
      </c>
      <c r="M2097" s="5">
        <v>1.5111000000000001</v>
      </c>
      <c r="O2097" s="86">
        <f t="shared" ca="1" si="233"/>
        <v>41026</v>
      </c>
      <c r="P2097" s="5">
        <v>1295.5</v>
      </c>
      <c r="Q2097" s="5">
        <v>6.00793015826165</v>
      </c>
      <c r="R2097" s="1"/>
      <c r="V2097" s="86">
        <v>40990</v>
      </c>
      <c r="W2097" s="5">
        <v>7.25</v>
      </c>
      <c r="Z2097" s="86">
        <v>40920</v>
      </c>
      <c r="AA2097" s="5">
        <v>89.12</v>
      </c>
      <c r="AC2097" s="1">
        <v>40876</v>
      </c>
      <c r="AD2097">
        <v>2.169</v>
      </c>
      <c r="AE2097" s="87">
        <f t="shared" ca="1" si="234"/>
        <v>3.4999999999998366E-3</v>
      </c>
      <c r="AF2097" s="87">
        <f t="shared" ca="1" si="235"/>
        <v>3.1026494054812698E-2</v>
      </c>
      <c r="AG2097" s="87">
        <f t="shared" ca="1" si="236"/>
        <v>0.5002871841919051</v>
      </c>
      <c r="AI2097" s="1">
        <v>40774</v>
      </c>
      <c r="AJ2097">
        <v>1123.53</v>
      </c>
      <c r="AK2097" s="85">
        <f t="shared" ca="1" si="239"/>
        <v>-1.5122760800306435E-2</v>
      </c>
      <c r="AL2097" s="87">
        <f t="shared" ca="1" si="237"/>
        <v>1.9967090537275432E-2</v>
      </c>
      <c r="AM2097" s="87">
        <f t="shared" ca="1" si="238"/>
        <v>32.195966079025503</v>
      </c>
    </row>
    <row r="2098" spans="2:39" x14ac:dyDescent="0.45">
      <c r="B2098" s="86">
        <v>41017</v>
      </c>
      <c r="C2098" s="5">
        <v>87.72</v>
      </c>
      <c r="E2098" s="86">
        <v>41019</v>
      </c>
      <c r="F2098" s="5">
        <v>2.0790000000000002</v>
      </c>
      <c r="G2098" s="5">
        <v>0.21937787035159473</v>
      </c>
      <c r="I2098" s="86">
        <v>40918</v>
      </c>
      <c r="J2098" s="5">
        <v>20.69</v>
      </c>
      <c r="L2098" s="86">
        <v>41025</v>
      </c>
      <c r="M2098" s="5">
        <v>1.5095000000000001</v>
      </c>
      <c r="O2098" s="86">
        <f t="shared" ca="1" si="233"/>
        <v>41025</v>
      </c>
      <c r="P2098" s="5">
        <v>1292.48</v>
      </c>
      <c r="Q2098" s="5">
        <v>7.8011955491231504</v>
      </c>
      <c r="R2098" s="1"/>
      <c r="V2098" s="86">
        <v>40989</v>
      </c>
      <c r="W2098" s="5">
        <v>7.25</v>
      </c>
      <c r="Z2098" s="86">
        <v>40919</v>
      </c>
      <c r="AA2098" s="5">
        <v>89.24</v>
      </c>
      <c r="AC2098" s="1">
        <v>40875</v>
      </c>
      <c r="AD2098">
        <v>2.1655000000000002</v>
      </c>
      <c r="AE2098" s="87">
        <f t="shared" ca="1" si="234"/>
        <v>5.5000000000000604E-3</v>
      </c>
      <c r="AF2098" s="87">
        <f t="shared" ca="1" si="235"/>
        <v>3.4225623929058355E-2</v>
      </c>
      <c r="AG2098" s="87">
        <f t="shared" ca="1" si="236"/>
        <v>0.5518716034248059</v>
      </c>
      <c r="AI2098" s="1">
        <v>40773</v>
      </c>
      <c r="AJ2098">
        <v>1140.6500000000001</v>
      </c>
      <c r="AK2098" s="85">
        <f t="shared" ca="1" si="239"/>
        <v>-4.5618608066500282E-2</v>
      </c>
      <c r="AL2098" s="87">
        <f t="shared" ca="1" si="237"/>
        <v>2.8115484085892227E-2</v>
      </c>
      <c r="AM2098" s="87">
        <f t="shared" ca="1" si="238"/>
        <v>45.33485588372983</v>
      </c>
    </row>
    <row r="2099" spans="2:39" x14ac:dyDescent="0.45">
      <c r="B2099" s="86">
        <v>41016</v>
      </c>
      <c r="C2099" s="5">
        <v>88.3</v>
      </c>
      <c r="E2099" s="86">
        <v>41018</v>
      </c>
      <c r="F2099" s="5">
        <v>2.0849000000000002</v>
      </c>
      <c r="G2099" s="5">
        <v>0.22034756635824468</v>
      </c>
      <c r="I2099" s="86">
        <v>40917</v>
      </c>
      <c r="J2099" s="5">
        <v>21.07</v>
      </c>
      <c r="L2099" s="86">
        <v>41024</v>
      </c>
      <c r="M2099" s="5">
        <v>1.55</v>
      </c>
      <c r="O2099" s="86">
        <f t="shared" ca="1" si="233"/>
        <v>41024</v>
      </c>
      <c r="P2099" s="5">
        <v>1292.08</v>
      </c>
      <c r="Q2099" s="5">
        <v>7.5267039186932996</v>
      </c>
      <c r="R2099" s="1"/>
      <c r="V2099" s="86">
        <v>40988</v>
      </c>
      <c r="W2099" s="5">
        <v>8.19</v>
      </c>
      <c r="Z2099" s="86">
        <v>40918</v>
      </c>
      <c r="AA2099" s="5">
        <v>89.33</v>
      </c>
      <c r="AC2099" s="1">
        <v>40872</v>
      </c>
      <c r="AD2099">
        <v>2.16</v>
      </c>
      <c r="AE2099" s="87">
        <f t="shared" ca="1" si="234"/>
        <v>6.5199999999999925E-2</v>
      </c>
      <c r="AF2099" s="87">
        <f t="shared" ca="1" si="235"/>
        <v>4.2198133844993636E-2</v>
      </c>
      <c r="AG2099" s="87">
        <f t="shared" ca="1" si="236"/>
        <v>0.6804244631110784</v>
      </c>
      <c r="AI2099" s="1">
        <v>40772</v>
      </c>
      <c r="AJ2099">
        <v>1193.8900000000001</v>
      </c>
      <c r="AK2099" s="85">
        <f t="shared" ca="1" si="239"/>
        <v>9.4693405772772654E-4</v>
      </c>
      <c r="AL2099" s="87">
        <f t="shared" ca="1" si="237"/>
        <v>1.3012949247065286E-2</v>
      </c>
      <c r="AM2099" s="87">
        <f t="shared" ca="1" si="238"/>
        <v>20.982750179073577</v>
      </c>
    </row>
    <row r="2100" spans="2:39" x14ac:dyDescent="0.45">
      <c r="B2100" s="86">
        <v>41015</v>
      </c>
      <c r="C2100" s="5">
        <v>88.855000000000004</v>
      </c>
      <c r="E2100" s="86">
        <v>41017</v>
      </c>
      <c r="F2100" s="5">
        <v>2.0865</v>
      </c>
      <c r="G2100" s="5">
        <v>0.49047691077154854</v>
      </c>
      <c r="I2100" s="86">
        <v>40914</v>
      </c>
      <c r="J2100" s="5">
        <v>20.63</v>
      </c>
      <c r="L2100" s="86">
        <v>41023</v>
      </c>
      <c r="M2100" s="5">
        <v>1.5251999999999999</v>
      </c>
      <c r="O2100" s="86">
        <f t="shared" ca="1" si="233"/>
        <v>41023</v>
      </c>
      <c r="P2100" s="5">
        <v>1280.7</v>
      </c>
      <c r="Q2100" s="5">
        <v>3.9722206520192902</v>
      </c>
      <c r="R2100" s="1"/>
      <c r="V2100" s="86">
        <v>40987</v>
      </c>
      <c r="W2100" s="5">
        <v>7.25</v>
      </c>
      <c r="Z2100" s="86">
        <v>40917</v>
      </c>
      <c r="AA2100" s="5">
        <v>89.02</v>
      </c>
      <c r="AC2100" s="1">
        <v>40871</v>
      </c>
      <c r="AD2100">
        <v>2.0948000000000002</v>
      </c>
      <c r="AE2100" s="87">
        <f t="shared" ca="1" si="234"/>
        <v>8.0000000000035598E-4</v>
      </c>
      <c r="AF2100" s="87">
        <f t="shared" ca="1" si="235"/>
        <v>2.0436731636932541E-2</v>
      </c>
      <c r="AG2100" s="87">
        <f t="shared" ca="1" si="236"/>
        <v>0.32953239597951495</v>
      </c>
      <c r="AI2100" s="1">
        <v>40771</v>
      </c>
      <c r="AJ2100">
        <v>1192.76</v>
      </c>
      <c r="AK2100" s="85">
        <f t="shared" ca="1" si="239"/>
        <v>-9.7862914727229987E-3</v>
      </c>
      <c r="AL2100" s="87">
        <f t="shared" ca="1" si="237"/>
        <v>2.356689579246736E-2</v>
      </c>
      <c r="AM2100" s="87">
        <f t="shared" ca="1" si="238"/>
        <v>38.000477641232891</v>
      </c>
    </row>
    <row r="2101" spans="2:39" x14ac:dyDescent="0.45">
      <c r="B2101" s="86">
        <v>41012</v>
      </c>
      <c r="C2101" s="5">
        <v>87.4</v>
      </c>
      <c r="E2101" s="86">
        <v>41016</v>
      </c>
      <c r="F2101" s="5">
        <v>2.1055000000000001</v>
      </c>
      <c r="G2101" s="5">
        <v>0.55395631596724282</v>
      </c>
      <c r="I2101" s="86">
        <v>40913</v>
      </c>
      <c r="J2101" s="5">
        <v>21.48</v>
      </c>
      <c r="L2101" s="86">
        <v>41022</v>
      </c>
      <c r="M2101" s="5">
        <v>1.4863</v>
      </c>
      <c r="O2101" s="86">
        <f t="shared" ca="1" si="233"/>
        <v>41022</v>
      </c>
      <c r="P2101" s="5">
        <v>1277.81</v>
      </c>
      <c r="Q2101" s="5">
        <v>12.737217480583899</v>
      </c>
      <c r="R2101" s="1"/>
      <c r="V2101" s="86">
        <v>40984</v>
      </c>
      <c r="W2101" s="5">
        <v>5.94</v>
      </c>
      <c r="Z2101" s="86">
        <v>40914</v>
      </c>
      <c r="AA2101" s="5">
        <v>88.9</v>
      </c>
      <c r="AC2101" s="1">
        <v>40870</v>
      </c>
      <c r="AD2101">
        <v>2.0939999999999999</v>
      </c>
      <c r="AE2101" s="87">
        <f t="shared" ca="1" si="234"/>
        <v>-1.1500000000000288E-2</v>
      </c>
      <c r="AF2101" s="87">
        <f t="shared" ca="1" si="235"/>
        <v>3.1289654839898644E-2</v>
      </c>
      <c r="AG2101" s="87">
        <f t="shared" ca="1" si="236"/>
        <v>0.50453052434912005</v>
      </c>
      <c r="AI2101" s="1">
        <v>40770</v>
      </c>
      <c r="AJ2101">
        <v>1204.49</v>
      </c>
      <c r="AK2101" s="85">
        <f t="shared" ca="1" si="239"/>
        <v>2.1550785789564535E-2</v>
      </c>
      <c r="AL2101" s="87">
        <f t="shared" ca="1" si="237"/>
        <v>3.828805828720553E-2</v>
      </c>
      <c r="AM2101" s="87">
        <f t="shared" ca="1" si="238"/>
        <v>61.737638918665851</v>
      </c>
    </row>
    <row r="2102" spans="2:39" x14ac:dyDescent="0.45">
      <c r="B2102" s="86">
        <v>41011</v>
      </c>
      <c r="C2102" s="5">
        <v>89.45</v>
      </c>
      <c r="E2102" s="86">
        <v>41015</v>
      </c>
      <c r="F2102" s="5">
        <v>2.0914999999999999</v>
      </c>
      <c r="G2102" s="5">
        <v>0.70494244445912024</v>
      </c>
      <c r="I2102" s="86">
        <v>40912</v>
      </c>
      <c r="J2102" s="5">
        <v>22.22</v>
      </c>
      <c r="L2102" s="86">
        <v>41019</v>
      </c>
      <c r="M2102" s="5">
        <v>1.5125</v>
      </c>
      <c r="O2102" s="86">
        <f t="shared" ca="1" si="233"/>
        <v>41019</v>
      </c>
      <c r="P2102" s="5">
        <v>1281.06</v>
      </c>
      <c r="Q2102" s="5">
        <v>13.566477372554001</v>
      </c>
      <c r="R2102" s="1"/>
      <c r="V2102" s="86">
        <v>40983</v>
      </c>
      <c r="W2102" s="5">
        <v>6.38</v>
      </c>
      <c r="Z2102" s="86">
        <v>40913</v>
      </c>
      <c r="AA2102" s="5">
        <v>89.18</v>
      </c>
      <c r="AC2102" s="1">
        <v>40869</v>
      </c>
      <c r="AD2102">
        <v>2.1055000000000001</v>
      </c>
      <c r="AE2102" s="87">
        <f t="shared" ca="1" si="234"/>
        <v>-3.279999999999994E-2</v>
      </c>
      <c r="AF2102" s="87">
        <f t="shared" ca="1" si="235"/>
        <v>3.4602637182734985E-2</v>
      </c>
      <c r="AG2102" s="87">
        <f t="shared" ca="1" si="236"/>
        <v>0.55795075947613726</v>
      </c>
      <c r="AI2102" s="1">
        <v>40767</v>
      </c>
      <c r="AJ2102">
        <v>1178.81</v>
      </c>
      <c r="AK2102" s="85">
        <f t="shared" ca="1" si="239"/>
        <v>5.2478378532748692E-3</v>
      </c>
      <c r="AL2102" s="87">
        <f t="shared" ca="1" si="237"/>
        <v>4.3175713012456152E-2</v>
      </c>
      <c r="AM2102" s="87">
        <f t="shared" ca="1" si="238"/>
        <v>69.61874535459782</v>
      </c>
    </row>
    <row r="2103" spans="2:39" x14ac:dyDescent="0.45">
      <c r="B2103" s="86">
        <v>41010</v>
      </c>
      <c r="C2103" s="5">
        <v>90.95</v>
      </c>
      <c r="E2103" s="86">
        <v>41012</v>
      </c>
      <c r="F2103" s="5">
        <v>2.0981999999999998</v>
      </c>
      <c r="G2103" s="5">
        <v>0.79328574086937043</v>
      </c>
      <c r="I2103" s="86">
        <v>40911</v>
      </c>
      <c r="J2103" s="5">
        <v>22.97</v>
      </c>
      <c r="L2103" s="86">
        <v>41018</v>
      </c>
      <c r="M2103" s="5">
        <v>1.5194000000000001</v>
      </c>
      <c r="O2103" s="86">
        <f t="shared" ca="1" si="233"/>
        <v>41018</v>
      </c>
      <c r="P2103" s="5">
        <v>1277.3</v>
      </c>
      <c r="Q2103" s="5">
        <v>14.649035759470999</v>
      </c>
      <c r="R2103" s="1"/>
      <c r="V2103" s="86">
        <v>40982</v>
      </c>
      <c r="W2103" s="5">
        <v>5.19</v>
      </c>
      <c r="Z2103" s="86">
        <v>40912</v>
      </c>
      <c r="AA2103" s="5">
        <v>89.57</v>
      </c>
      <c r="AC2103" s="1">
        <v>40868</v>
      </c>
      <c r="AD2103">
        <v>2.1383000000000001</v>
      </c>
      <c r="AE2103" s="87">
        <f t="shared" ca="1" si="234"/>
        <v>-4.4499999999999762E-2</v>
      </c>
      <c r="AF2103" s="87">
        <f t="shared" ca="1" si="235"/>
        <v>3.511850177138346E-2</v>
      </c>
      <c r="AG2103" s="87">
        <f t="shared" ca="1" si="236"/>
        <v>0.56626882602994522</v>
      </c>
      <c r="AI2103" s="1">
        <v>40766</v>
      </c>
      <c r="AJ2103">
        <v>1172.6400000000001</v>
      </c>
      <c r="AK2103" s="85">
        <f t="shared" ca="1" si="239"/>
        <v>4.5250590585321757E-2</v>
      </c>
      <c r="AL2103" s="87">
        <f t="shared" ca="1" si="237"/>
        <v>6.0167013547144176E-2</v>
      </c>
      <c r="AM2103" s="87">
        <f t="shared" ca="1" si="238"/>
        <v>97.016394232489375</v>
      </c>
    </row>
    <row r="2104" spans="2:39" x14ac:dyDescent="0.45">
      <c r="B2104" s="86">
        <v>41009</v>
      </c>
      <c r="C2104" s="5">
        <v>88.3</v>
      </c>
      <c r="E2104" s="86">
        <v>41011</v>
      </c>
      <c r="F2104" s="5">
        <v>2.1564999999999999</v>
      </c>
      <c r="G2104" s="5">
        <v>0.61395879340555026</v>
      </c>
      <c r="I2104" s="86">
        <v>40907</v>
      </c>
      <c r="J2104" s="5">
        <v>23.4</v>
      </c>
      <c r="L2104" s="86">
        <v>41017</v>
      </c>
      <c r="M2104" s="5">
        <v>1.5259</v>
      </c>
      <c r="O2104" s="86">
        <f t="shared" ca="1" si="233"/>
        <v>41017</v>
      </c>
      <c r="P2104" s="5">
        <v>1277.06</v>
      </c>
      <c r="Q2104" s="5">
        <v>20.902682256550801</v>
      </c>
      <c r="R2104" s="1"/>
      <c r="V2104" s="86">
        <v>40981</v>
      </c>
      <c r="W2104" s="5">
        <v>6.69</v>
      </c>
      <c r="Z2104" s="86">
        <v>40911</v>
      </c>
      <c r="AA2104" s="5">
        <v>89.72</v>
      </c>
      <c r="AC2104" s="1">
        <v>40865</v>
      </c>
      <c r="AD2104">
        <v>2.1827999999999999</v>
      </c>
      <c r="AE2104" s="87">
        <f t="shared" ca="1" si="234"/>
        <v>2.6699999999999946E-2</v>
      </c>
      <c r="AF2104" s="87">
        <f t="shared" ca="1" si="235"/>
        <v>3.3527737273288623E-2</v>
      </c>
      <c r="AG2104" s="87">
        <f t="shared" ca="1" si="236"/>
        <v>0.54061851922897852</v>
      </c>
      <c r="AI2104" s="1">
        <v>40765</v>
      </c>
      <c r="AJ2104">
        <v>1120.76</v>
      </c>
      <c r="AK2104" s="85">
        <f t="shared" ca="1" si="239"/>
        <v>-4.5156780754835528E-2</v>
      </c>
      <c r="AL2104" s="87">
        <f t="shared" ca="1" si="237"/>
        <v>5.089631519584522E-2</v>
      </c>
      <c r="AM2104" s="87">
        <f t="shared" ca="1" si="238"/>
        <v>82.067842309509658</v>
      </c>
    </row>
    <row r="2105" spans="2:39" x14ac:dyDescent="0.45">
      <c r="B2105" s="86">
        <v>41008</v>
      </c>
      <c r="C2105" s="5">
        <v>87.9</v>
      </c>
      <c r="E2105" s="86">
        <v>41010</v>
      </c>
      <c r="F2105" s="5">
        <v>2.1415000000000002</v>
      </c>
      <c r="G2105" s="5">
        <v>1.2700894915976089</v>
      </c>
      <c r="I2105" s="86">
        <v>40906</v>
      </c>
      <c r="J2105" s="5">
        <v>22.65</v>
      </c>
      <c r="L2105" s="86">
        <v>41016</v>
      </c>
      <c r="M2105" s="5">
        <v>1.5435000000000001</v>
      </c>
      <c r="O2105" s="86">
        <f t="shared" ca="1" si="233"/>
        <v>41016</v>
      </c>
      <c r="P2105" s="5">
        <v>1257.6099999999999</v>
      </c>
      <c r="Q2105" s="5">
        <v>15.5822598509182</v>
      </c>
      <c r="R2105" s="1"/>
      <c r="V2105" s="86">
        <v>40980</v>
      </c>
      <c r="W2105" s="5">
        <v>6.69</v>
      </c>
      <c r="Z2105" s="86">
        <v>40907</v>
      </c>
      <c r="AA2105" s="5">
        <v>89.43</v>
      </c>
      <c r="AC2105" s="1">
        <v>40864</v>
      </c>
      <c r="AD2105">
        <v>2.1560999999999999</v>
      </c>
      <c r="AE2105" s="87">
        <f t="shared" ca="1" si="234"/>
        <v>-4.6899999999999942E-2</v>
      </c>
      <c r="AF2105" s="87">
        <f t="shared" ca="1" si="235"/>
        <v>3.6454114994058012E-2</v>
      </c>
      <c r="AG2105" s="87">
        <f t="shared" ca="1" si="236"/>
        <v>0.58780494213642109</v>
      </c>
      <c r="AI2105" s="1">
        <v>40764</v>
      </c>
      <c r="AJ2105">
        <v>1172.53</v>
      </c>
      <c r="AK2105" s="85">
        <f t="shared" ca="1" si="239"/>
        <v>4.6317381183297257E-2</v>
      </c>
      <c r="AL2105" s="87">
        <f t="shared" ca="1" si="237"/>
        <v>5.1633944471283853E-2</v>
      </c>
      <c r="AM2105" s="87">
        <f t="shared" ca="1" si="238"/>
        <v>83.257233777765066</v>
      </c>
    </row>
    <row r="2106" spans="2:39" x14ac:dyDescent="0.45">
      <c r="B2106" s="86">
        <v>41005</v>
      </c>
      <c r="C2106" s="5">
        <v>91.875</v>
      </c>
      <c r="E2106" s="86">
        <v>41009</v>
      </c>
      <c r="F2106" s="5">
        <v>2.0960000000000001</v>
      </c>
      <c r="G2106" s="5">
        <v>0.93970597351866991</v>
      </c>
      <c r="I2106" s="86">
        <v>40905</v>
      </c>
      <c r="J2106" s="5">
        <v>23.52</v>
      </c>
      <c r="L2106" s="86">
        <v>41015</v>
      </c>
      <c r="M2106" s="5">
        <v>1.5225</v>
      </c>
      <c r="O2106" s="86">
        <f t="shared" ca="1" si="233"/>
        <v>41015</v>
      </c>
      <c r="P2106" s="5">
        <v>1263.02</v>
      </c>
      <c r="Q2106" s="5">
        <v>17.144553216001899</v>
      </c>
      <c r="R2106" s="1"/>
      <c r="V2106" s="86">
        <v>40977</v>
      </c>
      <c r="W2106" s="5">
        <v>7.69</v>
      </c>
      <c r="Z2106" s="86">
        <v>40906</v>
      </c>
      <c r="AA2106" s="5">
        <v>89.38</v>
      </c>
      <c r="AC2106" s="1">
        <v>40863</v>
      </c>
      <c r="AD2106">
        <v>2.2029999999999998</v>
      </c>
      <c r="AE2106" s="87">
        <f t="shared" ca="1" si="234"/>
        <v>-3.8000000000000256E-2</v>
      </c>
      <c r="AF2106" s="87">
        <f t="shared" ca="1" si="235"/>
        <v>2.9712511393911824E-2</v>
      </c>
      <c r="AG2106" s="87">
        <f t="shared" ca="1" si="236"/>
        <v>0.47909985041394904</v>
      </c>
      <c r="AI2106" s="1">
        <v>40763</v>
      </c>
      <c r="AJ2106">
        <v>1119.46</v>
      </c>
      <c r="AK2106" s="85">
        <f t="shared" ca="1" si="239"/>
        <v>-6.8958330427454667E-2</v>
      </c>
      <c r="AL2106" s="87">
        <f t="shared" ca="1" si="237"/>
        <v>3.6329062438427734E-2</v>
      </c>
      <c r="AM2106" s="87">
        <f t="shared" ca="1" si="238"/>
        <v>58.578853026527156</v>
      </c>
    </row>
    <row r="2107" spans="2:39" x14ac:dyDescent="0.45">
      <c r="B2107" s="86">
        <v>41004</v>
      </c>
      <c r="C2107" s="5">
        <v>96.754999999999995</v>
      </c>
      <c r="E2107" s="86">
        <v>41008</v>
      </c>
      <c r="F2107" s="5">
        <v>2.141</v>
      </c>
      <c r="G2107" s="5">
        <v>0.93101077687998379</v>
      </c>
      <c r="I2107" s="86">
        <v>40904</v>
      </c>
      <c r="J2107" s="5">
        <v>21.91</v>
      </c>
      <c r="L2107" s="86">
        <v>41012</v>
      </c>
      <c r="M2107" s="5">
        <v>1.5311999999999999</v>
      </c>
      <c r="O2107" s="86">
        <f t="shared" ca="1" si="233"/>
        <v>41012</v>
      </c>
      <c r="P2107" s="5">
        <v>1249.6400000000001</v>
      </c>
      <c r="Q2107" s="5">
        <v>16.143161350060002</v>
      </c>
      <c r="R2107" s="1"/>
      <c r="V2107" s="86">
        <v>40976</v>
      </c>
      <c r="W2107" s="5">
        <v>8</v>
      </c>
      <c r="Z2107" s="86">
        <v>40905</v>
      </c>
      <c r="AA2107" s="5">
        <v>88.85</v>
      </c>
      <c r="AC2107" s="1">
        <v>40862</v>
      </c>
      <c r="AD2107">
        <v>2.2410000000000001</v>
      </c>
      <c r="AE2107" s="87">
        <f t="shared" ca="1" si="234"/>
        <v>-5.5000000000000604E-3</v>
      </c>
      <c r="AF2107" s="87">
        <f t="shared" ca="1" si="235"/>
        <v>3.6781732331869856E-2</v>
      </c>
      <c r="AG2107" s="87">
        <f t="shared" ca="1" si="236"/>
        <v>0.59308761297692203</v>
      </c>
      <c r="AI2107" s="1">
        <v>40760</v>
      </c>
      <c r="AJ2107">
        <v>1199.3800000000001</v>
      </c>
      <c r="AK2107" s="85">
        <f t="shared" ca="1" si="239"/>
        <v>-5.7513181689091645E-4</v>
      </c>
      <c r="AL2107" s="87">
        <f t="shared" ca="1" si="237"/>
        <v>2.4869798278608132E-2</v>
      </c>
      <c r="AM2107" s="87">
        <f t="shared" ca="1" si="238"/>
        <v>40.101344774066064</v>
      </c>
    </row>
    <row r="2108" spans="2:39" x14ac:dyDescent="0.45">
      <c r="B2108" s="86">
        <v>41003</v>
      </c>
      <c r="C2108" s="5">
        <v>93.8</v>
      </c>
      <c r="E2108" s="86">
        <v>41005</v>
      </c>
      <c r="F2108" s="5">
        <v>2.1478999999999999</v>
      </c>
      <c r="G2108" s="5">
        <v>1.760543282626132</v>
      </c>
      <c r="I2108" s="86">
        <v>40900</v>
      </c>
      <c r="J2108" s="5">
        <v>20.73</v>
      </c>
      <c r="L2108" s="86">
        <v>41011</v>
      </c>
      <c r="M2108" s="5">
        <v>1.5854999999999999</v>
      </c>
      <c r="O2108" s="86">
        <f t="shared" ca="1" si="233"/>
        <v>41011</v>
      </c>
      <c r="P2108" s="5">
        <v>1265.43</v>
      </c>
      <c r="Q2108" s="5">
        <v>7.2013579759173902</v>
      </c>
      <c r="R2108" s="1"/>
      <c r="V2108" s="86">
        <v>40975</v>
      </c>
      <c r="W2108" s="5">
        <v>8.31</v>
      </c>
      <c r="Z2108" s="86">
        <v>40904</v>
      </c>
      <c r="AA2108" s="5">
        <v>89.27</v>
      </c>
      <c r="AC2108" s="1">
        <v>40861</v>
      </c>
      <c r="AD2108">
        <v>2.2465000000000002</v>
      </c>
      <c r="AE2108" s="87">
        <f t="shared" ca="1" si="234"/>
        <v>3.3500000000000085E-2</v>
      </c>
      <c r="AF2108" s="87">
        <f t="shared" ca="1" si="235"/>
        <v>6.3465705962616595E-2</v>
      </c>
      <c r="AG2108" s="87">
        <f t="shared" ca="1" si="236"/>
        <v>1.0233537592966861</v>
      </c>
      <c r="AI2108" s="1">
        <v>40759</v>
      </c>
      <c r="AJ2108">
        <v>1200.07</v>
      </c>
      <c r="AK2108" s="85">
        <f t="shared" ca="1" si="239"/>
        <v>-4.9001637406655293E-2</v>
      </c>
      <c r="AL2108" s="87">
        <f t="shared" ca="1" si="237"/>
        <v>2.4107638642436161E-2</v>
      </c>
      <c r="AM2108" s="87">
        <f t="shared" ca="1" si="238"/>
        <v>38.87239928763249</v>
      </c>
    </row>
    <row r="2109" spans="2:39" x14ac:dyDescent="0.45">
      <c r="B2109" s="86">
        <v>41002</v>
      </c>
      <c r="C2109" s="5">
        <v>94.6</v>
      </c>
      <c r="E2109" s="86">
        <v>41004</v>
      </c>
      <c r="F2109" s="5">
        <v>2.2890000000000001</v>
      </c>
      <c r="G2109" s="5">
        <v>1.3122588667383144</v>
      </c>
      <c r="I2109" s="86">
        <v>40899</v>
      </c>
      <c r="J2109" s="5">
        <v>21.16</v>
      </c>
      <c r="L2109" s="86">
        <v>41010</v>
      </c>
      <c r="M2109" s="5">
        <v>1.554</v>
      </c>
      <c r="O2109" s="86">
        <f t="shared" ca="1" si="233"/>
        <v>41010</v>
      </c>
      <c r="P2109" s="5">
        <v>1265.33</v>
      </c>
      <c r="Q2109" s="5">
        <v>19.237923013672699</v>
      </c>
      <c r="R2109" s="1"/>
      <c r="V2109" s="86">
        <v>40974</v>
      </c>
      <c r="W2109" s="5">
        <v>8.3800000000000008</v>
      </c>
      <c r="Z2109" s="86">
        <v>40900</v>
      </c>
      <c r="AA2109" s="5">
        <v>89.45</v>
      </c>
      <c r="AC2109" s="1">
        <v>40858</v>
      </c>
      <c r="AD2109">
        <v>2.2130000000000001</v>
      </c>
      <c r="AE2109" s="87">
        <f t="shared" ca="1" si="234"/>
        <v>-1.399999999999979E-2</v>
      </c>
      <c r="AF2109" s="87">
        <f t="shared" ca="1" si="235"/>
        <v>6.5234193487771236E-2</v>
      </c>
      <c r="AG2109" s="87">
        <f t="shared" ca="1" si="236"/>
        <v>1.0518697638015808</v>
      </c>
      <c r="AI2109" s="1">
        <v>40758</v>
      </c>
      <c r="AJ2109">
        <v>1260.3399999999999</v>
      </c>
      <c r="AK2109" s="85">
        <f t="shared" ca="1" si="239"/>
        <v>5.0032120084815218E-3</v>
      </c>
      <c r="AL2109" s="87">
        <f t="shared" ca="1" si="237"/>
        <v>1.2990594840873929E-2</v>
      </c>
      <c r="AM2109" s="87">
        <f t="shared" ca="1" si="238"/>
        <v>20.946704782168599</v>
      </c>
    </row>
    <row r="2110" spans="2:39" x14ac:dyDescent="0.45">
      <c r="B2110" s="86">
        <v>41001</v>
      </c>
      <c r="C2110" s="5">
        <v>92.424999999999997</v>
      </c>
      <c r="E2110" s="86">
        <v>41003</v>
      </c>
      <c r="F2110" s="5">
        <v>2.3245</v>
      </c>
      <c r="G2110" s="5">
        <v>1.3064568815438666</v>
      </c>
      <c r="I2110" s="86">
        <v>40898</v>
      </c>
      <c r="J2110" s="5">
        <v>21.43</v>
      </c>
      <c r="L2110" s="86">
        <v>41009</v>
      </c>
      <c r="M2110" s="5">
        <v>1.4955000000000001</v>
      </c>
      <c r="O2110" s="86">
        <f t="shared" ca="1" si="233"/>
        <v>41009</v>
      </c>
      <c r="P2110" s="5">
        <v>1254</v>
      </c>
      <c r="Q2110" s="5">
        <v>27.652104007712499</v>
      </c>
      <c r="R2110" s="1"/>
      <c r="V2110" s="86">
        <v>40973</v>
      </c>
      <c r="W2110" s="5">
        <v>7.69</v>
      </c>
      <c r="Z2110" s="86">
        <v>40899</v>
      </c>
      <c r="AA2110" s="5">
        <v>89.04</v>
      </c>
      <c r="AC2110" s="1">
        <v>40857</v>
      </c>
      <c r="AD2110">
        <v>2.2269999999999999</v>
      </c>
      <c r="AE2110" s="87">
        <f t="shared" ca="1" si="234"/>
        <v>6.549999999999967E-2</v>
      </c>
      <c r="AF2110" s="87">
        <f t="shared" ca="1" si="235"/>
        <v>6.4204101634293159E-2</v>
      </c>
      <c r="AG2110" s="87">
        <f t="shared" ca="1" si="236"/>
        <v>1.0352600317472551</v>
      </c>
      <c r="AI2110" s="1">
        <v>40757</v>
      </c>
      <c r="AJ2110">
        <v>1254.05</v>
      </c>
      <c r="AK2110" s="85">
        <f t="shared" ca="1" si="239"/>
        <v>-2.5888993656482444E-2</v>
      </c>
      <c r="AL2110" s="87">
        <f t="shared" ca="1" si="237"/>
        <v>1.0722756250201033E-2</v>
      </c>
      <c r="AM2110" s="87">
        <f t="shared" ca="1" si="238"/>
        <v>17.289924932259996</v>
      </c>
    </row>
    <row r="2111" spans="2:39" x14ac:dyDescent="0.45">
      <c r="B2111" s="86">
        <v>40998</v>
      </c>
      <c r="C2111" s="5">
        <v>93.135000000000005</v>
      </c>
      <c r="E2111" s="86">
        <v>41002</v>
      </c>
      <c r="F2111" s="5">
        <v>2.3889999999999998</v>
      </c>
      <c r="G2111" s="5">
        <v>1.1527689490960416</v>
      </c>
      <c r="I2111" s="86">
        <v>40897</v>
      </c>
      <c r="J2111" s="5">
        <v>23.22</v>
      </c>
      <c r="L2111" s="86">
        <v>41008</v>
      </c>
      <c r="M2111" s="5">
        <v>1.5365</v>
      </c>
      <c r="O2111" s="86">
        <f t="shared" ca="1" si="233"/>
        <v>41008</v>
      </c>
      <c r="P2111" s="5">
        <v>1243.72</v>
      </c>
      <c r="Q2111" s="5">
        <v>27.745213875560601</v>
      </c>
      <c r="R2111" s="1"/>
      <c r="V2111" s="86">
        <v>40970</v>
      </c>
      <c r="W2111" s="5">
        <v>8.6300000000000008</v>
      </c>
      <c r="Z2111" s="86">
        <v>40898</v>
      </c>
      <c r="AA2111" s="5">
        <v>88.7</v>
      </c>
      <c r="AC2111" s="1">
        <v>40856</v>
      </c>
      <c r="AD2111">
        <v>2.1615000000000002</v>
      </c>
      <c r="AE2111" s="87">
        <f t="shared" ca="1" si="234"/>
        <v>-8.0499999999999794E-2</v>
      </c>
      <c r="AF2111" s="87">
        <f t="shared" ca="1" si="235"/>
        <v>5.4958317538536958E-2</v>
      </c>
      <c r="AG2111" s="87">
        <f t="shared" ca="1" si="236"/>
        <v>0.88617624281704321</v>
      </c>
      <c r="AI2111" s="1">
        <v>40756</v>
      </c>
      <c r="AJ2111">
        <v>1286.94</v>
      </c>
      <c r="AK2111" s="85">
        <f t="shared" ca="1" si="239"/>
        <v>-4.1407926660313879E-3</v>
      </c>
      <c r="AL2111" s="87">
        <f t="shared" ca="1" si="237"/>
        <v>8.0661122612420127E-3</v>
      </c>
      <c r="AM2111" s="87">
        <f t="shared" ca="1" si="238"/>
        <v>13.006215215368869</v>
      </c>
    </row>
    <row r="2112" spans="2:39" x14ac:dyDescent="0.45">
      <c r="B2112" s="86">
        <v>40997</v>
      </c>
      <c r="C2112" s="5">
        <v>91.57</v>
      </c>
      <c r="E2112" s="86">
        <v>41001</v>
      </c>
      <c r="F2112" s="5">
        <v>2.27</v>
      </c>
      <c r="G2112" s="5">
        <v>0.68145157568237835</v>
      </c>
      <c r="I2112" s="86">
        <v>40896</v>
      </c>
      <c r="J2112" s="5">
        <v>24.92</v>
      </c>
      <c r="L2112" s="86">
        <v>41005</v>
      </c>
      <c r="M2112" s="5">
        <v>1.5364</v>
      </c>
      <c r="O2112" s="86">
        <f t="shared" ca="1" si="233"/>
        <v>41005</v>
      </c>
      <c r="P2112" s="5">
        <v>1241.31</v>
      </c>
      <c r="Q2112" s="5">
        <v>27.612687840994901</v>
      </c>
      <c r="R2112" s="1"/>
      <c r="V2112" s="86">
        <v>40969</v>
      </c>
      <c r="W2112" s="5">
        <v>8.69</v>
      </c>
      <c r="Z2112" s="86">
        <v>40897</v>
      </c>
      <c r="AA2112" s="5">
        <v>88.45</v>
      </c>
      <c r="AC2112" s="1">
        <v>40855</v>
      </c>
      <c r="AD2112">
        <v>2.242</v>
      </c>
      <c r="AE2112" s="87">
        <f t="shared" ca="1" si="234"/>
        <v>4.3000000000000149E-2</v>
      </c>
      <c r="AF2112" s="87">
        <f t="shared" ca="1" si="235"/>
        <v>5.6825757070774398E-2</v>
      </c>
      <c r="AG2112" s="87">
        <f t="shared" ca="1" si="236"/>
        <v>0.91628780049356395</v>
      </c>
      <c r="AI2112" s="1">
        <v>40753</v>
      </c>
      <c r="AJ2112">
        <v>1292.28</v>
      </c>
      <c r="AK2112" s="85">
        <f t="shared" ca="1" si="239"/>
        <v>-6.4714161711867876E-3</v>
      </c>
      <c r="AL2112" s="87">
        <f t="shared" ca="1" si="237"/>
        <v>8.0711732848796416E-3</v>
      </c>
      <c r="AM2112" s="87">
        <f t="shared" ca="1" si="238"/>
        <v>13.014375870776229</v>
      </c>
    </row>
    <row r="2113" spans="2:39" x14ac:dyDescent="0.45">
      <c r="B2113" s="86">
        <v>40996</v>
      </c>
      <c r="C2113" s="5">
        <v>92.3</v>
      </c>
      <c r="E2113" s="86">
        <v>40998</v>
      </c>
      <c r="F2113" s="5">
        <v>2.2869999999999999</v>
      </c>
      <c r="G2113" s="5">
        <v>0.97123718352762123</v>
      </c>
      <c r="I2113" s="86">
        <v>40893</v>
      </c>
      <c r="J2113" s="5">
        <v>24.29</v>
      </c>
      <c r="L2113" s="86">
        <v>41004</v>
      </c>
      <c r="M2113" s="5">
        <v>1.6579999999999999</v>
      </c>
      <c r="O2113" s="86">
        <f t="shared" ca="1" si="233"/>
        <v>41004</v>
      </c>
      <c r="P2113" s="5">
        <v>1205.3499999999999</v>
      </c>
      <c r="Q2113" s="5">
        <v>13.810361697747</v>
      </c>
      <c r="R2113" s="1"/>
      <c r="V2113" s="86">
        <v>40968</v>
      </c>
      <c r="W2113" s="5">
        <v>9</v>
      </c>
      <c r="Z2113" s="86">
        <v>40896</v>
      </c>
      <c r="AA2113" s="5">
        <v>87.36</v>
      </c>
      <c r="AC2113" s="1">
        <v>40854</v>
      </c>
      <c r="AD2113">
        <v>2.1989999999999998</v>
      </c>
      <c r="AE2113" s="87">
        <f t="shared" ca="1" si="234"/>
        <v>5.9999999999997833E-3</v>
      </c>
      <c r="AF2113" s="87">
        <f t="shared" ca="1" si="235"/>
        <v>5.6825757070774356E-2</v>
      </c>
      <c r="AG2113" s="87">
        <f t="shared" ca="1" si="236"/>
        <v>0.91628780049356329</v>
      </c>
      <c r="AI2113" s="1">
        <v>40752</v>
      </c>
      <c r="AJ2113">
        <v>1300.67</v>
      </c>
      <c r="AK2113" s="85">
        <f t="shared" ca="1" si="239"/>
        <v>-3.239229716375921E-3</v>
      </c>
      <c r="AL2113" s="87">
        <f t="shared" ca="1" si="237"/>
        <v>8.1519190176846563E-3</v>
      </c>
      <c r="AM2113" s="87">
        <f t="shared" ca="1" si="238"/>
        <v>13.144574452766083</v>
      </c>
    </row>
    <row r="2114" spans="2:39" x14ac:dyDescent="0.45">
      <c r="B2114" s="86">
        <v>40995</v>
      </c>
      <c r="C2114" s="5">
        <v>96.43</v>
      </c>
      <c r="E2114" s="86">
        <v>40997</v>
      </c>
      <c r="F2114" s="5">
        <v>2.2290000000000001</v>
      </c>
      <c r="G2114" s="5">
        <v>0.74068633712253762</v>
      </c>
      <c r="I2114" s="86">
        <v>40892</v>
      </c>
      <c r="J2114" s="5">
        <v>25.11</v>
      </c>
      <c r="L2114" s="86">
        <v>41003</v>
      </c>
      <c r="M2114" s="5">
        <v>1.6984999999999999</v>
      </c>
      <c r="O2114" s="86">
        <f t="shared" ca="1" si="233"/>
        <v>41003</v>
      </c>
      <c r="P2114" s="5">
        <v>1219.6600000000001</v>
      </c>
      <c r="Q2114" s="5">
        <v>12.5011272220191</v>
      </c>
      <c r="R2114" s="1"/>
      <c r="V2114" s="86">
        <v>40967</v>
      </c>
      <c r="W2114" s="5">
        <v>9.44</v>
      </c>
      <c r="Z2114" s="86">
        <v>40893</v>
      </c>
      <c r="AA2114" s="5">
        <v>87.47</v>
      </c>
      <c r="AC2114" s="1">
        <v>40851</v>
      </c>
      <c r="AD2114">
        <v>2.1930000000000001</v>
      </c>
      <c r="AE2114" s="87">
        <f t="shared" ca="1" si="234"/>
        <v>-4.7499999999999876E-2</v>
      </c>
      <c r="AF2114" s="87">
        <f t="shared" ca="1" si="235"/>
        <v>8.4337615174566907E-2</v>
      </c>
      <c r="AG2114" s="87">
        <f t="shared" ca="1" si="236"/>
        <v>1.3599031828283468</v>
      </c>
      <c r="AI2114" s="1">
        <v>40751</v>
      </c>
      <c r="AJ2114">
        <v>1304.8900000000001</v>
      </c>
      <c r="AK2114" s="85">
        <f t="shared" ca="1" si="239"/>
        <v>-2.0517780024378287E-2</v>
      </c>
      <c r="AL2114" s="87">
        <f t="shared" ca="1" si="237"/>
        <v>9.217943157864705E-3</v>
      </c>
      <c r="AM2114" s="87">
        <f t="shared" ca="1" si="238"/>
        <v>14.863486729574063</v>
      </c>
    </row>
    <row r="2115" spans="2:39" x14ac:dyDescent="0.45">
      <c r="B2115" s="86">
        <v>40994</v>
      </c>
      <c r="C2115" s="5">
        <v>99.9</v>
      </c>
      <c r="E2115" s="86">
        <v>40996</v>
      </c>
      <c r="F2115" s="5">
        <v>2.2654999999999998</v>
      </c>
      <c r="G2115" s="5">
        <v>0.75776645478669891</v>
      </c>
      <c r="I2115" s="86">
        <v>40891</v>
      </c>
      <c r="J2115" s="5">
        <v>26.04</v>
      </c>
      <c r="L2115" s="86">
        <v>41002</v>
      </c>
      <c r="M2115" s="5">
        <v>1.7681</v>
      </c>
      <c r="O2115" s="86">
        <f t="shared" ca="1" si="233"/>
        <v>41002</v>
      </c>
      <c r="P2115" s="5">
        <v>1215.75</v>
      </c>
      <c r="Q2115" s="5">
        <v>12.758845034628701</v>
      </c>
      <c r="R2115" s="1"/>
      <c r="V2115" s="86">
        <v>40966</v>
      </c>
      <c r="W2115" s="5">
        <v>10.31</v>
      </c>
      <c r="Z2115" s="86">
        <v>40892</v>
      </c>
      <c r="AA2115" s="5">
        <v>87.06</v>
      </c>
      <c r="AC2115" s="1">
        <v>40850</v>
      </c>
      <c r="AD2115">
        <v>2.2404999999999999</v>
      </c>
      <c r="AE2115" s="87">
        <f t="shared" ca="1" si="234"/>
        <v>8.6500000000000021E-2</v>
      </c>
      <c r="AF2115" s="87">
        <f t="shared" ca="1" si="235"/>
        <v>0.11709068778799914</v>
      </c>
      <c r="AG2115" s="87">
        <f t="shared" ca="1" si="236"/>
        <v>1.8880306097448047</v>
      </c>
      <c r="AI2115" s="1">
        <v>40750</v>
      </c>
      <c r="AJ2115">
        <v>1331.94</v>
      </c>
      <c r="AK2115" s="85">
        <f t="shared" ca="1" si="239"/>
        <v>-4.1133359112329139E-3</v>
      </c>
      <c r="AL2115" s="87">
        <f t="shared" ca="1" si="237"/>
        <v>8.6706830770946937E-3</v>
      </c>
      <c r="AM2115" s="87">
        <f t="shared" ca="1" si="238"/>
        <v>13.981056364269559</v>
      </c>
    </row>
    <row r="2116" spans="2:39" x14ac:dyDescent="0.45">
      <c r="B2116" s="86">
        <v>40991</v>
      </c>
      <c r="C2116" s="5">
        <v>99.144999999999996</v>
      </c>
      <c r="E2116" s="86">
        <v>40995</v>
      </c>
      <c r="F2116" s="5">
        <v>2.2414999999999998</v>
      </c>
      <c r="G2116" s="5">
        <v>0.59802173873530884</v>
      </c>
      <c r="I2116" s="86">
        <v>40890</v>
      </c>
      <c r="J2116" s="5">
        <v>25.41</v>
      </c>
      <c r="L2116" s="86">
        <v>41001</v>
      </c>
      <c r="M2116" s="5">
        <v>1.6904999999999999</v>
      </c>
      <c r="O2116" s="86">
        <f t="shared" ca="1" si="233"/>
        <v>41001</v>
      </c>
      <c r="P2116" s="5">
        <v>1211.82</v>
      </c>
      <c r="Q2116" s="5">
        <v>23.3227503602944</v>
      </c>
      <c r="R2116" s="1"/>
      <c r="V2116" s="86">
        <v>40963</v>
      </c>
      <c r="W2116" s="5">
        <v>10.5</v>
      </c>
      <c r="Z2116" s="86">
        <v>40891</v>
      </c>
      <c r="AA2116" s="5">
        <v>86.75</v>
      </c>
      <c r="AC2116" s="1">
        <v>40849</v>
      </c>
      <c r="AD2116">
        <v>2.1539999999999999</v>
      </c>
      <c r="AE2116" s="87">
        <f t="shared" ca="1" si="234"/>
        <v>-1.2999999999999901E-2</v>
      </c>
      <c r="AF2116" s="87">
        <f t="shared" ca="1" si="235"/>
        <v>6.9269594099191062E-2</v>
      </c>
      <c r="AG2116" s="87">
        <f t="shared" ca="1" si="236"/>
        <v>1.1169386434953972</v>
      </c>
      <c r="AI2116" s="1">
        <v>40749</v>
      </c>
      <c r="AJ2116">
        <v>1337.43</v>
      </c>
      <c r="AK2116" s="85">
        <f t="shared" ca="1" si="239"/>
        <v>-5.6590208618957933E-3</v>
      </c>
      <c r="AL2116" s="87">
        <f t="shared" ca="1" si="237"/>
        <v>8.1283473529978889E-3</v>
      </c>
      <c r="AM2116" s="87">
        <f t="shared" ca="1" si="238"/>
        <v>13.106566285513846</v>
      </c>
    </row>
    <row r="2117" spans="2:39" x14ac:dyDescent="0.45">
      <c r="B2117" s="86">
        <v>40990</v>
      </c>
      <c r="C2117" s="5">
        <v>100.765</v>
      </c>
      <c r="E2117" s="86">
        <v>40994</v>
      </c>
      <c r="F2117" s="5">
        <v>2.3180000000000001</v>
      </c>
      <c r="G2117" s="5">
        <v>0.56629350458338545</v>
      </c>
      <c r="I2117" s="86">
        <v>40889</v>
      </c>
      <c r="J2117" s="5">
        <v>25.67</v>
      </c>
      <c r="L2117" s="86">
        <v>40998</v>
      </c>
      <c r="M2117" s="5">
        <v>1.706</v>
      </c>
      <c r="O2117" s="86">
        <f t="shared" ca="1" si="233"/>
        <v>40998</v>
      </c>
      <c r="P2117" s="5">
        <v>1225.73</v>
      </c>
      <c r="Q2117" s="5">
        <v>26.94154297035</v>
      </c>
      <c r="R2117" s="1"/>
      <c r="V2117" s="86">
        <v>40962</v>
      </c>
      <c r="W2117" s="5">
        <v>9.5</v>
      </c>
      <c r="Z2117" s="86">
        <v>40890</v>
      </c>
      <c r="AA2117" s="5">
        <v>86.9</v>
      </c>
      <c r="AC2117" s="1">
        <v>40848</v>
      </c>
      <c r="AD2117">
        <v>2.1669999999999998</v>
      </c>
      <c r="AE2117" s="87">
        <f t="shared" ca="1" si="234"/>
        <v>-0.1160000000000001</v>
      </c>
      <c r="AF2117" s="87">
        <f t="shared" ca="1" si="235"/>
        <v>0.14598450831052817</v>
      </c>
      <c r="AG2117" s="87">
        <f t="shared" ca="1" si="236"/>
        <v>2.3539294665162194</v>
      </c>
      <c r="AI2117" s="1">
        <v>40746</v>
      </c>
      <c r="AJ2117">
        <v>1345.02</v>
      </c>
      <c r="AK2117" s="85">
        <f t="shared" ca="1" si="239"/>
        <v>9.0746132781000964E-4</v>
      </c>
      <c r="AL2117" s="87">
        <f t="shared" ca="1" si="237"/>
        <v>8.5825421799218676E-3</v>
      </c>
      <c r="AM2117" s="87">
        <f t="shared" ca="1" si="238"/>
        <v>13.838933438034839</v>
      </c>
    </row>
    <row r="2118" spans="2:39" x14ac:dyDescent="0.45">
      <c r="B2118" s="86">
        <v>40989</v>
      </c>
      <c r="C2118" s="5">
        <v>102.3</v>
      </c>
      <c r="E2118" s="86">
        <v>40991</v>
      </c>
      <c r="F2118" s="5">
        <v>2.3075000000000001</v>
      </c>
      <c r="G2118" s="5">
        <v>0.45640260005102129</v>
      </c>
      <c r="I2118" s="86">
        <v>40886</v>
      </c>
      <c r="J2118" s="5">
        <v>26.38</v>
      </c>
      <c r="L2118" s="86">
        <v>40997</v>
      </c>
      <c r="M2118" s="5">
        <v>1.6479999999999999</v>
      </c>
      <c r="O2118" s="86">
        <f t="shared" ca="1" si="233"/>
        <v>40997</v>
      </c>
      <c r="P2118" s="5">
        <v>1236.47</v>
      </c>
      <c r="Q2118" s="5">
        <v>27.757601347704501</v>
      </c>
      <c r="R2118" s="1"/>
      <c r="V2118" s="86">
        <v>40961</v>
      </c>
      <c r="W2118" s="5">
        <v>8.75</v>
      </c>
      <c r="Z2118" s="86">
        <v>40889</v>
      </c>
      <c r="AA2118" s="5">
        <v>87.23</v>
      </c>
      <c r="AC2118" s="1">
        <v>40847</v>
      </c>
      <c r="AD2118">
        <v>2.2829999999999999</v>
      </c>
      <c r="AE2118" s="87">
        <f t="shared" ca="1" si="234"/>
        <v>-0.18000000000000016</v>
      </c>
      <c r="AF2118" s="87">
        <f t="shared" ca="1" si="235"/>
        <v>0.15521517054291656</v>
      </c>
      <c r="AG2118" s="87">
        <f t="shared" ca="1" si="236"/>
        <v>2.5027694227262196</v>
      </c>
      <c r="AI2118" s="1">
        <v>40745</v>
      </c>
      <c r="AJ2118">
        <v>1343.8</v>
      </c>
      <c r="AK2118" s="85">
        <f t="shared" ca="1" si="239"/>
        <v>1.3455200670761065E-2</v>
      </c>
      <c r="AL2118" s="87">
        <f t="shared" ca="1" si="237"/>
        <v>1.1571316545388656E-2</v>
      </c>
      <c r="AM2118" s="87">
        <f t="shared" ca="1" si="238"/>
        <v>18.658187295214979</v>
      </c>
    </row>
    <row r="2119" spans="2:39" x14ac:dyDescent="0.45">
      <c r="B2119" s="86">
        <v>40988</v>
      </c>
      <c r="C2119" s="5">
        <v>104.3</v>
      </c>
      <c r="E2119" s="86">
        <v>40990</v>
      </c>
      <c r="F2119" s="5">
        <v>2.3515000000000001</v>
      </c>
      <c r="G2119" s="5">
        <v>1.1185226491522937</v>
      </c>
      <c r="I2119" s="86">
        <v>40885</v>
      </c>
      <c r="J2119" s="5">
        <v>30.59</v>
      </c>
      <c r="L2119" s="86">
        <v>40996</v>
      </c>
      <c r="M2119" s="5">
        <v>1.6895</v>
      </c>
      <c r="O2119" s="86">
        <f t="shared" ca="1" si="233"/>
        <v>40996</v>
      </c>
      <c r="P2119" s="5">
        <v>1255.19</v>
      </c>
      <c r="Q2119" s="5">
        <v>25.352641818871799</v>
      </c>
      <c r="R2119" s="1"/>
      <c r="V2119" s="86">
        <v>40960</v>
      </c>
      <c r="W2119" s="5">
        <v>8.75</v>
      </c>
      <c r="Z2119" s="86">
        <v>40886</v>
      </c>
      <c r="AA2119" s="5">
        <v>87.7</v>
      </c>
      <c r="AC2119" s="1">
        <v>40844</v>
      </c>
      <c r="AD2119">
        <v>2.4630000000000001</v>
      </c>
      <c r="AE2119" s="87">
        <f t="shared" ca="1" si="234"/>
        <v>-8.6799999999999766E-2</v>
      </c>
      <c r="AF2119" s="87">
        <f t="shared" ca="1" si="235"/>
        <v>0.13563979258806519</v>
      </c>
      <c r="AG2119" s="87">
        <f t="shared" ca="1" si="236"/>
        <v>2.1871259375414733</v>
      </c>
      <c r="AI2119" s="1">
        <v>40744</v>
      </c>
      <c r="AJ2119">
        <v>1325.84</v>
      </c>
      <c r="AK2119" s="85">
        <f t="shared" ca="1" si="239"/>
        <v>-6.7104734909738265E-4</v>
      </c>
      <c r="AL2119" s="87">
        <f t="shared" ca="1" si="237"/>
        <v>1.0295293958940525E-2</v>
      </c>
      <c r="AM2119" s="87">
        <f t="shared" ca="1" si="238"/>
        <v>16.600662698295899</v>
      </c>
    </row>
    <row r="2120" spans="2:39" x14ac:dyDescent="0.45">
      <c r="B2120" s="86">
        <v>40987</v>
      </c>
      <c r="C2120" s="5">
        <v>103.3</v>
      </c>
      <c r="E2120" s="86">
        <v>40989</v>
      </c>
      <c r="F2120" s="5">
        <v>2.3694999999999999</v>
      </c>
      <c r="G2120" s="5">
        <v>1.1042154077292465</v>
      </c>
      <c r="I2120" s="86">
        <v>40884</v>
      </c>
      <c r="J2120" s="5">
        <v>28.67</v>
      </c>
      <c r="L2120" s="86">
        <v>40995</v>
      </c>
      <c r="M2120" s="5">
        <v>1.6755</v>
      </c>
      <c r="O2120" s="86">
        <f t="shared" ca="1" si="233"/>
        <v>40995</v>
      </c>
      <c r="P2120" s="5">
        <v>1234.3499999999999</v>
      </c>
      <c r="Q2120" s="5">
        <v>21.8444747477132</v>
      </c>
      <c r="R2120" s="1"/>
      <c r="V2120" s="86">
        <v>40959</v>
      </c>
      <c r="W2120" s="5">
        <v>8</v>
      </c>
      <c r="Z2120" s="86">
        <v>40885</v>
      </c>
      <c r="AA2120" s="5">
        <v>86.95</v>
      </c>
      <c r="AC2120" s="1">
        <v>40843</v>
      </c>
      <c r="AD2120">
        <v>2.5497999999999998</v>
      </c>
      <c r="AE2120" s="87">
        <f t="shared" ca="1" si="234"/>
        <v>0.15379999999999994</v>
      </c>
      <c r="AF2120" s="87">
        <f t="shared" ca="1" si="235"/>
        <v>0.12065827779311299</v>
      </c>
      <c r="AG2120" s="87">
        <f t="shared" ca="1" si="236"/>
        <v>1.9455562700677678</v>
      </c>
      <c r="AI2120" s="1">
        <v>40743</v>
      </c>
      <c r="AJ2120">
        <v>1326.73</v>
      </c>
      <c r="AK2120" s="85">
        <f t="shared" ca="1" si="239"/>
        <v>1.617711948389583E-2</v>
      </c>
      <c r="AL2120" s="87">
        <f t="shared" ca="1" si="237"/>
        <v>1.1442880080211425E-2</v>
      </c>
      <c r="AM2120" s="87">
        <f t="shared" ca="1" si="238"/>
        <v>18.451089717907138</v>
      </c>
    </row>
    <row r="2121" spans="2:39" x14ac:dyDescent="0.45">
      <c r="B2121" s="86">
        <v>40984</v>
      </c>
      <c r="C2121" s="5">
        <v>97.65</v>
      </c>
      <c r="E2121" s="86">
        <v>40988</v>
      </c>
      <c r="F2121" s="5">
        <v>2.4409999999999998</v>
      </c>
      <c r="G2121" s="5">
        <v>0.72582711440122005</v>
      </c>
      <c r="I2121" s="86">
        <v>40883</v>
      </c>
      <c r="J2121" s="5">
        <v>28.13</v>
      </c>
      <c r="L2121" s="86">
        <v>40994</v>
      </c>
      <c r="M2121" s="5">
        <v>1.7248000000000001</v>
      </c>
      <c r="O2121" s="86">
        <f t="shared" ca="1" si="233"/>
        <v>40994</v>
      </c>
      <c r="P2121" s="5">
        <v>1261.01</v>
      </c>
      <c r="Q2121" s="5">
        <v>7.6252088127310804</v>
      </c>
      <c r="R2121" s="1"/>
      <c r="V2121" s="86">
        <v>40956</v>
      </c>
      <c r="W2121" s="5">
        <v>8</v>
      </c>
      <c r="Z2121" s="86">
        <v>40884</v>
      </c>
      <c r="AA2121" s="5">
        <v>87.52</v>
      </c>
      <c r="AC2121" s="1">
        <v>40842</v>
      </c>
      <c r="AD2121">
        <v>2.3959999999999999</v>
      </c>
      <c r="AE2121" s="87">
        <f t="shared" ca="1" si="234"/>
        <v>9.3700000000000117E-2</v>
      </c>
      <c r="AF2121" s="87">
        <f t="shared" ca="1" si="235"/>
        <v>9.2363791606884696E-2</v>
      </c>
      <c r="AG2121" s="87">
        <f t="shared" ca="1" si="236"/>
        <v>1.4893213890896773</v>
      </c>
      <c r="AI2121" s="1">
        <v>40742</v>
      </c>
      <c r="AJ2121">
        <v>1305.44</v>
      </c>
      <c r="AK2121" s="85">
        <f t="shared" ca="1" si="239"/>
        <v>-8.1630615252281328E-3</v>
      </c>
      <c r="AL2121" s="87">
        <f t="shared" ca="1" si="237"/>
        <v>6.8930434759322083E-3</v>
      </c>
      <c r="AM2121" s="87">
        <f t="shared" ca="1" si="238"/>
        <v>11.114698634638643</v>
      </c>
    </row>
    <row r="2122" spans="2:39" x14ac:dyDescent="0.45">
      <c r="B2122" s="86">
        <v>40983</v>
      </c>
      <c r="C2122" s="5">
        <v>97.45</v>
      </c>
      <c r="E2122" s="86">
        <v>40987</v>
      </c>
      <c r="F2122" s="5">
        <v>2.4495</v>
      </c>
      <c r="G2122" s="5">
        <v>0.90839286655059137</v>
      </c>
      <c r="I2122" s="86">
        <v>40882</v>
      </c>
      <c r="J2122" s="5">
        <v>27.84</v>
      </c>
      <c r="L2122" s="86">
        <v>40991</v>
      </c>
      <c r="M2122" s="5">
        <v>1.6970000000000001</v>
      </c>
      <c r="O2122" s="86">
        <f t="shared" ca="1" si="233"/>
        <v>40991</v>
      </c>
      <c r="P2122" s="5">
        <v>1258.47</v>
      </c>
      <c r="Q2122" s="5">
        <v>8.7612264960893906</v>
      </c>
      <c r="R2122" s="1"/>
      <c r="V2122" s="86">
        <v>40955</v>
      </c>
      <c r="W2122" s="5">
        <v>7.63</v>
      </c>
      <c r="Z2122" s="86">
        <v>40883</v>
      </c>
      <c r="AA2122" s="5">
        <v>87.8</v>
      </c>
      <c r="AC2122" s="1">
        <v>40841</v>
      </c>
      <c r="AD2122">
        <v>2.3022999999999998</v>
      </c>
      <c r="AE2122" s="87">
        <f t="shared" ca="1" si="234"/>
        <v>-0.12470000000000026</v>
      </c>
      <c r="AF2122" s="87">
        <f t="shared" ca="1" si="235"/>
        <v>7.5342462573682073E-2</v>
      </c>
      <c r="AG2122" s="87">
        <f t="shared" ca="1" si="236"/>
        <v>1.2148607053211236</v>
      </c>
      <c r="AI2122" s="1">
        <v>40739</v>
      </c>
      <c r="AJ2122">
        <v>1316.14</v>
      </c>
      <c r="AK2122" s="85">
        <f t="shared" ca="1" si="239"/>
        <v>5.5390406798801889E-3</v>
      </c>
      <c r="AL2122" s="87">
        <f t="shared" ca="1" si="237"/>
        <v>5.8832284896786109E-3</v>
      </c>
      <c r="AM2122" s="87">
        <f t="shared" ca="1" si="238"/>
        <v>9.4864208951844304</v>
      </c>
    </row>
    <row r="2123" spans="2:39" x14ac:dyDescent="0.45">
      <c r="B2123" s="86">
        <v>40982</v>
      </c>
      <c r="C2123" s="5">
        <v>100.28</v>
      </c>
      <c r="E2123" s="86">
        <v>40984</v>
      </c>
      <c r="F2123" s="5">
        <v>2.355</v>
      </c>
      <c r="G2123" s="5">
        <v>0.90606195520321231</v>
      </c>
      <c r="I2123" s="86">
        <v>40879</v>
      </c>
      <c r="J2123" s="5">
        <v>27.52</v>
      </c>
      <c r="L2123" s="86">
        <v>40990</v>
      </c>
      <c r="M2123" s="5">
        <v>1.7230000000000001</v>
      </c>
      <c r="O2123" s="86">
        <f t="shared" ca="1" si="233"/>
        <v>40990</v>
      </c>
      <c r="P2123" s="5">
        <v>1257.08</v>
      </c>
      <c r="Q2123" s="5">
        <v>33.1669453242991</v>
      </c>
      <c r="R2123" s="1"/>
      <c r="V2123" s="86">
        <v>40954</v>
      </c>
      <c r="W2123" s="5">
        <v>8</v>
      </c>
      <c r="Z2123" s="86">
        <v>40882</v>
      </c>
      <c r="AA2123" s="5">
        <v>87.41</v>
      </c>
      <c r="AC2123" s="1">
        <v>40840</v>
      </c>
      <c r="AD2123">
        <v>2.427</v>
      </c>
      <c r="AE2123" s="87">
        <f t="shared" ca="1" si="234"/>
        <v>1.0000000000000231E-2</v>
      </c>
      <c r="AF2123" s="87">
        <f t="shared" ca="1" si="235"/>
        <v>2.5759981884051531E-2</v>
      </c>
      <c r="AG2123" s="87">
        <f t="shared" ca="1" si="236"/>
        <v>0.41536722708144941</v>
      </c>
      <c r="AI2123" s="1">
        <v>40738</v>
      </c>
      <c r="AJ2123">
        <v>1308.8699999999999</v>
      </c>
      <c r="AK2123" s="85">
        <f t="shared" ca="1" si="239"/>
        <v>-6.7388008717841662E-3</v>
      </c>
      <c r="AL2123" s="87">
        <f t="shared" ca="1" si="237"/>
        <v>8.8439251798724198E-3</v>
      </c>
      <c r="AM2123" s="87">
        <f t="shared" ca="1" si="238"/>
        <v>14.260400861359813</v>
      </c>
    </row>
    <row r="2124" spans="2:39" x14ac:dyDescent="0.45">
      <c r="B2124" s="86">
        <v>40981</v>
      </c>
      <c r="C2124" s="5">
        <v>89.9</v>
      </c>
      <c r="E2124" s="86">
        <v>40983</v>
      </c>
      <c r="F2124" s="5">
        <v>2.3445</v>
      </c>
      <c r="G2124" s="5">
        <v>0.9894229884129434</v>
      </c>
      <c r="I2124" s="86">
        <v>40878</v>
      </c>
      <c r="J2124" s="5">
        <v>27.41</v>
      </c>
      <c r="L2124" s="86">
        <v>40989</v>
      </c>
      <c r="M2124" s="5">
        <v>1.738</v>
      </c>
      <c r="O2124" s="86">
        <f t="shared" ca="1" si="233"/>
        <v>40989</v>
      </c>
      <c r="P2124" s="5">
        <v>1244.28</v>
      </c>
      <c r="Q2124" s="5">
        <v>34.279534685588999</v>
      </c>
      <c r="R2124" s="1"/>
      <c r="V2124" s="86">
        <v>40953</v>
      </c>
      <c r="W2124" s="5">
        <v>7.94</v>
      </c>
      <c r="Z2124" s="86">
        <v>40879</v>
      </c>
      <c r="AA2124" s="5">
        <v>86.92</v>
      </c>
      <c r="AC2124" s="1">
        <v>40837</v>
      </c>
      <c r="AD2124">
        <v>2.4169999999999998</v>
      </c>
      <c r="AE2124" s="87">
        <f t="shared" ca="1" si="234"/>
        <v>3.479999999999972E-2</v>
      </c>
      <c r="AF2124" s="87">
        <f t="shared" ca="1" si="235"/>
        <v>2.6312101145037112E-2</v>
      </c>
      <c r="AG2124" s="87">
        <f t="shared" ca="1" si="236"/>
        <v>0.42426988266118115</v>
      </c>
      <c r="AI2124" s="1">
        <v>40737</v>
      </c>
      <c r="AJ2124">
        <v>1317.72</v>
      </c>
      <c r="AK2124" s="85">
        <f t="shared" ca="1" si="239"/>
        <v>3.1010604931557902E-3</v>
      </c>
      <c r="AL2124" s="87">
        <f t="shared" ca="1" si="237"/>
        <v>8.8462217563083905E-3</v>
      </c>
      <c r="AM2124" s="87">
        <f t="shared" ca="1" si="238"/>
        <v>14.264103979592905</v>
      </c>
    </row>
    <row r="2125" spans="2:39" x14ac:dyDescent="0.45">
      <c r="B2125" s="86">
        <v>40980</v>
      </c>
      <c r="C2125" s="5">
        <v>88.155000000000001</v>
      </c>
      <c r="E2125" s="86">
        <v>40982</v>
      </c>
      <c r="F2125" s="5">
        <v>2.3220000000000001</v>
      </c>
      <c r="G2125" s="5">
        <v>1.0246013127065579</v>
      </c>
      <c r="I2125" s="86">
        <v>40877</v>
      </c>
      <c r="J2125" s="5">
        <v>27.8</v>
      </c>
      <c r="L2125" s="86">
        <v>40988</v>
      </c>
      <c r="M2125" s="5">
        <v>1.7809999999999999</v>
      </c>
      <c r="O2125" s="86">
        <f t="shared" ca="1" si="233"/>
        <v>40988</v>
      </c>
      <c r="P2125" s="5">
        <v>1244.58</v>
      </c>
      <c r="Q2125" s="5">
        <v>34.309997654956199</v>
      </c>
      <c r="R2125" s="1"/>
      <c r="V2125" s="86">
        <v>40952</v>
      </c>
      <c r="W2125" s="5">
        <v>8.25</v>
      </c>
      <c r="Z2125" s="86">
        <v>40878</v>
      </c>
      <c r="AA2125" s="5">
        <v>86.43</v>
      </c>
      <c r="AC2125" s="1">
        <v>40836</v>
      </c>
      <c r="AD2125">
        <v>2.3822000000000001</v>
      </c>
      <c r="AE2125" s="87">
        <f t="shared" ca="1" si="234"/>
        <v>2.870000000000017E-2</v>
      </c>
      <c r="AF2125" s="87">
        <f t="shared" ca="1" si="235"/>
        <v>5.2643391481425973E-2</v>
      </c>
      <c r="AG2125" s="87">
        <f t="shared" ca="1" si="236"/>
        <v>0.8488491817356808</v>
      </c>
      <c r="AI2125" s="1">
        <v>40736</v>
      </c>
      <c r="AJ2125">
        <v>1313.64</v>
      </c>
      <c r="AK2125" s="85">
        <f t="shared" ca="1" si="239"/>
        <v>-4.4433883819261907E-3</v>
      </c>
      <c r="AL2125" s="87">
        <f t="shared" ca="1" si="237"/>
        <v>1.1786561897427881E-2</v>
      </c>
      <c r="AM2125" s="87">
        <f t="shared" ca="1" si="238"/>
        <v>19.005259996667675</v>
      </c>
    </row>
    <row r="2126" spans="2:39" x14ac:dyDescent="0.45">
      <c r="B2126" s="86">
        <v>40977</v>
      </c>
      <c r="C2126" s="5">
        <v>88.1</v>
      </c>
      <c r="E2126" s="86">
        <v>40981</v>
      </c>
      <c r="F2126" s="5">
        <v>2.1947000000000001</v>
      </c>
      <c r="G2126" s="5">
        <v>0.69336463471009835</v>
      </c>
      <c r="I2126" s="86">
        <v>40876</v>
      </c>
      <c r="J2126" s="5">
        <v>30.64</v>
      </c>
      <c r="L2126" s="86">
        <v>40987</v>
      </c>
      <c r="M2126" s="5">
        <v>1.8134999999999999</v>
      </c>
      <c r="O2126" s="86">
        <f t="shared" ca="1" si="233"/>
        <v>40987</v>
      </c>
      <c r="P2126" s="5">
        <v>1246.96</v>
      </c>
      <c r="Q2126" s="5">
        <v>34.702767113940403</v>
      </c>
      <c r="R2126" s="1"/>
      <c r="V2126" s="86">
        <v>40949</v>
      </c>
      <c r="W2126" s="5">
        <v>8.6300000000000008</v>
      </c>
      <c r="Z2126" s="86">
        <v>40877</v>
      </c>
      <c r="AA2126" s="5">
        <v>86.6</v>
      </c>
      <c r="AC2126" s="1">
        <v>40835</v>
      </c>
      <c r="AD2126">
        <v>2.3534999999999999</v>
      </c>
      <c r="AE2126" s="87">
        <f t="shared" ca="1" si="234"/>
        <v>-2.2499999999999964E-2</v>
      </c>
      <c r="AF2126" s="87">
        <f t="shared" ca="1" si="235"/>
        <v>6.9040489328123122E-2</v>
      </c>
      <c r="AG2126" s="87">
        <f t="shared" ca="1" si="236"/>
        <v>1.1132444400639678</v>
      </c>
      <c r="AI2126" s="1">
        <v>40735</v>
      </c>
      <c r="AJ2126">
        <v>1319.49</v>
      </c>
      <c r="AK2126" s="85">
        <f t="shared" ca="1" si="239"/>
        <v>-1.8256123199656974E-2</v>
      </c>
      <c r="AL2126" s="87">
        <f t="shared" ca="1" si="237"/>
        <v>1.2154609218057512E-2</v>
      </c>
      <c r="AM2126" s="87">
        <f t="shared" ca="1" si="238"/>
        <v>19.598718469165028</v>
      </c>
    </row>
    <row r="2127" spans="2:39" x14ac:dyDescent="0.45">
      <c r="B2127" s="86">
        <v>40976</v>
      </c>
      <c r="C2127" s="5">
        <v>91.8</v>
      </c>
      <c r="E2127" s="86">
        <v>40980</v>
      </c>
      <c r="F2127" s="5">
        <v>2.101</v>
      </c>
      <c r="G2127" s="5">
        <v>0.28971825394107809</v>
      </c>
      <c r="I2127" s="86">
        <v>40875</v>
      </c>
      <c r="J2127" s="5">
        <v>32.130000000000003</v>
      </c>
      <c r="L2127" s="86">
        <v>40984</v>
      </c>
      <c r="M2127" s="5">
        <v>1.7395</v>
      </c>
      <c r="O2127" s="86">
        <f t="shared" ca="1" si="233"/>
        <v>40984</v>
      </c>
      <c r="P2127" s="5">
        <v>1195.19</v>
      </c>
      <c r="Q2127" s="5">
        <v>33.988999457707003</v>
      </c>
      <c r="R2127" s="1"/>
      <c r="V2127" s="86">
        <v>40948</v>
      </c>
      <c r="W2127" s="5">
        <v>8.06</v>
      </c>
      <c r="Z2127" s="86">
        <v>40876</v>
      </c>
      <c r="AA2127" s="5">
        <v>85.15</v>
      </c>
      <c r="AC2127" s="1">
        <v>40834</v>
      </c>
      <c r="AD2127">
        <v>2.3759999999999999</v>
      </c>
      <c r="AE2127" s="87">
        <f t="shared" ca="1" si="234"/>
        <v>2.4999999999999911E-2</v>
      </c>
      <c r="AF2127" s="87">
        <f t="shared" ca="1" si="235"/>
        <v>6.833073369038771E-2</v>
      </c>
      <c r="AG2127" s="87">
        <f t="shared" ca="1" si="236"/>
        <v>1.1017999742845062</v>
      </c>
      <c r="AI2127" s="1">
        <v>40732</v>
      </c>
      <c r="AJ2127">
        <v>1343.8</v>
      </c>
      <c r="AK2127" s="85">
        <f t="shared" ca="1" si="239"/>
        <v>-6.9855160925432255E-3</v>
      </c>
      <c r="AL2127" s="87">
        <f t="shared" ca="1" si="237"/>
        <v>7.2394676801398848E-3</v>
      </c>
      <c r="AM2127" s="87">
        <f t="shared" ca="1" si="238"/>
        <v>11.673290879552942</v>
      </c>
    </row>
    <row r="2128" spans="2:39" x14ac:dyDescent="0.45">
      <c r="B2128" s="86">
        <v>40975</v>
      </c>
      <c r="C2128" s="5">
        <v>90.83</v>
      </c>
      <c r="E2128" s="86">
        <v>40977</v>
      </c>
      <c r="F2128" s="5">
        <v>2.1059999999999999</v>
      </c>
      <c r="G2128" s="5">
        <v>0.7069853841016337</v>
      </c>
      <c r="I2128" s="86">
        <v>40872</v>
      </c>
      <c r="J2128" s="5">
        <v>34.47</v>
      </c>
      <c r="L2128" s="86">
        <v>40983</v>
      </c>
      <c r="M2128" s="5">
        <v>1.7195</v>
      </c>
      <c r="O2128" s="86">
        <f t="shared" ref="O2128:O2191" ca="1" si="240">VALUE(L2128)</f>
        <v>40983</v>
      </c>
      <c r="P2128" s="5">
        <v>1192.55</v>
      </c>
      <c r="Q2128" s="5">
        <v>34.259436078457803</v>
      </c>
      <c r="R2128" s="1"/>
      <c r="V2128" s="86">
        <v>40947</v>
      </c>
      <c r="W2128" s="5">
        <v>11.75</v>
      </c>
      <c r="Z2128" s="86">
        <v>40875</v>
      </c>
      <c r="AA2128" s="5">
        <v>84.6</v>
      </c>
      <c r="AC2128" s="1">
        <v>40833</v>
      </c>
      <c r="AD2128">
        <v>2.351</v>
      </c>
      <c r="AE2128" s="87">
        <f t="shared" ca="1" si="234"/>
        <v>-8.4000000000000075E-2</v>
      </c>
      <c r="AF2128" s="87">
        <f t="shared" ca="1" si="235"/>
        <v>6.9590660292887158E-2</v>
      </c>
      <c r="AG2128" s="87">
        <f t="shared" ca="1" si="236"/>
        <v>1.1221156803110834</v>
      </c>
      <c r="AI2128" s="1">
        <v>40731</v>
      </c>
      <c r="AJ2128">
        <v>1353.22</v>
      </c>
      <c r="AK2128" s="85">
        <f t="shared" ca="1" si="239"/>
        <v>1.0392115660598538E-2</v>
      </c>
      <c r="AL2128" s="87">
        <f t="shared" ca="1" si="237"/>
        <v>7.4611629331500489E-3</v>
      </c>
      <c r="AM2128" s="87">
        <f t="shared" ca="1" si="238"/>
        <v>12.030763733821383</v>
      </c>
    </row>
    <row r="2129" spans="2:39" x14ac:dyDescent="0.45">
      <c r="B2129" s="86">
        <v>40974</v>
      </c>
      <c r="C2129" s="5">
        <v>91.7</v>
      </c>
      <c r="E2129" s="86">
        <v>40976</v>
      </c>
      <c r="F2129" s="5">
        <v>2.0935000000000001</v>
      </c>
      <c r="G2129" s="5">
        <v>0.73807830433723909</v>
      </c>
      <c r="I2129" s="86">
        <v>40870</v>
      </c>
      <c r="J2129" s="5">
        <v>33.979999999999997</v>
      </c>
      <c r="L2129" s="86">
        <v>40982</v>
      </c>
      <c r="M2129" s="5">
        <v>1.681</v>
      </c>
      <c r="O2129" s="86">
        <f t="shared" ca="1" si="240"/>
        <v>40982</v>
      </c>
      <c r="P2129" s="5">
        <v>1158.67</v>
      </c>
      <c r="Q2129" s="5">
        <v>16.174841530390601</v>
      </c>
      <c r="R2129" s="1"/>
      <c r="V2129" s="86">
        <v>40946</v>
      </c>
      <c r="W2129" s="5">
        <v>11.25</v>
      </c>
      <c r="Z2129" s="86">
        <v>40872</v>
      </c>
      <c r="AA2129" s="5">
        <v>82.75</v>
      </c>
      <c r="AC2129" s="1">
        <v>40830</v>
      </c>
      <c r="AD2129">
        <v>2.4350000000000001</v>
      </c>
      <c r="AE2129" s="87">
        <f t="shared" ca="1" si="234"/>
        <v>7.8200000000000269E-2</v>
      </c>
      <c r="AF2129" s="87">
        <f t="shared" ca="1" si="235"/>
        <v>4.1589051043113341E-2</v>
      </c>
      <c r="AG2129" s="87">
        <f t="shared" ca="1" si="236"/>
        <v>0.67060329803344876</v>
      </c>
      <c r="AI2129" s="1">
        <v>40730</v>
      </c>
      <c r="AJ2129">
        <v>1339.23</v>
      </c>
      <c r="AK2129" s="85">
        <f t="shared" ca="1" si="239"/>
        <v>1.0085503505138003E-3</v>
      </c>
      <c r="AL2129" s="87">
        <f t="shared" ca="1" si="237"/>
        <v>7.4004890086241271E-3</v>
      </c>
      <c r="AM2129" s="87">
        <f t="shared" ca="1" si="238"/>
        <v>11.932929970195623</v>
      </c>
    </row>
    <row r="2130" spans="2:39" x14ac:dyDescent="0.45">
      <c r="B2130" s="86">
        <v>40973</v>
      </c>
      <c r="C2130" s="5">
        <v>91.65</v>
      </c>
      <c r="E2130" s="86">
        <v>40975</v>
      </c>
      <c r="F2130" s="5">
        <v>2.06</v>
      </c>
      <c r="G2130" s="5">
        <v>0.82212301390971843</v>
      </c>
      <c r="I2130" s="86">
        <v>40869</v>
      </c>
      <c r="J2130" s="5">
        <v>31.97</v>
      </c>
      <c r="L2130" s="86">
        <v>40981</v>
      </c>
      <c r="M2130" s="5">
        <v>1.5891999999999999</v>
      </c>
      <c r="O2130" s="86">
        <f t="shared" ca="1" si="240"/>
        <v>40981</v>
      </c>
      <c r="P2130" s="5">
        <v>1161.79</v>
      </c>
      <c r="Q2130" s="5">
        <v>17.380497274625299</v>
      </c>
      <c r="R2130" s="1"/>
      <c r="V2130" s="86">
        <v>40945</v>
      </c>
      <c r="W2130" s="5">
        <v>10.94</v>
      </c>
      <c r="Z2130" s="86">
        <v>40870</v>
      </c>
      <c r="AA2130" s="5">
        <v>82.75</v>
      </c>
      <c r="AC2130" s="1">
        <v>40829</v>
      </c>
      <c r="AD2130">
        <v>2.3567999999999998</v>
      </c>
      <c r="AE2130" s="87">
        <f t="shared" ca="1" si="234"/>
        <v>-1.4700000000000379E-2</v>
      </c>
      <c r="AF2130" s="87">
        <f t="shared" ca="1" si="235"/>
        <v>3.7895074438067451E-2</v>
      </c>
      <c r="AG2130" s="87">
        <f t="shared" ca="1" si="236"/>
        <v>0.61103971502131915</v>
      </c>
      <c r="AI2130" s="1">
        <v>40729</v>
      </c>
      <c r="AJ2130">
        <v>1337.88</v>
      </c>
      <c r="AK2130" s="85">
        <f t="shared" ca="1" si="239"/>
        <v>-1.3370433916550409E-3</v>
      </c>
      <c r="AL2130" s="87">
        <f t="shared" ca="1" si="237"/>
        <v>6.6123520019555704E-3</v>
      </c>
      <c r="AM2130" s="87">
        <f t="shared" ca="1" si="238"/>
        <v>10.662097232448744</v>
      </c>
    </row>
    <row r="2131" spans="2:39" x14ac:dyDescent="0.45">
      <c r="B2131" s="86">
        <v>40970</v>
      </c>
      <c r="C2131" s="5">
        <v>91.55</v>
      </c>
      <c r="E2131" s="86">
        <v>40974</v>
      </c>
      <c r="F2131" s="5">
        <v>2.0289999999999999</v>
      </c>
      <c r="G2131" s="5">
        <v>0.93675837332793421</v>
      </c>
      <c r="I2131" s="86">
        <v>40868</v>
      </c>
      <c r="J2131" s="5">
        <v>32.909999999999997</v>
      </c>
      <c r="L2131" s="86">
        <v>40980</v>
      </c>
      <c r="M2131" s="5">
        <v>1.5215000000000001</v>
      </c>
      <c r="O2131" s="86">
        <f t="shared" ca="1" si="240"/>
        <v>40980</v>
      </c>
      <c r="P2131" s="5">
        <v>1188.04</v>
      </c>
      <c r="Q2131" s="5">
        <v>14.794166470118</v>
      </c>
      <c r="R2131" s="1"/>
      <c r="V2131" s="86">
        <v>40942</v>
      </c>
      <c r="W2131" s="5">
        <v>10.75</v>
      </c>
      <c r="Z2131" s="86">
        <v>40869</v>
      </c>
      <c r="AA2131" s="5">
        <v>84.27</v>
      </c>
      <c r="AC2131" s="1">
        <v>40828</v>
      </c>
      <c r="AD2131">
        <v>2.3715000000000002</v>
      </c>
      <c r="AE2131" s="87">
        <f t="shared" ca="1" si="234"/>
        <v>3.4499999999999975E-2</v>
      </c>
      <c r="AF2131" s="87">
        <f t="shared" ca="1" si="235"/>
        <v>3.8294766831339616E-2</v>
      </c>
      <c r="AG2131" s="87">
        <f t="shared" ca="1" si="236"/>
        <v>0.61748456121050821</v>
      </c>
      <c r="AI2131" s="1">
        <v>40725</v>
      </c>
      <c r="AJ2131">
        <v>1339.67</v>
      </c>
      <c r="AK2131" s="85">
        <f t="shared" ca="1" si="239"/>
        <v>1.430684739491854E-2</v>
      </c>
      <c r="AL2131" s="87">
        <f t="shared" ca="1" si="237"/>
        <v>2.7255543598264172E-3</v>
      </c>
      <c r="AM2131" s="87">
        <f t="shared" ca="1" si="238"/>
        <v>4.3948243511838845</v>
      </c>
    </row>
    <row r="2132" spans="2:39" x14ac:dyDescent="0.45">
      <c r="B2132" s="86">
        <v>40969</v>
      </c>
      <c r="C2132" s="5">
        <v>94.25</v>
      </c>
      <c r="E2132" s="86">
        <v>40973</v>
      </c>
      <c r="F2132" s="5">
        <v>2.089</v>
      </c>
      <c r="G2132" s="5">
        <v>0.76091584072528307</v>
      </c>
      <c r="I2132" s="86">
        <v>40865</v>
      </c>
      <c r="J2132" s="5">
        <v>32</v>
      </c>
      <c r="L2132" s="86">
        <v>40977</v>
      </c>
      <c r="M2132" s="5">
        <v>1.532</v>
      </c>
      <c r="O2132" s="86">
        <f t="shared" ca="1" si="240"/>
        <v>40977</v>
      </c>
      <c r="P2132" s="5">
        <v>1192.98</v>
      </c>
      <c r="Q2132" s="5">
        <v>13.8788865666635</v>
      </c>
      <c r="R2132" s="1"/>
      <c r="V2132" s="86">
        <v>40941</v>
      </c>
      <c r="W2132" s="5">
        <v>10.25</v>
      </c>
      <c r="Z2132" s="86">
        <v>40868</v>
      </c>
      <c r="AA2132" s="5">
        <v>84.92</v>
      </c>
      <c r="AC2132" s="1">
        <v>40827</v>
      </c>
      <c r="AD2132">
        <v>2.3370000000000002</v>
      </c>
      <c r="AE2132" s="87">
        <f t="shared" ca="1" si="234"/>
        <v>6.6699999999999982E-2</v>
      </c>
      <c r="AF2132" s="87">
        <f t="shared" ca="1" si="235"/>
        <v>4.0638774587824396E-2</v>
      </c>
      <c r="AG2132" s="87">
        <f t="shared" ca="1" si="236"/>
        <v>0.65528055060409085</v>
      </c>
      <c r="AI2132" s="1">
        <v>40724</v>
      </c>
      <c r="AJ2132">
        <v>1320.64</v>
      </c>
      <c r="AK2132" s="85">
        <f t="shared" ca="1" si="239"/>
        <v>1.0068386646291337E-2</v>
      </c>
      <c r="AL2132" s="87">
        <f t="shared" ca="1" si="237"/>
        <v>1.9973464129783248E-3</v>
      </c>
      <c r="AM2132" s="87">
        <f t="shared" ca="1" si="238"/>
        <v>3.2206243188141621</v>
      </c>
    </row>
    <row r="2133" spans="2:39" x14ac:dyDescent="0.45">
      <c r="B2133" s="86">
        <v>40968</v>
      </c>
      <c r="C2133" s="5">
        <v>90.95</v>
      </c>
      <c r="E2133" s="86">
        <v>40970</v>
      </c>
      <c r="F2133" s="5">
        <v>2.0590000000000002</v>
      </c>
      <c r="G2133" s="5">
        <v>0.73797379131420715</v>
      </c>
      <c r="I2133" s="86">
        <v>40864</v>
      </c>
      <c r="J2133" s="5">
        <v>34.51</v>
      </c>
      <c r="L2133" s="86">
        <v>40976</v>
      </c>
      <c r="M2133" s="5">
        <v>1.5355000000000001</v>
      </c>
      <c r="O2133" s="86">
        <f t="shared" ca="1" si="240"/>
        <v>40976</v>
      </c>
      <c r="P2133" s="5">
        <v>1215.6500000000001</v>
      </c>
      <c r="Q2133" s="5">
        <v>18.0666351303861</v>
      </c>
      <c r="R2133" s="1"/>
      <c r="V2133" s="86">
        <v>40940</v>
      </c>
      <c r="W2133" s="5">
        <v>10</v>
      </c>
      <c r="Z2133" s="86">
        <v>40865</v>
      </c>
      <c r="AA2133" s="5">
        <v>85.89</v>
      </c>
      <c r="AC2133" s="1">
        <v>40826</v>
      </c>
      <c r="AD2133">
        <v>2.2703000000000002</v>
      </c>
      <c r="AE2133" s="87">
        <f t="shared" ca="1" si="234"/>
        <v>-6.6999999999999282E-3</v>
      </c>
      <c r="AF2133" s="87">
        <f t="shared" ca="1" si="235"/>
        <v>4.0373537125201218E-2</v>
      </c>
      <c r="AG2133" s="87">
        <f t="shared" ca="1" si="236"/>
        <v>0.65100372502774528</v>
      </c>
      <c r="AI2133" s="1">
        <v>40723</v>
      </c>
      <c r="AJ2133">
        <v>1307.4100000000001</v>
      </c>
      <c r="AK2133" s="85">
        <f t="shared" ca="1" si="239"/>
        <v>8.2486412827602693E-3</v>
      </c>
      <c r="AL2133" s="87">
        <f t="shared" ca="1" si="237"/>
        <v>1.1120425643612727E-2</v>
      </c>
      <c r="AM2133" s="87">
        <f t="shared" ca="1" si="238"/>
        <v>17.931147561918916</v>
      </c>
    </row>
    <row r="2134" spans="2:39" x14ac:dyDescent="0.45">
      <c r="B2134" s="86">
        <v>40967</v>
      </c>
      <c r="C2134" s="5">
        <v>89.15</v>
      </c>
      <c r="E2134" s="86">
        <v>40969</v>
      </c>
      <c r="F2134" s="5">
        <v>2.1145</v>
      </c>
      <c r="G2134" s="5">
        <v>0.71730522327202551</v>
      </c>
      <c r="I2134" s="86">
        <v>40863</v>
      </c>
      <c r="J2134" s="5">
        <v>33.51</v>
      </c>
      <c r="L2134" s="86">
        <v>40975</v>
      </c>
      <c r="M2134" s="5">
        <v>1.5055000000000001</v>
      </c>
      <c r="O2134" s="86">
        <f t="shared" ca="1" si="240"/>
        <v>40975</v>
      </c>
      <c r="P2134" s="5">
        <v>1216.1300000000001</v>
      </c>
      <c r="Q2134" s="5">
        <v>16.460680361687</v>
      </c>
      <c r="R2134" s="1"/>
      <c r="V2134" s="86">
        <v>40939</v>
      </c>
      <c r="W2134" s="5">
        <v>11.69</v>
      </c>
      <c r="Z2134" s="86">
        <v>40864</v>
      </c>
      <c r="AA2134" s="5">
        <v>85.95</v>
      </c>
      <c r="AC2134" s="1">
        <v>40823</v>
      </c>
      <c r="AD2134">
        <v>2.2770000000000001</v>
      </c>
      <c r="AE2134" s="87">
        <f t="shared" ca="1" si="234"/>
        <v>7.9000000000000181E-2</v>
      </c>
      <c r="AF2134" s="87">
        <f t="shared" ca="1" si="235"/>
        <v>8.3719770663804038E-3</v>
      </c>
      <c r="AG2134" s="87">
        <f t="shared" ca="1" si="236"/>
        <v>0.13499407394400634</v>
      </c>
      <c r="AI2134" s="1">
        <v>40722</v>
      </c>
      <c r="AJ2134">
        <v>1296.67</v>
      </c>
      <c r="AK2134" s="85">
        <f t="shared" ca="1" si="239"/>
        <v>1.2861239773101529E-2</v>
      </c>
      <c r="AL2134" s="87">
        <f t="shared" ca="1" si="237"/>
        <v>1.1292122694618009E-2</v>
      </c>
      <c r="AM2134" s="87">
        <f t="shared" ca="1" si="238"/>
        <v>18.208000737884387</v>
      </c>
    </row>
    <row r="2135" spans="2:39" x14ac:dyDescent="0.45">
      <c r="B2135" s="86">
        <v>40966</v>
      </c>
      <c r="C2135" s="5">
        <v>90.05</v>
      </c>
      <c r="E2135" s="86">
        <v>40968</v>
      </c>
      <c r="F2135" s="5">
        <v>2.0615000000000001</v>
      </c>
      <c r="G2135" s="5">
        <v>0.53292357175614924</v>
      </c>
      <c r="I2135" s="86">
        <v>40862</v>
      </c>
      <c r="J2135" s="5">
        <v>31.22</v>
      </c>
      <c r="L2135" s="86">
        <v>40974</v>
      </c>
      <c r="M2135" s="5">
        <v>1.4767999999999999</v>
      </c>
      <c r="O2135" s="86">
        <f t="shared" ca="1" si="240"/>
        <v>40974</v>
      </c>
      <c r="P2135" s="5">
        <v>1236.9100000000001</v>
      </c>
      <c r="Q2135" s="5">
        <v>25.7937213326312</v>
      </c>
      <c r="R2135" s="1"/>
      <c r="V2135" s="86">
        <v>40938</v>
      </c>
      <c r="W2135" s="5">
        <v>12.5</v>
      </c>
      <c r="Z2135" s="86">
        <v>40863</v>
      </c>
      <c r="AA2135" s="5">
        <v>86.373000000000005</v>
      </c>
      <c r="AC2135" s="1">
        <v>40822</v>
      </c>
      <c r="AD2135">
        <v>2.198</v>
      </c>
      <c r="AE2135" s="87">
        <f t="shared" ca="1" si="234"/>
        <v>7.6000000000000068E-2</v>
      </c>
      <c r="AF2135" s="87">
        <f t="shared" ca="1" si="235"/>
        <v>0.10437898894573251</v>
      </c>
      <c r="AG2135" s="87">
        <f t="shared" ca="1" si="236"/>
        <v>1.6830606247746012</v>
      </c>
      <c r="AI2135" s="1">
        <v>40721</v>
      </c>
      <c r="AJ2135">
        <v>1280.0999999999999</v>
      </c>
      <c r="AK2135" s="85">
        <f t="shared" ca="1" si="239"/>
        <v>9.1425172334026923E-3</v>
      </c>
      <c r="AL2135" s="87">
        <f t="shared" ca="1" si="237"/>
        <v>8.8881530720795743E-3</v>
      </c>
      <c r="AM2135" s="87">
        <f t="shared" ca="1" si="238"/>
        <v>14.331716194687418</v>
      </c>
    </row>
    <row r="2136" spans="2:39" x14ac:dyDescent="0.45">
      <c r="B2136" s="86">
        <v>40963</v>
      </c>
      <c r="C2136" s="5">
        <v>91.31</v>
      </c>
      <c r="E2136" s="86">
        <v>40967</v>
      </c>
      <c r="F2136" s="5">
        <v>2.0385</v>
      </c>
      <c r="G2136" s="5">
        <v>0.44520504639248043</v>
      </c>
      <c r="I2136" s="86">
        <v>40861</v>
      </c>
      <c r="J2136" s="5">
        <v>31.13</v>
      </c>
      <c r="L2136" s="86">
        <v>40973</v>
      </c>
      <c r="M2136" s="5">
        <v>1.5369999999999999</v>
      </c>
      <c r="O2136" s="86">
        <f t="shared" ca="1" si="240"/>
        <v>40973</v>
      </c>
      <c r="P2136" s="5">
        <v>1257.81</v>
      </c>
      <c r="Q2136" s="5">
        <v>19.2706547333629</v>
      </c>
      <c r="R2136" s="1"/>
      <c r="V2136" s="86">
        <v>40935</v>
      </c>
      <c r="W2136" s="5">
        <v>11.75</v>
      </c>
      <c r="Z2136" s="86">
        <v>40862</v>
      </c>
      <c r="AA2136" s="5">
        <v>87.22</v>
      </c>
      <c r="AC2136" s="1">
        <v>40821</v>
      </c>
      <c r="AD2136">
        <v>2.1219999999999999</v>
      </c>
      <c r="AE2136" s="87">
        <f t="shared" ca="1" si="234"/>
        <v>6.4000000000000057E-2</v>
      </c>
      <c r="AF2136" s="87">
        <f t="shared" ca="1" si="235"/>
        <v>0.10435054304282917</v>
      </c>
      <c r="AG2136" s="87">
        <f t="shared" ca="1" si="236"/>
        <v>1.6826019483724215</v>
      </c>
      <c r="AI2136" s="1">
        <v>40718</v>
      </c>
      <c r="AJ2136">
        <v>1268.45</v>
      </c>
      <c r="AK2136" s="85">
        <f t="shared" ca="1" si="239"/>
        <v>-1.1795038682533874E-2</v>
      </c>
      <c r="AL2136" s="87">
        <f t="shared" ca="1" si="237"/>
        <v>1.0830736824173102E-2</v>
      </c>
      <c r="AM2136" s="87">
        <f t="shared" ca="1" si="238"/>
        <v>17.4640383760944</v>
      </c>
    </row>
    <row r="2137" spans="2:39" x14ac:dyDescent="0.45">
      <c r="B2137" s="86">
        <v>40962</v>
      </c>
      <c r="C2137" s="5">
        <v>93.3</v>
      </c>
      <c r="E2137" s="86">
        <v>40966</v>
      </c>
      <c r="F2137" s="5">
        <v>2.0289000000000001</v>
      </c>
      <c r="G2137" s="5">
        <v>0.46458452765167652</v>
      </c>
      <c r="I2137" s="86">
        <v>40858</v>
      </c>
      <c r="J2137" s="5">
        <v>30.04</v>
      </c>
      <c r="L2137" s="86">
        <v>40970</v>
      </c>
      <c r="M2137" s="5">
        <v>1.5349999999999999</v>
      </c>
      <c r="O2137" s="86">
        <f t="shared" ca="1" si="240"/>
        <v>40970</v>
      </c>
      <c r="P2137" s="5">
        <v>1251.78</v>
      </c>
      <c r="Q2137" s="5">
        <v>39.988971173244003</v>
      </c>
      <c r="R2137" s="1"/>
      <c r="V2137" s="86">
        <v>40934</v>
      </c>
      <c r="W2137" s="5">
        <v>10.75</v>
      </c>
      <c r="Z2137" s="86">
        <v>40861</v>
      </c>
      <c r="AA2137" s="5">
        <v>87.45</v>
      </c>
      <c r="AC2137" s="1">
        <v>40820</v>
      </c>
      <c r="AD2137">
        <v>2.0579999999999998</v>
      </c>
      <c r="AE2137" s="87">
        <f t="shared" ca="1" si="234"/>
        <v>8.3599999999999897E-2</v>
      </c>
      <c r="AF2137" s="87">
        <f t="shared" ca="1" si="235"/>
        <v>9.5297092470512129E-2</v>
      </c>
      <c r="AG2137" s="87">
        <f t="shared" ca="1" si="236"/>
        <v>1.5366194443214194</v>
      </c>
      <c r="AI2137" s="1">
        <v>40717</v>
      </c>
      <c r="AJ2137">
        <v>1283.5</v>
      </c>
      <c r="AK2137" s="85">
        <f t="shared" ca="1" si="239"/>
        <v>-2.8319814775847074E-3</v>
      </c>
      <c r="AL2137" s="87">
        <f t="shared" ca="1" si="237"/>
        <v>8.8473283868170053E-3</v>
      </c>
      <c r="AM2137" s="87">
        <f t="shared" ca="1" si="238"/>
        <v>14.265888367671419</v>
      </c>
    </row>
    <row r="2138" spans="2:39" x14ac:dyDescent="0.45">
      <c r="B2138" s="86">
        <v>40961</v>
      </c>
      <c r="C2138" s="5">
        <v>93.8</v>
      </c>
      <c r="E2138" s="86">
        <v>40963</v>
      </c>
      <c r="F2138" s="5">
        <v>2.0815999999999999</v>
      </c>
      <c r="G2138" s="5">
        <v>0.86980801521561757</v>
      </c>
      <c r="I2138" s="86">
        <v>40857</v>
      </c>
      <c r="J2138" s="5">
        <v>32.81</v>
      </c>
      <c r="L2138" s="86">
        <v>40969</v>
      </c>
      <c r="M2138" s="5">
        <v>1.5631999999999999</v>
      </c>
      <c r="O2138" s="86">
        <f t="shared" ca="1" si="240"/>
        <v>40969</v>
      </c>
      <c r="P2138" s="5">
        <v>1263.8599999999999</v>
      </c>
      <c r="Q2138" s="5">
        <v>41.414794400160901</v>
      </c>
      <c r="R2138" s="1"/>
      <c r="V2138" s="86">
        <v>40933</v>
      </c>
      <c r="W2138" s="5">
        <v>10.63</v>
      </c>
      <c r="Z2138" s="86">
        <v>40858</v>
      </c>
      <c r="AA2138" s="5">
        <v>88.04</v>
      </c>
      <c r="AC2138" s="1">
        <v>40819</v>
      </c>
      <c r="AD2138">
        <v>1.9743999999999999</v>
      </c>
      <c r="AE2138" s="87">
        <f t="shared" ca="1" si="234"/>
        <v>-0.13360000000000016</v>
      </c>
      <c r="AF2138" s="87">
        <f t="shared" ca="1" si="235"/>
        <v>7.0718237864547173E-2</v>
      </c>
      <c r="AG2138" s="87">
        <f t="shared" ca="1" si="236"/>
        <v>1.1402973223389306</v>
      </c>
      <c r="AI2138" s="1">
        <v>40716</v>
      </c>
      <c r="AJ2138">
        <v>1287.1400000000001</v>
      </c>
      <c r="AK2138" s="85">
        <f t="shared" ca="1" si="239"/>
        <v>-6.4894561490243261E-3</v>
      </c>
      <c r="AL2138" s="87">
        <f t="shared" ca="1" si="237"/>
        <v>8.1618521887717611E-3</v>
      </c>
      <c r="AM2138" s="87">
        <f t="shared" ca="1" si="238"/>
        <v>13.16059120987852</v>
      </c>
    </row>
    <row r="2139" spans="2:39" x14ac:dyDescent="0.45">
      <c r="B2139" s="86">
        <v>40960</v>
      </c>
      <c r="C2139" s="5">
        <v>91.8</v>
      </c>
      <c r="E2139" s="86">
        <v>40962</v>
      </c>
      <c r="F2139" s="5">
        <v>2.0924999999999998</v>
      </c>
      <c r="G2139" s="5">
        <v>0.86804161766588073</v>
      </c>
      <c r="I2139" s="86">
        <v>40856</v>
      </c>
      <c r="J2139" s="5">
        <v>36.159999999999997</v>
      </c>
      <c r="L2139" s="86">
        <v>40968</v>
      </c>
      <c r="M2139" s="5">
        <v>1.5087999999999999</v>
      </c>
      <c r="O2139" s="86">
        <f t="shared" ca="1" si="240"/>
        <v>40968</v>
      </c>
      <c r="P2139" s="5">
        <v>1239.69</v>
      </c>
      <c r="Q2139" s="5">
        <v>37.438511107201201</v>
      </c>
      <c r="R2139" s="1"/>
      <c r="V2139" s="86">
        <v>40932</v>
      </c>
      <c r="W2139" s="5">
        <v>11.5</v>
      </c>
      <c r="Z2139" s="86">
        <v>40857</v>
      </c>
      <c r="AA2139" s="5">
        <v>86.89</v>
      </c>
      <c r="AC2139" s="1">
        <v>40816</v>
      </c>
      <c r="AD2139">
        <v>2.1080000000000001</v>
      </c>
      <c r="AE2139" s="87">
        <f t="shared" ca="1" si="234"/>
        <v>-6.6500000000000004E-2</v>
      </c>
      <c r="AF2139" s="87">
        <f t="shared" ca="1" si="235"/>
        <v>5.4233384552321739E-2</v>
      </c>
      <c r="AG2139" s="87">
        <f t="shared" ca="1" si="236"/>
        <v>0.87448704964682156</v>
      </c>
      <c r="AI2139" s="1">
        <v>40715</v>
      </c>
      <c r="AJ2139">
        <v>1295.52</v>
      </c>
      <c r="AK2139" s="85">
        <f t="shared" ca="1" si="239"/>
        <v>1.3334152526697675E-2</v>
      </c>
      <c r="AL2139" s="87">
        <f t="shared" ca="1" si="237"/>
        <v>5.1932833940746478E-3</v>
      </c>
      <c r="AM2139" s="87">
        <f t="shared" ca="1" si="238"/>
        <v>8.3739178565977035</v>
      </c>
    </row>
    <row r="2140" spans="2:39" x14ac:dyDescent="0.45">
      <c r="B2140" s="86">
        <v>40959</v>
      </c>
      <c r="C2140" s="5">
        <v>93.4</v>
      </c>
      <c r="E2140" s="86">
        <v>40961</v>
      </c>
      <c r="F2140" s="5">
        <v>2.0914999999999999</v>
      </c>
      <c r="G2140" s="5">
        <v>0.88036261468404675</v>
      </c>
      <c r="I2140" s="86">
        <v>40855</v>
      </c>
      <c r="J2140" s="5">
        <v>27.48</v>
      </c>
      <c r="L2140" s="86">
        <v>40967</v>
      </c>
      <c r="M2140" s="5">
        <v>1.4695</v>
      </c>
      <c r="O2140" s="86">
        <f t="shared" ca="1" si="240"/>
        <v>40967</v>
      </c>
      <c r="P2140" s="5">
        <v>1229.0999999999999</v>
      </c>
      <c r="Q2140" s="5">
        <v>35.415296902066999</v>
      </c>
      <c r="R2140" s="1"/>
      <c r="V2140" s="86">
        <v>40931</v>
      </c>
      <c r="W2140" s="5">
        <v>11.94</v>
      </c>
      <c r="Z2140" s="86">
        <v>40856</v>
      </c>
      <c r="AA2140" s="5">
        <v>86.8</v>
      </c>
      <c r="AC2140" s="1">
        <v>40815</v>
      </c>
      <c r="AD2140">
        <v>2.1745000000000001</v>
      </c>
      <c r="AE2140" s="87">
        <f t="shared" ca="1" si="234"/>
        <v>1.9000000000000128E-2</v>
      </c>
      <c r="AF2140" s="87">
        <f t="shared" ca="1" si="235"/>
        <v>3.1584423903774791E-2</v>
      </c>
      <c r="AG2140" s="87">
        <f t="shared" ca="1" si="236"/>
        <v>0.50928353268750848</v>
      </c>
      <c r="AI2140" s="1">
        <v>40714</v>
      </c>
      <c r="AJ2140">
        <v>1278.3599999999999</v>
      </c>
      <c r="AK2140" s="85">
        <f t="shared" ca="1" si="239"/>
        <v>5.3807005489322057E-3</v>
      </c>
      <c r="AL2140" s="87">
        <f t="shared" ca="1" si="237"/>
        <v>1.059541892695641E-2</v>
      </c>
      <c r="AM2140" s="87">
        <f t="shared" ca="1" si="238"/>
        <v>17.084599668064683</v>
      </c>
    </row>
    <row r="2141" spans="2:39" x14ac:dyDescent="0.45">
      <c r="B2141" s="86">
        <v>40956</v>
      </c>
      <c r="C2141" s="5">
        <v>93.265000000000001</v>
      </c>
      <c r="E2141" s="86">
        <v>40960</v>
      </c>
      <c r="F2141" s="5">
        <v>2.1469999999999998</v>
      </c>
      <c r="G2141" s="5">
        <v>0.58960686054353317</v>
      </c>
      <c r="I2141" s="86">
        <v>40854</v>
      </c>
      <c r="J2141" s="5">
        <v>29.85</v>
      </c>
      <c r="L2141" s="86">
        <v>40966</v>
      </c>
      <c r="M2141" s="5">
        <v>1.4403999999999999</v>
      </c>
      <c r="O2141" s="86">
        <f t="shared" ca="1" si="240"/>
        <v>40966</v>
      </c>
      <c r="P2141" s="5">
        <v>1275.92</v>
      </c>
      <c r="Q2141" s="5">
        <v>16.989718181040701</v>
      </c>
      <c r="R2141" s="1"/>
      <c r="V2141" s="86">
        <v>40928</v>
      </c>
      <c r="W2141" s="5">
        <v>12.81</v>
      </c>
      <c r="Z2141" s="86">
        <v>40855</v>
      </c>
      <c r="AA2141" s="5">
        <v>88.68</v>
      </c>
      <c r="AC2141" s="1">
        <v>40814</v>
      </c>
      <c r="AD2141">
        <v>2.1555</v>
      </c>
      <c r="AE2141" s="87">
        <f t="shared" ref="AE2141:AE2204" ca="1" si="241">(AD2141-AD2142)</f>
        <v>5.9999999999997833E-3</v>
      </c>
      <c r="AF2141" s="87">
        <f t="shared" ref="AF2141:AF2204" ca="1" si="242">STDEV(AE2141:AE2144)</f>
        <v>4.1949682160099137E-2</v>
      </c>
      <c r="AG2141" s="87">
        <f t="shared" ref="AG2141:AG2204" ca="1" si="243">AF2141*SQRT(260)</f>
        <v>0.67641830006784143</v>
      </c>
      <c r="AI2141" s="1">
        <v>40711</v>
      </c>
      <c r="AJ2141">
        <v>1271.5</v>
      </c>
      <c r="AK2141" s="85">
        <f t="shared" ca="1" si="239"/>
        <v>3.0404018474758767E-3</v>
      </c>
      <c r="AL2141" s="87">
        <f t="shared" ref="AL2141:AL2204" ca="1" si="244">STDEV(AK2141:AK2144)</f>
        <v>1.2630998232329323E-2</v>
      </c>
      <c r="AM2141" s="87">
        <f t="shared" ref="AM2141:AM2204" ca="1" si="245">AL2141*SQRT(260)*100</f>
        <v>20.366872673468471</v>
      </c>
    </row>
    <row r="2142" spans="2:39" x14ac:dyDescent="0.45">
      <c r="B2142" s="86">
        <v>40955</v>
      </c>
      <c r="C2142" s="5">
        <v>91.57</v>
      </c>
      <c r="E2142" s="86">
        <v>40959</v>
      </c>
      <c r="F2142" s="5">
        <v>2.0724999999999998</v>
      </c>
      <c r="G2142" s="5">
        <v>0.4709064839930171</v>
      </c>
      <c r="I2142" s="86">
        <v>40851</v>
      </c>
      <c r="J2142" s="5">
        <v>30.16</v>
      </c>
      <c r="L2142" s="86">
        <v>40963</v>
      </c>
      <c r="M2142" s="5">
        <v>1.4631000000000001</v>
      </c>
      <c r="O2142" s="86">
        <f t="shared" ca="1" si="240"/>
        <v>40963</v>
      </c>
      <c r="P2142" s="5">
        <v>1261.1199999999999</v>
      </c>
      <c r="Q2142" s="5">
        <v>18.203752490512802</v>
      </c>
      <c r="R2142" s="1"/>
      <c r="V2142" s="86">
        <v>40927</v>
      </c>
      <c r="W2142" s="5">
        <v>12.75</v>
      </c>
      <c r="Z2142" s="86">
        <v>40854</v>
      </c>
      <c r="AA2142" s="5">
        <v>88.48</v>
      </c>
      <c r="AC2142" s="1">
        <v>40813</v>
      </c>
      <c r="AD2142">
        <v>2.1495000000000002</v>
      </c>
      <c r="AE2142" s="87">
        <f t="shared" ca="1" si="241"/>
        <v>6.4300000000000246E-2</v>
      </c>
      <c r="AF2142" s="87">
        <f t="shared" ca="1" si="242"/>
        <v>0.12266122383758182</v>
      </c>
      <c r="AG2142" s="87">
        <f t="shared" ca="1" si="243"/>
        <v>1.9778528046006536</v>
      </c>
      <c r="AI2142" s="1">
        <v>40710</v>
      </c>
      <c r="AJ2142">
        <v>1267.6400000000001</v>
      </c>
      <c r="AK2142" s="85">
        <f t="shared" ref="AK2142:AK2205" ca="1" si="246">LN(AJ2142/AJ2143)</f>
        <v>1.752821147853282E-3</v>
      </c>
      <c r="AL2142" s="87">
        <f t="shared" ca="1" si="244"/>
        <v>1.2491531779077537E-2</v>
      </c>
      <c r="AM2142" s="87">
        <f t="shared" ca="1" si="245"/>
        <v>20.141989774797086</v>
      </c>
    </row>
    <row r="2143" spans="2:39" x14ac:dyDescent="0.45">
      <c r="B2143" s="86">
        <v>40954</v>
      </c>
      <c r="C2143" s="5">
        <v>89.594999999999999</v>
      </c>
      <c r="E2143" s="86">
        <v>40956</v>
      </c>
      <c r="F2143" s="5">
        <v>2.0819999999999999</v>
      </c>
      <c r="G2143" s="5">
        <v>0.63702040783635727</v>
      </c>
      <c r="I2143" s="86">
        <v>40850</v>
      </c>
      <c r="J2143" s="5">
        <v>30.5</v>
      </c>
      <c r="L2143" s="86">
        <v>40962</v>
      </c>
      <c r="M2143" s="5">
        <v>1.4924999999999999</v>
      </c>
      <c r="O2143" s="86">
        <f t="shared" ca="1" si="240"/>
        <v>40962</v>
      </c>
      <c r="P2143" s="5">
        <v>1253.23</v>
      </c>
      <c r="Q2143" s="5">
        <v>35.385000106085997</v>
      </c>
      <c r="R2143" s="1"/>
      <c r="V2143" s="86">
        <v>40926</v>
      </c>
      <c r="W2143" s="5">
        <v>13.38</v>
      </c>
      <c r="Z2143" s="86">
        <v>40851</v>
      </c>
      <c r="AA2143" s="5">
        <v>88.78</v>
      </c>
      <c r="AC2143" s="1">
        <v>40812</v>
      </c>
      <c r="AD2143">
        <v>2.0851999999999999</v>
      </c>
      <c r="AE2143" s="87">
        <f t="shared" ca="1" si="241"/>
        <v>6.8400000000000016E-2</v>
      </c>
      <c r="AF2143" s="87">
        <f t="shared" ca="1" si="242"/>
        <v>0.12497696787808545</v>
      </c>
      <c r="AG2143" s="87">
        <f t="shared" ca="1" si="243"/>
        <v>2.0151930552679067</v>
      </c>
      <c r="AI2143" s="1">
        <v>40709</v>
      </c>
      <c r="AJ2143">
        <v>1265.42</v>
      </c>
      <c r="AK2143" s="85">
        <f t="shared" ca="1" si="246"/>
        <v>-1.7585608026490646E-2</v>
      </c>
      <c r="AL2143" s="87">
        <f t="shared" ca="1" si="244"/>
        <v>1.3901554939233809E-2</v>
      </c>
      <c r="AM2143" s="87">
        <f t="shared" ca="1" si="245"/>
        <v>22.415583804447149</v>
      </c>
    </row>
    <row r="2144" spans="2:39" x14ac:dyDescent="0.45">
      <c r="B2144" s="86">
        <v>40953</v>
      </c>
      <c r="C2144" s="5">
        <v>91.53</v>
      </c>
      <c r="E2144" s="86">
        <v>40955</v>
      </c>
      <c r="F2144" s="5">
        <v>2.0605000000000002</v>
      </c>
      <c r="G2144" s="5">
        <v>0.62607208051469609</v>
      </c>
      <c r="I2144" s="86">
        <v>40849</v>
      </c>
      <c r="J2144" s="5">
        <v>32.74</v>
      </c>
      <c r="L2144" s="86">
        <v>40961</v>
      </c>
      <c r="M2144" s="5">
        <v>1.5029999999999999</v>
      </c>
      <c r="O2144" s="86">
        <f t="shared" ca="1" si="240"/>
        <v>40961</v>
      </c>
      <c r="P2144" s="5">
        <v>1261.1600000000001</v>
      </c>
      <c r="Q2144" s="5">
        <v>41.046793765890499</v>
      </c>
      <c r="R2144" s="1"/>
      <c r="V2144" s="86">
        <v>40925</v>
      </c>
      <c r="W2144" s="5">
        <v>13.88</v>
      </c>
      <c r="Z2144" s="86">
        <v>40850</v>
      </c>
      <c r="AA2144" s="5">
        <v>88.87</v>
      </c>
      <c r="AC2144" s="1">
        <v>40809</v>
      </c>
      <c r="AD2144">
        <v>2.0167999999999999</v>
      </c>
      <c r="AE2144" s="87">
        <f t="shared" ca="1" si="241"/>
        <v>0.1077999999999999</v>
      </c>
      <c r="AF2144" s="87">
        <f t="shared" ca="1" si="242"/>
        <v>0.1131775301609526</v>
      </c>
      <c r="AG2144" s="87">
        <f t="shared" ca="1" si="243"/>
        <v>1.8249328389468655</v>
      </c>
      <c r="AI2144" s="1">
        <v>40708</v>
      </c>
      <c r="AJ2144">
        <v>1287.8699999999999</v>
      </c>
      <c r="AK2144" s="85">
        <f t="shared" ca="1" si="246"/>
        <v>1.2532882723673302E-2</v>
      </c>
      <c r="AL2144" s="87">
        <f t="shared" ca="1" si="244"/>
        <v>1.1536554230098134E-2</v>
      </c>
      <c r="AM2144" s="87">
        <f t="shared" ca="1" si="245"/>
        <v>18.602134746055018</v>
      </c>
    </row>
    <row r="2145" spans="2:39" x14ac:dyDescent="0.45">
      <c r="B2145" s="86">
        <v>40952</v>
      </c>
      <c r="C2145" s="5">
        <v>91.89</v>
      </c>
      <c r="E2145" s="86">
        <v>40954</v>
      </c>
      <c r="F2145" s="5">
        <v>2.0085000000000002</v>
      </c>
      <c r="G2145" s="5">
        <v>0.31256199385082367</v>
      </c>
      <c r="I2145" s="86">
        <v>40848</v>
      </c>
      <c r="J2145" s="5">
        <v>34.770000000000003</v>
      </c>
      <c r="L2145" s="86">
        <v>40960</v>
      </c>
      <c r="M2145" s="5">
        <v>1.5525</v>
      </c>
      <c r="O2145" s="86">
        <f t="shared" ca="1" si="240"/>
        <v>40960</v>
      </c>
      <c r="P2145" s="5">
        <v>1237.9000000000001</v>
      </c>
      <c r="Q2145" s="5">
        <v>34.1203938212061</v>
      </c>
      <c r="R2145" s="1"/>
      <c r="V2145" s="86">
        <v>40924</v>
      </c>
      <c r="W2145" s="5">
        <v>14.75</v>
      </c>
      <c r="Z2145" s="86">
        <v>40849</v>
      </c>
      <c r="AA2145" s="5">
        <v>88</v>
      </c>
      <c r="AC2145" s="1">
        <v>40808</v>
      </c>
      <c r="AD2145">
        <v>1.909</v>
      </c>
      <c r="AE2145" s="87">
        <f t="shared" ca="1" si="241"/>
        <v>-0.16200000000000014</v>
      </c>
      <c r="AF2145" s="87">
        <f t="shared" ca="1" si="242"/>
        <v>6.1947773702262156E-2</v>
      </c>
      <c r="AG2145" s="87">
        <f t="shared" ca="1" si="243"/>
        <v>0.99887783704181632</v>
      </c>
      <c r="AI2145" s="1">
        <v>40707</v>
      </c>
      <c r="AJ2145">
        <v>1271.83</v>
      </c>
      <c r="AK2145" s="85">
        <f t="shared" ca="1" si="246"/>
        <v>6.6855174524230523E-4</v>
      </c>
      <c r="AL2145" s="87">
        <f t="shared" ca="1" si="244"/>
        <v>9.0183405747386366E-3</v>
      </c>
      <c r="AM2145" s="87">
        <f t="shared" ca="1" si="245"/>
        <v>14.541637235096353</v>
      </c>
    </row>
    <row r="2146" spans="2:39" x14ac:dyDescent="0.45">
      <c r="B2146" s="86">
        <v>40949</v>
      </c>
      <c r="C2146" s="5">
        <v>92.6</v>
      </c>
      <c r="E2146" s="86">
        <v>40953</v>
      </c>
      <c r="F2146" s="5">
        <v>2.0169999999999999</v>
      </c>
      <c r="G2146" s="5">
        <v>0.46511960827297072</v>
      </c>
      <c r="I2146" s="86">
        <v>40847</v>
      </c>
      <c r="J2146" s="5">
        <v>29.96</v>
      </c>
      <c r="L2146" s="86">
        <v>40959</v>
      </c>
      <c r="M2146" s="5">
        <v>1.4735</v>
      </c>
      <c r="O2146" s="86">
        <f t="shared" ca="1" si="240"/>
        <v>40959</v>
      </c>
      <c r="P2146" s="5">
        <v>1218.28</v>
      </c>
      <c r="Q2146" s="5">
        <v>46.310350697692201</v>
      </c>
      <c r="R2146" s="1"/>
      <c r="V2146" s="86">
        <v>40921</v>
      </c>
      <c r="W2146" s="5">
        <v>14.75</v>
      </c>
      <c r="Z2146" s="86">
        <v>40848</v>
      </c>
      <c r="AA2146" s="5">
        <v>87.17</v>
      </c>
      <c r="AC2146" s="1">
        <v>40807</v>
      </c>
      <c r="AD2146">
        <v>2.0710000000000002</v>
      </c>
      <c r="AE2146" s="87">
        <f t="shared" ca="1" si="241"/>
        <v>-7.1699999999999875E-2</v>
      </c>
      <c r="AF2146" s="87">
        <f t="shared" ca="1" si="242"/>
        <v>3.5196259270931979E-2</v>
      </c>
      <c r="AG2146" s="87">
        <f t="shared" ca="1" si="243"/>
        <v>0.56752262803639197</v>
      </c>
      <c r="AI2146" s="1">
        <v>40704</v>
      </c>
      <c r="AJ2146">
        <v>1270.98</v>
      </c>
      <c r="AK2146" s="85">
        <f t="shared" ca="1" si="246"/>
        <v>-1.4078467514767179E-2</v>
      </c>
      <c r="AL2146" s="87">
        <f t="shared" ca="1" si="244"/>
        <v>8.8593708430221435E-3</v>
      </c>
      <c r="AM2146" s="87">
        <f t="shared" ca="1" si="245"/>
        <v>14.285306244841106</v>
      </c>
    </row>
    <row r="2147" spans="2:39" x14ac:dyDescent="0.45">
      <c r="B2147" s="86">
        <v>40948</v>
      </c>
      <c r="C2147" s="5">
        <v>95.3</v>
      </c>
      <c r="E2147" s="86">
        <v>40952</v>
      </c>
      <c r="F2147" s="5">
        <v>2.0569999999999999</v>
      </c>
      <c r="G2147" s="5">
        <v>0.4827210201900638</v>
      </c>
      <c r="I2147" s="86">
        <v>40844</v>
      </c>
      <c r="J2147" s="5">
        <v>24.53</v>
      </c>
      <c r="L2147" s="86">
        <v>40956</v>
      </c>
      <c r="M2147" s="5">
        <v>1.5016</v>
      </c>
      <c r="O2147" s="86">
        <f t="shared" ca="1" si="240"/>
        <v>40956</v>
      </c>
      <c r="P2147" s="5">
        <v>1253.3</v>
      </c>
      <c r="Q2147" s="5">
        <v>39.263720091620499</v>
      </c>
      <c r="R2147" s="1"/>
      <c r="V2147" s="86">
        <v>40920</v>
      </c>
      <c r="W2147" s="5">
        <v>13.75</v>
      </c>
      <c r="Z2147" s="86">
        <v>40847</v>
      </c>
      <c r="AA2147" s="5">
        <v>89.28</v>
      </c>
      <c r="AC2147" s="1">
        <v>40806</v>
      </c>
      <c r="AD2147">
        <v>2.1427</v>
      </c>
      <c r="AE2147" s="87">
        <f t="shared" ca="1" si="241"/>
        <v>-1.1299999999999866E-2</v>
      </c>
      <c r="AF2147" s="87">
        <f t="shared" ca="1" si="242"/>
        <v>6.7902055688076765E-2</v>
      </c>
      <c r="AG2147" s="87">
        <f t="shared" ca="1" si="243"/>
        <v>1.094887749193193</v>
      </c>
      <c r="AI2147" s="1">
        <v>40703</v>
      </c>
      <c r="AJ2147">
        <v>1289</v>
      </c>
      <c r="AK2147" s="85">
        <f t="shared" ca="1" si="246"/>
        <v>7.3504551210990064E-3</v>
      </c>
      <c r="AL2147" s="87">
        <f t="shared" ca="1" si="244"/>
        <v>7.5500712142834506E-3</v>
      </c>
      <c r="AM2147" s="87">
        <f t="shared" ca="1" si="245"/>
        <v>12.174124029512518</v>
      </c>
    </row>
    <row r="2148" spans="2:39" x14ac:dyDescent="0.45">
      <c r="B2148" s="86">
        <v>40947</v>
      </c>
      <c r="C2148" s="5">
        <v>94.9</v>
      </c>
      <c r="E2148" s="86">
        <v>40949</v>
      </c>
      <c r="F2148" s="5">
        <v>2.0699999999999998</v>
      </c>
      <c r="G2148" s="5">
        <v>0.77135486861323288</v>
      </c>
      <c r="I2148" s="86">
        <v>40843</v>
      </c>
      <c r="J2148" s="5">
        <v>25.46</v>
      </c>
      <c r="L2148" s="86">
        <v>40955</v>
      </c>
      <c r="M2148" s="5">
        <v>1.4724999999999999</v>
      </c>
      <c r="O2148" s="86">
        <f t="shared" ca="1" si="240"/>
        <v>40955</v>
      </c>
      <c r="P2148" s="5">
        <v>1285.0899999999999</v>
      </c>
      <c r="Q2148" s="5">
        <v>36.165214650426698</v>
      </c>
      <c r="R2148" s="1"/>
      <c r="V2148" s="86">
        <v>40919</v>
      </c>
      <c r="W2148" s="5">
        <v>14.31</v>
      </c>
      <c r="Z2148" s="86">
        <v>40844</v>
      </c>
      <c r="AA2148" s="5">
        <v>90.12</v>
      </c>
      <c r="AC2148" s="1">
        <v>40805</v>
      </c>
      <c r="AD2148">
        <v>2.1539999999999999</v>
      </c>
      <c r="AE2148" s="87">
        <f t="shared" ca="1" si="241"/>
        <v>-8.4999999999999964E-2</v>
      </c>
      <c r="AF2148" s="87">
        <f t="shared" ca="1" si="242"/>
        <v>6.7939157830125316E-2</v>
      </c>
      <c r="AG2148" s="87">
        <f t="shared" ca="1" si="243"/>
        <v>1.0954860032576117</v>
      </c>
      <c r="AI2148" s="1">
        <v>40702</v>
      </c>
      <c r="AJ2148">
        <v>1279.56</v>
      </c>
      <c r="AK2148" s="85">
        <f t="shared" ca="1" si="246"/>
        <v>-4.1957558140942137E-3</v>
      </c>
      <c r="AL2148" s="87">
        <f t="shared" ca="1" si="244"/>
        <v>4.6704668129994818E-3</v>
      </c>
      <c r="AM2148" s="87">
        <f t="shared" ca="1" si="245"/>
        <v>7.5309014502552607</v>
      </c>
    </row>
    <row r="2149" spans="2:39" x14ac:dyDescent="0.45">
      <c r="B2149" s="86">
        <v>40946</v>
      </c>
      <c r="C2149" s="5">
        <v>92.99</v>
      </c>
      <c r="E2149" s="86">
        <v>40948</v>
      </c>
      <c r="F2149" s="5">
        <v>2.1175000000000002</v>
      </c>
      <c r="G2149" s="5">
        <v>0.55866656722354024</v>
      </c>
      <c r="I2149" s="86">
        <v>40842</v>
      </c>
      <c r="J2149" s="5">
        <v>29.86</v>
      </c>
      <c r="L2149" s="86">
        <v>40954</v>
      </c>
      <c r="M2149" s="5">
        <v>1.456</v>
      </c>
      <c r="O2149" s="86">
        <f t="shared" ca="1" si="240"/>
        <v>40954</v>
      </c>
      <c r="P2149" s="5">
        <v>1284.5899999999999</v>
      </c>
      <c r="Q2149" s="5">
        <v>35.854617200049297</v>
      </c>
      <c r="R2149" s="1"/>
      <c r="V2149" s="86">
        <v>40918</v>
      </c>
      <c r="W2149" s="5">
        <v>13.63</v>
      </c>
      <c r="Z2149" s="86">
        <v>40843</v>
      </c>
      <c r="AA2149" s="5">
        <v>90.39</v>
      </c>
      <c r="AC2149" s="1">
        <v>40802</v>
      </c>
      <c r="AD2149">
        <v>2.2389999999999999</v>
      </c>
      <c r="AE2149" s="87">
        <f t="shared" ca="1" si="241"/>
        <v>-2.7000000000000135E-2</v>
      </c>
      <c r="AF2149" s="87">
        <f t="shared" ca="1" si="242"/>
        <v>4.9062095008944366E-2</v>
      </c>
      <c r="AG2149" s="87">
        <f t="shared" ca="1" si="243"/>
        <v>0.79110251126724263</v>
      </c>
      <c r="AI2149" s="1">
        <v>40701</v>
      </c>
      <c r="AJ2149">
        <v>1284.94</v>
      </c>
      <c r="AK2149" s="85">
        <f t="shared" ca="1" si="246"/>
        <v>-9.5678527471204644E-4</v>
      </c>
      <c r="AL2149" s="87">
        <f t="shared" ca="1" si="244"/>
        <v>5.3347154811620324E-3</v>
      </c>
      <c r="AM2149" s="87">
        <f t="shared" ca="1" si="245"/>
        <v>8.6019702445933639</v>
      </c>
    </row>
    <row r="2150" spans="2:39" x14ac:dyDescent="0.45">
      <c r="B2150" s="86">
        <v>40945</v>
      </c>
      <c r="C2150" s="5">
        <v>89.754999999999995</v>
      </c>
      <c r="E2150" s="86">
        <v>40947</v>
      </c>
      <c r="F2150" s="5">
        <v>2.1015000000000001</v>
      </c>
      <c r="G2150" s="5">
        <v>0.86539490022378363</v>
      </c>
      <c r="I2150" s="86">
        <v>40841</v>
      </c>
      <c r="J2150" s="5">
        <v>32.22</v>
      </c>
      <c r="L2150" s="86">
        <v>40953</v>
      </c>
      <c r="M2150" s="5">
        <v>1.448</v>
      </c>
      <c r="O2150" s="86">
        <f t="shared" ca="1" si="240"/>
        <v>40953</v>
      </c>
      <c r="P2150" s="5">
        <v>1242</v>
      </c>
      <c r="Q2150" s="5">
        <v>28.144092172537199</v>
      </c>
      <c r="R2150" s="1"/>
      <c r="V2150" s="86">
        <v>40917</v>
      </c>
      <c r="W2150" s="5">
        <v>13.94</v>
      </c>
      <c r="Z2150" s="86">
        <v>40842</v>
      </c>
      <c r="AA2150" s="5">
        <v>89.08</v>
      </c>
      <c r="AC2150" s="1">
        <v>40801</v>
      </c>
      <c r="AD2150">
        <v>2.266</v>
      </c>
      <c r="AE2150" s="87">
        <f t="shared" ca="1" si="241"/>
        <v>7.9000000000000181E-2</v>
      </c>
      <c r="AF2150" s="87">
        <f t="shared" ca="1" si="242"/>
        <v>3.9023625322788066E-2</v>
      </c>
      <c r="AG2150" s="87">
        <f t="shared" ca="1" si="243"/>
        <v>0.62923705125069507</v>
      </c>
      <c r="AI2150" s="1">
        <v>40700</v>
      </c>
      <c r="AJ2150">
        <v>1286.17</v>
      </c>
      <c r="AK2150" s="85">
        <f t="shared" ca="1" si="246"/>
        <v>-1.0818523892467404E-2</v>
      </c>
      <c r="AL2150" s="87">
        <f t="shared" ca="1" si="244"/>
        <v>8.9819982398710307E-3</v>
      </c>
      <c r="AM2150" s="87">
        <f t="shared" ca="1" si="245"/>
        <v>14.483036980920829</v>
      </c>
    </row>
    <row r="2151" spans="2:39" x14ac:dyDescent="0.45">
      <c r="B2151" s="86">
        <v>40942</v>
      </c>
      <c r="C2151" s="5">
        <v>91.9</v>
      </c>
      <c r="E2151" s="86">
        <v>40946</v>
      </c>
      <c r="F2151" s="5">
        <v>2.0865</v>
      </c>
      <c r="G2151" s="5">
        <v>0.92802388618684384</v>
      </c>
      <c r="I2151" s="86">
        <v>40840</v>
      </c>
      <c r="J2151" s="5">
        <v>29.26</v>
      </c>
      <c r="L2151" s="86">
        <v>40952</v>
      </c>
      <c r="M2151" s="5">
        <v>1.48</v>
      </c>
      <c r="O2151" s="86">
        <f t="shared" ca="1" si="240"/>
        <v>40952</v>
      </c>
      <c r="P2151" s="5">
        <v>1229.05</v>
      </c>
      <c r="Q2151" s="5">
        <v>27.6198763799594</v>
      </c>
      <c r="R2151" s="1"/>
      <c r="V2151" s="86">
        <v>40914</v>
      </c>
      <c r="W2151" s="5">
        <v>13.75</v>
      </c>
      <c r="Z2151" s="86">
        <v>40841</v>
      </c>
      <c r="AA2151" s="5">
        <v>88.7</v>
      </c>
      <c r="AC2151" s="1">
        <v>40800</v>
      </c>
      <c r="AD2151">
        <v>2.1869999999999998</v>
      </c>
      <c r="AE2151" s="87">
        <f t="shared" ca="1" si="241"/>
        <v>-1.5500000000000291E-2</v>
      </c>
      <c r="AF2151" s="87">
        <f t="shared" ca="1" si="242"/>
        <v>3.0196398791909208E-2</v>
      </c>
      <c r="AG2151" s="87">
        <f t="shared" ca="1" si="243"/>
        <v>0.48690230026156589</v>
      </c>
      <c r="AI2151" s="1">
        <v>40697</v>
      </c>
      <c r="AJ2151">
        <v>1300.1600000000001</v>
      </c>
      <c r="AK2151" s="85">
        <f t="shared" ca="1" si="246"/>
        <v>-9.7815635819200348E-3</v>
      </c>
      <c r="AL2151" s="87">
        <f t="shared" ca="1" si="244"/>
        <v>1.415575253357336E-2</v>
      </c>
      <c r="AM2151" s="87">
        <f t="shared" ca="1" si="245"/>
        <v>22.825465109359726</v>
      </c>
    </row>
    <row r="2152" spans="2:39" x14ac:dyDescent="0.45">
      <c r="B2152" s="86">
        <v>40941</v>
      </c>
      <c r="C2152" s="5">
        <v>85.924999999999997</v>
      </c>
      <c r="E2152" s="86">
        <v>40945</v>
      </c>
      <c r="F2152" s="5">
        <v>2.0169999999999999</v>
      </c>
      <c r="G2152" s="5">
        <v>0.88296446700872278</v>
      </c>
      <c r="I2152" s="86">
        <v>40837</v>
      </c>
      <c r="J2152" s="5">
        <v>31.32</v>
      </c>
      <c r="L2152" s="86">
        <v>40949</v>
      </c>
      <c r="M2152" s="5">
        <v>1.5195000000000001</v>
      </c>
      <c r="O2152" s="86">
        <f t="shared" ca="1" si="240"/>
        <v>40949</v>
      </c>
      <c r="P2152" s="5">
        <v>1254.2</v>
      </c>
      <c r="Q2152" s="5">
        <v>22.003278798184901</v>
      </c>
      <c r="R2152" s="1"/>
      <c r="V2152" s="86">
        <v>40913</v>
      </c>
      <c r="W2152" s="5">
        <v>13.56</v>
      </c>
      <c r="Z2152" s="86">
        <v>40840</v>
      </c>
      <c r="AA2152" s="5">
        <v>90.3</v>
      </c>
      <c r="AC2152" s="1">
        <v>40799</v>
      </c>
      <c r="AD2152">
        <v>2.2025000000000001</v>
      </c>
      <c r="AE2152" s="87">
        <f t="shared" ca="1" si="241"/>
        <v>3.6799999999999944E-2</v>
      </c>
      <c r="AF2152" s="87">
        <f t="shared" ca="1" si="242"/>
        <v>4.7510630389419176E-2</v>
      </c>
      <c r="AG2152" s="87">
        <f t="shared" ca="1" si="243"/>
        <v>0.76608589596728649</v>
      </c>
      <c r="AI2152" s="1">
        <v>40696</v>
      </c>
      <c r="AJ2152">
        <v>1312.94</v>
      </c>
      <c r="AK2152" s="85">
        <f t="shared" ca="1" si="246"/>
        <v>-1.2255043417858898E-3</v>
      </c>
      <c r="AL2152" s="87">
        <f t="shared" ca="1" si="244"/>
        <v>1.4571569351405442E-2</v>
      </c>
      <c r="AM2152" s="87">
        <f t="shared" ca="1" si="245"/>
        <v>23.495949581647636</v>
      </c>
    </row>
    <row r="2153" spans="2:39" x14ac:dyDescent="0.45">
      <c r="B2153" s="86">
        <v>40940</v>
      </c>
      <c r="C2153" s="5">
        <v>86.8</v>
      </c>
      <c r="E2153" s="86">
        <v>40942</v>
      </c>
      <c r="F2153" s="5">
        <v>2.0305</v>
      </c>
      <c r="G2153" s="5">
        <v>1.0766359644745285</v>
      </c>
      <c r="I2153" s="86">
        <v>40836</v>
      </c>
      <c r="J2153" s="5">
        <v>34.78</v>
      </c>
      <c r="L2153" s="86">
        <v>40948</v>
      </c>
      <c r="M2153" s="5">
        <v>1.5834999999999999</v>
      </c>
      <c r="O2153" s="86">
        <f t="shared" ca="1" si="240"/>
        <v>40948</v>
      </c>
      <c r="P2153" s="5">
        <v>1238.25</v>
      </c>
      <c r="Q2153" s="5">
        <v>24.691478070729602</v>
      </c>
      <c r="R2153" s="1"/>
      <c r="V2153" s="86">
        <v>40912</v>
      </c>
      <c r="W2153" s="5">
        <v>13.69</v>
      </c>
      <c r="Z2153" s="86">
        <v>40837</v>
      </c>
      <c r="AA2153" s="5">
        <v>87.92</v>
      </c>
      <c r="AC2153" s="1">
        <v>40798</v>
      </c>
      <c r="AD2153">
        <v>2.1657000000000002</v>
      </c>
      <c r="AE2153" s="87">
        <f t="shared" ca="1" si="241"/>
        <v>2.2700000000000387E-2</v>
      </c>
      <c r="AF2153" s="87">
        <f t="shared" ca="1" si="242"/>
        <v>4.9037969982453446E-2</v>
      </c>
      <c r="AG2153" s="87">
        <f t="shared" ca="1" si="243"/>
        <v>0.79071350690373388</v>
      </c>
      <c r="AI2153" s="1">
        <v>40695</v>
      </c>
      <c r="AJ2153">
        <v>1314.55</v>
      </c>
      <c r="AK2153" s="85">
        <f t="shared" ca="1" si="246"/>
        <v>-2.304829914304651E-2</v>
      </c>
      <c r="AL2153" s="87">
        <f t="shared" ca="1" si="244"/>
        <v>1.4937172600915243E-2</v>
      </c>
      <c r="AM2153" s="87">
        <f t="shared" ca="1" si="245"/>
        <v>24.085467107880344</v>
      </c>
    </row>
    <row r="2154" spans="2:39" x14ac:dyDescent="0.45">
      <c r="B2154" s="86">
        <v>40939</v>
      </c>
      <c r="C2154" s="5">
        <v>87.68</v>
      </c>
      <c r="E2154" s="86">
        <v>40941</v>
      </c>
      <c r="F2154" s="5">
        <v>1.9245000000000001</v>
      </c>
      <c r="G2154" s="5">
        <v>0.49489392802902832</v>
      </c>
      <c r="I2154" s="86">
        <v>40835</v>
      </c>
      <c r="J2154" s="5">
        <v>34.44</v>
      </c>
      <c r="L2154" s="86">
        <v>40947</v>
      </c>
      <c r="M2154" s="5">
        <v>1.5654999999999999</v>
      </c>
      <c r="O2154" s="86">
        <f t="shared" ca="1" si="240"/>
        <v>40947</v>
      </c>
      <c r="P2154" s="5">
        <v>1215.3900000000001</v>
      </c>
      <c r="Q2154" s="5">
        <v>28.839411658282401</v>
      </c>
      <c r="R2154" s="1"/>
      <c r="V2154" s="86">
        <v>40911</v>
      </c>
      <c r="W2154" s="5">
        <v>15.69</v>
      </c>
      <c r="Z2154" s="86">
        <v>40836</v>
      </c>
      <c r="AA2154" s="5">
        <v>86.87</v>
      </c>
      <c r="AC2154" s="1">
        <v>40795</v>
      </c>
      <c r="AD2154">
        <v>2.1429999999999998</v>
      </c>
      <c r="AE2154" s="87">
        <f t="shared" ca="1" si="241"/>
        <v>-2.6500000000000412E-2</v>
      </c>
      <c r="AF2154" s="87">
        <f t="shared" ca="1" si="242"/>
        <v>4.6733954465677227E-2</v>
      </c>
      <c r="AG2154" s="87">
        <f t="shared" ca="1" si="243"/>
        <v>0.75356237299907558</v>
      </c>
      <c r="AI2154" s="1">
        <v>40694</v>
      </c>
      <c r="AJ2154">
        <v>1345.2</v>
      </c>
      <c r="AK2154" s="85">
        <f t="shared" ca="1" si="246"/>
        <v>1.0537032813141153E-2</v>
      </c>
      <c r="AL2154" s="87">
        <f t="shared" ca="1" si="244"/>
        <v>3.4253612838797062E-3</v>
      </c>
      <c r="AM2154" s="87">
        <f t="shared" ca="1" si="245"/>
        <v>5.5232291103362057</v>
      </c>
    </row>
    <row r="2155" spans="2:39" x14ac:dyDescent="0.45">
      <c r="B2155" s="86">
        <v>40938</v>
      </c>
      <c r="C2155" s="5">
        <v>87.894999999999996</v>
      </c>
      <c r="E2155" s="86">
        <v>40940</v>
      </c>
      <c r="F2155" s="5">
        <v>1.9275</v>
      </c>
      <c r="G2155" s="5">
        <v>0.45765297988760029</v>
      </c>
      <c r="I2155" s="86">
        <v>40834</v>
      </c>
      <c r="J2155" s="5">
        <v>31.56</v>
      </c>
      <c r="L2155" s="86">
        <v>40946</v>
      </c>
      <c r="M2155" s="5">
        <v>1.5409999999999999</v>
      </c>
      <c r="O2155" s="86">
        <f t="shared" ca="1" si="240"/>
        <v>40946</v>
      </c>
      <c r="P2155" s="5">
        <v>1209.8800000000001</v>
      </c>
      <c r="Q2155" s="5">
        <v>32.827958371203898</v>
      </c>
      <c r="R2155" s="1"/>
      <c r="V2155" s="86">
        <v>40910</v>
      </c>
      <c r="W2155" s="5">
        <v>16.75</v>
      </c>
      <c r="Z2155" s="86">
        <v>40835</v>
      </c>
      <c r="AA2155" s="5">
        <v>86.11</v>
      </c>
      <c r="AC2155" s="1">
        <v>40794</v>
      </c>
      <c r="AD2155">
        <v>2.1695000000000002</v>
      </c>
      <c r="AE2155" s="87">
        <f t="shared" ca="1" si="241"/>
        <v>-6.6999999999999726E-2</v>
      </c>
      <c r="AF2155" s="87">
        <f t="shared" ca="1" si="242"/>
        <v>4.5560170836671098E-2</v>
      </c>
      <c r="AG2155" s="87">
        <f t="shared" ca="1" si="243"/>
        <v>0.73463568068351426</v>
      </c>
      <c r="AI2155" s="1">
        <v>40690</v>
      </c>
      <c r="AJ2155">
        <v>1331.1</v>
      </c>
      <c r="AK2155" s="85">
        <f t="shared" ca="1" si="246"/>
        <v>4.0725894613520327E-3</v>
      </c>
      <c r="AL2155" s="87">
        <f t="shared" ca="1" si="244"/>
        <v>2.3138675054907541E-3</v>
      </c>
      <c r="AM2155" s="87">
        <f t="shared" ca="1" si="245"/>
        <v>3.7309992449358136</v>
      </c>
    </row>
    <row r="2156" spans="2:39" x14ac:dyDescent="0.45">
      <c r="B2156" s="86">
        <v>40935</v>
      </c>
      <c r="C2156" s="5">
        <v>85.4</v>
      </c>
      <c r="E2156" s="86">
        <v>40939</v>
      </c>
      <c r="F2156" s="5">
        <v>1.9155</v>
      </c>
      <c r="G2156" s="5">
        <v>0.22404519633324185</v>
      </c>
      <c r="I2156" s="86">
        <v>40833</v>
      </c>
      <c r="J2156" s="5">
        <v>33.39</v>
      </c>
      <c r="L2156" s="86">
        <v>40945</v>
      </c>
      <c r="M2156" s="5">
        <v>1.4947999999999999</v>
      </c>
      <c r="O2156" s="86">
        <f t="shared" ca="1" si="240"/>
        <v>40945</v>
      </c>
      <c r="P2156" s="5">
        <v>1225.3800000000001</v>
      </c>
      <c r="Q2156" s="5">
        <v>30.042219405351499</v>
      </c>
      <c r="R2156" s="1"/>
      <c r="V2156" s="86">
        <v>40907</v>
      </c>
      <c r="W2156" s="5">
        <v>16.75</v>
      </c>
      <c r="Z2156" s="86">
        <v>40834</v>
      </c>
      <c r="AA2156" s="5">
        <v>86.39</v>
      </c>
      <c r="AC2156" s="1">
        <v>40793</v>
      </c>
      <c r="AD2156">
        <v>2.2364999999999999</v>
      </c>
      <c r="AE2156" s="87">
        <f t="shared" ca="1" si="241"/>
        <v>4.1500000000000092E-2</v>
      </c>
      <c r="AF2156" s="87">
        <f t="shared" ca="1" si="242"/>
        <v>7.840107886162459E-2</v>
      </c>
      <c r="AG2156" s="87">
        <f t="shared" ca="1" si="243"/>
        <v>1.2641794110541968</v>
      </c>
      <c r="AI2156" s="1">
        <v>40689</v>
      </c>
      <c r="AJ2156">
        <v>1325.69</v>
      </c>
      <c r="AK2156" s="85">
        <f t="shared" ca="1" si="246"/>
        <v>3.9453447796788249E-3</v>
      </c>
      <c r="AL2156" s="87">
        <f t="shared" ca="1" si="244"/>
        <v>7.3520692634512688E-3</v>
      </c>
      <c r="AM2156" s="87">
        <f t="shared" ca="1" si="245"/>
        <v>11.854855477057519</v>
      </c>
    </row>
    <row r="2157" spans="2:39" x14ac:dyDescent="0.45">
      <c r="B2157" s="86">
        <v>40934</v>
      </c>
      <c r="C2157" s="5">
        <v>87.8</v>
      </c>
      <c r="E2157" s="86">
        <v>40938</v>
      </c>
      <c r="F2157" s="5">
        <v>1.9695</v>
      </c>
      <c r="G2157" s="5">
        <v>0.30159022972680538</v>
      </c>
      <c r="I2157" s="86">
        <v>40830</v>
      </c>
      <c r="J2157" s="5">
        <v>28.24</v>
      </c>
      <c r="L2157" s="86">
        <v>40942</v>
      </c>
      <c r="M2157" s="5">
        <v>1.5275000000000001</v>
      </c>
      <c r="O2157" s="86">
        <f t="shared" ca="1" si="240"/>
        <v>40942</v>
      </c>
      <c r="P2157" s="5">
        <v>1200.8599999999999</v>
      </c>
      <c r="Q2157" s="5">
        <v>25.9740283274901</v>
      </c>
      <c r="R2157" s="1"/>
      <c r="V2157" s="86">
        <v>40906</v>
      </c>
      <c r="W2157" s="5">
        <v>16.5</v>
      </c>
      <c r="Z2157" s="86">
        <v>40833</v>
      </c>
      <c r="AA2157" s="5">
        <v>85.93</v>
      </c>
      <c r="AC2157" s="1">
        <v>40792</v>
      </c>
      <c r="AD2157">
        <v>2.1949999999999998</v>
      </c>
      <c r="AE2157" s="87">
        <f t="shared" ca="1" si="241"/>
        <v>9.4999999999996199E-3</v>
      </c>
      <c r="AF2157" s="87">
        <f t="shared" ca="1" si="242"/>
        <v>6.8598469370679163E-2</v>
      </c>
      <c r="AG2157" s="87">
        <f t="shared" ca="1" si="243"/>
        <v>1.1061170824103577</v>
      </c>
      <c r="AI2157" s="1">
        <v>40688</v>
      </c>
      <c r="AJ2157">
        <v>1320.47</v>
      </c>
      <c r="AK2157" s="85">
        <f t="shared" ca="1" si="246"/>
        <v>3.1781576006994698E-3</v>
      </c>
      <c r="AL2157" s="87">
        <f t="shared" ca="1" si="244"/>
        <v>6.8044827289106425E-3</v>
      </c>
      <c r="AM2157" s="87">
        <f t="shared" ca="1" si="245"/>
        <v>10.971898720864697</v>
      </c>
    </row>
    <row r="2158" spans="2:39" x14ac:dyDescent="0.45">
      <c r="B2158" s="86">
        <v>40933</v>
      </c>
      <c r="C2158" s="5">
        <v>87.9</v>
      </c>
      <c r="E2158" s="86">
        <v>40935</v>
      </c>
      <c r="F2158" s="5">
        <v>2.0085000000000002</v>
      </c>
      <c r="G2158" s="5">
        <v>0.54812977477965852</v>
      </c>
      <c r="I2158" s="86">
        <v>40829</v>
      </c>
      <c r="J2158" s="5">
        <v>30.7</v>
      </c>
      <c r="L2158" s="86">
        <v>40941</v>
      </c>
      <c r="M2158" s="5">
        <v>1.4355</v>
      </c>
      <c r="O2158" s="86">
        <f t="shared" ca="1" si="240"/>
        <v>40941</v>
      </c>
      <c r="P2158" s="5">
        <v>1224.58</v>
      </c>
      <c r="Q2158" s="5">
        <v>14.733623132505</v>
      </c>
      <c r="R2158" s="1"/>
      <c r="V2158" s="86">
        <v>40905</v>
      </c>
      <c r="W2158" s="5">
        <v>16.25</v>
      </c>
      <c r="Z2158" s="86">
        <v>40830</v>
      </c>
      <c r="AA2158" s="5">
        <v>86.43</v>
      </c>
      <c r="AC2158" s="1">
        <v>40791</v>
      </c>
      <c r="AD2158">
        <v>2.1855000000000002</v>
      </c>
      <c r="AE2158" s="87">
        <f t="shared" ca="1" si="241"/>
        <v>-1.4999999999996128E-3</v>
      </c>
      <c r="AF2158" s="87">
        <f t="shared" ca="1" si="242"/>
        <v>7.8280877826793466E-2</v>
      </c>
      <c r="AG2158" s="87">
        <f t="shared" ca="1" si="243"/>
        <v>1.2622412276053554</v>
      </c>
      <c r="AI2158" s="1">
        <v>40687</v>
      </c>
      <c r="AJ2158">
        <v>1316.28</v>
      </c>
      <c r="AK2158" s="85">
        <f t="shared" ca="1" si="246"/>
        <v>-8.2774860914392031E-4</v>
      </c>
      <c r="AL2158" s="87">
        <f t="shared" ca="1" si="244"/>
        <v>6.4441191111908117E-3</v>
      </c>
      <c r="AM2158" s="87">
        <f t="shared" ca="1" si="245"/>
        <v>10.390829847031375</v>
      </c>
    </row>
    <row r="2159" spans="2:39" x14ac:dyDescent="0.45">
      <c r="B2159" s="86">
        <v>40932</v>
      </c>
      <c r="C2159" s="5">
        <v>93.3</v>
      </c>
      <c r="E2159" s="86">
        <v>40934</v>
      </c>
      <c r="F2159" s="5">
        <v>2.0409999999999999</v>
      </c>
      <c r="G2159" s="5">
        <v>0.74000225224882499</v>
      </c>
      <c r="I2159" s="86">
        <v>40828</v>
      </c>
      <c r="J2159" s="5">
        <v>31.26</v>
      </c>
      <c r="L2159" s="86">
        <v>40940</v>
      </c>
      <c r="M2159" s="5">
        <v>1.4235</v>
      </c>
      <c r="O2159" s="86">
        <f t="shared" ca="1" si="240"/>
        <v>40940</v>
      </c>
      <c r="P2159" s="5">
        <v>1203.6600000000001</v>
      </c>
      <c r="Q2159" s="5">
        <v>26.537669019749298</v>
      </c>
      <c r="R2159" s="1"/>
      <c r="V2159" s="86">
        <v>40904</v>
      </c>
      <c r="W2159" s="5">
        <v>16.13</v>
      </c>
      <c r="Z2159" s="86">
        <v>40829</v>
      </c>
      <c r="AA2159" s="5">
        <v>85.83</v>
      </c>
      <c r="AC2159" s="1">
        <v>40788</v>
      </c>
      <c r="AD2159">
        <v>2.1869999999999998</v>
      </c>
      <c r="AE2159" s="87">
        <f t="shared" ca="1" si="241"/>
        <v>-0.13600000000000012</v>
      </c>
      <c r="AF2159" s="87">
        <f t="shared" ca="1" si="242"/>
        <v>7.2952039039358027E-2</v>
      </c>
      <c r="AG2159" s="87">
        <f t="shared" ca="1" si="243"/>
        <v>1.1763162839984851</v>
      </c>
      <c r="AI2159" s="1">
        <v>40686</v>
      </c>
      <c r="AJ2159">
        <v>1317.37</v>
      </c>
      <c r="AK2159" s="85">
        <f t="shared" ca="1" si="246"/>
        <v>-1.1997246485370225E-2</v>
      </c>
      <c r="AL2159" s="87">
        <f t="shared" ca="1" si="244"/>
        <v>9.4130479448176502E-3</v>
      </c>
      <c r="AM2159" s="87">
        <f t="shared" ca="1" si="245"/>
        <v>15.178083745642368</v>
      </c>
    </row>
    <row r="2160" spans="2:39" x14ac:dyDescent="0.45">
      <c r="B2160" s="86">
        <v>40931</v>
      </c>
      <c r="C2160" s="5">
        <v>97.65</v>
      </c>
      <c r="E2160" s="86">
        <v>40933</v>
      </c>
      <c r="F2160" s="5">
        <v>2.1040000000000001</v>
      </c>
      <c r="G2160" s="5">
        <v>0.81655985696089683</v>
      </c>
      <c r="I2160" s="86">
        <v>40827</v>
      </c>
      <c r="J2160" s="5">
        <v>32.86</v>
      </c>
      <c r="L2160" s="86">
        <v>40939</v>
      </c>
      <c r="M2160" s="5">
        <v>1.4035</v>
      </c>
      <c r="O2160" s="86">
        <f t="shared" ca="1" si="240"/>
        <v>40939</v>
      </c>
      <c r="P2160" s="5">
        <v>1207.25</v>
      </c>
      <c r="Q2160" s="5">
        <v>29.005366587240001</v>
      </c>
      <c r="R2160" s="1"/>
      <c r="V2160" s="86">
        <v>40903</v>
      </c>
      <c r="W2160" s="5">
        <v>16.25</v>
      </c>
      <c r="Z2160" s="86">
        <v>40828</v>
      </c>
      <c r="AA2160" s="5">
        <v>86.19</v>
      </c>
      <c r="AC2160" s="1">
        <v>40787</v>
      </c>
      <c r="AD2160">
        <v>2.323</v>
      </c>
      <c r="AE2160" s="87">
        <f t="shared" ca="1" si="241"/>
        <v>-7.9000000000000181E-2</v>
      </c>
      <c r="AF2160" s="87">
        <f t="shared" ca="1" si="242"/>
        <v>6.7514813189403264E-2</v>
      </c>
      <c r="AG2160" s="87">
        <f t="shared" ca="1" si="243"/>
        <v>1.0886436515223912</v>
      </c>
      <c r="AI2160" s="1">
        <v>40683</v>
      </c>
      <c r="AJ2160">
        <v>1333.27</v>
      </c>
      <c r="AK2160" s="85">
        <f t="shared" ca="1" si="246"/>
        <v>-7.7180074323803353E-3</v>
      </c>
      <c r="AL2160" s="87">
        <f t="shared" ca="1" si="244"/>
        <v>6.812471710243748E-3</v>
      </c>
      <c r="AM2160" s="87">
        <f t="shared" ca="1" si="245"/>
        <v>10.984780566195465</v>
      </c>
    </row>
    <row r="2161" spans="2:39" x14ac:dyDescent="0.45">
      <c r="B2161" s="86">
        <v>40928</v>
      </c>
      <c r="C2161" s="5">
        <v>97.45</v>
      </c>
      <c r="E2161" s="86">
        <v>40932</v>
      </c>
      <c r="F2161" s="5">
        <v>2.1755</v>
      </c>
      <c r="G2161" s="5">
        <v>0.48914168022499832</v>
      </c>
      <c r="I2161" s="86">
        <v>40826</v>
      </c>
      <c r="J2161" s="5">
        <v>33.020000000000003</v>
      </c>
      <c r="L2161" s="86">
        <v>40938</v>
      </c>
      <c r="M2161" s="5">
        <v>1.429</v>
      </c>
      <c r="O2161" s="86">
        <f t="shared" ca="1" si="240"/>
        <v>40938</v>
      </c>
      <c r="P2161" s="5">
        <v>1195.54</v>
      </c>
      <c r="Q2161" s="5">
        <v>29.986958003343801</v>
      </c>
      <c r="R2161" s="1"/>
      <c r="V2161" s="86">
        <v>40900</v>
      </c>
      <c r="W2161" s="5">
        <v>16.5</v>
      </c>
      <c r="Z2161" s="86">
        <v>40827</v>
      </c>
      <c r="AA2161" s="5">
        <v>84.23</v>
      </c>
      <c r="AC2161" s="1">
        <v>40786</v>
      </c>
      <c r="AD2161">
        <v>2.4020000000000001</v>
      </c>
      <c r="AE2161" s="87">
        <f t="shared" ca="1" si="241"/>
        <v>3.9000000000000146E-2</v>
      </c>
      <c r="AF2161" s="87">
        <f t="shared" ca="1" si="242"/>
        <v>6.156500629416041E-2</v>
      </c>
      <c r="AG2161" s="87">
        <f t="shared" ca="1" si="243"/>
        <v>0.99270589803828746</v>
      </c>
      <c r="AI2161" s="1">
        <v>40682</v>
      </c>
      <c r="AJ2161">
        <v>1343.6</v>
      </c>
      <c r="AK2161" s="85">
        <f t="shared" ca="1" si="246"/>
        <v>2.1756308222586783E-3</v>
      </c>
      <c r="AL2161" s="87">
        <f t="shared" ca="1" si="244"/>
        <v>6.210343088906529E-3</v>
      </c>
      <c r="AM2161" s="87">
        <f t="shared" ca="1" si="245"/>
        <v>10.013877337625802</v>
      </c>
    </row>
    <row r="2162" spans="2:39" x14ac:dyDescent="0.45">
      <c r="B2162" s="86">
        <v>40927</v>
      </c>
      <c r="C2162" s="5">
        <v>93.19</v>
      </c>
      <c r="E2162" s="86">
        <v>40931</v>
      </c>
      <c r="F2162" s="5">
        <v>2.1720000000000002</v>
      </c>
      <c r="G2162" s="5">
        <v>0.35737876732303708</v>
      </c>
      <c r="I2162" s="86">
        <v>40823</v>
      </c>
      <c r="J2162" s="5">
        <v>36.200000000000003</v>
      </c>
      <c r="L2162" s="86">
        <v>40935</v>
      </c>
      <c r="M2162" s="5">
        <v>1.4715</v>
      </c>
      <c r="O2162" s="86">
        <f t="shared" ca="1" si="240"/>
        <v>40935</v>
      </c>
      <c r="P2162" s="5">
        <v>1194.8900000000001</v>
      </c>
      <c r="Q2162" s="5">
        <v>27.916406261358802</v>
      </c>
      <c r="R2162" s="1"/>
      <c r="V2162" s="86">
        <v>40899</v>
      </c>
      <c r="W2162" s="5">
        <v>16.5</v>
      </c>
      <c r="Z2162" s="86">
        <v>40826</v>
      </c>
      <c r="AA2162" s="5">
        <v>85.17</v>
      </c>
      <c r="AC2162" s="1">
        <v>40785</v>
      </c>
      <c r="AD2162">
        <v>2.363</v>
      </c>
      <c r="AE2162" s="87">
        <f t="shared" ca="1" si="241"/>
        <v>-5.2000000000000046E-2</v>
      </c>
      <c r="AF2162" s="87">
        <f t="shared" ca="1" si="242"/>
        <v>5.6982102453314337E-2</v>
      </c>
      <c r="AG2162" s="87">
        <f t="shared" ca="1" si="243"/>
        <v>0.91880879403715054</v>
      </c>
      <c r="AI2162" s="1">
        <v>40681</v>
      </c>
      <c r="AJ2162">
        <v>1340.68</v>
      </c>
      <c r="AK2162" s="85">
        <f t="shared" ca="1" si="246"/>
        <v>8.7652172248235682E-3</v>
      </c>
      <c r="AL2162" s="87">
        <f t="shared" ca="1" si="244"/>
        <v>7.5834708172603446E-3</v>
      </c>
      <c r="AM2162" s="87">
        <f t="shared" ca="1" si="245"/>
        <v>12.227979271090629</v>
      </c>
    </row>
    <row r="2163" spans="2:39" x14ac:dyDescent="0.45">
      <c r="B2163" s="86">
        <v>40926</v>
      </c>
      <c r="C2163" s="5">
        <v>87.8</v>
      </c>
      <c r="E2163" s="86">
        <v>40928</v>
      </c>
      <c r="F2163" s="5">
        <v>2.153</v>
      </c>
      <c r="G2163" s="5">
        <v>0.50661951534986571</v>
      </c>
      <c r="I2163" s="86">
        <v>40822</v>
      </c>
      <c r="J2163" s="5">
        <v>36.270000000000003</v>
      </c>
      <c r="L2163" s="86">
        <v>40934</v>
      </c>
      <c r="M2163" s="5">
        <v>1.5095000000000001</v>
      </c>
      <c r="O2163" s="86">
        <f t="shared" ca="1" si="240"/>
        <v>40934</v>
      </c>
      <c r="P2163" s="5">
        <v>1155.46</v>
      </c>
      <c r="Q2163" s="5">
        <v>22.461175502677101</v>
      </c>
      <c r="R2163" s="1"/>
      <c r="V2163" s="86">
        <v>40898</v>
      </c>
      <c r="W2163" s="5">
        <v>16.13</v>
      </c>
      <c r="Z2163" s="86">
        <v>40823</v>
      </c>
      <c r="AA2163" s="5">
        <v>83.38</v>
      </c>
      <c r="AC2163" s="1">
        <v>40784</v>
      </c>
      <c r="AD2163">
        <v>2.415</v>
      </c>
      <c r="AE2163" s="87">
        <f t="shared" ca="1" si="241"/>
        <v>5.9000000000000163E-2</v>
      </c>
      <c r="AF2163" s="87">
        <f t="shared" ca="1" si="242"/>
        <v>0.10367260969031304</v>
      </c>
      <c r="AG2163" s="87">
        <f t="shared" ca="1" si="243"/>
        <v>1.6716706015241152</v>
      </c>
      <c r="AI2163" s="1">
        <v>40680</v>
      </c>
      <c r="AJ2163">
        <v>1328.98</v>
      </c>
      <c r="AK2163" s="85">
        <f t="shared" ca="1" si="246"/>
        <v>-3.6863586341581039E-4</v>
      </c>
      <c r="AL2163" s="87">
        <f t="shared" ca="1" si="244"/>
        <v>5.8956229057817704E-3</v>
      </c>
      <c r="AM2163" s="87">
        <f t="shared" ca="1" si="245"/>
        <v>9.5064062906370967</v>
      </c>
    </row>
    <row r="2164" spans="2:39" x14ac:dyDescent="0.45">
      <c r="B2164" s="86">
        <v>40925</v>
      </c>
      <c r="C2164" s="5">
        <v>90.9</v>
      </c>
      <c r="E2164" s="86">
        <v>40927</v>
      </c>
      <c r="F2164" s="5">
        <v>2.1059999999999999</v>
      </c>
      <c r="G2164" s="5">
        <v>0.61557155013315379</v>
      </c>
      <c r="I2164" s="86">
        <v>40821</v>
      </c>
      <c r="J2164" s="5">
        <v>37.81</v>
      </c>
      <c r="L2164" s="86">
        <v>40933</v>
      </c>
      <c r="M2164" s="5">
        <v>1.5485</v>
      </c>
      <c r="O2164" s="86">
        <f t="shared" ca="1" si="240"/>
        <v>40933</v>
      </c>
      <c r="P2164" s="5">
        <v>1164.97</v>
      </c>
      <c r="Q2164" s="5">
        <v>39.0197672755166</v>
      </c>
      <c r="R2164" s="1"/>
      <c r="V2164" s="86">
        <v>40897</v>
      </c>
      <c r="W2164" s="5">
        <v>16.88</v>
      </c>
      <c r="Z2164" s="86">
        <v>40822</v>
      </c>
      <c r="AA2164" s="5">
        <v>83.31</v>
      </c>
      <c r="AC2164" s="1">
        <v>40781</v>
      </c>
      <c r="AD2164">
        <v>2.3559999999999999</v>
      </c>
      <c r="AE2164" s="87">
        <f t="shared" ca="1" si="241"/>
        <v>-6.0999999999999943E-2</v>
      </c>
      <c r="AF2164" s="87">
        <f t="shared" ca="1" si="242"/>
        <v>0.10277007914109368</v>
      </c>
      <c r="AG2164" s="87">
        <f t="shared" ca="1" si="243"/>
        <v>1.6571177336970753</v>
      </c>
      <c r="AI2164" s="1">
        <v>40679</v>
      </c>
      <c r="AJ2164">
        <v>1329.47</v>
      </c>
      <c r="AK2164" s="85">
        <f t="shared" ca="1" si="246"/>
        <v>-6.2236820017320723E-3</v>
      </c>
      <c r="AL2164" s="87">
        <f t="shared" ca="1" si="244"/>
        <v>6.9954655799242408E-3</v>
      </c>
      <c r="AM2164" s="87">
        <f t="shared" ca="1" si="245"/>
        <v>11.279849314940003</v>
      </c>
    </row>
    <row r="2165" spans="2:39" x14ac:dyDescent="0.45">
      <c r="B2165" s="86">
        <v>40924</v>
      </c>
      <c r="C2165" s="5">
        <v>91.5</v>
      </c>
      <c r="E2165" s="86">
        <v>40926</v>
      </c>
      <c r="F2165" s="5">
        <v>2.0339999999999998</v>
      </c>
      <c r="G2165" s="5">
        <v>0.57233172199345794</v>
      </c>
      <c r="I2165" s="86">
        <v>40820</v>
      </c>
      <c r="J2165" s="5">
        <v>40.82</v>
      </c>
      <c r="L2165" s="86">
        <v>40932</v>
      </c>
      <c r="M2165" s="5">
        <v>1.591</v>
      </c>
      <c r="O2165" s="86">
        <f t="shared" ca="1" si="240"/>
        <v>40932</v>
      </c>
      <c r="P2165" s="5">
        <v>1144.03</v>
      </c>
      <c r="Q2165" s="5">
        <v>43.966528963170298</v>
      </c>
      <c r="R2165" s="1"/>
      <c r="V2165" s="86">
        <v>40896</v>
      </c>
      <c r="W2165" s="5">
        <v>18.63</v>
      </c>
      <c r="Z2165" s="86">
        <v>40821</v>
      </c>
      <c r="AA2165" s="5">
        <v>82.04</v>
      </c>
      <c r="AC2165" s="1">
        <v>40780</v>
      </c>
      <c r="AD2165">
        <v>2.4169999999999998</v>
      </c>
      <c r="AE2165" s="87">
        <f t="shared" ca="1" si="241"/>
        <v>-5.0800000000000178E-2</v>
      </c>
      <c r="AF2165" s="87">
        <f t="shared" ca="1" si="242"/>
        <v>8.5729438739948996E-2</v>
      </c>
      <c r="AG2165" s="87">
        <f t="shared" ca="1" si="243"/>
        <v>1.3823456634768791</v>
      </c>
      <c r="AI2165" s="1">
        <v>40676</v>
      </c>
      <c r="AJ2165">
        <v>1337.77</v>
      </c>
      <c r="AK2165" s="85">
        <f t="shared" ca="1" si="246"/>
        <v>-8.100043542688503E-3</v>
      </c>
      <c r="AL2165" s="87">
        <f t="shared" ca="1" si="244"/>
        <v>9.4649739439146459E-3</v>
      </c>
      <c r="AM2165" s="87">
        <f t="shared" ca="1" si="245"/>
        <v>15.261811903353948</v>
      </c>
    </row>
    <row r="2166" spans="2:39" x14ac:dyDescent="0.45">
      <c r="B2166" s="86">
        <v>40921</v>
      </c>
      <c r="C2166" s="5">
        <v>89.965000000000003</v>
      </c>
      <c r="E2166" s="86">
        <v>40925</v>
      </c>
      <c r="F2166" s="5">
        <v>1.9975000000000001</v>
      </c>
      <c r="G2166" s="5">
        <v>0.42094251388995924</v>
      </c>
      <c r="I2166" s="86">
        <v>40819</v>
      </c>
      <c r="J2166" s="5">
        <v>45.45</v>
      </c>
      <c r="L2166" s="86">
        <v>40931</v>
      </c>
      <c r="M2166" s="5">
        <v>1.5894999999999999</v>
      </c>
      <c r="O2166" s="86">
        <f t="shared" ca="1" si="240"/>
        <v>40931</v>
      </c>
      <c r="P2166" s="5">
        <v>1123.95</v>
      </c>
      <c r="Q2166" s="5">
        <v>40.479038359392398</v>
      </c>
      <c r="R2166" s="1"/>
      <c r="V2166" s="86">
        <v>40893</v>
      </c>
      <c r="W2166" s="5">
        <v>18.13</v>
      </c>
      <c r="Z2166" s="86">
        <v>40820</v>
      </c>
      <c r="AA2166" s="5">
        <v>81.05</v>
      </c>
      <c r="AC2166" s="1">
        <v>40779</v>
      </c>
      <c r="AD2166">
        <v>2.4678</v>
      </c>
      <c r="AE2166" s="87">
        <f t="shared" ca="1" si="241"/>
        <v>0.15899999999999981</v>
      </c>
      <c r="AF2166" s="87">
        <f t="shared" ca="1" si="242"/>
        <v>6.1002349681521663E-2</v>
      </c>
      <c r="AG2166" s="87">
        <f t="shared" ca="1" si="243"/>
        <v>0.98363333276853115</v>
      </c>
      <c r="AI2166" s="1">
        <v>40675</v>
      </c>
      <c r="AJ2166">
        <v>1348.65</v>
      </c>
      <c r="AK2166" s="85">
        <f t="shared" ca="1" si="246"/>
        <v>4.8834428253912788E-3</v>
      </c>
      <c r="AL2166" s="87">
        <f t="shared" ca="1" si="244"/>
        <v>8.6408535069613206E-3</v>
      </c>
      <c r="AM2166" s="87">
        <f t="shared" ca="1" si="245"/>
        <v>13.932957627682319</v>
      </c>
    </row>
    <row r="2167" spans="2:39" x14ac:dyDescent="0.45">
      <c r="B2167" s="86">
        <v>40920</v>
      </c>
      <c r="C2167" s="5">
        <v>90.2</v>
      </c>
      <c r="E2167" s="86">
        <v>40924</v>
      </c>
      <c r="F2167" s="5">
        <v>2.0009999999999999</v>
      </c>
      <c r="G2167" s="5">
        <v>0.51485201757397958</v>
      </c>
      <c r="I2167" s="86">
        <v>40816</v>
      </c>
      <c r="J2167" s="5">
        <v>42.96</v>
      </c>
      <c r="L2167" s="86">
        <v>40928</v>
      </c>
      <c r="M2167" s="5">
        <v>1.5589999999999999</v>
      </c>
      <c r="O2167" s="86">
        <f t="shared" ca="1" si="240"/>
        <v>40928</v>
      </c>
      <c r="P2167" s="5">
        <v>1099.23</v>
      </c>
      <c r="Q2167" s="5">
        <v>27.198798309368101</v>
      </c>
      <c r="R2167" s="1"/>
      <c r="V2167" s="86">
        <v>40892</v>
      </c>
      <c r="W2167" s="5">
        <v>16.190000000000001</v>
      </c>
      <c r="Z2167" s="86">
        <v>40819</v>
      </c>
      <c r="AA2167" s="5">
        <v>81.3</v>
      </c>
      <c r="AC2167" s="1">
        <v>40778</v>
      </c>
      <c r="AD2167">
        <v>2.3088000000000002</v>
      </c>
      <c r="AE2167" s="87">
        <f t="shared" ca="1" si="241"/>
        <v>4.9300000000000122E-2</v>
      </c>
      <c r="AF2167" s="87">
        <f t="shared" ca="1" si="242"/>
        <v>7.1074163144328878E-2</v>
      </c>
      <c r="AG2167" s="87">
        <f t="shared" ca="1" si="243"/>
        <v>1.1460364450284013</v>
      </c>
      <c r="AI2167" s="1">
        <v>40674</v>
      </c>
      <c r="AJ2167">
        <v>1342.08</v>
      </c>
      <c r="AK2167" s="85">
        <f t="shared" ca="1" si="246"/>
        <v>-1.1173631758988237E-2</v>
      </c>
      <c r="AL2167" s="87">
        <f t="shared" ca="1" si="244"/>
        <v>8.5197776447809778E-3</v>
      </c>
      <c r="AM2167" s="87">
        <f t="shared" ca="1" si="245"/>
        <v>13.737728666083241</v>
      </c>
    </row>
    <row r="2168" spans="2:39" x14ac:dyDescent="0.45">
      <c r="B2168" s="86">
        <v>40919</v>
      </c>
      <c r="C2168" s="5">
        <v>89.59</v>
      </c>
      <c r="E2168" s="86">
        <v>40921</v>
      </c>
      <c r="F2168" s="5">
        <v>2.0110000000000001</v>
      </c>
      <c r="G2168" s="5">
        <v>0.59171827474454786</v>
      </c>
      <c r="I2168" s="86">
        <v>40815</v>
      </c>
      <c r="J2168" s="5">
        <v>38.840000000000003</v>
      </c>
      <c r="L2168" s="86">
        <v>40927</v>
      </c>
      <c r="M2168" s="5">
        <v>1.5185</v>
      </c>
      <c r="O2168" s="86">
        <f t="shared" ca="1" si="240"/>
        <v>40927</v>
      </c>
      <c r="P2168" s="5">
        <v>1131.42</v>
      </c>
      <c r="Q2168" s="5">
        <v>30.3990165186678</v>
      </c>
      <c r="R2168" s="1"/>
      <c r="V2168" s="86">
        <v>40891</v>
      </c>
      <c r="W2168" s="5">
        <v>14.56</v>
      </c>
      <c r="Z2168" s="86">
        <v>40816</v>
      </c>
      <c r="AA2168" s="5">
        <v>82.83</v>
      </c>
      <c r="AC2168" s="1">
        <v>40777</v>
      </c>
      <c r="AD2168">
        <v>2.2595000000000001</v>
      </c>
      <c r="AE2168" s="87">
        <f t="shared" ca="1" si="241"/>
        <v>5.8300000000000018E-2</v>
      </c>
      <c r="AF2168" s="87">
        <f t="shared" ca="1" si="242"/>
        <v>7.2454738745417302E-2</v>
      </c>
      <c r="AG2168" s="87">
        <f t="shared" ca="1" si="243"/>
        <v>1.1682975577023755</v>
      </c>
      <c r="AI2168" s="1">
        <v>40673</v>
      </c>
      <c r="AJ2168">
        <v>1357.16</v>
      </c>
      <c r="AK2168" s="85">
        <f t="shared" ca="1" si="246"/>
        <v>8.0341920472994516E-3</v>
      </c>
      <c r="AL2168" s="87">
        <f t="shared" ca="1" si="244"/>
        <v>7.5162926496783198E-3</v>
      </c>
      <c r="AM2168" s="87">
        <f t="shared" ca="1" si="245"/>
        <v>12.119657730669694</v>
      </c>
    </row>
    <row r="2169" spans="2:39" x14ac:dyDescent="0.45">
      <c r="B2169" s="86">
        <v>40918</v>
      </c>
      <c r="C2169" s="5">
        <v>89.8</v>
      </c>
      <c r="E2169" s="86">
        <v>40920</v>
      </c>
      <c r="F2169" s="5">
        <v>2.0611999999999999</v>
      </c>
      <c r="G2169" s="5">
        <v>0.51011266729354188</v>
      </c>
      <c r="I2169" s="86">
        <v>40814</v>
      </c>
      <c r="J2169" s="5">
        <v>41.08</v>
      </c>
      <c r="L2169" s="86">
        <v>40926</v>
      </c>
      <c r="M2169" s="5">
        <v>1.4535</v>
      </c>
      <c r="O2169" s="86">
        <f t="shared" ca="1" si="240"/>
        <v>40926</v>
      </c>
      <c r="P2169" s="5">
        <v>1160.4000000000001</v>
      </c>
      <c r="Q2169" s="5">
        <v>30.003570453446802</v>
      </c>
      <c r="R2169" s="1"/>
      <c r="V2169" s="86">
        <v>40890</v>
      </c>
      <c r="W2169" s="5">
        <v>14.44</v>
      </c>
      <c r="Z2169" s="86">
        <v>40815</v>
      </c>
      <c r="AA2169" s="5">
        <v>84.51</v>
      </c>
      <c r="AC2169" s="1">
        <v>40774</v>
      </c>
      <c r="AD2169">
        <v>2.2012</v>
      </c>
      <c r="AE2169" s="87">
        <f t="shared" ca="1" si="241"/>
        <v>1.8200000000000216E-2</v>
      </c>
      <c r="AF2169" s="87">
        <f t="shared" ca="1" si="242"/>
        <v>5.5251033172843751E-2</v>
      </c>
      <c r="AG2169" s="87">
        <f t="shared" ca="1" si="243"/>
        <v>0.8908961405985194</v>
      </c>
      <c r="AI2169" s="1">
        <v>40672</v>
      </c>
      <c r="AJ2169">
        <v>1346.3</v>
      </c>
      <c r="AK2169" s="85">
        <f t="shared" ca="1" si="246"/>
        <v>4.5412324461187566E-3</v>
      </c>
      <c r="AL2169" s="87">
        <f t="shared" ca="1" si="244"/>
        <v>7.0925979064021512E-3</v>
      </c>
      <c r="AM2169" s="87">
        <f t="shared" ca="1" si="245"/>
        <v>11.436470485291363</v>
      </c>
    </row>
    <row r="2170" spans="2:39" x14ac:dyDescent="0.45">
      <c r="B2170" s="86">
        <v>40917</v>
      </c>
      <c r="C2170" s="5">
        <v>88.8</v>
      </c>
      <c r="E2170" s="86">
        <v>40919</v>
      </c>
      <c r="F2170" s="5">
        <v>2.0505</v>
      </c>
      <c r="G2170" s="5">
        <v>0.49223258391401153</v>
      </c>
      <c r="I2170" s="86">
        <v>40813</v>
      </c>
      <c r="J2170" s="5">
        <v>37.71</v>
      </c>
      <c r="L2170" s="86">
        <v>40925</v>
      </c>
      <c r="M2170" s="5">
        <v>1.4305000000000001</v>
      </c>
      <c r="O2170" s="86">
        <f t="shared" ca="1" si="240"/>
        <v>40925</v>
      </c>
      <c r="P2170" s="5">
        <v>1151.06</v>
      </c>
      <c r="Q2170" s="5">
        <v>29.880532321078899</v>
      </c>
      <c r="R2170" s="1"/>
      <c r="V2170" s="86">
        <v>40889</v>
      </c>
      <c r="W2170" s="5">
        <v>14.19</v>
      </c>
      <c r="Z2170" s="86">
        <v>40814</v>
      </c>
      <c r="AA2170" s="5">
        <v>84.67</v>
      </c>
      <c r="AC2170" s="1">
        <v>40773</v>
      </c>
      <c r="AD2170">
        <v>2.1829999999999998</v>
      </c>
      <c r="AE2170" s="87">
        <f t="shared" ca="1" si="241"/>
        <v>-9.6000000000000085E-2</v>
      </c>
      <c r="AF2170" s="87">
        <f t="shared" ca="1" si="242"/>
        <v>6.136470212318032E-2</v>
      </c>
      <c r="AG2170" s="87">
        <f t="shared" ca="1" si="243"/>
        <v>0.98947609032928596</v>
      </c>
      <c r="AI2170" s="1">
        <v>40669</v>
      </c>
      <c r="AJ2170">
        <v>1340.2</v>
      </c>
      <c r="AK2170" s="85">
        <f t="shared" ca="1" si="246"/>
        <v>3.8126611430211355E-3</v>
      </c>
      <c r="AL2170" s="87">
        <f t="shared" ca="1" si="244"/>
        <v>5.6503891662640004E-3</v>
      </c>
      <c r="AM2170" s="87">
        <f t="shared" ca="1" si="245"/>
        <v>9.1109787673228233</v>
      </c>
    </row>
    <row r="2171" spans="2:39" x14ac:dyDescent="0.45">
      <c r="B2171" s="86">
        <v>40914</v>
      </c>
      <c r="C2171" s="5">
        <v>90.3</v>
      </c>
      <c r="E2171" s="86">
        <v>40918</v>
      </c>
      <c r="F2171" s="5">
        <v>2.1059999999999999</v>
      </c>
      <c r="G2171" s="5">
        <v>0.36273440697016596</v>
      </c>
      <c r="I2171" s="86">
        <v>40812</v>
      </c>
      <c r="J2171" s="5">
        <v>39.020000000000003</v>
      </c>
      <c r="L2171" s="86">
        <v>40924</v>
      </c>
      <c r="M2171" s="5">
        <v>1.456</v>
      </c>
      <c r="O2171" s="86">
        <f t="shared" ca="1" si="240"/>
        <v>40924</v>
      </c>
      <c r="P2171" s="5">
        <v>1175.3800000000001</v>
      </c>
      <c r="Q2171" s="5">
        <v>38.5901444793422</v>
      </c>
      <c r="R2171" s="1"/>
      <c r="V2171" s="86">
        <v>40886</v>
      </c>
      <c r="W2171" s="5">
        <v>12.5</v>
      </c>
      <c r="Z2171" s="86">
        <v>40813</v>
      </c>
      <c r="AA2171" s="5">
        <v>85.63</v>
      </c>
      <c r="AC2171" s="1">
        <v>40772</v>
      </c>
      <c r="AD2171">
        <v>2.2789999999999999</v>
      </c>
      <c r="AE2171" s="87">
        <f t="shared" ca="1" si="241"/>
        <v>-6.899999999999995E-2</v>
      </c>
      <c r="AF2171" s="87">
        <f t="shared" ca="1" si="242"/>
        <v>5.8780006521492026E-2</v>
      </c>
      <c r="AG2171" s="87">
        <f t="shared" ca="1" si="243"/>
        <v>0.94779912604587668</v>
      </c>
      <c r="AI2171" s="1">
        <v>40668</v>
      </c>
      <c r="AJ2171">
        <v>1335.1</v>
      </c>
      <c r="AK2171" s="85">
        <f t="shared" ca="1" si="246"/>
        <v>-9.1112387593966487E-3</v>
      </c>
      <c r="AL2171" s="87">
        <f t="shared" ca="1" si="244"/>
        <v>3.3294960404279782E-3</v>
      </c>
      <c r="AM2171" s="87">
        <f t="shared" ca="1" si="245"/>
        <v>5.3686510499739608</v>
      </c>
    </row>
    <row r="2172" spans="2:39" x14ac:dyDescent="0.45">
      <c r="B2172" s="86">
        <v>40913</v>
      </c>
      <c r="C2172" s="5">
        <v>95.495000000000005</v>
      </c>
      <c r="E2172" s="86">
        <v>40917</v>
      </c>
      <c r="F2172" s="5">
        <v>2.0954999999999999</v>
      </c>
      <c r="G2172" s="5">
        <v>0.36432128677857595</v>
      </c>
      <c r="I2172" s="86">
        <v>40809</v>
      </c>
      <c r="J2172" s="5">
        <v>41.25</v>
      </c>
      <c r="L2172" s="86">
        <v>40921</v>
      </c>
      <c r="M2172" s="5">
        <v>1.4415</v>
      </c>
      <c r="O2172" s="86">
        <f t="shared" ca="1" si="240"/>
        <v>40921</v>
      </c>
      <c r="P2172" s="5">
        <v>1162.95</v>
      </c>
      <c r="Q2172" s="5">
        <v>44.0091495971065</v>
      </c>
      <c r="R2172" s="1"/>
      <c r="V2172" s="86">
        <v>40885</v>
      </c>
      <c r="W2172" s="5">
        <v>13.13</v>
      </c>
      <c r="Z2172" s="86">
        <v>40812</v>
      </c>
      <c r="AA2172" s="5">
        <v>85.53</v>
      </c>
      <c r="AC2172" s="1">
        <v>40771</v>
      </c>
      <c r="AD2172">
        <v>2.3479999999999999</v>
      </c>
      <c r="AE2172" s="87">
        <f t="shared" ca="1" si="241"/>
        <v>-0.10099999999999998</v>
      </c>
      <c r="AF2172" s="87">
        <f t="shared" ca="1" si="242"/>
        <v>0.13150485415628815</v>
      </c>
      <c r="AG2172" s="87">
        <f t="shared" ca="1" si="243"/>
        <v>2.1204520587208098</v>
      </c>
      <c r="AI2172" s="1">
        <v>40667</v>
      </c>
      <c r="AJ2172">
        <v>1347.32</v>
      </c>
      <c r="AK2172" s="85">
        <f t="shared" ca="1" si="246"/>
        <v>-6.8788779870610373E-3</v>
      </c>
      <c r="AL2172" s="87">
        <f t="shared" ca="1" si="244"/>
        <v>3.8085612019900976E-3</v>
      </c>
      <c r="AM2172" s="87">
        <f t="shared" ca="1" si="245"/>
        <v>6.1411204121227803</v>
      </c>
    </row>
    <row r="2173" spans="2:39" x14ac:dyDescent="0.45">
      <c r="B2173" s="86">
        <v>40912</v>
      </c>
      <c r="C2173" s="5">
        <v>97.754999999999995</v>
      </c>
      <c r="E2173" s="86">
        <v>40914</v>
      </c>
      <c r="F2173" s="5">
        <v>2.0960000000000001</v>
      </c>
      <c r="G2173" s="5">
        <v>0.66913501378022677</v>
      </c>
      <c r="I2173" s="86">
        <v>40808</v>
      </c>
      <c r="J2173" s="5">
        <v>41.35</v>
      </c>
      <c r="L2173" s="86">
        <v>40920</v>
      </c>
      <c r="M2173" s="5">
        <v>1.4786999999999999</v>
      </c>
      <c r="O2173" s="86">
        <f t="shared" ca="1" si="240"/>
        <v>40920</v>
      </c>
      <c r="P2173" s="5">
        <v>1136.43</v>
      </c>
      <c r="Q2173" s="5">
        <v>31.476493445287801</v>
      </c>
      <c r="R2173" s="1"/>
      <c r="V2173" s="86">
        <v>40884</v>
      </c>
      <c r="W2173" s="5">
        <v>13</v>
      </c>
      <c r="Z2173" s="86">
        <v>40809</v>
      </c>
      <c r="AA2173" s="5">
        <v>85.21</v>
      </c>
      <c r="AC2173" s="1">
        <v>40770</v>
      </c>
      <c r="AD2173">
        <v>2.4489999999999998</v>
      </c>
      <c r="AE2173" s="87">
        <f t="shared" ca="1" si="241"/>
        <v>3.0799999999999716E-2</v>
      </c>
      <c r="AF2173" s="87">
        <f t="shared" ca="1" si="242"/>
        <v>0.14753144297629106</v>
      </c>
      <c r="AG2173" s="87">
        <f t="shared" ca="1" si="243"/>
        <v>2.3788730385065362</v>
      </c>
      <c r="AI2173" s="1">
        <v>40666</v>
      </c>
      <c r="AJ2173">
        <v>1356.62</v>
      </c>
      <c r="AK2173" s="85">
        <f t="shared" ca="1" si="246"/>
        <v>-3.3850442943174071E-3</v>
      </c>
      <c r="AL2173" s="87">
        <f t="shared" ca="1" si="244"/>
        <v>3.2806503572240155E-3</v>
      </c>
      <c r="AM2173" s="87">
        <f t="shared" ca="1" si="245"/>
        <v>5.2898897523975448</v>
      </c>
    </row>
    <row r="2174" spans="2:39" x14ac:dyDescent="0.45">
      <c r="B2174" s="86">
        <v>40911</v>
      </c>
      <c r="C2174" s="5">
        <v>97.2</v>
      </c>
      <c r="E2174" s="86">
        <v>40913</v>
      </c>
      <c r="F2174" s="5">
        <v>2.1309999999999998</v>
      </c>
      <c r="G2174" s="5">
        <v>0.46605614826256037</v>
      </c>
      <c r="I2174" s="86">
        <v>40807</v>
      </c>
      <c r="J2174" s="5">
        <v>37.32</v>
      </c>
      <c r="L2174" s="86">
        <v>40919</v>
      </c>
      <c r="M2174" s="5">
        <v>1.4430000000000001</v>
      </c>
      <c r="O2174" s="86">
        <f t="shared" ca="1" si="240"/>
        <v>40919</v>
      </c>
      <c r="P2174" s="5">
        <v>1129.56</v>
      </c>
      <c r="Q2174" s="5">
        <v>24.2755661833076</v>
      </c>
      <c r="R2174" s="1"/>
      <c r="V2174" s="86">
        <v>40883</v>
      </c>
      <c r="W2174" s="5">
        <v>13.25</v>
      </c>
      <c r="Z2174" s="86">
        <v>40808</v>
      </c>
      <c r="AA2174" s="5">
        <v>84.98</v>
      </c>
      <c r="AC2174" s="1">
        <v>40767</v>
      </c>
      <c r="AD2174">
        <v>2.4182000000000001</v>
      </c>
      <c r="AE2174" s="87">
        <f t="shared" ca="1" si="241"/>
        <v>-8.1299999999999706E-2</v>
      </c>
      <c r="AF2174" s="87">
        <f t="shared" ca="1" si="242"/>
        <v>0.14975778221292302</v>
      </c>
      <c r="AG2174" s="87">
        <f t="shared" ca="1" si="243"/>
        <v>2.4147716800282906</v>
      </c>
      <c r="AI2174" s="1">
        <v>40665</v>
      </c>
      <c r="AJ2174">
        <v>1361.22</v>
      </c>
      <c r="AK2174" s="85">
        <f t="shared" ca="1" si="246"/>
        <v>-1.7542383289275007E-3</v>
      </c>
      <c r="AL2174" s="87">
        <f t="shared" ca="1" si="244"/>
        <v>3.3231294730376409E-3</v>
      </c>
      <c r="AM2174" s="87">
        <f t="shared" ca="1" si="245"/>
        <v>5.3583852685193989</v>
      </c>
    </row>
    <row r="2175" spans="2:39" x14ac:dyDescent="0.45">
      <c r="B2175" s="86">
        <v>40910</v>
      </c>
      <c r="C2175" s="5">
        <v>97.4</v>
      </c>
      <c r="E2175" s="86">
        <v>40912</v>
      </c>
      <c r="F2175" s="5">
        <v>2.1164999999999998</v>
      </c>
      <c r="G2175" s="5">
        <v>0.6318293545992717</v>
      </c>
      <c r="I2175" s="86">
        <v>40806</v>
      </c>
      <c r="J2175" s="5">
        <v>32.86</v>
      </c>
      <c r="L2175" s="86">
        <v>40918</v>
      </c>
      <c r="M2175" s="5">
        <v>1.4664999999999999</v>
      </c>
      <c r="O2175" s="86">
        <f t="shared" ca="1" si="240"/>
        <v>40918</v>
      </c>
      <c r="P2175" s="5">
        <v>1166.76</v>
      </c>
      <c r="Q2175" s="5">
        <v>24.705704363147099</v>
      </c>
      <c r="R2175" s="1"/>
      <c r="V2175" s="86">
        <v>40882</v>
      </c>
      <c r="W2175" s="5">
        <v>14.44</v>
      </c>
      <c r="Z2175" s="86">
        <v>40807</v>
      </c>
      <c r="AA2175" s="5">
        <v>86.15</v>
      </c>
      <c r="AC2175" s="1">
        <v>40766</v>
      </c>
      <c r="AD2175">
        <v>2.4994999999999998</v>
      </c>
      <c r="AE2175" s="87">
        <f t="shared" ca="1" si="241"/>
        <v>0.18549999999999978</v>
      </c>
      <c r="AF2175" s="87">
        <f t="shared" ca="1" si="242"/>
        <v>0.16659500542733358</v>
      </c>
      <c r="AG2175" s="87">
        <f t="shared" ca="1" si="243"/>
        <v>2.6862637466687178</v>
      </c>
      <c r="AI2175" s="1">
        <v>40662</v>
      </c>
      <c r="AJ2175">
        <v>1363.61</v>
      </c>
      <c r="AK2175" s="85">
        <f t="shared" ca="1" si="246"/>
        <v>2.2980161282694822E-3</v>
      </c>
      <c r="AL2175" s="87">
        <f t="shared" ca="1" si="244"/>
        <v>2.9541291359558072E-3</v>
      </c>
      <c r="AM2175" s="87">
        <f t="shared" ca="1" si="245"/>
        <v>4.7633901031668406</v>
      </c>
    </row>
    <row r="2176" spans="2:39" x14ac:dyDescent="0.45">
      <c r="B2176" s="86">
        <v>40907</v>
      </c>
      <c r="C2176" s="5">
        <v>97.4</v>
      </c>
      <c r="E2176" s="86">
        <v>40911</v>
      </c>
      <c r="F2176" s="5">
        <v>2.1055000000000001</v>
      </c>
      <c r="G2176" s="5">
        <v>0.68204349812408105</v>
      </c>
      <c r="I2176" s="86">
        <v>40805</v>
      </c>
      <c r="J2176" s="5">
        <v>32.729999999999997</v>
      </c>
      <c r="L2176" s="86">
        <v>40917</v>
      </c>
      <c r="M2176" s="5">
        <v>1.4495</v>
      </c>
      <c r="O2176" s="86">
        <f t="shared" ca="1" si="240"/>
        <v>40917</v>
      </c>
      <c r="P2176" s="5">
        <v>1202.0899999999999</v>
      </c>
      <c r="Q2176" s="5">
        <v>18.411192916798701</v>
      </c>
      <c r="R2176" s="1"/>
      <c r="V2176" s="86">
        <v>40879</v>
      </c>
      <c r="W2176" s="5">
        <v>17.63</v>
      </c>
      <c r="Z2176" s="86">
        <v>40806</v>
      </c>
      <c r="AA2176" s="5">
        <v>86.9</v>
      </c>
      <c r="AC2176" s="1">
        <v>40765</v>
      </c>
      <c r="AD2176">
        <v>2.3140000000000001</v>
      </c>
      <c r="AE2176" s="87">
        <f t="shared" ca="1" si="241"/>
        <v>-0.15300000000000002</v>
      </c>
      <c r="AF2176" s="87">
        <f t="shared" ca="1" si="242"/>
        <v>0.15955014885608843</v>
      </c>
      <c r="AG2176" s="87">
        <f t="shared" ca="1" si="243"/>
        <v>2.5726688477143718</v>
      </c>
      <c r="AI2176" s="1">
        <v>40661</v>
      </c>
      <c r="AJ2176">
        <v>1360.48</v>
      </c>
      <c r="AK2176" s="85">
        <f t="shared" ca="1" si="246"/>
        <v>3.549158040161472E-3</v>
      </c>
      <c r="AL2176" s="87">
        <f t="shared" ca="1" si="244"/>
        <v>4.4959298213583607E-3</v>
      </c>
      <c r="AM2176" s="87">
        <f t="shared" ca="1" si="245"/>
        <v>7.2494690076105917</v>
      </c>
    </row>
    <row r="2177" spans="2:39" x14ac:dyDescent="0.45">
      <c r="B2177" s="86">
        <v>40906</v>
      </c>
      <c r="C2177" s="5">
        <v>100.15</v>
      </c>
      <c r="E2177" s="86">
        <v>40910</v>
      </c>
      <c r="F2177" s="5">
        <v>2.0390000000000001</v>
      </c>
      <c r="G2177" s="5">
        <v>0.62211433836554331</v>
      </c>
      <c r="I2177" s="86">
        <v>40802</v>
      </c>
      <c r="J2177" s="5">
        <v>30.98</v>
      </c>
      <c r="L2177" s="86">
        <v>40914</v>
      </c>
      <c r="M2177" s="5">
        <v>1.4179999999999999</v>
      </c>
      <c r="O2177" s="86">
        <f t="shared" ca="1" si="240"/>
        <v>40914</v>
      </c>
      <c r="P2177" s="5">
        <v>1204.0899999999999</v>
      </c>
      <c r="Q2177" s="5">
        <v>19.227497350913001</v>
      </c>
      <c r="R2177" s="1"/>
      <c r="V2177" s="86">
        <v>40878</v>
      </c>
      <c r="W2177" s="5">
        <v>16.75</v>
      </c>
      <c r="Z2177" s="86">
        <v>40805</v>
      </c>
      <c r="AA2177" s="5">
        <v>86.76</v>
      </c>
      <c r="AC2177" s="1">
        <v>40764</v>
      </c>
      <c r="AD2177">
        <v>2.4670000000000001</v>
      </c>
      <c r="AE2177" s="87">
        <f t="shared" ca="1" si="241"/>
        <v>-8.5999999999999854E-2</v>
      </c>
      <c r="AF2177" s="87">
        <f t="shared" ca="1" si="242"/>
        <v>0.16553719370582537</v>
      </c>
      <c r="AG2177" s="87">
        <f t="shared" ca="1" si="243"/>
        <v>2.6692070451727767</v>
      </c>
      <c r="AI2177" s="1">
        <v>40660</v>
      </c>
      <c r="AJ2177">
        <v>1355.66</v>
      </c>
      <c r="AK2177" s="85">
        <f t="shared" ca="1" si="246"/>
        <v>6.2303653386323599E-3</v>
      </c>
      <c r="AL2177" s="87">
        <f t="shared" ca="1" si="244"/>
        <v>4.4850960589432054E-3</v>
      </c>
      <c r="AM2177" s="87">
        <f t="shared" ca="1" si="245"/>
        <v>7.2320000906156281</v>
      </c>
    </row>
    <row r="2178" spans="2:39" x14ac:dyDescent="0.45">
      <c r="B2178" s="86">
        <v>40905</v>
      </c>
      <c r="C2178" s="5">
        <v>100.7</v>
      </c>
      <c r="E2178" s="86">
        <v>40907</v>
      </c>
      <c r="F2178" s="5">
        <v>2.036</v>
      </c>
      <c r="G2178" s="5">
        <v>0.51726363362086791</v>
      </c>
      <c r="I2178" s="86">
        <v>40801</v>
      </c>
      <c r="J2178" s="5">
        <v>31.97</v>
      </c>
      <c r="L2178" s="86">
        <v>40913</v>
      </c>
      <c r="M2178" s="5">
        <v>1.4125000000000001</v>
      </c>
      <c r="O2178" s="86">
        <f t="shared" ca="1" si="240"/>
        <v>40913</v>
      </c>
      <c r="P2178" s="5">
        <v>1216.01</v>
      </c>
      <c r="Q2178" s="5">
        <v>7.9935741028100296</v>
      </c>
      <c r="R2178" s="1"/>
      <c r="V2178" s="86">
        <v>40877</v>
      </c>
      <c r="W2178" s="5">
        <v>14.75</v>
      </c>
      <c r="Z2178" s="86">
        <v>40802</v>
      </c>
      <c r="AA2178" s="5">
        <v>86.89</v>
      </c>
      <c r="AC2178" s="1">
        <v>40763</v>
      </c>
      <c r="AD2178">
        <v>2.5529999999999999</v>
      </c>
      <c r="AE2178" s="87">
        <f t="shared" ca="1" si="241"/>
        <v>-0.17700000000000005</v>
      </c>
      <c r="AF2178" s="87">
        <f t="shared" ca="1" si="242"/>
        <v>0.16860400351118582</v>
      </c>
      <c r="AG2178" s="87">
        <f t="shared" ca="1" si="243"/>
        <v>2.7186578674044273</v>
      </c>
      <c r="AI2178" s="1">
        <v>40659</v>
      </c>
      <c r="AJ2178">
        <v>1347.24</v>
      </c>
      <c r="AK2178" s="85">
        <f t="shared" ca="1" si="246"/>
        <v>8.939515038808828E-3</v>
      </c>
      <c r="AL2178" s="87">
        <f t="shared" ca="1" si="244"/>
        <v>6.352000952640581E-3</v>
      </c>
      <c r="AM2178" s="87">
        <f t="shared" ca="1" si="245"/>
        <v>10.242293779525259</v>
      </c>
    </row>
    <row r="2179" spans="2:39" x14ac:dyDescent="0.45">
      <c r="B2179" s="86">
        <v>40904</v>
      </c>
      <c r="C2179" s="5">
        <v>101.675</v>
      </c>
      <c r="E2179" s="86">
        <v>40906</v>
      </c>
      <c r="F2179" s="5">
        <v>2.0634999999999999</v>
      </c>
      <c r="G2179" s="5">
        <v>0.62317862607762486</v>
      </c>
      <c r="I2179" s="86">
        <v>40800</v>
      </c>
      <c r="J2179" s="5">
        <v>34.6</v>
      </c>
      <c r="L2179" s="86">
        <v>40912</v>
      </c>
      <c r="M2179" s="5">
        <v>1.3925000000000001</v>
      </c>
      <c r="O2179" s="86">
        <f t="shared" ca="1" si="240"/>
        <v>40912</v>
      </c>
      <c r="P2179" s="5">
        <v>1209.1099999999999</v>
      </c>
      <c r="Q2179" s="5">
        <v>7.2629181629053399</v>
      </c>
      <c r="R2179" s="1"/>
      <c r="V2179" s="86">
        <v>40876</v>
      </c>
      <c r="W2179" s="5">
        <v>17.63</v>
      </c>
      <c r="Z2179" s="86">
        <v>40801</v>
      </c>
      <c r="AA2179" s="5">
        <v>86.94</v>
      </c>
      <c r="AC2179" s="1">
        <v>40760</v>
      </c>
      <c r="AD2179">
        <v>2.73</v>
      </c>
      <c r="AE2179" s="87">
        <f t="shared" ca="1" si="241"/>
        <v>0.17099999999999982</v>
      </c>
      <c r="AF2179" s="87">
        <f t="shared" ca="1" si="242"/>
        <v>0.15709824951284457</v>
      </c>
      <c r="AG2179" s="87">
        <f t="shared" ca="1" si="243"/>
        <v>2.5331331587581398</v>
      </c>
      <c r="AI2179" s="1">
        <v>40658</v>
      </c>
      <c r="AJ2179">
        <v>1335.25</v>
      </c>
      <c r="AK2179" s="85">
        <f t="shared" ca="1" si="246"/>
        <v>-1.6014131774875851E-3</v>
      </c>
      <c r="AL2179" s="87">
        <f t="shared" ca="1" si="244"/>
        <v>6.1417269283753351E-3</v>
      </c>
      <c r="AM2179" s="87">
        <f t="shared" ca="1" si="245"/>
        <v>9.9032371032455782</v>
      </c>
    </row>
    <row r="2180" spans="2:39" x14ac:dyDescent="0.45">
      <c r="B2180" s="86">
        <v>40903</v>
      </c>
      <c r="C2180" s="5">
        <v>101.675</v>
      </c>
      <c r="E2180" s="86">
        <v>40905</v>
      </c>
      <c r="F2180" s="5">
        <v>2.0815000000000001</v>
      </c>
      <c r="G2180" s="5">
        <v>1.0943617317870706</v>
      </c>
      <c r="I2180" s="86">
        <v>40799</v>
      </c>
      <c r="J2180" s="5">
        <v>36.909999999999997</v>
      </c>
      <c r="L2180" s="86">
        <v>40911</v>
      </c>
      <c r="M2180" s="5">
        <v>1.365</v>
      </c>
      <c r="O2180" s="86">
        <f t="shared" ca="1" si="240"/>
        <v>40911</v>
      </c>
      <c r="P2180" s="5">
        <v>1188.68</v>
      </c>
      <c r="Q2180" s="5">
        <v>30.039973648202</v>
      </c>
      <c r="R2180" s="1"/>
      <c r="V2180" s="86">
        <v>40875</v>
      </c>
      <c r="W2180" s="5">
        <v>18.809999999999999</v>
      </c>
      <c r="Z2180" s="86">
        <v>40800</v>
      </c>
      <c r="AA2180" s="5">
        <v>86.36</v>
      </c>
      <c r="AC2180" s="1">
        <v>40759</v>
      </c>
      <c r="AD2180">
        <v>2.5590000000000002</v>
      </c>
      <c r="AE2180" s="87">
        <f t="shared" ca="1" si="241"/>
        <v>-0.18149999999999977</v>
      </c>
      <c r="AF2180" s="87">
        <f t="shared" ca="1" si="242"/>
        <v>8.0900309022895592E-2</v>
      </c>
      <c r="AG2180" s="87">
        <f t="shared" ca="1" si="243"/>
        <v>1.304478286519174</v>
      </c>
      <c r="AI2180" s="1">
        <v>40654</v>
      </c>
      <c r="AJ2180">
        <v>1337.39</v>
      </c>
      <c r="AK2180" s="85">
        <f t="shared" ca="1" si="246"/>
        <v>5.270371116165273E-3</v>
      </c>
      <c r="AL2180" s="87">
        <f t="shared" ca="1" si="244"/>
        <v>1.0311296985799027E-2</v>
      </c>
      <c r="AM2180" s="87">
        <f t="shared" ca="1" si="245"/>
        <v>16.626466803753136</v>
      </c>
    </row>
    <row r="2181" spans="2:39" x14ac:dyDescent="0.45">
      <c r="B2181" s="86">
        <v>40900</v>
      </c>
      <c r="C2181" s="5">
        <v>101</v>
      </c>
      <c r="E2181" s="86">
        <v>40904</v>
      </c>
      <c r="F2181" s="5">
        <v>2.1684999999999999</v>
      </c>
      <c r="G2181" s="5">
        <v>0.73926800507889834</v>
      </c>
      <c r="I2181" s="86">
        <v>40798</v>
      </c>
      <c r="J2181" s="5">
        <v>38.590000000000003</v>
      </c>
      <c r="L2181" s="86">
        <v>40910</v>
      </c>
      <c r="M2181" s="5">
        <v>1.3129</v>
      </c>
      <c r="O2181" s="86">
        <f t="shared" ca="1" si="240"/>
        <v>40910</v>
      </c>
      <c r="P2181" s="5">
        <v>1172.8699999999999</v>
      </c>
      <c r="Q2181" s="5">
        <v>27.2886033498697</v>
      </c>
      <c r="R2181" s="1"/>
      <c r="V2181" s="86">
        <v>40872</v>
      </c>
      <c r="W2181" s="5">
        <v>19.5</v>
      </c>
      <c r="Z2181" s="86">
        <v>40799</v>
      </c>
      <c r="AA2181" s="5">
        <v>85.79</v>
      </c>
      <c r="AC2181" s="1">
        <v>40758</v>
      </c>
      <c r="AD2181">
        <v>2.7404999999999999</v>
      </c>
      <c r="AE2181" s="87">
        <f t="shared" ca="1" si="241"/>
        <v>5.7000000000000384E-3</v>
      </c>
      <c r="AF2181" s="87">
        <f t="shared" ca="1" si="242"/>
        <v>6.3773897481650133E-2</v>
      </c>
      <c r="AG2181" s="87">
        <f t="shared" ca="1" si="243"/>
        <v>1.0283231982212622</v>
      </c>
      <c r="AI2181" s="1">
        <v>40653</v>
      </c>
      <c r="AJ2181">
        <v>1330.36</v>
      </c>
      <c r="AK2181" s="85">
        <f t="shared" ca="1" si="246"/>
        <v>1.3424442423331911E-2</v>
      </c>
      <c r="AL2181" s="87">
        <f t="shared" ca="1" si="244"/>
        <v>1.0248555676054205E-2</v>
      </c>
      <c r="AM2181" s="87">
        <f t="shared" ca="1" si="245"/>
        <v>16.525299481627417</v>
      </c>
    </row>
    <row r="2182" spans="2:39" x14ac:dyDescent="0.45">
      <c r="B2182" s="86">
        <v>40899</v>
      </c>
      <c r="C2182" s="5">
        <v>97.9</v>
      </c>
      <c r="E2182" s="86">
        <v>40903</v>
      </c>
      <c r="F2182" s="5">
        <v>2.1930000000000001</v>
      </c>
      <c r="G2182" s="5">
        <v>0.64839585388351573</v>
      </c>
      <c r="I2182" s="86">
        <v>40795</v>
      </c>
      <c r="J2182" s="5">
        <v>38.520000000000003</v>
      </c>
      <c r="L2182" s="86">
        <v>40907</v>
      </c>
      <c r="M2182" s="5">
        <v>1.3099000000000001</v>
      </c>
      <c r="O2182" s="86">
        <f t="shared" ca="1" si="240"/>
        <v>40907</v>
      </c>
      <c r="P2182" s="5">
        <v>1162.27</v>
      </c>
      <c r="Q2182" s="5">
        <v>38.280054969040599</v>
      </c>
      <c r="R2182" s="1"/>
      <c r="V2182" s="86">
        <v>40871</v>
      </c>
      <c r="W2182" s="5">
        <v>20.440000000000001</v>
      </c>
      <c r="Z2182" s="86">
        <v>40798</v>
      </c>
      <c r="AA2182" s="5">
        <v>85.14</v>
      </c>
      <c r="AC2182" s="1">
        <v>40757</v>
      </c>
      <c r="AD2182">
        <v>2.7347999999999999</v>
      </c>
      <c r="AE2182" s="87">
        <f t="shared" ca="1" si="241"/>
        <v>-0.1272000000000002</v>
      </c>
      <c r="AF2182" s="87">
        <f t="shared" ca="1" si="242"/>
        <v>5.1721586402584667E-2</v>
      </c>
      <c r="AG2182" s="87">
        <f t="shared" ca="1" si="243"/>
        <v>0.83398552145706217</v>
      </c>
      <c r="AI2182" s="1">
        <v>40652</v>
      </c>
      <c r="AJ2182">
        <v>1312.62</v>
      </c>
      <c r="AK2182" s="85">
        <f t="shared" ca="1" si="246"/>
        <v>5.7148251616446506E-3</v>
      </c>
      <c r="AL2182" s="87">
        <f t="shared" ca="1" si="244"/>
        <v>7.5342305068719258E-3</v>
      </c>
      <c r="AM2182" s="87">
        <f t="shared" ca="1" si="245"/>
        <v>12.148581656299099</v>
      </c>
    </row>
    <row r="2183" spans="2:39" x14ac:dyDescent="0.45">
      <c r="B2183" s="86">
        <v>40898</v>
      </c>
      <c r="C2183" s="5">
        <v>101.28</v>
      </c>
      <c r="E2183" s="86">
        <v>40900</v>
      </c>
      <c r="F2183" s="5">
        <v>2.1903000000000001</v>
      </c>
      <c r="G2183" s="5">
        <v>0.78706618739044398</v>
      </c>
      <c r="I2183" s="86">
        <v>40794</v>
      </c>
      <c r="J2183" s="5">
        <v>34.32</v>
      </c>
      <c r="L2183" s="86">
        <v>40906</v>
      </c>
      <c r="M2183" s="5">
        <v>1.3075000000000001</v>
      </c>
      <c r="O2183" s="86">
        <f t="shared" ca="1" si="240"/>
        <v>40906</v>
      </c>
      <c r="P2183" s="5">
        <v>1154.23</v>
      </c>
      <c r="Q2183" s="5">
        <v>37.563171425148703</v>
      </c>
      <c r="R2183" s="1"/>
      <c r="V2183" s="86">
        <v>40870</v>
      </c>
      <c r="W2183" s="5">
        <v>20.88</v>
      </c>
      <c r="Z2183" s="86">
        <v>40795</v>
      </c>
      <c r="AA2183" s="5">
        <v>85.88</v>
      </c>
      <c r="AC2183" s="1">
        <v>40756</v>
      </c>
      <c r="AD2183">
        <v>2.8620000000000001</v>
      </c>
      <c r="AE2183" s="87">
        <f t="shared" ca="1" si="241"/>
        <v>-6.2999999999999723E-2</v>
      </c>
      <c r="AF2183" s="87">
        <f t="shared" ca="1" si="242"/>
        <v>6.5838514564045339E-2</v>
      </c>
      <c r="AG2183" s="87">
        <f t="shared" ca="1" si="243"/>
        <v>1.0616141483608827</v>
      </c>
      <c r="AI2183" s="1">
        <v>40651</v>
      </c>
      <c r="AJ2183">
        <v>1305.1400000000001</v>
      </c>
      <c r="AK2183" s="85">
        <f t="shared" ca="1" si="246"/>
        <v>-1.1078968252260089E-2</v>
      </c>
      <c r="AL2183" s="87">
        <f t="shared" ca="1" si="244"/>
        <v>6.4878392866493852E-3</v>
      </c>
      <c r="AM2183" s="87">
        <f t="shared" ca="1" si="245"/>
        <v>10.461326511700948</v>
      </c>
    </row>
    <row r="2184" spans="2:39" x14ac:dyDescent="0.45">
      <c r="B2184" s="86">
        <v>40897</v>
      </c>
      <c r="C2184" s="5">
        <v>100.8</v>
      </c>
      <c r="E2184" s="86">
        <v>40899</v>
      </c>
      <c r="F2184" s="5">
        <v>2.1135000000000002</v>
      </c>
      <c r="G2184" s="5">
        <v>0.92548725905150253</v>
      </c>
      <c r="I2184" s="86">
        <v>40793</v>
      </c>
      <c r="J2184" s="5">
        <v>33.380000000000003</v>
      </c>
      <c r="L2184" s="86">
        <v>40905</v>
      </c>
      <c r="M2184" s="5">
        <v>1.3055000000000001</v>
      </c>
      <c r="O2184" s="86">
        <f t="shared" ca="1" si="240"/>
        <v>40905</v>
      </c>
      <c r="P2184" s="5">
        <v>1185.9000000000001</v>
      </c>
      <c r="Q2184" s="5">
        <v>36.804160755447398</v>
      </c>
      <c r="R2184" s="1"/>
      <c r="V2184" s="86">
        <v>40869</v>
      </c>
      <c r="W2184" s="5">
        <v>18.63</v>
      </c>
      <c r="Z2184" s="86">
        <v>40794</v>
      </c>
      <c r="AA2184" s="5">
        <v>86.66</v>
      </c>
      <c r="AC2184" s="1">
        <v>40753</v>
      </c>
      <c r="AD2184">
        <v>2.9249999999999998</v>
      </c>
      <c r="AE2184" s="87">
        <f t="shared" ca="1" si="241"/>
        <v>-0.12850000000000028</v>
      </c>
      <c r="AF2184" s="87">
        <f t="shared" ca="1" si="242"/>
        <v>6.4941332498391818E-2</v>
      </c>
      <c r="AG2184" s="87">
        <f t="shared" ca="1" si="243"/>
        <v>1.0471475222399835</v>
      </c>
      <c r="AI2184" s="1">
        <v>40648</v>
      </c>
      <c r="AJ2184">
        <v>1319.68</v>
      </c>
      <c r="AK2184" s="85">
        <f t="shared" ca="1" si="246"/>
        <v>3.9177029836831535E-3</v>
      </c>
      <c r="AL2184" s="87">
        <f t="shared" ca="1" si="244"/>
        <v>4.9354211132572913E-3</v>
      </c>
      <c r="AM2184" s="87">
        <f t="shared" ca="1" si="245"/>
        <v>7.9581274222949698</v>
      </c>
    </row>
    <row r="2185" spans="2:39" x14ac:dyDescent="0.45">
      <c r="B2185" s="86">
        <v>40896</v>
      </c>
      <c r="C2185" s="5">
        <v>98.46</v>
      </c>
      <c r="E2185" s="86">
        <v>40898</v>
      </c>
      <c r="F2185" s="5">
        <v>2.1280000000000001</v>
      </c>
      <c r="G2185" s="5">
        <v>1.0367736413187441</v>
      </c>
      <c r="I2185" s="86">
        <v>40792</v>
      </c>
      <c r="J2185" s="5">
        <v>37</v>
      </c>
      <c r="L2185" s="86">
        <v>40904</v>
      </c>
      <c r="M2185" s="5">
        <v>1.3835</v>
      </c>
      <c r="O2185" s="86">
        <f t="shared" ca="1" si="240"/>
        <v>40904</v>
      </c>
      <c r="P2185" s="5">
        <v>1198.6199999999999</v>
      </c>
      <c r="Q2185" s="5">
        <v>37.0216175218833</v>
      </c>
      <c r="R2185" s="1"/>
      <c r="V2185" s="86">
        <v>40868</v>
      </c>
      <c r="W2185" s="5">
        <v>18.25</v>
      </c>
      <c r="Z2185" s="86">
        <v>40793</v>
      </c>
      <c r="AA2185" s="5">
        <v>86.39</v>
      </c>
      <c r="AC2185" s="1">
        <v>40752</v>
      </c>
      <c r="AD2185">
        <v>3.0535000000000001</v>
      </c>
      <c r="AE2185" s="87">
        <f t="shared" ca="1" si="241"/>
        <v>-2.2799999999999709E-2</v>
      </c>
      <c r="AF2185" s="87">
        <f t="shared" ca="1" si="242"/>
        <v>3.575643298764556E-2</v>
      </c>
      <c r="AG2185" s="87">
        <f t="shared" ca="1" si="243"/>
        <v>0.57655515781232647</v>
      </c>
      <c r="AI2185" s="1">
        <v>40647</v>
      </c>
      <c r="AJ2185">
        <v>1314.52</v>
      </c>
      <c r="AK2185" s="85">
        <f t="shared" ca="1" si="246"/>
        <v>8.3684236601243054E-5</v>
      </c>
      <c r="AL2185" s="87">
        <f t="shared" ca="1" si="244"/>
        <v>3.7478698523917783E-3</v>
      </c>
      <c r="AM2185" s="87">
        <f t="shared" ca="1" si="245"/>
        <v>6.0432585514120305</v>
      </c>
    </row>
    <row r="2186" spans="2:39" x14ac:dyDescent="0.45">
      <c r="B2186" s="86">
        <v>40893</v>
      </c>
      <c r="C2186" s="5">
        <v>98.935000000000002</v>
      </c>
      <c r="E2186" s="86">
        <v>40897</v>
      </c>
      <c r="F2186" s="5">
        <v>2.0924999999999998</v>
      </c>
      <c r="G2186" s="5">
        <v>1.0190858567036081</v>
      </c>
      <c r="I2186" s="86">
        <v>40788</v>
      </c>
      <c r="J2186" s="5">
        <v>33.92</v>
      </c>
      <c r="L2186" s="86">
        <v>40903</v>
      </c>
      <c r="M2186" s="5">
        <v>1.4160999999999999</v>
      </c>
      <c r="O2186" s="86">
        <f t="shared" ca="1" si="240"/>
        <v>40903</v>
      </c>
      <c r="P2186" s="5">
        <v>1165.24</v>
      </c>
      <c r="Q2186" s="5">
        <v>20.3127485039989</v>
      </c>
      <c r="R2186" s="1"/>
      <c r="V2186" s="86">
        <v>40865</v>
      </c>
      <c r="W2186" s="5">
        <v>17.309999999999999</v>
      </c>
      <c r="Z2186" s="86">
        <v>40792</v>
      </c>
      <c r="AA2186" s="5">
        <v>85.97</v>
      </c>
      <c r="AC2186" s="1">
        <v>40751</v>
      </c>
      <c r="AD2186">
        <v>3.0762999999999998</v>
      </c>
      <c r="AE2186" s="87">
        <f t="shared" ca="1" si="241"/>
        <v>2.729999999999988E-2</v>
      </c>
      <c r="AF2186" s="87">
        <f t="shared" ca="1" si="242"/>
        <v>5.0776200133527051E-2</v>
      </c>
      <c r="AG2186" s="87">
        <f t="shared" ca="1" si="243"/>
        <v>0.81874162591137256</v>
      </c>
      <c r="AI2186" s="1">
        <v>40646</v>
      </c>
      <c r="AJ2186">
        <v>1314.41</v>
      </c>
      <c r="AK2186" s="85">
        <f t="shared" ca="1" si="246"/>
        <v>1.9021749525698333E-4</v>
      </c>
      <c r="AL2186" s="87">
        <f t="shared" ca="1" si="244"/>
        <v>3.3106041746172551E-3</v>
      </c>
      <c r="AM2186" s="87">
        <f t="shared" ca="1" si="245"/>
        <v>5.3381888316714976</v>
      </c>
    </row>
    <row r="2187" spans="2:39" x14ac:dyDescent="0.45">
      <c r="B2187" s="86">
        <v>40892</v>
      </c>
      <c r="C2187" s="5">
        <v>97.7</v>
      </c>
      <c r="E2187" s="86">
        <v>40896</v>
      </c>
      <c r="F2187" s="5">
        <v>1.9970000000000001</v>
      </c>
      <c r="G2187" s="5">
        <v>0.59051162844886629</v>
      </c>
      <c r="I2187" s="86">
        <v>40787</v>
      </c>
      <c r="J2187" s="5">
        <v>31.82</v>
      </c>
      <c r="L2187" s="86">
        <v>40900</v>
      </c>
      <c r="M2187" s="5">
        <v>1.4013</v>
      </c>
      <c r="O2187" s="86">
        <f t="shared" ca="1" si="240"/>
        <v>40900</v>
      </c>
      <c r="P2187" s="5">
        <v>1173.97</v>
      </c>
      <c r="Q2187" s="5">
        <v>22.771739111199501</v>
      </c>
      <c r="R2187" s="1"/>
      <c r="V2187" s="86">
        <v>40864</v>
      </c>
      <c r="W2187" s="5">
        <v>19.559999999999999</v>
      </c>
      <c r="Z2187" s="86">
        <v>40788</v>
      </c>
      <c r="AA2187" s="5">
        <v>87</v>
      </c>
      <c r="AC2187" s="1">
        <v>40750</v>
      </c>
      <c r="AD2187">
        <v>3.0489999999999999</v>
      </c>
      <c r="AE2187" s="87">
        <f t="shared" ca="1" si="241"/>
        <v>-4.0999999999999925E-2</v>
      </c>
      <c r="AF2187" s="87">
        <f t="shared" ca="1" si="242"/>
        <v>6.4303155702759573E-2</v>
      </c>
      <c r="AG2187" s="87">
        <f t="shared" ca="1" si="243"/>
        <v>1.0368572306092427</v>
      </c>
      <c r="AI2187" s="1">
        <v>40645</v>
      </c>
      <c r="AJ2187">
        <v>1314.16</v>
      </c>
      <c r="AK2187" s="85">
        <f t="shared" ca="1" si="246"/>
        <v>-7.8071509476483102E-3</v>
      </c>
      <c r="AL2187" s="87">
        <f t="shared" ca="1" si="244"/>
        <v>2.713005777842491E-3</v>
      </c>
      <c r="AM2187" s="87">
        <f t="shared" ca="1" si="245"/>
        <v>4.374590370717871</v>
      </c>
    </row>
    <row r="2188" spans="2:39" x14ac:dyDescent="0.45">
      <c r="B2188" s="86">
        <v>40891</v>
      </c>
      <c r="C2188" s="5">
        <v>102.9</v>
      </c>
      <c r="E2188" s="86">
        <v>40893</v>
      </c>
      <c r="F2188" s="5">
        <v>2.0295000000000001</v>
      </c>
      <c r="G2188" s="5">
        <v>0.60601655642949648</v>
      </c>
      <c r="I2188" s="86">
        <v>40786</v>
      </c>
      <c r="J2188" s="5">
        <v>31.62</v>
      </c>
      <c r="L2188" s="86">
        <v>40899</v>
      </c>
      <c r="M2188" s="5">
        <v>1.3574999999999999</v>
      </c>
      <c r="O2188" s="86">
        <f t="shared" ca="1" si="240"/>
        <v>40899</v>
      </c>
      <c r="P2188" s="5">
        <v>1204.42</v>
      </c>
      <c r="Q2188" s="5">
        <v>26.590133766284001</v>
      </c>
      <c r="R2188" s="1"/>
      <c r="V2188" s="86">
        <v>40863</v>
      </c>
      <c r="W2188" s="5">
        <v>20.38</v>
      </c>
      <c r="Z2188" s="86">
        <v>40787</v>
      </c>
      <c r="AA2188" s="5">
        <v>87.41</v>
      </c>
      <c r="AC2188" s="1">
        <v>40749</v>
      </c>
      <c r="AD2188">
        <v>3.09</v>
      </c>
      <c r="AE2188" s="87">
        <f t="shared" ca="1" si="241"/>
        <v>2.9999999999999805E-2</v>
      </c>
      <c r="AF2188" s="87">
        <f t="shared" ca="1" si="242"/>
        <v>6.044901432888166E-2</v>
      </c>
      <c r="AG2188" s="87">
        <f t="shared" ca="1" si="243"/>
        <v>0.97471106830007237</v>
      </c>
      <c r="AI2188" s="1">
        <v>40644</v>
      </c>
      <c r="AJ2188">
        <v>1324.46</v>
      </c>
      <c r="AK2188" s="85">
        <f t="shared" ca="1" si="246"/>
        <v>-2.7972257111361096E-3</v>
      </c>
      <c r="AL2188" s="87">
        <f t="shared" ca="1" si="244"/>
        <v>2.6796830584328571E-3</v>
      </c>
      <c r="AM2188" s="87">
        <f t="shared" ca="1" si="245"/>
        <v>4.3208591001669312</v>
      </c>
    </row>
    <row r="2189" spans="2:39" x14ac:dyDescent="0.45">
      <c r="B2189" s="86">
        <v>40890</v>
      </c>
      <c r="C2189" s="5">
        <v>101.4</v>
      </c>
      <c r="E2189" s="86">
        <v>40892</v>
      </c>
      <c r="F2189" s="5">
        <v>2.0714999999999999</v>
      </c>
      <c r="G2189" s="5">
        <v>0.59639549238180212</v>
      </c>
      <c r="I2189" s="86">
        <v>40785</v>
      </c>
      <c r="J2189" s="5">
        <v>32.89</v>
      </c>
      <c r="L2189" s="86">
        <v>40898</v>
      </c>
      <c r="M2189" s="5">
        <v>1.3865000000000001</v>
      </c>
      <c r="O2189" s="86">
        <f t="shared" ca="1" si="240"/>
        <v>40898</v>
      </c>
      <c r="P2189" s="5">
        <v>1218.8900000000001</v>
      </c>
      <c r="Q2189" s="5">
        <v>18.7172424747415</v>
      </c>
      <c r="R2189" s="1"/>
      <c r="V2189" s="86">
        <v>40862</v>
      </c>
      <c r="W2189" s="5">
        <v>19.38</v>
      </c>
      <c r="Z2189" s="86">
        <v>40786</v>
      </c>
      <c r="AA2189" s="5">
        <v>88.03</v>
      </c>
      <c r="AC2189" s="1">
        <v>40746</v>
      </c>
      <c r="AD2189">
        <v>3.06</v>
      </c>
      <c r="AE2189" s="87">
        <f t="shared" ca="1" si="241"/>
        <v>-7.2000000000000064E-2</v>
      </c>
      <c r="AF2189" s="87">
        <f t="shared" ca="1" si="242"/>
        <v>6.0850910702579773E-2</v>
      </c>
      <c r="AG2189" s="87">
        <f t="shared" ca="1" si="243"/>
        <v>0.98119145260579377</v>
      </c>
      <c r="AI2189" s="1">
        <v>40641</v>
      </c>
      <c r="AJ2189">
        <v>1328.17</v>
      </c>
      <c r="AK2189" s="85">
        <f t="shared" ca="1" si="246"/>
        <v>-4.0125087648393782E-3</v>
      </c>
      <c r="AL2189" s="87">
        <f t="shared" ca="1" si="244"/>
        <v>2.5874636722152834E-3</v>
      </c>
      <c r="AM2189" s="87">
        <f t="shared" ca="1" si="245"/>
        <v>4.1721598079517372</v>
      </c>
    </row>
    <row r="2190" spans="2:39" x14ac:dyDescent="0.45">
      <c r="B2190" s="86">
        <v>40889</v>
      </c>
      <c r="C2190" s="5">
        <v>108</v>
      </c>
      <c r="E2190" s="86">
        <v>40891</v>
      </c>
      <c r="F2190" s="5">
        <v>2.0486</v>
      </c>
      <c r="G2190" s="5">
        <v>1.0939704444514655</v>
      </c>
      <c r="I2190" s="86">
        <v>40784</v>
      </c>
      <c r="J2190" s="5">
        <v>32.28</v>
      </c>
      <c r="L2190" s="86">
        <v>40897</v>
      </c>
      <c r="M2190" s="5">
        <v>1.3620000000000001</v>
      </c>
      <c r="O2190" s="86">
        <f t="shared" ca="1" si="240"/>
        <v>40897</v>
      </c>
      <c r="P2190" s="5">
        <v>1212.92</v>
      </c>
      <c r="Q2190" s="5">
        <v>29.973983063122802</v>
      </c>
      <c r="R2190" s="1"/>
      <c r="V2190" s="86">
        <v>40861</v>
      </c>
      <c r="W2190" s="5">
        <v>19</v>
      </c>
      <c r="Z2190" s="86">
        <v>40785</v>
      </c>
      <c r="AA2190" s="5">
        <v>86.91</v>
      </c>
      <c r="AC2190" s="1">
        <v>40745</v>
      </c>
      <c r="AD2190">
        <v>3.1320000000000001</v>
      </c>
      <c r="AE2190" s="87">
        <f t="shared" ca="1" si="241"/>
        <v>6.8500000000000227E-2</v>
      </c>
      <c r="AF2190" s="87">
        <f t="shared" ca="1" si="242"/>
        <v>3.6703769107091271E-2</v>
      </c>
      <c r="AG2190" s="87">
        <f t="shared" ca="1" si="243"/>
        <v>0.59183049375081498</v>
      </c>
      <c r="AI2190" s="1">
        <v>40640</v>
      </c>
      <c r="AJ2190">
        <v>1333.51</v>
      </c>
      <c r="AK2190" s="85">
        <f t="shared" ca="1" si="246"/>
        <v>-1.5211407740053193E-3</v>
      </c>
      <c r="AL2190" s="87">
        <f t="shared" ca="1" si="244"/>
        <v>1.5333121931068077E-3</v>
      </c>
      <c r="AM2190" s="87">
        <f t="shared" ca="1" si="245"/>
        <v>2.4723916218872004</v>
      </c>
    </row>
    <row r="2191" spans="2:39" x14ac:dyDescent="0.45">
      <c r="B2191" s="86">
        <v>40886</v>
      </c>
      <c r="C2191" s="5">
        <v>107.37</v>
      </c>
      <c r="E2191" s="86">
        <v>40890</v>
      </c>
      <c r="F2191" s="5">
        <v>2.1114999999999999</v>
      </c>
      <c r="G2191" s="5">
        <v>1.062473027108612</v>
      </c>
      <c r="I2191" s="86">
        <v>40781</v>
      </c>
      <c r="J2191" s="5">
        <v>35.590000000000003</v>
      </c>
      <c r="L2191" s="86">
        <v>40896</v>
      </c>
      <c r="M2191" s="5">
        <v>1.2549999999999999</v>
      </c>
      <c r="O2191" s="86">
        <f t="shared" ca="1" si="240"/>
        <v>40896</v>
      </c>
      <c r="P2191" s="5">
        <v>1210.0899999999999</v>
      </c>
      <c r="Q2191" s="5">
        <v>29.650499475720402</v>
      </c>
      <c r="R2191" s="1"/>
      <c r="V2191" s="86">
        <v>40858</v>
      </c>
      <c r="W2191" s="5">
        <v>17.5</v>
      </c>
      <c r="Z2191" s="86">
        <v>40784</v>
      </c>
      <c r="AA2191" s="5">
        <v>86.75</v>
      </c>
      <c r="AC2191" s="1">
        <v>40744</v>
      </c>
      <c r="AD2191">
        <v>3.0634999999999999</v>
      </c>
      <c r="AE2191" s="87">
        <f t="shared" ca="1" si="241"/>
        <v>3.2499999999999751E-2</v>
      </c>
      <c r="AF2191" s="87">
        <f t="shared" ca="1" si="242"/>
        <v>3.3596564804554918E-2</v>
      </c>
      <c r="AG2191" s="87">
        <f t="shared" ca="1" si="243"/>
        <v>0.54172832982347441</v>
      </c>
      <c r="AI2191" s="1">
        <v>40639</v>
      </c>
      <c r="AJ2191">
        <v>1335.54</v>
      </c>
      <c r="AK2191" s="85">
        <f t="shared" ca="1" si="246"/>
        <v>2.1812711737267251E-3</v>
      </c>
      <c r="AL2191" s="87">
        <f t="shared" ca="1" si="244"/>
        <v>2.317099511370786E-3</v>
      </c>
      <c r="AM2191" s="87">
        <f t="shared" ca="1" si="245"/>
        <v>3.7362106978255802</v>
      </c>
    </row>
    <row r="2192" spans="2:39" x14ac:dyDescent="0.45">
      <c r="B2192" s="86">
        <v>40885</v>
      </c>
      <c r="C2192" s="5">
        <v>102.80500000000001</v>
      </c>
      <c r="E2192" s="86">
        <v>40889</v>
      </c>
      <c r="F2192" s="5">
        <v>2.1564999999999999</v>
      </c>
      <c r="G2192" s="5">
        <v>1.1357650578648175</v>
      </c>
      <c r="I2192" s="86">
        <v>40780</v>
      </c>
      <c r="J2192" s="5">
        <v>39.76</v>
      </c>
      <c r="L2192" s="86">
        <v>40893</v>
      </c>
      <c r="M2192" s="5">
        <v>1.3107</v>
      </c>
      <c r="O2192" s="86">
        <f t="shared" ref="O2192:O2255" ca="1" si="247">VALUE(L2192)</f>
        <v>40893</v>
      </c>
      <c r="P2192" s="5">
        <v>1176.8</v>
      </c>
      <c r="Q2192" s="5">
        <v>32.8763805451268</v>
      </c>
      <c r="R2192" s="1"/>
      <c r="V2192" s="86">
        <v>40857</v>
      </c>
      <c r="W2192" s="5">
        <v>17</v>
      </c>
      <c r="Z2192" s="86">
        <v>40781</v>
      </c>
      <c r="AA2192" s="5">
        <v>85.88</v>
      </c>
      <c r="AC2192" s="1">
        <v>40743</v>
      </c>
      <c r="AD2192">
        <v>3.0310000000000001</v>
      </c>
      <c r="AE2192" s="87">
        <f t="shared" ca="1" si="241"/>
        <v>-1.499999999999968E-2</v>
      </c>
      <c r="AF2192" s="87">
        <f t="shared" ca="1" si="242"/>
        <v>4.3446327040767591E-2</v>
      </c>
      <c r="AG2192" s="87">
        <f t="shared" ca="1" si="243"/>
        <v>0.70055097363908259</v>
      </c>
      <c r="AI2192" s="1">
        <v>40638</v>
      </c>
      <c r="AJ2192">
        <v>1332.63</v>
      </c>
      <c r="AK2192" s="85">
        <f t="shared" ca="1" si="246"/>
        <v>-1.8007878495468458E-4</v>
      </c>
      <c r="AL2192" s="87">
        <f t="shared" ca="1" si="244"/>
        <v>2.9049633240401779E-3</v>
      </c>
      <c r="AM2192" s="87">
        <f t="shared" ca="1" si="245"/>
        <v>4.6841126135532072</v>
      </c>
    </row>
    <row r="2193" spans="2:39" x14ac:dyDescent="0.45">
      <c r="B2193" s="86">
        <v>40884</v>
      </c>
      <c r="C2193" s="5">
        <v>102.65</v>
      </c>
      <c r="E2193" s="86">
        <v>40886</v>
      </c>
      <c r="F2193" s="5">
        <v>2.1878000000000002</v>
      </c>
      <c r="G2193" s="5">
        <v>1.1805732435276262</v>
      </c>
      <c r="I2193" s="86">
        <v>40779</v>
      </c>
      <c r="J2193" s="5">
        <v>35.9</v>
      </c>
      <c r="L2193" s="86">
        <v>40892</v>
      </c>
      <c r="M2193" s="5">
        <v>1.3625</v>
      </c>
      <c r="O2193" s="86">
        <f t="shared" ca="1" si="247"/>
        <v>40892</v>
      </c>
      <c r="P2193" s="5">
        <v>1159.27</v>
      </c>
      <c r="Q2193" s="5">
        <v>33.6600171250426</v>
      </c>
      <c r="R2193" s="1"/>
      <c r="V2193" s="86">
        <v>40856</v>
      </c>
      <c r="W2193" s="5">
        <v>20.02</v>
      </c>
      <c r="Z2193" s="86">
        <v>40780</v>
      </c>
      <c r="AA2193" s="5">
        <v>85.02</v>
      </c>
      <c r="AC2193" s="1">
        <v>40742</v>
      </c>
      <c r="AD2193">
        <v>3.0459999999999998</v>
      </c>
      <c r="AE2193" s="87">
        <f t="shared" ca="1" si="241"/>
        <v>1.9999999999997797E-3</v>
      </c>
      <c r="AF2193" s="87">
        <f t="shared" ca="1" si="242"/>
        <v>4.2626282971894268E-2</v>
      </c>
      <c r="AG2193" s="87">
        <f t="shared" ca="1" si="243"/>
        <v>0.6873281603426421</v>
      </c>
      <c r="AI2193" s="1">
        <v>40637</v>
      </c>
      <c r="AJ2193">
        <v>1332.87</v>
      </c>
      <c r="AK2193" s="85">
        <f t="shared" ca="1" si="246"/>
        <v>3.4517949676367792E-4</v>
      </c>
      <c r="AL2193" s="87">
        <f t="shared" ca="1" si="244"/>
        <v>3.9467001646956799E-3</v>
      </c>
      <c r="AM2193" s="87">
        <f t="shared" ca="1" si="245"/>
        <v>6.3638627966057806</v>
      </c>
    </row>
    <row r="2194" spans="2:39" x14ac:dyDescent="0.45">
      <c r="B2194" s="86">
        <v>40883</v>
      </c>
      <c r="C2194" s="5">
        <v>104.11</v>
      </c>
      <c r="E2194" s="86">
        <v>40885</v>
      </c>
      <c r="F2194" s="5">
        <v>2.101</v>
      </c>
      <c r="G2194" s="5">
        <v>0.72232235416975565</v>
      </c>
      <c r="I2194" s="86">
        <v>40778</v>
      </c>
      <c r="J2194" s="5">
        <v>36.270000000000003</v>
      </c>
      <c r="L2194" s="86">
        <v>40891</v>
      </c>
      <c r="M2194" s="5">
        <v>1.3301000000000001</v>
      </c>
      <c r="O2194" s="86">
        <f t="shared" ca="1" si="247"/>
        <v>40891</v>
      </c>
      <c r="P2194" s="5">
        <v>1177.5999999999999</v>
      </c>
      <c r="Q2194" s="5">
        <v>33.319161675850403</v>
      </c>
      <c r="R2194" s="1"/>
      <c r="V2194" s="86">
        <v>40855</v>
      </c>
      <c r="W2194" s="5">
        <v>16.38</v>
      </c>
      <c r="Z2194" s="86">
        <v>40779</v>
      </c>
      <c r="AA2194" s="5">
        <v>85.71</v>
      </c>
      <c r="AC2194" s="1">
        <v>40739</v>
      </c>
      <c r="AD2194">
        <v>3.044</v>
      </c>
      <c r="AE2194" s="87">
        <f t="shared" ca="1" si="241"/>
        <v>-4.8000000000000043E-2</v>
      </c>
      <c r="AF2194" s="87">
        <f t="shared" ca="1" si="242"/>
        <v>4.7591140632124676E-2</v>
      </c>
      <c r="AG2194" s="87">
        <f t="shared" ca="1" si="243"/>
        <v>0.76738408462342611</v>
      </c>
      <c r="AI2194" s="1">
        <v>40634</v>
      </c>
      <c r="AJ2194">
        <v>1332.41</v>
      </c>
      <c r="AK2194" s="85">
        <f t="shared" ca="1" si="246"/>
        <v>4.9506541464152936E-3</v>
      </c>
      <c r="AL2194" s="87">
        <f t="shared" ca="1" si="244"/>
        <v>4.1247248743229966E-3</v>
      </c>
      <c r="AM2194" s="87">
        <f t="shared" ca="1" si="245"/>
        <v>6.6509190155220681</v>
      </c>
    </row>
    <row r="2195" spans="2:39" x14ac:dyDescent="0.45">
      <c r="B2195" s="86">
        <v>40882</v>
      </c>
      <c r="C2195" s="5">
        <v>105.9</v>
      </c>
      <c r="E2195" s="86">
        <v>40884</v>
      </c>
      <c r="F2195" s="5">
        <v>2.1555</v>
      </c>
      <c r="G2195" s="5">
        <v>0.69963800163608791</v>
      </c>
      <c r="I2195" s="86">
        <v>40777</v>
      </c>
      <c r="J2195" s="5">
        <v>42.44</v>
      </c>
      <c r="L2195" s="86">
        <v>40890</v>
      </c>
      <c r="M2195" s="5">
        <v>1.4205000000000001</v>
      </c>
      <c r="O2195" s="86">
        <f t="shared" ca="1" si="247"/>
        <v>40890</v>
      </c>
      <c r="P2195" s="5">
        <v>1162.3499999999999</v>
      </c>
      <c r="Q2195" s="5">
        <v>53.210915486655097</v>
      </c>
      <c r="R2195" s="1"/>
      <c r="V2195" s="86">
        <v>40854</v>
      </c>
      <c r="W2195" s="5">
        <v>16.170000000000002</v>
      </c>
      <c r="Z2195" s="86">
        <v>40778</v>
      </c>
      <c r="AA2195" s="5">
        <v>86.1</v>
      </c>
      <c r="AC2195" s="1">
        <v>40738</v>
      </c>
      <c r="AD2195">
        <v>3.0920000000000001</v>
      </c>
      <c r="AE2195" s="87">
        <f t="shared" ca="1" si="241"/>
        <v>5.600000000000005E-2</v>
      </c>
      <c r="AF2195" s="87">
        <f t="shared" ca="1" si="242"/>
        <v>6.1190957937699693E-2</v>
      </c>
      <c r="AG2195" s="87">
        <f t="shared" ca="1" si="243"/>
        <v>0.98667454951805988</v>
      </c>
      <c r="AI2195" s="1">
        <v>40633</v>
      </c>
      <c r="AJ2195">
        <v>1325.83</v>
      </c>
      <c r="AK2195" s="85">
        <f t="shared" ca="1" si="246"/>
        <v>-1.8311366072702206E-3</v>
      </c>
      <c r="AL2195" s="87">
        <f t="shared" ca="1" si="244"/>
        <v>5.2926245636675459E-3</v>
      </c>
      <c r="AM2195" s="87">
        <f t="shared" ca="1" si="245"/>
        <v>8.5341006794527807</v>
      </c>
    </row>
    <row r="2196" spans="2:39" x14ac:dyDescent="0.45">
      <c r="B2196" s="86">
        <v>40879</v>
      </c>
      <c r="C2196" s="5">
        <v>108.89</v>
      </c>
      <c r="E2196" s="86">
        <v>40883</v>
      </c>
      <c r="F2196" s="5">
        <v>2.2225000000000001</v>
      </c>
      <c r="G2196" s="5">
        <v>0.66702292564299237</v>
      </c>
      <c r="I2196" s="86">
        <v>40774</v>
      </c>
      <c r="J2196" s="5">
        <v>43.05</v>
      </c>
      <c r="L2196" s="86">
        <v>40889</v>
      </c>
      <c r="M2196" s="5">
        <v>1.494</v>
      </c>
      <c r="O2196" s="86">
        <f t="shared" ca="1" si="247"/>
        <v>40889</v>
      </c>
      <c r="P2196" s="5">
        <v>1123.82</v>
      </c>
      <c r="Q2196" s="5">
        <v>35.137281598878303</v>
      </c>
      <c r="R2196" s="1"/>
      <c r="V2196" s="86">
        <v>40851</v>
      </c>
      <c r="W2196" s="5">
        <v>15.79</v>
      </c>
      <c r="Z2196" s="86">
        <v>40777</v>
      </c>
      <c r="AA2196" s="5">
        <v>85.46</v>
      </c>
      <c r="AC2196" s="1">
        <v>40737</v>
      </c>
      <c r="AD2196">
        <v>3.036</v>
      </c>
      <c r="AE2196" s="87">
        <f t="shared" ca="1" si="241"/>
        <v>-4.0000000000000036E-3</v>
      </c>
      <c r="AF2196" s="87">
        <f t="shared" ca="1" si="242"/>
        <v>4.7252054629049384E-2</v>
      </c>
      <c r="AG2196" s="87">
        <f t="shared" ca="1" si="243"/>
        <v>0.76191648711215942</v>
      </c>
      <c r="AI2196" s="1">
        <v>40632</v>
      </c>
      <c r="AJ2196">
        <v>1328.26</v>
      </c>
      <c r="AK2196" s="85">
        <f t="shared" ca="1" si="246"/>
        <v>6.6624108659960593E-3</v>
      </c>
      <c r="AL2196" s="87">
        <f t="shared" ca="1" si="244"/>
        <v>4.5349051869844606E-3</v>
      </c>
      <c r="AM2196" s="87">
        <f t="shared" ca="1" si="245"/>
        <v>7.312314896312949</v>
      </c>
    </row>
    <row r="2197" spans="2:39" x14ac:dyDescent="0.45">
      <c r="B2197" s="86">
        <v>40878</v>
      </c>
      <c r="C2197" s="5">
        <v>113.315</v>
      </c>
      <c r="E2197" s="86">
        <v>40882</v>
      </c>
      <c r="F2197" s="5">
        <v>2.1894999999999998</v>
      </c>
      <c r="G2197" s="5">
        <v>0.73604998698005242</v>
      </c>
      <c r="I2197" s="86">
        <v>40773</v>
      </c>
      <c r="J2197" s="5">
        <v>42.67</v>
      </c>
      <c r="L2197" s="86">
        <v>40886</v>
      </c>
      <c r="M2197" s="5">
        <v>1.5407999999999999</v>
      </c>
      <c r="O2197" s="86">
        <f t="shared" ca="1" si="247"/>
        <v>40886</v>
      </c>
      <c r="P2197" s="5">
        <v>1123.53</v>
      </c>
      <c r="Q2197" s="5">
        <v>32.195961034584101</v>
      </c>
      <c r="R2197" s="1"/>
      <c r="V2197" s="86">
        <v>40850</v>
      </c>
      <c r="W2197" s="5">
        <v>16.63</v>
      </c>
      <c r="Z2197" s="86">
        <v>40774</v>
      </c>
      <c r="AA2197" s="5">
        <v>85.36</v>
      </c>
      <c r="AC2197" s="1">
        <v>40736</v>
      </c>
      <c r="AD2197">
        <v>3.04</v>
      </c>
      <c r="AE2197" s="87">
        <f t="shared" ca="1" si="241"/>
        <v>-4.0999999999999925E-2</v>
      </c>
      <c r="AF2197" s="87">
        <f t="shared" ca="1" si="242"/>
        <v>6.2848282925364513E-2</v>
      </c>
      <c r="AG2197" s="87">
        <f t="shared" ca="1" si="243"/>
        <v>1.013398111964559</v>
      </c>
      <c r="AI2197" s="1">
        <v>40631</v>
      </c>
      <c r="AJ2197">
        <v>1319.44</v>
      </c>
      <c r="AK2197" s="85">
        <f t="shared" ca="1" si="246"/>
        <v>7.0352392937787864E-3</v>
      </c>
      <c r="AL2197" s="87">
        <f t="shared" ca="1" si="244"/>
        <v>5.2736629567236206E-3</v>
      </c>
      <c r="AM2197" s="87">
        <f t="shared" ca="1" si="245"/>
        <v>8.5035260069520096</v>
      </c>
    </row>
    <row r="2198" spans="2:39" x14ac:dyDescent="0.45">
      <c r="B2198" s="86">
        <v>40877</v>
      </c>
      <c r="C2198" s="5">
        <v>112.85</v>
      </c>
      <c r="E2198" s="86">
        <v>40879</v>
      </c>
      <c r="F2198" s="5">
        <v>2.2084999999999999</v>
      </c>
      <c r="G2198" s="5">
        <v>0.69324478601236883</v>
      </c>
      <c r="I2198" s="86">
        <v>40772</v>
      </c>
      <c r="J2198" s="5">
        <v>31.58</v>
      </c>
      <c r="L2198" s="86">
        <v>40885</v>
      </c>
      <c r="M2198" s="5">
        <v>1.4635</v>
      </c>
      <c r="O2198" s="86">
        <f t="shared" ca="1" si="247"/>
        <v>40885</v>
      </c>
      <c r="P2198" s="5">
        <v>1140.6500000000001</v>
      </c>
      <c r="Q2198" s="5">
        <v>45.334812129960802</v>
      </c>
      <c r="R2198" s="1"/>
      <c r="V2198" s="86">
        <v>40849</v>
      </c>
      <c r="W2198" s="5">
        <v>16.649999999999999</v>
      </c>
      <c r="Z2198" s="86">
        <v>40773</v>
      </c>
      <c r="AA2198" s="5">
        <v>86.11</v>
      </c>
      <c r="AC2198" s="1">
        <v>40735</v>
      </c>
      <c r="AD2198">
        <v>3.081</v>
      </c>
      <c r="AE2198" s="87">
        <f t="shared" ca="1" si="241"/>
        <v>-8.8999999999999968E-2</v>
      </c>
      <c r="AF2198" s="87">
        <f t="shared" ca="1" si="242"/>
        <v>6.7274859098081105E-2</v>
      </c>
      <c r="AG2198" s="87">
        <f t="shared" ca="1" si="243"/>
        <v>1.084774508058395</v>
      </c>
      <c r="AI2198" s="1">
        <v>40630</v>
      </c>
      <c r="AJ2198">
        <v>1310.19</v>
      </c>
      <c r="AK2198" s="85">
        <f t="shared" ca="1" si="246"/>
        <v>-2.7515366122545675E-3</v>
      </c>
      <c r="AL2198" s="87">
        <f t="shared" ca="1" si="244"/>
        <v>4.9219360691728376E-3</v>
      </c>
      <c r="AM2198" s="87">
        <f t="shared" ca="1" si="245"/>
        <v>7.9363834420637627</v>
      </c>
    </row>
    <row r="2199" spans="2:39" x14ac:dyDescent="0.45">
      <c r="B2199" s="86">
        <v>40876</v>
      </c>
      <c r="C2199" s="5">
        <v>112.7</v>
      </c>
      <c r="E2199" s="86">
        <v>40878</v>
      </c>
      <c r="F2199" s="5">
        <v>2.2555000000000001</v>
      </c>
      <c r="G2199" s="5">
        <v>0.36635990956071302</v>
      </c>
      <c r="I2199" s="86">
        <v>40771</v>
      </c>
      <c r="J2199" s="5">
        <v>32.85</v>
      </c>
      <c r="L2199" s="86">
        <v>40884</v>
      </c>
      <c r="M2199" s="5">
        <v>1.4987999999999999</v>
      </c>
      <c r="O2199" s="86">
        <f t="shared" ca="1" si="247"/>
        <v>40884</v>
      </c>
      <c r="P2199" s="5">
        <v>1193.8900000000001</v>
      </c>
      <c r="Q2199" s="5">
        <v>20.9827007781874</v>
      </c>
      <c r="R2199" s="1"/>
      <c r="V2199" s="86">
        <v>40848</v>
      </c>
      <c r="W2199" s="5">
        <v>17.75</v>
      </c>
      <c r="Z2199" s="86">
        <v>40772</v>
      </c>
      <c r="AA2199" s="5">
        <v>87.17</v>
      </c>
      <c r="AC2199" s="1">
        <v>40732</v>
      </c>
      <c r="AD2199">
        <v>3.17</v>
      </c>
      <c r="AE2199" s="87">
        <f t="shared" ca="1" si="241"/>
        <v>-0.10860000000000003</v>
      </c>
      <c r="AF2199" s="87">
        <f t="shared" ca="1" si="242"/>
        <v>6.0804248755055523E-2</v>
      </c>
      <c r="AG2199" s="87">
        <f t="shared" ca="1" si="243"/>
        <v>0.98043905130983755</v>
      </c>
      <c r="AI2199" s="1">
        <v>40627</v>
      </c>
      <c r="AJ2199">
        <v>1313.8</v>
      </c>
      <c r="AK2199" s="85">
        <f t="shared" ca="1" si="246"/>
        <v>3.1561399347577791E-3</v>
      </c>
      <c r="AL2199" s="87">
        <f t="shared" ca="1" si="244"/>
        <v>5.2495480466598979E-3</v>
      </c>
      <c r="AM2199" s="87">
        <f t="shared" ca="1" si="245"/>
        <v>8.464641882849854</v>
      </c>
    </row>
    <row r="2200" spans="2:39" x14ac:dyDescent="0.45">
      <c r="B2200" s="86">
        <v>40875</v>
      </c>
      <c r="C2200" s="5">
        <v>112.7</v>
      </c>
      <c r="E2200" s="86">
        <v>40877</v>
      </c>
      <c r="F2200" s="5">
        <v>2.2170000000000001</v>
      </c>
      <c r="G2200" s="5">
        <v>0.49823883161926819</v>
      </c>
      <c r="I2200" s="86">
        <v>40770</v>
      </c>
      <c r="J2200" s="5">
        <v>31.87</v>
      </c>
      <c r="L2200" s="86">
        <v>40883</v>
      </c>
      <c r="M2200" s="5">
        <v>1.5425</v>
      </c>
      <c r="O2200" s="86">
        <f t="shared" ca="1" si="247"/>
        <v>40883</v>
      </c>
      <c r="P2200" s="5">
        <v>1192.76</v>
      </c>
      <c r="Q2200" s="5">
        <v>38.000456910774503</v>
      </c>
      <c r="R2200" s="1"/>
      <c r="V2200" s="86">
        <v>40847</v>
      </c>
      <c r="W2200" s="5">
        <v>16.920000000000002</v>
      </c>
      <c r="Z2200" s="86">
        <v>40771</v>
      </c>
      <c r="AA2200" s="5">
        <v>86.22</v>
      </c>
      <c r="AC2200" s="1">
        <v>40731</v>
      </c>
      <c r="AD2200">
        <v>3.2786</v>
      </c>
      <c r="AE2200" s="87">
        <f t="shared" ca="1" si="241"/>
        <v>3.2599999999999962E-2</v>
      </c>
      <c r="AF2200" s="87">
        <f t="shared" ca="1" si="242"/>
        <v>3.3876835743617016E-2</v>
      </c>
      <c r="AG2200" s="87">
        <f t="shared" ca="1" si="243"/>
        <v>0.54624756292362708</v>
      </c>
      <c r="AI2200" s="1">
        <v>40626</v>
      </c>
      <c r="AJ2200">
        <v>1309.6600000000001</v>
      </c>
      <c r="AK2200" s="85">
        <f t="shared" ca="1" si="246"/>
        <v>9.2973974423822842E-3</v>
      </c>
      <c r="AL2200" s="87">
        <f t="shared" ca="1" si="244"/>
        <v>7.9678431347685128E-3</v>
      </c>
      <c r="AM2200" s="87">
        <f t="shared" ca="1" si="245"/>
        <v>12.847761010102968</v>
      </c>
    </row>
    <row r="2201" spans="2:39" x14ac:dyDescent="0.45">
      <c r="B2201" s="86">
        <v>40872</v>
      </c>
      <c r="C2201" s="5">
        <v>112.95</v>
      </c>
      <c r="E2201" s="86">
        <v>40876</v>
      </c>
      <c r="F2201" s="5">
        <v>2.169</v>
      </c>
      <c r="G2201" s="5">
        <v>0.5002871841919051</v>
      </c>
      <c r="I2201" s="86">
        <v>40767</v>
      </c>
      <c r="J2201" s="5">
        <v>36.36</v>
      </c>
      <c r="L2201" s="86">
        <v>40882</v>
      </c>
      <c r="M2201" s="5">
        <v>1.4997</v>
      </c>
      <c r="O2201" s="86">
        <f t="shared" ca="1" si="247"/>
        <v>40882</v>
      </c>
      <c r="P2201" s="5">
        <v>1204.49</v>
      </c>
      <c r="Q2201" s="5">
        <v>61.737637104655299</v>
      </c>
      <c r="R2201" s="1"/>
      <c r="V2201" s="86">
        <v>40844</v>
      </c>
      <c r="W2201" s="5">
        <v>14.53</v>
      </c>
      <c r="Z2201" s="86">
        <v>40770</v>
      </c>
      <c r="AA2201" s="5">
        <v>86.77</v>
      </c>
      <c r="AC2201" s="1">
        <v>40730</v>
      </c>
      <c r="AD2201">
        <v>3.246</v>
      </c>
      <c r="AE2201" s="87">
        <f t="shared" ca="1" si="241"/>
        <v>-4.9999999999998934E-3</v>
      </c>
      <c r="AF2201" s="87">
        <f t="shared" ca="1" si="242"/>
        <v>3.0728651125619053E-2</v>
      </c>
      <c r="AG2201" s="87">
        <f t="shared" ca="1" si="243"/>
        <v>0.49548461126457027</v>
      </c>
      <c r="AI2201" s="1">
        <v>40625</v>
      </c>
      <c r="AJ2201">
        <v>1297.54</v>
      </c>
      <c r="AK2201" s="85">
        <f t="shared" ca="1" si="246"/>
        <v>2.9097272498432949E-3</v>
      </c>
      <c r="AL2201" s="87">
        <f t="shared" ca="1" si="244"/>
        <v>7.6385041796322014E-3</v>
      </c>
      <c r="AM2201" s="87">
        <f t="shared" ca="1" si="245"/>
        <v>12.316717901530113</v>
      </c>
    </row>
    <row r="2202" spans="2:39" x14ac:dyDescent="0.45">
      <c r="B2202" s="86">
        <v>40871</v>
      </c>
      <c r="C2202" s="5">
        <v>114.72499999999999</v>
      </c>
      <c r="E2202" s="86">
        <v>40875</v>
      </c>
      <c r="F2202" s="5">
        <v>2.1655000000000002</v>
      </c>
      <c r="G2202" s="5">
        <v>0.5518716034248059</v>
      </c>
      <c r="I2202" s="86">
        <v>40766</v>
      </c>
      <c r="J2202" s="5">
        <v>39</v>
      </c>
      <c r="L2202" s="86">
        <v>40879</v>
      </c>
      <c r="M2202" s="5">
        <v>1.5125</v>
      </c>
      <c r="O2202" s="86">
        <f t="shared" ca="1" si="247"/>
        <v>40879</v>
      </c>
      <c r="P2202" s="5">
        <v>1178.81</v>
      </c>
      <c r="Q2202" s="5">
        <v>69.618778642517896</v>
      </c>
      <c r="R2202" s="1"/>
      <c r="V2202" s="86">
        <v>40843</v>
      </c>
      <c r="W2202" s="5">
        <v>15.13</v>
      </c>
      <c r="Z2202" s="86">
        <v>40767</v>
      </c>
      <c r="AA2202" s="5">
        <v>85.38</v>
      </c>
      <c r="AC2202" s="1">
        <v>40729</v>
      </c>
      <c r="AD2202">
        <v>3.2509999999999999</v>
      </c>
      <c r="AE2202" s="87">
        <f t="shared" ca="1" si="241"/>
        <v>-5.0000000000000266E-2</v>
      </c>
      <c r="AF2202" s="87">
        <f t="shared" ca="1" si="242"/>
        <v>4.3358966777357726E-2</v>
      </c>
      <c r="AG2202" s="87">
        <f t="shared" ca="1" si="243"/>
        <v>0.69914233171794338</v>
      </c>
      <c r="AI2202" s="1">
        <v>40624</v>
      </c>
      <c r="AJ2202">
        <v>1293.77</v>
      </c>
      <c r="AK2202" s="85">
        <f t="shared" ca="1" si="246"/>
        <v>-3.5568966767270528E-3</v>
      </c>
      <c r="AL2202" s="87">
        <f t="shared" ca="1" si="244"/>
        <v>8.5672511405803613E-3</v>
      </c>
      <c r="AM2202" s="87">
        <f t="shared" ca="1" si="245"/>
        <v>13.814277377952719</v>
      </c>
    </row>
    <row r="2203" spans="2:39" x14ac:dyDescent="0.45">
      <c r="B2203" s="86">
        <v>40870</v>
      </c>
      <c r="C2203" s="5">
        <v>114.6</v>
      </c>
      <c r="E2203" s="86">
        <v>40872</v>
      </c>
      <c r="F2203" s="5">
        <v>2.16</v>
      </c>
      <c r="G2203" s="5">
        <v>0.6804244631110784</v>
      </c>
      <c r="I2203" s="86">
        <v>40765</v>
      </c>
      <c r="J2203" s="5">
        <v>42.99</v>
      </c>
      <c r="L2203" s="86">
        <v>40878</v>
      </c>
      <c r="M2203" s="5">
        <v>1.5689</v>
      </c>
      <c r="O2203" s="86">
        <f t="shared" ca="1" si="247"/>
        <v>40878</v>
      </c>
      <c r="P2203" s="5">
        <v>1172.6400000000001</v>
      </c>
      <c r="Q2203" s="5">
        <v>97.016455832468907</v>
      </c>
      <c r="R2203" s="1"/>
      <c r="V2203" s="86">
        <v>40842</v>
      </c>
      <c r="W2203" s="5">
        <v>19</v>
      </c>
      <c r="Z2203" s="86">
        <v>40766</v>
      </c>
      <c r="AA2203" s="5">
        <v>85.78</v>
      </c>
      <c r="AC2203" s="1">
        <v>40728</v>
      </c>
      <c r="AD2203">
        <v>3.3010000000000002</v>
      </c>
      <c r="AE2203" s="87">
        <f t="shared" ca="1" si="241"/>
        <v>-1.9999999999997797E-3</v>
      </c>
      <c r="AF2203" s="87">
        <f t="shared" ca="1" si="242"/>
        <v>3.4410209240863188E-2</v>
      </c>
      <c r="AG2203" s="87">
        <f t="shared" ca="1" si="243"/>
        <v>0.55484795214544713</v>
      </c>
      <c r="AI2203" s="1">
        <v>40623</v>
      </c>
      <c r="AJ2203">
        <v>1298.3800000000001</v>
      </c>
      <c r="AK2203" s="85">
        <f t="shared" ca="1" si="246"/>
        <v>1.4874633633061064E-2</v>
      </c>
      <c r="AL2203" s="87">
        <f t="shared" ca="1" si="244"/>
        <v>1.5952040790643399E-2</v>
      </c>
      <c r="AM2203" s="87">
        <f t="shared" ca="1" si="245"/>
        <v>25.721892893107849</v>
      </c>
    </row>
    <row r="2204" spans="2:39" x14ac:dyDescent="0.45">
      <c r="B2204" s="86">
        <v>40869</v>
      </c>
      <c r="C2204" s="5">
        <v>114.1</v>
      </c>
      <c r="E2204" s="86">
        <v>40871</v>
      </c>
      <c r="F2204" s="5">
        <v>2.0948000000000002</v>
      </c>
      <c r="G2204" s="5">
        <v>0.32953239597951495</v>
      </c>
      <c r="I2204" s="86">
        <v>40764</v>
      </c>
      <c r="J2204" s="5">
        <v>35.06</v>
      </c>
      <c r="L2204" s="86">
        <v>40877</v>
      </c>
      <c r="M2204" s="5">
        <v>1.55</v>
      </c>
      <c r="O2204" s="86">
        <f t="shared" ca="1" si="247"/>
        <v>40877</v>
      </c>
      <c r="P2204" s="5">
        <v>1120.76</v>
      </c>
      <c r="Q2204" s="5">
        <v>82.067917394390903</v>
      </c>
      <c r="R2204" s="1"/>
      <c r="V2204" s="86">
        <v>40841</v>
      </c>
      <c r="W2204" s="5">
        <v>19.16</v>
      </c>
      <c r="Z2204" s="86">
        <v>40765</v>
      </c>
      <c r="AA2204" s="5">
        <v>84.25</v>
      </c>
      <c r="AC2204" s="1">
        <v>40725</v>
      </c>
      <c r="AD2204">
        <v>3.3029999999999999</v>
      </c>
      <c r="AE2204" s="87">
        <f t="shared" ca="1" si="241"/>
        <v>2.4000000000000021E-2</v>
      </c>
      <c r="AF2204" s="87">
        <f t="shared" ca="1" si="242"/>
        <v>2.8607807792046355E-2</v>
      </c>
      <c r="AG2204" s="87">
        <f t="shared" ca="1" si="243"/>
        <v>0.46128704006652266</v>
      </c>
      <c r="AI2204" s="1">
        <v>40620</v>
      </c>
      <c r="AJ2204">
        <v>1279.21</v>
      </c>
      <c r="AK2204" s="85">
        <f t="shared" ca="1" si="246"/>
        <v>4.3087981678200877E-3</v>
      </c>
      <c r="AL2204" s="87">
        <f t="shared" ca="1" si="244"/>
        <v>1.4893671465173322E-2</v>
      </c>
      <c r="AM2204" s="87">
        <f t="shared" ca="1" si="245"/>
        <v>24.015323634141325</v>
      </c>
    </row>
    <row r="2205" spans="2:39" x14ac:dyDescent="0.45">
      <c r="B2205" s="86">
        <v>40868</v>
      </c>
      <c r="C2205" s="5">
        <v>120.065</v>
      </c>
      <c r="E2205" s="86">
        <v>40870</v>
      </c>
      <c r="F2205" s="5">
        <v>2.0939999999999999</v>
      </c>
      <c r="G2205" s="5">
        <v>0.50453052434912005</v>
      </c>
      <c r="I2205" s="86">
        <v>40763</v>
      </c>
      <c r="J2205" s="5">
        <v>48</v>
      </c>
      <c r="L2205" s="86">
        <v>40876</v>
      </c>
      <c r="M2205" s="5">
        <v>1.3888</v>
      </c>
      <c r="O2205" s="86">
        <f t="shared" ca="1" si="247"/>
        <v>40876</v>
      </c>
      <c r="P2205" s="5">
        <v>1172.53</v>
      </c>
      <c r="Q2205" s="5">
        <v>83.257311875050902</v>
      </c>
      <c r="R2205" s="1"/>
      <c r="V2205" s="86">
        <v>40840</v>
      </c>
      <c r="W2205" s="5">
        <v>19.38</v>
      </c>
      <c r="Z2205" s="86">
        <v>40764</v>
      </c>
      <c r="AA2205" s="5">
        <v>85.7</v>
      </c>
      <c r="AC2205" s="1">
        <v>40724</v>
      </c>
      <c r="AD2205">
        <v>3.2789999999999999</v>
      </c>
      <c r="AE2205" s="87">
        <f t="shared" ref="AE2205:AE2268" ca="1" si="248">(AD2205-AD2206)</f>
        <v>5.2000000000000046E-2</v>
      </c>
      <c r="AF2205" s="87">
        <f t="shared" ref="AF2205:AF2268" ca="1" si="249">STDEV(AE2205:AE2208)</f>
        <v>1.8329461712409029E-2</v>
      </c>
      <c r="AG2205" s="87">
        <f t="shared" ref="AG2205:AG2268" ca="1" si="250">AF2205*SQRT(260)</f>
        <v>0.29555368942602256</v>
      </c>
      <c r="AI2205" s="1">
        <v>40619</v>
      </c>
      <c r="AJ2205">
        <v>1273.71</v>
      </c>
      <c r="AK2205" s="85">
        <f t="shared" ca="1" si="246"/>
        <v>1.3301442067892928E-2</v>
      </c>
      <c r="AL2205" s="87">
        <f t="shared" ref="AL2205:AL2268" ca="1" si="251">STDEV(AK2205:AK2208)</f>
        <v>1.399502739607575E-2</v>
      </c>
      <c r="AM2205" s="87">
        <f t="shared" ref="AM2205:AM2268" ca="1" si="252">AL2205*SQRT(260)*100</f>
        <v>22.566303612332437</v>
      </c>
    </row>
    <row r="2206" spans="2:39" x14ac:dyDescent="0.45">
      <c r="B2206" s="86">
        <v>40865</v>
      </c>
      <c r="C2206" s="5">
        <v>117.85</v>
      </c>
      <c r="E2206" s="86">
        <v>40869</v>
      </c>
      <c r="F2206" s="5">
        <v>2.1055000000000001</v>
      </c>
      <c r="G2206" s="5">
        <v>0.55795075947613726</v>
      </c>
      <c r="I2206" s="86">
        <v>40760</v>
      </c>
      <c r="J2206" s="5">
        <v>32</v>
      </c>
      <c r="L2206" s="86">
        <v>40875</v>
      </c>
      <c r="M2206" s="5">
        <v>1.3654999999999999</v>
      </c>
      <c r="O2206" s="86">
        <f t="shared" ca="1" si="247"/>
        <v>40875</v>
      </c>
      <c r="P2206" s="5">
        <v>1119.46</v>
      </c>
      <c r="Q2206" s="5">
        <v>58.578875879016898</v>
      </c>
      <c r="R2206" s="1"/>
      <c r="V2206" s="86">
        <v>40837</v>
      </c>
      <c r="W2206" s="5">
        <v>19.57</v>
      </c>
      <c r="Z2206" s="86">
        <v>40763</v>
      </c>
      <c r="AA2206" s="5">
        <v>83.16</v>
      </c>
      <c r="AC2206" s="1">
        <v>40723</v>
      </c>
      <c r="AD2206">
        <v>3.2269999999999999</v>
      </c>
      <c r="AE2206" s="87">
        <f t="shared" ca="1" si="248"/>
        <v>7.749999999999968E-2</v>
      </c>
      <c r="AF2206" s="87">
        <f t="shared" ca="1" si="249"/>
        <v>5.3503239777294501E-2</v>
      </c>
      <c r="AG2206" s="87">
        <f t="shared" ca="1" si="250"/>
        <v>0.8627138189071355</v>
      </c>
      <c r="AI2206" s="1">
        <v>40618</v>
      </c>
      <c r="AJ2206">
        <v>1256.8800000000001</v>
      </c>
      <c r="AK2206" s="85">
        <f t="shared" ref="AK2206:AK2269" ca="1" si="253">LN(AJ2206/AJ2207)</f>
        <v>-1.9687489643372059E-2</v>
      </c>
      <c r="AL2206" s="87">
        <f t="shared" ca="1" si="251"/>
        <v>1.120436993484868E-2</v>
      </c>
      <c r="AM2206" s="87">
        <f t="shared" ca="1" si="252"/>
        <v>18.066503664407417</v>
      </c>
    </row>
    <row r="2207" spans="2:39" x14ac:dyDescent="0.45">
      <c r="B2207" s="86">
        <v>40864</v>
      </c>
      <c r="C2207" s="5">
        <v>120.785</v>
      </c>
      <c r="E2207" s="86">
        <v>40868</v>
      </c>
      <c r="F2207" s="5">
        <v>2.1383000000000001</v>
      </c>
      <c r="G2207" s="5">
        <v>0.56626882602994522</v>
      </c>
      <c r="I2207" s="86">
        <v>40759</v>
      </c>
      <c r="J2207" s="5">
        <v>31.66</v>
      </c>
      <c r="L2207" s="86">
        <v>40872</v>
      </c>
      <c r="M2207" s="5">
        <v>1.34</v>
      </c>
      <c r="O2207" s="86">
        <f t="shared" ca="1" si="247"/>
        <v>40872</v>
      </c>
      <c r="P2207" s="5">
        <v>1199.3800000000001</v>
      </c>
      <c r="Q2207" s="5">
        <v>40.101327630489898</v>
      </c>
      <c r="R2207" s="1"/>
      <c r="V2207" s="86">
        <v>40836</v>
      </c>
      <c r="W2207" s="5">
        <v>19.25</v>
      </c>
      <c r="Z2207" s="86">
        <v>40760</v>
      </c>
      <c r="AA2207" s="5">
        <v>86.86</v>
      </c>
      <c r="AC2207" s="1">
        <v>40722</v>
      </c>
      <c r="AD2207">
        <v>3.1495000000000002</v>
      </c>
      <c r="AE2207" s="87">
        <f t="shared" ca="1" si="248"/>
        <v>8.8100000000000289E-2</v>
      </c>
      <c r="AF2207" s="87">
        <f t="shared" ca="1" si="249"/>
        <v>6.944971802198574E-2</v>
      </c>
      <c r="AG2207" s="87">
        <f t="shared" ca="1" si="250"/>
        <v>1.1198430544798079</v>
      </c>
      <c r="AI2207" s="1">
        <v>40617</v>
      </c>
      <c r="AJ2207">
        <v>1281.8699999999999</v>
      </c>
      <c r="AK2207" s="85">
        <f t="shared" ca="1" si="253"/>
        <v>-1.1263529286306983E-2</v>
      </c>
      <c r="AL2207" s="87">
        <f t="shared" ca="1" si="251"/>
        <v>1.0978387631068594E-2</v>
      </c>
      <c r="AM2207" s="87">
        <f t="shared" ca="1" si="252"/>
        <v>17.702118148481546</v>
      </c>
    </row>
    <row r="2208" spans="2:39" x14ac:dyDescent="0.45">
      <c r="B2208" s="86">
        <v>40863</v>
      </c>
      <c r="C2208" s="5">
        <v>118.57</v>
      </c>
      <c r="E2208" s="86">
        <v>40865</v>
      </c>
      <c r="F2208" s="5">
        <v>2.1827999999999999</v>
      </c>
      <c r="G2208" s="5">
        <v>0.54061851922897852</v>
      </c>
      <c r="I2208" s="86">
        <v>40758</v>
      </c>
      <c r="J2208" s="5">
        <v>23.38</v>
      </c>
      <c r="L2208" s="86">
        <v>40871</v>
      </c>
      <c r="M2208" s="5">
        <v>1.2907999999999999</v>
      </c>
      <c r="O2208" s="86">
        <f t="shared" ca="1" si="247"/>
        <v>40871</v>
      </c>
      <c r="P2208" s="5">
        <v>1200.07</v>
      </c>
      <c r="Q2208" s="5">
        <v>38.872345625237003</v>
      </c>
      <c r="R2208" s="1"/>
      <c r="V2208" s="86">
        <v>40835</v>
      </c>
      <c r="W2208" s="5">
        <v>19.25</v>
      </c>
      <c r="Z2208" s="86">
        <v>40759</v>
      </c>
      <c r="AA2208" s="5">
        <v>86.95</v>
      </c>
      <c r="AC2208" s="1">
        <v>40721</v>
      </c>
      <c r="AD2208">
        <v>3.0613999999999999</v>
      </c>
      <c r="AE2208" s="87">
        <f t="shared" ca="1" si="248"/>
        <v>5.1899999999999835E-2</v>
      </c>
      <c r="AF2208" s="87">
        <f t="shared" ca="1" si="249"/>
        <v>4.7920167988019256E-2</v>
      </c>
      <c r="AG2208" s="87">
        <f t="shared" ca="1" si="250"/>
        <v>0.77268949132235265</v>
      </c>
      <c r="AI2208" s="1">
        <v>40616</v>
      </c>
      <c r="AJ2208">
        <v>1296.3900000000001</v>
      </c>
      <c r="AK2208" s="85">
        <f t="shared" ca="1" si="253"/>
        <v>-6.0676857940746946E-3</v>
      </c>
      <c r="AL2208" s="87">
        <f t="shared" ca="1" si="251"/>
        <v>1.0913742836282792E-2</v>
      </c>
      <c r="AM2208" s="87">
        <f t="shared" ca="1" si="252"/>
        <v>17.597881548951744</v>
      </c>
    </row>
    <row r="2209" spans="2:39" x14ac:dyDescent="0.45">
      <c r="B2209" s="86">
        <v>40862</v>
      </c>
      <c r="C2209" s="5">
        <v>119.845</v>
      </c>
      <c r="E2209" s="86">
        <v>40864</v>
      </c>
      <c r="F2209" s="5">
        <v>2.1560999999999999</v>
      </c>
      <c r="G2209" s="5">
        <v>0.58780494213642109</v>
      </c>
      <c r="I2209" s="86">
        <v>40757</v>
      </c>
      <c r="J2209" s="5">
        <v>24.79</v>
      </c>
      <c r="L2209" s="86">
        <v>40870</v>
      </c>
      <c r="M2209" s="5">
        <v>1.2855000000000001</v>
      </c>
      <c r="O2209" s="86">
        <f t="shared" ca="1" si="247"/>
        <v>40870</v>
      </c>
      <c r="P2209" s="5">
        <v>1260.3399999999999</v>
      </c>
      <c r="Q2209" s="5">
        <v>20.946594263090901</v>
      </c>
      <c r="R2209" s="1"/>
      <c r="V2209" s="86">
        <v>40834</v>
      </c>
      <c r="W2209" s="5">
        <v>19.84</v>
      </c>
      <c r="Z2209" s="86">
        <v>40758</v>
      </c>
      <c r="AA2209" s="5">
        <v>89.53</v>
      </c>
      <c r="AC2209" s="1">
        <v>40718</v>
      </c>
      <c r="AD2209">
        <v>3.0095000000000001</v>
      </c>
      <c r="AE2209" s="87">
        <f t="shared" ca="1" si="248"/>
        <v>-3.0100000000000016E-2</v>
      </c>
      <c r="AF2209" s="87">
        <f t="shared" ca="1" si="249"/>
        <v>3.4659390261995625E-2</v>
      </c>
      <c r="AG2209" s="87">
        <f t="shared" ca="1" si="250"/>
        <v>0.55886587538215504</v>
      </c>
      <c r="AI2209" s="1">
        <v>40613</v>
      </c>
      <c r="AJ2209">
        <v>1304.28</v>
      </c>
      <c r="AK2209" s="85">
        <f t="shared" ca="1" si="253"/>
        <v>7.0555307518902583E-3</v>
      </c>
      <c r="AL2209" s="87">
        <f t="shared" ca="1" si="251"/>
        <v>1.2764016137723228E-2</v>
      </c>
      <c r="AM2209" s="87">
        <f t="shared" ca="1" si="252"/>
        <v>20.581357601153364</v>
      </c>
    </row>
    <row r="2210" spans="2:39" x14ac:dyDescent="0.45">
      <c r="B2210" s="86">
        <v>40861</v>
      </c>
      <c r="C2210" s="5">
        <v>122.935</v>
      </c>
      <c r="E2210" s="86">
        <v>40863</v>
      </c>
      <c r="F2210" s="5">
        <v>2.2029999999999998</v>
      </c>
      <c r="G2210" s="5">
        <v>0.47909985041394904</v>
      </c>
      <c r="I2210" s="86">
        <v>40756</v>
      </c>
      <c r="J2210" s="5">
        <v>23.66</v>
      </c>
      <c r="L2210" s="86">
        <v>40869</v>
      </c>
      <c r="M2210" s="5">
        <v>1.3294999999999999</v>
      </c>
      <c r="O2210" s="86">
        <f t="shared" ca="1" si="247"/>
        <v>40869</v>
      </c>
      <c r="P2210" s="5">
        <v>1254.05</v>
      </c>
      <c r="Q2210" s="5">
        <v>17.289841550330699</v>
      </c>
      <c r="R2210" s="1"/>
      <c r="V2210" s="86">
        <v>40833</v>
      </c>
      <c r="W2210" s="5">
        <v>19.5</v>
      </c>
      <c r="Z2210" s="86">
        <v>40757</v>
      </c>
      <c r="AA2210" s="5">
        <v>89.58</v>
      </c>
      <c r="AC2210" s="1">
        <v>40717</v>
      </c>
      <c r="AD2210">
        <v>3.0396000000000001</v>
      </c>
      <c r="AE2210" s="87">
        <f t="shared" ca="1" si="248"/>
        <v>-6.0899999999999732E-2</v>
      </c>
      <c r="AF2210" s="87">
        <f t="shared" ca="1" si="249"/>
        <v>3.7494977441429655E-2</v>
      </c>
      <c r="AG2210" s="87">
        <f t="shared" ca="1" si="250"/>
        <v>0.60458834479889112</v>
      </c>
      <c r="AI2210" s="1">
        <v>40612</v>
      </c>
      <c r="AJ2210">
        <v>1295.1099999999999</v>
      </c>
      <c r="AK2210" s="85">
        <f t="shared" ca="1" si="253"/>
        <v>-1.9058829983677757E-2</v>
      </c>
      <c r="AL2210" s="87">
        <f t="shared" ca="1" si="251"/>
        <v>1.1762594459158712E-2</v>
      </c>
      <c r="AM2210" s="87">
        <f t="shared" ca="1" si="252"/>
        <v>18.966613663689184</v>
      </c>
    </row>
    <row r="2211" spans="2:39" x14ac:dyDescent="0.45">
      <c r="B2211" s="86">
        <v>40858</v>
      </c>
      <c r="C2211" s="5">
        <v>123.6</v>
      </c>
      <c r="E2211" s="86">
        <v>40862</v>
      </c>
      <c r="F2211" s="5">
        <v>2.2410000000000001</v>
      </c>
      <c r="G2211" s="5">
        <v>0.59308761297692203</v>
      </c>
      <c r="I2211" s="86">
        <v>40753</v>
      </c>
      <c r="J2211" s="5">
        <v>25.25</v>
      </c>
      <c r="L2211" s="86">
        <v>40868</v>
      </c>
      <c r="M2211" s="5">
        <v>1.3472999999999999</v>
      </c>
      <c r="O2211" s="86">
        <f t="shared" ca="1" si="247"/>
        <v>40868</v>
      </c>
      <c r="P2211" s="5">
        <v>1286.94</v>
      </c>
      <c r="Q2211" s="5">
        <v>13.006157870060299</v>
      </c>
      <c r="R2211" s="1"/>
      <c r="V2211" s="86">
        <v>40830</v>
      </c>
      <c r="W2211" s="5">
        <v>18.63</v>
      </c>
      <c r="Z2211" s="86">
        <v>40756</v>
      </c>
      <c r="AA2211" s="5">
        <v>90.7</v>
      </c>
      <c r="AC2211" s="1">
        <v>40716</v>
      </c>
      <c r="AD2211">
        <v>3.1004999999999998</v>
      </c>
      <c r="AE2211" s="87">
        <f t="shared" ca="1" si="248"/>
        <v>-2.4000000000000021E-2</v>
      </c>
      <c r="AF2211" s="87">
        <f t="shared" ca="1" si="249"/>
        <v>1.9829838627684216E-2</v>
      </c>
      <c r="AG2211" s="87">
        <f t="shared" ca="1" si="250"/>
        <v>0.31974654024711385</v>
      </c>
      <c r="AI2211" s="1">
        <v>40611</v>
      </c>
      <c r="AJ2211">
        <v>1320.03</v>
      </c>
      <c r="AK2211" s="85">
        <f t="shared" ca="1" si="253"/>
        <v>-1.3551112091289457E-3</v>
      </c>
      <c r="AL2211" s="87">
        <f t="shared" ca="1" si="251"/>
        <v>7.9313427040322189E-3</v>
      </c>
      <c r="AM2211" s="87">
        <f t="shared" ca="1" si="252"/>
        <v>12.788905833998983</v>
      </c>
    </row>
    <row r="2212" spans="2:39" x14ac:dyDescent="0.45">
      <c r="B2212" s="86">
        <v>40857</v>
      </c>
      <c r="C2212" s="5">
        <v>122</v>
      </c>
      <c r="E2212" s="86">
        <v>40861</v>
      </c>
      <c r="F2212" s="5">
        <v>2.2465000000000002</v>
      </c>
      <c r="G2212" s="5">
        <v>1.0233537592966861</v>
      </c>
      <c r="I2212" s="86">
        <v>40752</v>
      </c>
      <c r="J2212" s="5">
        <v>23.74</v>
      </c>
      <c r="L2212" s="86">
        <v>40865</v>
      </c>
      <c r="M2212" s="5">
        <v>1.4117999999999999</v>
      </c>
      <c r="O2212" s="86">
        <f t="shared" ca="1" si="247"/>
        <v>40865</v>
      </c>
      <c r="P2212" s="5">
        <v>1292.28</v>
      </c>
      <c r="Q2212" s="5">
        <v>13.014314132109901</v>
      </c>
      <c r="R2212" s="1"/>
      <c r="V2212" s="86">
        <v>40829</v>
      </c>
      <c r="W2212" s="5">
        <v>17.38</v>
      </c>
      <c r="Z2212" s="86">
        <v>40753</v>
      </c>
      <c r="AA2212" s="5">
        <v>91.05</v>
      </c>
      <c r="AC2212" s="1">
        <v>40715</v>
      </c>
      <c r="AD2212">
        <v>3.1244999999999998</v>
      </c>
      <c r="AE2212" s="87">
        <f t="shared" ca="1" si="248"/>
        <v>2.2999999999999687E-2</v>
      </c>
      <c r="AF2212" s="87">
        <f t="shared" ca="1" si="249"/>
        <v>1.559679454246916E-2</v>
      </c>
      <c r="AG2212" s="87">
        <f t="shared" ca="1" si="250"/>
        <v>0.25149075529728504</v>
      </c>
      <c r="AI2212" s="1">
        <v>40610</v>
      </c>
      <c r="AJ2212">
        <v>1321.82</v>
      </c>
      <c r="AK2212" s="85">
        <f t="shared" ca="1" si="253"/>
        <v>8.8832058912233485E-3</v>
      </c>
      <c r="AL2212" s="87">
        <f t="shared" ca="1" si="251"/>
        <v>1.2510025605820029E-2</v>
      </c>
      <c r="AM2212" s="87">
        <f t="shared" ca="1" si="252"/>
        <v>20.171810174387154</v>
      </c>
    </row>
    <row r="2213" spans="2:39" x14ac:dyDescent="0.45">
      <c r="B2213" s="86">
        <v>40856</v>
      </c>
      <c r="C2213" s="5">
        <v>121.87</v>
      </c>
      <c r="E2213" s="86">
        <v>40858</v>
      </c>
      <c r="F2213" s="5">
        <v>2.2130000000000001</v>
      </c>
      <c r="G2213" s="5">
        <v>1.0518697638015808</v>
      </c>
      <c r="I2213" s="86">
        <v>40751</v>
      </c>
      <c r="J2213" s="5">
        <v>22.98</v>
      </c>
      <c r="L2213" s="86">
        <v>40864</v>
      </c>
      <c r="M2213" s="5">
        <v>1.3695999999999999</v>
      </c>
      <c r="O2213" s="86">
        <f t="shared" ca="1" si="247"/>
        <v>40864</v>
      </c>
      <c r="P2213" s="5">
        <v>1300.67</v>
      </c>
      <c r="Q2213" s="5">
        <v>13.144519261755701</v>
      </c>
      <c r="R2213" s="1"/>
      <c r="V2213" s="86">
        <v>40828</v>
      </c>
      <c r="W2213" s="5">
        <v>16.13</v>
      </c>
      <c r="Z2213" s="86">
        <v>40752</v>
      </c>
      <c r="AA2213" s="5">
        <v>90.96</v>
      </c>
      <c r="AC2213" s="1">
        <v>40714</v>
      </c>
      <c r="AD2213">
        <v>3.1015000000000001</v>
      </c>
      <c r="AE2213" s="87">
        <f t="shared" ca="1" si="248"/>
        <v>9.5000000000000639E-3</v>
      </c>
      <c r="AF2213" s="87">
        <f t="shared" ca="1" si="249"/>
        <v>5.2570270432377955E-2</v>
      </c>
      <c r="AG2213" s="87">
        <f t="shared" ca="1" si="250"/>
        <v>0.84767014024717857</v>
      </c>
      <c r="AI2213" s="1">
        <v>40609</v>
      </c>
      <c r="AJ2213">
        <v>1310.1300000000001</v>
      </c>
      <c r="AK2213" s="85">
        <f t="shared" ca="1" si="253"/>
        <v>-8.3762005038354979E-3</v>
      </c>
      <c r="AL2213" s="87">
        <f t="shared" ca="1" si="251"/>
        <v>1.178931400028632E-2</v>
      </c>
      <c r="AM2213" s="87">
        <f t="shared" ca="1" si="252"/>
        <v>19.00969762918659</v>
      </c>
    </row>
    <row r="2214" spans="2:39" x14ac:dyDescent="0.45">
      <c r="B2214" s="86">
        <v>40855</v>
      </c>
      <c r="C2214" s="5">
        <v>121.215</v>
      </c>
      <c r="E2214" s="86">
        <v>40857</v>
      </c>
      <c r="F2214" s="5">
        <v>2.2269999999999999</v>
      </c>
      <c r="G2214" s="5">
        <v>1.0352600317472551</v>
      </c>
      <c r="I2214" s="86">
        <v>40750</v>
      </c>
      <c r="J2214" s="5">
        <v>20.23</v>
      </c>
      <c r="L2214" s="86">
        <v>40863</v>
      </c>
      <c r="M2214" s="5">
        <v>1.4444999999999999</v>
      </c>
      <c r="O2214" s="86">
        <f t="shared" ca="1" si="247"/>
        <v>40863</v>
      </c>
      <c r="P2214" s="5">
        <v>1304.8900000000001</v>
      </c>
      <c r="Q2214" s="5">
        <v>14.8634203028346</v>
      </c>
      <c r="R2214" s="1"/>
      <c r="V2214" s="86">
        <v>40827</v>
      </c>
      <c r="W2214" s="5">
        <v>18.75</v>
      </c>
      <c r="Z2214" s="86">
        <v>40751</v>
      </c>
      <c r="AA2214" s="5">
        <v>90.82</v>
      </c>
      <c r="AC2214" s="1">
        <v>40711</v>
      </c>
      <c r="AD2214">
        <v>3.0920000000000001</v>
      </c>
      <c r="AE2214" s="87">
        <f t="shared" ca="1" si="248"/>
        <v>6.2000000000002053E-3</v>
      </c>
      <c r="AF2214" s="87">
        <f t="shared" ca="1" si="249"/>
        <v>8.8007173003113948E-2</v>
      </c>
      <c r="AG2214" s="87">
        <f t="shared" ca="1" si="250"/>
        <v>1.4190730249004126</v>
      </c>
      <c r="AI2214" s="1">
        <v>40606</v>
      </c>
      <c r="AJ2214">
        <v>1321.15</v>
      </c>
      <c r="AK2214" s="85">
        <f t="shared" ca="1" si="253"/>
        <v>-7.4054302804431073E-3</v>
      </c>
      <c r="AL2214" s="87">
        <f t="shared" ca="1" si="251"/>
        <v>1.4087259564224948E-2</v>
      </c>
      <c r="AM2214" s="87">
        <f t="shared" ca="1" si="252"/>
        <v>22.715023514793085</v>
      </c>
    </row>
    <row r="2215" spans="2:39" x14ac:dyDescent="0.45">
      <c r="B2215" s="86">
        <v>40854</v>
      </c>
      <c r="C2215" s="5">
        <v>120.86</v>
      </c>
      <c r="E2215" s="86">
        <v>40856</v>
      </c>
      <c r="F2215" s="5">
        <v>2.1615000000000002</v>
      </c>
      <c r="G2215" s="5">
        <v>0.88617624281704321</v>
      </c>
      <c r="I2215" s="86">
        <v>40749</v>
      </c>
      <c r="J2215" s="5">
        <v>19.350000000000001</v>
      </c>
      <c r="L2215" s="86">
        <v>40862</v>
      </c>
      <c r="M2215" s="5">
        <v>1.5335000000000001</v>
      </c>
      <c r="O2215" s="86">
        <f t="shared" ca="1" si="247"/>
        <v>40862</v>
      </c>
      <c r="P2215" s="5">
        <v>1331.94</v>
      </c>
      <c r="Q2215" s="5">
        <v>13.981120753852601</v>
      </c>
      <c r="R2215" s="1"/>
      <c r="V2215" s="86">
        <v>40826</v>
      </c>
      <c r="W2215" s="5">
        <v>20</v>
      </c>
      <c r="Z2215" s="86">
        <v>40750</v>
      </c>
      <c r="AA2215" s="5">
        <v>91.54</v>
      </c>
      <c r="AC2215" s="1">
        <v>40710</v>
      </c>
      <c r="AD2215">
        <v>3.0857999999999999</v>
      </c>
      <c r="AE2215" s="87">
        <f t="shared" ca="1" si="248"/>
        <v>-1.4699999999999935E-2</v>
      </c>
      <c r="AF2215" s="87">
        <f t="shared" ca="1" si="249"/>
        <v>8.8295526500497337E-2</v>
      </c>
      <c r="AG2215" s="87">
        <f t="shared" ca="1" si="250"/>
        <v>1.4237225853374691</v>
      </c>
      <c r="AI2215" s="1">
        <v>40605</v>
      </c>
      <c r="AJ2215">
        <v>1330.97</v>
      </c>
      <c r="AK2215" s="85">
        <f t="shared" ca="1" si="253"/>
        <v>1.7072411809528822E-2</v>
      </c>
      <c r="AL2215" s="87">
        <f t="shared" ca="1" si="251"/>
        <v>1.3650614906910214E-2</v>
      </c>
      <c r="AM2215" s="87">
        <f t="shared" ca="1" si="252"/>
        <v>22.01095516045531</v>
      </c>
    </row>
    <row r="2216" spans="2:39" x14ac:dyDescent="0.45">
      <c r="B2216" s="86">
        <v>40851</v>
      </c>
      <c r="C2216" s="5">
        <v>116.64</v>
      </c>
      <c r="E2216" s="86">
        <v>40855</v>
      </c>
      <c r="F2216" s="5">
        <v>2.242</v>
      </c>
      <c r="G2216" s="5">
        <v>0.91628780049356395</v>
      </c>
      <c r="I2216" s="86">
        <v>40746</v>
      </c>
      <c r="J2216" s="5">
        <v>17.52</v>
      </c>
      <c r="L2216" s="86">
        <v>40861</v>
      </c>
      <c r="M2216" s="5">
        <v>1.5445</v>
      </c>
      <c r="O2216" s="86">
        <f t="shared" ca="1" si="247"/>
        <v>40861</v>
      </c>
      <c r="P2216" s="5">
        <v>1337.43</v>
      </c>
      <c r="Q2216" s="5">
        <v>13.106603814899</v>
      </c>
      <c r="R2216" s="1"/>
      <c r="V2216" s="86">
        <v>40823</v>
      </c>
      <c r="W2216" s="5">
        <v>19.88</v>
      </c>
      <c r="Z2216" s="86">
        <v>40749</v>
      </c>
      <c r="AA2216" s="5">
        <v>91.35</v>
      </c>
      <c r="AC2216" s="1">
        <v>40709</v>
      </c>
      <c r="AD2216">
        <v>3.1004999999999998</v>
      </c>
      <c r="AE2216" s="87">
        <f t="shared" ca="1" si="248"/>
        <v>-0.10260000000000025</v>
      </c>
      <c r="AF2216" s="87">
        <f t="shared" ca="1" si="249"/>
        <v>8.9145611221192647E-2</v>
      </c>
      <c r="AG2216" s="87">
        <f t="shared" ca="1" si="250"/>
        <v>1.437429789589741</v>
      </c>
      <c r="AI2216" s="1">
        <v>40604</v>
      </c>
      <c r="AJ2216">
        <v>1308.44</v>
      </c>
      <c r="AK2216" s="85">
        <f t="shared" ca="1" si="253"/>
        <v>1.6139090306173224E-3</v>
      </c>
      <c r="AL2216" s="87">
        <f t="shared" ca="1" si="251"/>
        <v>1.1465917243554355E-2</v>
      </c>
      <c r="AM2216" s="87">
        <f t="shared" ca="1" si="252"/>
        <v>18.488236027639207</v>
      </c>
    </row>
    <row r="2217" spans="2:39" x14ac:dyDescent="0.45">
      <c r="B2217" s="86">
        <v>40850</v>
      </c>
      <c r="C2217" s="5">
        <v>120</v>
      </c>
      <c r="E2217" s="86">
        <v>40854</v>
      </c>
      <c r="F2217" s="5">
        <v>2.1989999999999998</v>
      </c>
      <c r="G2217" s="5">
        <v>0.91628780049356329</v>
      </c>
      <c r="I2217" s="86">
        <v>40745</v>
      </c>
      <c r="J2217" s="5">
        <v>17.559999999999999</v>
      </c>
      <c r="L2217" s="86">
        <v>40858</v>
      </c>
      <c r="M2217" s="5">
        <v>1.514</v>
      </c>
      <c r="O2217" s="86">
        <f t="shared" ca="1" si="247"/>
        <v>40858</v>
      </c>
      <c r="P2217" s="5">
        <v>1345.02</v>
      </c>
      <c r="Q2217" s="5">
        <v>13.838987152223501</v>
      </c>
      <c r="R2217" s="1"/>
      <c r="V2217" s="86">
        <v>40822</v>
      </c>
      <c r="W2217" s="5">
        <v>20.88</v>
      </c>
      <c r="Z2217" s="86">
        <v>40746</v>
      </c>
      <c r="AA2217" s="5">
        <v>91.84</v>
      </c>
      <c r="AC2217" s="1">
        <v>40708</v>
      </c>
      <c r="AD2217">
        <v>3.2031000000000001</v>
      </c>
      <c r="AE2217" s="87">
        <f t="shared" ca="1" si="248"/>
        <v>0.11160000000000014</v>
      </c>
      <c r="AF2217" s="87">
        <f t="shared" ca="1" si="249"/>
        <v>5.7876326478679338E-2</v>
      </c>
      <c r="AG2217" s="87">
        <f t="shared" ca="1" si="250"/>
        <v>0.93322772319157798</v>
      </c>
      <c r="AI2217" s="1">
        <v>40603</v>
      </c>
      <c r="AJ2217">
        <v>1306.33</v>
      </c>
      <c r="AK2217" s="85">
        <f t="shared" ca="1" si="253"/>
        <v>-1.5864850224639092E-2</v>
      </c>
      <c r="AL2217" s="87">
        <f t="shared" ca="1" si="251"/>
        <v>1.1451640279779811E-2</v>
      </c>
      <c r="AM2217" s="87">
        <f t="shared" ca="1" si="252"/>
        <v>18.465215115276511</v>
      </c>
    </row>
    <row r="2218" spans="2:39" x14ac:dyDescent="0.45">
      <c r="B2218" s="86">
        <v>40849</v>
      </c>
      <c r="C2218" s="5">
        <v>120</v>
      </c>
      <c r="E2218" s="86">
        <v>40851</v>
      </c>
      <c r="F2218" s="5">
        <v>2.1930000000000001</v>
      </c>
      <c r="G2218" s="5">
        <v>1.3599031828283468</v>
      </c>
      <c r="I2218" s="86">
        <v>40744</v>
      </c>
      <c r="J2218" s="5">
        <v>19.09</v>
      </c>
      <c r="L2218" s="86">
        <v>40857</v>
      </c>
      <c r="M2218" s="5">
        <v>1.5449999999999999</v>
      </c>
      <c r="O2218" s="86">
        <f t="shared" ca="1" si="247"/>
        <v>40857</v>
      </c>
      <c r="P2218" s="5">
        <v>1343.8</v>
      </c>
      <c r="Q2218" s="5">
        <v>18.6582635802467</v>
      </c>
      <c r="R2218" s="1"/>
      <c r="V2218" s="86">
        <v>40821</v>
      </c>
      <c r="W2218" s="5">
        <v>23.38</v>
      </c>
      <c r="Z2218" s="86">
        <v>40745</v>
      </c>
      <c r="AA2218" s="5">
        <v>91.72</v>
      </c>
      <c r="AC2218" s="1">
        <v>40707</v>
      </c>
      <c r="AD2218">
        <v>3.0914999999999999</v>
      </c>
      <c r="AE2218" s="87">
        <f t="shared" ca="1" si="248"/>
        <v>1.4499999999999957E-2</v>
      </c>
      <c r="AF2218" s="87">
        <f t="shared" ca="1" si="249"/>
        <v>4.7602065781504319E-2</v>
      </c>
      <c r="AG2218" s="87">
        <f t="shared" ca="1" si="250"/>
        <v>0.76756024736390083</v>
      </c>
      <c r="AI2218" s="1">
        <v>40602</v>
      </c>
      <c r="AJ2218">
        <v>1327.22</v>
      </c>
      <c r="AK2218" s="85">
        <f t="shared" ca="1" si="253"/>
        <v>5.5457057245348928E-3</v>
      </c>
      <c r="AL2218" s="87">
        <f t="shared" ca="1" si="251"/>
        <v>7.2969667088678154E-3</v>
      </c>
      <c r="AM2218" s="87">
        <f t="shared" ca="1" si="252"/>
        <v>11.766005277529223</v>
      </c>
    </row>
    <row r="2219" spans="2:39" x14ac:dyDescent="0.45">
      <c r="B2219" s="86">
        <v>40848</v>
      </c>
      <c r="C2219" s="5">
        <v>123</v>
      </c>
      <c r="E2219" s="86">
        <v>40850</v>
      </c>
      <c r="F2219" s="5">
        <v>2.2404999999999999</v>
      </c>
      <c r="G2219" s="5">
        <v>1.8880306097448047</v>
      </c>
      <c r="I2219" s="86">
        <v>40743</v>
      </c>
      <c r="J2219" s="5">
        <v>19.21</v>
      </c>
      <c r="L2219" s="86">
        <v>40856</v>
      </c>
      <c r="M2219" s="5">
        <v>1.5128999999999999</v>
      </c>
      <c r="O2219" s="86">
        <f t="shared" ca="1" si="247"/>
        <v>40856</v>
      </c>
      <c r="P2219" s="5">
        <v>1325.84</v>
      </c>
      <c r="Q2219" s="5">
        <v>16.600720440321702</v>
      </c>
      <c r="R2219" s="1"/>
      <c r="V2219" s="86">
        <v>40820</v>
      </c>
      <c r="W2219" s="5">
        <v>23.38</v>
      </c>
      <c r="Z2219" s="86">
        <v>40744</v>
      </c>
      <c r="AA2219" s="5">
        <v>91.28</v>
      </c>
      <c r="AC2219" s="1">
        <v>40704</v>
      </c>
      <c r="AD2219">
        <v>3.077</v>
      </c>
      <c r="AE2219" s="87">
        <f t="shared" ca="1" si="248"/>
        <v>-2.5500000000000078E-2</v>
      </c>
      <c r="AF2219" s="87">
        <f t="shared" ca="1" si="249"/>
        <v>4.5784668103343619E-2</v>
      </c>
      <c r="AG2219" s="87">
        <f t="shared" ca="1" si="250"/>
        <v>0.73825559033891908</v>
      </c>
      <c r="AI2219" s="1">
        <v>40599</v>
      </c>
      <c r="AJ2219">
        <v>1319.88</v>
      </c>
      <c r="AK2219" s="85">
        <f t="shared" ca="1" si="253"/>
        <v>1.0495225773550236E-2</v>
      </c>
      <c r="AL2219" s="87">
        <f t="shared" ca="1" si="251"/>
        <v>1.2952342049697738E-2</v>
      </c>
      <c r="AM2219" s="87">
        <f t="shared" ca="1" si="252"/>
        <v>20.885024009757739</v>
      </c>
    </row>
    <row r="2220" spans="2:39" x14ac:dyDescent="0.45">
      <c r="B2220" s="86">
        <v>40847</v>
      </c>
      <c r="C2220" s="5">
        <v>117</v>
      </c>
      <c r="E2220" s="86">
        <v>40849</v>
      </c>
      <c r="F2220" s="5">
        <v>2.1539999999999999</v>
      </c>
      <c r="G2220" s="5">
        <v>1.1169386434953972</v>
      </c>
      <c r="I2220" s="86">
        <v>40742</v>
      </c>
      <c r="J2220" s="5">
        <v>20.95</v>
      </c>
      <c r="L2220" s="86">
        <v>40855</v>
      </c>
      <c r="M2220" s="5">
        <v>1.6415</v>
      </c>
      <c r="O2220" s="86">
        <f t="shared" ca="1" si="247"/>
        <v>40855</v>
      </c>
      <c r="P2220" s="5">
        <v>1326.73</v>
      </c>
      <c r="Q2220" s="5">
        <v>18.451131654874999</v>
      </c>
      <c r="R2220" s="1"/>
      <c r="V2220" s="86">
        <v>40819</v>
      </c>
      <c r="W2220" s="5">
        <v>21.75</v>
      </c>
      <c r="Z2220" s="86">
        <v>40743</v>
      </c>
      <c r="AA2220" s="5">
        <v>91.2</v>
      </c>
      <c r="AC2220" s="1">
        <v>40703</v>
      </c>
      <c r="AD2220">
        <v>3.1025</v>
      </c>
      <c r="AE2220" s="87">
        <f t="shared" ca="1" si="248"/>
        <v>4.5500000000000096E-2</v>
      </c>
      <c r="AF2220" s="87">
        <f t="shared" ca="1" si="249"/>
        <v>4.5767601350008832E-2</v>
      </c>
      <c r="AG2220" s="87">
        <f t="shared" ca="1" si="250"/>
        <v>0.73798039721029574</v>
      </c>
      <c r="AI2220" s="1">
        <v>40598</v>
      </c>
      <c r="AJ2220">
        <v>1306.0999999999999</v>
      </c>
      <c r="AK2220" s="85">
        <f t="shared" ca="1" si="253"/>
        <v>-9.9483459515377977E-4</v>
      </c>
      <c r="AL2220" s="87">
        <f t="shared" ca="1" si="251"/>
        <v>1.0066522699551207E-2</v>
      </c>
      <c r="AM2220" s="87">
        <f t="shared" ca="1" si="252"/>
        <v>16.231780126575991</v>
      </c>
    </row>
    <row r="2221" spans="2:39" x14ac:dyDescent="0.45">
      <c r="B2221" s="86">
        <v>40844</v>
      </c>
      <c r="C2221" s="5">
        <v>117</v>
      </c>
      <c r="E2221" s="86">
        <v>40848</v>
      </c>
      <c r="F2221" s="5">
        <v>2.1669999999999998</v>
      </c>
      <c r="G2221" s="5">
        <v>2.3539294665162194</v>
      </c>
      <c r="I2221" s="86">
        <v>40739</v>
      </c>
      <c r="J2221" s="5">
        <v>19.53</v>
      </c>
      <c r="L2221" s="86">
        <v>40854</v>
      </c>
      <c r="M2221" s="5">
        <v>1.6064000000000001</v>
      </c>
      <c r="O2221" s="86">
        <f t="shared" ca="1" si="247"/>
        <v>40854</v>
      </c>
      <c r="P2221" s="5">
        <v>1305.44</v>
      </c>
      <c r="Q2221" s="5">
        <v>11.114716462312501</v>
      </c>
      <c r="R2221" s="1"/>
      <c r="V2221" s="86">
        <v>40816</v>
      </c>
      <c r="W2221" s="5">
        <v>19</v>
      </c>
      <c r="Z2221" s="86">
        <v>40742</v>
      </c>
      <c r="AA2221" s="5">
        <v>90.79</v>
      </c>
      <c r="AC2221" s="1">
        <v>40702</v>
      </c>
      <c r="AD2221">
        <v>3.0569999999999999</v>
      </c>
      <c r="AE2221" s="87">
        <f t="shared" ca="1" si="248"/>
        <v>-6.3899999999999846E-2</v>
      </c>
      <c r="AF2221" s="87">
        <f t="shared" ca="1" si="249"/>
        <v>3.4853060602095275E-2</v>
      </c>
      <c r="AG2221" s="87">
        <f t="shared" ca="1" si="250"/>
        <v>0.56198871578232301</v>
      </c>
      <c r="AI2221" s="1">
        <v>40597</v>
      </c>
      <c r="AJ2221">
        <v>1307.4000000000001</v>
      </c>
      <c r="AK2221" s="85">
        <f t="shared" ca="1" si="253"/>
        <v>-6.1383802175425115E-3</v>
      </c>
      <c r="AL2221" s="87">
        <f t="shared" ca="1" si="251"/>
        <v>1.097049250283566E-2</v>
      </c>
      <c r="AM2221" s="87">
        <f t="shared" ca="1" si="252"/>
        <v>17.689387636727588</v>
      </c>
    </row>
    <row r="2222" spans="2:39" x14ac:dyDescent="0.45">
      <c r="B2222" s="86">
        <v>40843</v>
      </c>
      <c r="C2222" s="5">
        <v>117.81</v>
      </c>
      <c r="E2222" s="86">
        <v>40847</v>
      </c>
      <c r="F2222" s="5">
        <v>2.2829999999999999</v>
      </c>
      <c r="G2222" s="5">
        <v>2.5027694227262196</v>
      </c>
      <c r="I2222" s="86">
        <v>40738</v>
      </c>
      <c r="J2222" s="5">
        <v>20.8</v>
      </c>
      <c r="L2222" s="86">
        <v>40851</v>
      </c>
      <c r="M2222" s="5">
        <v>1.6122000000000001</v>
      </c>
      <c r="O2222" s="86">
        <f t="shared" ca="1" si="247"/>
        <v>40851</v>
      </c>
      <c r="P2222" s="5">
        <v>1316.14</v>
      </c>
      <c r="Q2222" s="5">
        <v>9.4864013092566992</v>
      </c>
      <c r="R2222" s="1"/>
      <c r="V2222" s="86">
        <v>40815</v>
      </c>
      <c r="W2222" s="5">
        <v>17.63</v>
      </c>
      <c r="Z2222" s="86">
        <v>40739</v>
      </c>
      <c r="AA2222" s="5">
        <v>90.95</v>
      </c>
      <c r="AC2222" s="1">
        <v>40701</v>
      </c>
      <c r="AD2222">
        <v>3.1208999999999998</v>
      </c>
      <c r="AE2222" s="87">
        <f t="shared" ca="1" si="248"/>
        <v>-1.6000000000002679E-3</v>
      </c>
      <c r="AF2222" s="87">
        <f t="shared" ca="1" si="249"/>
        <v>5.746891188576092E-2</v>
      </c>
      <c r="AG2222" s="87">
        <f t="shared" ca="1" si="250"/>
        <v>0.92665836027452508</v>
      </c>
      <c r="AI2222" s="1">
        <v>40596</v>
      </c>
      <c r="AJ2222">
        <v>1315.45</v>
      </c>
      <c r="AK2222" s="85">
        <f t="shared" ca="1" si="253"/>
        <v>-2.0734551115725561E-2</v>
      </c>
      <c r="AL2222" s="87">
        <f t="shared" ca="1" si="251"/>
        <v>1.237452172543718E-2</v>
      </c>
      <c r="AM2222" s="87">
        <f t="shared" ca="1" si="252"/>
        <v>19.953316732478925</v>
      </c>
    </row>
    <row r="2223" spans="2:39" x14ac:dyDescent="0.45">
      <c r="B2223" s="86">
        <v>40842</v>
      </c>
      <c r="C2223" s="5">
        <v>116.895</v>
      </c>
      <c r="E2223" s="86">
        <v>40844</v>
      </c>
      <c r="F2223" s="5">
        <v>2.4630000000000001</v>
      </c>
      <c r="G2223" s="5">
        <v>2.1871259375414733</v>
      </c>
      <c r="I2223" s="86">
        <v>40737</v>
      </c>
      <c r="J2223" s="5">
        <v>19.91</v>
      </c>
      <c r="L2223" s="86">
        <v>40850</v>
      </c>
      <c r="M2223" s="5">
        <v>1.6659999999999999</v>
      </c>
      <c r="O2223" s="86">
        <f t="shared" ca="1" si="247"/>
        <v>40850</v>
      </c>
      <c r="P2223" s="5">
        <v>1308.8699999999999</v>
      </c>
      <c r="Q2223" s="5">
        <v>14.2604146176716</v>
      </c>
      <c r="R2223" s="1"/>
      <c r="V2223" s="86">
        <v>40814</v>
      </c>
      <c r="W2223" s="5">
        <v>17.37</v>
      </c>
      <c r="Z2223" s="86">
        <v>40738</v>
      </c>
      <c r="AA2223" s="5">
        <v>90.98</v>
      </c>
      <c r="AC2223" s="1">
        <v>40700</v>
      </c>
      <c r="AD2223">
        <v>3.1225000000000001</v>
      </c>
      <c r="AE2223" s="87">
        <f t="shared" ca="1" si="248"/>
        <v>1.2000000000000011E-2</v>
      </c>
      <c r="AF2223" s="87">
        <f t="shared" ca="1" si="249"/>
        <v>8.5927740961034879E-2</v>
      </c>
      <c r="AG2223" s="87">
        <f t="shared" ca="1" si="250"/>
        <v>1.3855431907137881</v>
      </c>
      <c r="AI2223" s="1">
        <v>40592</v>
      </c>
      <c r="AJ2223">
        <v>1343.01</v>
      </c>
      <c r="AK2223" s="85">
        <f t="shared" ca="1" si="253"/>
        <v>1.9229055205082848E-3</v>
      </c>
      <c r="AL2223" s="87">
        <f t="shared" ca="1" si="251"/>
        <v>3.9400922463864634E-3</v>
      </c>
      <c r="AM2223" s="87">
        <f t="shared" ca="1" si="252"/>
        <v>6.3532078484880596</v>
      </c>
    </row>
    <row r="2224" spans="2:39" x14ac:dyDescent="0.45">
      <c r="B2224" s="86">
        <v>40841</v>
      </c>
      <c r="C2224" s="5">
        <v>115.455</v>
      </c>
      <c r="E2224" s="86">
        <v>40843</v>
      </c>
      <c r="F2224" s="5">
        <v>2.5497999999999998</v>
      </c>
      <c r="G2224" s="5">
        <v>1.9455562700677678</v>
      </c>
      <c r="I2224" s="86">
        <v>40736</v>
      </c>
      <c r="J2224" s="5">
        <v>19.87</v>
      </c>
      <c r="L2224" s="86">
        <v>40849</v>
      </c>
      <c r="M2224" s="5">
        <v>1.5831999999999999</v>
      </c>
      <c r="O2224" s="86">
        <f t="shared" ca="1" si="247"/>
        <v>40849</v>
      </c>
      <c r="P2224" s="5">
        <v>1317.72</v>
      </c>
      <c r="Q2224" s="5">
        <v>14.264116461295901</v>
      </c>
      <c r="R2224" s="1"/>
      <c r="V2224" s="86">
        <v>40813</v>
      </c>
      <c r="W2224" s="5">
        <v>17.75</v>
      </c>
      <c r="Z2224" s="86">
        <v>40737</v>
      </c>
      <c r="AA2224" s="5">
        <v>91.03</v>
      </c>
      <c r="AC2224" s="1">
        <v>40697</v>
      </c>
      <c r="AD2224">
        <v>3.1105</v>
      </c>
      <c r="AE2224" s="87">
        <f t="shared" ca="1" si="248"/>
        <v>-4.0000000000000036E-2</v>
      </c>
      <c r="AF2224" s="87">
        <f t="shared" ca="1" si="249"/>
        <v>8.5146280991401577E-2</v>
      </c>
      <c r="AG2224" s="87">
        <f t="shared" ca="1" si="250"/>
        <v>1.3729425273234657</v>
      </c>
      <c r="AI2224" s="1">
        <v>40591</v>
      </c>
      <c r="AJ2224">
        <v>1340.43</v>
      </c>
      <c r="AK2224" s="85">
        <f t="shared" ca="1" si="253"/>
        <v>3.0708906172792973E-3</v>
      </c>
      <c r="AL2224" s="87">
        <f t="shared" ca="1" si="251"/>
        <v>3.9438677816771347E-3</v>
      </c>
      <c r="AM2224" s="87">
        <f t="shared" ca="1" si="252"/>
        <v>6.3592957162182984</v>
      </c>
    </row>
    <row r="2225" spans="2:39" x14ac:dyDescent="0.45">
      <c r="B2225" s="86">
        <v>40840</v>
      </c>
      <c r="C2225" s="5">
        <v>116</v>
      </c>
      <c r="E2225" s="86">
        <v>40842</v>
      </c>
      <c r="F2225" s="5">
        <v>2.3959999999999999</v>
      </c>
      <c r="G2225" s="5">
        <v>1.4893213890896773</v>
      </c>
      <c r="I2225" s="86">
        <v>40735</v>
      </c>
      <c r="J2225" s="5">
        <v>18.39</v>
      </c>
      <c r="L2225" s="86">
        <v>40848</v>
      </c>
      <c r="M2225" s="5">
        <v>1.5840000000000001</v>
      </c>
      <c r="O2225" s="86">
        <f t="shared" ca="1" si="247"/>
        <v>40848</v>
      </c>
      <c r="P2225" s="5">
        <v>1313.64</v>
      </c>
      <c r="Q2225" s="5">
        <v>19.005277452859801</v>
      </c>
      <c r="R2225" s="1"/>
      <c r="V2225" s="86">
        <v>40812</v>
      </c>
      <c r="W2225" s="5">
        <v>18.37</v>
      </c>
      <c r="Z2225" s="86">
        <v>40736</v>
      </c>
      <c r="AA2225" s="5">
        <v>90.33</v>
      </c>
      <c r="AC2225" s="1">
        <v>40696</v>
      </c>
      <c r="AD2225">
        <v>3.1505000000000001</v>
      </c>
      <c r="AE2225" s="87">
        <f t="shared" ca="1" si="248"/>
        <v>9.6300000000000274E-2</v>
      </c>
      <c r="AF2225" s="87">
        <f t="shared" ca="1" si="249"/>
        <v>8.3247517480503366E-2</v>
      </c>
      <c r="AG2225" s="87">
        <f t="shared" ca="1" si="250"/>
        <v>1.3423258856676143</v>
      </c>
      <c r="AI2225" s="1">
        <v>40590</v>
      </c>
      <c r="AJ2225">
        <v>1336.32</v>
      </c>
      <c r="AK2225" s="85">
        <f t="shared" ca="1" si="253"/>
        <v>6.2379862455999606E-3</v>
      </c>
      <c r="AL2225" s="87">
        <f t="shared" ca="1" si="251"/>
        <v>4.3088932333041636E-3</v>
      </c>
      <c r="AM2225" s="87">
        <f t="shared" ca="1" si="252"/>
        <v>6.9478815713595363</v>
      </c>
    </row>
    <row r="2226" spans="2:39" x14ac:dyDescent="0.45">
      <c r="B2226" s="86">
        <v>40837</v>
      </c>
      <c r="C2226" s="5">
        <v>116.47</v>
      </c>
      <c r="E2226" s="86">
        <v>40841</v>
      </c>
      <c r="F2226" s="5">
        <v>2.3022999999999998</v>
      </c>
      <c r="G2226" s="5">
        <v>1.2148607053211236</v>
      </c>
      <c r="I2226" s="86">
        <v>40732</v>
      </c>
      <c r="J2226" s="5">
        <v>15.95</v>
      </c>
      <c r="L2226" s="86">
        <v>40847</v>
      </c>
      <c r="M2226" s="5">
        <v>1.7184999999999999</v>
      </c>
      <c r="O2226" s="86">
        <f t="shared" ca="1" si="247"/>
        <v>40847</v>
      </c>
      <c r="P2226" s="5">
        <v>1319.49</v>
      </c>
      <c r="Q2226" s="5">
        <v>19.5987289147319</v>
      </c>
      <c r="R2226" s="1"/>
      <c r="V2226" s="86">
        <v>40809</v>
      </c>
      <c r="W2226" s="5">
        <v>18.440000000000001</v>
      </c>
      <c r="Z2226" s="86">
        <v>40735</v>
      </c>
      <c r="AA2226" s="5">
        <v>90.58</v>
      </c>
      <c r="AC2226" s="1">
        <v>40695</v>
      </c>
      <c r="AD2226">
        <v>3.0541999999999998</v>
      </c>
      <c r="AE2226" s="87">
        <f t="shared" ca="1" si="248"/>
        <v>-0.1073000000000004</v>
      </c>
      <c r="AF2226" s="87">
        <f t="shared" ca="1" si="249"/>
        <v>5.7455083906184444E-2</v>
      </c>
      <c r="AG2226" s="87">
        <f t="shared" ca="1" si="250"/>
        <v>0.92643539080355763</v>
      </c>
      <c r="AI2226" s="1">
        <v>40589</v>
      </c>
      <c r="AJ2226">
        <v>1328.01</v>
      </c>
      <c r="AK2226" s="85">
        <f t="shared" ca="1" si="253"/>
        <v>-3.2402023589993278E-3</v>
      </c>
      <c r="AL2226" s="87">
        <f t="shared" ca="1" si="251"/>
        <v>3.6356701959246039E-3</v>
      </c>
      <c r="AM2226" s="87">
        <f t="shared" ca="1" si="252"/>
        <v>5.8623420414702485</v>
      </c>
    </row>
    <row r="2227" spans="2:39" x14ac:dyDescent="0.45">
      <c r="B2227" s="86">
        <v>40836</v>
      </c>
      <c r="C2227" s="5">
        <v>116.13500000000001</v>
      </c>
      <c r="E2227" s="86">
        <v>40840</v>
      </c>
      <c r="F2227" s="5">
        <v>2.427</v>
      </c>
      <c r="G2227" s="5">
        <v>0.41536722708144941</v>
      </c>
      <c r="I2227" s="86">
        <v>40731</v>
      </c>
      <c r="J2227" s="5">
        <v>15.95</v>
      </c>
      <c r="L2227" s="86">
        <v>40844</v>
      </c>
      <c r="M2227" s="5">
        <v>1.863</v>
      </c>
      <c r="O2227" s="86">
        <f t="shared" ca="1" si="247"/>
        <v>40844</v>
      </c>
      <c r="P2227" s="5">
        <v>1343.8</v>
      </c>
      <c r="Q2227" s="5">
        <v>11.673256864415199</v>
      </c>
      <c r="R2227" s="1"/>
      <c r="V2227" s="86">
        <v>40808</v>
      </c>
      <c r="W2227" s="5">
        <v>19.059999999999999</v>
      </c>
      <c r="Z2227" s="86">
        <v>40732</v>
      </c>
      <c r="AA2227" s="5">
        <v>91.48</v>
      </c>
      <c r="AC2227" s="1">
        <v>40694</v>
      </c>
      <c r="AD2227">
        <v>3.1615000000000002</v>
      </c>
      <c r="AE2227" s="87">
        <f t="shared" ca="1" si="248"/>
        <v>5.0000000000016698E-4</v>
      </c>
      <c r="AF2227" s="87">
        <f t="shared" ca="1" si="249"/>
        <v>4.0796159950008334E-2</v>
      </c>
      <c r="AG2227" s="87">
        <f t="shared" ca="1" si="250"/>
        <v>0.65781831331556329</v>
      </c>
      <c r="AI2227" s="1">
        <v>40588</v>
      </c>
      <c r="AJ2227">
        <v>1332.32</v>
      </c>
      <c r="AK2227" s="85">
        <f t="shared" ca="1" si="253"/>
        <v>2.3821433260880175E-3</v>
      </c>
      <c r="AL2227" s="87">
        <f t="shared" ca="1" si="251"/>
        <v>3.448402047988638E-3</v>
      </c>
      <c r="AM2227" s="87">
        <f t="shared" ca="1" si="252"/>
        <v>5.560381226128996</v>
      </c>
    </row>
    <row r="2228" spans="2:39" x14ac:dyDescent="0.45">
      <c r="B2228" s="86">
        <v>40835</v>
      </c>
      <c r="C2228" s="5">
        <v>116.9</v>
      </c>
      <c r="E2228" s="86">
        <v>40837</v>
      </c>
      <c r="F2228" s="5">
        <v>2.4169999999999998</v>
      </c>
      <c r="G2228" s="5">
        <v>0.42426988266118115</v>
      </c>
      <c r="I2228" s="86">
        <v>40730</v>
      </c>
      <c r="J2228" s="5">
        <v>16.34</v>
      </c>
      <c r="L2228" s="86">
        <v>40843</v>
      </c>
      <c r="M2228" s="5">
        <v>1.9166000000000001</v>
      </c>
      <c r="O2228" s="86">
        <f t="shared" ca="1" si="247"/>
        <v>40843</v>
      </c>
      <c r="P2228" s="5">
        <v>1353.22</v>
      </c>
      <c r="Q2228" s="5">
        <v>12.0307968568306</v>
      </c>
      <c r="R2228" s="1"/>
      <c r="V2228" s="86">
        <v>40807</v>
      </c>
      <c r="W2228" s="5">
        <v>21.25</v>
      </c>
      <c r="Z2228" s="86">
        <v>40731</v>
      </c>
      <c r="AA2228" s="5">
        <v>91.73</v>
      </c>
      <c r="AC2228" s="1">
        <v>40693</v>
      </c>
      <c r="AD2228">
        <v>3.161</v>
      </c>
      <c r="AE2228" s="87">
        <f t="shared" ca="1" si="248"/>
        <v>-1.0800000000000143E-2</v>
      </c>
      <c r="AF2228" s="87">
        <f t="shared" ca="1" si="249"/>
        <v>4.394686185231729E-2</v>
      </c>
      <c r="AG2228" s="87">
        <f t="shared" ca="1" si="250"/>
        <v>0.70862185496450203</v>
      </c>
      <c r="AI2228" s="1">
        <v>40585</v>
      </c>
      <c r="AJ2228">
        <v>1329.15</v>
      </c>
      <c r="AK2228" s="85">
        <f t="shared" ca="1" si="253"/>
        <v>5.4922394398424258E-3</v>
      </c>
      <c r="AL2228" s="87">
        <f t="shared" ca="1" si="251"/>
        <v>3.7149324141846924E-3</v>
      </c>
      <c r="AM2228" s="87">
        <f t="shared" ca="1" si="252"/>
        <v>5.9901485281331945</v>
      </c>
    </row>
    <row r="2229" spans="2:39" x14ac:dyDescent="0.45">
      <c r="B2229" s="86">
        <v>40834</v>
      </c>
      <c r="C2229" s="5">
        <v>119.04</v>
      </c>
      <c r="E2229" s="86">
        <v>40836</v>
      </c>
      <c r="F2229" s="5">
        <v>2.3822000000000001</v>
      </c>
      <c r="G2229" s="5">
        <v>0.8488491817356808</v>
      </c>
      <c r="I2229" s="86">
        <v>40729</v>
      </c>
      <c r="J2229" s="5">
        <v>16.059999999999999</v>
      </c>
      <c r="L2229" s="86">
        <v>40842</v>
      </c>
      <c r="M2229" s="5">
        <v>1.7475000000000001</v>
      </c>
      <c r="O2229" s="86">
        <f t="shared" ca="1" si="247"/>
        <v>40842</v>
      </c>
      <c r="P2229" s="5">
        <v>1339.23</v>
      </c>
      <c r="Q2229" s="5">
        <v>11.932961529905899</v>
      </c>
      <c r="R2229" s="1"/>
      <c r="V2229" s="86">
        <v>40806</v>
      </c>
      <c r="W2229" s="5">
        <v>20.25</v>
      </c>
      <c r="Z2229" s="86">
        <v>40730</v>
      </c>
      <c r="AA2229" s="5">
        <v>91.37</v>
      </c>
      <c r="AC2229" s="1">
        <v>40690</v>
      </c>
      <c r="AD2229">
        <v>3.1718000000000002</v>
      </c>
      <c r="AE2229" s="87">
        <f t="shared" ca="1" si="248"/>
        <v>2.2800000000000153E-2</v>
      </c>
      <c r="AF2229" s="87">
        <f t="shared" ca="1" si="249"/>
        <v>4.4295475690714299E-2</v>
      </c>
      <c r="AG2229" s="87">
        <f t="shared" ca="1" si="250"/>
        <v>0.71424308420406279</v>
      </c>
      <c r="AI2229" s="1">
        <v>40584</v>
      </c>
      <c r="AJ2229">
        <v>1321.87</v>
      </c>
      <c r="AK2229" s="85">
        <f t="shared" ca="1" si="253"/>
        <v>7.4921959800166693E-4</v>
      </c>
      <c r="AL2229" s="87">
        <f t="shared" ca="1" si="251"/>
        <v>3.9591230331854537E-3</v>
      </c>
      <c r="AM2229" s="87">
        <f t="shared" ca="1" si="252"/>
        <v>6.3838940701533353</v>
      </c>
    </row>
    <row r="2230" spans="2:39" x14ac:dyDescent="0.45">
      <c r="B2230" s="86">
        <v>40833</v>
      </c>
      <c r="C2230" s="5">
        <v>119.5</v>
      </c>
      <c r="E2230" s="86">
        <v>40835</v>
      </c>
      <c r="F2230" s="5">
        <v>2.3534999999999999</v>
      </c>
      <c r="G2230" s="5">
        <v>1.1132444400639678</v>
      </c>
      <c r="I2230" s="86">
        <v>40725</v>
      </c>
      <c r="J2230" s="5">
        <v>15.87</v>
      </c>
      <c r="L2230" s="86">
        <v>40841</v>
      </c>
      <c r="M2230" s="5">
        <v>1.6848000000000001</v>
      </c>
      <c r="O2230" s="86">
        <f t="shared" ca="1" si="247"/>
        <v>40841</v>
      </c>
      <c r="P2230" s="5">
        <v>1337.88</v>
      </c>
      <c r="Q2230" s="5">
        <v>10.6621268720006</v>
      </c>
      <c r="R2230" s="1"/>
      <c r="V2230" s="86">
        <v>40805</v>
      </c>
      <c r="W2230" s="5">
        <v>20.190000000000001</v>
      </c>
      <c r="Z2230" s="86">
        <v>40729</v>
      </c>
      <c r="AA2230" s="5">
        <v>91.33</v>
      </c>
      <c r="AC2230" s="1">
        <v>40689</v>
      </c>
      <c r="AD2230">
        <v>3.149</v>
      </c>
      <c r="AE2230" s="87">
        <f t="shared" ca="1" si="248"/>
        <v>-7.2499999999999787E-2</v>
      </c>
      <c r="AF2230" s="87">
        <f t="shared" ca="1" si="249"/>
        <v>3.7908607202058894E-2</v>
      </c>
      <c r="AG2230" s="87">
        <f t="shared" ca="1" si="250"/>
        <v>0.61125792428401104</v>
      </c>
      <c r="AI2230" s="1">
        <v>40583</v>
      </c>
      <c r="AJ2230">
        <v>1320.88</v>
      </c>
      <c r="AK2230" s="85">
        <f t="shared" ca="1" si="253"/>
        <v>-2.7896973241534964E-3</v>
      </c>
      <c r="AL2230" s="87">
        <f t="shared" ca="1" si="251"/>
        <v>3.8608825817601777E-3</v>
      </c>
      <c r="AM2230" s="87">
        <f t="shared" ca="1" si="252"/>
        <v>6.22548610201338</v>
      </c>
    </row>
    <row r="2231" spans="2:39" x14ac:dyDescent="0.45">
      <c r="B2231" s="86">
        <v>40830</v>
      </c>
      <c r="C2231" s="5">
        <v>117.86499999999999</v>
      </c>
      <c r="E2231" s="86">
        <v>40834</v>
      </c>
      <c r="F2231" s="5">
        <v>2.3759999999999999</v>
      </c>
      <c r="G2231" s="5">
        <v>1.1017999742845062</v>
      </c>
      <c r="I2231" s="86">
        <v>40724</v>
      </c>
      <c r="J2231" s="5">
        <v>16.52</v>
      </c>
      <c r="L2231" s="86">
        <v>40840</v>
      </c>
      <c r="M2231" s="5">
        <v>1.7833000000000001</v>
      </c>
      <c r="O2231" s="86">
        <f t="shared" ca="1" si="247"/>
        <v>40840</v>
      </c>
      <c r="P2231" s="5">
        <v>1339.67</v>
      </c>
      <c r="Q2231" s="5">
        <v>4.3948614473268304</v>
      </c>
      <c r="R2231" s="1"/>
      <c r="V2231" s="86">
        <v>40802</v>
      </c>
      <c r="W2231" s="5">
        <v>18.88</v>
      </c>
      <c r="Z2231" s="86">
        <v>40725</v>
      </c>
      <c r="AA2231" s="5">
        <v>91.21</v>
      </c>
      <c r="AC2231" s="1">
        <v>40688</v>
      </c>
      <c r="AD2231">
        <v>3.2214999999999998</v>
      </c>
      <c r="AE2231" s="87">
        <f t="shared" ca="1" si="248"/>
        <v>1.8499999999999961E-2</v>
      </c>
      <c r="AF2231" s="87">
        <f t="shared" ca="1" si="249"/>
        <v>2.0119807818830274E-2</v>
      </c>
      <c r="AG2231" s="87">
        <f t="shared" ca="1" si="250"/>
        <v>0.32442215296328425</v>
      </c>
      <c r="AI2231" s="1">
        <v>40582</v>
      </c>
      <c r="AJ2231">
        <v>1324.57</v>
      </c>
      <c r="AK2231" s="85">
        <f t="shared" ca="1" si="253"/>
        <v>4.1760979432013739E-3</v>
      </c>
      <c r="AL2231" s="87">
        <f t="shared" ca="1" si="251"/>
        <v>1.7224022337622043E-3</v>
      </c>
      <c r="AM2231" s="87">
        <f t="shared" ca="1" si="252"/>
        <v>2.7772901509672119</v>
      </c>
    </row>
    <row r="2232" spans="2:39" x14ac:dyDescent="0.45">
      <c r="B2232" s="86">
        <v>40829</v>
      </c>
      <c r="C2232" s="5">
        <v>120.15</v>
      </c>
      <c r="E2232" s="86">
        <v>40833</v>
      </c>
      <c r="F2232" s="5">
        <v>2.351</v>
      </c>
      <c r="G2232" s="5">
        <v>1.1221156803110834</v>
      </c>
      <c r="I2232" s="86">
        <v>40723</v>
      </c>
      <c r="J2232" s="5">
        <v>17.27</v>
      </c>
      <c r="L2232" s="86">
        <v>40837</v>
      </c>
      <c r="M2232" s="5">
        <v>1.7705</v>
      </c>
      <c r="O2232" s="86">
        <f t="shared" ca="1" si="247"/>
        <v>40837</v>
      </c>
      <c r="P2232" s="5">
        <v>1320.64</v>
      </c>
      <c r="Q2232" s="5">
        <v>3.2206615864033901</v>
      </c>
      <c r="R2232" s="1"/>
      <c r="V2232" s="86">
        <v>40801</v>
      </c>
      <c r="W2232" s="5">
        <v>18.25</v>
      </c>
      <c r="Z2232" s="86">
        <v>40724</v>
      </c>
      <c r="AA2232" s="5">
        <v>91.31</v>
      </c>
      <c r="AC2232" s="1">
        <v>40687</v>
      </c>
      <c r="AD2232">
        <v>3.2029999999999998</v>
      </c>
      <c r="AE2232" s="87">
        <f t="shared" ca="1" si="248"/>
        <v>-2.1500000000000075E-2</v>
      </c>
      <c r="AF2232" s="87">
        <f t="shared" ca="1" si="249"/>
        <v>1.211087665420337E-2</v>
      </c>
      <c r="AG2232" s="87">
        <f t="shared" ca="1" si="250"/>
        <v>0.19528201828807826</v>
      </c>
      <c r="AI2232" s="1">
        <v>40581</v>
      </c>
      <c r="AJ2232">
        <v>1319.05</v>
      </c>
      <c r="AK2232" s="85">
        <f t="shared" ca="1" si="253"/>
        <v>6.2207416034440674E-3</v>
      </c>
      <c r="AL2232" s="87">
        <f t="shared" ca="1" si="251"/>
        <v>3.6931781080568639E-3</v>
      </c>
      <c r="AM2232" s="87">
        <f t="shared" ca="1" si="252"/>
        <v>5.9550707635056055</v>
      </c>
    </row>
    <row r="2233" spans="2:39" x14ac:dyDescent="0.45">
      <c r="B2233" s="86">
        <v>40828</v>
      </c>
      <c r="C2233" s="5">
        <v>120.62</v>
      </c>
      <c r="E2233" s="86">
        <v>40830</v>
      </c>
      <c r="F2233" s="5">
        <v>2.4350000000000001</v>
      </c>
      <c r="G2233" s="5">
        <v>0.67060329803344876</v>
      </c>
      <c r="I2233" s="86">
        <v>40722</v>
      </c>
      <c r="J2233" s="5">
        <v>19.170000000000002</v>
      </c>
      <c r="L2233" s="86">
        <v>40836</v>
      </c>
      <c r="M2233" s="5">
        <v>1.7467999999999999</v>
      </c>
      <c r="O2233" s="86">
        <f t="shared" ca="1" si="247"/>
        <v>40836</v>
      </c>
      <c r="P2233" s="5">
        <v>1307.4100000000001</v>
      </c>
      <c r="Q2233" s="5">
        <v>17.931202344541902</v>
      </c>
      <c r="R2233" s="1"/>
      <c r="V2233" s="86">
        <v>40800</v>
      </c>
      <c r="W2233" s="5">
        <v>20.190000000000001</v>
      </c>
      <c r="Z2233" s="86">
        <v>40723</v>
      </c>
      <c r="AA2233" s="5">
        <v>90.7</v>
      </c>
      <c r="AC2233" s="1">
        <v>40686</v>
      </c>
      <c r="AD2233">
        <v>3.2244999999999999</v>
      </c>
      <c r="AE2233" s="87">
        <f t="shared" ca="1" si="248"/>
        <v>-1.1000000000000121E-2</v>
      </c>
      <c r="AF2233" s="87">
        <f t="shared" ca="1" si="249"/>
        <v>4.3541962518931096E-2</v>
      </c>
      <c r="AG2233" s="87">
        <f t="shared" ca="1" si="250"/>
        <v>0.7020930493887545</v>
      </c>
      <c r="AI2233" s="1">
        <v>40578</v>
      </c>
      <c r="AJ2233">
        <v>1310.87</v>
      </c>
      <c r="AK2233" s="85">
        <f t="shared" ca="1" si="253"/>
        <v>2.8800961095791244E-3</v>
      </c>
      <c r="AL2233" s="87">
        <f t="shared" ca="1" si="251"/>
        <v>8.2567251565894735E-3</v>
      </c>
      <c r="AM2233" s="87">
        <f t="shared" ca="1" si="252"/>
        <v>13.313569273857006</v>
      </c>
    </row>
    <row r="2234" spans="2:39" x14ac:dyDescent="0.45">
      <c r="B2234" s="86">
        <v>40827</v>
      </c>
      <c r="C2234" s="5">
        <v>118.69499999999999</v>
      </c>
      <c r="E2234" s="86">
        <v>40829</v>
      </c>
      <c r="F2234" s="5">
        <v>2.3567999999999998</v>
      </c>
      <c r="G2234" s="5">
        <v>0.61103971502131915</v>
      </c>
      <c r="I2234" s="86">
        <v>40721</v>
      </c>
      <c r="J2234" s="5">
        <v>20.56</v>
      </c>
      <c r="L2234" s="86">
        <v>40835</v>
      </c>
      <c r="M2234" s="5">
        <v>1.7150000000000001</v>
      </c>
      <c r="O2234" s="86">
        <f t="shared" ca="1" si="247"/>
        <v>40835</v>
      </c>
      <c r="P2234" s="5">
        <v>1296.67</v>
      </c>
      <c r="Q2234" s="5">
        <v>18.208062807891601</v>
      </c>
      <c r="R2234" s="1"/>
      <c r="V2234" s="86">
        <v>40799</v>
      </c>
      <c r="W2234" s="5">
        <v>21.13</v>
      </c>
      <c r="Z2234" s="86">
        <v>40722</v>
      </c>
      <c r="AA2234" s="5">
        <v>89.81</v>
      </c>
      <c r="AC2234" s="1">
        <v>40683</v>
      </c>
      <c r="AD2234">
        <v>3.2355</v>
      </c>
      <c r="AE2234" s="87">
        <f t="shared" ca="1" si="248"/>
        <v>-2.6399999999999757E-2</v>
      </c>
      <c r="AF2234" s="87">
        <f t="shared" ca="1" si="249"/>
        <v>4.7671689712029251E-2</v>
      </c>
      <c r="AG2234" s="87">
        <f t="shared" ca="1" si="250"/>
        <v>0.76868289951058411</v>
      </c>
      <c r="AI2234" s="1">
        <v>40577</v>
      </c>
      <c r="AJ2234">
        <v>1307.0999999999999</v>
      </c>
      <c r="AK2234" s="85">
        <f t="shared" ca="1" si="253"/>
        <v>2.3514734345755294E-3</v>
      </c>
      <c r="AL2234" s="87">
        <f t="shared" ca="1" si="251"/>
        <v>8.236990572374165E-3</v>
      </c>
      <c r="AM2234" s="87">
        <f t="shared" ca="1" si="252"/>
        <v>13.281748212957142</v>
      </c>
    </row>
    <row r="2235" spans="2:39" x14ac:dyDescent="0.45">
      <c r="B2235" s="86">
        <v>40826</v>
      </c>
      <c r="C2235" s="5">
        <v>116</v>
      </c>
      <c r="E2235" s="86">
        <v>40828</v>
      </c>
      <c r="F2235" s="5">
        <v>2.3715000000000002</v>
      </c>
      <c r="G2235" s="5">
        <v>0.61748456121050821</v>
      </c>
      <c r="I2235" s="86">
        <v>40718</v>
      </c>
      <c r="J2235" s="5">
        <v>21.1</v>
      </c>
      <c r="L2235" s="86">
        <v>40834</v>
      </c>
      <c r="M2235" s="5">
        <v>1.7370000000000001</v>
      </c>
      <c r="O2235" s="86">
        <f t="shared" ca="1" si="247"/>
        <v>40834</v>
      </c>
      <c r="P2235" s="5">
        <v>1280.0999999999999</v>
      </c>
      <c r="Q2235" s="5">
        <v>14.33175132397</v>
      </c>
      <c r="R2235" s="1"/>
      <c r="V2235" s="86">
        <v>40798</v>
      </c>
      <c r="W2235" s="5">
        <v>21.69</v>
      </c>
      <c r="Z2235" s="86">
        <v>40721</v>
      </c>
      <c r="AA2235" s="5">
        <v>89.45</v>
      </c>
      <c r="AC2235" s="1">
        <v>40682</v>
      </c>
      <c r="AD2235">
        <v>3.2618999999999998</v>
      </c>
      <c r="AE2235" s="87">
        <f t="shared" ca="1" si="248"/>
        <v>8.9999999999967883E-4</v>
      </c>
      <c r="AF2235" s="87">
        <f t="shared" ca="1" si="249"/>
        <v>4.8123824660972286E-2</v>
      </c>
      <c r="AG2235" s="87">
        <f t="shared" ca="1" si="250"/>
        <v>0.77597335650136923</v>
      </c>
      <c r="AI2235" s="1">
        <v>40576</v>
      </c>
      <c r="AJ2235">
        <v>1304.03</v>
      </c>
      <c r="AK2235" s="85">
        <f t="shared" ca="1" si="253"/>
        <v>-2.7262788652279426E-3</v>
      </c>
      <c r="AL2235" s="87">
        <f t="shared" ca="1" si="251"/>
        <v>1.48471804482668E-2</v>
      </c>
      <c r="AM2235" s="87">
        <f t="shared" ca="1" si="252"/>
        <v>23.940359121885145</v>
      </c>
    </row>
    <row r="2236" spans="2:39" x14ac:dyDescent="0.45">
      <c r="B2236" s="86">
        <v>40823</v>
      </c>
      <c r="C2236" s="5">
        <v>115.18</v>
      </c>
      <c r="E2236" s="86">
        <v>40827</v>
      </c>
      <c r="F2236" s="5">
        <v>2.3370000000000002</v>
      </c>
      <c r="G2236" s="5">
        <v>0.65528055060409085</v>
      </c>
      <c r="I2236" s="86">
        <v>40717</v>
      </c>
      <c r="J2236" s="5">
        <v>19.29</v>
      </c>
      <c r="L2236" s="86">
        <v>40833</v>
      </c>
      <c r="M2236" s="5">
        <v>1.7004999999999999</v>
      </c>
      <c r="O2236" s="86">
        <f t="shared" ca="1" si="247"/>
        <v>40833</v>
      </c>
      <c r="P2236" s="5">
        <v>1268.45</v>
      </c>
      <c r="Q2236" s="5">
        <v>17.464079179540001</v>
      </c>
      <c r="R2236" s="1"/>
      <c r="V2236" s="86">
        <v>40795</v>
      </c>
      <c r="W2236" s="5">
        <v>22.19</v>
      </c>
      <c r="Z2236" s="86">
        <v>40718</v>
      </c>
      <c r="AA2236" s="5">
        <v>89.47</v>
      </c>
      <c r="AC2236" s="1">
        <v>40681</v>
      </c>
      <c r="AD2236">
        <v>3.2610000000000001</v>
      </c>
      <c r="AE2236" s="87">
        <f t="shared" ca="1" si="248"/>
        <v>7.2000000000000064E-2</v>
      </c>
      <c r="AF2236" s="87">
        <f t="shared" ca="1" si="249"/>
        <v>5.4093091056067466E-2</v>
      </c>
      <c r="AG2236" s="87">
        <f t="shared" ca="1" si="250"/>
        <v>0.8722248849923977</v>
      </c>
      <c r="AI2236" s="1">
        <v>40575</v>
      </c>
      <c r="AJ2236">
        <v>1307.5899999999999</v>
      </c>
      <c r="AK2236" s="85">
        <f t="shared" ca="1" si="253"/>
        <v>1.655581418074286E-2</v>
      </c>
      <c r="AL2236" s="87">
        <f t="shared" ca="1" si="251"/>
        <v>1.4653454389107996E-2</v>
      </c>
      <c r="AM2236" s="87">
        <f t="shared" ca="1" si="252"/>
        <v>23.627985237585065</v>
      </c>
    </row>
    <row r="2237" spans="2:39" x14ac:dyDescent="0.45">
      <c r="B2237" s="86">
        <v>40822</v>
      </c>
      <c r="C2237" s="5">
        <v>116</v>
      </c>
      <c r="E2237" s="86">
        <v>40826</v>
      </c>
      <c r="F2237" s="5">
        <v>2.2703000000000002</v>
      </c>
      <c r="G2237" s="5">
        <v>0.65100372502774528</v>
      </c>
      <c r="I2237" s="86">
        <v>40716</v>
      </c>
      <c r="J2237" s="5">
        <v>18.52</v>
      </c>
      <c r="L2237" s="86">
        <v>40830</v>
      </c>
      <c r="M2237" s="5">
        <v>1.7829999999999999</v>
      </c>
      <c r="O2237" s="86">
        <f t="shared" ca="1" si="247"/>
        <v>40830</v>
      </c>
      <c r="P2237" s="5">
        <v>1283.5</v>
      </c>
      <c r="Q2237" s="5">
        <v>14.265909900306401</v>
      </c>
      <c r="R2237" s="1"/>
      <c r="V2237" s="86">
        <v>40794</v>
      </c>
      <c r="W2237" s="5">
        <v>19</v>
      </c>
      <c r="Z2237" s="86">
        <v>40717</v>
      </c>
      <c r="AA2237" s="5">
        <v>89.9</v>
      </c>
      <c r="AC2237" s="1">
        <v>40680</v>
      </c>
      <c r="AD2237">
        <v>3.1890000000000001</v>
      </c>
      <c r="AE2237" s="87">
        <f t="shared" ca="1" si="248"/>
        <v>-3.1499999999999861E-2</v>
      </c>
      <c r="AF2237" s="87">
        <f t="shared" ca="1" si="249"/>
        <v>4.0024992192379184E-2</v>
      </c>
      <c r="AG2237" s="87">
        <f t="shared" ca="1" si="250"/>
        <v>0.64538360685719598</v>
      </c>
      <c r="AI2237" s="1">
        <v>40574</v>
      </c>
      <c r="AJ2237">
        <v>1286.1199999999999</v>
      </c>
      <c r="AK2237" s="85">
        <f t="shared" ca="1" si="253"/>
        <v>7.6333269499724958E-3</v>
      </c>
      <c r="AL2237" s="87">
        <f t="shared" ca="1" si="251"/>
        <v>1.1571160371083617E-2</v>
      </c>
      <c r="AM2237" s="87">
        <f t="shared" ca="1" si="252"/>
        <v>18.657935471714801</v>
      </c>
    </row>
    <row r="2238" spans="2:39" x14ac:dyDescent="0.45">
      <c r="B2238" s="86">
        <v>40821</v>
      </c>
      <c r="C2238" s="5">
        <v>114.56</v>
      </c>
      <c r="E2238" s="86">
        <v>40823</v>
      </c>
      <c r="F2238" s="5">
        <v>2.2770000000000001</v>
      </c>
      <c r="G2238" s="5">
        <v>0.13499407394400634</v>
      </c>
      <c r="I2238" s="86">
        <v>40715</v>
      </c>
      <c r="J2238" s="5">
        <v>18.86</v>
      </c>
      <c r="L2238" s="86">
        <v>40829</v>
      </c>
      <c r="M2238" s="5">
        <v>1.6948000000000001</v>
      </c>
      <c r="O2238" s="86">
        <f t="shared" ca="1" si="247"/>
        <v>40829</v>
      </c>
      <c r="P2238" s="5">
        <v>1287.1400000000001</v>
      </c>
      <c r="Q2238" s="5">
        <v>13.160610651973199</v>
      </c>
      <c r="R2238" s="1"/>
      <c r="V2238" s="86">
        <v>40793</v>
      </c>
      <c r="W2238" s="5">
        <v>19.309999999999999</v>
      </c>
      <c r="Z2238" s="86">
        <v>40716</v>
      </c>
      <c r="AA2238" s="5">
        <v>89.42</v>
      </c>
      <c r="AC2238" s="1">
        <v>40679</v>
      </c>
      <c r="AD2238">
        <v>3.2204999999999999</v>
      </c>
      <c r="AE2238" s="87">
        <f t="shared" ca="1" si="248"/>
        <v>-2.8500000000000192E-2</v>
      </c>
      <c r="AF2238" s="87">
        <f t="shared" ca="1" si="249"/>
        <v>4.4075191434638318E-2</v>
      </c>
      <c r="AG2238" s="87">
        <f t="shared" ca="1" si="250"/>
        <v>0.7106911073033092</v>
      </c>
      <c r="AI2238" s="1">
        <v>40571</v>
      </c>
      <c r="AJ2238">
        <v>1276.3399999999999</v>
      </c>
      <c r="AK2238" s="85">
        <f t="shared" ca="1" si="253"/>
        <v>-1.8013748586016589E-2</v>
      </c>
      <c r="AL2238" s="87">
        <f t="shared" ca="1" si="251"/>
        <v>1.0253916208099902E-2</v>
      </c>
      <c r="AM2238" s="87">
        <f t="shared" ca="1" si="252"/>
        <v>16.533943079831502</v>
      </c>
    </row>
    <row r="2239" spans="2:39" x14ac:dyDescent="0.45">
      <c r="B2239" s="86">
        <v>40820</v>
      </c>
      <c r="C2239" s="5">
        <v>114</v>
      </c>
      <c r="E2239" s="86">
        <v>40822</v>
      </c>
      <c r="F2239" s="5">
        <v>2.198</v>
      </c>
      <c r="G2239" s="5">
        <v>1.6830606247746012</v>
      </c>
      <c r="I2239" s="86">
        <v>40714</v>
      </c>
      <c r="J2239" s="5">
        <v>19.989999999999998</v>
      </c>
      <c r="L2239" s="86">
        <v>40828</v>
      </c>
      <c r="M2239" s="5">
        <v>1.7175</v>
      </c>
      <c r="O2239" s="86">
        <f t="shared" ca="1" si="247"/>
        <v>40828</v>
      </c>
      <c r="P2239" s="5">
        <v>1295.52</v>
      </c>
      <c r="Q2239" s="5">
        <v>8.3739536493802103</v>
      </c>
      <c r="R2239" s="1"/>
      <c r="V2239" s="86">
        <v>40792</v>
      </c>
      <c r="W2239" s="5">
        <v>20.75</v>
      </c>
      <c r="Z2239" s="86">
        <v>40715</v>
      </c>
      <c r="AA2239" s="5">
        <v>90.07</v>
      </c>
      <c r="AC2239" s="1">
        <v>40676</v>
      </c>
      <c r="AD2239">
        <v>3.2490000000000001</v>
      </c>
      <c r="AE2239" s="87">
        <f t="shared" ca="1" si="248"/>
        <v>-4.5500000000000096E-2</v>
      </c>
      <c r="AF2239" s="87">
        <f t="shared" ca="1" si="249"/>
        <v>5.94910847662629E-2</v>
      </c>
      <c r="AG2239" s="87">
        <f t="shared" ca="1" si="250"/>
        <v>0.95926491822297766</v>
      </c>
      <c r="AI2239" s="1">
        <v>40570</v>
      </c>
      <c r="AJ2239">
        <v>1299.54</v>
      </c>
      <c r="AK2239" s="85">
        <f t="shared" ca="1" si="253"/>
        <v>2.2417647678586914E-3</v>
      </c>
      <c r="AL2239" s="87">
        <f t="shared" ca="1" si="251"/>
        <v>2.4089994449862213E-3</v>
      </c>
      <c r="AM2239" s="87">
        <f t="shared" ca="1" si="252"/>
        <v>3.8843948881974137</v>
      </c>
    </row>
    <row r="2240" spans="2:39" x14ac:dyDescent="0.45">
      <c r="B2240" s="86">
        <v>40819</v>
      </c>
      <c r="C2240" s="5">
        <v>113.505</v>
      </c>
      <c r="E2240" s="86">
        <v>40821</v>
      </c>
      <c r="F2240" s="5">
        <v>2.1219999999999999</v>
      </c>
      <c r="G2240" s="5">
        <v>1.6826019483724215</v>
      </c>
      <c r="I2240" s="86">
        <v>40711</v>
      </c>
      <c r="J2240" s="5">
        <v>21.85</v>
      </c>
      <c r="L2240" s="86">
        <v>40827</v>
      </c>
      <c r="M2240" s="5">
        <v>1.6479999999999999</v>
      </c>
      <c r="O2240" s="86">
        <f t="shared" ca="1" si="247"/>
        <v>40827</v>
      </c>
      <c r="P2240" s="5">
        <v>1278.3599999999999</v>
      </c>
      <c r="Q2240" s="5">
        <v>17.084558487104498</v>
      </c>
      <c r="R2240" s="1"/>
      <c r="V2240" s="86">
        <v>40791</v>
      </c>
      <c r="W2240" s="5">
        <v>20</v>
      </c>
      <c r="Z2240" s="86">
        <v>40714</v>
      </c>
      <c r="AA2240" s="5">
        <v>89.47</v>
      </c>
      <c r="AC2240" s="1">
        <v>40675</v>
      </c>
      <c r="AD2240">
        <v>3.2945000000000002</v>
      </c>
      <c r="AE2240" s="87">
        <f t="shared" ca="1" si="248"/>
        <v>4.3500000000000316E-2</v>
      </c>
      <c r="AF2240" s="87">
        <f t="shared" ca="1" si="249"/>
        <v>5.1066949520539605E-2</v>
      </c>
      <c r="AG2240" s="87">
        <f t="shared" ca="1" si="250"/>
        <v>0.82342981890788258</v>
      </c>
      <c r="AI2240" s="1">
        <v>40569</v>
      </c>
      <c r="AJ2240">
        <v>1296.6300000000001</v>
      </c>
      <c r="AK2240" s="85">
        <f t="shared" ca="1" si="253"/>
        <v>4.2120619810420094E-3</v>
      </c>
      <c r="AL2240" s="87">
        <f t="shared" ca="1" si="251"/>
        <v>2.3895460595132331E-3</v>
      </c>
      <c r="AM2240" s="87">
        <f t="shared" ca="1" si="252"/>
        <v>3.8530272466453659</v>
      </c>
    </row>
    <row r="2241" spans="2:39" x14ac:dyDescent="0.45">
      <c r="B2241" s="86">
        <v>40816</v>
      </c>
      <c r="C2241" s="5">
        <v>110.8</v>
      </c>
      <c r="E2241" s="86">
        <v>40820</v>
      </c>
      <c r="F2241" s="5">
        <v>2.0579999999999998</v>
      </c>
      <c r="G2241" s="5">
        <v>1.5366194443214194</v>
      </c>
      <c r="I2241" s="86">
        <v>40710</v>
      </c>
      <c r="J2241" s="5">
        <v>22.73</v>
      </c>
      <c r="L2241" s="86">
        <v>40826</v>
      </c>
      <c r="M2241" s="5">
        <v>1.5772999999999999</v>
      </c>
      <c r="O2241" s="86">
        <f t="shared" ca="1" si="247"/>
        <v>40826</v>
      </c>
      <c r="P2241" s="5">
        <v>1271.5</v>
      </c>
      <c r="Q2241" s="5">
        <v>20.366857313107001</v>
      </c>
      <c r="R2241" s="1"/>
      <c r="V2241" s="86">
        <v>40788</v>
      </c>
      <c r="W2241" s="5">
        <v>20</v>
      </c>
      <c r="Z2241" s="86">
        <v>40711</v>
      </c>
      <c r="AA2241" s="5">
        <v>88.85</v>
      </c>
      <c r="AC2241" s="1">
        <v>40674</v>
      </c>
      <c r="AD2241">
        <v>3.2509999999999999</v>
      </c>
      <c r="AE2241" s="87">
        <f t="shared" ca="1" si="248"/>
        <v>-5.2799999999999958E-2</v>
      </c>
      <c r="AF2241" s="87">
        <f t="shared" ca="1" si="249"/>
        <v>4.7070514479165548E-2</v>
      </c>
      <c r="AG2241" s="87">
        <f t="shared" ca="1" si="250"/>
        <v>0.75898924015210301</v>
      </c>
      <c r="AI2241" s="1">
        <v>40568</v>
      </c>
      <c r="AJ2241">
        <v>1291.18</v>
      </c>
      <c r="AK2241" s="85">
        <f t="shared" ca="1" si="253"/>
        <v>2.6335969664466899E-4</v>
      </c>
      <c r="AL2241" s="87">
        <f t="shared" ca="1" si="251"/>
        <v>3.0807428974607915E-3</v>
      </c>
      <c r="AM2241" s="87">
        <f t="shared" ca="1" si="252"/>
        <v>4.9675486591137981</v>
      </c>
    </row>
    <row r="2242" spans="2:39" x14ac:dyDescent="0.45">
      <c r="B2242" s="86">
        <v>40815</v>
      </c>
      <c r="C2242" s="5">
        <v>113.5</v>
      </c>
      <c r="E2242" s="86">
        <v>40819</v>
      </c>
      <c r="F2242" s="5">
        <v>1.9743999999999999</v>
      </c>
      <c r="G2242" s="5">
        <v>1.1402973223389306</v>
      </c>
      <c r="I2242" s="86">
        <v>40709</v>
      </c>
      <c r="J2242" s="5">
        <v>21.32</v>
      </c>
      <c r="L2242" s="86">
        <v>40823</v>
      </c>
      <c r="M2242" s="5">
        <v>1.5980000000000001</v>
      </c>
      <c r="O2242" s="86">
        <f t="shared" ca="1" si="247"/>
        <v>40823</v>
      </c>
      <c r="P2242" s="5">
        <v>1267.6400000000001</v>
      </c>
      <c r="Q2242" s="5">
        <v>20.1419751681733</v>
      </c>
      <c r="R2242" s="1"/>
      <c r="V2242" s="86">
        <v>40787</v>
      </c>
      <c r="W2242" s="5">
        <v>19.38</v>
      </c>
      <c r="Z2242" s="86">
        <v>40710</v>
      </c>
      <c r="AA2242" s="5">
        <v>87.88</v>
      </c>
      <c r="AC2242" s="1">
        <v>40673</v>
      </c>
      <c r="AD2242">
        <v>3.3037999999999998</v>
      </c>
      <c r="AE2242" s="87">
        <f t="shared" ca="1" si="248"/>
        <v>6.2300000000000022E-2</v>
      </c>
      <c r="AF2242" s="87">
        <f t="shared" ca="1" si="249"/>
        <v>4.9737938236320133E-2</v>
      </c>
      <c r="AG2242" s="87">
        <f t="shared" ca="1" si="250"/>
        <v>0.80200015586033335</v>
      </c>
      <c r="AI2242" s="1">
        <v>40567</v>
      </c>
      <c r="AJ2242">
        <v>1290.8399999999999</v>
      </c>
      <c r="AK2242" s="85">
        <f t="shared" ca="1" si="253"/>
        <v>5.8193226895376926E-3</v>
      </c>
      <c r="AL2242" s="87">
        <f t="shared" ca="1" si="251"/>
        <v>6.8826707604696495E-3</v>
      </c>
      <c r="AM2242" s="87">
        <f t="shared" ca="1" si="252"/>
        <v>11.097973133516859</v>
      </c>
    </row>
    <row r="2243" spans="2:39" x14ac:dyDescent="0.45">
      <c r="B2243" s="86">
        <v>40814</v>
      </c>
      <c r="C2243" s="5">
        <v>116.16</v>
      </c>
      <c r="E2243" s="86">
        <v>40816</v>
      </c>
      <c r="F2243" s="5">
        <v>2.1080000000000001</v>
      </c>
      <c r="G2243" s="5">
        <v>0.87448704964682156</v>
      </c>
      <c r="I2243" s="86">
        <v>40708</v>
      </c>
      <c r="J2243" s="5">
        <v>18.260000000000002</v>
      </c>
      <c r="L2243" s="86">
        <v>40822</v>
      </c>
      <c r="M2243" s="5">
        <v>1.5545</v>
      </c>
      <c r="O2243" s="86">
        <f t="shared" ca="1" si="247"/>
        <v>40822</v>
      </c>
      <c r="P2243" s="5">
        <v>1265.42</v>
      </c>
      <c r="Q2243" s="5">
        <v>22.415587211490902</v>
      </c>
      <c r="R2243" s="1"/>
      <c r="V2243" s="86">
        <v>40786</v>
      </c>
      <c r="W2243" s="5">
        <v>17.809999999999999</v>
      </c>
      <c r="Z2243" s="86">
        <v>40709</v>
      </c>
      <c r="AA2243" s="5">
        <v>89.47</v>
      </c>
      <c r="AC2243" s="1">
        <v>40672</v>
      </c>
      <c r="AD2243">
        <v>3.2414999999999998</v>
      </c>
      <c r="AE2243" s="87">
        <f t="shared" ca="1" si="248"/>
        <v>1.3999999999998458E-3</v>
      </c>
      <c r="AF2243" s="87">
        <f t="shared" ca="1" si="249"/>
        <v>2.866081820185867E-2</v>
      </c>
      <c r="AG2243" s="87">
        <f t="shared" ca="1" si="250"/>
        <v>0.46214180724102233</v>
      </c>
      <c r="AI2243" s="1">
        <v>40564</v>
      </c>
      <c r="AJ2243">
        <v>1283.3499999999999</v>
      </c>
      <c r="AK2243" s="85">
        <f t="shared" ca="1" si="253"/>
        <v>2.4106642558033367E-3</v>
      </c>
      <c r="AL2243" s="87">
        <f t="shared" ca="1" si="251"/>
        <v>5.7160682052332682E-3</v>
      </c>
      <c r="AM2243" s="87">
        <f t="shared" ca="1" si="252"/>
        <v>9.2168830354889799</v>
      </c>
    </row>
    <row r="2244" spans="2:39" x14ac:dyDescent="0.45">
      <c r="B2244" s="86">
        <v>40813</v>
      </c>
      <c r="C2244" s="5">
        <v>118.5</v>
      </c>
      <c r="E2244" s="86">
        <v>40815</v>
      </c>
      <c r="F2244" s="5">
        <v>2.1745000000000001</v>
      </c>
      <c r="G2244" s="5">
        <v>0.50928353268750848</v>
      </c>
      <c r="I2244" s="86">
        <v>40707</v>
      </c>
      <c r="J2244" s="5">
        <v>19.61</v>
      </c>
      <c r="L2244" s="86">
        <v>40821</v>
      </c>
      <c r="M2244" s="5">
        <v>1.484</v>
      </c>
      <c r="O2244" s="86">
        <f t="shared" ca="1" si="247"/>
        <v>40821</v>
      </c>
      <c r="P2244" s="5">
        <v>1287.8699999999999</v>
      </c>
      <c r="Q2244" s="5">
        <v>18.6021508945297</v>
      </c>
      <c r="R2244" s="1"/>
      <c r="V2244" s="86">
        <v>40785</v>
      </c>
      <c r="W2244" s="5">
        <v>18.38</v>
      </c>
      <c r="Z2244" s="86">
        <v>40708</v>
      </c>
      <c r="AA2244" s="5">
        <v>89.85</v>
      </c>
      <c r="AC2244" s="1">
        <v>40669</v>
      </c>
      <c r="AD2244">
        <v>3.2401</v>
      </c>
      <c r="AE2244" s="87">
        <f t="shared" ca="1" si="248"/>
        <v>-9.0000000000012292E-4</v>
      </c>
      <c r="AF2244" s="87">
        <f t="shared" ca="1" si="249"/>
        <v>2.4154502685834703E-2</v>
      </c>
      <c r="AG2244" s="87">
        <f t="shared" ca="1" si="250"/>
        <v>0.38947965287033792</v>
      </c>
      <c r="AI2244" s="1">
        <v>40563</v>
      </c>
      <c r="AJ2244">
        <v>1280.26</v>
      </c>
      <c r="AK2244" s="85">
        <f t="shared" ca="1" si="253"/>
        <v>-1.2957717508255116E-3</v>
      </c>
      <c r="AL2244" s="87">
        <f t="shared" ca="1" si="251"/>
        <v>7.2849359993817035E-3</v>
      </c>
      <c r="AM2244" s="87">
        <f t="shared" ca="1" si="252"/>
        <v>11.746606341374836</v>
      </c>
    </row>
    <row r="2245" spans="2:39" x14ac:dyDescent="0.45">
      <c r="B2245" s="86">
        <v>40812</v>
      </c>
      <c r="C2245" s="5">
        <v>118</v>
      </c>
      <c r="E2245" s="86">
        <v>40814</v>
      </c>
      <c r="F2245" s="5">
        <v>2.1555</v>
      </c>
      <c r="G2245" s="5">
        <v>0.67641830006784143</v>
      </c>
      <c r="I2245" s="86">
        <v>40704</v>
      </c>
      <c r="J2245" s="5">
        <v>18.86</v>
      </c>
      <c r="L2245" s="86">
        <v>40820</v>
      </c>
      <c r="M2245" s="5">
        <v>1.4315</v>
      </c>
      <c r="O2245" s="86">
        <f t="shared" ca="1" si="247"/>
        <v>40820</v>
      </c>
      <c r="P2245" s="5">
        <v>1271.83</v>
      </c>
      <c r="Q2245" s="5">
        <v>14.5416077236449</v>
      </c>
      <c r="R2245" s="1"/>
      <c r="V2245" s="86">
        <v>40784</v>
      </c>
      <c r="W2245" s="5">
        <v>15.88</v>
      </c>
      <c r="Z2245" s="86">
        <v>40707</v>
      </c>
      <c r="AA2245" s="5">
        <v>89.29</v>
      </c>
      <c r="AC2245" s="1">
        <v>40668</v>
      </c>
      <c r="AD2245">
        <v>3.2410000000000001</v>
      </c>
      <c r="AE2245" s="87">
        <f t="shared" ca="1" si="248"/>
        <v>-5.9499999999999886E-2</v>
      </c>
      <c r="AF2245" s="87">
        <f t="shared" ca="1" si="249"/>
        <v>2.0280285994038527E-2</v>
      </c>
      <c r="AG2245" s="87">
        <f t="shared" ca="1" si="250"/>
        <v>0.3270097857862953</v>
      </c>
      <c r="AI2245" s="1">
        <v>40562</v>
      </c>
      <c r="AJ2245">
        <v>1281.92</v>
      </c>
      <c r="AK2245" s="85">
        <f t="shared" ca="1" si="253"/>
        <v>-1.0167184992425787E-2</v>
      </c>
      <c r="AL2245" s="87">
        <f t="shared" ca="1" si="251"/>
        <v>7.2995839319335834E-3</v>
      </c>
      <c r="AM2245" s="87">
        <f t="shared" ca="1" si="252"/>
        <v>11.770225422917424</v>
      </c>
    </row>
    <row r="2246" spans="2:39" x14ac:dyDescent="0.45">
      <c r="B2246" s="86">
        <v>40809</v>
      </c>
      <c r="C2246" s="5">
        <v>115</v>
      </c>
      <c r="E2246" s="86">
        <v>40813</v>
      </c>
      <c r="F2246" s="5">
        <v>2.1495000000000002</v>
      </c>
      <c r="G2246" s="5">
        <v>1.9778528046006536</v>
      </c>
      <c r="I2246" s="86">
        <v>40703</v>
      </c>
      <c r="J2246" s="5">
        <v>17.77</v>
      </c>
      <c r="L2246" s="86">
        <v>40819</v>
      </c>
      <c r="M2246" s="5">
        <v>1.3729</v>
      </c>
      <c r="O2246" s="86">
        <f t="shared" ca="1" si="247"/>
        <v>40819</v>
      </c>
      <c r="P2246" s="5">
        <v>1270.98</v>
      </c>
      <c r="Q2246" s="5">
        <v>14.285270822935001</v>
      </c>
      <c r="R2246" s="1"/>
      <c r="V2246" s="86">
        <v>40781</v>
      </c>
      <c r="W2246" s="5">
        <v>16.63</v>
      </c>
      <c r="Z2246" s="86">
        <v>40704</v>
      </c>
      <c r="AA2246" s="5">
        <v>89.63</v>
      </c>
      <c r="AC2246" s="1">
        <v>40667</v>
      </c>
      <c r="AD2246">
        <v>3.3005</v>
      </c>
      <c r="AE2246" s="87">
        <f t="shared" ca="1" si="248"/>
        <v>-3.0100000000000016E-2</v>
      </c>
      <c r="AF2246" s="87">
        <f t="shared" ca="1" si="249"/>
        <v>7.6054256948574787E-3</v>
      </c>
      <c r="AG2246" s="87">
        <f t="shared" ca="1" si="250"/>
        <v>0.12263380447494716</v>
      </c>
      <c r="AI2246" s="1">
        <v>40561</v>
      </c>
      <c r="AJ2246">
        <v>1295.02</v>
      </c>
      <c r="AK2246" s="85">
        <f t="shared" ca="1" si="253"/>
        <v>1.3754416330838501E-3</v>
      </c>
      <c r="AL2246" s="87">
        <f t="shared" ca="1" si="251"/>
        <v>5.0154470384669312E-3</v>
      </c>
      <c r="AM2246" s="87">
        <f t="shared" ca="1" si="252"/>
        <v>8.0871653494122047</v>
      </c>
    </row>
    <row r="2247" spans="2:39" x14ac:dyDescent="0.45">
      <c r="B2247" s="86">
        <v>40808</v>
      </c>
      <c r="C2247" s="5">
        <v>111.45</v>
      </c>
      <c r="E2247" s="86">
        <v>40812</v>
      </c>
      <c r="F2247" s="5">
        <v>2.0851999999999999</v>
      </c>
      <c r="G2247" s="5">
        <v>2.0151930552679067</v>
      </c>
      <c r="I2247" s="86">
        <v>40702</v>
      </c>
      <c r="J2247" s="5">
        <v>18.79</v>
      </c>
      <c r="L2247" s="86">
        <v>40816</v>
      </c>
      <c r="M2247" s="5">
        <v>1.5315000000000001</v>
      </c>
      <c r="O2247" s="86">
        <f t="shared" ca="1" si="247"/>
        <v>40816</v>
      </c>
      <c r="P2247" s="5">
        <v>1289</v>
      </c>
      <c r="Q2247" s="5">
        <v>12.174068578300499</v>
      </c>
      <c r="R2247" s="1"/>
      <c r="V2247" s="86">
        <v>40780</v>
      </c>
      <c r="W2247" s="5">
        <v>18.75</v>
      </c>
      <c r="Z2247" s="86">
        <v>40703</v>
      </c>
      <c r="AA2247" s="5">
        <v>90.22</v>
      </c>
      <c r="AC2247" s="1">
        <v>40666</v>
      </c>
      <c r="AD2247">
        <v>3.3306</v>
      </c>
      <c r="AE2247" s="87">
        <f t="shared" ca="1" si="248"/>
        <v>-2.3499999999999854E-2</v>
      </c>
      <c r="AF2247" s="87">
        <f t="shared" ca="1" si="249"/>
        <v>1.5216767067941641E-2</v>
      </c>
      <c r="AG2247" s="87">
        <f t="shared" ca="1" si="250"/>
        <v>0.24536299639513337</v>
      </c>
      <c r="AI2247" s="1">
        <v>40557</v>
      </c>
      <c r="AJ2247">
        <v>1293.24</v>
      </c>
      <c r="AK2247" s="85">
        <f t="shared" ca="1" si="253"/>
        <v>7.3574255056363773E-3</v>
      </c>
      <c r="AL2247" s="87">
        <f t="shared" ca="1" si="251"/>
        <v>4.7362873747918872E-3</v>
      </c>
      <c r="AM2247" s="87">
        <f t="shared" ca="1" si="252"/>
        <v>7.6370339171168977</v>
      </c>
    </row>
    <row r="2248" spans="2:39" x14ac:dyDescent="0.45">
      <c r="B2248" s="86">
        <v>40807</v>
      </c>
      <c r="C2248" s="5">
        <v>108.5</v>
      </c>
      <c r="E2248" s="86">
        <v>40809</v>
      </c>
      <c r="F2248" s="5">
        <v>2.0167999999999999</v>
      </c>
      <c r="G2248" s="5">
        <v>1.8249328389468655</v>
      </c>
      <c r="I2248" s="86">
        <v>40701</v>
      </c>
      <c r="J2248" s="5">
        <v>18.07</v>
      </c>
      <c r="L2248" s="86">
        <v>40815</v>
      </c>
      <c r="M2248" s="5">
        <v>1.6138999999999999</v>
      </c>
      <c r="O2248" s="86">
        <f t="shared" ca="1" si="247"/>
        <v>40815</v>
      </c>
      <c r="P2248" s="5">
        <v>1279.56</v>
      </c>
      <c r="Q2248" s="5">
        <v>7.5308432889669898</v>
      </c>
      <c r="R2248" s="1"/>
      <c r="V2248" s="86">
        <v>40779</v>
      </c>
      <c r="W2248" s="5">
        <v>16.63</v>
      </c>
      <c r="Z2248" s="86">
        <v>40702</v>
      </c>
      <c r="AA2248" s="5">
        <v>90.16</v>
      </c>
      <c r="AC2248" s="1">
        <v>40665</v>
      </c>
      <c r="AD2248">
        <v>3.3540999999999999</v>
      </c>
      <c r="AE2248" s="87">
        <f t="shared" ca="1" si="248"/>
        <v>-1.1900000000000244E-2</v>
      </c>
      <c r="AF2248" s="87">
        <f t="shared" ca="1" si="249"/>
        <v>4.2790370801540391E-2</v>
      </c>
      <c r="AG2248" s="87">
        <f t="shared" ca="1" si="250"/>
        <v>0.68997399709457408</v>
      </c>
      <c r="AI2248" s="1">
        <v>40556</v>
      </c>
      <c r="AJ2248">
        <v>1283.76</v>
      </c>
      <c r="AK2248" s="85">
        <f t="shared" ca="1" si="253"/>
        <v>-1.7122492236479141E-3</v>
      </c>
      <c r="AL2248" s="87">
        <f t="shared" ca="1" si="251"/>
        <v>5.0347169961213857E-3</v>
      </c>
      <c r="AM2248" s="87">
        <f t="shared" ca="1" si="252"/>
        <v>8.1182372224940078</v>
      </c>
    </row>
    <row r="2249" spans="2:39" x14ac:dyDescent="0.45">
      <c r="B2249" s="86">
        <v>40806</v>
      </c>
      <c r="C2249" s="5">
        <v>112.89</v>
      </c>
      <c r="E2249" s="86">
        <v>40808</v>
      </c>
      <c r="F2249" s="5">
        <v>1.909</v>
      </c>
      <c r="G2249" s="5">
        <v>0.99887783704181632</v>
      </c>
      <c r="I2249" s="86">
        <v>40700</v>
      </c>
      <c r="J2249" s="5">
        <v>18.489999999999998</v>
      </c>
      <c r="L2249" s="86">
        <v>40814</v>
      </c>
      <c r="M2249" s="5">
        <v>1.603</v>
      </c>
      <c r="O2249" s="86">
        <f t="shared" ca="1" si="247"/>
        <v>40814</v>
      </c>
      <c r="P2249" s="5">
        <v>1284.94</v>
      </c>
      <c r="Q2249" s="5">
        <v>8.6018624270758206</v>
      </c>
      <c r="R2249" s="1"/>
      <c r="V2249" s="86">
        <v>40778</v>
      </c>
      <c r="W2249" s="5">
        <v>15.56</v>
      </c>
      <c r="Z2249" s="86">
        <v>40701</v>
      </c>
      <c r="AA2249" s="5">
        <v>90.59</v>
      </c>
      <c r="AC2249" s="1">
        <v>40662</v>
      </c>
      <c r="AD2249">
        <v>3.3660000000000001</v>
      </c>
      <c r="AE2249" s="87">
        <f t="shared" ca="1" si="248"/>
        <v>-1.9600000000000062E-2</v>
      </c>
      <c r="AF2249" s="87">
        <f t="shared" ca="1" si="249"/>
        <v>5.21411865355337E-2</v>
      </c>
      <c r="AG2249" s="87">
        <f t="shared" ca="1" si="250"/>
        <v>0.84075137030317315</v>
      </c>
      <c r="AI2249" s="1">
        <v>40555</v>
      </c>
      <c r="AJ2249">
        <v>1285.96</v>
      </c>
      <c r="AK2249" s="85">
        <f t="shared" ca="1" si="253"/>
        <v>8.9672688501128191E-3</v>
      </c>
      <c r="AL2249" s="87">
        <f t="shared" ca="1" si="251"/>
        <v>5.0715730378561325E-3</v>
      </c>
      <c r="AM2249" s="87">
        <f t="shared" ca="1" si="252"/>
        <v>8.1776658041035226</v>
      </c>
    </row>
    <row r="2250" spans="2:39" x14ac:dyDescent="0.45">
      <c r="B2250" s="86">
        <v>40805</v>
      </c>
      <c r="C2250" s="5">
        <v>113.08</v>
      </c>
      <c r="E2250" s="86">
        <v>40807</v>
      </c>
      <c r="F2250" s="5">
        <v>2.0710000000000002</v>
      </c>
      <c r="G2250" s="5">
        <v>0.56752262803639197</v>
      </c>
      <c r="I2250" s="86">
        <v>40697</v>
      </c>
      <c r="J2250" s="5">
        <v>17.95</v>
      </c>
      <c r="L2250" s="86">
        <v>40813</v>
      </c>
      <c r="M2250" s="5">
        <v>1.6180000000000001</v>
      </c>
      <c r="O2250" s="86">
        <f t="shared" ca="1" si="247"/>
        <v>40813</v>
      </c>
      <c r="P2250" s="5">
        <v>1286.17</v>
      </c>
      <c r="Q2250" s="5">
        <v>14.4829410297873</v>
      </c>
      <c r="R2250" s="1"/>
      <c r="V2250" s="86">
        <v>40777</v>
      </c>
      <c r="W2250" s="5">
        <v>15.31</v>
      </c>
      <c r="Z2250" s="86">
        <v>40700</v>
      </c>
      <c r="AA2250" s="5">
        <v>90.66</v>
      </c>
      <c r="AC2250" s="1">
        <v>40661</v>
      </c>
      <c r="AD2250">
        <v>3.3856000000000002</v>
      </c>
      <c r="AE2250" s="87">
        <f t="shared" ca="1" si="248"/>
        <v>-4.7199999999999687E-2</v>
      </c>
      <c r="AF2250" s="87">
        <f t="shared" ca="1" si="249"/>
        <v>5.2534266594925001E-2</v>
      </c>
      <c r="AG2250" s="87">
        <f t="shared" ca="1" si="250"/>
        <v>0.84708959581223142</v>
      </c>
      <c r="AI2250" s="1">
        <v>40554</v>
      </c>
      <c r="AJ2250">
        <v>1274.48</v>
      </c>
      <c r="AK2250" s="85">
        <f t="shared" ca="1" si="253"/>
        <v>3.7182215832849935E-3</v>
      </c>
      <c r="AL2250" s="87">
        <f t="shared" ca="1" si="251"/>
        <v>2.7678569746867102E-3</v>
      </c>
      <c r="AM2250" s="87">
        <f t="shared" ca="1" si="252"/>
        <v>4.4630352680700227</v>
      </c>
    </row>
    <row r="2251" spans="2:39" x14ac:dyDescent="0.45">
      <c r="B2251" s="86">
        <v>40802</v>
      </c>
      <c r="C2251" s="5">
        <v>111.84</v>
      </c>
      <c r="E2251" s="86">
        <v>40806</v>
      </c>
      <c r="F2251" s="5">
        <v>2.1427</v>
      </c>
      <c r="G2251" s="5">
        <v>1.094887749193193</v>
      </c>
      <c r="I2251" s="86">
        <v>40696</v>
      </c>
      <c r="J2251" s="5">
        <v>18.09</v>
      </c>
      <c r="L2251" s="86">
        <v>40812</v>
      </c>
      <c r="M2251" s="5">
        <v>1.5697000000000001</v>
      </c>
      <c r="O2251" s="86">
        <f t="shared" ca="1" si="247"/>
        <v>40812</v>
      </c>
      <c r="P2251" s="5">
        <v>1300.1600000000001</v>
      </c>
      <c r="Q2251" s="5">
        <v>22.8253801446305</v>
      </c>
      <c r="R2251" s="1"/>
      <c r="V2251" s="86">
        <v>40774</v>
      </c>
      <c r="W2251" s="5">
        <v>13.75</v>
      </c>
      <c r="Z2251" s="86">
        <v>40697</v>
      </c>
      <c r="AA2251" s="5">
        <v>90.88</v>
      </c>
      <c r="AC2251" s="1">
        <v>40660</v>
      </c>
      <c r="AD2251">
        <v>3.4327999999999999</v>
      </c>
      <c r="AE2251" s="87">
        <f t="shared" ca="1" si="248"/>
        <v>5.3799999999999848E-2</v>
      </c>
      <c r="AF2251" s="87">
        <f t="shared" ca="1" si="249"/>
        <v>4.9900066800222395E-2</v>
      </c>
      <c r="AG2251" s="87">
        <f t="shared" ca="1" si="250"/>
        <v>0.80461440040141641</v>
      </c>
      <c r="AI2251" s="1">
        <v>40553</v>
      </c>
      <c r="AJ2251">
        <v>1269.75</v>
      </c>
      <c r="AK2251" s="85">
        <f t="shared" ca="1" si="253"/>
        <v>-1.3772751808198854E-3</v>
      </c>
      <c r="AL2251" s="87">
        <f t="shared" ca="1" si="251"/>
        <v>3.4028069173614407E-3</v>
      </c>
      <c r="AM2251" s="87">
        <f t="shared" ca="1" si="252"/>
        <v>5.4868612870922355</v>
      </c>
    </row>
    <row r="2252" spans="2:39" x14ac:dyDescent="0.45">
      <c r="B2252" s="86">
        <v>40801</v>
      </c>
      <c r="C2252" s="5">
        <v>111.89</v>
      </c>
      <c r="E2252" s="86">
        <v>40805</v>
      </c>
      <c r="F2252" s="5">
        <v>2.1539999999999999</v>
      </c>
      <c r="G2252" s="5">
        <v>1.0954860032576117</v>
      </c>
      <c r="I2252" s="86">
        <v>40695</v>
      </c>
      <c r="J2252" s="5">
        <v>18.3</v>
      </c>
      <c r="L2252" s="86">
        <v>40809</v>
      </c>
      <c r="M2252" s="5">
        <v>1.4994000000000001</v>
      </c>
      <c r="O2252" s="86">
        <f t="shared" ca="1" si="247"/>
        <v>40809</v>
      </c>
      <c r="P2252" s="5">
        <v>1312.94</v>
      </c>
      <c r="Q2252" s="5">
        <v>23.495887508105501</v>
      </c>
      <c r="R2252" s="1"/>
      <c r="V2252" s="86">
        <v>40773</v>
      </c>
      <c r="W2252" s="5">
        <v>12</v>
      </c>
      <c r="Z2252" s="86">
        <v>40696</v>
      </c>
      <c r="AA2252" s="5">
        <v>91.24</v>
      </c>
      <c r="AC2252" s="1">
        <v>40659</v>
      </c>
      <c r="AD2252">
        <v>3.379</v>
      </c>
      <c r="AE2252" s="87">
        <f t="shared" ca="1" si="248"/>
        <v>-6.4400000000000013E-2</v>
      </c>
      <c r="AF2252" s="87">
        <f t="shared" ca="1" si="249"/>
        <v>2.7378215184096069E-2</v>
      </c>
      <c r="AG2252" s="87">
        <f t="shared" ca="1" si="250"/>
        <v>0.44146045500512704</v>
      </c>
      <c r="AI2252" s="1">
        <v>40550</v>
      </c>
      <c r="AJ2252">
        <v>1271.5</v>
      </c>
      <c r="AK2252" s="85">
        <f t="shared" ca="1" si="253"/>
        <v>-1.8465049346529077E-3</v>
      </c>
      <c r="AL2252" s="87">
        <f t="shared" ca="1" si="251"/>
        <v>3.3949438062610758E-3</v>
      </c>
      <c r="AM2252" s="87">
        <f t="shared" ca="1" si="252"/>
        <v>5.4741824014133051</v>
      </c>
    </row>
    <row r="2253" spans="2:39" x14ac:dyDescent="0.45">
      <c r="B2253" s="86">
        <v>40800</v>
      </c>
      <c r="C2253" s="5">
        <v>112</v>
      </c>
      <c r="E2253" s="86">
        <v>40802</v>
      </c>
      <c r="F2253" s="5">
        <v>2.2389999999999999</v>
      </c>
      <c r="G2253" s="5">
        <v>0.79110251126724263</v>
      </c>
      <c r="I2253" s="86">
        <v>40694</v>
      </c>
      <c r="J2253" s="5">
        <v>15.45</v>
      </c>
      <c r="L2253" s="86">
        <v>40808</v>
      </c>
      <c r="M2253" s="5">
        <v>1.3939999999999999</v>
      </c>
      <c r="O2253" s="86">
        <f t="shared" ca="1" si="247"/>
        <v>40808</v>
      </c>
      <c r="P2253" s="5">
        <v>1314.55</v>
      </c>
      <c r="Q2253" s="5">
        <v>24.085401467821502</v>
      </c>
      <c r="R2253" s="1"/>
      <c r="V2253" s="86">
        <v>40772</v>
      </c>
      <c r="W2253" s="5">
        <v>11.13</v>
      </c>
      <c r="Z2253" s="86">
        <v>40695</v>
      </c>
      <c r="AA2253" s="5">
        <v>91.3</v>
      </c>
      <c r="AC2253" s="1">
        <v>40658</v>
      </c>
      <c r="AD2253">
        <v>3.4434</v>
      </c>
      <c r="AE2253" s="87">
        <f t="shared" ca="1" si="248"/>
        <v>-3.2099999999999795E-2</v>
      </c>
      <c r="AF2253" s="87">
        <f t="shared" ca="1" si="249"/>
        <v>3.5713209507594226E-2</v>
      </c>
      <c r="AG2253" s="87">
        <f t="shared" ca="1" si="250"/>
        <v>0.57585820013842193</v>
      </c>
      <c r="AI2253" s="1">
        <v>40549</v>
      </c>
      <c r="AJ2253">
        <v>1273.8499999999999</v>
      </c>
      <c r="AK2253" s="85">
        <f t="shared" ca="1" si="253"/>
        <v>-2.1251493053446057E-3</v>
      </c>
      <c r="AL2253" s="87">
        <f t="shared" ca="1" si="251"/>
        <v>6.2390317907508449E-3</v>
      </c>
      <c r="AM2253" s="87">
        <f t="shared" ca="1" si="252"/>
        <v>10.060136479372394</v>
      </c>
    </row>
    <row r="2254" spans="2:39" x14ac:dyDescent="0.45">
      <c r="B2254" s="86">
        <v>40799</v>
      </c>
      <c r="C2254" s="5">
        <v>112.7</v>
      </c>
      <c r="E2254" s="86">
        <v>40801</v>
      </c>
      <c r="F2254" s="5">
        <v>2.266</v>
      </c>
      <c r="G2254" s="5">
        <v>0.62923705125069507</v>
      </c>
      <c r="I2254" s="86">
        <v>40690</v>
      </c>
      <c r="J2254" s="5">
        <v>15.98</v>
      </c>
      <c r="L2254" s="86">
        <v>40807</v>
      </c>
      <c r="M2254" s="5">
        <v>1.5634999999999999</v>
      </c>
      <c r="O2254" s="86">
        <f t="shared" ca="1" si="247"/>
        <v>40807</v>
      </c>
      <c r="P2254" s="5">
        <v>1345.2</v>
      </c>
      <c r="Q2254" s="5">
        <v>5.5232287057884504</v>
      </c>
      <c r="R2254" s="1"/>
      <c r="V2254" s="86">
        <v>40771</v>
      </c>
      <c r="W2254" s="5">
        <v>12.88</v>
      </c>
      <c r="Z2254" s="86">
        <v>40694</v>
      </c>
      <c r="AA2254" s="5">
        <v>92.4</v>
      </c>
      <c r="AC2254" s="1">
        <v>40655</v>
      </c>
      <c r="AD2254">
        <v>3.4754999999999998</v>
      </c>
      <c r="AE2254" s="87">
        <f t="shared" ca="1" si="248"/>
        <v>-1.1500000000000288E-2</v>
      </c>
      <c r="AF2254" s="87">
        <f t="shared" ca="1" si="249"/>
        <v>2.9499081906617396E-2</v>
      </c>
      <c r="AG2254" s="87">
        <f t="shared" ca="1" si="250"/>
        <v>0.47565840333863929</v>
      </c>
      <c r="AI2254" s="1">
        <v>40548</v>
      </c>
      <c r="AJ2254">
        <v>1276.56</v>
      </c>
      <c r="AK2254" s="85">
        <f t="shared" ca="1" si="253"/>
        <v>4.9945917332972515E-3</v>
      </c>
      <c r="AL2254" s="87">
        <f t="shared" ca="1" si="251"/>
        <v>5.7438349131423575E-3</v>
      </c>
      <c r="AM2254" s="87">
        <f t="shared" ca="1" si="252"/>
        <v>9.2616555066859405</v>
      </c>
    </row>
    <row r="2255" spans="2:39" x14ac:dyDescent="0.45">
      <c r="B2255" s="86">
        <v>40798</v>
      </c>
      <c r="C2255" s="5">
        <v>113</v>
      </c>
      <c r="E2255" s="86">
        <v>40800</v>
      </c>
      <c r="F2255" s="5">
        <v>2.1869999999999998</v>
      </c>
      <c r="G2255" s="5">
        <v>0.48690230026156589</v>
      </c>
      <c r="I2255" s="86">
        <v>40689</v>
      </c>
      <c r="J2255" s="5">
        <v>16.09</v>
      </c>
      <c r="L2255" s="86">
        <v>40806</v>
      </c>
      <c r="M2255" s="5">
        <v>1.6812</v>
      </c>
      <c r="O2255" s="86">
        <f t="shared" ca="1" si="247"/>
        <v>40806</v>
      </c>
      <c r="P2255" s="5">
        <v>1331.1</v>
      </c>
      <c r="Q2255" s="5">
        <v>3.73097393849315</v>
      </c>
      <c r="R2255" s="1"/>
      <c r="V2255" s="86">
        <v>40770</v>
      </c>
      <c r="W2255" s="5">
        <v>14.25</v>
      </c>
      <c r="Z2255" s="86">
        <v>40690</v>
      </c>
      <c r="AA2255" s="5">
        <v>92.15</v>
      </c>
      <c r="AC2255" s="1">
        <v>40654</v>
      </c>
      <c r="AD2255">
        <v>3.4870000000000001</v>
      </c>
      <c r="AE2255" s="87">
        <f t="shared" ca="1" si="248"/>
        <v>-2.7999999999996916E-3</v>
      </c>
      <c r="AF2255" s="87">
        <f t="shared" ca="1" si="249"/>
        <v>4.4458032645031093E-2</v>
      </c>
      <c r="AG2255" s="87">
        <f t="shared" ca="1" si="250"/>
        <v>0.71686423633302354</v>
      </c>
      <c r="AI2255" s="1">
        <v>40547</v>
      </c>
      <c r="AJ2255">
        <v>1270.2</v>
      </c>
      <c r="AK2255" s="85">
        <f t="shared" ca="1" si="253"/>
        <v>-1.3138900504268149E-3</v>
      </c>
      <c r="AL2255" s="87">
        <f t="shared" ca="1" si="251"/>
        <v>6.1554759119680311E-3</v>
      </c>
      <c r="AM2255" s="87">
        <f t="shared" ca="1" si="252"/>
        <v>9.9254066731458668</v>
      </c>
    </row>
    <row r="2256" spans="2:39" x14ac:dyDescent="0.45">
      <c r="B2256" s="86">
        <v>40795</v>
      </c>
      <c r="C2256" s="5">
        <v>113.15</v>
      </c>
      <c r="E2256" s="86">
        <v>40799</v>
      </c>
      <c r="F2256" s="5">
        <v>2.2025000000000001</v>
      </c>
      <c r="G2256" s="5">
        <v>0.76608589596728649</v>
      </c>
      <c r="I2256" s="86">
        <v>40688</v>
      </c>
      <c r="J2256" s="5">
        <v>17.07</v>
      </c>
      <c r="L2256" s="86">
        <v>40805</v>
      </c>
      <c r="M2256" s="5">
        <v>1.6803999999999999</v>
      </c>
      <c r="O2256" s="86">
        <f t="shared" ref="O2256:O2319" ca="1" si="254">VALUE(L2256)</f>
        <v>40805</v>
      </c>
      <c r="P2256" s="5">
        <v>1325.69</v>
      </c>
      <c r="Q2256" s="5">
        <v>11.8548469443237</v>
      </c>
      <c r="R2256" s="1"/>
      <c r="V2256" s="86">
        <v>40767</v>
      </c>
      <c r="W2256" s="5">
        <v>16.25</v>
      </c>
      <c r="Z2256" s="86">
        <v>40689</v>
      </c>
      <c r="AA2256" s="5">
        <v>91.87</v>
      </c>
      <c r="AC2256" s="1">
        <v>40653</v>
      </c>
      <c r="AD2256">
        <v>3.4897999999999998</v>
      </c>
      <c r="AE2256" s="87">
        <f t="shared" ca="1" si="248"/>
        <v>5.1599999999999646E-2</v>
      </c>
      <c r="AF2256" s="87">
        <f t="shared" ca="1" si="249"/>
        <v>6.2664264138342723E-2</v>
      </c>
      <c r="AG2256" s="87">
        <f t="shared" ca="1" si="250"/>
        <v>1.0104308981815611</v>
      </c>
      <c r="AI2256" s="1">
        <v>40546</v>
      </c>
      <c r="AJ2256">
        <v>1271.8699999999999</v>
      </c>
      <c r="AK2256" s="85">
        <f t="shared" ca="1" si="253"/>
        <v>1.125130963440283E-2</v>
      </c>
      <c r="AL2256" s="87">
        <f t="shared" ca="1" si="251"/>
        <v>5.8322830135297179E-3</v>
      </c>
      <c r="AM2256" s="87">
        <f t="shared" ca="1" si="252"/>
        <v>9.4042737832199954</v>
      </c>
    </row>
    <row r="2257" spans="2:39" x14ac:dyDescent="0.45">
      <c r="B2257" s="86">
        <v>40794</v>
      </c>
      <c r="C2257" s="5">
        <v>113.06</v>
      </c>
      <c r="E2257" s="86">
        <v>40798</v>
      </c>
      <c r="F2257" s="5">
        <v>2.1657000000000002</v>
      </c>
      <c r="G2257" s="5">
        <v>0.79071350690373388</v>
      </c>
      <c r="I2257" s="86">
        <v>40687</v>
      </c>
      <c r="J2257" s="5">
        <v>17.82</v>
      </c>
      <c r="L2257" s="86">
        <v>40802</v>
      </c>
      <c r="M2257" s="5">
        <v>1.742</v>
      </c>
      <c r="O2257" s="86">
        <f t="shared" ca="1" si="254"/>
        <v>40802</v>
      </c>
      <c r="P2257" s="5">
        <v>1320.47</v>
      </c>
      <c r="Q2257" s="5">
        <v>10.9718821175426</v>
      </c>
      <c r="R2257" s="1"/>
      <c r="V2257" s="86">
        <v>40766</v>
      </c>
      <c r="W2257" s="5">
        <v>15.75</v>
      </c>
      <c r="Z2257" s="86">
        <v>40688</v>
      </c>
      <c r="AA2257" s="5">
        <v>91.95</v>
      </c>
      <c r="AC2257" s="1">
        <v>40652</v>
      </c>
      <c r="AD2257">
        <v>3.4382000000000001</v>
      </c>
      <c r="AE2257" s="87">
        <f t="shared" ca="1" si="248"/>
        <v>-6.5999999999997172E-3</v>
      </c>
      <c r="AF2257" s="87">
        <f t="shared" ca="1" si="249"/>
        <v>6.221009430416688E-2</v>
      </c>
      <c r="AG2257" s="87">
        <f t="shared" ca="1" si="250"/>
        <v>1.0031076296523058</v>
      </c>
      <c r="AI2257" s="1">
        <v>40543</v>
      </c>
      <c r="AJ2257">
        <v>1257.6400000000001</v>
      </c>
      <c r="AK2257" s="85">
        <f t="shared" ca="1" si="253"/>
        <v>-1.9081541846472961E-4</v>
      </c>
      <c r="AL2257" s="87">
        <f t="shared" ca="1" si="251"/>
        <v>1.1437899352327808E-3</v>
      </c>
      <c r="AM2257" s="87">
        <f t="shared" ca="1" si="252"/>
        <v>1.8443058535512769</v>
      </c>
    </row>
    <row r="2258" spans="2:39" x14ac:dyDescent="0.45">
      <c r="B2258" s="86">
        <v>40793</v>
      </c>
      <c r="C2258" s="5">
        <v>114.285</v>
      </c>
      <c r="E2258" s="86">
        <v>40795</v>
      </c>
      <c r="F2258" s="5">
        <v>2.1429999999999998</v>
      </c>
      <c r="G2258" s="5">
        <v>0.75356237299907558</v>
      </c>
      <c r="I2258" s="86">
        <v>40686</v>
      </c>
      <c r="J2258" s="5">
        <v>18.27</v>
      </c>
      <c r="L2258" s="86">
        <v>40801</v>
      </c>
      <c r="M2258" s="5">
        <v>1.758</v>
      </c>
      <c r="O2258" s="86">
        <f t="shared" ca="1" si="254"/>
        <v>40801</v>
      </c>
      <c r="P2258" s="5">
        <v>1316.28</v>
      </c>
      <c r="Q2258" s="5">
        <v>10.390808275944</v>
      </c>
      <c r="R2258" s="1"/>
      <c r="V2258" s="86">
        <v>40765</v>
      </c>
      <c r="W2258" s="5">
        <v>20.63</v>
      </c>
      <c r="Z2258" s="86">
        <v>40687</v>
      </c>
      <c r="AA2258" s="5">
        <v>91.95</v>
      </c>
      <c r="AC2258" s="1">
        <v>40651</v>
      </c>
      <c r="AD2258">
        <v>3.4447999999999999</v>
      </c>
      <c r="AE2258" s="87">
        <f t="shared" ca="1" si="248"/>
        <v>-5.7199999999999918E-2</v>
      </c>
      <c r="AF2258" s="87">
        <f t="shared" ca="1" si="249"/>
        <v>6.0898412677726402E-2</v>
      </c>
      <c r="AG2258" s="87">
        <f t="shared" ca="1" si="250"/>
        <v>0.98195739894016454</v>
      </c>
      <c r="AI2258" s="1">
        <v>40542</v>
      </c>
      <c r="AJ2258">
        <v>1257.8800000000001</v>
      </c>
      <c r="AK2258" s="85">
        <f t="shared" ca="1" si="253"/>
        <v>-1.5093383226483204E-3</v>
      </c>
      <c r="AL2258" s="87">
        <f t="shared" ca="1" si="251"/>
        <v>1.1647946532461165E-3</v>
      </c>
      <c r="AM2258" s="87">
        <f t="shared" ca="1" si="252"/>
        <v>1.878174943662045</v>
      </c>
    </row>
    <row r="2259" spans="2:39" x14ac:dyDescent="0.45">
      <c r="B2259" s="86">
        <v>40792</v>
      </c>
      <c r="C2259" s="5">
        <v>113.815</v>
      </c>
      <c r="E2259" s="86">
        <v>40794</v>
      </c>
      <c r="F2259" s="5">
        <v>2.1695000000000002</v>
      </c>
      <c r="G2259" s="5">
        <v>0.73463568068351426</v>
      </c>
      <c r="I2259" s="86">
        <v>40683</v>
      </c>
      <c r="J2259" s="5">
        <v>17.43</v>
      </c>
      <c r="L2259" s="86">
        <v>40800</v>
      </c>
      <c r="M2259" s="5">
        <v>1.659</v>
      </c>
      <c r="O2259" s="86">
        <f t="shared" ca="1" si="254"/>
        <v>40800</v>
      </c>
      <c r="P2259" s="5">
        <v>1317.37</v>
      </c>
      <c r="Q2259" s="5">
        <v>15.1781027109439</v>
      </c>
      <c r="R2259" s="1"/>
      <c r="V2259" s="86">
        <v>40764</v>
      </c>
      <c r="W2259" s="5">
        <v>21.56</v>
      </c>
      <c r="Z2259" s="86">
        <v>40686</v>
      </c>
      <c r="AA2259" s="5">
        <v>92.1</v>
      </c>
      <c r="AC2259" s="1">
        <v>40648</v>
      </c>
      <c r="AD2259">
        <v>3.5019999999999998</v>
      </c>
      <c r="AE2259" s="87">
        <f t="shared" ca="1" si="248"/>
        <v>-9.2400000000000038E-2</v>
      </c>
      <c r="AF2259" s="87">
        <f t="shared" ca="1" si="249"/>
        <v>6.7839270829414586E-2</v>
      </c>
      <c r="AG2259" s="87">
        <f t="shared" ca="1" si="250"/>
        <v>1.093875373766743</v>
      </c>
      <c r="AI2259" s="1">
        <v>40541</v>
      </c>
      <c r="AJ2259">
        <v>1259.78</v>
      </c>
      <c r="AK2259" s="85">
        <f t="shared" ca="1" si="253"/>
        <v>1.0086210147884852E-3</v>
      </c>
      <c r="AL2259" s="87">
        <f t="shared" ca="1" si="251"/>
        <v>1.2323553306157105E-3</v>
      </c>
      <c r="AM2259" s="87">
        <f t="shared" ca="1" si="252"/>
        <v>1.9871132625827064</v>
      </c>
    </row>
    <row r="2260" spans="2:39" x14ac:dyDescent="0.45">
      <c r="B2260" s="86">
        <v>40788</v>
      </c>
      <c r="C2260" s="5">
        <v>112</v>
      </c>
      <c r="E2260" s="86">
        <v>40793</v>
      </c>
      <c r="F2260" s="5">
        <v>2.2364999999999999</v>
      </c>
      <c r="G2260" s="5">
        <v>1.2641794110541968</v>
      </c>
      <c r="I2260" s="86">
        <v>40682</v>
      </c>
      <c r="J2260" s="5">
        <v>15.52</v>
      </c>
      <c r="L2260" s="86">
        <v>40799</v>
      </c>
      <c r="M2260" s="5">
        <v>1.6672</v>
      </c>
      <c r="O2260" s="86">
        <f t="shared" ca="1" si="254"/>
        <v>40799</v>
      </c>
      <c r="P2260" s="5">
        <v>1333.27</v>
      </c>
      <c r="Q2260" s="5">
        <v>10.984785607451601</v>
      </c>
      <c r="R2260" s="1"/>
      <c r="V2260" s="86">
        <v>40763</v>
      </c>
      <c r="W2260" s="5">
        <v>23.38</v>
      </c>
      <c r="Z2260" s="86">
        <v>40683</v>
      </c>
      <c r="AA2260" s="5">
        <v>92.54</v>
      </c>
      <c r="AC2260" s="1">
        <v>40647</v>
      </c>
      <c r="AD2260">
        <v>3.5943999999999998</v>
      </c>
      <c r="AE2260" s="87">
        <f t="shared" ca="1" si="248"/>
        <v>5.0499999999999989E-2</v>
      </c>
      <c r="AF2260" s="87">
        <f t="shared" ca="1" si="249"/>
        <v>6.1077403077297428E-2</v>
      </c>
      <c r="AG2260" s="87">
        <f t="shared" ca="1" si="250"/>
        <v>0.98484353241178968</v>
      </c>
      <c r="AI2260" s="1">
        <v>40540</v>
      </c>
      <c r="AJ2260">
        <v>1258.51</v>
      </c>
      <c r="AK2260" s="85">
        <f t="shared" ca="1" si="253"/>
        <v>7.7104989809968652E-4</v>
      </c>
      <c r="AL2260" s="87">
        <f t="shared" ca="1" si="251"/>
        <v>2.0526728539175371E-3</v>
      </c>
      <c r="AM2260" s="87">
        <f t="shared" ca="1" si="252"/>
        <v>3.3098355242437516</v>
      </c>
    </row>
    <row r="2261" spans="2:39" x14ac:dyDescent="0.45">
      <c r="B2261" s="86">
        <v>40787</v>
      </c>
      <c r="C2261" s="5">
        <v>111.595</v>
      </c>
      <c r="E2261" s="86">
        <v>40792</v>
      </c>
      <c r="F2261" s="5">
        <v>2.1949999999999998</v>
      </c>
      <c r="G2261" s="5">
        <v>1.1061170824103577</v>
      </c>
      <c r="I2261" s="86">
        <v>40681</v>
      </c>
      <c r="J2261" s="5">
        <v>16.23</v>
      </c>
      <c r="L2261" s="86">
        <v>40798</v>
      </c>
      <c r="M2261" s="5">
        <v>1.629</v>
      </c>
      <c r="O2261" s="86">
        <f t="shared" ca="1" si="254"/>
        <v>40798</v>
      </c>
      <c r="P2261" s="5">
        <v>1343.6</v>
      </c>
      <c r="Q2261" s="5">
        <v>10.0139302219839</v>
      </c>
      <c r="R2261" s="1"/>
      <c r="V2261" s="86">
        <v>40760</v>
      </c>
      <c r="W2261" s="5">
        <v>16.88</v>
      </c>
      <c r="Z2261" s="86">
        <v>40682</v>
      </c>
      <c r="AA2261" s="5">
        <v>92.61</v>
      </c>
      <c r="AC2261" s="1">
        <v>40646</v>
      </c>
      <c r="AD2261">
        <v>3.5438999999999998</v>
      </c>
      <c r="AE2261" s="87">
        <f t="shared" ca="1" si="248"/>
        <v>-4.0300000000000225E-2</v>
      </c>
      <c r="AF2261" s="87">
        <f t="shared" ca="1" si="249"/>
        <v>5.5078754222174085E-2</v>
      </c>
      <c r="AG2261" s="87">
        <f t="shared" ca="1" si="250"/>
        <v>0.88811822598870893</v>
      </c>
      <c r="AI2261" s="1">
        <v>40539</v>
      </c>
      <c r="AJ2261">
        <v>1257.54</v>
      </c>
      <c r="AK2261" s="85">
        <f t="shared" ca="1" si="253"/>
        <v>6.124941030118858E-4</v>
      </c>
      <c r="AL2261" s="87">
        <f t="shared" ca="1" si="251"/>
        <v>3.3250999730788174E-3</v>
      </c>
      <c r="AM2261" s="87">
        <f t="shared" ca="1" si="252"/>
        <v>5.3615626043643987</v>
      </c>
    </row>
    <row r="2262" spans="2:39" x14ac:dyDescent="0.45">
      <c r="B2262" s="86">
        <v>40786</v>
      </c>
      <c r="C2262" s="5">
        <v>111.38500000000001</v>
      </c>
      <c r="E2262" s="86">
        <v>40791</v>
      </c>
      <c r="F2262" s="5">
        <v>2.1855000000000002</v>
      </c>
      <c r="G2262" s="5">
        <v>1.2622412276053554</v>
      </c>
      <c r="I2262" s="86">
        <v>40680</v>
      </c>
      <c r="J2262" s="5">
        <v>17.55</v>
      </c>
      <c r="L2262" s="86">
        <v>40795</v>
      </c>
      <c r="M2262" s="5">
        <v>1.6225000000000001</v>
      </c>
      <c r="O2262" s="86">
        <f t="shared" ca="1" si="254"/>
        <v>40795</v>
      </c>
      <c r="P2262" s="5">
        <v>1340.68</v>
      </c>
      <c r="Q2262" s="5">
        <v>12.2280333094397</v>
      </c>
      <c r="R2262" s="1"/>
      <c r="V2262" s="86">
        <v>40759</v>
      </c>
      <c r="W2262" s="5">
        <v>15.63</v>
      </c>
      <c r="Z2262" s="86">
        <v>40681</v>
      </c>
      <c r="AA2262" s="5">
        <v>92.65</v>
      </c>
      <c r="AC2262" s="1">
        <v>40645</v>
      </c>
      <c r="AD2262">
        <v>3.5842000000000001</v>
      </c>
      <c r="AE2262" s="87">
        <f t="shared" ca="1" si="248"/>
        <v>-9.4199999999999839E-2</v>
      </c>
      <c r="AF2262" s="87">
        <f t="shared" ca="1" si="249"/>
        <v>5.4728138710051673E-2</v>
      </c>
      <c r="AG2262" s="87">
        <f t="shared" ca="1" si="250"/>
        <v>0.8824647207301437</v>
      </c>
      <c r="AI2262" s="1">
        <v>40535</v>
      </c>
      <c r="AJ2262">
        <v>1256.77</v>
      </c>
      <c r="AK2262" s="85">
        <f t="shared" ca="1" si="253"/>
        <v>-1.6457244701686808E-3</v>
      </c>
      <c r="AL2262" s="87">
        <f t="shared" ca="1" si="251"/>
        <v>3.1762847592131573E-3</v>
      </c>
      <c r="AM2262" s="87">
        <f t="shared" ca="1" si="252"/>
        <v>5.1216052821537739</v>
      </c>
    </row>
    <row r="2263" spans="2:39" x14ac:dyDescent="0.45">
      <c r="B2263" s="86">
        <v>40785</v>
      </c>
      <c r="C2263" s="5">
        <v>113</v>
      </c>
      <c r="E2263" s="86">
        <v>40788</v>
      </c>
      <c r="F2263" s="5">
        <v>2.1869999999999998</v>
      </c>
      <c r="G2263" s="5">
        <v>1.1763162839984851</v>
      </c>
      <c r="I2263" s="86">
        <v>40679</v>
      </c>
      <c r="J2263" s="5">
        <v>18.239999999999998</v>
      </c>
      <c r="L2263" s="86">
        <v>40794</v>
      </c>
      <c r="M2263" s="5">
        <v>1.6675</v>
      </c>
      <c r="O2263" s="86">
        <f t="shared" ca="1" si="254"/>
        <v>40794</v>
      </c>
      <c r="P2263" s="5">
        <v>1328.98</v>
      </c>
      <c r="Q2263" s="5">
        <v>9.5064558120696798</v>
      </c>
      <c r="R2263" s="1"/>
      <c r="V2263" s="86">
        <v>40758</v>
      </c>
      <c r="W2263" s="5">
        <v>12.06</v>
      </c>
      <c r="Z2263" s="86">
        <v>40680</v>
      </c>
      <c r="AA2263" s="5">
        <v>92.54</v>
      </c>
      <c r="AC2263" s="1">
        <v>40644</v>
      </c>
      <c r="AD2263">
        <v>3.6783999999999999</v>
      </c>
      <c r="AE2263" s="87">
        <f t="shared" ca="1" si="248"/>
        <v>-2.2999999999999687E-3</v>
      </c>
      <c r="AF2263" s="87">
        <f t="shared" ca="1" si="249"/>
        <v>3.0220964026097349E-2</v>
      </c>
      <c r="AG2263" s="87">
        <f t="shared" ca="1" si="250"/>
        <v>0.48729840276091013</v>
      </c>
      <c r="AI2263" s="1">
        <v>40534</v>
      </c>
      <c r="AJ2263">
        <v>1258.8399999999999</v>
      </c>
      <c r="AK2263" s="85">
        <f t="shared" ca="1" si="253"/>
        <v>3.3738653176371234E-3</v>
      </c>
      <c r="AL2263" s="87">
        <f t="shared" ca="1" si="251"/>
        <v>2.1565773524764896E-3</v>
      </c>
      <c r="AM2263" s="87">
        <f t="shared" ca="1" si="252"/>
        <v>3.4773764939617502</v>
      </c>
    </row>
    <row r="2264" spans="2:39" x14ac:dyDescent="0.45">
      <c r="B2264" s="86">
        <v>40784</v>
      </c>
      <c r="C2264" s="5">
        <v>114.3</v>
      </c>
      <c r="E2264" s="86">
        <v>40787</v>
      </c>
      <c r="F2264" s="5">
        <v>2.323</v>
      </c>
      <c r="G2264" s="5">
        <v>1.0886436515223912</v>
      </c>
      <c r="I2264" s="86">
        <v>40676</v>
      </c>
      <c r="J2264" s="5">
        <v>17.07</v>
      </c>
      <c r="L2264" s="86">
        <v>40793</v>
      </c>
      <c r="M2264" s="5">
        <v>1.7235</v>
      </c>
      <c r="O2264" s="86">
        <f t="shared" ca="1" si="254"/>
        <v>40793</v>
      </c>
      <c r="P2264" s="5">
        <v>1329.47</v>
      </c>
      <c r="Q2264" s="5">
        <v>11.279919842447301</v>
      </c>
      <c r="R2264" s="1"/>
      <c r="V2264" s="86">
        <v>40757</v>
      </c>
      <c r="W2264" s="5">
        <v>12.31</v>
      </c>
      <c r="Z2264" s="86">
        <v>40679</v>
      </c>
      <c r="AA2264" s="5">
        <v>92.38</v>
      </c>
      <c r="AC2264" s="1">
        <v>40641</v>
      </c>
      <c r="AD2264">
        <v>3.6806999999999999</v>
      </c>
      <c r="AE2264" s="87">
        <f t="shared" ca="1" si="248"/>
        <v>3.4699999999999953E-2</v>
      </c>
      <c r="AF2264" s="87">
        <f t="shared" ca="1" si="249"/>
        <v>3.1990415231232479E-2</v>
      </c>
      <c r="AG2264" s="87">
        <f t="shared" ca="1" si="250"/>
        <v>0.51582994613858391</v>
      </c>
      <c r="AI2264" s="1">
        <v>40533</v>
      </c>
      <c r="AJ2264">
        <v>1254.5999999999999</v>
      </c>
      <c r="AK2264" s="85">
        <f t="shared" ca="1" si="253"/>
        <v>6.0119780708574209E-3</v>
      </c>
      <c r="AL2264" s="87">
        <f t="shared" ca="1" si="251"/>
        <v>2.6341355009583869E-3</v>
      </c>
      <c r="AM2264" s="87">
        <f t="shared" ca="1" si="252"/>
        <v>4.2474158705340068</v>
      </c>
    </row>
    <row r="2265" spans="2:39" x14ac:dyDescent="0.45">
      <c r="B2265" s="86">
        <v>40781</v>
      </c>
      <c r="C2265" s="5">
        <v>114.26</v>
      </c>
      <c r="E2265" s="86">
        <v>40786</v>
      </c>
      <c r="F2265" s="5">
        <v>2.4020000000000001</v>
      </c>
      <c r="G2265" s="5">
        <v>0.99270589803828746</v>
      </c>
      <c r="I2265" s="86">
        <v>40675</v>
      </c>
      <c r="J2265" s="5">
        <v>16.03</v>
      </c>
      <c r="L2265" s="86">
        <v>40792</v>
      </c>
      <c r="M2265" s="5">
        <v>1.6756</v>
      </c>
      <c r="O2265" s="86">
        <f t="shared" ca="1" si="254"/>
        <v>40792</v>
      </c>
      <c r="P2265" s="5">
        <v>1337.77</v>
      </c>
      <c r="Q2265" s="5">
        <v>15.261857601615</v>
      </c>
      <c r="R2265" s="1"/>
      <c r="V2265" s="86">
        <v>40756</v>
      </c>
      <c r="W2265" s="5">
        <v>11.63</v>
      </c>
      <c r="Z2265" s="86">
        <v>40676</v>
      </c>
      <c r="AA2265" s="5">
        <v>92.2</v>
      </c>
      <c r="AC2265" s="1">
        <v>40640</v>
      </c>
      <c r="AD2265">
        <v>3.6459999999999999</v>
      </c>
      <c r="AE2265" s="87">
        <f t="shared" ca="1" si="248"/>
        <v>-5.3000000000000824E-3</v>
      </c>
      <c r="AF2265" s="87">
        <f t="shared" ca="1" si="249"/>
        <v>4.3790714388631261E-2</v>
      </c>
      <c r="AG2265" s="87">
        <f t="shared" ca="1" si="250"/>
        <v>0.70610405276654231</v>
      </c>
      <c r="AI2265" s="1">
        <v>40532</v>
      </c>
      <c r="AJ2265">
        <v>1247.08</v>
      </c>
      <c r="AK2265" s="85">
        <f t="shared" ca="1" si="253"/>
        <v>2.5451741767312723E-3</v>
      </c>
      <c r="AL2265" s="87">
        <f t="shared" ca="1" si="251"/>
        <v>4.7154260874831848E-3</v>
      </c>
      <c r="AM2265" s="87">
        <f t="shared" ca="1" si="252"/>
        <v>7.6033961020680847</v>
      </c>
    </row>
    <row r="2266" spans="2:39" x14ac:dyDescent="0.45">
      <c r="B2266" s="86">
        <v>40780</v>
      </c>
      <c r="C2266" s="5">
        <v>118</v>
      </c>
      <c r="E2266" s="86">
        <v>40785</v>
      </c>
      <c r="F2266" s="5">
        <v>2.363</v>
      </c>
      <c r="G2266" s="5">
        <v>0.91880879403715054</v>
      </c>
      <c r="I2266" s="86">
        <v>40674</v>
      </c>
      <c r="J2266" s="5">
        <v>16.95</v>
      </c>
      <c r="L2266" s="86">
        <v>40791</v>
      </c>
      <c r="M2266" s="5">
        <v>1.6525000000000001</v>
      </c>
      <c r="O2266" s="86">
        <f t="shared" ca="1" si="254"/>
        <v>40791</v>
      </c>
      <c r="P2266" s="5">
        <v>1348.65</v>
      </c>
      <c r="Q2266" s="5">
        <v>13.933022797792001</v>
      </c>
      <c r="R2266" s="1"/>
      <c r="V2266" s="86">
        <v>40753</v>
      </c>
      <c r="W2266" s="5">
        <v>12.69</v>
      </c>
      <c r="Z2266" s="86">
        <v>40675</v>
      </c>
      <c r="AA2266" s="5">
        <v>92.58</v>
      </c>
      <c r="AC2266" s="1">
        <v>40639</v>
      </c>
      <c r="AD2266">
        <v>3.6513</v>
      </c>
      <c r="AE2266" s="87">
        <f t="shared" ca="1" si="248"/>
        <v>5.7300000000000129E-2</v>
      </c>
      <c r="AF2266" s="87">
        <f t="shared" ca="1" si="249"/>
        <v>4.9355740969685272E-2</v>
      </c>
      <c r="AG2266" s="87">
        <f t="shared" ca="1" si="250"/>
        <v>0.79583741011172249</v>
      </c>
      <c r="AI2266" s="1">
        <v>40529</v>
      </c>
      <c r="AJ2266">
        <v>1243.9100000000001</v>
      </c>
      <c r="AK2266" s="85">
        <f t="shared" ca="1" si="253"/>
        <v>8.3642305361360106E-4</v>
      </c>
      <c r="AL2266" s="87">
        <f t="shared" ca="1" si="251"/>
        <v>4.6186180380101503E-3</v>
      </c>
      <c r="AM2266" s="87">
        <f t="shared" ca="1" si="252"/>
        <v>7.4472978126757559</v>
      </c>
    </row>
    <row r="2267" spans="2:39" x14ac:dyDescent="0.45">
      <c r="B2267" s="86">
        <v>40779</v>
      </c>
      <c r="C2267" s="5">
        <v>120.5</v>
      </c>
      <c r="E2267" s="86">
        <v>40784</v>
      </c>
      <c r="F2267" s="5">
        <v>2.415</v>
      </c>
      <c r="G2267" s="5">
        <v>1.6716706015241152</v>
      </c>
      <c r="I2267" s="86">
        <v>40673</v>
      </c>
      <c r="J2267" s="5">
        <v>15.91</v>
      </c>
      <c r="L2267" s="86">
        <v>40788</v>
      </c>
      <c r="M2267" s="5">
        <v>1.6779999999999999</v>
      </c>
      <c r="O2267" s="86">
        <f t="shared" ca="1" si="254"/>
        <v>40788</v>
      </c>
      <c r="P2267" s="5">
        <v>1342.08</v>
      </c>
      <c r="Q2267" s="5">
        <v>13.737781932088099</v>
      </c>
      <c r="R2267" s="1"/>
      <c r="V2267" s="86">
        <v>40752</v>
      </c>
      <c r="W2267" s="5">
        <v>10.75</v>
      </c>
      <c r="Z2267" s="86">
        <v>40674</v>
      </c>
      <c r="AA2267" s="5">
        <v>92.49</v>
      </c>
      <c r="AC2267" s="1">
        <v>40638</v>
      </c>
      <c r="AD2267">
        <v>3.5939999999999999</v>
      </c>
      <c r="AE2267" s="87">
        <f t="shared" ca="1" si="248"/>
        <v>6.6500000000000004E-2</v>
      </c>
      <c r="AF2267" s="87">
        <f t="shared" ca="1" si="249"/>
        <v>4.4441675260952919E-2</v>
      </c>
      <c r="AG2267" s="87">
        <f t="shared" ca="1" si="250"/>
        <v>0.71660048143997124</v>
      </c>
      <c r="AI2267" s="1">
        <v>40528</v>
      </c>
      <c r="AJ2267">
        <v>1242.8699999999999</v>
      </c>
      <c r="AK2267" s="85">
        <f t="shared" ca="1" si="253"/>
        <v>6.166033821100105E-3</v>
      </c>
      <c r="AL2267" s="87">
        <f t="shared" ca="1" si="251"/>
        <v>4.6273366172137446E-3</v>
      </c>
      <c r="AM2267" s="87">
        <f t="shared" ca="1" si="252"/>
        <v>7.4613560992234218</v>
      </c>
    </row>
    <row r="2268" spans="2:39" x14ac:dyDescent="0.45">
      <c r="B2268" s="86">
        <v>40778</v>
      </c>
      <c r="C2268" s="5">
        <v>117</v>
      </c>
      <c r="E2268" s="86">
        <v>40781</v>
      </c>
      <c r="F2268" s="5">
        <v>2.3559999999999999</v>
      </c>
      <c r="G2268" s="5">
        <v>1.6571177336970753</v>
      </c>
      <c r="I2268" s="86">
        <v>40672</v>
      </c>
      <c r="J2268" s="5">
        <v>17.16</v>
      </c>
      <c r="L2268" s="86">
        <v>40787</v>
      </c>
      <c r="M2268" s="5">
        <v>1.839</v>
      </c>
      <c r="O2268" s="86">
        <f t="shared" ca="1" si="254"/>
        <v>40787</v>
      </c>
      <c r="P2268" s="5">
        <v>1357.16</v>
      </c>
      <c r="Q2268" s="5">
        <v>12.119647637150599</v>
      </c>
      <c r="R2268" s="1"/>
      <c r="V2268" s="86">
        <v>40751</v>
      </c>
      <c r="W2268" s="5">
        <v>9.3800000000000008</v>
      </c>
      <c r="Z2268" s="86">
        <v>40673</v>
      </c>
      <c r="AA2268" s="5">
        <v>92.63</v>
      </c>
      <c r="AC2268" s="1">
        <v>40637</v>
      </c>
      <c r="AD2268">
        <v>3.5274999999999999</v>
      </c>
      <c r="AE2268" s="87">
        <f t="shared" ca="1" si="248"/>
        <v>-2.0500000000000185E-2</v>
      </c>
      <c r="AF2268" s="87">
        <f t="shared" ca="1" si="249"/>
        <v>3.8670617614238366E-2</v>
      </c>
      <c r="AG2268" s="87">
        <f t="shared" ca="1" si="250"/>
        <v>0.62354497298376721</v>
      </c>
      <c r="AI2268" s="1">
        <v>40527</v>
      </c>
      <c r="AJ2268">
        <v>1235.23</v>
      </c>
      <c r="AK2268" s="85">
        <f t="shared" ca="1" si="253"/>
        <v>-5.1356287324678587E-3</v>
      </c>
      <c r="AL2268" s="87">
        <f t="shared" ca="1" si="251"/>
        <v>4.5531782637395317E-3</v>
      </c>
      <c r="AM2268" s="87">
        <f t="shared" ca="1" si="252"/>
        <v>7.3417793472437154</v>
      </c>
    </row>
    <row r="2269" spans="2:39" x14ac:dyDescent="0.45">
      <c r="B2269" s="86">
        <v>40777</v>
      </c>
      <c r="C2269" s="5">
        <v>114</v>
      </c>
      <c r="E2269" s="86">
        <v>40780</v>
      </c>
      <c r="F2269" s="5">
        <v>2.4169999999999998</v>
      </c>
      <c r="G2269" s="5">
        <v>1.3823456634768791</v>
      </c>
      <c r="I2269" s="86">
        <v>40669</v>
      </c>
      <c r="J2269" s="5">
        <v>18.399999999999999</v>
      </c>
      <c r="L2269" s="86">
        <v>40786</v>
      </c>
      <c r="M2269" s="5">
        <v>1.907</v>
      </c>
      <c r="O2269" s="86">
        <f t="shared" ca="1" si="254"/>
        <v>40786</v>
      </c>
      <c r="P2269" s="5">
        <v>1346.3</v>
      </c>
      <c r="Q2269" s="5">
        <v>11.4365001675298</v>
      </c>
      <c r="R2269" s="1"/>
      <c r="V2269" s="86">
        <v>40750</v>
      </c>
      <c r="W2269" s="5">
        <v>9.5</v>
      </c>
      <c r="Z2269" s="86">
        <v>40672</v>
      </c>
      <c r="AA2269" s="5">
        <v>92.43</v>
      </c>
      <c r="AC2269" s="1">
        <v>40634</v>
      </c>
      <c r="AD2269">
        <v>3.548</v>
      </c>
      <c r="AE2269" s="87">
        <f t="shared" ref="AE2269:AE2332" ca="1" si="255">(AD2269-AD2270)</f>
        <v>-2.5999999999999801E-2</v>
      </c>
      <c r="AF2269" s="87">
        <f t="shared" ref="AF2269:AF2332" ca="1" si="256">STDEV(AE2269:AE2272)</f>
        <v>5.1569265717737636E-2</v>
      </c>
      <c r="AG2269" s="87">
        <f t="shared" ref="AG2269:AG2332" ca="1" si="257">AF2269*SQRT(260)</f>
        <v>0.83152942421379394</v>
      </c>
      <c r="AI2269" s="1">
        <v>40526</v>
      </c>
      <c r="AJ2269">
        <v>1241.5899999999999</v>
      </c>
      <c r="AK2269" s="85">
        <f t="shared" ca="1" si="253"/>
        <v>9.105377233105524E-4</v>
      </c>
      <c r="AL2269" s="87">
        <f t="shared" ref="AL2269:AL2332" ca="1" si="258">STDEV(AK2269:AK2272)</f>
        <v>2.7267150690342412E-3</v>
      </c>
      <c r="AM2269" s="87">
        <f t="shared" ref="AM2269:AM2332" ca="1" si="259">AL2269*SQRT(260)*100</f>
        <v>4.3966959385447453</v>
      </c>
    </row>
    <row r="2270" spans="2:39" x14ac:dyDescent="0.45">
      <c r="B2270" s="86">
        <v>40774</v>
      </c>
      <c r="C2270" s="5">
        <v>108.875</v>
      </c>
      <c r="E2270" s="86">
        <v>40779</v>
      </c>
      <c r="F2270" s="5">
        <v>2.4678</v>
      </c>
      <c r="G2270" s="5">
        <v>0.98363333276853115</v>
      </c>
      <c r="I2270" s="86">
        <v>40668</v>
      </c>
      <c r="J2270" s="5">
        <v>18.2</v>
      </c>
      <c r="L2270" s="86">
        <v>40785</v>
      </c>
      <c r="M2270" s="5">
        <v>1.865</v>
      </c>
      <c r="O2270" s="86">
        <f t="shared" ca="1" si="254"/>
        <v>40785</v>
      </c>
      <c r="P2270" s="5">
        <v>1340.2</v>
      </c>
      <c r="Q2270" s="5">
        <v>9.1109660895443199</v>
      </c>
      <c r="R2270" s="1"/>
      <c r="V2270" s="86">
        <v>40749</v>
      </c>
      <c r="W2270" s="5">
        <v>8.75</v>
      </c>
      <c r="Z2270" s="86">
        <v>40669</v>
      </c>
      <c r="AA2270" s="5">
        <v>92.31</v>
      </c>
      <c r="AC2270" s="1">
        <v>40633</v>
      </c>
      <c r="AD2270">
        <v>3.5739999999999998</v>
      </c>
      <c r="AE2270" s="87">
        <f t="shared" ca="1" si="255"/>
        <v>3.3499999999999641E-2</v>
      </c>
      <c r="AF2270" s="87">
        <f t="shared" ca="1" si="256"/>
        <v>4.8920232692278083E-2</v>
      </c>
      <c r="AG2270" s="87">
        <f t="shared" ca="1" si="257"/>
        <v>0.78881505014377395</v>
      </c>
      <c r="AI2270" s="1">
        <v>40525</v>
      </c>
      <c r="AJ2270">
        <v>1240.46</v>
      </c>
      <c r="AK2270" s="85">
        <f t="shared" ref="AK2270:AK2333" ca="1" si="260">LN(AJ2270/AJ2271)</f>
        <v>4.8370323203855544E-5</v>
      </c>
      <c r="AL2270" s="87">
        <f t="shared" ca="1" si="258"/>
        <v>2.4620477555058907E-3</v>
      </c>
      <c r="AM2270" s="87">
        <f t="shared" ca="1" si="259"/>
        <v>3.969932718701684</v>
      </c>
    </row>
    <row r="2271" spans="2:39" x14ac:dyDescent="0.45">
      <c r="B2271" s="86">
        <v>40773</v>
      </c>
      <c r="C2271" s="5">
        <v>105</v>
      </c>
      <c r="E2271" s="86">
        <v>40778</v>
      </c>
      <c r="F2271" s="5">
        <v>2.3088000000000002</v>
      </c>
      <c r="G2271" s="5">
        <v>1.1460364450284013</v>
      </c>
      <c r="I2271" s="86">
        <v>40667</v>
      </c>
      <c r="J2271" s="5">
        <v>17.079999999999998</v>
      </c>
      <c r="L2271" s="86">
        <v>40784</v>
      </c>
      <c r="M2271" s="5">
        <v>1.909</v>
      </c>
      <c r="O2271" s="86">
        <f t="shared" ca="1" si="254"/>
        <v>40784</v>
      </c>
      <c r="P2271" s="5">
        <v>1335.1</v>
      </c>
      <c r="Q2271" s="5">
        <v>5.3686494033618102</v>
      </c>
      <c r="R2271" s="1"/>
      <c r="V2271" s="86">
        <v>40746</v>
      </c>
      <c r="W2271" s="5">
        <v>9.75</v>
      </c>
      <c r="Z2271" s="86">
        <v>40668</v>
      </c>
      <c r="AA2271" s="5">
        <v>91.84</v>
      </c>
      <c r="AC2271" s="1">
        <v>40632</v>
      </c>
      <c r="AD2271">
        <v>3.5405000000000002</v>
      </c>
      <c r="AE2271" s="87">
        <f t="shared" ca="1" si="255"/>
        <v>-5.9999999999999609E-2</v>
      </c>
      <c r="AF2271" s="87">
        <f t="shared" ca="1" si="256"/>
        <v>4.8621968628731027E-2</v>
      </c>
      <c r="AG2271" s="87">
        <f t="shared" ca="1" si="257"/>
        <v>0.78400568662903136</v>
      </c>
      <c r="AI2271" s="1">
        <v>40522</v>
      </c>
      <c r="AJ2271">
        <v>1240.4000000000001</v>
      </c>
      <c r="AK2271" s="85">
        <f t="shared" ca="1" si="260"/>
        <v>5.983684061949668E-3</v>
      </c>
      <c r="AL2271" s="87">
        <f t="shared" ca="1" si="258"/>
        <v>2.2531107257023563E-3</v>
      </c>
      <c r="AM2271" s="87">
        <f t="shared" ca="1" si="259"/>
        <v>3.6330318812136775</v>
      </c>
    </row>
    <row r="2272" spans="2:39" x14ac:dyDescent="0.45">
      <c r="B2272" s="86">
        <v>40772</v>
      </c>
      <c r="C2272" s="5">
        <v>102</v>
      </c>
      <c r="E2272" s="86">
        <v>40777</v>
      </c>
      <c r="F2272" s="5">
        <v>2.2595000000000001</v>
      </c>
      <c r="G2272" s="5">
        <v>1.1682975577023755</v>
      </c>
      <c r="I2272" s="86">
        <v>40666</v>
      </c>
      <c r="J2272" s="5">
        <v>16.7</v>
      </c>
      <c r="L2272" s="86">
        <v>40781</v>
      </c>
      <c r="M2272" s="5">
        <v>1.8582000000000001</v>
      </c>
      <c r="O2272" s="86">
        <f t="shared" ca="1" si="254"/>
        <v>40781</v>
      </c>
      <c r="P2272" s="5">
        <v>1347.32</v>
      </c>
      <c r="Q2272" s="5">
        <v>6.1411428290832601</v>
      </c>
      <c r="R2272" s="1"/>
      <c r="V2272" s="86">
        <v>40745</v>
      </c>
      <c r="W2272" s="5">
        <v>11.75</v>
      </c>
      <c r="Z2272" s="86">
        <v>40667</v>
      </c>
      <c r="AA2272" s="5">
        <v>92.22</v>
      </c>
      <c r="AC2272" s="1">
        <v>40631</v>
      </c>
      <c r="AD2272">
        <v>3.6004999999999998</v>
      </c>
      <c r="AE2272" s="87">
        <f t="shared" ca="1" si="255"/>
        <v>5.0799999999999734E-2</v>
      </c>
      <c r="AF2272" s="87">
        <f t="shared" ca="1" si="256"/>
        <v>2.5691892365750833E-2</v>
      </c>
      <c r="AG2272" s="87">
        <f t="shared" ca="1" si="257"/>
        <v>0.41426931658845401</v>
      </c>
      <c r="AI2272" s="1">
        <v>40521</v>
      </c>
      <c r="AJ2272">
        <v>1233</v>
      </c>
      <c r="AK2272" s="85">
        <f t="shared" ca="1" si="260"/>
        <v>3.8354074189605823E-3</v>
      </c>
      <c r="AL2272" s="87">
        <f t="shared" ca="1" si="258"/>
        <v>2.5124949626485556E-3</v>
      </c>
      <c r="AM2272" s="87">
        <f t="shared" ca="1" si="259"/>
        <v>4.0512763960348783</v>
      </c>
    </row>
    <row r="2273" spans="2:39" x14ac:dyDescent="0.45">
      <c r="B2273" s="86">
        <v>40771</v>
      </c>
      <c r="C2273" s="5">
        <v>107</v>
      </c>
      <c r="E2273" s="86">
        <v>40774</v>
      </c>
      <c r="F2273" s="5">
        <v>2.2012</v>
      </c>
      <c r="G2273" s="5">
        <v>0.8908961405985194</v>
      </c>
      <c r="I2273" s="86">
        <v>40665</v>
      </c>
      <c r="J2273" s="5">
        <v>15.99</v>
      </c>
      <c r="L2273" s="86">
        <v>40780</v>
      </c>
      <c r="M2273" s="5">
        <v>1.9</v>
      </c>
      <c r="O2273" s="86">
        <f t="shared" ca="1" si="254"/>
        <v>40780</v>
      </c>
      <c r="P2273" s="5">
        <v>1356.62</v>
      </c>
      <c r="Q2273" s="5">
        <v>5.2898621416004596</v>
      </c>
      <c r="R2273" s="1"/>
      <c r="V2273" s="86">
        <v>40744</v>
      </c>
      <c r="W2273" s="5">
        <v>13.56</v>
      </c>
      <c r="Z2273" s="86">
        <v>40666</v>
      </c>
      <c r="AA2273" s="5">
        <v>92.25</v>
      </c>
      <c r="AC2273" s="1">
        <v>40630</v>
      </c>
      <c r="AD2273">
        <v>3.5497000000000001</v>
      </c>
      <c r="AE2273" s="87">
        <f t="shared" ca="1" si="255"/>
        <v>-1.7999999999998018E-3</v>
      </c>
      <c r="AF2273" s="87">
        <f t="shared" ca="1" si="256"/>
        <v>2.3100559156291629E-2</v>
      </c>
      <c r="AG2273" s="87">
        <f t="shared" ca="1" si="257"/>
        <v>0.37248532409568236</v>
      </c>
      <c r="AI2273" s="1">
        <v>40520</v>
      </c>
      <c r="AJ2273">
        <v>1228.28</v>
      </c>
      <c r="AK2273" s="85">
        <f t="shared" ca="1" si="260"/>
        <v>3.694901900663627E-3</v>
      </c>
      <c r="AL2273" s="87">
        <f t="shared" ca="1" si="258"/>
        <v>2.2190750400997539E-3</v>
      </c>
      <c r="AM2273" s="87">
        <f t="shared" ca="1" si="259"/>
        <v>3.578150987220031</v>
      </c>
    </row>
    <row r="2274" spans="2:39" x14ac:dyDescent="0.45">
      <c r="B2274" s="86">
        <v>40770</v>
      </c>
      <c r="C2274" s="5">
        <v>112.855</v>
      </c>
      <c r="E2274" s="86">
        <v>40773</v>
      </c>
      <c r="F2274" s="5">
        <v>2.1829999999999998</v>
      </c>
      <c r="G2274" s="5">
        <v>0.98947609032928596</v>
      </c>
      <c r="I2274" s="86">
        <v>40662</v>
      </c>
      <c r="J2274" s="5">
        <v>14.75</v>
      </c>
      <c r="L2274" s="86">
        <v>40779</v>
      </c>
      <c r="M2274" s="5">
        <v>1.9448000000000001</v>
      </c>
      <c r="O2274" s="86">
        <f t="shared" ca="1" si="254"/>
        <v>40779</v>
      </c>
      <c r="P2274" s="5">
        <v>1361.22</v>
      </c>
      <c r="Q2274" s="5">
        <v>5.3584059497439203</v>
      </c>
      <c r="R2274" s="1"/>
      <c r="V2274" s="86">
        <v>40743</v>
      </c>
      <c r="W2274" s="5">
        <v>14.94</v>
      </c>
      <c r="Z2274" s="86">
        <v>40665</v>
      </c>
      <c r="AA2274" s="5">
        <v>92.23</v>
      </c>
      <c r="AC2274" s="1">
        <v>40627</v>
      </c>
      <c r="AD2274">
        <v>3.5514999999999999</v>
      </c>
      <c r="AE2274" s="87">
        <f t="shared" ca="1" si="255"/>
        <v>3.1899999999999817E-2</v>
      </c>
      <c r="AF2274" s="87">
        <f t="shared" ca="1" si="256"/>
        <v>2.2764208017558265E-2</v>
      </c>
      <c r="AG2274" s="87">
        <f t="shared" ca="1" si="257"/>
        <v>0.36706182494687817</v>
      </c>
      <c r="AI2274" s="1">
        <v>40519</v>
      </c>
      <c r="AJ2274">
        <v>1223.75</v>
      </c>
      <c r="AK2274" s="85">
        <f t="shared" ca="1" si="260"/>
        <v>5.1494359236190672E-4</v>
      </c>
      <c r="AL2274" s="87">
        <f t="shared" ca="1" si="258"/>
        <v>6.2715905557622032E-3</v>
      </c>
      <c r="AM2274" s="87">
        <f t="shared" ca="1" si="259"/>
        <v>10.112635910469965</v>
      </c>
    </row>
    <row r="2275" spans="2:39" x14ac:dyDescent="0.45">
      <c r="B2275" s="86">
        <v>40767</v>
      </c>
      <c r="C2275" s="5">
        <v>115.39</v>
      </c>
      <c r="E2275" s="86">
        <v>40772</v>
      </c>
      <c r="F2275" s="5">
        <v>2.2789999999999999</v>
      </c>
      <c r="G2275" s="5">
        <v>0.94779912604587668</v>
      </c>
      <c r="I2275" s="86">
        <v>40661</v>
      </c>
      <c r="J2275" s="5">
        <v>14.62</v>
      </c>
      <c r="L2275" s="86">
        <v>40778</v>
      </c>
      <c r="M2275" s="5">
        <v>1.7572000000000001</v>
      </c>
      <c r="O2275" s="86">
        <f t="shared" ca="1" si="254"/>
        <v>40778</v>
      </c>
      <c r="P2275" s="5">
        <v>1363.61</v>
      </c>
      <c r="Q2275" s="5">
        <v>4.7633997517648998</v>
      </c>
      <c r="R2275" s="1"/>
      <c r="V2275" s="86">
        <v>40742</v>
      </c>
      <c r="W2275" s="5">
        <v>11.75</v>
      </c>
      <c r="Z2275" s="86">
        <v>40662</v>
      </c>
      <c r="AA2275" s="5">
        <v>92.85</v>
      </c>
      <c r="AC2275" s="1">
        <v>40626</v>
      </c>
      <c r="AD2275">
        <v>3.5196000000000001</v>
      </c>
      <c r="AE2275" s="87">
        <f t="shared" ca="1" si="255"/>
        <v>5.4300000000000015E-2</v>
      </c>
      <c r="AF2275" s="87">
        <f t="shared" ca="1" si="256"/>
        <v>3.1809537353860669E-2</v>
      </c>
      <c r="AG2275" s="87">
        <f t="shared" ca="1" si="257"/>
        <v>0.51291337800191061</v>
      </c>
      <c r="AI2275" s="1">
        <v>40518</v>
      </c>
      <c r="AJ2275">
        <v>1223.1199999999999</v>
      </c>
      <c r="AK2275" s="85">
        <f t="shared" ca="1" si="260"/>
        <v>-1.2991100065108331E-3</v>
      </c>
      <c r="AL2275" s="87">
        <f t="shared" ca="1" si="258"/>
        <v>1.0236307539178917E-2</v>
      </c>
      <c r="AM2275" s="87">
        <f t="shared" ca="1" si="259"/>
        <v>16.505549954342417</v>
      </c>
    </row>
    <row r="2276" spans="2:39" x14ac:dyDescent="0.45">
      <c r="B2276" s="86">
        <v>40766</v>
      </c>
      <c r="C2276" s="5">
        <v>114.05500000000001</v>
      </c>
      <c r="E2276" s="86">
        <v>40771</v>
      </c>
      <c r="F2276" s="5">
        <v>2.3479999999999999</v>
      </c>
      <c r="G2276" s="5">
        <v>2.1204520587208098</v>
      </c>
      <c r="I2276" s="86">
        <v>40660</v>
      </c>
      <c r="J2276" s="5">
        <v>15.35</v>
      </c>
      <c r="L2276" s="86">
        <v>40777</v>
      </c>
      <c r="M2276" s="5">
        <v>1.7375</v>
      </c>
      <c r="O2276" s="86">
        <f t="shared" ca="1" si="254"/>
        <v>40777</v>
      </c>
      <c r="P2276" s="5">
        <v>1360.48</v>
      </c>
      <c r="Q2276" s="5">
        <v>7.2494816764373002</v>
      </c>
      <c r="R2276" s="1"/>
      <c r="V2276" s="86">
        <v>40739</v>
      </c>
      <c r="W2276" s="5">
        <v>13.75</v>
      </c>
      <c r="Z2276" s="86">
        <v>40661</v>
      </c>
      <c r="AA2276" s="5">
        <v>92.63</v>
      </c>
      <c r="AC2276" s="1">
        <v>40625</v>
      </c>
      <c r="AD2276">
        <v>3.4653</v>
      </c>
      <c r="AE2276" s="87">
        <f t="shared" ca="1" si="255"/>
        <v>2.53000000000001E-2</v>
      </c>
      <c r="AF2276" s="87">
        <f t="shared" ca="1" si="256"/>
        <v>3.3151822473784509E-2</v>
      </c>
      <c r="AG2276" s="87">
        <f t="shared" ca="1" si="257"/>
        <v>0.53455707521897422</v>
      </c>
      <c r="AI2276" s="1">
        <v>40515</v>
      </c>
      <c r="AJ2276">
        <v>1224.71</v>
      </c>
      <c r="AK2276" s="85">
        <f t="shared" ca="1" si="260"/>
        <v>2.5999098954114317E-3</v>
      </c>
      <c r="AL2276" s="87">
        <f t="shared" ca="1" si="258"/>
        <v>1.1955910179595649E-2</v>
      </c>
      <c r="AM2276" s="87">
        <f t="shared" ca="1" si="259"/>
        <v>19.278325896681302</v>
      </c>
    </row>
    <row r="2277" spans="2:39" x14ac:dyDescent="0.45">
      <c r="B2277" s="86">
        <v>40765</v>
      </c>
      <c r="C2277" s="5">
        <v>101.38</v>
      </c>
      <c r="E2277" s="86">
        <v>40770</v>
      </c>
      <c r="F2277" s="5">
        <v>2.4489999999999998</v>
      </c>
      <c r="G2277" s="5">
        <v>2.3788730385065362</v>
      </c>
      <c r="I2277" s="86">
        <v>40659</v>
      </c>
      <c r="J2277" s="5">
        <v>15.62</v>
      </c>
      <c r="L2277" s="86">
        <v>40774</v>
      </c>
      <c r="M2277" s="5">
        <v>1.7192000000000001</v>
      </c>
      <c r="O2277" s="86">
        <f t="shared" ca="1" si="254"/>
        <v>40774</v>
      </c>
      <c r="P2277" s="5">
        <v>1355.66</v>
      </c>
      <c r="Q2277" s="5">
        <v>7.2320108881541403</v>
      </c>
      <c r="R2277" s="1"/>
      <c r="V2277" s="86">
        <v>40738</v>
      </c>
      <c r="W2277" s="5">
        <v>13.75</v>
      </c>
      <c r="Z2277" s="86">
        <v>40660</v>
      </c>
      <c r="AA2277" s="5">
        <v>92.58</v>
      </c>
      <c r="AC2277" s="1">
        <v>40624</v>
      </c>
      <c r="AD2277">
        <v>3.44</v>
      </c>
      <c r="AE2277" s="87">
        <f t="shared" ca="1" si="255"/>
        <v>-9.9999999999988987E-4</v>
      </c>
      <c r="AF2277" s="87">
        <f t="shared" ca="1" si="256"/>
        <v>3.7608199460578591E-2</v>
      </c>
      <c r="AG2277" s="87">
        <f t="shared" ca="1" si="257"/>
        <v>0.60641399500121407</v>
      </c>
      <c r="AI2277" s="1">
        <v>40514</v>
      </c>
      <c r="AJ2277">
        <v>1221.53</v>
      </c>
      <c r="AK2277" s="85">
        <f t="shared" ca="1" si="260"/>
        <v>1.2737031643018829E-2</v>
      </c>
      <c r="AL2277" s="87">
        <f t="shared" ca="1" si="258"/>
        <v>1.2661952652821332E-2</v>
      </c>
      <c r="AM2277" s="87">
        <f t="shared" ca="1" si="259"/>
        <v>20.416785176759632</v>
      </c>
    </row>
    <row r="2278" spans="2:39" x14ac:dyDescent="0.45">
      <c r="B2278" s="86">
        <v>40764</v>
      </c>
      <c r="C2278" s="5">
        <v>109</v>
      </c>
      <c r="E2278" s="86">
        <v>40767</v>
      </c>
      <c r="F2278" s="5">
        <v>2.4182000000000001</v>
      </c>
      <c r="G2278" s="5">
        <v>2.4147716800282906</v>
      </c>
      <c r="I2278" s="86">
        <v>40658</v>
      </c>
      <c r="J2278" s="5">
        <v>15.77</v>
      </c>
      <c r="L2278" s="86">
        <v>40773</v>
      </c>
      <c r="M2278" s="5">
        <v>1.726</v>
      </c>
      <c r="O2278" s="86">
        <f t="shared" ca="1" si="254"/>
        <v>40773</v>
      </c>
      <c r="P2278" s="5">
        <v>1347.24</v>
      </c>
      <c r="Q2278" s="5">
        <v>10.242293457687801</v>
      </c>
      <c r="R2278" s="1"/>
      <c r="V2278" s="86">
        <v>40737</v>
      </c>
      <c r="W2278" s="5">
        <v>15.25</v>
      </c>
      <c r="Z2278" s="86">
        <v>40659</v>
      </c>
      <c r="AA2278" s="5">
        <v>92.52</v>
      </c>
      <c r="AC2278" s="1">
        <v>40623</v>
      </c>
      <c r="AD2278">
        <v>3.4409999999999998</v>
      </c>
      <c r="AE2278" s="87">
        <f t="shared" ca="1" si="255"/>
        <v>7.099999999999973E-2</v>
      </c>
      <c r="AF2278" s="87">
        <f t="shared" ca="1" si="256"/>
        <v>8.6184259970522828E-2</v>
      </c>
      <c r="AG2278" s="87">
        <f t="shared" ca="1" si="257"/>
        <v>1.3896794354574482</v>
      </c>
      <c r="AI2278" s="1">
        <v>40513</v>
      </c>
      <c r="AJ2278">
        <v>1206.07</v>
      </c>
      <c r="AK2278" s="85">
        <f t="shared" ca="1" si="260"/>
        <v>2.1386708157466149E-2</v>
      </c>
      <c r="AL2278" s="87">
        <f t="shared" ca="1" si="258"/>
        <v>1.3444434742964754E-2</v>
      </c>
      <c r="AM2278" s="87">
        <f t="shared" ca="1" si="259"/>
        <v>21.67849963559236</v>
      </c>
    </row>
    <row r="2279" spans="2:39" x14ac:dyDescent="0.45">
      <c r="B2279" s="86">
        <v>40763</v>
      </c>
      <c r="C2279" s="5">
        <v>114.355</v>
      </c>
      <c r="E2279" s="86">
        <v>40766</v>
      </c>
      <c r="F2279" s="5">
        <v>2.4994999999999998</v>
      </c>
      <c r="G2279" s="5">
        <v>2.6862637466687178</v>
      </c>
      <c r="I2279" s="86">
        <v>40654</v>
      </c>
      <c r="J2279" s="5">
        <v>14.69</v>
      </c>
      <c r="L2279" s="86">
        <v>40772</v>
      </c>
      <c r="M2279" s="5">
        <v>1.8341000000000001</v>
      </c>
      <c r="O2279" s="86">
        <f t="shared" ca="1" si="254"/>
        <v>40772</v>
      </c>
      <c r="P2279" s="5">
        <v>1335.25</v>
      </c>
      <c r="Q2279" s="5">
        <v>9.9032385833741294</v>
      </c>
      <c r="R2279" s="1"/>
      <c r="V2279" s="86">
        <v>40736</v>
      </c>
      <c r="W2279" s="5">
        <v>16.25</v>
      </c>
      <c r="Z2279" s="86">
        <v>40658</v>
      </c>
      <c r="AA2279" s="5">
        <v>92.31</v>
      </c>
      <c r="AC2279" s="1">
        <v>40620</v>
      </c>
      <c r="AD2279">
        <v>3.37</v>
      </c>
      <c r="AE2279" s="87">
        <f t="shared" ca="1" si="255"/>
        <v>2.4999999999999467E-3</v>
      </c>
      <c r="AF2279" s="87">
        <f t="shared" ca="1" si="256"/>
        <v>7.5856575192925893E-2</v>
      </c>
      <c r="AG2279" s="87">
        <f t="shared" ca="1" si="257"/>
        <v>1.2231505222171166</v>
      </c>
      <c r="AI2279" s="1">
        <v>40512</v>
      </c>
      <c r="AJ2279">
        <v>1180.55</v>
      </c>
      <c r="AK2279" s="85">
        <f t="shared" ca="1" si="260"/>
        <v>-6.0887487487678053E-3</v>
      </c>
      <c r="AL2279" s="87">
        <f t="shared" ca="1" si="258"/>
        <v>1.0240231824975953E-2</v>
      </c>
      <c r="AM2279" s="87">
        <f t="shared" ca="1" si="259"/>
        <v>16.511877675057153</v>
      </c>
    </row>
    <row r="2280" spans="2:39" x14ac:dyDescent="0.45">
      <c r="B2280" s="86">
        <v>40760</v>
      </c>
      <c r="C2280" s="5">
        <v>105</v>
      </c>
      <c r="E2280" s="86">
        <v>40765</v>
      </c>
      <c r="F2280" s="5">
        <v>2.3140000000000001</v>
      </c>
      <c r="G2280" s="5">
        <v>2.5726688477143718</v>
      </c>
      <c r="I2280" s="86">
        <v>40653</v>
      </c>
      <c r="J2280" s="5">
        <v>15.07</v>
      </c>
      <c r="L2280" s="86">
        <v>40771</v>
      </c>
      <c r="M2280" s="5">
        <v>1.9134</v>
      </c>
      <c r="O2280" s="86">
        <f t="shared" ca="1" si="254"/>
        <v>40771</v>
      </c>
      <c r="P2280" s="5">
        <v>1337.39</v>
      </c>
      <c r="Q2280" s="5">
        <v>16.6264851810223</v>
      </c>
      <c r="R2280" s="1"/>
      <c r="V2280" s="86">
        <v>40735</v>
      </c>
      <c r="W2280" s="5">
        <v>16.25</v>
      </c>
      <c r="Z2280" s="86">
        <v>40654</v>
      </c>
      <c r="AA2280" s="5">
        <v>92.41</v>
      </c>
      <c r="AC2280" s="1">
        <v>40619</v>
      </c>
      <c r="AD2280">
        <v>3.3675000000000002</v>
      </c>
      <c r="AE2280" s="87">
        <f t="shared" ca="1" si="255"/>
        <v>5.9700000000000308E-2</v>
      </c>
      <c r="AF2280" s="87">
        <f t="shared" ca="1" si="256"/>
        <v>7.3208879242889796E-2</v>
      </c>
      <c r="AG2280" s="87">
        <f t="shared" ca="1" si="257"/>
        <v>1.1804577078404821</v>
      </c>
      <c r="AI2280" s="1">
        <v>40511</v>
      </c>
      <c r="AJ2280">
        <v>1187.76</v>
      </c>
      <c r="AK2280" s="85">
        <f t="shared" ca="1" si="260"/>
        <v>-1.3797979607531208E-3</v>
      </c>
      <c r="AL2280" s="87">
        <f t="shared" ca="1" si="258"/>
        <v>1.2472011375332668E-2</v>
      </c>
      <c r="AM2280" s="87">
        <f t="shared" ca="1" si="259"/>
        <v>20.110514069528691</v>
      </c>
    </row>
    <row r="2281" spans="2:39" x14ac:dyDescent="0.45">
      <c r="B2281" s="86">
        <v>40759</v>
      </c>
      <c r="C2281" s="5">
        <v>101</v>
      </c>
      <c r="E2281" s="86">
        <v>40764</v>
      </c>
      <c r="F2281" s="5">
        <v>2.4670000000000001</v>
      </c>
      <c r="G2281" s="5">
        <v>2.6692070451727767</v>
      </c>
      <c r="I2281" s="86">
        <v>40652</v>
      </c>
      <c r="J2281" s="5">
        <v>15.83</v>
      </c>
      <c r="L2281" s="86">
        <v>40770</v>
      </c>
      <c r="M2281" s="5">
        <v>2.0011000000000001</v>
      </c>
      <c r="O2281" s="86">
        <f t="shared" ca="1" si="254"/>
        <v>40770</v>
      </c>
      <c r="P2281" s="5">
        <v>1330.36</v>
      </c>
      <c r="Q2281" s="5">
        <v>16.5253161766937</v>
      </c>
      <c r="R2281" s="1"/>
      <c r="V2281" s="86">
        <v>40732</v>
      </c>
      <c r="W2281" s="5">
        <v>14.25</v>
      </c>
      <c r="Z2281" s="86">
        <v>40653</v>
      </c>
      <c r="AA2281" s="5">
        <v>92.19</v>
      </c>
      <c r="AC2281" s="1">
        <v>40618</v>
      </c>
      <c r="AD2281">
        <v>3.3077999999999999</v>
      </c>
      <c r="AE2281" s="87">
        <f t="shared" ca="1" si="255"/>
        <v>-0.11719999999999997</v>
      </c>
      <c r="AF2281" s="87">
        <f t="shared" ca="1" si="256"/>
        <v>6.5744809681069119E-2</v>
      </c>
      <c r="AG2281" s="87">
        <f t="shared" ca="1" si="257"/>
        <v>1.060103202523226</v>
      </c>
      <c r="AI2281" s="1">
        <v>40508</v>
      </c>
      <c r="AJ2281">
        <v>1189.4000000000001</v>
      </c>
      <c r="AK2281" s="85">
        <f t="shared" ca="1" si="260"/>
        <v>-7.4966323236671933E-3</v>
      </c>
      <c r="AL2281" s="87">
        <f t="shared" ca="1" si="258"/>
        <v>1.2468544244209904E-2</v>
      </c>
      <c r="AM2281" s="87">
        <f t="shared" ca="1" si="259"/>
        <v>20.104923488576915</v>
      </c>
    </row>
    <row r="2282" spans="2:39" x14ac:dyDescent="0.45">
      <c r="B2282" s="86">
        <v>40758</v>
      </c>
      <c r="C2282" s="5">
        <v>102.5</v>
      </c>
      <c r="E2282" s="86">
        <v>40763</v>
      </c>
      <c r="F2282" s="5">
        <v>2.5529999999999999</v>
      </c>
      <c r="G2282" s="5">
        <v>2.7186578674044273</v>
      </c>
      <c r="I2282" s="86">
        <v>40651</v>
      </c>
      <c r="J2282" s="5">
        <v>16.96</v>
      </c>
      <c r="L2282" s="86">
        <v>40767</v>
      </c>
      <c r="M2282" s="5">
        <v>1.9715</v>
      </c>
      <c r="O2282" s="86">
        <f t="shared" ca="1" si="254"/>
        <v>40767</v>
      </c>
      <c r="P2282" s="5">
        <v>1312.62</v>
      </c>
      <c r="Q2282" s="5">
        <v>12.148604759831199</v>
      </c>
      <c r="R2282" s="1"/>
      <c r="V2282" s="86">
        <v>40731</v>
      </c>
      <c r="W2282" s="5">
        <v>14</v>
      </c>
      <c r="Z2282" s="86">
        <v>40652</v>
      </c>
      <c r="AA2282" s="5">
        <v>91.84</v>
      </c>
      <c r="AC2282" s="1">
        <v>40617</v>
      </c>
      <c r="AD2282">
        <v>3.4249999999999998</v>
      </c>
      <c r="AE2282" s="87">
        <f t="shared" ca="1" si="255"/>
        <v>-5.4200000000000248E-2</v>
      </c>
      <c r="AF2282" s="87">
        <f t="shared" ca="1" si="256"/>
        <v>5.7801528238158699E-2</v>
      </c>
      <c r="AG2282" s="87">
        <f t="shared" ca="1" si="257"/>
        <v>0.9320216378031847</v>
      </c>
      <c r="AI2282" s="1">
        <v>40506</v>
      </c>
      <c r="AJ2282">
        <v>1198.3499999999999</v>
      </c>
      <c r="AK2282" s="85">
        <f t="shared" ca="1" si="260"/>
        <v>1.4812719350008895E-2</v>
      </c>
      <c r="AL2282" s="87">
        <f t="shared" ca="1" si="258"/>
        <v>1.2039461810336383E-2</v>
      </c>
      <c r="AM2282" s="87">
        <f t="shared" ca="1" si="259"/>
        <v>19.413048853145796</v>
      </c>
    </row>
    <row r="2283" spans="2:39" x14ac:dyDescent="0.45">
      <c r="B2283" s="86">
        <v>40757</v>
      </c>
      <c r="C2283" s="5">
        <v>102</v>
      </c>
      <c r="E2283" s="86">
        <v>40760</v>
      </c>
      <c r="F2283" s="5">
        <v>2.73</v>
      </c>
      <c r="G2283" s="5">
        <v>2.5331331587581398</v>
      </c>
      <c r="I2283" s="86">
        <v>40648</v>
      </c>
      <c r="J2283" s="5">
        <v>15.32</v>
      </c>
      <c r="L2283" s="86">
        <v>40766</v>
      </c>
      <c r="M2283" s="5">
        <v>2.0714999999999999</v>
      </c>
      <c r="O2283" s="86">
        <f t="shared" ca="1" si="254"/>
        <v>40766</v>
      </c>
      <c r="P2283" s="5">
        <v>1305.1400000000001</v>
      </c>
      <c r="Q2283" s="5">
        <v>10.461359457831801</v>
      </c>
      <c r="R2283" s="1"/>
      <c r="V2283" s="86">
        <v>40730</v>
      </c>
      <c r="W2283" s="5">
        <v>13.69</v>
      </c>
      <c r="Z2283" s="86">
        <v>40651</v>
      </c>
      <c r="AA2283" s="5">
        <v>91.52</v>
      </c>
      <c r="AC2283" s="1">
        <v>40616</v>
      </c>
      <c r="AD2283">
        <v>3.4792000000000001</v>
      </c>
      <c r="AE2283" s="87">
        <f t="shared" ca="1" si="255"/>
        <v>-3.7100000000000133E-2</v>
      </c>
      <c r="AF2283" s="87">
        <f t="shared" ca="1" si="256"/>
        <v>6.2006908217283774E-2</v>
      </c>
      <c r="AG2283" s="87">
        <f t="shared" ca="1" si="257"/>
        <v>0.99983135244566612</v>
      </c>
      <c r="AI2283" s="1">
        <v>40505</v>
      </c>
      <c r="AJ2283">
        <v>1180.73</v>
      </c>
      <c r="AK2283" s="85">
        <f t="shared" ca="1" si="260"/>
        <v>-1.4387043583311629E-2</v>
      </c>
      <c r="AL2283" s="87">
        <f t="shared" ca="1" si="258"/>
        <v>1.2211509944464434E-2</v>
      </c>
      <c r="AM2283" s="87">
        <f t="shared" ca="1" si="259"/>
        <v>19.690468133636635</v>
      </c>
    </row>
    <row r="2284" spans="2:39" x14ac:dyDescent="0.45">
      <c r="B2284" s="86">
        <v>40756</v>
      </c>
      <c r="C2284" s="5">
        <v>100</v>
      </c>
      <c r="E2284" s="86">
        <v>40759</v>
      </c>
      <c r="F2284" s="5">
        <v>2.5590000000000002</v>
      </c>
      <c r="G2284" s="5">
        <v>1.304478286519174</v>
      </c>
      <c r="I2284" s="86">
        <v>40647</v>
      </c>
      <c r="J2284" s="5">
        <v>16.27</v>
      </c>
      <c r="L2284" s="86">
        <v>40765</v>
      </c>
      <c r="M2284" s="5">
        <v>1.8819999999999999</v>
      </c>
      <c r="O2284" s="86">
        <f t="shared" ca="1" si="254"/>
        <v>40765</v>
      </c>
      <c r="P2284" s="5">
        <v>1319.68</v>
      </c>
      <c r="Q2284" s="5">
        <v>7.9580985202317303</v>
      </c>
      <c r="R2284" s="1"/>
      <c r="V2284" s="86">
        <v>40729</v>
      </c>
      <c r="W2284" s="5">
        <v>13</v>
      </c>
      <c r="Z2284" s="86">
        <v>40648</v>
      </c>
      <c r="AA2284" s="5">
        <v>91.84</v>
      </c>
      <c r="AC2284" s="1">
        <v>40613</v>
      </c>
      <c r="AD2284">
        <v>3.5163000000000002</v>
      </c>
      <c r="AE2284" s="87">
        <f t="shared" ca="1" si="255"/>
        <v>4.2499999999999982E-2</v>
      </c>
      <c r="AF2284" s="87">
        <f t="shared" ca="1" si="256"/>
        <v>7.0456464098997446E-2</v>
      </c>
      <c r="AG2284" s="87">
        <f t="shared" ca="1" si="257"/>
        <v>1.1360763471997215</v>
      </c>
      <c r="AI2284" s="1">
        <v>40504</v>
      </c>
      <c r="AJ2284">
        <v>1197.8399999999999</v>
      </c>
      <c r="AK2284" s="85">
        <f t="shared" ca="1" si="260"/>
        <v>-1.576596630330781E-3</v>
      </c>
      <c r="AL2284" s="87">
        <f t="shared" ca="1" si="258"/>
        <v>7.6134705314359315E-3</v>
      </c>
      <c r="AM2284" s="87">
        <f t="shared" ca="1" si="259"/>
        <v>12.276352356702402</v>
      </c>
    </row>
    <row r="2285" spans="2:39" x14ac:dyDescent="0.45">
      <c r="B2285" s="86">
        <v>40753</v>
      </c>
      <c r="C2285" s="5">
        <v>103</v>
      </c>
      <c r="E2285" s="86">
        <v>40758</v>
      </c>
      <c r="F2285" s="5">
        <v>2.7404999999999999</v>
      </c>
      <c r="G2285" s="5">
        <v>1.0283231982212622</v>
      </c>
      <c r="I2285" s="86">
        <v>40646</v>
      </c>
      <c r="J2285" s="5">
        <v>16.920000000000002</v>
      </c>
      <c r="L2285" s="86">
        <v>40764</v>
      </c>
      <c r="M2285" s="5">
        <v>2.0150000000000001</v>
      </c>
      <c r="O2285" s="86">
        <f t="shared" ca="1" si="254"/>
        <v>40764</v>
      </c>
      <c r="P2285" s="5">
        <v>1314.52</v>
      </c>
      <c r="Q2285" s="5">
        <v>6.0432148496773896</v>
      </c>
      <c r="R2285" s="1"/>
      <c r="V2285" s="86">
        <v>40728</v>
      </c>
      <c r="W2285" s="5">
        <v>11.75</v>
      </c>
      <c r="Z2285" s="86">
        <v>40647</v>
      </c>
      <c r="AA2285" s="5">
        <v>91.72</v>
      </c>
      <c r="AC2285" s="1">
        <v>40612</v>
      </c>
      <c r="AD2285">
        <v>3.4738000000000002</v>
      </c>
      <c r="AE2285" s="87">
        <f t="shared" ca="1" si="255"/>
        <v>-9.5399999999999707E-2</v>
      </c>
      <c r="AF2285" s="87">
        <f t="shared" ca="1" si="256"/>
        <v>6.1767548113876011E-2</v>
      </c>
      <c r="AG2285" s="87">
        <f t="shared" ca="1" si="257"/>
        <v>0.99597178674900066</v>
      </c>
      <c r="AI2285" s="1">
        <v>40501</v>
      </c>
      <c r="AJ2285">
        <v>1199.73</v>
      </c>
      <c r="AK2285" s="85">
        <f t="shared" ca="1" si="260"/>
        <v>2.5371192284322393E-3</v>
      </c>
      <c r="AL2285" s="87">
        <f t="shared" ca="1" si="258"/>
        <v>1.2974466665391558E-2</v>
      </c>
      <c r="AM2285" s="87">
        <f t="shared" ca="1" si="259"/>
        <v>20.920698880618865</v>
      </c>
    </row>
    <row r="2286" spans="2:39" x14ac:dyDescent="0.45">
      <c r="B2286" s="86">
        <v>40752</v>
      </c>
      <c r="C2286" s="5">
        <v>103</v>
      </c>
      <c r="E2286" s="86">
        <v>40757</v>
      </c>
      <c r="F2286" s="5">
        <v>2.7347999999999999</v>
      </c>
      <c r="G2286" s="5">
        <v>0.83398552145706217</v>
      </c>
      <c r="I2286" s="86">
        <v>40645</v>
      </c>
      <c r="J2286" s="5">
        <v>17.09</v>
      </c>
      <c r="L2286" s="86">
        <v>40763</v>
      </c>
      <c r="M2286" s="5">
        <v>2.0030000000000001</v>
      </c>
      <c r="O2286" s="86">
        <f t="shared" ca="1" si="254"/>
        <v>40763</v>
      </c>
      <c r="P2286" s="5">
        <v>1314.41</v>
      </c>
      <c r="Q2286" s="5">
        <v>5.3381409678847298</v>
      </c>
      <c r="R2286" s="1"/>
      <c r="V2286" s="86">
        <v>40725</v>
      </c>
      <c r="W2286" s="5">
        <v>12</v>
      </c>
      <c r="Z2286" s="86">
        <v>40646</v>
      </c>
      <c r="AA2286" s="5">
        <v>92.09</v>
      </c>
      <c r="AC2286" s="1">
        <v>40611</v>
      </c>
      <c r="AD2286">
        <v>3.5691999999999999</v>
      </c>
      <c r="AE2286" s="87">
        <f t="shared" ca="1" si="255"/>
        <v>-8.0999999999999961E-2</v>
      </c>
      <c r="AF2286" s="87">
        <f t="shared" ca="1" si="256"/>
        <v>5.5799544502322433E-2</v>
      </c>
      <c r="AG2286" s="87">
        <f t="shared" ca="1" si="257"/>
        <v>0.8997406200307575</v>
      </c>
      <c r="AI2286" s="1">
        <v>40500</v>
      </c>
      <c r="AJ2286">
        <v>1196.69</v>
      </c>
      <c r="AK2286" s="85">
        <f t="shared" ca="1" si="260"/>
        <v>1.5240603506340206E-2</v>
      </c>
      <c r="AL2286" s="87">
        <f t="shared" ca="1" si="258"/>
        <v>1.2905208207092138E-2</v>
      </c>
      <c r="AM2286" s="87">
        <f t="shared" ca="1" si="259"/>
        <v>20.809022972206922</v>
      </c>
    </row>
    <row r="2287" spans="2:39" x14ac:dyDescent="0.45">
      <c r="B2287" s="86">
        <v>40751</v>
      </c>
      <c r="C2287" s="5">
        <v>104.5</v>
      </c>
      <c r="E2287" s="86">
        <v>40756</v>
      </c>
      <c r="F2287" s="5">
        <v>2.8620000000000001</v>
      </c>
      <c r="G2287" s="5">
        <v>1.0616141483608827</v>
      </c>
      <c r="I2287" s="86">
        <v>40644</v>
      </c>
      <c r="J2287" s="5">
        <v>16.59</v>
      </c>
      <c r="L2287" s="86">
        <v>40760</v>
      </c>
      <c r="M2287" s="5">
        <v>2.1920000000000002</v>
      </c>
      <c r="O2287" s="86">
        <f t="shared" ca="1" si="254"/>
        <v>40760</v>
      </c>
      <c r="P2287" s="5">
        <v>1314.16</v>
      </c>
      <c r="Q2287" s="5">
        <v>4.37452384473566</v>
      </c>
      <c r="R2287" s="1"/>
      <c r="V2287" s="86">
        <v>40724</v>
      </c>
      <c r="W2287" s="5">
        <v>11.94</v>
      </c>
      <c r="Z2287" s="86">
        <v>40645</v>
      </c>
      <c r="AA2287" s="5">
        <v>91.65</v>
      </c>
      <c r="AC2287" s="1">
        <v>40610</v>
      </c>
      <c r="AD2287">
        <v>3.6501999999999999</v>
      </c>
      <c r="AE2287" s="87">
        <f t="shared" ca="1" si="255"/>
        <v>2.2699999999999942E-2</v>
      </c>
      <c r="AF2287" s="87">
        <f t="shared" ca="1" si="256"/>
        <v>6.8911730980049032E-2</v>
      </c>
      <c r="AG2287" s="87">
        <f t="shared" ca="1" si="257"/>
        <v>1.111168274085131</v>
      </c>
      <c r="AI2287" s="1">
        <v>40499</v>
      </c>
      <c r="AJ2287">
        <v>1178.5899999999999</v>
      </c>
      <c r="AK2287" s="85">
        <f t="shared" ca="1" si="260"/>
        <v>2.1214036983506886E-4</v>
      </c>
      <c r="AL2287" s="87">
        <f t="shared" ca="1" si="258"/>
        <v>8.084399900478545E-3</v>
      </c>
      <c r="AM2287" s="87">
        <f t="shared" ca="1" si="259"/>
        <v>13.035703147595434</v>
      </c>
    </row>
    <row r="2288" spans="2:39" x14ac:dyDescent="0.45">
      <c r="B2288" s="86">
        <v>40750</v>
      </c>
      <c r="C2288" s="5">
        <v>103.645</v>
      </c>
      <c r="E2288" s="86">
        <v>40753</v>
      </c>
      <c r="F2288" s="5">
        <v>2.9249999999999998</v>
      </c>
      <c r="G2288" s="5">
        <v>1.0471475222399835</v>
      </c>
      <c r="I2288" s="86">
        <v>40641</v>
      </c>
      <c r="J2288" s="5">
        <v>17.87</v>
      </c>
      <c r="L2288" s="86">
        <v>40759</v>
      </c>
      <c r="M2288" s="5">
        <v>2.0419999999999998</v>
      </c>
      <c r="O2288" s="86">
        <f t="shared" ca="1" si="254"/>
        <v>40759</v>
      </c>
      <c r="P2288" s="5">
        <v>1324.46</v>
      </c>
      <c r="Q2288" s="5">
        <v>4.3208811723695</v>
      </c>
      <c r="R2288" s="1"/>
      <c r="V2288" s="86">
        <v>40723</v>
      </c>
      <c r="W2288" s="5">
        <v>11.5</v>
      </c>
      <c r="Z2288" s="86">
        <v>40644</v>
      </c>
      <c r="AA2288" s="5">
        <v>91.94</v>
      </c>
      <c r="AC2288" s="1">
        <v>40609</v>
      </c>
      <c r="AD2288">
        <v>3.6274999999999999</v>
      </c>
      <c r="AE2288" s="87">
        <f t="shared" ca="1" si="255"/>
        <v>1.3500000000000068E-2</v>
      </c>
      <c r="AF2288" s="87">
        <f t="shared" ca="1" si="256"/>
        <v>7.7226263883042504E-2</v>
      </c>
      <c r="AG2288" s="87">
        <f t="shared" ca="1" si="257"/>
        <v>1.2452360887264156</v>
      </c>
      <c r="AI2288" s="1">
        <v>40498</v>
      </c>
      <c r="AJ2288">
        <v>1178.3399999999999</v>
      </c>
      <c r="AK2288" s="85">
        <f t="shared" ca="1" si="260"/>
        <v>-1.63381284080449E-2</v>
      </c>
      <c r="AL2288" s="87">
        <f t="shared" ca="1" si="258"/>
        <v>6.9258915227465309E-3</v>
      </c>
      <c r="AM2288" s="87">
        <f t="shared" ca="1" si="259"/>
        <v>11.167664518627692</v>
      </c>
    </row>
    <row r="2289" spans="2:39" x14ac:dyDescent="0.45">
      <c r="B2289" s="86">
        <v>40749</v>
      </c>
      <c r="C2289" s="5">
        <v>104.43</v>
      </c>
      <c r="E2289" s="86">
        <v>40752</v>
      </c>
      <c r="F2289" s="5">
        <v>3.0535000000000001</v>
      </c>
      <c r="G2289" s="5">
        <v>0.57655515781232647</v>
      </c>
      <c r="I2289" s="86">
        <v>40640</v>
      </c>
      <c r="J2289" s="5">
        <v>17.11</v>
      </c>
      <c r="L2289" s="86">
        <v>40758</v>
      </c>
      <c r="M2289" s="5">
        <v>2.1579999999999999</v>
      </c>
      <c r="O2289" s="86">
        <f t="shared" ca="1" si="254"/>
        <v>40758</v>
      </c>
      <c r="P2289" s="5">
        <v>1328.17</v>
      </c>
      <c r="Q2289" s="5">
        <v>4.1721631220289002</v>
      </c>
      <c r="R2289" s="1"/>
      <c r="V2289" s="86">
        <v>40722</v>
      </c>
      <c r="W2289" s="5">
        <v>11.88</v>
      </c>
      <c r="Z2289" s="86">
        <v>40641</v>
      </c>
      <c r="AA2289" s="5">
        <v>92.03</v>
      </c>
      <c r="AC2289" s="1">
        <v>40606</v>
      </c>
      <c r="AD2289">
        <v>3.6139999999999999</v>
      </c>
      <c r="AE2289" s="87">
        <f t="shared" ca="1" si="255"/>
        <v>-7.5499999999999901E-2</v>
      </c>
      <c r="AF2289" s="87">
        <f t="shared" ca="1" si="256"/>
        <v>8.183923264547377E-2</v>
      </c>
      <c r="AG2289" s="87">
        <f t="shared" ca="1" si="257"/>
        <v>1.3196179750215569</v>
      </c>
      <c r="AI2289" s="1">
        <v>40497</v>
      </c>
      <c r="AJ2289">
        <v>1197.75</v>
      </c>
      <c r="AK2289" s="85">
        <f t="shared" ca="1" si="260"/>
        <v>-1.2182098829831606E-3</v>
      </c>
      <c r="AL2289" s="87">
        <f t="shared" ca="1" si="258"/>
        <v>6.7724289935528811E-3</v>
      </c>
      <c r="AM2289" s="87">
        <f t="shared" ca="1" si="259"/>
        <v>10.920213625614691</v>
      </c>
    </row>
    <row r="2290" spans="2:39" x14ac:dyDescent="0.45">
      <c r="B2290" s="86">
        <v>40746</v>
      </c>
      <c r="C2290" s="5">
        <v>101</v>
      </c>
      <c r="E2290" s="86">
        <v>40751</v>
      </c>
      <c r="F2290" s="5">
        <v>3.0762999999999998</v>
      </c>
      <c r="G2290" s="5">
        <v>0.81874162591137256</v>
      </c>
      <c r="I2290" s="86">
        <v>40639</v>
      </c>
      <c r="J2290" s="5">
        <v>16.899999999999999</v>
      </c>
      <c r="L2290" s="86">
        <v>40757</v>
      </c>
      <c r="M2290" s="5">
        <v>2.1593</v>
      </c>
      <c r="O2290" s="86">
        <f t="shared" ca="1" si="254"/>
        <v>40757</v>
      </c>
      <c r="P2290" s="5">
        <v>1333.51</v>
      </c>
      <c r="Q2290" s="5">
        <v>2.4724201598911701</v>
      </c>
      <c r="R2290" s="1"/>
      <c r="V2290" s="86">
        <v>40721</v>
      </c>
      <c r="W2290" s="5">
        <v>13.06</v>
      </c>
      <c r="Z2290" s="86">
        <v>40640</v>
      </c>
      <c r="AA2290" s="5">
        <v>92.03</v>
      </c>
      <c r="AC2290" s="1">
        <v>40605</v>
      </c>
      <c r="AD2290">
        <v>3.6894999999999998</v>
      </c>
      <c r="AE2290" s="87">
        <f t="shared" ca="1" si="255"/>
        <v>9.2499999999999805E-2</v>
      </c>
      <c r="AF2290" s="87">
        <f t="shared" ca="1" si="256"/>
        <v>5.7924692489472816E-2</v>
      </c>
      <c r="AG2290" s="87">
        <f t="shared" ca="1" si="257"/>
        <v>0.93400760168212593</v>
      </c>
      <c r="AI2290" s="1">
        <v>40494</v>
      </c>
      <c r="AJ2290">
        <v>1199.21</v>
      </c>
      <c r="AK2290" s="85">
        <f t="shared" ca="1" si="260"/>
        <v>-1.1878701482340309E-2</v>
      </c>
      <c r="AL2290" s="87">
        <f t="shared" ca="1" si="258"/>
        <v>6.955120033747958E-3</v>
      </c>
      <c r="AM2290" s="87">
        <f t="shared" ca="1" si="259"/>
        <v>11.214794076486188</v>
      </c>
    </row>
    <row r="2291" spans="2:39" x14ac:dyDescent="0.45">
      <c r="B2291" s="86">
        <v>40745</v>
      </c>
      <c r="C2291" s="5">
        <v>104.315</v>
      </c>
      <c r="E2291" s="86">
        <v>40750</v>
      </c>
      <c r="F2291" s="5">
        <v>3.0489999999999999</v>
      </c>
      <c r="G2291" s="5">
        <v>1.0368572306092427</v>
      </c>
      <c r="I2291" s="86">
        <v>40638</v>
      </c>
      <c r="J2291" s="5">
        <v>17.25</v>
      </c>
      <c r="L2291" s="86">
        <v>40756</v>
      </c>
      <c r="M2291" s="5">
        <v>2.274</v>
      </c>
      <c r="O2291" s="86">
        <f t="shared" ca="1" si="254"/>
        <v>40756</v>
      </c>
      <c r="P2291" s="5">
        <v>1335.54</v>
      </c>
      <c r="Q2291" s="5">
        <v>3.7362621169932302</v>
      </c>
      <c r="R2291" s="1"/>
      <c r="V2291" s="86">
        <v>40718</v>
      </c>
      <c r="W2291" s="5">
        <v>14.5</v>
      </c>
      <c r="Z2291" s="86">
        <v>40639</v>
      </c>
      <c r="AA2291" s="5">
        <v>91.94</v>
      </c>
      <c r="AC2291" s="1">
        <v>40604</v>
      </c>
      <c r="AD2291">
        <v>3.597</v>
      </c>
      <c r="AE2291" s="87">
        <f t="shared" ca="1" si="255"/>
        <v>8.0999999999999961E-2</v>
      </c>
      <c r="AF2291" s="87">
        <f t="shared" ca="1" si="256"/>
        <v>5.1043151679077699E-2</v>
      </c>
      <c r="AG2291" s="87">
        <f t="shared" ca="1" si="257"/>
        <v>0.82304609024444453</v>
      </c>
      <c r="AI2291" s="1">
        <v>40493</v>
      </c>
      <c r="AJ2291">
        <v>1213.54</v>
      </c>
      <c r="AK2291" s="85">
        <f t="shared" ca="1" si="260"/>
        <v>-4.2512141320765855E-3</v>
      </c>
      <c r="AL2291" s="87">
        <f t="shared" ca="1" si="258"/>
        <v>5.2136943631000861E-3</v>
      </c>
      <c r="AM2291" s="87">
        <f t="shared" ca="1" si="259"/>
        <v>8.4068295552328287</v>
      </c>
    </row>
    <row r="2292" spans="2:39" x14ac:dyDescent="0.45">
      <c r="B2292" s="86">
        <v>40744</v>
      </c>
      <c r="C2292" s="5">
        <v>104.91</v>
      </c>
      <c r="E2292" s="86">
        <v>40749</v>
      </c>
      <c r="F2292" s="5">
        <v>3.09</v>
      </c>
      <c r="G2292" s="5">
        <v>0.97471106830007237</v>
      </c>
      <c r="I2292" s="86">
        <v>40637</v>
      </c>
      <c r="J2292" s="5">
        <v>17.5</v>
      </c>
      <c r="L2292" s="86">
        <v>40753</v>
      </c>
      <c r="M2292" s="5">
        <v>2.335</v>
      </c>
      <c r="O2292" s="86">
        <f t="shared" ca="1" si="254"/>
        <v>40753</v>
      </c>
      <c r="P2292" s="5">
        <v>1332.63</v>
      </c>
      <c r="Q2292" s="5">
        <v>4.6841785962161904</v>
      </c>
      <c r="R2292" s="1"/>
      <c r="V2292" s="86">
        <v>40717</v>
      </c>
      <c r="W2292" s="5">
        <v>12.75</v>
      </c>
      <c r="Z2292" s="86">
        <v>40638</v>
      </c>
      <c r="AA2292" s="5">
        <v>91.74</v>
      </c>
      <c r="AC2292" s="1">
        <v>40603</v>
      </c>
      <c r="AD2292">
        <v>3.516</v>
      </c>
      <c r="AE2292" s="87">
        <f t="shared" ca="1" si="255"/>
        <v>-2.4799999999999933E-2</v>
      </c>
      <c r="AF2292" s="87">
        <f t="shared" ca="1" si="256"/>
        <v>1.5994686617749009E-2</v>
      </c>
      <c r="AG2292" s="87">
        <f t="shared" ca="1" si="257"/>
        <v>0.25790657223110813</v>
      </c>
      <c r="AI2292" s="1">
        <v>40492</v>
      </c>
      <c r="AJ2292">
        <v>1218.71</v>
      </c>
      <c r="AK2292" s="85">
        <f t="shared" ca="1" si="260"/>
        <v>4.3665857524340951E-3</v>
      </c>
      <c r="AL2292" s="87">
        <f t="shared" ca="1" si="258"/>
        <v>5.8691745846711288E-3</v>
      </c>
      <c r="AM2292" s="87">
        <f t="shared" ca="1" si="259"/>
        <v>9.4637596542763447</v>
      </c>
    </row>
    <row r="2293" spans="2:39" x14ac:dyDescent="0.45">
      <c r="B2293" s="86">
        <v>40743</v>
      </c>
      <c r="C2293" s="5">
        <v>107</v>
      </c>
      <c r="E2293" s="86">
        <v>40746</v>
      </c>
      <c r="F2293" s="5">
        <v>3.06</v>
      </c>
      <c r="G2293" s="5">
        <v>0.98119145260579377</v>
      </c>
      <c r="I2293" s="86">
        <v>40634</v>
      </c>
      <c r="J2293" s="5">
        <v>17.399999999999999</v>
      </c>
      <c r="L2293" s="86">
        <v>40752</v>
      </c>
      <c r="M2293" s="5">
        <v>2.4180000000000001</v>
      </c>
      <c r="O2293" s="86">
        <f t="shared" ca="1" si="254"/>
        <v>40752</v>
      </c>
      <c r="P2293" s="5">
        <v>1332.87</v>
      </c>
      <c r="Q2293" s="5">
        <v>6.3639446495827201</v>
      </c>
      <c r="R2293" s="1"/>
      <c r="V2293" s="86">
        <v>40716</v>
      </c>
      <c r="W2293" s="5">
        <v>11.63</v>
      </c>
      <c r="Z2293" s="86">
        <v>40637</v>
      </c>
      <c r="AA2293" s="5">
        <v>91.84</v>
      </c>
      <c r="AC2293" s="1">
        <v>40602</v>
      </c>
      <c r="AD2293">
        <v>3.5407999999999999</v>
      </c>
      <c r="AE2293" s="87">
        <f t="shared" ca="1" si="255"/>
        <v>1.9000000000000128E-3</v>
      </c>
      <c r="AF2293" s="87">
        <f t="shared" ca="1" si="256"/>
        <v>2.785706074468974E-2</v>
      </c>
      <c r="AG2293" s="87">
        <f t="shared" ca="1" si="257"/>
        <v>0.4491816076673964</v>
      </c>
      <c r="AI2293" s="1">
        <v>40491</v>
      </c>
      <c r="AJ2293">
        <v>1213.4000000000001</v>
      </c>
      <c r="AK2293" s="85">
        <f t="shared" ca="1" si="260"/>
        <v>-8.0849146610354004E-3</v>
      </c>
      <c r="AL2293" s="87">
        <f t="shared" ca="1" si="258"/>
        <v>1.1675941320980576E-2</v>
      </c>
      <c r="AM2293" s="87">
        <f t="shared" ca="1" si="259"/>
        <v>18.826889676750969</v>
      </c>
    </row>
    <row r="2294" spans="2:39" x14ac:dyDescent="0.45">
      <c r="B2294" s="86">
        <v>40742</v>
      </c>
      <c r="C2294" s="5">
        <v>107.06</v>
      </c>
      <c r="E2294" s="86">
        <v>40745</v>
      </c>
      <c r="F2294" s="5">
        <v>3.1320000000000001</v>
      </c>
      <c r="G2294" s="5">
        <v>0.59183049375081498</v>
      </c>
      <c r="I2294" s="86">
        <v>40633</v>
      </c>
      <c r="J2294" s="5">
        <v>17.739999999999998</v>
      </c>
      <c r="L2294" s="86">
        <v>40751</v>
      </c>
      <c r="M2294" s="5">
        <v>2.4333</v>
      </c>
      <c r="O2294" s="86">
        <f t="shared" ca="1" si="254"/>
        <v>40751</v>
      </c>
      <c r="P2294" s="5">
        <v>1332.41</v>
      </c>
      <c r="Q2294" s="5">
        <v>6.6509734191071601</v>
      </c>
      <c r="R2294" s="1"/>
      <c r="V2294" s="86">
        <v>40715</v>
      </c>
      <c r="W2294" s="5">
        <v>14.06</v>
      </c>
      <c r="Z2294" s="86">
        <v>40634</v>
      </c>
      <c r="AA2294" s="5">
        <v>91.28</v>
      </c>
      <c r="AC2294" s="1">
        <v>40599</v>
      </c>
      <c r="AD2294">
        <v>3.5388999999999999</v>
      </c>
      <c r="AE2294" s="87">
        <f t="shared" ca="1" si="255"/>
        <v>-2.9100000000000126E-2</v>
      </c>
      <c r="AF2294" s="87">
        <f t="shared" ca="1" si="256"/>
        <v>5.2749881516454718E-2</v>
      </c>
      <c r="AG2294" s="87">
        <f t="shared" ca="1" si="257"/>
        <v>0.85056628195573492</v>
      </c>
      <c r="AI2294" s="1">
        <v>40490</v>
      </c>
      <c r="AJ2294">
        <v>1223.25</v>
      </c>
      <c r="AK2294" s="85">
        <f t="shared" ca="1" si="260"/>
        <v>-2.1232297388884083E-3</v>
      </c>
      <c r="AL2294" s="87">
        <f t="shared" ca="1" si="258"/>
        <v>9.0786732930347933E-3</v>
      </c>
      <c r="AM2294" s="87">
        <f t="shared" ca="1" si="259"/>
        <v>14.638920820208174</v>
      </c>
    </row>
    <row r="2295" spans="2:39" x14ac:dyDescent="0.45">
      <c r="B2295" s="86">
        <v>40739</v>
      </c>
      <c r="C2295" s="5">
        <v>105.94</v>
      </c>
      <c r="E2295" s="86">
        <v>40744</v>
      </c>
      <c r="F2295" s="5">
        <v>3.0634999999999999</v>
      </c>
      <c r="G2295" s="5">
        <v>0.54172832982347441</v>
      </c>
      <c r="I2295" s="86">
        <v>40632</v>
      </c>
      <c r="J2295" s="5">
        <v>17.71</v>
      </c>
      <c r="L2295" s="86">
        <v>40750</v>
      </c>
      <c r="M2295" s="5">
        <v>2.4279999999999999</v>
      </c>
      <c r="O2295" s="86">
        <f t="shared" ca="1" si="254"/>
        <v>40750</v>
      </c>
      <c r="P2295" s="5">
        <v>1325.83</v>
      </c>
      <c r="Q2295" s="5">
        <v>8.5341830211580092</v>
      </c>
      <c r="R2295" s="1"/>
      <c r="V2295" s="86">
        <v>40714</v>
      </c>
      <c r="W2295" s="5">
        <v>14.25</v>
      </c>
      <c r="Z2295" s="86">
        <v>40633</v>
      </c>
      <c r="AA2295" s="5">
        <v>91.96</v>
      </c>
      <c r="AC2295" s="1">
        <v>40598</v>
      </c>
      <c r="AD2295">
        <v>3.5680000000000001</v>
      </c>
      <c r="AE2295" s="87">
        <f t="shared" ca="1" si="255"/>
        <v>-3.379999999999983E-2</v>
      </c>
      <c r="AF2295" s="87">
        <f t="shared" ca="1" si="256"/>
        <v>5.4743180701648513E-2</v>
      </c>
      <c r="AG2295" s="87">
        <f t="shared" ca="1" si="257"/>
        <v>0.88270726555674661</v>
      </c>
      <c r="AI2295" s="1">
        <v>40487</v>
      </c>
      <c r="AJ2295">
        <v>1225.8499999999999</v>
      </c>
      <c r="AK2295" s="85">
        <f t="shared" ca="1" si="260"/>
        <v>3.9151469556092371E-3</v>
      </c>
      <c r="AL2295" s="87">
        <f t="shared" ca="1" si="258"/>
        <v>7.2398532029164043E-3</v>
      </c>
      <c r="AM2295" s="87">
        <f t="shared" ca="1" si="259"/>
        <v>11.67391251635137</v>
      </c>
    </row>
    <row r="2296" spans="2:39" x14ac:dyDescent="0.45">
      <c r="B2296" s="86">
        <v>40738</v>
      </c>
      <c r="C2296" s="5">
        <v>106.69</v>
      </c>
      <c r="E2296" s="86">
        <v>40743</v>
      </c>
      <c r="F2296" s="5">
        <v>3.0310000000000001</v>
      </c>
      <c r="G2296" s="5">
        <v>0.70055097363908259</v>
      </c>
      <c r="I2296" s="86">
        <v>40631</v>
      </c>
      <c r="J2296" s="5">
        <v>18.16</v>
      </c>
      <c r="L2296" s="86">
        <v>40749</v>
      </c>
      <c r="M2296" s="5">
        <v>2.4540000000000002</v>
      </c>
      <c r="O2296" s="86">
        <f t="shared" ca="1" si="254"/>
        <v>40749</v>
      </c>
      <c r="P2296" s="5">
        <v>1328.26</v>
      </c>
      <c r="Q2296" s="5">
        <v>7.3123947705538699</v>
      </c>
      <c r="R2296" s="1"/>
      <c r="V2296" s="86">
        <v>40711</v>
      </c>
      <c r="W2296" s="5">
        <v>14.63</v>
      </c>
      <c r="Z2296" s="86">
        <v>40632</v>
      </c>
      <c r="AA2296" s="5">
        <v>92.01</v>
      </c>
      <c r="AC2296" s="1">
        <v>40597</v>
      </c>
      <c r="AD2296">
        <v>3.6017999999999999</v>
      </c>
      <c r="AE2296" s="87">
        <f t="shared" ca="1" si="255"/>
        <v>2.5500000000000078E-2</v>
      </c>
      <c r="AF2296" s="87">
        <f t="shared" ca="1" si="256"/>
        <v>5.8294682433306176E-2</v>
      </c>
      <c r="AG2296" s="87">
        <f t="shared" ca="1" si="257"/>
        <v>0.93997351026505205</v>
      </c>
      <c r="AI2296" s="1">
        <v>40486</v>
      </c>
      <c r="AJ2296">
        <v>1221.06</v>
      </c>
      <c r="AK2296" s="85">
        <f t="shared" ca="1" si="260"/>
        <v>1.9099223816177839E-2</v>
      </c>
      <c r="AL2296" s="87">
        <f t="shared" ca="1" si="258"/>
        <v>7.9910410563356921E-3</v>
      </c>
      <c r="AM2296" s="87">
        <f t="shared" ca="1" si="259"/>
        <v>12.885166534682851</v>
      </c>
    </row>
    <row r="2297" spans="2:39" x14ac:dyDescent="0.45">
      <c r="B2297" s="86">
        <v>40737</v>
      </c>
      <c r="C2297" s="5">
        <v>104.01</v>
      </c>
      <c r="E2297" s="86">
        <v>40742</v>
      </c>
      <c r="F2297" s="5">
        <v>3.0459999999999998</v>
      </c>
      <c r="G2297" s="5">
        <v>0.6873281603426421</v>
      </c>
      <c r="I2297" s="86">
        <v>40630</v>
      </c>
      <c r="J2297" s="5">
        <v>19.440000000000001</v>
      </c>
      <c r="L2297" s="86">
        <v>40746</v>
      </c>
      <c r="M2297" s="5">
        <v>2.4407999999999999</v>
      </c>
      <c r="O2297" s="86">
        <f t="shared" ca="1" si="254"/>
        <v>40746</v>
      </c>
      <c r="P2297" s="5">
        <v>1319.44</v>
      </c>
      <c r="Q2297" s="5">
        <v>8.5035806312303492</v>
      </c>
      <c r="R2297" s="1"/>
      <c r="V2297" s="86">
        <v>40710</v>
      </c>
      <c r="W2297" s="5">
        <v>15.69</v>
      </c>
      <c r="Z2297" s="86">
        <v>40631</v>
      </c>
      <c r="AA2297" s="5">
        <v>91.87</v>
      </c>
      <c r="AC2297" s="1">
        <v>40596</v>
      </c>
      <c r="AD2297">
        <v>3.5762999999999998</v>
      </c>
      <c r="AE2297" s="87">
        <f t="shared" ca="1" si="255"/>
        <v>-0.10320000000000018</v>
      </c>
      <c r="AF2297" s="87">
        <f t="shared" ca="1" si="256"/>
        <v>5.1383679315518203E-2</v>
      </c>
      <c r="AG2297" s="87">
        <f t="shared" ca="1" si="257"/>
        <v>0.82853693339524903</v>
      </c>
      <c r="AI2297" s="1">
        <v>40485</v>
      </c>
      <c r="AJ2297">
        <v>1197.96</v>
      </c>
      <c r="AK2297" s="85">
        <f t="shared" ca="1" si="260"/>
        <v>3.6712940509606175E-3</v>
      </c>
      <c r="AL2297" s="87">
        <f t="shared" ca="1" si="258"/>
        <v>3.5939285812100459E-3</v>
      </c>
      <c r="AM2297" s="87">
        <f t="shared" ca="1" si="259"/>
        <v>5.7950357101384613</v>
      </c>
    </row>
    <row r="2298" spans="2:39" x14ac:dyDescent="0.45">
      <c r="B2298" s="86">
        <v>40736</v>
      </c>
      <c r="C2298" s="5">
        <v>105.37</v>
      </c>
      <c r="E2298" s="86">
        <v>40739</v>
      </c>
      <c r="F2298" s="5">
        <v>3.044</v>
      </c>
      <c r="G2298" s="5">
        <v>0.76738408462342611</v>
      </c>
      <c r="I2298" s="86">
        <v>40627</v>
      </c>
      <c r="J2298" s="5">
        <v>17.91</v>
      </c>
      <c r="L2298" s="86">
        <v>40745</v>
      </c>
      <c r="M2298" s="5">
        <v>2.4729999999999999</v>
      </c>
      <c r="O2298" s="86">
        <f t="shared" ca="1" si="254"/>
        <v>40745</v>
      </c>
      <c r="P2298" s="5">
        <v>1310.19</v>
      </c>
      <c r="Q2298" s="5">
        <v>7.93643283991773</v>
      </c>
      <c r="R2298" s="1"/>
      <c r="V2298" s="86">
        <v>40709</v>
      </c>
      <c r="W2298" s="5">
        <v>13</v>
      </c>
      <c r="Z2298" s="86">
        <v>40630</v>
      </c>
      <c r="AA2298" s="5">
        <v>91.82</v>
      </c>
      <c r="AC2298" s="1">
        <v>40595</v>
      </c>
      <c r="AD2298">
        <v>3.6795</v>
      </c>
      <c r="AE2298" s="87">
        <f t="shared" ca="1" si="255"/>
        <v>-6.8000000000001393E-3</v>
      </c>
      <c r="AF2298" s="87">
        <f t="shared" ca="1" si="256"/>
        <v>3.0878957236280018E-2</v>
      </c>
      <c r="AG2298" s="87">
        <f t="shared" ca="1" si="257"/>
        <v>0.49790822447515626</v>
      </c>
      <c r="AI2298" s="1">
        <v>40484</v>
      </c>
      <c r="AJ2298">
        <v>1193.57</v>
      </c>
      <c r="AK2298" s="85">
        <f t="shared" ca="1" si="260"/>
        <v>7.7209419871297749E-3</v>
      </c>
      <c r="AL2298" s="87">
        <f t="shared" ca="1" si="258"/>
        <v>3.6550069007886942E-3</v>
      </c>
      <c r="AM2298" s="87">
        <f t="shared" ca="1" si="259"/>
        <v>5.893521541193663</v>
      </c>
    </row>
    <row r="2299" spans="2:39" x14ac:dyDescent="0.45">
      <c r="B2299" s="86">
        <v>40735</v>
      </c>
      <c r="C2299" s="5">
        <v>103.53</v>
      </c>
      <c r="E2299" s="86">
        <v>40738</v>
      </c>
      <c r="F2299" s="5">
        <v>3.0920000000000001</v>
      </c>
      <c r="G2299" s="5">
        <v>0.98667454951805988</v>
      </c>
      <c r="I2299" s="86">
        <v>40626</v>
      </c>
      <c r="J2299" s="5">
        <v>18</v>
      </c>
      <c r="L2299" s="86">
        <v>40744</v>
      </c>
      <c r="M2299" s="5">
        <v>2.4079999999999999</v>
      </c>
      <c r="O2299" s="86">
        <f t="shared" ca="1" si="254"/>
        <v>40744</v>
      </c>
      <c r="P2299" s="5">
        <v>1313.8</v>
      </c>
      <c r="Q2299" s="5">
        <v>8.46463193351161</v>
      </c>
      <c r="R2299" s="1"/>
      <c r="V2299" s="86">
        <v>40708</v>
      </c>
      <c r="W2299" s="5">
        <v>10.5</v>
      </c>
      <c r="Z2299" s="86">
        <v>40627</v>
      </c>
      <c r="AA2299" s="5">
        <v>91.79</v>
      </c>
      <c r="AC2299" s="1">
        <v>40592</v>
      </c>
      <c r="AD2299">
        <v>3.6863000000000001</v>
      </c>
      <c r="AE2299" s="87">
        <f t="shared" ca="1" si="255"/>
        <v>1.23000000000002E-2</v>
      </c>
      <c r="AF2299" s="87">
        <f t="shared" ca="1" si="256"/>
        <v>3.2148444752429492E-2</v>
      </c>
      <c r="AG2299" s="87">
        <f t="shared" ca="1" si="257"/>
        <v>0.51837809560204495</v>
      </c>
      <c r="AI2299" s="1">
        <v>40483</v>
      </c>
      <c r="AJ2299">
        <v>1184.3900000000001</v>
      </c>
      <c r="AK2299" s="85">
        <f t="shared" ca="1" si="260"/>
        <v>9.5453304821118475E-4</v>
      </c>
      <c r="AL2299" s="87">
        <f t="shared" ca="1" si="258"/>
        <v>1.7652382298104291E-3</v>
      </c>
      <c r="AM2299" s="87">
        <f t="shared" ca="1" si="259"/>
        <v>2.8463611191763891</v>
      </c>
    </row>
    <row r="2300" spans="2:39" x14ac:dyDescent="0.45">
      <c r="B2300" s="86">
        <v>40732</v>
      </c>
      <c r="C2300" s="5">
        <v>100</v>
      </c>
      <c r="E2300" s="86">
        <v>40737</v>
      </c>
      <c r="F2300" s="5">
        <v>3.036</v>
      </c>
      <c r="G2300" s="5">
        <v>0.76191648711215942</v>
      </c>
      <c r="I2300" s="86">
        <v>40625</v>
      </c>
      <c r="J2300" s="5">
        <v>19.170000000000002</v>
      </c>
      <c r="L2300" s="86">
        <v>40743</v>
      </c>
      <c r="M2300" s="5">
        <v>2.3755000000000002</v>
      </c>
      <c r="O2300" s="86">
        <f t="shared" ca="1" si="254"/>
        <v>40743</v>
      </c>
      <c r="P2300" s="5">
        <v>1309.6600000000001</v>
      </c>
      <c r="Q2300" s="5">
        <v>12.847771360786901</v>
      </c>
      <c r="R2300" s="1"/>
      <c r="V2300" s="86">
        <v>40707</v>
      </c>
      <c r="W2300" s="5">
        <v>10.75</v>
      </c>
      <c r="Z2300" s="86">
        <v>40626</v>
      </c>
      <c r="AA2300" s="5">
        <v>91.76</v>
      </c>
      <c r="AC2300" s="1">
        <v>40591</v>
      </c>
      <c r="AD2300">
        <v>3.6739999999999999</v>
      </c>
      <c r="AE2300" s="87">
        <f t="shared" ca="1" si="255"/>
        <v>-5.1000000000000156E-2</v>
      </c>
      <c r="AF2300" s="87">
        <f t="shared" ca="1" si="256"/>
        <v>2.7905002538374281E-2</v>
      </c>
      <c r="AG2300" s="87">
        <f t="shared" ca="1" si="257"/>
        <v>0.44995464586259748</v>
      </c>
      <c r="AI2300" s="1">
        <v>40480</v>
      </c>
      <c r="AJ2300">
        <v>1183.26</v>
      </c>
      <c r="AK2300" s="85">
        <f t="shared" ca="1" si="260"/>
        <v>-4.3936731814008358E-4</v>
      </c>
      <c r="AL2300" s="87">
        <f t="shared" ca="1" si="258"/>
        <v>1.6044732370001391E-3</v>
      </c>
      <c r="AM2300" s="87">
        <f t="shared" ca="1" si="259"/>
        <v>2.5871353573884051</v>
      </c>
    </row>
    <row r="2301" spans="2:39" x14ac:dyDescent="0.45">
      <c r="B2301" s="86">
        <v>40731</v>
      </c>
      <c r="C2301" s="5">
        <v>106.58499999999999</v>
      </c>
      <c r="E2301" s="86">
        <v>40736</v>
      </c>
      <c r="F2301" s="5">
        <v>3.04</v>
      </c>
      <c r="G2301" s="5">
        <v>1.013398111964559</v>
      </c>
      <c r="I2301" s="86">
        <v>40624</v>
      </c>
      <c r="J2301" s="5">
        <v>20.21</v>
      </c>
      <c r="L2301" s="86">
        <v>40742</v>
      </c>
      <c r="M2301" s="5">
        <v>2.3895</v>
      </c>
      <c r="O2301" s="86">
        <f t="shared" ca="1" si="254"/>
        <v>40742</v>
      </c>
      <c r="P2301" s="5">
        <v>1297.54</v>
      </c>
      <c r="Q2301" s="5">
        <v>12.316735363963</v>
      </c>
      <c r="R2301" s="1"/>
      <c r="V2301" s="86">
        <v>40704</v>
      </c>
      <c r="W2301" s="5">
        <v>10.69</v>
      </c>
      <c r="Z2301" s="86">
        <v>40625</v>
      </c>
      <c r="AA2301" s="5">
        <v>91.68</v>
      </c>
      <c r="AC2301" s="1">
        <v>40590</v>
      </c>
      <c r="AD2301">
        <v>3.7250000000000001</v>
      </c>
      <c r="AE2301" s="87">
        <f t="shared" ca="1" si="255"/>
        <v>1.6500000000000181E-2</v>
      </c>
      <c r="AF2301" s="87">
        <f t="shared" ca="1" si="256"/>
        <v>3.456510764726016E-2</v>
      </c>
      <c r="AG2301" s="87">
        <f t="shared" ca="1" si="257"/>
        <v>0.55734561389979331</v>
      </c>
      <c r="AI2301" s="1">
        <v>40479</v>
      </c>
      <c r="AJ2301">
        <v>1183.78</v>
      </c>
      <c r="AK2301" s="85">
        <f t="shared" ca="1" si="260"/>
        <v>1.1241511941456764E-3</v>
      </c>
      <c r="AL2301" s="87">
        <f t="shared" ca="1" si="258"/>
        <v>2.0844245394024026E-3</v>
      </c>
      <c r="AM2301" s="87">
        <f t="shared" ca="1" si="259"/>
        <v>3.3610335787081307</v>
      </c>
    </row>
    <row r="2302" spans="2:39" x14ac:dyDescent="0.45">
      <c r="B2302" s="86">
        <v>40730</v>
      </c>
      <c r="C2302" s="5">
        <v>105.24</v>
      </c>
      <c r="E2302" s="86">
        <v>40735</v>
      </c>
      <c r="F2302" s="5">
        <v>3.081</v>
      </c>
      <c r="G2302" s="5">
        <v>1.084774508058395</v>
      </c>
      <c r="I2302" s="86">
        <v>40623</v>
      </c>
      <c r="J2302" s="5">
        <v>20.61</v>
      </c>
      <c r="L2302" s="86">
        <v>40739</v>
      </c>
      <c r="M2302" s="5">
        <v>2.3929999999999998</v>
      </c>
      <c r="O2302" s="86">
        <f t="shared" ca="1" si="254"/>
        <v>40739</v>
      </c>
      <c r="P2302" s="5">
        <v>1293.77</v>
      </c>
      <c r="Q2302" s="5">
        <v>13.8142744840475</v>
      </c>
      <c r="R2302" s="1"/>
      <c r="V2302" s="86">
        <v>40703</v>
      </c>
      <c r="W2302" s="5">
        <v>10.5</v>
      </c>
      <c r="Z2302" s="86">
        <v>40624</v>
      </c>
      <c r="AA2302" s="5">
        <v>91.79</v>
      </c>
      <c r="AC2302" s="1">
        <v>40589</v>
      </c>
      <c r="AD2302">
        <v>3.7084999999999999</v>
      </c>
      <c r="AE2302" s="87">
        <f t="shared" ca="1" si="255"/>
        <v>-2.53000000000001E-2</v>
      </c>
      <c r="AF2302" s="87">
        <f t="shared" ca="1" si="256"/>
        <v>4.6986664774877326E-2</v>
      </c>
      <c r="AG2302" s="87">
        <f t="shared" ca="1" si="257"/>
        <v>0.75763720429592241</v>
      </c>
      <c r="AI2302" s="1">
        <v>40478</v>
      </c>
      <c r="AJ2302">
        <v>1182.45</v>
      </c>
      <c r="AK2302" s="85">
        <f t="shared" ca="1" si="260"/>
        <v>-2.6941559903084621E-3</v>
      </c>
      <c r="AL2302" s="87">
        <f t="shared" ca="1" si="258"/>
        <v>2.356672347320221E-3</v>
      </c>
      <c r="AM2302" s="87">
        <f t="shared" ca="1" si="259"/>
        <v>3.8000199784766764</v>
      </c>
    </row>
    <row r="2303" spans="2:39" x14ac:dyDescent="0.45">
      <c r="B2303" s="86">
        <v>40729</v>
      </c>
      <c r="C2303" s="5">
        <v>103.87</v>
      </c>
      <c r="E2303" s="86">
        <v>40732</v>
      </c>
      <c r="F2303" s="5">
        <v>3.17</v>
      </c>
      <c r="G2303" s="5">
        <v>0.98043905130983755</v>
      </c>
      <c r="I2303" s="86">
        <v>40620</v>
      </c>
      <c r="J2303" s="5">
        <v>24.44</v>
      </c>
      <c r="L2303" s="86">
        <v>40738</v>
      </c>
      <c r="M2303" s="5">
        <v>2.4554999999999998</v>
      </c>
      <c r="O2303" s="86">
        <f t="shared" ca="1" si="254"/>
        <v>40738</v>
      </c>
      <c r="P2303" s="5">
        <v>1298.3800000000001</v>
      </c>
      <c r="Q2303" s="5">
        <v>25.721887679844802</v>
      </c>
      <c r="R2303" s="1"/>
      <c r="V2303" s="86">
        <v>40702</v>
      </c>
      <c r="W2303" s="5">
        <v>11.75</v>
      </c>
      <c r="Z2303" s="86">
        <v>40623</v>
      </c>
      <c r="AA2303" s="5">
        <v>91.74</v>
      </c>
      <c r="AC2303" s="1">
        <v>40588</v>
      </c>
      <c r="AD2303">
        <v>3.7338</v>
      </c>
      <c r="AE2303" s="87">
        <f t="shared" ca="1" si="255"/>
        <v>-1.5499999999999847E-2</v>
      </c>
      <c r="AF2303" s="87">
        <f t="shared" ca="1" si="256"/>
        <v>5.652076314653498E-2</v>
      </c>
      <c r="AG2303" s="87">
        <f t="shared" ca="1" si="257"/>
        <v>0.91136992123579741</v>
      </c>
      <c r="AI2303" s="1">
        <v>40477</v>
      </c>
      <c r="AJ2303">
        <v>1185.6400000000001</v>
      </c>
      <c r="AK2303" s="85">
        <f t="shared" ca="1" si="260"/>
        <v>1.6868668978158766E-5</v>
      </c>
      <c r="AL2303" s="87">
        <f t="shared" ca="1" si="258"/>
        <v>1.0707170953898686E-3</v>
      </c>
      <c r="AM2303" s="87">
        <f t="shared" ca="1" si="259"/>
        <v>1.7264794397085372</v>
      </c>
    </row>
    <row r="2304" spans="2:39" x14ac:dyDescent="0.45">
      <c r="B2304" s="86">
        <v>40728</v>
      </c>
      <c r="C2304" s="5">
        <v>104.31</v>
      </c>
      <c r="E2304" s="86">
        <v>40731</v>
      </c>
      <c r="F2304" s="5">
        <v>3.2786</v>
      </c>
      <c r="G2304" s="5">
        <v>0.54624756292362708</v>
      </c>
      <c r="I2304" s="86">
        <v>40619</v>
      </c>
      <c r="J2304" s="5">
        <v>26.37</v>
      </c>
      <c r="L2304" s="86">
        <v>40737</v>
      </c>
      <c r="M2304" s="5">
        <v>2.4</v>
      </c>
      <c r="O2304" s="86">
        <f t="shared" ca="1" si="254"/>
        <v>40737</v>
      </c>
      <c r="P2304" s="5">
        <v>1279.21</v>
      </c>
      <c r="Q2304" s="5">
        <v>24.0153035295622</v>
      </c>
      <c r="R2304" s="1"/>
      <c r="V2304" s="86">
        <v>40701</v>
      </c>
      <c r="W2304" s="5">
        <v>12.38</v>
      </c>
      <c r="Z2304" s="86">
        <v>40620</v>
      </c>
      <c r="AA2304" s="5">
        <v>91.18</v>
      </c>
      <c r="AC2304" s="1">
        <v>40585</v>
      </c>
      <c r="AD2304">
        <v>3.7492999999999999</v>
      </c>
      <c r="AE2304" s="87">
        <f t="shared" ca="1" si="255"/>
        <v>-6.730000000000036E-2</v>
      </c>
      <c r="AF2304" s="87">
        <f t="shared" ca="1" si="256"/>
        <v>8.7929645171580528E-2</v>
      </c>
      <c r="AG2304" s="87">
        <f t="shared" ca="1" si="257"/>
        <v>1.4178229261794344</v>
      </c>
      <c r="AI2304" s="1">
        <v>40476</v>
      </c>
      <c r="AJ2304">
        <v>1185.6199999999999</v>
      </c>
      <c r="AK2304" s="85">
        <f t="shared" ca="1" si="260"/>
        <v>2.1446371204069184E-3</v>
      </c>
      <c r="AL2304" s="87">
        <f t="shared" ca="1" si="258"/>
        <v>4.1911658068445792E-3</v>
      </c>
      <c r="AM2304" s="87">
        <f t="shared" ca="1" si="259"/>
        <v>6.7580518001273298</v>
      </c>
    </row>
    <row r="2305" spans="2:39" x14ac:dyDescent="0.45">
      <c r="B2305" s="86">
        <v>40725</v>
      </c>
      <c r="C2305" s="5">
        <v>104</v>
      </c>
      <c r="E2305" s="86">
        <v>40730</v>
      </c>
      <c r="F2305" s="5">
        <v>3.246</v>
      </c>
      <c r="G2305" s="5">
        <v>0.49548461126457027</v>
      </c>
      <c r="I2305" s="86">
        <v>40618</v>
      </c>
      <c r="J2305" s="5">
        <v>29.4</v>
      </c>
      <c r="L2305" s="86">
        <v>40736</v>
      </c>
      <c r="M2305" s="5">
        <v>2.3849999999999998</v>
      </c>
      <c r="O2305" s="86">
        <f t="shared" ca="1" si="254"/>
        <v>40736</v>
      </c>
      <c r="P2305" s="5">
        <v>1273.71</v>
      </c>
      <c r="Q2305" s="5">
        <v>22.566277982833601</v>
      </c>
      <c r="R2305" s="1"/>
      <c r="V2305" s="86">
        <v>40700</v>
      </c>
      <c r="W2305" s="5">
        <v>12.81</v>
      </c>
      <c r="Z2305" s="86">
        <v>40619</v>
      </c>
      <c r="AA2305" s="5">
        <v>90.75</v>
      </c>
      <c r="AC2305" s="1">
        <v>40584</v>
      </c>
      <c r="AD2305">
        <v>3.8166000000000002</v>
      </c>
      <c r="AE2305" s="87">
        <f t="shared" ca="1" si="255"/>
        <v>4.650000000000043E-2</v>
      </c>
      <c r="AF2305" s="87">
        <f t="shared" ca="1" si="256"/>
        <v>7.5609038260426906E-2</v>
      </c>
      <c r="AG2305" s="87">
        <f t="shared" ca="1" si="257"/>
        <v>1.2191591091130565</v>
      </c>
      <c r="AI2305" s="1">
        <v>40473</v>
      </c>
      <c r="AJ2305">
        <v>1183.08</v>
      </c>
      <c r="AK2305" s="85">
        <f t="shared" ca="1" si="260"/>
        <v>2.3779815297476931E-3</v>
      </c>
      <c r="AL2305" s="87">
        <f t="shared" ca="1" si="258"/>
        <v>1.1166974887390962E-2</v>
      </c>
      <c r="AM2305" s="87">
        <f t="shared" ca="1" si="259"/>
        <v>18.00620596218462</v>
      </c>
    </row>
    <row r="2306" spans="2:39" x14ac:dyDescent="0.45">
      <c r="B2306" s="86">
        <v>40724</v>
      </c>
      <c r="C2306" s="5">
        <v>104.855</v>
      </c>
      <c r="E2306" s="86">
        <v>40729</v>
      </c>
      <c r="F2306" s="5">
        <v>3.2509999999999999</v>
      </c>
      <c r="G2306" s="5">
        <v>0.69914233171794338</v>
      </c>
      <c r="I2306" s="86">
        <v>40617</v>
      </c>
      <c r="J2306" s="5">
        <v>24.32</v>
      </c>
      <c r="L2306" s="86">
        <v>40735</v>
      </c>
      <c r="M2306" s="5">
        <v>2.4369999999999998</v>
      </c>
      <c r="O2306" s="86">
        <f t="shared" ca="1" si="254"/>
        <v>40735</v>
      </c>
      <c r="P2306" s="5">
        <v>1256.8800000000001</v>
      </c>
      <c r="Q2306" s="5">
        <v>18.066522752540902</v>
      </c>
      <c r="R2306" s="1"/>
      <c r="V2306" s="86">
        <v>40697</v>
      </c>
      <c r="W2306" s="5">
        <v>12.38</v>
      </c>
      <c r="Z2306" s="86">
        <v>40618</v>
      </c>
      <c r="AA2306" s="5">
        <v>89.78</v>
      </c>
      <c r="AC2306" s="1">
        <v>40583</v>
      </c>
      <c r="AD2306">
        <v>3.7700999999999998</v>
      </c>
      <c r="AE2306" s="87">
        <f t="shared" ca="1" si="255"/>
        <v>-7.6300000000000257E-2</v>
      </c>
      <c r="AF2306" s="87">
        <f t="shared" ca="1" si="256"/>
        <v>8.0545696139934703E-2</v>
      </c>
      <c r="AG2306" s="87">
        <f t="shared" ca="1" si="257"/>
        <v>1.2987603255925781</v>
      </c>
      <c r="AI2306" s="1">
        <v>40472</v>
      </c>
      <c r="AJ2306">
        <v>1180.27</v>
      </c>
      <c r="AK2306" s="85">
        <f t="shared" ca="1" si="260"/>
        <v>1.780838651814381E-3</v>
      </c>
      <c r="AL2306" s="87">
        <f t="shared" ca="1" si="258"/>
        <v>1.1804226773908466E-2</v>
      </c>
      <c r="AM2306" s="87">
        <f t="shared" ca="1" si="259"/>
        <v>19.033743754123343</v>
      </c>
    </row>
    <row r="2307" spans="2:39" x14ac:dyDescent="0.45">
      <c r="B2307" s="86">
        <v>40723</v>
      </c>
      <c r="C2307" s="5">
        <v>103</v>
      </c>
      <c r="E2307" s="86">
        <v>40728</v>
      </c>
      <c r="F2307" s="5">
        <v>3.3010000000000002</v>
      </c>
      <c r="G2307" s="5">
        <v>0.55484795214544713</v>
      </c>
      <c r="I2307" s="86">
        <v>40616</v>
      </c>
      <c r="J2307" s="5">
        <v>21.13</v>
      </c>
      <c r="L2307" s="86">
        <v>40732</v>
      </c>
      <c r="M2307" s="5">
        <v>2.5314999999999999</v>
      </c>
      <c r="O2307" s="86">
        <f t="shared" ca="1" si="254"/>
        <v>40732</v>
      </c>
      <c r="P2307" s="5">
        <v>1281.8699999999999</v>
      </c>
      <c r="Q2307" s="5">
        <v>17.702162008532301</v>
      </c>
      <c r="R2307" s="1"/>
      <c r="V2307" s="86">
        <v>40696</v>
      </c>
      <c r="W2307" s="5">
        <v>11.94</v>
      </c>
      <c r="Z2307" s="86">
        <v>40617</v>
      </c>
      <c r="AA2307" s="5">
        <v>90.34</v>
      </c>
      <c r="AC2307" s="1">
        <v>40582</v>
      </c>
      <c r="AD2307">
        <v>3.8464</v>
      </c>
      <c r="AE2307" s="87">
        <f t="shared" ca="1" si="255"/>
        <v>0.10340000000000016</v>
      </c>
      <c r="AF2307" s="87">
        <f t="shared" ca="1" si="256"/>
        <v>4.2510341878967267E-2</v>
      </c>
      <c r="AG2307" s="87">
        <f t="shared" ca="1" si="257"/>
        <v>0.68545866639304831</v>
      </c>
      <c r="AI2307" s="1">
        <v>40471</v>
      </c>
      <c r="AJ2307">
        <v>1178.17</v>
      </c>
      <c r="AK2307" s="85">
        <f t="shared" ca="1" si="260"/>
        <v>1.0469066254142375E-2</v>
      </c>
      <c r="AL2307" s="87">
        <f t="shared" ca="1" si="258"/>
        <v>1.1811182135251347E-2</v>
      </c>
      <c r="AM2307" s="87">
        <f t="shared" ca="1" si="259"/>
        <v>19.044958937299114</v>
      </c>
    </row>
    <row r="2308" spans="2:39" x14ac:dyDescent="0.45">
      <c r="B2308" s="86">
        <v>40722</v>
      </c>
      <c r="C2308" s="5">
        <v>104.405</v>
      </c>
      <c r="E2308" s="86">
        <v>40725</v>
      </c>
      <c r="F2308" s="5">
        <v>3.3029999999999999</v>
      </c>
      <c r="G2308" s="5">
        <v>0.46128704006652266</v>
      </c>
      <c r="I2308" s="86">
        <v>40613</v>
      </c>
      <c r="J2308" s="5">
        <v>20.079999999999998</v>
      </c>
      <c r="L2308" s="86">
        <v>40731</v>
      </c>
      <c r="M2308" s="5">
        <v>2.5676000000000001</v>
      </c>
      <c r="O2308" s="86">
        <f t="shared" ca="1" si="254"/>
        <v>40731</v>
      </c>
      <c r="P2308" s="5">
        <v>1296.3900000000001</v>
      </c>
      <c r="Q2308" s="5">
        <v>17.597935427738499</v>
      </c>
      <c r="R2308" s="1"/>
      <c r="V2308" s="86">
        <v>40695</v>
      </c>
      <c r="W2308" s="5">
        <v>11.31</v>
      </c>
      <c r="Z2308" s="86">
        <v>40616</v>
      </c>
      <c r="AA2308" s="5">
        <v>90.81</v>
      </c>
      <c r="AC2308" s="1">
        <v>40581</v>
      </c>
      <c r="AD2308">
        <v>3.7429999999999999</v>
      </c>
      <c r="AE2308" s="87">
        <f t="shared" ca="1" si="255"/>
        <v>5.1999999999998714E-3</v>
      </c>
      <c r="AF2308" s="87">
        <f t="shared" ca="1" si="256"/>
        <v>3.556518662962433E-2</v>
      </c>
      <c r="AG2308" s="87">
        <f t="shared" ca="1" si="257"/>
        <v>0.57347140294874543</v>
      </c>
      <c r="AI2308" s="1">
        <v>40470</v>
      </c>
      <c r="AJ2308">
        <v>1165.9000000000001</v>
      </c>
      <c r="AK2308" s="85">
        <f t="shared" ca="1" si="260"/>
        <v>-1.600469794135919E-2</v>
      </c>
      <c r="AL2308" s="87">
        <f t="shared" ca="1" si="258"/>
        <v>9.9760646086570186E-3</v>
      </c>
      <c r="AM2308" s="87">
        <f t="shared" ca="1" si="259"/>
        <v>16.085920837734395</v>
      </c>
    </row>
    <row r="2309" spans="2:39" x14ac:dyDescent="0.45">
      <c r="B2309" s="86">
        <v>40721</v>
      </c>
      <c r="C2309" s="5">
        <v>101.41500000000001</v>
      </c>
      <c r="E2309" s="86">
        <v>40724</v>
      </c>
      <c r="F2309" s="5">
        <v>3.2789999999999999</v>
      </c>
      <c r="G2309" s="5">
        <v>0.29555368942602256</v>
      </c>
      <c r="I2309" s="86">
        <v>40612</v>
      </c>
      <c r="J2309" s="5">
        <v>21.88</v>
      </c>
      <c r="L2309" s="86">
        <v>40730</v>
      </c>
      <c r="M2309" s="5">
        <v>2.5663999999999998</v>
      </c>
      <c r="O2309" s="86">
        <f t="shared" ca="1" si="254"/>
        <v>40730</v>
      </c>
      <c r="P2309" s="5">
        <v>1304.28</v>
      </c>
      <c r="Q2309" s="5">
        <v>20.581374160260001</v>
      </c>
      <c r="R2309" s="1"/>
      <c r="V2309" s="86">
        <v>40694</v>
      </c>
      <c r="W2309" s="5">
        <v>10.06</v>
      </c>
      <c r="Z2309" s="86">
        <v>40613</v>
      </c>
      <c r="AA2309" s="5">
        <v>91.18</v>
      </c>
      <c r="AC2309" s="1">
        <v>40578</v>
      </c>
      <c r="AD2309">
        <v>3.7378</v>
      </c>
      <c r="AE2309" s="87">
        <f t="shared" ca="1" si="255"/>
        <v>7.6799999999999979E-2</v>
      </c>
      <c r="AF2309" s="87">
        <f t="shared" ca="1" si="256"/>
        <v>1.9327096695227444E-2</v>
      </c>
      <c r="AG2309" s="87">
        <f t="shared" ca="1" si="257"/>
        <v>0.31164007016642548</v>
      </c>
      <c r="AI2309" s="1">
        <v>40469</v>
      </c>
      <c r="AJ2309">
        <v>1184.71</v>
      </c>
      <c r="AK2309" s="85">
        <f t="shared" ca="1" si="260"/>
        <v>7.2176178463409565E-3</v>
      </c>
      <c r="AL2309" s="87">
        <f t="shared" ca="1" si="258"/>
        <v>5.1507798282522266E-3</v>
      </c>
      <c r="AM2309" s="87">
        <f t="shared" ca="1" si="259"/>
        <v>8.3053829160212764</v>
      </c>
    </row>
    <row r="2310" spans="2:39" x14ac:dyDescent="0.45">
      <c r="B2310" s="86">
        <v>40718</v>
      </c>
      <c r="C2310" s="5">
        <v>99.555000000000007</v>
      </c>
      <c r="E2310" s="86">
        <v>40723</v>
      </c>
      <c r="F2310" s="5">
        <v>3.2269999999999999</v>
      </c>
      <c r="G2310" s="5">
        <v>0.8627138189071355</v>
      </c>
      <c r="I2310" s="86">
        <v>40611</v>
      </c>
      <c r="J2310" s="5">
        <v>20.22</v>
      </c>
      <c r="L2310" s="86">
        <v>40729</v>
      </c>
      <c r="M2310" s="5">
        <v>2.5710000000000002</v>
      </c>
      <c r="O2310" s="86">
        <f t="shared" ca="1" si="254"/>
        <v>40729</v>
      </c>
      <c r="P2310" s="5">
        <v>1295.1099999999999</v>
      </c>
      <c r="Q2310" s="5">
        <v>18.966620545681799</v>
      </c>
      <c r="R2310" s="1"/>
      <c r="V2310" s="86">
        <v>40693</v>
      </c>
      <c r="W2310" s="5">
        <v>9.5</v>
      </c>
      <c r="Z2310" s="86">
        <v>40612</v>
      </c>
      <c r="AA2310" s="5">
        <v>91.2</v>
      </c>
      <c r="AC2310" s="1">
        <v>40577</v>
      </c>
      <c r="AD2310">
        <v>3.661</v>
      </c>
      <c r="AE2310" s="87">
        <f t="shared" ca="1" si="255"/>
        <v>8.0500000000000238E-2</v>
      </c>
      <c r="AF2310" s="87">
        <f t="shared" ca="1" si="256"/>
        <v>1.9374639781597834E-2</v>
      </c>
      <c r="AG2310" s="87">
        <f t="shared" ca="1" si="257"/>
        <v>0.3124066793993609</v>
      </c>
      <c r="AI2310" s="1">
        <v>40466</v>
      </c>
      <c r="AJ2310">
        <v>1176.19</v>
      </c>
      <c r="AK2310" s="85">
        <f t="shared" ca="1" si="260"/>
        <v>2.0255326074200258E-3</v>
      </c>
      <c r="AL2310" s="87">
        <f t="shared" ca="1" si="258"/>
        <v>4.4995473215941025E-3</v>
      </c>
      <c r="AM2310" s="87">
        <f t="shared" ca="1" si="259"/>
        <v>7.2553020514716069</v>
      </c>
    </row>
    <row r="2311" spans="2:39" x14ac:dyDescent="0.45">
      <c r="B2311" s="86">
        <v>40717</v>
      </c>
      <c r="C2311" s="5">
        <v>99.4</v>
      </c>
      <c r="E2311" s="86">
        <v>40722</v>
      </c>
      <c r="F2311" s="5">
        <v>3.1495000000000002</v>
      </c>
      <c r="G2311" s="5">
        <v>1.1198430544798079</v>
      </c>
      <c r="I2311" s="86">
        <v>40610</v>
      </c>
      <c r="J2311" s="5">
        <v>19.82</v>
      </c>
      <c r="L2311" s="86">
        <v>40728</v>
      </c>
      <c r="M2311" s="5">
        <v>2.5924999999999998</v>
      </c>
      <c r="O2311" s="86">
        <f t="shared" ca="1" si="254"/>
        <v>40728</v>
      </c>
      <c r="P2311" s="5">
        <v>1320.03</v>
      </c>
      <c r="Q2311" s="5">
        <v>12.788867292970901</v>
      </c>
      <c r="R2311" s="1"/>
      <c r="V2311" s="86">
        <v>40690</v>
      </c>
      <c r="W2311" s="5">
        <v>9.75</v>
      </c>
      <c r="Z2311" s="86">
        <v>40611</v>
      </c>
      <c r="AA2311" s="5">
        <v>91.68</v>
      </c>
      <c r="AC2311" s="1">
        <v>40576</v>
      </c>
      <c r="AD2311">
        <v>3.5804999999999998</v>
      </c>
      <c r="AE2311" s="87">
        <f t="shared" ca="1" si="255"/>
        <v>3.819999999999979E-2</v>
      </c>
      <c r="AF2311" s="87">
        <f t="shared" ca="1" si="256"/>
        <v>5.5079276199553176E-2</v>
      </c>
      <c r="AG2311" s="87">
        <f t="shared" ca="1" si="257"/>
        <v>0.8881266426210469</v>
      </c>
      <c r="AI2311" s="1">
        <v>40465</v>
      </c>
      <c r="AJ2311">
        <v>1173.81</v>
      </c>
      <c r="AK2311" s="85">
        <f t="shared" ca="1" si="260"/>
        <v>-3.648102825229549E-3</v>
      </c>
      <c r="AL2311" s="87">
        <f t="shared" ca="1" si="258"/>
        <v>4.6367710938974346E-3</v>
      </c>
      <c r="AM2311" s="87">
        <f t="shared" ca="1" si="259"/>
        <v>7.4765687357722665</v>
      </c>
    </row>
    <row r="2312" spans="2:39" x14ac:dyDescent="0.45">
      <c r="B2312" s="86">
        <v>40716</v>
      </c>
      <c r="C2312" s="5">
        <v>98.8</v>
      </c>
      <c r="E2312" s="86">
        <v>40721</v>
      </c>
      <c r="F2312" s="5">
        <v>3.0613999999999999</v>
      </c>
      <c r="G2312" s="5">
        <v>0.77268949132235265</v>
      </c>
      <c r="I2312" s="86">
        <v>40609</v>
      </c>
      <c r="J2312" s="5">
        <v>20.66</v>
      </c>
      <c r="L2312" s="86">
        <v>40725</v>
      </c>
      <c r="M2312" s="5">
        <v>2.5840000000000001</v>
      </c>
      <c r="O2312" s="86">
        <f t="shared" ca="1" si="254"/>
        <v>40725</v>
      </c>
      <c r="P2312" s="5">
        <v>1321.82</v>
      </c>
      <c r="Q2312" s="5">
        <v>20.171802420156901</v>
      </c>
      <c r="R2312" s="1"/>
      <c r="V2312" s="86">
        <v>40689</v>
      </c>
      <c r="W2312" s="5">
        <v>8.8800000000000008</v>
      </c>
      <c r="Z2312" s="86">
        <v>40610</v>
      </c>
      <c r="AA2312" s="5">
        <v>91.94</v>
      </c>
      <c r="AC2312" s="1">
        <v>40575</v>
      </c>
      <c r="AD2312">
        <v>3.5423</v>
      </c>
      <c r="AE2312" s="87">
        <f t="shared" ca="1" si="255"/>
        <v>7.0699999999999985E-2</v>
      </c>
      <c r="AF2312" s="87">
        <f t="shared" ca="1" si="256"/>
        <v>5.8831588737117503E-2</v>
      </c>
      <c r="AG2312" s="87">
        <f t="shared" ca="1" si="257"/>
        <v>0.94863086428107846</v>
      </c>
      <c r="AI2312" s="1">
        <v>40464</v>
      </c>
      <c r="AJ2312">
        <v>1178.0999999999999</v>
      </c>
      <c r="AK2312" s="85">
        <f t="shared" ca="1" si="260"/>
        <v>7.0958229814690804E-3</v>
      </c>
      <c r="AL2312" s="87">
        <f t="shared" ca="1" si="258"/>
        <v>3.0856981078697314E-3</v>
      </c>
      <c r="AM2312" s="87">
        <f t="shared" ca="1" si="259"/>
        <v>4.9755386958165833</v>
      </c>
    </row>
    <row r="2313" spans="2:39" x14ac:dyDescent="0.45">
      <c r="B2313" s="86">
        <v>40715</v>
      </c>
      <c r="C2313" s="5">
        <v>101.88</v>
      </c>
      <c r="E2313" s="86">
        <v>40718</v>
      </c>
      <c r="F2313" s="5">
        <v>3.0095000000000001</v>
      </c>
      <c r="G2313" s="5">
        <v>0.55886587538215504</v>
      </c>
      <c r="I2313" s="86">
        <v>40606</v>
      </c>
      <c r="J2313" s="5">
        <v>19.059999999999999</v>
      </c>
      <c r="L2313" s="86">
        <v>40724</v>
      </c>
      <c r="M2313" s="5">
        <v>2.5775000000000001</v>
      </c>
      <c r="O2313" s="86">
        <f t="shared" ca="1" si="254"/>
        <v>40724</v>
      </c>
      <c r="P2313" s="5">
        <v>1310.1300000000001</v>
      </c>
      <c r="Q2313" s="5">
        <v>19.009705861184901</v>
      </c>
      <c r="R2313" s="1"/>
      <c r="V2313" s="86">
        <v>40688</v>
      </c>
      <c r="W2313" s="5">
        <v>9.31</v>
      </c>
      <c r="Z2313" s="86">
        <v>40609</v>
      </c>
      <c r="AA2313" s="5">
        <v>92.02</v>
      </c>
      <c r="AC2313" s="1">
        <v>40574</v>
      </c>
      <c r="AD2313">
        <v>3.4716</v>
      </c>
      <c r="AE2313" s="87">
        <f t="shared" ca="1" si="255"/>
        <v>4.919999999999991E-2</v>
      </c>
      <c r="AF2313" s="87">
        <f t="shared" ca="1" si="256"/>
        <v>6.2983986059950189E-2</v>
      </c>
      <c r="AG2313" s="87">
        <f t="shared" ca="1" si="257"/>
        <v>1.0155862592611224</v>
      </c>
      <c r="AI2313" s="1">
        <v>40463</v>
      </c>
      <c r="AJ2313">
        <v>1169.77</v>
      </c>
      <c r="AK2313" s="85">
        <f t="shared" ca="1" si="260"/>
        <v>3.8114208763416549E-3</v>
      </c>
      <c r="AL2313" s="87">
        <f t="shared" ca="1" si="258"/>
        <v>3.5035100397629885E-3</v>
      </c>
      <c r="AM2313" s="87">
        <f t="shared" ca="1" si="259"/>
        <v>5.6492401928641831</v>
      </c>
    </row>
    <row r="2314" spans="2:39" x14ac:dyDescent="0.45">
      <c r="B2314" s="86">
        <v>40714</v>
      </c>
      <c r="C2314" s="5">
        <v>102.435</v>
      </c>
      <c r="E2314" s="86">
        <v>40717</v>
      </c>
      <c r="F2314" s="5">
        <v>3.0396000000000001</v>
      </c>
      <c r="G2314" s="5">
        <v>0.60458834479889112</v>
      </c>
      <c r="I2314" s="86">
        <v>40605</v>
      </c>
      <c r="J2314" s="5">
        <v>18.600000000000001</v>
      </c>
      <c r="L2314" s="86">
        <v>40723</v>
      </c>
      <c r="M2314" s="5">
        <v>2.5249999999999999</v>
      </c>
      <c r="O2314" s="86">
        <f t="shared" ca="1" si="254"/>
        <v>40723</v>
      </c>
      <c r="P2314" s="5">
        <v>1321.15</v>
      </c>
      <c r="Q2314" s="5">
        <v>22.715035992872401</v>
      </c>
      <c r="R2314" s="1"/>
      <c r="V2314" s="86">
        <v>40687</v>
      </c>
      <c r="W2314" s="5">
        <v>8.94</v>
      </c>
      <c r="Z2314" s="86">
        <v>40606</v>
      </c>
      <c r="AA2314" s="5">
        <v>92</v>
      </c>
      <c r="AC2314" s="1">
        <v>40571</v>
      </c>
      <c r="AD2314">
        <v>3.4224000000000001</v>
      </c>
      <c r="AE2314" s="87">
        <f t="shared" ca="1" si="255"/>
        <v>-5.4100000000000037E-2</v>
      </c>
      <c r="AF2314" s="87">
        <f t="shared" ca="1" si="256"/>
        <v>6.7608499219156334E-2</v>
      </c>
      <c r="AG2314" s="87">
        <f t="shared" ca="1" si="257"/>
        <v>1.0901542933609591</v>
      </c>
      <c r="AI2314" s="1">
        <v>40462</v>
      </c>
      <c r="AJ2314">
        <v>1165.32</v>
      </c>
      <c r="AK2314" s="85">
        <f t="shared" ca="1" si="260"/>
        <v>1.4589331791565788E-4</v>
      </c>
      <c r="AL2314" s="87">
        <f t="shared" ca="1" si="258"/>
        <v>3.4920547164191016E-3</v>
      </c>
      <c r="AM2314" s="87">
        <f t="shared" ca="1" si="259"/>
        <v>5.6307690389864788</v>
      </c>
    </row>
    <row r="2315" spans="2:39" x14ac:dyDescent="0.45">
      <c r="B2315" s="86">
        <v>40711</v>
      </c>
      <c r="C2315" s="5">
        <v>102.405</v>
      </c>
      <c r="E2315" s="86">
        <v>40716</v>
      </c>
      <c r="F2315" s="5">
        <v>3.1004999999999998</v>
      </c>
      <c r="G2315" s="5">
        <v>0.31974654024711385</v>
      </c>
      <c r="I2315" s="86">
        <v>40604</v>
      </c>
      <c r="J2315" s="5">
        <v>20.7</v>
      </c>
      <c r="L2315" s="86">
        <v>40722</v>
      </c>
      <c r="M2315" s="5">
        <v>2.4394999999999998</v>
      </c>
      <c r="O2315" s="86">
        <f t="shared" ca="1" si="254"/>
        <v>40722</v>
      </c>
      <c r="P2315" s="5">
        <v>1330.97</v>
      </c>
      <c r="Q2315" s="5">
        <v>22.010973263617601</v>
      </c>
      <c r="R2315" s="1"/>
      <c r="V2315" s="86">
        <v>40686</v>
      </c>
      <c r="W2315" s="5">
        <v>9.5</v>
      </c>
      <c r="Z2315" s="86">
        <v>40605</v>
      </c>
      <c r="AA2315" s="5">
        <v>92.19</v>
      </c>
      <c r="AC2315" s="1">
        <v>40570</v>
      </c>
      <c r="AD2315">
        <v>3.4765000000000001</v>
      </c>
      <c r="AE2315" s="87">
        <f t="shared" ca="1" si="255"/>
        <v>-2.2499999999999964E-2</v>
      </c>
      <c r="AF2315" s="87">
        <f t="shared" ca="1" si="256"/>
        <v>6.2473534396574618E-2</v>
      </c>
      <c r="AG2315" s="87">
        <f t="shared" ca="1" si="257"/>
        <v>1.0073554735047592</v>
      </c>
      <c r="AI2315" s="1">
        <v>40459</v>
      </c>
      <c r="AJ2315">
        <v>1165.1500000000001</v>
      </c>
      <c r="AK2315" s="85">
        <f t="shared" ca="1" si="260"/>
        <v>6.1036428141756846E-3</v>
      </c>
      <c r="AL2315" s="87">
        <f t="shared" ca="1" si="258"/>
        <v>1.0287552102985917E-2</v>
      </c>
      <c r="AM2315" s="87">
        <f t="shared" ca="1" si="259"/>
        <v>16.588179330664648</v>
      </c>
    </row>
    <row r="2316" spans="2:39" x14ac:dyDescent="0.45">
      <c r="B2316" s="86">
        <v>40710</v>
      </c>
      <c r="C2316" s="5">
        <v>105</v>
      </c>
      <c r="E2316" s="86">
        <v>40715</v>
      </c>
      <c r="F2316" s="5">
        <v>3.1244999999999998</v>
      </c>
      <c r="G2316" s="5">
        <v>0.25149075529728504</v>
      </c>
      <c r="I2316" s="86">
        <v>40603</v>
      </c>
      <c r="J2316" s="5">
        <v>21.01</v>
      </c>
      <c r="L2316" s="86">
        <v>40721</v>
      </c>
      <c r="M2316" s="5">
        <v>2.3894000000000002</v>
      </c>
      <c r="O2316" s="86">
        <f t="shared" ca="1" si="254"/>
        <v>40721</v>
      </c>
      <c r="P2316" s="5">
        <v>1308.44</v>
      </c>
      <c r="Q2316" s="5">
        <v>18.488249036614601</v>
      </c>
      <c r="R2316" s="1"/>
      <c r="V2316" s="86">
        <v>40683</v>
      </c>
      <c r="W2316" s="5">
        <v>9.1300000000000008</v>
      </c>
      <c r="Z2316" s="86">
        <v>40604</v>
      </c>
      <c r="AA2316" s="5">
        <v>91.86</v>
      </c>
      <c r="AC2316" s="1">
        <v>40569</v>
      </c>
      <c r="AD2316">
        <v>3.4990000000000001</v>
      </c>
      <c r="AE2316" s="87">
        <f t="shared" ca="1" si="255"/>
        <v>8.2500000000000018E-2</v>
      </c>
      <c r="AF2316" s="87">
        <f t="shared" ca="1" si="256"/>
        <v>6.4866144225371167E-2</v>
      </c>
      <c r="AG2316" s="87">
        <f t="shared" ca="1" si="257"/>
        <v>1.0459351477664998</v>
      </c>
      <c r="AI2316" s="1">
        <v>40458</v>
      </c>
      <c r="AJ2316">
        <v>1158.06</v>
      </c>
      <c r="AK2316" s="85">
        <f t="shared" ca="1" si="260"/>
        <v>-1.6479514348442339E-3</v>
      </c>
      <c r="AL2316" s="87">
        <f t="shared" ca="1" si="258"/>
        <v>1.2493017382424504E-2</v>
      </c>
      <c r="AM2316" s="87">
        <f t="shared" ca="1" si="259"/>
        <v>20.144385238216085</v>
      </c>
    </row>
    <row r="2317" spans="2:39" x14ac:dyDescent="0.45">
      <c r="B2317" s="86">
        <v>40709</v>
      </c>
      <c r="C2317" s="5">
        <v>103.5</v>
      </c>
      <c r="E2317" s="86">
        <v>40714</v>
      </c>
      <c r="F2317" s="5">
        <v>3.1015000000000001</v>
      </c>
      <c r="G2317" s="5">
        <v>0.84767014024717857</v>
      </c>
      <c r="I2317" s="86">
        <v>40602</v>
      </c>
      <c r="J2317" s="5">
        <v>18.350000000000001</v>
      </c>
      <c r="L2317" s="86">
        <v>40718</v>
      </c>
      <c r="M2317" s="5">
        <v>2.3685</v>
      </c>
      <c r="O2317" s="86">
        <f t="shared" ca="1" si="254"/>
        <v>40718</v>
      </c>
      <c r="P2317" s="5">
        <v>1306.33</v>
      </c>
      <c r="Q2317" s="5">
        <v>18.465229010229599</v>
      </c>
      <c r="R2317" s="1"/>
      <c r="V2317" s="86">
        <v>40682</v>
      </c>
      <c r="W2317" s="5">
        <v>9.06</v>
      </c>
      <c r="Z2317" s="86">
        <v>40603</v>
      </c>
      <c r="AA2317" s="5">
        <v>91.78</v>
      </c>
      <c r="AC2317" s="1">
        <v>40568</v>
      </c>
      <c r="AD2317">
        <v>3.4165000000000001</v>
      </c>
      <c r="AE2317" s="87">
        <f t="shared" ca="1" si="255"/>
        <v>-6.6199999999999815E-2</v>
      </c>
      <c r="AF2317" s="87">
        <f t="shared" ca="1" si="256"/>
        <v>7.7795045900536847E-2</v>
      </c>
      <c r="AG2317" s="87">
        <f t="shared" ca="1" si="257"/>
        <v>1.2544074231816889</v>
      </c>
      <c r="AI2317" s="1">
        <v>40457</v>
      </c>
      <c r="AJ2317">
        <v>1159.97</v>
      </c>
      <c r="AK2317" s="85">
        <f t="shared" ca="1" si="260"/>
        <v>-6.7220520301533246E-4</v>
      </c>
      <c r="AL2317" s="87">
        <f t="shared" ca="1" si="258"/>
        <v>1.2175209035173764E-2</v>
      </c>
      <c r="AM2317" s="87">
        <f t="shared" ca="1" si="259"/>
        <v>19.631934676196835</v>
      </c>
    </row>
    <row r="2318" spans="2:39" x14ac:dyDescent="0.45">
      <c r="B2318" s="86">
        <v>40708</v>
      </c>
      <c r="C2318" s="5">
        <v>101.2</v>
      </c>
      <c r="E2318" s="86">
        <v>40711</v>
      </c>
      <c r="F2318" s="5">
        <v>3.0920000000000001</v>
      </c>
      <c r="G2318" s="5">
        <v>1.4190730249004126</v>
      </c>
      <c r="I2318" s="86">
        <v>40599</v>
      </c>
      <c r="J2318" s="5">
        <v>19.22</v>
      </c>
      <c r="L2318" s="86">
        <v>40717</v>
      </c>
      <c r="M2318" s="5">
        <v>2.4232</v>
      </c>
      <c r="O2318" s="86">
        <f t="shared" ca="1" si="254"/>
        <v>40717</v>
      </c>
      <c r="P2318" s="5">
        <v>1327.22</v>
      </c>
      <c r="Q2318" s="5">
        <v>11.7659868454479</v>
      </c>
      <c r="R2318" s="1"/>
      <c r="V2318" s="86">
        <v>40681</v>
      </c>
      <c r="W2318" s="5">
        <v>8.31</v>
      </c>
      <c r="Z2318" s="86">
        <v>40602</v>
      </c>
      <c r="AA2318" s="5">
        <v>92.5</v>
      </c>
      <c r="AC2318" s="1">
        <v>40567</v>
      </c>
      <c r="AD2318">
        <v>3.4826999999999999</v>
      </c>
      <c r="AE2318" s="87">
        <f t="shared" ca="1" si="255"/>
        <v>3.8999999999997925E-3</v>
      </c>
      <c r="AF2318" s="87">
        <f t="shared" ca="1" si="256"/>
        <v>6.7891506587102968E-2</v>
      </c>
      <c r="AG2318" s="87">
        <f t="shared" ca="1" si="257"/>
        <v>1.0947176500510658</v>
      </c>
      <c r="AI2318" s="1">
        <v>40456</v>
      </c>
      <c r="AJ2318">
        <v>1160.75</v>
      </c>
      <c r="AK2318" s="85">
        <f t="shared" ca="1" si="260"/>
        <v>2.0646748273304517E-2</v>
      </c>
      <c r="AL2318" s="87">
        <f t="shared" ca="1" si="258"/>
        <v>1.2543835978458519E-2</v>
      </c>
      <c r="AM2318" s="87">
        <f t="shared" ca="1" si="259"/>
        <v>20.226327762142663</v>
      </c>
    </row>
    <row r="2319" spans="2:39" x14ac:dyDescent="0.45">
      <c r="B2319" s="86">
        <v>40707</v>
      </c>
      <c r="C2319" s="5">
        <v>96.57</v>
      </c>
      <c r="E2319" s="86">
        <v>40710</v>
      </c>
      <c r="F2319" s="5">
        <v>3.0857999999999999</v>
      </c>
      <c r="G2319" s="5">
        <v>1.4237225853374691</v>
      </c>
      <c r="I2319" s="86">
        <v>40598</v>
      </c>
      <c r="J2319" s="5">
        <v>21.32</v>
      </c>
      <c r="L2319" s="86">
        <v>40716</v>
      </c>
      <c r="M2319" s="5">
        <v>2.4660000000000002</v>
      </c>
      <c r="O2319" s="86">
        <f t="shared" ca="1" si="254"/>
        <v>40716</v>
      </c>
      <c r="P2319" s="5">
        <v>1319.88</v>
      </c>
      <c r="Q2319" s="5">
        <v>20.885057711826299</v>
      </c>
      <c r="R2319" s="1"/>
      <c r="V2319" s="86">
        <v>40680</v>
      </c>
      <c r="W2319" s="5">
        <v>7.25</v>
      </c>
      <c r="Z2319" s="86">
        <v>40599</v>
      </c>
      <c r="AA2319" s="5">
        <v>92.04</v>
      </c>
      <c r="AC2319" s="1">
        <v>40564</v>
      </c>
      <c r="AD2319">
        <v>3.4788000000000001</v>
      </c>
      <c r="AE2319" s="87">
        <f t="shared" ca="1" si="255"/>
        <v>-3.8799999999999724E-2</v>
      </c>
      <c r="AF2319" s="87">
        <f t="shared" ca="1" si="256"/>
        <v>6.8280176478975066E-2</v>
      </c>
      <c r="AG2319" s="87">
        <f t="shared" ca="1" si="257"/>
        <v>1.100984763745618</v>
      </c>
      <c r="AI2319" s="1">
        <v>40455</v>
      </c>
      <c r="AJ2319">
        <v>1137.03</v>
      </c>
      <c r="AK2319" s="85">
        <f t="shared" ca="1" si="260"/>
        <v>-8.0674208055657153E-3</v>
      </c>
      <c r="AL2319" s="87">
        <f t="shared" ca="1" si="258"/>
        <v>5.1297891136663403E-3</v>
      </c>
      <c r="AM2319" s="87">
        <f t="shared" ca="1" si="259"/>
        <v>8.2715364057588001</v>
      </c>
    </row>
    <row r="2320" spans="2:39" x14ac:dyDescent="0.45">
      <c r="B2320" s="86">
        <v>40704</v>
      </c>
      <c r="C2320" s="5">
        <v>96.48</v>
      </c>
      <c r="E2320" s="86">
        <v>40709</v>
      </c>
      <c r="F2320" s="5">
        <v>3.1004999999999998</v>
      </c>
      <c r="G2320" s="5">
        <v>1.437429789589741</v>
      </c>
      <c r="I2320" s="86">
        <v>40597</v>
      </c>
      <c r="J2320" s="5">
        <v>22.13</v>
      </c>
      <c r="L2320" s="86">
        <v>40715</v>
      </c>
      <c r="M2320" s="5">
        <v>2.4834000000000001</v>
      </c>
      <c r="O2320" s="86">
        <f t="shared" ref="O2320:O2383" ca="1" si="261">VALUE(L2320)</f>
        <v>40715</v>
      </c>
      <c r="P2320" s="5">
        <v>1306.0999999999999</v>
      </c>
      <c r="Q2320" s="5">
        <v>16.2317894491228</v>
      </c>
      <c r="R2320" s="1"/>
      <c r="V2320" s="86">
        <v>40679</v>
      </c>
      <c r="W2320" s="5">
        <v>7.44</v>
      </c>
      <c r="Z2320" s="86">
        <v>40598</v>
      </c>
      <c r="AA2320" s="5">
        <v>91.76</v>
      </c>
      <c r="AC2320" s="1">
        <v>40563</v>
      </c>
      <c r="AD2320">
        <v>3.5175999999999998</v>
      </c>
      <c r="AE2320" s="87">
        <f t="shared" ca="1" si="255"/>
        <v>0.11079999999999979</v>
      </c>
      <c r="AF2320" s="87">
        <f t="shared" ca="1" si="256"/>
        <v>5.8807673818983844E-2</v>
      </c>
      <c r="AG2320" s="87">
        <f t="shared" ca="1" si="257"/>
        <v>0.94824524781303243</v>
      </c>
      <c r="AI2320" s="1">
        <v>40452</v>
      </c>
      <c r="AJ2320">
        <v>1146.24</v>
      </c>
      <c r="AK2320" s="85">
        <f t="shared" ca="1" si="260"/>
        <v>4.4066800929473959E-3</v>
      </c>
      <c r="AL2320" s="87">
        <f t="shared" ca="1" si="258"/>
        <v>4.3168661649505991E-3</v>
      </c>
      <c r="AM2320" s="87">
        <f t="shared" ca="1" si="259"/>
        <v>6.9607375373481624</v>
      </c>
    </row>
    <row r="2321" spans="2:39" x14ac:dyDescent="0.45">
      <c r="B2321" s="86">
        <v>40703</v>
      </c>
      <c r="C2321" s="5">
        <v>96.8</v>
      </c>
      <c r="E2321" s="86">
        <v>40708</v>
      </c>
      <c r="F2321" s="5">
        <v>3.2031000000000001</v>
      </c>
      <c r="G2321" s="5">
        <v>0.93322772319157798</v>
      </c>
      <c r="I2321" s="86">
        <v>40596</v>
      </c>
      <c r="J2321" s="5">
        <v>20.8</v>
      </c>
      <c r="L2321" s="86">
        <v>40714</v>
      </c>
      <c r="M2321" s="5">
        <v>2.4563000000000001</v>
      </c>
      <c r="O2321" s="86">
        <f t="shared" ca="1" si="261"/>
        <v>40714</v>
      </c>
      <c r="P2321" s="5">
        <v>1307.4000000000001</v>
      </c>
      <c r="Q2321" s="5">
        <v>17.689440386593699</v>
      </c>
      <c r="R2321" s="1"/>
      <c r="V2321" s="86">
        <v>40676</v>
      </c>
      <c r="W2321" s="5">
        <v>7.94</v>
      </c>
      <c r="Z2321" s="86">
        <v>40597</v>
      </c>
      <c r="AA2321" s="5">
        <v>91.69</v>
      </c>
      <c r="AC2321" s="1">
        <v>40562</v>
      </c>
      <c r="AD2321">
        <v>3.4068000000000001</v>
      </c>
      <c r="AE2321" s="87">
        <f t="shared" ca="1" si="255"/>
        <v>-2.5700000000000056E-2</v>
      </c>
      <c r="AF2321" s="87">
        <f t="shared" ca="1" si="256"/>
        <v>2.7335751925515833E-2</v>
      </c>
      <c r="AG2321" s="87">
        <f t="shared" ca="1" si="257"/>
        <v>0.44077575553411402</v>
      </c>
      <c r="AI2321" s="1">
        <v>40451</v>
      </c>
      <c r="AJ2321">
        <v>1141.2</v>
      </c>
      <c r="AK2321" s="85">
        <f t="shared" ca="1" si="260"/>
        <v>-3.0884609816881144E-3</v>
      </c>
      <c r="AL2321" s="87">
        <f t="shared" ca="1" si="258"/>
        <v>4.5213060673682864E-3</v>
      </c>
      <c r="AM2321" s="87">
        <f t="shared" ca="1" si="259"/>
        <v>7.2903869748138419</v>
      </c>
    </row>
    <row r="2322" spans="2:39" x14ac:dyDescent="0.45">
      <c r="B2322" s="86">
        <v>40702</v>
      </c>
      <c r="C2322" s="5">
        <v>97</v>
      </c>
      <c r="E2322" s="86">
        <v>40707</v>
      </c>
      <c r="F2322" s="5">
        <v>3.0914999999999999</v>
      </c>
      <c r="G2322" s="5">
        <v>0.76756024736390083</v>
      </c>
      <c r="I2322" s="86">
        <v>40592</v>
      </c>
      <c r="J2322" s="5">
        <v>16.43</v>
      </c>
      <c r="L2322" s="86">
        <v>40711</v>
      </c>
      <c r="M2322" s="5">
        <v>2.448</v>
      </c>
      <c r="O2322" s="86">
        <f t="shared" ca="1" si="261"/>
        <v>40711</v>
      </c>
      <c r="P2322" s="5">
        <v>1315.45</v>
      </c>
      <c r="Q2322" s="5">
        <v>19.953346638057202</v>
      </c>
      <c r="R2322" s="1"/>
      <c r="V2322" s="86">
        <v>40675</v>
      </c>
      <c r="W2322" s="5">
        <v>7.25</v>
      </c>
      <c r="Z2322" s="86">
        <v>40596</v>
      </c>
      <c r="AA2322" s="5">
        <v>91.6</v>
      </c>
      <c r="AC2322" s="1">
        <v>40561</v>
      </c>
      <c r="AD2322">
        <v>3.4325000000000001</v>
      </c>
      <c r="AE2322" s="87">
        <f t="shared" ca="1" si="255"/>
        <v>3.4000000000000252E-2</v>
      </c>
      <c r="AF2322" s="87">
        <f t="shared" ca="1" si="256"/>
        <v>4.6424445787393985E-2</v>
      </c>
      <c r="AG2322" s="87">
        <f t="shared" ca="1" si="257"/>
        <v>0.74857169551976621</v>
      </c>
      <c r="AI2322" s="1">
        <v>40450</v>
      </c>
      <c r="AJ2322">
        <v>1144.73</v>
      </c>
      <c r="AK2322" s="85">
        <f t="shared" ca="1" si="260"/>
        <v>-2.5911383655897063E-3</v>
      </c>
      <c r="AL2322" s="87">
        <f t="shared" ca="1" si="258"/>
        <v>1.1908041402970089E-2</v>
      </c>
      <c r="AM2322" s="87">
        <f t="shared" ca="1" si="259"/>
        <v>19.201139813631105</v>
      </c>
    </row>
    <row r="2323" spans="2:39" x14ac:dyDescent="0.45">
      <c r="B2323" s="86">
        <v>40701</v>
      </c>
      <c r="C2323" s="5">
        <v>96.23</v>
      </c>
      <c r="E2323" s="86">
        <v>40704</v>
      </c>
      <c r="F2323" s="5">
        <v>3.077</v>
      </c>
      <c r="G2323" s="5">
        <v>0.73825559033891908</v>
      </c>
      <c r="I2323" s="86">
        <v>40591</v>
      </c>
      <c r="J2323" s="5">
        <v>16.59</v>
      </c>
      <c r="L2323" s="86">
        <v>40710</v>
      </c>
      <c r="M2323" s="5">
        <v>2.4342999999999999</v>
      </c>
      <c r="O2323" s="86">
        <f t="shared" ca="1" si="261"/>
        <v>40710</v>
      </c>
      <c r="P2323" s="5">
        <v>1343.01</v>
      </c>
      <c r="Q2323" s="5">
        <v>6.3531580336819502</v>
      </c>
      <c r="R2323" s="1"/>
      <c r="V2323" s="86">
        <v>40674</v>
      </c>
      <c r="W2323" s="5">
        <v>9.25</v>
      </c>
      <c r="Z2323" s="86">
        <v>40592</v>
      </c>
      <c r="AA2323" s="5">
        <v>92.36</v>
      </c>
      <c r="AC2323" s="1">
        <v>40560</v>
      </c>
      <c r="AD2323">
        <v>3.3984999999999999</v>
      </c>
      <c r="AE2323" s="87">
        <f t="shared" ca="1" si="255"/>
        <v>2.9999999999996696E-3</v>
      </c>
      <c r="AF2323" s="87">
        <f t="shared" ca="1" si="256"/>
        <v>4.2529088084901932E-2</v>
      </c>
      <c r="AG2323" s="87">
        <f t="shared" ca="1" si="257"/>
        <v>0.68576093988114417</v>
      </c>
      <c r="AI2323" s="1">
        <v>40449</v>
      </c>
      <c r="AJ2323">
        <v>1147.7</v>
      </c>
      <c r="AK2323" s="85">
        <f t="shared" ca="1" si="260"/>
        <v>4.8387332056579321E-3</v>
      </c>
      <c r="AL2323" s="87">
        <f t="shared" ca="1" si="258"/>
        <v>1.3303928824760568E-2</v>
      </c>
      <c r="AM2323" s="87">
        <f t="shared" ca="1" si="259"/>
        <v>21.451940650047661</v>
      </c>
    </row>
    <row r="2324" spans="2:39" x14ac:dyDescent="0.45">
      <c r="B2324" s="86">
        <v>40700</v>
      </c>
      <c r="C2324" s="5">
        <v>97.15</v>
      </c>
      <c r="E2324" s="86">
        <v>40703</v>
      </c>
      <c r="F2324" s="5">
        <v>3.1025</v>
      </c>
      <c r="G2324" s="5">
        <v>0.73798039721029574</v>
      </c>
      <c r="I2324" s="86">
        <v>40590</v>
      </c>
      <c r="J2324" s="5">
        <v>16.72</v>
      </c>
      <c r="L2324" s="86">
        <v>40709</v>
      </c>
      <c r="M2324" s="5">
        <v>2.472</v>
      </c>
      <c r="O2324" s="86">
        <f t="shared" ca="1" si="261"/>
        <v>40709</v>
      </c>
      <c r="P2324" s="5">
        <v>1340.43</v>
      </c>
      <c r="Q2324" s="5">
        <v>6.3592423558753701</v>
      </c>
      <c r="R2324" s="1"/>
      <c r="V2324" s="86">
        <v>40673</v>
      </c>
      <c r="W2324" s="5">
        <v>8.94</v>
      </c>
      <c r="Z2324" s="86">
        <v>40591</v>
      </c>
      <c r="AA2324" s="5">
        <v>92.08</v>
      </c>
      <c r="AC2324" s="1">
        <v>40557</v>
      </c>
      <c r="AD2324">
        <v>3.3955000000000002</v>
      </c>
      <c r="AE2324" s="87">
        <f t="shared" ca="1" si="255"/>
        <v>2.8500000000000192E-2</v>
      </c>
      <c r="AF2324" s="87">
        <f t="shared" ca="1" si="256"/>
        <v>5.3177838429180287E-2</v>
      </c>
      <c r="AG2324" s="87">
        <f t="shared" ca="1" si="257"/>
        <v>0.85746687982685421</v>
      </c>
      <c r="AI2324" s="1">
        <v>40448</v>
      </c>
      <c r="AJ2324">
        <v>1142.1600000000001</v>
      </c>
      <c r="AK2324" s="85">
        <f t="shared" ca="1" si="260"/>
        <v>-5.6835448498540912E-3</v>
      </c>
      <c r="AL2324" s="87">
        <f t="shared" ca="1" si="258"/>
        <v>1.3716972017703725E-2</v>
      </c>
      <c r="AM2324" s="87">
        <f t="shared" ca="1" si="259"/>
        <v>22.117952786585249</v>
      </c>
    </row>
    <row r="2325" spans="2:39" x14ac:dyDescent="0.45">
      <c r="B2325" s="86">
        <v>40697</v>
      </c>
      <c r="C2325" s="5">
        <v>93.25</v>
      </c>
      <c r="E2325" s="86">
        <v>40702</v>
      </c>
      <c r="F2325" s="5">
        <v>3.0569999999999999</v>
      </c>
      <c r="G2325" s="5">
        <v>0.56198871578232301</v>
      </c>
      <c r="I2325" s="86">
        <v>40589</v>
      </c>
      <c r="J2325" s="5">
        <v>16.37</v>
      </c>
      <c r="L2325" s="86">
        <v>40708</v>
      </c>
      <c r="M2325" s="5">
        <v>2.5596000000000001</v>
      </c>
      <c r="O2325" s="86">
        <f t="shared" ca="1" si="261"/>
        <v>40708</v>
      </c>
      <c r="P2325" s="5">
        <v>1336.32</v>
      </c>
      <c r="Q2325" s="5">
        <v>6.9478355471013797</v>
      </c>
      <c r="R2325" s="1"/>
      <c r="V2325" s="86">
        <v>40672</v>
      </c>
      <c r="W2325" s="5">
        <v>8.5</v>
      </c>
      <c r="Z2325" s="86">
        <v>40590</v>
      </c>
      <c r="AA2325" s="5">
        <v>91.87</v>
      </c>
      <c r="AC2325" s="1">
        <v>40556</v>
      </c>
      <c r="AD2325">
        <v>3.367</v>
      </c>
      <c r="AE2325" s="87">
        <f t="shared" ca="1" si="255"/>
        <v>-6.7000000000000171E-2</v>
      </c>
      <c r="AF2325" s="87">
        <f t="shared" ca="1" si="256"/>
        <v>5.6073790669081691E-2</v>
      </c>
      <c r="AG2325" s="87">
        <f t="shared" ca="1" si="257"/>
        <v>0.90416270659654951</v>
      </c>
      <c r="AI2325" s="1">
        <v>40445</v>
      </c>
      <c r="AJ2325">
        <v>1148.67</v>
      </c>
      <c r="AK2325" s="85">
        <f t="shared" ca="1" si="260"/>
        <v>2.0972838221843829E-2</v>
      </c>
      <c r="AL2325" s="87">
        <f t="shared" ca="1" si="258"/>
        <v>1.3330128438614601E-2</v>
      </c>
      <c r="AM2325" s="87">
        <f t="shared" ca="1" si="259"/>
        <v>21.49418625800708</v>
      </c>
    </row>
    <row r="2326" spans="2:39" x14ac:dyDescent="0.45">
      <c r="B2326" s="86">
        <v>40696</v>
      </c>
      <c r="C2326" s="5">
        <v>93.924999999999997</v>
      </c>
      <c r="E2326" s="86">
        <v>40701</v>
      </c>
      <c r="F2326" s="5">
        <v>3.1208999999999998</v>
      </c>
      <c r="G2326" s="5">
        <v>0.92665836027452508</v>
      </c>
      <c r="I2326" s="86">
        <v>40588</v>
      </c>
      <c r="J2326" s="5">
        <v>15.95</v>
      </c>
      <c r="L2326" s="86">
        <v>40707</v>
      </c>
      <c r="M2326" s="5">
        <v>2.4950000000000001</v>
      </c>
      <c r="O2326" s="86">
        <f t="shared" ca="1" si="261"/>
        <v>40707</v>
      </c>
      <c r="P2326" s="5">
        <v>1328.01</v>
      </c>
      <c r="Q2326" s="5">
        <v>5.8623147583429702</v>
      </c>
      <c r="R2326" s="1"/>
      <c r="V2326" s="86">
        <v>40669</v>
      </c>
      <c r="W2326" s="5">
        <v>9.25</v>
      </c>
      <c r="Z2326" s="86">
        <v>40589</v>
      </c>
      <c r="AA2326" s="5">
        <v>91.84</v>
      </c>
      <c r="AC2326" s="1">
        <v>40555</v>
      </c>
      <c r="AD2326">
        <v>3.4340000000000002</v>
      </c>
      <c r="AE2326" s="87">
        <f t="shared" ca="1" si="255"/>
        <v>1.4900000000000357E-2</v>
      </c>
      <c r="AF2326" s="87">
        <f t="shared" ca="1" si="256"/>
        <v>5.8627489286170086E-2</v>
      </c>
      <c r="AG2326" s="87">
        <f t="shared" ca="1" si="257"/>
        <v>0.94533985952142985</v>
      </c>
      <c r="AI2326" s="1">
        <v>40444</v>
      </c>
      <c r="AJ2326">
        <v>1124.83</v>
      </c>
      <c r="AK2326" s="85">
        <f t="shared" ca="1" si="260"/>
        <v>-8.3661752808279772E-3</v>
      </c>
      <c r="AL2326" s="87">
        <f t="shared" ca="1" si="258"/>
        <v>1.0452054269066258E-2</v>
      </c>
      <c r="AM2326" s="87">
        <f t="shared" ca="1" si="259"/>
        <v>16.853431103283274</v>
      </c>
    </row>
    <row r="2327" spans="2:39" x14ac:dyDescent="0.45">
      <c r="B2327" s="86">
        <v>40695</v>
      </c>
      <c r="C2327" s="5">
        <v>91.9</v>
      </c>
      <c r="E2327" s="86">
        <v>40700</v>
      </c>
      <c r="F2327" s="5">
        <v>3.1225000000000001</v>
      </c>
      <c r="G2327" s="5">
        <v>1.3855431907137881</v>
      </c>
      <c r="I2327" s="86">
        <v>40585</v>
      </c>
      <c r="J2327" s="5">
        <v>15.69</v>
      </c>
      <c r="L2327" s="86">
        <v>40704</v>
      </c>
      <c r="M2327" s="5">
        <v>2.4830000000000001</v>
      </c>
      <c r="O2327" s="86">
        <f t="shared" ca="1" si="261"/>
        <v>40704</v>
      </c>
      <c r="P2327" s="5">
        <v>1332.32</v>
      </c>
      <c r="Q2327" s="5">
        <v>5.5603580074305796</v>
      </c>
      <c r="R2327" s="1"/>
      <c r="V2327" s="86">
        <v>40668</v>
      </c>
      <c r="W2327" s="5">
        <v>8.8800000000000008</v>
      </c>
      <c r="Z2327" s="86">
        <v>40588</v>
      </c>
      <c r="AA2327" s="5">
        <v>92.02</v>
      </c>
      <c r="AC2327" s="1">
        <v>40554</v>
      </c>
      <c r="AD2327">
        <v>3.4190999999999998</v>
      </c>
      <c r="AE2327" s="87">
        <f t="shared" ca="1" si="255"/>
        <v>5.6899999999999729E-2</v>
      </c>
      <c r="AF2327" s="87">
        <f t="shared" ca="1" si="256"/>
        <v>6.0562495270037514E-2</v>
      </c>
      <c r="AG2327" s="87">
        <f t="shared" ca="1" si="257"/>
        <v>0.97654089349430839</v>
      </c>
      <c r="AI2327" s="1">
        <v>40443</v>
      </c>
      <c r="AJ2327">
        <v>1134.28</v>
      </c>
      <c r="AK2327" s="85">
        <f t="shared" ca="1" si="260"/>
        <v>-4.8371729190874102E-3</v>
      </c>
      <c r="AL2327" s="87">
        <f t="shared" ca="1" si="258"/>
        <v>8.9518064471420262E-3</v>
      </c>
      <c r="AM2327" s="87">
        <f t="shared" ca="1" si="259"/>
        <v>14.434354177947942</v>
      </c>
    </row>
    <row r="2328" spans="2:39" x14ac:dyDescent="0.45">
      <c r="B2328" s="86">
        <v>40694</v>
      </c>
      <c r="C2328" s="5">
        <v>91.4</v>
      </c>
      <c r="E2328" s="86">
        <v>40697</v>
      </c>
      <c r="F2328" s="5">
        <v>3.1105</v>
      </c>
      <c r="G2328" s="5">
        <v>1.3729425273234657</v>
      </c>
      <c r="I2328" s="86">
        <v>40584</v>
      </c>
      <c r="J2328" s="5">
        <v>16.09</v>
      </c>
      <c r="L2328" s="86">
        <v>40703</v>
      </c>
      <c r="M2328" s="5">
        <v>2.4895</v>
      </c>
      <c r="O2328" s="86">
        <f t="shared" ca="1" si="261"/>
        <v>40703</v>
      </c>
      <c r="P2328" s="5">
        <v>1329.15</v>
      </c>
      <c r="Q2328" s="5">
        <v>5.9901056070607703</v>
      </c>
      <c r="R2328" s="1"/>
      <c r="V2328" s="86">
        <v>40667</v>
      </c>
      <c r="W2328" s="5">
        <v>7.94</v>
      </c>
      <c r="Z2328" s="86">
        <v>40585</v>
      </c>
      <c r="AA2328" s="5">
        <v>91.95</v>
      </c>
      <c r="AC2328" s="1">
        <v>40553</v>
      </c>
      <c r="AD2328">
        <v>3.3622000000000001</v>
      </c>
      <c r="AE2328" s="87">
        <f t="shared" ca="1" si="255"/>
        <v>-4.2999999999999705E-2</v>
      </c>
      <c r="AF2328" s="87">
        <f t="shared" ca="1" si="256"/>
        <v>0.10488045575797225</v>
      </c>
      <c r="AG2328" s="87">
        <f t="shared" ca="1" si="257"/>
        <v>1.6911465341595899</v>
      </c>
      <c r="AI2328" s="1">
        <v>40442</v>
      </c>
      <c r="AJ2328">
        <v>1139.78</v>
      </c>
      <c r="AK2328" s="85">
        <f t="shared" ca="1" si="260"/>
        <v>-2.5673730087764227E-3</v>
      </c>
      <c r="AL2328" s="87">
        <f t="shared" ca="1" si="258"/>
        <v>8.0226814634919968E-3</v>
      </c>
      <c r="AM2328" s="87">
        <f t="shared" ca="1" si="259"/>
        <v>12.936185158233899</v>
      </c>
    </row>
    <row r="2329" spans="2:39" x14ac:dyDescent="0.45">
      <c r="B2329" s="86">
        <v>40693</v>
      </c>
      <c r="C2329" s="5">
        <v>90.5</v>
      </c>
      <c r="E2329" s="86">
        <v>40696</v>
      </c>
      <c r="F2329" s="5">
        <v>3.1505000000000001</v>
      </c>
      <c r="G2329" s="5">
        <v>1.3423258856676143</v>
      </c>
      <c r="I2329" s="86">
        <v>40583</v>
      </c>
      <c r="J2329" s="5">
        <v>15.87</v>
      </c>
      <c r="L2329" s="86">
        <v>40702</v>
      </c>
      <c r="M2329" s="5">
        <v>2.4809999999999999</v>
      </c>
      <c r="O2329" s="86">
        <f t="shared" ca="1" si="261"/>
        <v>40702</v>
      </c>
      <c r="P2329" s="5">
        <v>1321.87</v>
      </c>
      <c r="Q2329" s="5">
        <v>6.3838670500283303</v>
      </c>
      <c r="R2329" s="1"/>
      <c r="V2329" s="86">
        <v>40666</v>
      </c>
      <c r="W2329" s="5">
        <v>8.19</v>
      </c>
      <c r="Z2329" s="86">
        <v>40584</v>
      </c>
      <c r="AA2329" s="5">
        <v>91.72</v>
      </c>
      <c r="AC2329" s="1">
        <v>40550</v>
      </c>
      <c r="AD2329">
        <v>3.4051999999999998</v>
      </c>
      <c r="AE2329" s="87">
        <f t="shared" ca="1" si="255"/>
        <v>-7.4300000000000033E-2</v>
      </c>
      <c r="AF2329" s="87">
        <f t="shared" ca="1" si="256"/>
        <v>0.10250902399301236</v>
      </c>
      <c r="AG2329" s="87">
        <f t="shared" ca="1" si="257"/>
        <v>1.6529083459163716</v>
      </c>
      <c r="AI2329" s="1">
        <v>40441</v>
      </c>
      <c r="AJ2329">
        <v>1142.71</v>
      </c>
      <c r="AK2329" s="85">
        <f t="shared" ca="1" si="260"/>
        <v>1.5095291707627323E-2</v>
      </c>
      <c r="AL2329" s="87">
        <f t="shared" ca="1" si="258"/>
        <v>7.0722610639005947E-3</v>
      </c>
      <c r="AM2329" s="87">
        <f t="shared" ca="1" si="259"/>
        <v>11.403678312084542</v>
      </c>
    </row>
    <row r="2330" spans="2:39" x14ac:dyDescent="0.45">
      <c r="B2330" s="86">
        <v>40690</v>
      </c>
      <c r="C2330" s="5">
        <v>90.5</v>
      </c>
      <c r="E2330" s="86">
        <v>40695</v>
      </c>
      <c r="F2330" s="5">
        <v>3.0541999999999998</v>
      </c>
      <c r="G2330" s="5">
        <v>0.92643539080355763</v>
      </c>
      <c r="I2330" s="86">
        <v>40582</v>
      </c>
      <c r="J2330" s="5">
        <v>15.81</v>
      </c>
      <c r="L2330" s="86">
        <v>40701</v>
      </c>
      <c r="M2330" s="5">
        <v>2.5154000000000001</v>
      </c>
      <c r="O2330" s="86">
        <f t="shared" ca="1" si="261"/>
        <v>40701</v>
      </c>
      <c r="P2330" s="5">
        <v>1320.88</v>
      </c>
      <c r="Q2330" s="5">
        <v>6.2254572836354303</v>
      </c>
      <c r="R2330" s="1"/>
      <c r="V2330" s="86">
        <v>40665</v>
      </c>
      <c r="W2330" s="5">
        <v>7.38</v>
      </c>
      <c r="Z2330" s="86">
        <v>40583</v>
      </c>
      <c r="AA2330" s="5">
        <v>91.62</v>
      </c>
      <c r="AC2330" s="1">
        <v>40549</v>
      </c>
      <c r="AD2330">
        <v>3.4794999999999998</v>
      </c>
      <c r="AE2330" s="87">
        <f t="shared" ca="1" si="255"/>
        <v>-6.6500000000000004E-2</v>
      </c>
      <c r="AF2330" s="87">
        <f t="shared" ca="1" si="256"/>
        <v>8.9710534498463335E-2</v>
      </c>
      <c r="AG2330" s="87">
        <f t="shared" ca="1" si="257"/>
        <v>1.4465389037284806</v>
      </c>
      <c r="AI2330" s="1">
        <v>40438</v>
      </c>
      <c r="AJ2330">
        <v>1125.5899999999999</v>
      </c>
      <c r="AK2330" s="85">
        <f t="shared" ca="1" si="260"/>
        <v>8.2657487208078753E-4</v>
      </c>
      <c r="AL2330" s="87">
        <f t="shared" ca="1" si="258"/>
        <v>1.9256937501409453E-3</v>
      </c>
      <c r="AM2330" s="87">
        <f t="shared" ca="1" si="259"/>
        <v>3.1050878715847854</v>
      </c>
    </row>
    <row r="2331" spans="2:39" x14ac:dyDescent="0.45">
      <c r="B2331" s="86">
        <v>40689</v>
      </c>
      <c r="C2331" s="5">
        <v>90.5</v>
      </c>
      <c r="E2331" s="86">
        <v>40694</v>
      </c>
      <c r="F2331" s="5">
        <v>3.1615000000000002</v>
      </c>
      <c r="G2331" s="5">
        <v>0.65781831331556329</v>
      </c>
      <c r="I2331" s="86">
        <v>40581</v>
      </c>
      <c r="J2331" s="5">
        <v>16.28</v>
      </c>
      <c r="L2331" s="86">
        <v>40700</v>
      </c>
      <c r="M2331" s="5">
        <v>2.5019999999999998</v>
      </c>
      <c r="O2331" s="86">
        <f t="shared" ca="1" si="261"/>
        <v>40700</v>
      </c>
      <c r="P2331" s="5">
        <v>1324.57</v>
      </c>
      <c r="Q2331" s="5">
        <v>2.77732670033663</v>
      </c>
      <c r="R2331" s="1"/>
      <c r="V2331" s="86">
        <v>40662</v>
      </c>
      <c r="W2331" s="5">
        <v>7.75</v>
      </c>
      <c r="Z2331" s="86">
        <v>40582</v>
      </c>
      <c r="AA2331" s="5">
        <v>92.14</v>
      </c>
      <c r="AC2331" s="1">
        <v>40548</v>
      </c>
      <c r="AD2331">
        <v>3.5459999999999998</v>
      </c>
      <c r="AE2331" s="87">
        <f t="shared" ca="1" si="255"/>
        <v>0.14679999999999982</v>
      </c>
      <c r="AF2331" s="87">
        <f t="shared" ca="1" si="256"/>
        <v>9.1776794452628208E-2</v>
      </c>
      <c r="AG2331" s="87">
        <f t="shared" ca="1" si="257"/>
        <v>1.4798563443794102</v>
      </c>
      <c r="AI2331" s="1">
        <v>40437</v>
      </c>
      <c r="AJ2331">
        <v>1124.6600000000001</v>
      </c>
      <c r="AK2331" s="85">
        <f t="shared" ca="1" si="260"/>
        <v>-3.6448818706146468E-4</v>
      </c>
      <c r="AL2331" s="87">
        <f t="shared" ca="1" si="258"/>
        <v>5.4748985621633842E-3</v>
      </c>
      <c r="AM2331" s="87">
        <f t="shared" ca="1" si="259"/>
        <v>8.8280086707900658</v>
      </c>
    </row>
    <row r="2332" spans="2:39" x14ac:dyDescent="0.45">
      <c r="B2332" s="86">
        <v>40688</v>
      </c>
      <c r="C2332" s="5">
        <v>93</v>
      </c>
      <c r="E2332" s="86">
        <v>40693</v>
      </c>
      <c r="F2332" s="5">
        <v>3.161</v>
      </c>
      <c r="G2332" s="5">
        <v>0.70862185496450203</v>
      </c>
      <c r="I2332" s="86">
        <v>40578</v>
      </c>
      <c r="J2332" s="5">
        <v>15.93</v>
      </c>
      <c r="L2332" s="86">
        <v>40697</v>
      </c>
      <c r="M2332" s="5">
        <v>2.4863</v>
      </c>
      <c r="O2332" s="86">
        <f t="shared" ca="1" si="261"/>
        <v>40697</v>
      </c>
      <c r="P2332" s="5">
        <v>1319.05</v>
      </c>
      <c r="Q2332" s="5">
        <v>5.9550602575767897</v>
      </c>
      <c r="R2332" s="1"/>
      <c r="V2332" s="86">
        <v>40661</v>
      </c>
      <c r="W2332" s="5">
        <v>7.25</v>
      </c>
      <c r="Z2332" s="86">
        <v>40581</v>
      </c>
      <c r="AA2332" s="5">
        <v>92.04</v>
      </c>
      <c r="AC2332" s="1">
        <v>40547</v>
      </c>
      <c r="AD2332">
        <v>3.3992</v>
      </c>
      <c r="AE2332" s="87">
        <f t="shared" ca="1" si="255"/>
        <v>-5.5999999999998273E-3</v>
      </c>
      <c r="AF2332" s="87">
        <f t="shared" ca="1" si="256"/>
        <v>4.5345369113063617E-2</v>
      </c>
      <c r="AG2332" s="87">
        <f t="shared" ca="1" si="257"/>
        <v>0.73117210696250967</v>
      </c>
      <c r="AI2332" s="1">
        <v>40436</v>
      </c>
      <c r="AJ2332">
        <v>1125.07</v>
      </c>
      <c r="AK2332" s="85">
        <f t="shared" ca="1" si="260"/>
        <v>3.5349097654727201E-3</v>
      </c>
      <c r="AL2332" s="87">
        <f t="shared" ca="1" si="258"/>
        <v>4.8733893949670223E-3</v>
      </c>
      <c r="AM2332" s="87">
        <f t="shared" ca="1" si="259"/>
        <v>7.8581042820097702</v>
      </c>
    </row>
    <row r="2333" spans="2:39" x14ac:dyDescent="0.45">
      <c r="B2333" s="86">
        <v>40687</v>
      </c>
      <c r="C2333" s="5">
        <v>94.08</v>
      </c>
      <c r="E2333" s="86">
        <v>40690</v>
      </c>
      <c r="F2333" s="5">
        <v>3.1718000000000002</v>
      </c>
      <c r="G2333" s="5">
        <v>0.71424308420406279</v>
      </c>
      <c r="I2333" s="86">
        <v>40577</v>
      </c>
      <c r="J2333" s="5">
        <v>16.690000000000001</v>
      </c>
      <c r="L2333" s="86">
        <v>40696</v>
      </c>
      <c r="M2333" s="5">
        <v>2.4925000000000002</v>
      </c>
      <c r="O2333" s="86">
        <f t="shared" ca="1" si="261"/>
        <v>40696</v>
      </c>
      <c r="P2333" s="5">
        <v>1310.87</v>
      </c>
      <c r="Q2333" s="5">
        <v>13.3135326112619</v>
      </c>
      <c r="R2333" s="1"/>
      <c r="V2333" s="86">
        <v>40660</v>
      </c>
      <c r="W2333" s="5">
        <v>7.5</v>
      </c>
      <c r="Z2333" s="86">
        <v>40578</v>
      </c>
      <c r="AA2333" s="5">
        <v>91.87</v>
      </c>
      <c r="AC2333" s="1">
        <v>40546</v>
      </c>
      <c r="AD2333">
        <v>3.4047999999999998</v>
      </c>
      <c r="AE2333" s="87">
        <f t="shared" ref="AE2333:AE2396" ca="1" si="262">(AD2333-AD2334)</f>
        <v>2.5299999999999656E-2</v>
      </c>
      <c r="AF2333" s="87">
        <f t="shared" ref="AF2333:AF2396" ca="1" si="263">STDEV(AE2333:AE2336)</f>
        <v>7.5460629911674224E-2</v>
      </c>
      <c r="AG2333" s="87">
        <f t="shared" ref="AG2333:AG2396" ca="1" si="264">AF2333*SQRT(260)</f>
        <v>1.2167660963937696</v>
      </c>
      <c r="AI2333" s="1">
        <v>40435</v>
      </c>
      <c r="AJ2333">
        <v>1121.0999999999999</v>
      </c>
      <c r="AK2333" s="85">
        <f t="shared" ca="1" si="260"/>
        <v>-7.1333039137130773E-4</v>
      </c>
      <c r="AL2333" s="87">
        <f t="shared" ref="AL2333:AL2396" ca="1" si="265">STDEV(AK2333:AK2336)</f>
        <v>4.8142406323641706E-3</v>
      </c>
      <c r="AM2333" s="87">
        <f t="shared" ref="AM2333:AM2396" ca="1" si="266">AL2333*SQRT(260)*100</f>
        <v>7.7627297680903489</v>
      </c>
    </row>
    <row r="2334" spans="2:39" x14ac:dyDescent="0.45">
      <c r="B2334" s="86">
        <v>40686</v>
      </c>
      <c r="C2334" s="5">
        <v>95.5</v>
      </c>
      <c r="E2334" s="86">
        <v>40689</v>
      </c>
      <c r="F2334" s="5">
        <v>3.149</v>
      </c>
      <c r="G2334" s="5">
        <v>0.61125792428401104</v>
      </c>
      <c r="I2334" s="86">
        <v>40576</v>
      </c>
      <c r="J2334" s="5">
        <v>17.3</v>
      </c>
      <c r="L2334" s="86">
        <v>40695</v>
      </c>
      <c r="M2334" s="5">
        <v>2.4297</v>
      </c>
      <c r="O2334" s="86">
        <f t="shared" ca="1" si="261"/>
        <v>40695</v>
      </c>
      <c r="P2334" s="5">
        <v>1307.0999999999999</v>
      </c>
      <c r="Q2334" s="5">
        <v>13.2817170117118</v>
      </c>
      <c r="R2334" s="1"/>
      <c r="V2334" s="86">
        <v>40659</v>
      </c>
      <c r="W2334" s="5">
        <v>7.19</v>
      </c>
      <c r="Z2334" s="86">
        <v>40577</v>
      </c>
      <c r="AA2334" s="5">
        <v>91.47</v>
      </c>
      <c r="AC2334" s="1">
        <v>40543</v>
      </c>
      <c r="AD2334">
        <v>3.3795000000000002</v>
      </c>
      <c r="AE2334" s="87">
        <f t="shared" ca="1" si="262"/>
        <v>-7.2499999999999787E-2</v>
      </c>
      <c r="AF2334" s="87">
        <f t="shared" ca="1" si="263"/>
        <v>0.12083935272363344</v>
      </c>
      <c r="AG2334" s="87">
        <f t="shared" ca="1" si="264"/>
        <v>1.9484760155909902</v>
      </c>
      <c r="AI2334" s="1">
        <v>40434</v>
      </c>
      <c r="AJ2334">
        <v>1121.9000000000001</v>
      </c>
      <c r="AK2334" s="85">
        <f t="shared" ref="AK2334:AK2397" ca="1" si="267">LN(AJ2334/AJ2335)</f>
        <v>1.1069148848932673E-2</v>
      </c>
      <c r="AL2334" s="87">
        <f t="shared" ca="1" si="265"/>
        <v>2.9487627092996604E-3</v>
      </c>
      <c r="AM2334" s="87">
        <f t="shared" ca="1" si="266"/>
        <v>4.7547370001890021</v>
      </c>
    </row>
    <row r="2335" spans="2:39" x14ac:dyDescent="0.45">
      <c r="B2335" s="86">
        <v>40683</v>
      </c>
      <c r="C2335" s="5">
        <v>95.19</v>
      </c>
      <c r="E2335" s="86">
        <v>40688</v>
      </c>
      <c r="F2335" s="5">
        <v>3.2214999999999998</v>
      </c>
      <c r="G2335" s="5">
        <v>0.32442215296328425</v>
      </c>
      <c r="I2335" s="86">
        <v>40575</v>
      </c>
      <c r="J2335" s="5">
        <v>17.63</v>
      </c>
      <c r="L2335" s="86">
        <v>40694</v>
      </c>
      <c r="M2335" s="5">
        <v>2.5019999999999998</v>
      </c>
      <c r="O2335" s="86">
        <f t="shared" ca="1" si="261"/>
        <v>40694</v>
      </c>
      <c r="P2335" s="5">
        <v>1304.03</v>
      </c>
      <c r="Q2335" s="5">
        <v>23.940384748254498</v>
      </c>
      <c r="R2335" s="1"/>
      <c r="V2335" s="86">
        <v>40658</v>
      </c>
      <c r="W2335" s="5">
        <v>7.94</v>
      </c>
      <c r="Z2335" s="86">
        <v>40576</v>
      </c>
      <c r="AA2335" s="5">
        <v>91.47</v>
      </c>
      <c r="AC2335" s="1">
        <v>40542</v>
      </c>
      <c r="AD2335">
        <v>3.452</v>
      </c>
      <c r="AE2335" s="87">
        <f t="shared" ca="1" si="262"/>
        <v>2.1900000000000031E-2</v>
      </c>
      <c r="AF2335" s="87">
        <f t="shared" ca="1" si="263"/>
        <v>0.11845851594545684</v>
      </c>
      <c r="AG2335" s="87">
        <f t="shared" ca="1" si="264"/>
        <v>1.9100861760664132</v>
      </c>
      <c r="AI2335" s="1">
        <v>40431</v>
      </c>
      <c r="AJ2335">
        <v>1109.55</v>
      </c>
      <c r="AK2335" s="85">
        <f t="shared" ca="1" si="267"/>
        <v>4.8515496768282177E-3</v>
      </c>
      <c r="AL2335" s="87">
        <f t="shared" ca="1" si="265"/>
        <v>8.4832736534888129E-3</v>
      </c>
      <c r="AM2335" s="87">
        <f t="shared" ca="1" si="266"/>
        <v>13.678867748755424</v>
      </c>
    </row>
    <row r="2336" spans="2:39" x14ac:dyDescent="0.45">
      <c r="B2336" s="86">
        <v>40682</v>
      </c>
      <c r="C2336" s="5">
        <v>96.364999999999995</v>
      </c>
      <c r="E2336" s="86">
        <v>40687</v>
      </c>
      <c r="F2336" s="5">
        <v>3.2029999999999998</v>
      </c>
      <c r="G2336" s="5">
        <v>0.19528201828807826</v>
      </c>
      <c r="I2336" s="86">
        <v>40574</v>
      </c>
      <c r="J2336" s="5">
        <v>19.53</v>
      </c>
      <c r="L2336" s="86">
        <v>40693</v>
      </c>
      <c r="M2336" s="5">
        <v>2.5059999999999998</v>
      </c>
      <c r="O2336" s="86">
        <f t="shared" ca="1" si="261"/>
        <v>40693</v>
      </c>
      <c r="P2336" s="5">
        <v>1307.5899999999999</v>
      </c>
      <c r="Q2336" s="5">
        <v>23.628019997664001</v>
      </c>
      <c r="R2336" s="1"/>
      <c r="V2336" s="86">
        <v>40655</v>
      </c>
      <c r="W2336" s="5">
        <v>7.88</v>
      </c>
      <c r="Z2336" s="86">
        <v>40575</v>
      </c>
      <c r="AA2336" s="5">
        <v>91.37</v>
      </c>
      <c r="AC2336" s="1">
        <v>40541</v>
      </c>
      <c r="AD2336">
        <v>3.4300999999999999</v>
      </c>
      <c r="AE2336" s="87">
        <f t="shared" ca="1" si="262"/>
        <v>-0.12910000000000021</v>
      </c>
      <c r="AF2336" s="87">
        <f t="shared" ca="1" si="263"/>
        <v>0.11731845549614116</v>
      </c>
      <c r="AG2336" s="87">
        <f t="shared" ca="1" si="264"/>
        <v>1.8917032536843652</v>
      </c>
      <c r="AI2336" s="1">
        <v>40430</v>
      </c>
      <c r="AJ2336">
        <v>1104.18</v>
      </c>
      <c r="AK2336" s="85">
        <f t="shared" ca="1" si="267"/>
        <v>4.8205989722323915E-3</v>
      </c>
      <c r="AL2336" s="87">
        <f t="shared" ca="1" si="265"/>
        <v>1.0469417199922644E-2</v>
      </c>
      <c r="AM2336" s="87">
        <f t="shared" ca="1" si="266"/>
        <v>16.881427988049289</v>
      </c>
    </row>
    <row r="2337" spans="2:39" x14ac:dyDescent="0.45">
      <c r="B2337" s="86">
        <v>40681</v>
      </c>
      <c r="C2337" s="5">
        <v>95.03</v>
      </c>
      <c r="E2337" s="86">
        <v>40686</v>
      </c>
      <c r="F2337" s="5">
        <v>3.2244999999999999</v>
      </c>
      <c r="G2337" s="5">
        <v>0.7020930493887545</v>
      </c>
      <c r="I2337" s="86">
        <v>40571</v>
      </c>
      <c r="J2337" s="5">
        <v>20.04</v>
      </c>
      <c r="L2337" s="86">
        <v>40690</v>
      </c>
      <c r="M2337" s="5">
        <v>2.5112999999999999</v>
      </c>
      <c r="O2337" s="86">
        <f t="shared" ca="1" si="261"/>
        <v>40690</v>
      </c>
      <c r="P2337" s="5">
        <v>1286.1199999999999</v>
      </c>
      <c r="Q2337" s="5">
        <v>18.6579840555491</v>
      </c>
      <c r="R2337" s="1"/>
      <c r="V2337" s="86">
        <v>40654</v>
      </c>
      <c r="W2337" s="5">
        <v>8.01</v>
      </c>
      <c r="Z2337" s="86">
        <v>40574</v>
      </c>
      <c r="AA2337" s="5">
        <v>91.78</v>
      </c>
      <c r="AC2337" s="1">
        <v>40540</v>
      </c>
      <c r="AD2337">
        <v>3.5592000000000001</v>
      </c>
      <c r="AE2337" s="87">
        <f t="shared" ca="1" si="262"/>
        <v>0.14720000000000022</v>
      </c>
      <c r="AF2337" s="87">
        <f t="shared" ca="1" si="263"/>
        <v>8.6519227150193001E-2</v>
      </c>
      <c r="AG2337" s="87">
        <f t="shared" ca="1" si="264"/>
        <v>1.3950806189368914</v>
      </c>
      <c r="AI2337" s="1">
        <v>40429</v>
      </c>
      <c r="AJ2337">
        <v>1098.8699999999999</v>
      </c>
      <c r="AK2337" s="85">
        <f t="shared" ca="1" si="267"/>
        <v>6.4180326297209487E-3</v>
      </c>
      <c r="AL2337" s="87">
        <f t="shared" ca="1" si="265"/>
        <v>1.0890101035627429E-2</v>
      </c>
      <c r="AM2337" s="87">
        <f t="shared" ca="1" si="266"/>
        <v>17.55976029084826</v>
      </c>
    </row>
    <row r="2338" spans="2:39" x14ac:dyDescent="0.45">
      <c r="B2338" s="86">
        <v>40680</v>
      </c>
      <c r="C2338" s="5">
        <v>95.9</v>
      </c>
      <c r="E2338" s="86">
        <v>40683</v>
      </c>
      <c r="F2338" s="5">
        <v>3.2355</v>
      </c>
      <c r="G2338" s="5">
        <v>0.76868289951058411</v>
      </c>
      <c r="I2338" s="86">
        <v>40570</v>
      </c>
      <c r="J2338" s="5">
        <v>16.149999999999999</v>
      </c>
      <c r="L2338" s="86">
        <v>40689</v>
      </c>
      <c r="M2338" s="5">
        <v>2.4740000000000002</v>
      </c>
      <c r="O2338" s="86">
        <f t="shared" ca="1" si="261"/>
        <v>40689</v>
      </c>
      <c r="P2338" s="5">
        <v>1276.3399999999999</v>
      </c>
      <c r="Q2338" s="5">
        <v>16.533990673363501</v>
      </c>
      <c r="R2338" s="1"/>
      <c r="V2338" s="86">
        <v>40653</v>
      </c>
      <c r="W2338" s="5">
        <v>8</v>
      </c>
      <c r="Z2338" s="86">
        <v>40571</v>
      </c>
      <c r="AA2338" s="5">
        <v>91.29</v>
      </c>
      <c r="AC2338" s="1">
        <v>40539</v>
      </c>
      <c r="AD2338">
        <v>3.4119999999999999</v>
      </c>
      <c r="AE2338" s="87">
        <f t="shared" ca="1" si="262"/>
        <v>-5.8000000000000274E-2</v>
      </c>
      <c r="AF2338" s="87">
        <f t="shared" ca="1" si="263"/>
        <v>4.6408287693758737E-2</v>
      </c>
      <c r="AG2338" s="87">
        <f t="shared" ca="1" si="264"/>
        <v>0.7483111540885492</v>
      </c>
      <c r="AI2338" s="1">
        <v>40428</v>
      </c>
      <c r="AJ2338">
        <v>1091.8399999999999</v>
      </c>
      <c r="AK2338" s="85">
        <f t="shared" ca="1" si="267"/>
        <v>-1.1537451266510625E-2</v>
      </c>
      <c r="AL2338" s="87">
        <f t="shared" ca="1" si="265"/>
        <v>1.6718569051212714E-2</v>
      </c>
      <c r="AM2338" s="87">
        <f t="shared" ca="1" si="266"/>
        <v>26.957882574720806</v>
      </c>
    </row>
    <row r="2339" spans="2:39" x14ac:dyDescent="0.45">
      <c r="B2339" s="86">
        <v>40679</v>
      </c>
      <c r="C2339" s="5">
        <v>96.96</v>
      </c>
      <c r="E2339" s="86">
        <v>40682</v>
      </c>
      <c r="F2339" s="5">
        <v>3.2618999999999998</v>
      </c>
      <c r="G2339" s="5">
        <v>0.77597335650136923</v>
      </c>
      <c r="I2339" s="86">
        <v>40569</v>
      </c>
      <c r="J2339" s="5">
        <v>16.64</v>
      </c>
      <c r="L2339" s="86">
        <v>40688</v>
      </c>
      <c r="M2339" s="5">
        <v>2.5114999999999998</v>
      </c>
      <c r="O2339" s="86">
        <f t="shared" ca="1" si="261"/>
        <v>40688</v>
      </c>
      <c r="P2339" s="5">
        <v>1299.54</v>
      </c>
      <c r="Q2339" s="5">
        <v>3.8843328314941301</v>
      </c>
      <c r="R2339" s="1"/>
      <c r="V2339" s="86">
        <v>40652</v>
      </c>
      <c r="W2339" s="5">
        <v>7.5</v>
      </c>
      <c r="Z2339" s="86">
        <v>40570</v>
      </c>
      <c r="AA2339" s="5">
        <v>91.84</v>
      </c>
      <c r="AC2339" s="1">
        <v>40536</v>
      </c>
      <c r="AD2339">
        <v>3.47</v>
      </c>
      <c r="AE2339" s="87">
        <f t="shared" ca="1" si="262"/>
        <v>-4.9999999999972289E-4</v>
      </c>
      <c r="AF2339" s="87">
        <f t="shared" ca="1" si="263"/>
        <v>3.6040486493201851E-2</v>
      </c>
      <c r="AG2339" s="87">
        <f t="shared" ca="1" si="264"/>
        <v>0.58113538296453171</v>
      </c>
      <c r="AI2339" s="1">
        <v>40424</v>
      </c>
      <c r="AJ2339">
        <v>1104.51</v>
      </c>
      <c r="AK2339" s="85">
        <f t="shared" ca="1" si="267"/>
        <v>1.3132362555402658E-2</v>
      </c>
      <c r="AL2339" s="87">
        <f t="shared" ca="1" si="265"/>
        <v>1.2015968931378587E-2</v>
      </c>
      <c r="AM2339" s="87">
        <f t="shared" ca="1" si="266"/>
        <v>19.37516772406433</v>
      </c>
    </row>
    <row r="2340" spans="2:39" x14ac:dyDescent="0.45">
      <c r="B2340" s="86">
        <v>40676</v>
      </c>
      <c r="C2340" s="5">
        <v>97.03</v>
      </c>
      <c r="E2340" s="86">
        <v>40681</v>
      </c>
      <c r="F2340" s="5">
        <v>3.2610000000000001</v>
      </c>
      <c r="G2340" s="5">
        <v>0.8722248849923977</v>
      </c>
      <c r="I2340" s="86">
        <v>40568</v>
      </c>
      <c r="J2340" s="5">
        <v>17.59</v>
      </c>
      <c r="L2340" s="86">
        <v>40687</v>
      </c>
      <c r="M2340" s="5">
        <v>2.4904999999999999</v>
      </c>
      <c r="O2340" s="86">
        <f t="shared" ca="1" si="261"/>
        <v>40687</v>
      </c>
      <c r="P2340" s="5">
        <v>1296.6300000000001</v>
      </c>
      <c r="Q2340" s="5">
        <v>3.85297446455737</v>
      </c>
      <c r="R2340" s="1"/>
      <c r="V2340" s="86">
        <v>40651</v>
      </c>
      <c r="W2340" s="5">
        <v>6.5</v>
      </c>
      <c r="Z2340" s="86">
        <v>40569</v>
      </c>
      <c r="AA2340" s="5">
        <v>91.72</v>
      </c>
      <c r="AC2340" s="1">
        <v>40535</v>
      </c>
      <c r="AD2340">
        <v>3.4704999999999999</v>
      </c>
      <c r="AE2340" s="87">
        <f t="shared" ca="1" si="262"/>
        <v>3.7500000000000089E-2</v>
      </c>
      <c r="AF2340" s="87">
        <f t="shared" ca="1" si="263"/>
        <v>3.6595480139857035E-2</v>
      </c>
      <c r="AG2340" s="87">
        <f t="shared" ca="1" si="264"/>
        <v>0.59008438662053608</v>
      </c>
      <c r="AI2340" s="1">
        <v>40423</v>
      </c>
      <c r="AJ2340">
        <v>1090.0999999999999</v>
      </c>
      <c r="AK2340" s="85">
        <f t="shared" ca="1" si="267"/>
        <v>9.0399115421741037E-3</v>
      </c>
      <c r="AL2340" s="87">
        <f t="shared" ca="1" si="265"/>
        <v>1.8322035496431337E-2</v>
      </c>
      <c r="AM2340" s="87">
        <f t="shared" ca="1" si="266"/>
        <v>29.543394529140919</v>
      </c>
    </row>
    <row r="2341" spans="2:39" x14ac:dyDescent="0.45">
      <c r="B2341" s="86">
        <v>40675</v>
      </c>
      <c r="C2341" s="5">
        <v>98.375</v>
      </c>
      <c r="E2341" s="86">
        <v>40680</v>
      </c>
      <c r="F2341" s="5">
        <v>3.1890000000000001</v>
      </c>
      <c r="G2341" s="5">
        <v>0.64538360685719598</v>
      </c>
      <c r="I2341" s="86">
        <v>40567</v>
      </c>
      <c r="J2341" s="5">
        <v>17.649999999999999</v>
      </c>
      <c r="L2341" s="86">
        <v>40686</v>
      </c>
      <c r="M2341" s="5">
        <v>2.4984999999999999</v>
      </c>
      <c r="O2341" s="86">
        <f t="shared" ca="1" si="261"/>
        <v>40686</v>
      </c>
      <c r="P2341" s="5">
        <v>1291.18</v>
      </c>
      <c r="Q2341" s="5">
        <v>4.9675364515598304</v>
      </c>
      <c r="R2341" s="1"/>
      <c r="V2341" s="86">
        <v>40648</v>
      </c>
      <c r="W2341" s="5">
        <v>8.69</v>
      </c>
      <c r="Z2341" s="86">
        <v>40568</v>
      </c>
      <c r="AA2341" s="5">
        <v>91.53</v>
      </c>
      <c r="AC2341" s="1">
        <v>40534</v>
      </c>
      <c r="AD2341">
        <v>3.4329999999999998</v>
      </c>
      <c r="AE2341" s="87">
        <f t="shared" ca="1" si="262"/>
        <v>4.2499999999999982E-2</v>
      </c>
      <c r="AF2341" s="87">
        <f t="shared" ca="1" si="263"/>
        <v>6.523163854040967E-2</v>
      </c>
      <c r="AG2341" s="87">
        <f t="shared" ca="1" si="264"/>
        <v>1.0518285665132563</v>
      </c>
      <c r="AI2341" s="1">
        <v>40422</v>
      </c>
      <c r="AJ2341">
        <v>1080.29</v>
      </c>
      <c r="AK2341" s="85">
        <f t="shared" ca="1" si="267"/>
        <v>2.9077658348076421E-2</v>
      </c>
      <c r="AL2341" s="87">
        <f t="shared" ca="1" si="265"/>
        <v>1.9100822108263308E-2</v>
      </c>
      <c r="AM2341" s="87">
        <f t="shared" ca="1" si="266"/>
        <v>30.799150208243613</v>
      </c>
    </row>
    <row r="2342" spans="2:39" x14ac:dyDescent="0.45">
      <c r="B2342" s="86">
        <v>40674</v>
      </c>
      <c r="C2342" s="5">
        <v>98.88</v>
      </c>
      <c r="E2342" s="86">
        <v>40679</v>
      </c>
      <c r="F2342" s="5">
        <v>3.2204999999999999</v>
      </c>
      <c r="G2342" s="5">
        <v>0.7106911073033092</v>
      </c>
      <c r="I2342" s="86">
        <v>40564</v>
      </c>
      <c r="J2342" s="5">
        <v>18.47</v>
      </c>
      <c r="L2342" s="86">
        <v>40683</v>
      </c>
      <c r="M2342" s="5">
        <v>2.5274999999999999</v>
      </c>
      <c r="O2342" s="86">
        <f t="shared" ca="1" si="261"/>
        <v>40683</v>
      </c>
      <c r="P2342" s="5">
        <v>1290.8399999999999</v>
      </c>
      <c r="Q2342" s="5">
        <v>11.097950056349999</v>
      </c>
      <c r="R2342" s="1"/>
      <c r="V2342" s="86">
        <v>40647</v>
      </c>
      <c r="W2342" s="5">
        <v>9.5</v>
      </c>
      <c r="Z2342" s="86">
        <v>40567</v>
      </c>
      <c r="AA2342" s="5">
        <v>91.39</v>
      </c>
      <c r="AC2342" s="1">
        <v>40533</v>
      </c>
      <c r="AD2342">
        <v>3.3904999999999998</v>
      </c>
      <c r="AE2342" s="87">
        <f t="shared" ca="1" si="262"/>
        <v>-3.4499999999999975E-2</v>
      </c>
      <c r="AF2342" s="87">
        <f t="shared" ca="1" si="263"/>
        <v>5.8225796115925439E-2</v>
      </c>
      <c r="AG2342" s="87">
        <f t="shared" ca="1" si="264"/>
        <v>0.93886275177294287</v>
      </c>
      <c r="AI2342" s="1">
        <v>40421</v>
      </c>
      <c r="AJ2342">
        <v>1049.33</v>
      </c>
      <c r="AK2342" s="85">
        <f t="shared" ca="1" si="267"/>
        <v>3.9080186366549391E-4</v>
      </c>
      <c r="AL2342" s="87">
        <f t="shared" ca="1" si="265"/>
        <v>1.3441907630416246E-2</v>
      </c>
      <c r="AM2342" s="87">
        <f t="shared" ca="1" si="266"/>
        <v>21.674424789047357</v>
      </c>
    </row>
    <row r="2343" spans="2:39" x14ac:dyDescent="0.45">
      <c r="B2343" s="86">
        <v>40673</v>
      </c>
      <c r="C2343" s="5">
        <v>98.29</v>
      </c>
      <c r="E2343" s="86">
        <v>40676</v>
      </c>
      <c r="F2343" s="5">
        <v>3.2490000000000001</v>
      </c>
      <c r="G2343" s="5">
        <v>0.95926491822297766</v>
      </c>
      <c r="I2343" s="86">
        <v>40563</v>
      </c>
      <c r="J2343" s="5">
        <v>17.989999999999998</v>
      </c>
      <c r="L2343" s="86">
        <v>40682</v>
      </c>
      <c r="M2343" s="5">
        <v>2.5419</v>
      </c>
      <c r="O2343" s="86">
        <f t="shared" ca="1" si="261"/>
        <v>40682</v>
      </c>
      <c r="P2343" s="5">
        <v>1283.3499999999999</v>
      </c>
      <c r="Q2343" s="5">
        <v>9.2168628450180208</v>
      </c>
      <c r="R2343" s="1"/>
      <c r="V2343" s="86">
        <v>40646</v>
      </c>
      <c r="W2343" s="5">
        <v>8.5</v>
      </c>
      <c r="Z2343" s="86">
        <v>40564</v>
      </c>
      <c r="AA2343" s="5">
        <v>91.26</v>
      </c>
      <c r="AC2343" s="1">
        <v>40532</v>
      </c>
      <c r="AD2343">
        <v>3.4249999999999998</v>
      </c>
      <c r="AE2343" s="87">
        <f t="shared" ca="1" si="262"/>
        <v>-5.0000000000003375E-3</v>
      </c>
      <c r="AF2343" s="87">
        <f t="shared" ca="1" si="263"/>
        <v>0.10180973676422109</v>
      </c>
      <c r="AG2343" s="87">
        <f t="shared" ca="1" si="264"/>
        <v>1.6416326781591541</v>
      </c>
      <c r="AI2343" s="1">
        <v>40420</v>
      </c>
      <c r="AJ2343">
        <v>1048.92</v>
      </c>
      <c r="AK2343" s="85">
        <f t="shared" ca="1" si="267"/>
        <v>-1.4828685114819894E-2</v>
      </c>
      <c r="AL2343" s="87">
        <f t="shared" ca="1" si="265"/>
        <v>1.3648464839043105E-2</v>
      </c>
      <c r="AM2343" s="87">
        <f t="shared" ca="1" si="266"/>
        <v>22.007488280191119</v>
      </c>
    </row>
    <row r="2344" spans="2:39" x14ac:dyDescent="0.45">
      <c r="B2344" s="86">
        <v>40672</v>
      </c>
      <c r="C2344" s="5">
        <v>99.7</v>
      </c>
      <c r="E2344" s="86">
        <v>40675</v>
      </c>
      <c r="F2344" s="5">
        <v>3.2945000000000002</v>
      </c>
      <c r="G2344" s="5">
        <v>0.82342981890788258</v>
      </c>
      <c r="I2344" s="86">
        <v>40562</v>
      </c>
      <c r="J2344" s="5">
        <v>17.309999999999999</v>
      </c>
      <c r="L2344" s="86">
        <v>40681</v>
      </c>
      <c r="M2344" s="5">
        <v>2.5150000000000001</v>
      </c>
      <c r="O2344" s="86">
        <f t="shared" ca="1" si="261"/>
        <v>40681</v>
      </c>
      <c r="P2344" s="5">
        <v>1280.26</v>
      </c>
      <c r="Q2344" s="5">
        <v>11.746588463445899</v>
      </c>
      <c r="R2344" s="1"/>
      <c r="V2344" s="86">
        <v>40645</v>
      </c>
      <c r="W2344" s="5">
        <v>9.06</v>
      </c>
      <c r="Z2344" s="86">
        <v>40563</v>
      </c>
      <c r="AA2344" s="5">
        <v>90.89</v>
      </c>
      <c r="AC2344" s="1">
        <v>40529</v>
      </c>
      <c r="AD2344">
        <v>3.43</v>
      </c>
      <c r="AE2344" s="87">
        <f t="shared" ca="1" si="262"/>
        <v>-0.11299999999999999</v>
      </c>
      <c r="AF2344" s="87">
        <f t="shared" ca="1" si="263"/>
        <v>0.15796727509202665</v>
      </c>
      <c r="AG2344" s="87">
        <f t="shared" ca="1" si="264"/>
        <v>2.5471457751766007</v>
      </c>
      <c r="AI2344" s="1">
        <v>40417</v>
      </c>
      <c r="AJ2344">
        <v>1064.5899999999999</v>
      </c>
      <c r="AK2344" s="85">
        <f t="shared" ca="1" si="267"/>
        <v>1.6450714533391333E-2</v>
      </c>
      <c r="AL2344" s="87">
        <f t="shared" ca="1" si="265"/>
        <v>1.3576257135272374E-2</v>
      </c>
      <c r="AM2344" s="87">
        <f t="shared" ca="1" si="266"/>
        <v>21.891056856348634</v>
      </c>
    </row>
    <row r="2345" spans="2:39" x14ac:dyDescent="0.45">
      <c r="B2345" s="86">
        <v>40669</v>
      </c>
      <c r="C2345" s="5">
        <v>98.02</v>
      </c>
      <c r="E2345" s="86">
        <v>40674</v>
      </c>
      <c r="F2345" s="5">
        <v>3.2509999999999999</v>
      </c>
      <c r="G2345" s="5">
        <v>0.75898924015210301</v>
      </c>
      <c r="I2345" s="86">
        <v>40561</v>
      </c>
      <c r="J2345" s="5">
        <v>15.87</v>
      </c>
      <c r="L2345" s="86">
        <v>40680</v>
      </c>
      <c r="M2345" s="5">
        <v>2.4775</v>
      </c>
      <c r="O2345" s="86">
        <f t="shared" ca="1" si="261"/>
        <v>40680</v>
      </c>
      <c r="P2345" s="5">
        <v>1281.92</v>
      </c>
      <c r="Q2345" s="5">
        <v>11.7702038000211</v>
      </c>
      <c r="R2345" s="1"/>
      <c r="V2345" s="86">
        <v>40644</v>
      </c>
      <c r="W2345" s="5">
        <v>9.69</v>
      </c>
      <c r="Z2345" s="86">
        <v>40562</v>
      </c>
      <c r="AA2345" s="5">
        <v>91.07</v>
      </c>
      <c r="AC2345" s="1">
        <v>40528</v>
      </c>
      <c r="AD2345">
        <v>3.5430000000000001</v>
      </c>
      <c r="AE2345" s="87">
        <f t="shared" ca="1" si="262"/>
        <v>-0.12329999999999997</v>
      </c>
      <c r="AF2345" s="87">
        <f t="shared" ca="1" si="263"/>
        <v>0.1447719240736961</v>
      </c>
      <c r="AG2345" s="87">
        <f t="shared" ca="1" si="264"/>
        <v>2.3343771331984913</v>
      </c>
      <c r="AI2345" s="1">
        <v>40416</v>
      </c>
      <c r="AJ2345">
        <v>1047.22</v>
      </c>
      <c r="AK2345" s="85">
        <f t="shared" ca="1" si="267"/>
        <v>-7.7144802463370923E-3</v>
      </c>
      <c r="AL2345" s="87">
        <f t="shared" ca="1" si="265"/>
        <v>7.4614525800999728E-3</v>
      </c>
      <c r="AM2345" s="87">
        <f t="shared" ca="1" si="266"/>
        <v>12.031230775494642</v>
      </c>
    </row>
    <row r="2346" spans="2:39" x14ac:dyDescent="0.45">
      <c r="B2346" s="86">
        <v>40668</v>
      </c>
      <c r="C2346" s="5">
        <v>96.5</v>
      </c>
      <c r="E2346" s="86">
        <v>40673</v>
      </c>
      <c r="F2346" s="5">
        <v>3.3037999999999998</v>
      </c>
      <c r="G2346" s="5">
        <v>0.80200015586033335</v>
      </c>
      <c r="I2346" s="86">
        <v>40557</v>
      </c>
      <c r="J2346" s="5">
        <v>15.46</v>
      </c>
      <c r="L2346" s="86">
        <v>40679</v>
      </c>
      <c r="M2346" s="5">
        <v>2.5081000000000002</v>
      </c>
      <c r="O2346" s="86">
        <f t="shared" ca="1" si="261"/>
        <v>40679</v>
      </c>
      <c r="P2346" s="5">
        <v>1295.02</v>
      </c>
      <c r="Q2346" s="5">
        <v>8.0871225032378309</v>
      </c>
      <c r="R2346" s="1"/>
      <c r="V2346" s="86">
        <v>40641</v>
      </c>
      <c r="W2346" s="5">
        <v>10</v>
      </c>
      <c r="Z2346" s="86">
        <v>40561</v>
      </c>
      <c r="AA2346" s="5">
        <v>91.35</v>
      </c>
      <c r="AC2346" s="1">
        <v>40527</v>
      </c>
      <c r="AD2346">
        <v>3.6663000000000001</v>
      </c>
      <c r="AE2346" s="87">
        <f t="shared" ca="1" si="262"/>
        <v>9.2799999999999994E-2</v>
      </c>
      <c r="AF2346" s="87">
        <f t="shared" ca="1" si="263"/>
        <v>0.10702083909220678</v>
      </c>
      <c r="AG2346" s="87">
        <f t="shared" ca="1" si="264"/>
        <v>1.7256591784011126</v>
      </c>
      <c r="AI2346" s="1">
        <v>40415</v>
      </c>
      <c r="AJ2346">
        <v>1055.33</v>
      </c>
      <c r="AK2346" s="85">
        <f t="shared" ca="1" si="267"/>
        <v>3.2839816909079997E-3</v>
      </c>
      <c r="AL2346" s="87">
        <f t="shared" ca="1" si="265"/>
        <v>7.384579528625943E-3</v>
      </c>
      <c r="AM2346" s="87">
        <f t="shared" ca="1" si="266"/>
        <v>11.907276704518271</v>
      </c>
    </row>
    <row r="2347" spans="2:39" x14ac:dyDescent="0.45">
      <c r="B2347" s="86">
        <v>40667</v>
      </c>
      <c r="C2347" s="5">
        <v>92.665000000000006</v>
      </c>
      <c r="E2347" s="86">
        <v>40672</v>
      </c>
      <c r="F2347" s="5">
        <v>3.2414999999999998</v>
      </c>
      <c r="G2347" s="5">
        <v>0.46214180724102233</v>
      </c>
      <c r="I2347" s="86">
        <v>40556</v>
      </c>
      <c r="J2347" s="5">
        <v>16.39</v>
      </c>
      <c r="L2347" s="86">
        <v>40676</v>
      </c>
      <c r="M2347" s="5">
        <v>2.5215000000000001</v>
      </c>
      <c r="O2347" s="86">
        <f t="shared" ca="1" si="261"/>
        <v>40676</v>
      </c>
      <c r="P2347" s="5">
        <v>1293.24</v>
      </c>
      <c r="Q2347" s="5">
        <v>7.6369969446580201</v>
      </c>
      <c r="R2347" s="1"/>
      <c r="V2347" s="86">
        <v>40640</v>
      </c>
      <c r="W2347" s="5">
        <v>9.75</v>
      </c>
      <c r="Z2347" s="86">
        <v>40557</v>
      </c>
      <c r="AA2347" s="5">
        <v>91.36</v>
      </c>
      <c r="AC2347" s="1">
        <v>40526</v>
      </c>
      <c r="AD2347">
        <v>3.5735000000000001</v>
      </c>
      <c r="AE2347" s="87">
        <f t="shared" ca="1" si="262"/>
        <v>0.19750000000000023</v>
      </c>
      <c r="AF2347" s="87">
        <f t="shared" ca="1" si="263"/>
        <v>0.1407968394531639</v>
      </c>
      <c r="AG2347" s="87">
        <f t="shared" ca="1" si="264"/>
        <v>2.2702808196344351</v>
      </c>
      <c r="AI2347" s="1">
        <v>40414</v>
      </c>
      <c r="AJ2347">
        <v>1051.8699999999999</v>
      </c>
      <c r="AK2347" s="85">
        <f t="shared" ca="1" si="267"/>
        <v>-1.4618777443950457E-2</v>
      </c>
      <c r="AL2347" s="87">
        <f t="shared" ca="1" si="265"/>
        <v>6.9969799795681978E-3</v>
      </c>
      <c r="AM2347" s="87">
        <f t="shared" ca="1" si="266"/>
        <v>11.282291210992705</v>
      </c>
    </row>
    <row r="2348" spans="2:39" x14ac:dyDescent="0.45">
      <c r="B2348" s="86">
        <v>40666</v>
      </c>
      <c r="C2348" s="5">
        <v>93</v>
      </c>
      <c r="E2348" s="86">
        <v>40669</v>
      </c>
      <c r="F2348" s="5">
        <v>3.2401</v>
      </c>
      <c r="G2348" s="5">
        <v>0.38947965287033792</v>
      </c>
      <c r="I2348" s="86">
        <v>40555</v>
      </c>
      <c r="J2348" s="5">
        <v>16.239999999999998</v>
      </c>
      <c r="L2348" s="86">
        <v>40675</v>
      </c>
      <c r="M2348" s="5">
        <v>2.5495999999999999</v>
      </c>
      <c r="O2348" s="86">
        <f t="shared" ca="1" si="261"/>
        <v>40675</v>
      </c>
      <c r="P2348" s="5">
        <v>1283.76</v>
      </c>
      <c r="Q2348" s="5">
        <v>8.1182069532954007</v>
      </c>
      <c r="R2348" s="1"/>
      <c r="V2348" s="86">
        <v>40639</v>
      </c>
      <c r="W2348" s="5">
        <v>10.25</v>
      </c>
      <c r="Z2348" s="86">
        <v>40556</v>
      </c>
      <c r="AA2348" s="5">
        <v>91.21</v>
      </c>
      <c r="AC2348" s="1">
        <v>40525</v>
      </c>
      <c r="AD2348">
        <v>3.3759999999999999</v>
      </c>
      <c r="AE2348" s="87">
        <f t="shared" ca="1" si="262"/>
        <v>-5.600000000000005E-2</v>
      </c>
      <c r="AF2348" s="87">
        <f t="shared" ca="1" si="263"/>
        <v>0.11460018542742414</v>
      </c>
      <c r="AG2348" s="87">
        <f t="shared" ca="1" si="264"/>
        <v>1.8478724658374015</v>
      </c>
      <c r="AI2348" s="1">
        <v>40413</v>
      </c>
      <c r="AJ2348">
        <v>1067.3599999999999</v>
      </c>
      <c r="AK2348" s="85">
        <f t="shared" ca="1" si="267"/>
        <v>-4.0485317447247786E-3</v>
      </c>
      <c r="AL2348" s="87">
        <f t="shared" ca="1" si="265"/>
        <v>7.9135535539698581E-3</v>
      </c>
      <c r="AM2348" s="87">
        <f t="shared" ca="1" si="266"/>
        <v>12.7602216914138</v>
      </c>
    </row>
    <row r="2349" spans="2:39" x14ac:dyDescent="0.45">
      <c r="B2349" s="86">
        <v>40665</v>
      </c>
      <c r="C2349" s="5">
        <v>92.9</v>
      </c>
      <c r="E2349" s="86">
        <v>40668</v>
      </c>
      <c r="F2349" s="5">
        <v>3.2410000000000001</v>
      </c>
      <c r="G2349" s="5">
        <v>0.3270097857862953</v>
      </c>
      <c r="I2349" s="86">
        <v>40554</v>
      </c>
      <c r="J2349" s="5">
        <v>16.89</v>
      </c>
      <c r="L2349" s="86">
        <v>40674</v>
      </c>
      <c r="M2349" s="5">
        <v>2.5234999999999999</v>
      </c>
      <c r="O2349" s="86">
        <f t="shared" ca="1" si="261"/>
        <v>40674</v>
      </c>
      <c r="P2349" s="5">
        <v>1285.96</v>
      </c>
      <c r="Q2349" s="5">
        <v>8.1776438913744496</v>
      </c>
      <c r="R2349" s="1"/>
      <c r="V2349" s="86">
        <v>40638</v>
      </c>
      <c r="W2349" s="5">
        <v>11.25</v>
      </c>
      <c r="Z2349" s="86">
        <v>40555</v>
      </c>
      <c r="AA2349" s="5">
        <v>91.23</v>
      </c>
      <c r="AC2349" s="1">
        <v>40522</v>
      </c>
      <c r="AD2349">
        <v>3.4319999999999999</v>
      </c>
      <c r="AE2349" s="87">
        <f t="shared" ca="1" si="262"/>
        <v>0.12849999999999984</v>
      </c>
      <c r="AF2349" s="87">
        <f t="shared" ca="1" si="263"/>
        <v>0.12365859924269984</v>
      </c>
      <c r="AG2349" s="87">
        <f t="shared" ca="1" si="264"/>
        <v>1.9939349997764038</v>
      </c>
      <c r="AI2349" s="1">
        <v>40410</v>
      </c>
      <c r="AJ2349">
        <v>1071.69</v>
      </c>
      <c r="AK2349" s="85">
        <f t="shared" ca="1" si="267"/>
        <v>-3.6696947092675234E-3</v>
      </c>
      <c r="AL2349" s="87">
        <f t="shared" ca="1" si="265"/>
        <v>1.2130938081854177E-2</v>
      </c>
      <c r="AM2349" s="87">
        <f t="shared" ca="1" si="266"/>
        <v>19.560549908911756</v>
      </c>
    </row>
    <row r="2350" spans="2:39" x14ac:dyDescent="0.45">
      <c r="B2350" s="86">
        <v>40662</v>
      </c>
      <c r="C2350" s="5">
        <v>92.74</v>
      </c>
      <c r="E2350" s="86">
        <v>40667</v>
      </c>
      <c r="F2350" s="5">
        <v>3.3005</v>
      </c>
      <c r="G2350" s="5">
        <v>0.12263380447494716</v>
      </c>
      <c r="I2350" s="86">
        <v>40553</v>
      </c>
      <c r="J2350" s="5">
        <v>17.54</v>
      </c>
      <c r="L2350" s="86">
        <v>40673</v>
      </c>
      <c r="M2350" s="5">
        <v>2.5390000000000001</v>
      </c>
      <c r="O2350" s="86">
        <f t="shared" ca="1" si="261"/>
        <v>40673</v>
      </c>
      <c r="P2350" s="5">
        <v>1274.48</v>
      </c>
      <c r="Q2350" s="5">
        <v>4.4630392976367004</v>
      </c>
      <c r="R2350" s="1"/>
      <c r="V2350" s="86">
        <v>40637</v>
      </c>
      <c r="W2350" s="5">
        <v>10.63</v>
      </c>
      <c r="Z2350" s="86">
        <v>40554</v>
      </c>
      <c r="AA2350" s="5">
        <v>91.04</v>
      </c>
      <c r="AC2350" s="1">
        <v>40521</v>
      </c>
      <c r="AD2350">
        <v>3.3035000000000001</v>
      </c>
      <c r="AE2350" s="87">
        <f t="shared" ca="1" si="262"/>
        <v>-9.2999999999999972E-2</v>
      </c>
      <c r="AF2350" s="87">
        <f t="shared" ca="1" si="263"/>
        <v>0.14255156669313257</v>
      </c>
      <c r="AG2350" s="87">
        <f t="shared" ca="1" si="264"/>
        <v>2.2985749462076108</v>
      </c>
      <c r="AI2350" s="1">
        <v>40409</v>
      </c>
      <c r="AJ2350">
        <v>1075.6300000000001</v>
      </c>
      <c r="AK2350" s="85">
        <f t="shared" ca="1" si="267"/>
        <v>-1.708040915809832E-2</v>
      </c>
      <c r="AL2350" s="87">
        <f t="shared" ca="1" si="265"/>
        <v>1.2082841997472116E-2</v>
      </c>
      <c r="AM2350" s="87">
        <f t="shared" ca="1" si="266"/>
        <v>19.482997303117337</v>
      </c>
    </row>
    <row r="2351" spans="2:39" x14ac:dyDescent="0.45">
      <c r="B2351" s="86">
        <v>40661</v>
      </c>
      <c r="C2351" s="5">
        <v>94.3</v>
      </c>
      <c r="E2351" s="86">
        <v>40666</v>
      </c>
      <c r="F2351" s="5">
        <v>3.3306</v>
      </c>
      <c r="G2351" s="5">
        <v>0.24536299639513337</v>
      </c>
      <c r="I2351" s="86">
        <v>40550</v>
      </c>
      <c r="J2351" s="5">
        <v>17.14</v>
      </c>
      <c r="L2351" s="86">
        <v>40672</v>
      </c>
      <c r="M2351" s="5">
        <v>2.5074999999999998</v>
      </c>
      <c r="O2351" s="86">
        <f t="shared" ca="1" si="261"/>
        <v>40672</v>
      </c>
      <c r="P2351" s="5">
        <v>1269.75</v>
      </c>
      <c r="Q2351" s="5">
        <v>5.4869444922881598</v>
      </c>
      <c r="R2351" s="1"/>
      <c r="V2351" s="86">
        <v>40634</v>
      </c>
      <c r="W2351" s="5">
        <v>10.37</v>
      </c>
      <c r="Z2351" s="86">
        <v>40553</v>
      </c>
      <c r="AA2351" s="5">
        <v>90.69</v>
      </c>
      <c r="AC2351" s="1">
        <v>40520</v>
      </c>
      <c r="AD2351">
        <v>3.3965000000000001</v>
      </c>
      <c r="AE2351" s="87">
        <f t="shared" ca="1" si="262"/>
        <v>0.11560000000000015</v>
      </c>
      <c r="AF2351" s="87">
        <f t="shared" ca="1" si="263"/>
        <v>0.12006713052843937</v>
      </c>
      <c r="AG2351" s="87">
        <f t="shared" ca="1" si="264"/>
        <v>1.9360243068377672</v>
      </c>
      <c r="AI2351" s="1">
        <v>40408</v>
      </c>
      <c r="AJ2351">
        <v>1094.1600000000001</v>
      </c>
      <c r="AK2351" s="85">
        <f t="shared" ca="1" si="267"/>
        <v>1.4816850014889339E-3</v>
      </c>
      <c r="AL2351" s="87">
        <f t="shared" ca="1" si="265"/>
        <v>6.8763590809832881E-3</v>
      </c>
      <c r="AM2351" s="87">
        <f t="shared" ca="1" si="266"/>
        <v>11.087795856148121</v>
      </c>
    </row>
    <row r="2352" spans="2:39" x14ac:dyDescent="0.45">
      <c r="B2352" s="86">
        <v>40660</v>
      </c>
      <c r="C2352" s="5">
        <v>97.24</v>
      </c>
      <c r="E2352" s="86">
        <v>40665</v>
      </c>
      <c r="F2352" s="5">
        <v>3.3540999999999999</v>
      </c>
      <c r="G2352" s="5">
        <v>0.68997399709457408</v>
      </c>
      <c r="I2352" s="86">
        <v>40549</v>
      </c>
      <c r="J2352" s="5">
        <v>17.399999999999999</v>
      </c>
      <c r="L2352" s="86">
        <v>40669</v>
      </c>
      <c r="M2352" s="5">
        <v>2.5009000000000001</v>
      </c>
      <c r="O2352" s="86">
        <f t="shared" ca="1" si="261"/>
        <v>40669</v>
      </c>
      <c r="P2352" s="5">
        <v>1271.5</v>
      </c>
      <c r="Q2352" s="5">
        <v>5.4742727747777797</v>
      </c>
      <c r="R2352" s="1"/>
      <c r="V2352" s="86">
        <v>40633</v>
      </c>
      <c r="W2352" s="5">
        <v>11</v>
      </c>
      <c r="Z2352" s="86">
        <v>40550</v>
      </c>
      <c r="AA2352" s="5">
        <v>90.76</v>
      </c>
      <c r="AC2352" s="1">
        <v>40519</v>
      </c>
      <c r="AD2352">
        <v>3.2808999999999999</v>
      </c>
      <c r="AE2352" s="87">
        <f t="shared" ca="1" si="262"/>
        <v>0.19159999999999977</v>
      </c>
      <c r="AF2352" s="87">
        <f t="shared" ca="1" si="263"/>
        <v>0.11382187838899847</v>
      </c>
      <c r="AG2352" s="87">
        <f t="shared" ca="1" si="264"/>
        <v>1.8353226419351962</v>
      </c>
      <c r="AI2352" s="1">
        <v>40407</v>
      </c>
      <c r="AJ2352">
        <v>1092.54</v>
      </c>
      <c r="AK2352" s="85">
        <f t="shared" ca="1" si="267"/>
        <v>1.2118458371228052E-2</v>
      </c>
      <c r="AL2352" s="87">
        <f t="shared" ca="1" si="265"/>
        <v>7.9631256089533736E-3</v>
      </c>
      <c r="AM2352" s="87">
        <f t="shared" ca="1" si="266"/>
        <v>12.840154228291786</v>
      </c>
    </row>
    <row r="2353" spans="2:39" x14ac:dyDescent="0.45">
      <c r="B2353" s="86">
        <v>40659</v>
      </c>
      <c r="C2353" s="5">
        <v>99.305000000000007</v>
      </c>
      <c r="E2353" s="86">
        <v>40662</v>
      </c>
      <c r="F2353" s="5">
        <v>3.3660000000000001</v>
      </c>
      <c r="G2353" s="5">
        <v>0.84075137030317315</v>
      </c>
      <c r="I2353" s="86">
        <v>40548</v>
      </c>
      <c r="J2353" s="5">
        <v>17.02</v>
      </c>
      <c r="L2353" s="86">
        <v>40668</v>
      </c>
      <c r="M2353" s="5">
        <v>2.4895</v>
      </c>
      <c r="O2353" s="86">
        <f t="shared" ca="1" si="261"/>
        <v>40668</v>
      </c>
      <c r="P2353" s="5">
        <v>1273.8499999999999</v>
      </c>
      <c r="Q2353" s="5">
        <v>10.0601824644635</v>
      </c>
      <c r="R2353" s="1"/>
      <c r="V2353" s="86">
        <v>40632</v>
      </c>
      <c r="W2353" s="5">
        <v>10.130000000000001</v>
      </c>
      <c r="Z2353" s="86">
        <v>40549</v>
      </c>
      <c r="AA2353" s="5">
        <v>91.11</v>
      </c>
      <c r="AC2353" s="1">
        <v>40518</v>
      </c>
      <c r="AD2353">
        <v>3.0893000000000002</v>
      </c>
      <c r="AE2353" s="87">
        <f t="shared" ca="1" si="262"/>
        <v>-8.1499999999999684E-2</v>
      </c>
      <c r="AF2353" s="87">
        <f t="shared" ca="1" si="263"/>
        <v>0.10396436488848794</v>
      </c>
      <c r="AG2353" s="87">
        <f t="shared" ca="1" si="264"/>
        <v>1.676375012738299</v>
      </c>
      <c r="AI2353" s="1">
        <v>40406</v>
      </c>
      <c r="AJ2353">
        <v>1079.3800000000001</v>
      </c>
      <c r="AK2353" s="85">
        <f t="shared" ca="1" si="267"/>
        <v>1.2044676499190631E-4</v>
      </c>
      <c r="AL2353" s="87">
        <f t="shared" ca="1" si="265"/>
        <v>1.295492988913018E-2</v>
      </c>
      <c r="AM2353" s="87">
        <f t="shared" ca="1" si="266"/>
        <v>20.889196775460849</v>
      </c>
    </row>
    <row r="2354" spans="2:39" x14ac:dyDescent="0.45">
      <c r="B2354" s="86">
        <v>40658</v>
      </c>
      <c r="C2354" s="5">
        <v>97.31</v>
      </c>
      <c r="E2354" s="86">
        <v>40661</v>
      </c>
      <c r="F2354" s="5">
        <v>3.3856000000000002</v>
      </c>
      <c r="G2354" s="5">
        <v>0.84708959581223142</v>
      </c>
      <c r="I2354" s="86">
        <v>40547</v>
      </c>
      <c r="J2354" s="5">
        <v>17.38</v>
      </c>
      <c r="L2354" s="86">
        <v>40667</v>
      </c>
      <c r="M2354" s="5">
        <v>2.5415999999999999</v>
      </c>
      <c r="O2354" s="86">
        <f t="shared" ca="1" si="261"/>
        <v>40667</v>
      </c>
      <c r="P2354" s="5">
        <v>1276.56</v>
      </c>
      <c r="Q2354" s="5">
        <v>9.2616681628894995</v>
      </c>
      <c r="R2354" s="1"/>
      <c r="V2354" s="86">
        <v>40631</v>
      </c>
      <c r="W2354" s="5">
        <v>11</v>
      </c>
      <c r="Z2354" s="86">
        <v>40548</v>
      </c>
      <c r="AA2354" s="5">
        <v>91</v>
      </c>
      <c r="AC2354" s="1">
        <v>40515</v>
      </c>
      <c r="AD2354">
        <v>3.1707999999999998</v>
      </c>
      <c r="AE2354" s="87">
        <f t="shared" ca="1" si="262"/>
        <v>6.7999999999996952E-3</v>
      </c>
      <c r="AF2354" s="87">
        <f t="shared" ca="1" si="263"/>
        <v>8.1565857849143553E-2</v>
      </c>
      <c r="AG2354" s="87">
        <f t="shared" ca="1" si="264"/>
        <v>1.3152099388817513</v>
      </c>
      <c r="AI2354" s="1">
        <v>40403</v>
      </c>
      <c r="AJ2354">
        <v>1079.25</v>
      </c>
      <c r="AK2354" s="85">
        <f t="shared" ca="1" si="267"/>
        <v>-4.0317042303712894E-3</v>
      </c>
      <c r="AL2354" s="87">
        <f t="shared" ca="1" si="265"/>
        <v>1.1751780772693841E-2</v>
      </c>
      <c r="AM2354" s="87">
        <f t="shared" ca="1" si="266"/>
        <v>18.949177118191365</v>
      </c>
    </row>
    <row r="2355" spans="2:39" x14ac:dyDescent="0.45">
      <c r="B2355" s="86">
        <v>40655</v>
      </c>
      <c r="C2355" s="5">
        <v>97.305000000000007</v>
      </c>
      <c r="E2355" s="86">
        <v>40660</v>
      </c>
      <c r="F2355" s="5">
        <v>3.4327999999999999</v>
      </c>
      <c r="G2355" s="5">
        <v>0.80461440040141641</v>
      </c>
      <c r="I2355" s="86">
        <v>40546</v>
      </c>
      <c r="J2355" s="5">
        <v>17.61</v>
      </c>
      <c r="L2355" s="86">
        <v>40666</v>
      </c>
      <c r="M2355" s="5">
        <v>2.5537000000000001</v>
      </c>
      <c r="O2355" s="86">
        <f t="shared" ca="1" si="261"/>
        <v>40666</v>
      </c>
      <c r="P2355" s="5">
        <v>1270.2</v>
      </c>
      <c r="Q2355" s="5">
        <v>9.9254091419006905</v>
      </c>
      <c r="R2355" s="1"/>
      <c r="V2355" s="86">
        <v>40630</v>
      </c>
      <c r="W2355" s="5">
        <v>11.25</v>
      </c>
      <c r="Z2355" s="86">
        <v>40547</v>
      </c>
      <c r="AA2355" s="5">
        <v>90.77</v>
      </c>
      <c r="AC2355" s="1">
        <v>40514</v>
      </c>
      <c r="AD2355">
        <v>3.1640000000000001</v>
      </c>
      <c r="AE2355" s="87">
        <f t="shared" ca="1" si="262"/>
        <v>3.3500000000000085E-2</v>
      </c>
      <c r="AF2355" s="87">
        <f t="shared" ca="1" si="263"/>
        <v>9.6628963911793486E-2</v>
      </c>
      <c r="AG2355" s="87">
        <f t="shared" ca="1" si="264"/>
        <v>1.5580952260158358</v>
      </c>
      <c r="AI2355" s="1">
        <v>40402</v>
      </c>
      <c r="AJ2355">
        <v>1083.6099999999999</v>
      </c>
      <c r="AK2355" s="85">
        <f t="shared" ca="1" si="267"/>
        <v>-5.3932797728319772E-3</v>
      </c>
      <c r="AL2355" s="87">
        <f t="shared" ca="1" si="265"/>
        <v>1.4310384721265978E-2</v>
      </c>
      <c r="AM2355" s="87">
        <f t="shared" ca="1" si="266"/>
        <v>23.074802020031964</v>
      </c>
    </row>
    <row r="2356" spans="2:39" x14ac:dyDescent="0.45">
      <c r="B2356" s="86">
        <v>40654</v>
      </c>
      <c r="C2356" s="5">
        <v>97.31</v>
      </c>
      <c r="E2356" s="86">
        <v>40659</v>
      </c>
      <c r="F2356" s="5">
        <v>3.379</v>
      </c>
      <c r="G2356" s="5">
        <v>0.44146045500512704</v>
      </c>
      <c r="I2356" s="86">
        <v>40543</v>
      </c>
      <c r="J2356" s="5">
        <v>17.75</v>
      </c>
      <c r="L2356" s="86">
        <v>40665</v>
      </c>
      <c r="M2356" s="5">
        <v>2.5735999999999999</v>
      </c>
      <c r="O2356" s="86">
        <f t="shared" ca="1" si="261"/>
        <v>40665</v>
      </c>
      <c r="P2356" s="5">
        <v>1271.8699999999999</v>
      </c>
      <c r="Q2356" s="5">
        <v>9.4042654027045796</v>
      </c>
      <c r="R2356" s="1"/>
      <c r="V2356" s="86">
        <v>40627</v>
      </c>
      <c r="W2356" s="5">
        <v>10.94</v>
      </c>
      <c r="Z2356" s="86">
        <v>40546</v>
      </c>
      <c r="AA2356" s="5">
        <v>90.36</v>
      </c>
      <c r="AC2356" s="1">
        <v>40513</v>
      </c>
      <c r="AD2356">
        <v>3.1305000000000001</v>
      </c>
      <c r="AE2356" s="87">
        <f t="shared" ca="1" si="262"/>
        <v>0.16950000000000021</v>
      </c>
      <c r="AF2356" s="87">
        <f t="shared" ca="1" si="263"/>
        <v>0.10370086386654009</v>
      </c>
      <c r="AG2356" s="87">
        <f t="shared" ca="1" si="264"/>
        <v>1.6721261864265318</v>
      </c>
      <c r="AI2356" s="1">
        <v>40401</v>
      </c>
      <c r="AJ2356">
        <v>1089.47</v>
      </c>
      <c r="AK2356" s="85">
        <f t="shared" ca="1" si="267"/>
        <v>-2.858332684063827E-2</v>
      </c>
      <c r="AL2356" s="87">
        <f t="shared" ca="1" si="265"/>
        <v>1.445998367704414E-2</v>
      </c>
      <c r="AM2356" s="87">
        <f t="shared" ca="1" si="266"/>
        <v>23.316023088103933</v>
      </c>
    </row>
    <row r="2357" spans="2:39" x14ac:dyDescent="0.45">
      <c r="B2357" s="86">
        <v>40653</v>
      </c>
      <c r="C2357" s="5">
        <v>97.7</v>
      </c>
      <c r="E2357" s="86">
        <v>40658</v>
      </c>
      <c r="F2357" s="5">
        <v>3.4434</v>
      </c>
      <c r="G2357" s="5">
        <v>0.57585820013842193</v>
      </c>
      <c r="I2357" s="86">
        <v>40542</v>
      </c>
      <c r="J2357" s="5">
        <v>17.52</v>
      </c>
      <c r="L2357" s="86">
        <v>40662</v>
      </c>
      <c r="M2357" s="5">
        <v>2.5859999999999999</v>
      </c>
      <c r="O2357" s="86">
        <f t="shared" ca="1" si="261"/>
        <v>40662</v>
      </c>
      <c r="P2357" s="5">
        <v>1257.6400000000001</v>
      </c>
      <c r="Q2357" s="5">
        <v>1.84431811559607</v>
      </c>
      <c r="R2357" s="1"/>
      <c r="V2357" s="86">
        <v>40626</v>
      </c>
      <c r="W2357" s="5">
        <v>11.5</v>
      </c>
      <c r="Z2357" s="86">
        <v>40543</v>
      </c>
      <c r="AA2357" s="5">
        <v>90.29</v>
      </c>
      <c r="AC2357" s="1">
        <v>40512</v>
      </c>
      <c r="AD2357">
        <v>2.9609999999999999</v>
      </c>
      <c r="AE2357" s="87">
        <f t="shared" ca="1" si="262"/>
        <v>-9.5000000000000639E-3</v>
      </c>
      <c r="AF2357" s="87">
        <f t="shared" ca="1" si="263"/>
        <v>0.10550579762900852</v>
      </c>
      <c r="AG2357" s="87">
        <f t="shared" ca="1" si="264"/>
        <v>1.7012298688497853</v>
      </c>
      <c r="AI2357" s="1">
        <v>40400</v>
      </c>
      <c r="AJ2357">
        <v>1121.06</v>
      </c>
      <c r="AK2357" s="85">
        <f t="shared" ca="1" si="267"/>
        <v>-5.9852992339845916E-3</v>
      </c>
      <c r="AL2357" s="87">
        <f t="shared" ca="1" si="265"/>
        <v>4.9528916352283257E-3</v>
      </c>
      <c r="AM2357" s="87">
        <f t="shared" ca="1" si="266"/>
        <v>7.9862977925205278</v>
      </c>
    </row>
    <row r="2358" spans="2:39" x14ac:dyDescent="0.45">
      <c r="B2358" s="86">
        <v>40652</v>
      </c>
      <c r="C2358" s="5">
        <v>98.3</v>
      </c>
      <c r="E2358" s="86">
        <v>40655</v>
      </c>
      <c r="F2358" s="5">
        <v>3.4754999999999998</v>
      </c>
      <c r="G2358" s="5">
        <v>0.47565840333863929</v>
      </c>
      <c r="I2358" s="86">
        <v>40541</v>
      </c>
      <c r="J2358" s="5">
        <v>17.28</v>
      </c>
      <c r="L2358" s="86">
        <v>40661</v>
      </c>
      <c r="M2358" s="5">
        <v>2.5973000000000002</v>
      </c>
      <c r="O2358" s="86">
        <f t="shared" ca="1" si="261"/>
        <v>40661</v>
      </c>
      <c r="P2358" s="5">
        <v>1257.8800000000001</v>
      </c>
      <c r="Q2358" s="5">
        <v>1.8781929967197899</v>
      </c>
      <c r="R2358" s="1"/>
      <c r="V2358" s="86">
        <v>40625</v>
      </c>
      <c r="W2358" s="5">
        <v>11.5</v>
      </c>
      <c r="Z2358" s="86">
        <v>40542</v>
      </c>
      <c r="AA2358" s="5">
        <v>90.13</v>
      </c>
      <c r="AC2358" s="1">
        <v>40511</v>
      </c>
      <c r="AD2358">
        <v>2.9704999999999999</v>
      </c>
      <c r="AE2358" s="87">
        <f t="shared" ca="1" si="262"/>
        <v>-5.4100000000000037E-2</v>
      </c>
      <c r="AF2358" s="87">
        <f t="shared" ca="1" si="263"/>
        <v>0.13508837539428267</v>
      </c>
      <c r="AG2358" s="87">
        <f t="shared" ca="1" si="264"/>
        <v>2.178234602455237</v>
      </c>
      <c r="AI2358" s="1">
        <v>40399</v>
      </c>
      <c r="AJ2358">
        <v>1127.79</v>
      </c>
      <c r="AK2358" s="85">
        <f t="shared" ca="1" si="267"/>
        <v>5.4680655309205847E-3</v>
      </c>
      <c r="AL2358" s="87">
        <f t="shared" ca="1" si="265"/>
        <v>4.8679499522094726E-3</v>
      </c>
      <c r="AM2358" s="87">
        <f t="shared" ca="1" si="266"/>
        <v>7.8493334441060743</v>
      </c>
    </row>
    <row r="2359" spans="2:39" x14ac:dyDescent="0.45">
      <c r="B2359" s="86">
        <v>40651</v>
      </c>
      <c r="C2359" s="5">
        <v>100.95</v>
      </c>
      <c r="E2359" s="86">
        <v>40654</v>
      </c>
      <c r="F2359" s="5">
        <v>3.4870000000000001</v>
      </c>
      <c r="G2359" s="5">
        <v>0.71686423633302354</v>
      </c>
      <c r="I2359" s="86">
        <v>40540</v>
      </c>
      <c r="J2359" s="5">
        <v>17.52</v>
      </c>
      <c r="L2359" s="86">
        <v>40660</v>
      </c>
      <c r="M2359" s="5">
        <v>2.6478000000000002</v>
      </c>
      <c r="O2359" s="86">
        <f t="shared" ca="1" si="261"/>
        <v>40660</v>
      </c>
      <c r="P2359" s="5">
        <v>1259.78</v>
      </c>
      <c r="Q2359" s="5">
        <v>1.98708162766422</v>
      </c>
      <c r="R2359" s="1"/>
      <c r="V2359" s="86">
        <v>40624</v>
      </c>
      <c r="W2359" s="5">
        <v>11.25</v>
      </c>
      <c r="Z2359" s="86">
        <v>40541</v>
      </c>
      <c r="AA2359" s="5">
        <v>90.03</v>
      </c>
      <c r="AC2359" s="1">
        <v>40508</v>
      </c>
      <c r="AD2359">
        <v>3.0246</v>
      </c>
      <c r="AE2359" s="87">
        <f t="shared" ca="1" si="262"/>
        <v>0.11059999999999981</v>
      </c>
      <c r="AF2359" s="87">
        <f t="shared" ca="1" si="263"/>
        <v>0.13233879501743484</v>
      </c>
      <c r="AG2359" s="87">
        <f t="shared" ca="1" si="264"/>
        <v>2.1338989510596149</v>
      </c>
      <c r="AI2359" s="1">
        <v>40396</v>
      </c>
      <c r="AJ2359">
        <v>1121.6400000000001</v>
      </c>
      <c r="AK2359" s="85">
        <f t="shared" ca="1" si="267"/>
        <v>-3.7197590344213191E-3</v>
      </c>
      <c r="AL2359" s="87">
        <f t="shared" ca="1" si="265"/>
        <v>4.8788961579968931E-3</v>
      </c>
      <c r="AM2359" s="87">
        <f t="shared" ca="1" si="266"/>
        <v>7.8669836705908951</v>
      </c>
    </row>
    <row r="2360" spans="2:39" x14ac:dyDescent="0.45">
      <c r="B2360" s="86">
        <v>40648</v>
      </c>
      <c r="C2360" s="5">
        <v>98.16</v>
      </c>
      <c r="E2360" s="86">
        <v>40653</v>
      </c>
      <c r="F2360" s="5">
        <v>3.4897999999999998</v>
      </c>
      <c r="G2360" s="5">
        <v>1.0104308981815611</v>
      </c>
      <c r="I2360" s="86">
        <v>40539</v>
      </c>
      <c r="J2360" s="5">
        <v>17.670000000000002</v>
      </c>
      <c r="L2360" s="86">
        <v>40659</v>
      </c>
      <c r="M2360" s="5">
        <v>2.5914999999999999</v>
      </c>
      <c r="O2360" s="86">
        <f t="shared" ca="1" si="261"/>
        <v>40659</v>
      </c>
      <c r="P2360" s="5">
        <v>1258.51</v>
      </c>
      <c r="Q2360" s="5">
        <v>3.3098024681950902</v>
      </c>
      <c r="R2360" s="1"/>
      <c r="V2360" s="86">
        <v>40623</v>
      </c>
      <c r="W2360" s="5">
        <v>11.19</v>
      </c>
      <c r="Z2360" s="86">
        <v>40540</v>
      </c>
      <c r="AA2360" s="5">
        <v>89.73</v>
      </c>
      <c r="AC2360" s="1">
        <v>40507</v>
      </c>
      <c r="AD2360">
        <v>2.9140000000000001</v>
      </c>
      <c r="AE2360" s="87">
        <f t="shared" ca="1" si="262"/>
        <v>-0.14299999999999979</v>
      </c>
      <c r="AF2360" s="87">
        <f t="shared" ca="1" si="263"/>
        <v>0.12192304608508869</v>
      </c>
      <c r="AG2360" s="87">
        <f t="shared" ca="1" si="264"/>
        <v>1.9659500459913348</v>
      </c>
      <c r="AI2360" s="1">
        <v>40395</v>
      </c>
      <c r="AJ2360">
        <v>1125.82</v>
      </c>
      <c r="AK2360" s="85">
        <f t="shared" ca="1" si="267"/>
        <v>-1.2605080983352098E-3</v>
      </c>
      <c r="AL2360" s="87">
        <f t="shared" ca="1" si="265"/>
        <v>1.1795165346298819E-2</v>
      </c>
      <c r="AM2360" s="87">
        <f t="shared" ca="1" si="266"/>
        <v>19.019132641132039</v>
      </c>
    </row>
    <row r="2361" spans="2:39" x14ac:dyDescent="0.45">
      <c r="B2361" s="86">
        <v>40647</v>
      </c>
      <c r="C2361" s="5">
        <v>99.58</v>
      </c>
      <c r="E2361" s="86">
        <v>40652</v>
      </c>
      <c r="F2361" s="5">
        <v>3.4382000000000001</v>
      </c>
      <c r="G2361" s="5">
        <v>1.0031076296523058</v>
      </c>
      <c r="I2361" s="86">
        <v>40535</v>
      </c>
      <c r="J2361" s="5">
        <v>16.47</v>
      </c>
      <c r="L2361" s="86">
        <v>40658</v>
      </c>
      <c r="M2361" s="5">
        <v>2.6255999999999999</v>
      </c>
      <c r="O2361" s="86">
        <f t="shared" ca="1" si="261"/>
        <v>40658</v>
      </c>
      <c r="P2361" s="5">
        <v>1257.54</v>
      </c>
      <c r="Q2361" s="5">
        <v>5.3615413599047201</v>
      </c>
      <c r="R2361" s="1"/>
      <c r="V2361" s="86">
        <v>40620</v>
      </c>
      <c r="W2361" s="5">
        <v>10.130000000000001</v>
      </c>
      <c r="Z2361" s="86">
        <v>40539</v>
      </c>
      <c r="AA2361" s="5">
        <v>90.25</v>
      </c>
      <c r="AC2361" s="1">
        <v>40506</v>
      </c>
      <c r="AD2361">
        <v>3.0569999999999999</v>
      </c>
      <c r="AE2361" s="87">
        <f t="shared" ca="1" si="262"/>
        <v>0.14100000000000001</v>
      </c>
      <c r="AF2361" s="87">
        <f t="shared" ca="1" si="263"/>
        <v>9.6307991187993741E-2</v>
      </c>
      <c r="AG2361" s="87">
        <f t="shared" ca="1" si="264"/>
        <v>1.5529196963569418</v>
      </c>
      <c r="AI2361" s="1">
        <v>40394</v>
      </c>
      <c r="AJ2361">
        <v>1127.24</v>
      </c>
      <c r="AK2361" s="85">
        <f t="shared" ca="1" si="267"/>
        <v>6.0328518604199043E-3</v>
      </c>
      <c r="AL2361" s="87">
        <f t="shared" ca="1" si="265"/>
        <v>1.1560808747983452E-2</v>
      </c>
      <c r="AM2361" s="87">
        <f t="shared" ca="1" si="266"/>
        <v>18.641243981005445</v>
      </c>
    </row>
    <row r="2362" spans="2:39" x14ac:dyDescent="0.45">
      <c r="B2362" s="86">
        <v>40646</v>
      </c>
      <c r="C2362" s="5">
        <v>100.06</v>
      </c>
      <c r="E2362" s="86">
        <v>40651</v>
      </c>
      <c r="F2362" s="5">
        <v>3.4447999999999999</v>
      </c>
      <c r="G2362" s="5">
        <v>0.98195739894016454</v>
      </c>
      <c r="I2362" s="86">
        <v>40534</v>
      </c>
      <c r="J2362" s="5">
        <v>15.45</v>
      </c>
      <c r="L2362" s="86">
        <v>40655</v>
      </c>
      <c r="M2362" s="5">
        <v>2.6322000000000001</v>
      </c>
      <c r="O2362" s="86">
        <f t="shared" ca="1" si="261"/>
        <v>40655</v>
      </c>
      <c r="P2362" s="5">
        <v>1256.77</v>
      </c>
      <c r="Q2362" s="5">
        <v>5.1215833972525804</v>
      </c>
      <c r="R2362" s="1"/>
      <c r="V2362" s="86">
        <v>40619</v>
      </c>
      <c r="W2362" s="5">
        <v>11.25</v>
      </c>
      <c r="Z2362" s="86">
        <v>40535</v>
      </c>
      <c r="AA2362" s="5">
        <v>90.18</v>
      </c>
      <c r="AC2362" s="1">
        <v>40505</v>
      </c>
      <c r="AD2362">
        <v>2.9159999999999999</v>
      </c>
      <c r="AE2362" s="87">
        <f t="shared" ca="1" si="262"/>
        <v>-3.6000000000000032E-2</v>
      </c>
      <c r="AF2362" s="87">
        <f t="shared" ca="1" si="263"/>
        <v>4.0806453737940548E-2</v>
      </c>
      <c r="AG2362" s="87">
        <f t="shared" ca="1" si="264"/>
        <v>0.65798429565859495</v>
      </c>
      <c r="AI2362" s="1">
        <v>40393</v>
      </c>
      <c r="AJ2362">
        <v>1120.46</v>
      </c>
      <c r="AK2362" s="85">
        <f t="shared" ca="1" si="267"/>
        <v>-4.8078727893035213E-3</v>
      </c>
      <c r="AL2362" s="87">
        <f t="shared" ca="1" si="265"/>
        <v>1.2564322535062331E-2</v>
      </c>
      <c r="AM2362" s="87">
        <f t="shared" ca="1" si="266"/>
        <v>20.259361342085668</v>
      </c>
    </row>
    <row r="2363" spans="2:39" x14ac:dyDescent="0.45">
      <c r="B2363" s="86">
        <v>40645</v>
      </c>
      <c r="C2363" s="5">
        <v>100.25</v>
      </c>
      <c r="E2363" s="86">
        <v>40648</v>
      </c>
      <c r="F2363" s="5">
        <v>3.5019999999999998</v>
      </c>
      <c r="G2363" s="5">
        <v>1.093875373766743</v>
      </c>
      <c r="I2363" s="86">
        <v>40533</v>
      </c>
      <c r="J2363" s="5">
        <v>16.489999999999998</v>
      </c>
      <c r="L2363" s="86">
        <v>40654</v>
      </c>
      <c r="M2363" s="5">
        <v>2.6429</v>
      </c>
      <c r="O2363" s="86">
        <f t="shared" ca="1" si="261"/>
        <v>40654</v>
      </c>
      <c r="P2363" s="5">
        <v>1258.8399999999999</v>
      </c>
      <c r="Q2363" s="5">
        <v>3.4773787668012401</v>
      </c>
      <c r="R2363" s="1"/>
      <c r="V2363" s="86">
        <v>40618</v>
      </c>
      <c r="W2363" s="5">
        <v>11.19</v>
      </c>
      <c r="Z2363" s="86">
        <v>40534</v>
      </c>
      <c r="AA2363" s="5">
        <v>90.09</v>
      </c>
      <c r="AC2363" s="1">
        <v>40504</v>
      </c>
      <c r="AD2363">
        <v>2.952</v>
      </c>
      <c r="AE2363" s="87">
        <f t="shared" ca="1" si="262"/>
        <v>-8.0500000000000238E-2</v>
      </c>
      <c r="AF2363" s="87">
        <f t="shared" ca="1" si="263"/>
        <v>5.3691052948016134E-2</v>
      </c>
      <c r="AG2363" s="87">
        <f t="shared" ca="1" si="264"/>
        <v>0.8657422152889015</v>
      </c>
      <c r="AI2363" s="1">
        <v>40392</v>
      </c>
      <c r="AJ2363">
        <v>1125.8599999999999</v>
      </c>
      <c r="AK2363" s="85">
        <f t="shared" ca="1" si="267"/>
        <v>2.1783519629687675E-2</v>
      </c>
      <c r="AL2363" s="87">
        <f t="shared" ca="1" si="265"/>
        <v>1.3055485971377621E-2</v>
      </c>
      <c r="AM2363" s="87">
        <f t="shared" ca="1" si="266"/>
        <v>21.051338586108447</v>
      </c>
    </row>
    <row r="2364" spans="2:39" x14ac:dyDescent="0.45">
      <c r="B2364" s="86">
        <v>40644</v>
      </c>
      <c r="C2364" s="5">
        <v>100.285</v>
      </c>
      <c r="E2364" s="86">
        <v>40647</v>
      </c>
      <c r="F2364" s="5">
        <v>3.5943999999999998</v>
      </c>
      <c r="G2364" s="5">
        <v>0.98484353241178968</v>
      </c>
      <c r="I2364" s="86">
        <v>40532</v>
      </c>
      <c r="J2364" s="5">
        <v>16.41</v>
      </c>
      <c r="L2364" s="86">
        <v>40653</v>
      </c>
      <c r="M2364" s="5">
        <v>2.6393</v>
      </c>
      <c r="O2364" s="86">
        <f t="shared" ca="1" si="261"/>
        <v>40653</v>
      </c>
      <c r="P2364" s="5">
        <v>1254.5999999999999</v>
      </c>
      <c r="Q2364" s="5">
        <v>4.2474258451221996</v>
      </c>
      <c r="R2364" s="1"/>
      <c r="V2364" s="86">
        <v>40617</v>
      </c>
      <c r="W2364" s="5">
        <v>12</v>
      </c>
      <c r="Z2364" s="86">
        <v>40533</v>
      </c>
      <c r="AA2364" s="5">
        <v>89.84</v>
      </c>
      <c r="AC2364" s="1">
        <v>40501</v>
      </c>
      <c r="AD2364">
        <v>3.0325000000000002</v>
      </c>
      <c r="AE2364" s="87">
        <f t="shared" ca="1" si="262"/>
        <v>-1.399999999999979E-2</v>
      </c>
      <c r="AF2364" s="87">
        <f t="shared" ca="1" si="263"/>
        <v>6.2019163704992421E-2</v>
      </c>
      <c r="AG2364" s="87">
        <f t="shared" ca="1" si="264"/>
        <v>1.0000289662471427</v>
      </c>
      <c r="AI2364" s="1">
        <v>40389</v>
      </c>
      <c r="AJ2364">
        <v>1101.5999999999999</v>
      </c>
      <c r="AK2364" s="85">
        <f t="shared" ca="1" si="267"/>
        <v>6.3545955094315853E-5</v>
      </c>
      <c r="AL2364" s="87">
        <f t="shared" ca="1" si="265"/>
        <v>3.1685913543251709E-3</v>
      </c>
      <c r="AM2364" s="87">
        <f t="shared" ca="1" si="266"/>
        <v>5.1092000395199806</v>
      </c>
    </row>
    <row r="2365" spans="2:39" x14ac:dyDescent="0.45">
      <c r="B2365" s="86">
        <v>40641</v>
      </c>
      <c r="C2365" s="5">
        <v>102.5</v>
      </c>
      <c r="E2365" s="86">
        <v>40646</v>
      </c>
      <c r="F2365" s="5">
        <v>3.5438999999999998</v>
      </c>
      <c r="G2365" s="5">
        <v>0.88811822598870893</v>
      </c>
      <c r="I2365" s="86">
        <v>40529</v>
      </c>
      <c r="J2365" s="5">
        <v>16.11</v>
      </c>
      <c r="L2365" s="86">
        <v>40652</v>
      </c>
      <c r="M2365" s="5">
        <v>2.6238999999999999</v>
      </c>
      <c r="O2365" s="86">
        <f t="shared" ca="1" si="261"/>
        <v>40652</v>
      </c>
      <c r="P2365" s="5">
        <v>1247.08</v>
      </c>
      <c r="Q2365" s="5">
        <v>7.6033833940768103</v>
      </c>
      <c r="R2365" s="1"/>
      <c r="V2365" s="86">
        <v>40616</v>
      </c>
      <c r="W2365" s="5">
        <v>11.88</v>
      </c>
      <c r="Z2365" s="86">
        <v>40532</v>
      </c>
      <c r="AA2365" s="5">
        <v>89.65</v>
      </c>
      <c r="AC2365" s="1">
        <v>40500</v>
      </c>
      <c r="AD2365">
        <v>3.0465</v>
      </c>
      <c r="AE2365" s="87">
        <f t="shared" ca="1" si="262"/>
        <v>1.6500000000000181E-2</v>
      </c>
      <c r="AF2365" s="87">
        <f t="shared" ca="1" si="263"/>
        <v>0.10437187919486093</v>
      </c>
      <c r="AG2365" s="87">
        <f t="shared" ca="1" si="264"/>
        <v>1.6829459834864955</v>
      </c>
      <c r="AI2365" s="1">
        <v>40388</v>
      </c>
      <c r="AJ2365">
        <v>1101.53</v>
      </c>
      <c r="AK2365" s="85">
        <f t="shared" ca="1" si="267"/>
        <v>-4.1673144027251485E-3</v>
      </c>
      <c r="AL2365" s="87">
        <f t="shared" ca="1" si="265"/>
        <v>7.968840916804127E-3</v>
      </c>
      <c r="AM2365" s="87">
        <f t="shared" ca="1" si="266"/>
        <v>12.849369885292516</v>
      </c>
    </row>
    <row r="2366" spans="2:39" x14ac:dyDescent="0.45">
      <c r="B2366" s="86">
        <v>40640</v>
      </c>
      <c r="C2366" s="5">
        <v>102.59</v>
      </c>
      <c r="E2366" s="86">
        <v>40645</v>
      </c>
      <c r="F2366" s="5">
        <v>3.5842000000000001</v>
      </c>
      <c r="G2366" s="5">
        <v>0.8824647207301437</v>
      </c>
      <c r="I2366" s="86">
        <v>40528</v>
      </c>
      <c r="J2366" s="5">
        <v>17.39</v>
      </c>
      <c r="L2366" s="86">
        <v>40651</v>
      </c>
      <c r="M2366" s="5">
        <v>2.6162999999999998</v>
      </c>
      <c r="O2366" s="86">
        <f t="shared" ca="1" si="261"/>
        <v>40651</v>
      </c>
      <c r="P2366" s="5">
        <v>1243.9100000000001</v>
      </c>
      <c r="Q2366" s="5">
        <v>7.4472983254776004</v>
      </c>
      <c r="R2366" s="1"/>
      <c r="V2366" s="86">
        <v>40613</v>
      </c>
      <c r="W2366" s="5">
        <v>11.38</v>
      </c>
      <c r="Z2366" s="86">
        <v>40529</v>
      </c>
      <c r="AA2366" s="5">
        <v>89.49</v>
      </c>
      <c r="AC2366" s="1">
        <v>40499</v>
      </c>
      <c r="AD2366">
        <v>3.03</v>
      </c>
      <c r="AE2366" s="87">
        <f t="shared" ca="1" si="262"/>
        <v>4.4499999999999762E-2</v>
      </c>
      <c r="AF2366" s="87">
        <f t="shared" ca="1" si="263"/>
        <v>0.11910394269992336</v>
      </c>
      <c r="AG2366" s="87">
        <f t="shared" ca="1" si="264"/>
        <v>1.9204933697707272</v>
      </c>
      <c r="AI2366" s="1">
        <v>40387</v>
      </c>
      <c r="AJ2366">
        <v>1106.1300000000001</v>
      </c>
      <c r="AK2366" s="85">
        <f t="shared" ca="1" si="267"/>
        <v>-6.9460677389541889E-3</v>
      </c>
      <c r="AL2366" s="87">
        <f t="shared" ca="1" si="265"/>
        <v>8.3334250148772281E-3</v>
      </c>
      <c r="AM2366" s="87">
        <f t="shared" ca="1" si="266"/>
        <v>13.437244079211776</v>
      </c>
    </row>
    <row r="2367" spans="2:39" x14ac:dyDescent="0.45">
      <c r="B2367" s="86">
        <v>40639</v>
      </c>
      <c r="C2367" s="5">
        <v>102.47</v>
      </c>
      <c r="E2367" s="86">
        <v>40644</v>
      </c>
      <c r="F2367" s="5">
        <v>3.6783999999999999</v>
      </c>
      <c r="G2367" s="5">
        <v>0.48729840276091013</v>
      </c>
      <c r="I2367" s="86">
        <v>40527</v>
      </c>
      <c r="J2367" s="5">
        <v>17.940000000000001</v>
      </c>
      <c r="L2367" s="86">
        <v>40648</v>
      </c>
      <c r="M2367" s="5">
        <v>2.6395</v>
      </c>
      <c r="O2367" s="86">
        <f t="shared" ca="1" si="261"/>
        <v>40648</v>
      </c>
      <c r="P2367" s="5">
        <v>1242.8699999999999</v>
      </c>
      <c r="Q2367" s="5">
        <v>7.46135906456517</v>
      </c>
      <c r="R2367" s="1"/>
      <c r="V2367" s="86">
        <v>40612</v>
      </c>
      <c r="W2367" s="5">
        <v>11.38</v>
      </c>
      <c r="Z2367" s="86">
        <v>40528</v>
      </c>
      <c r="AA2367" s="5">
        <v>89.36</v>
      </c>
      <c r="AC2367" s="1">
        <v>40498</v>
      </c>
      <c r="AD2367">
        <v>2.9855</v>
      </c>
      <c r="AE2367" s="87">
        <f t="shared" ca="1" si="262"/>
        <v>-9.8799999999999777E-2</v>
      </c>
      <c r="AF2367" s="87">
        <f t="shared" ca="1" si="263"/>
        <v>0.125205777289495</v>
      </c>
      <c r="AG2367" s="87">
        <f t="shared" ca="1" si="264"/>
        <v>2.0188824961679472</v>
      </c>
      <c r="AI2367" s="1">
        <v>40386</v>
      </c>
      <c r="AJ2367">
        <v>1113.8399999999999</v>
      </c>
      <c r="AK2367" s="85">
        <f t="shared" ca="1" si="267"/>
        <v>-1.0498688628368148E-3</v>
      </c>
      <c r="AL2367" s="87">
        <f t="shared" ca="1" si="265"/>
        <v>9.6091520095376356E-3</v>
      </c>
      <c r="AM2367" s="87">
        <f t="shared" ca="1" si="266"/>
        <v>15.494292048694675</v>
      </c>
    </row>
    <row r="2368" spans="2:39" x14ac:dyDescent="0.45">
      <c r="B2368" s="86">
        <v>40638</v>
      </c>
      <c r="C2368" s="5">
        <v>100.75</v>
      </c>
      <c r="E2368" s="86">
        <v>40641</v>
      </c>
      <c r="F2368" s="5">
        <v>3.6806999999999999</v>
      </c>
      <c r="G2368" s="5">
        <v>0.51582994613858391</v>
      </c>
      <c r="I2368" s="86">
        <v>40526</v>
      </c>
      <c r="J2368" s="5">
        <v>17.61</v>
      </c>
      <c r="L2368" s="86">
        <v>40647</v>
      </c>
      <c r="M2368" s="5">
        <v>2.657</v>
      </c>
      <c r="O2368" s="86">
        <f t="shared" ca="1" si="261"/>
        <v>40647</v>
      </c>
      <c r="P2368" s="5">
        <v>1235.23</v>
      </c>
      <c r="Q2368" s="5">
        <v>7.3417872484392204</v>
      </c>
      <c r="R2368" s="1"/>
      <c r="V2368" s="86">
        <v>40611</v>
      </c>
      <c r="W2368" s="5">
        <v>10</v>
      </c>
      <c r="Z2368" s="86">
        <v>40527</v>
      </c>
      <c r="AA2368" s="5">
        <v>89.03</v>
      </c>
      <c r="AC2368" s="1">
        <v>40497</v>
      </c>
      <c r="AD2368">
        <v>3.0842999999999998</v>
      </c>
      <c r="AE2368" s="87">
        <f t="shared" ca="1" si="262"/>
        <v>0.15529999999999999</v>
      </c>
      <c r="AF2368" s="87">
        <f t="shared" ca="1" si="263"/>
        <v>0.10359705192073103</v>
      </c>
      <c r="AG2368" s="87">
        <f t="shared" ca="1" si="264"/>
        <v>1.6704522690976016</v>
      </c>
      <c r="AI2368" s="1">
        <v>40385</v>
      </c>
      <c r="AJ2368">
        <v>1115.01</v>
      </c>
      <c r="AK2368" s="85">
        <f t="shared" ca="1" si="267"/>
        <v>1.1137930955885434E-2</v>
      </c>
      <c r="AL2368" s="87">
        <f t="shared" ca="1" si="265"/>
        <v>1.4691352802458101E-2</v>
      </c>
      <c r="AM2368" s="87">
        <f t="shared" ca="1" si="266"/>
        <v>23.689094592921087</v>
      </c>
    </row>
    <row r="2369" spans="2:39" x14ac:dyDescent="0.45">
      <c r="B2369" s="86">
        <v>40637</v>
      </c>
      <c r="C2369" s="5">
        <v>100.5</v>
      </c>
      <c r="E2369" s="86">
        <v>40640</v>
      </c>
      <c r="F2369" s="5">
        <v>3.6459999999999999</v>
      </c>
      <c r="G2369" s="5">
        <v>0.70610405276654231</v>
      </c>
      <c r="I2369" s="86">
        <v>40525</v>
      </c>
      <c r="J2369" s="5">
        <v>17.55</v>
      </c>
      <c r="L2369" s="86">
        <v>40646</v>
      </c>
      <c r="M2369" s="5">
        <v>2.6463999999999999</v>
      </c>
      <c r="O2369" s="86">
        <f t="shared" ca="1" si="261"/>
        <v>40646</v>
      </c>
      <c r="P2369" s="5">
        <v>1241.5899999999999</v>
      </c>
      <c r="Q2369" s="5">
        <v>4.3967285226151196</v>
      </c>
      <c r="R2369" s="1"/>
      <c r="V2369" s="86">
        <v>40610</v>
      </c>
      <c r="W2369" s="5">
        <v>9.94</v>
      </c>
      <c r="Z2369" s="86">
        <v>40526</v>
      </c>
      <c r="AA2369" s="5">
        <v>89.38</v>
      </c>
      <c r="AC2369" s="1">
        <v>40494</v>
      </c>
      <c r="AD2369">
        <v>2.9289999999999998</v>
      </c>
      <c r="AE2369" s="87">
        <f t="shared" ca="1" si="262"/>
        <v>0.14969999999999972</v>
      </c>
      <c r="AF2369" s="87">
        <f t="shared" ca="1" si="263"/>
        <v>9.9532122118104693E-2</v>
      </c>
      <c r="AG2369" s="87">
        <f t="shared" ca="1" si="264"/>
        <v>1.6049072455025739</v>
      </c>
      <c r="AI2369" s="1">
        <v>40382</v>
      </c>
      <c r="AJ2369">
        <v>1102.6600000000001</v>
      </c>
      <c r="AK2369" s="85">
        <f t="shared" ca="1" si="267"/>
        <v>8.186429368369252E-3</v>
      </c>
      <c r="AL2369" s="87">
        <f t="shared" ca="1" si="265"/>
        <v>1.4710985429756492E-2</v>
      </c>
      <c r="AM2369" s="87">
        <f t="shared" ca="1" si="266"/>
        <v>23.720751253232265</v>
      </c>
    </row>
    <row r="2370" spans="2:39" x14ac:dyDescent="0.45">
      <c r="B2370" s="86">
        <v>40634</v>
      </c>
      <c r="C2370" s="5">
        <v>102</v>
      </c>
      <c r="E2370" s="86">
        <v>40639</v>
      </c>
      <c r="F2370" s="5">
        <v>3.6513</v>
      </c>
      <c r="G2370" s="5">
        <v>0.79583741011172249</v>
      </c>
      <c r="I2370" s="86">
        <v>40522</v>
      </c>
      <c r="J2370" s="5">
        <v>17.61</v>
      </c>
      <c r="L2370" s="86">
        <v>40645</v>
      </c>
      <c r="M2370" s="5">
        <v>2.6682000000000001</v>
      </c>
      <c r="O2370" s="86">
        <f t="shared" ca="1" si="261"/>
        <v>40645</v>
      </c>
      <c r="P2370" s="5">
        <v>1240.46</v>
      </c>
      <c r="Q2370" s="5">
        <v>3.96998079126337</v>
      </c>
      <c r="R2370" s="1"/>
      <c r="V2370" s="86">
        <v>40609</v>
      </c>
      <c r="W2370" s="5">
        <v>11</v>
      </c>
      <c r="Z2370" s="86">
        <v>40525</v>
      </c>
      <c r="AA2370" s="5">
        <v>88.94</v>
      </c>
      <c r="AC2370" s="1">
        <v>40493</v>
      </c>
      <c r="AD2370">
        <v>2.7793000000000001</v>
      </c>
      <c r="AE2370" s="87">
        <f t="shared" ca="1" si="262"/>
        <v>-1.2199999999999989E-2</v>
      </c>
      <c r="AF2370" s="87">
        <f t="shared" ca="1" si="263"/>
        <v>7.9501320743746107E-2</v>
      </c>
      <c r="AG2370" s="87">
        <f t="shared" ca="1" si="264"/>
        <v>1.2819202783324704</v>
      </c>
      <c r="AI2370" s="1">
        <v>40381</v>
      </c>
      <c r="AJ2370">
        <v>1093.67</v>
      </c>
      <c r="AK2370" s="85">
        <f t="shared" ca="1" si="267"/>
        <v>2.2263615685037746E-2</v>
      </c>
      <c r="AL2370" s="87">
        <f t="shared" ca="1" si="265"/>
        <v>1.470452670881401E-2</v>
      </c>
      <c r="AM2370" s="87">
        <f t="shared" ca="1" si="266"/>
        <v>23.710336878639744</v>
      </c>
    </row>
    <row r="2371" spans="2:39" x14ac:dyDescent="0.45">
      <c r="B2371" s="86">
        <v>40633</v>
      </c>
      <c r="C2371" s="5">
        <v>106.5</v>
      </c>
      <c r="E2371" s="86">
        <v>40638</v>
      </c>
      <c r="F2371" s="5">
        <v>3.5939999999999999</v>
      </c>
      <c r="G2371" s="5">
        <v>0.71660048143997124</v>
      </c>
      <c r="I2371" s="86">
        <v>40521</v>
      </c>
      <c r="J2371" s="5">
        <v>17.25</v>
      </c>
      <c r="L2371" s="86">
        <v>40644</v>
      </c>
      <c r="M2371" s="5">
        <v>2.6743999999999999</v>
      </c>
      <c r="O2371" s="86">
        <f t="shared" ca="1" si="261"/>
        <v>40644</v>
      </c>
      <c r="P2371" s="5">
        <v>1240.4000000000001</v>
      </c>
      <c r="Q2371" s="5">
        <v>3.6330398109035502</v>
      </c>
      <c r="R2371" s="1"/>
      <c r="V2371" s="86">
        <v>40606</v>
      </c>
      <c r="W2371" s="5">
        <v>12.13</v>
      </c>
      <c r="Z2371" s="86">
        <v>40522</v>
      </c>
      <c r="AA2371" s="5">
        <v>89.39</v>
      </c>
      <c r="AC2371" s="1">
        <v>40492</v>
      </c>
      <c r="AD2371">
        <v>2.7915000000000001</v>
      </c>
      <c r="AE2371" s="87">
        <f t="shared" ca="1" si="262"/>
        <v>-3.9499999999999869E-2</v>
      </c>
      <c r="AF2371" s="87">
        <f t="shared" ca="1" si="263"/>
        <v>7.4827735499612677E-2</v>
      </c>
      <c r="AG2371" s="87">
        <f t="shared" ca="1" si="264"/>
        <v>1.2065609806387734</v>
      </c>
      <c r="AI2371" s="1">
        <v>40380</v>
      </c>
      <c r="AJ2371">
        <v>1069.5899999999999</v>
      </c>
      <c r="AK2371" s="85">
        <f t="shared" ca="1" si="267"/>
        <v>-1.2902685652813713E-2</v>
      </c>
      <c r="AL2371" s="87">
        <f t="shared" ca="1" si="265"/>
        <v>1.8546662907358159E-2</v>
      </c>
      <c r="AM2371" s="87">
        <f t="shared" ca="1" si="266"/>
        <v>29.905595345985926</v>
      </c>
    </row>
    <row r="2372" spans="2:39" x14ac:dyDescent="0.45">
      <c r="B2372" s="86">
        <v>40632</v>
      </c>
      <c r="C2372" s="5">
        <v>108.5</v>
      </c>
      <c r="E2372" s="86">
        <v>40637</v>
      </c>
      <c r="F2372" s="5">
        <v>3.5274999999999999</v>
      </c>
      <c r="G2372" s="5">
        <v>0.62354497298376721</v>
      </c>
      <c r="I2372" s="86">
        <v>40520</v>
      </c>
      <c r="J2372" s="5">
        <v>17.739999999999998</v>
      </c>
      <c r="L2372" s="86">
        <v>40641</v>
      </c>
      <c r="M2372" s="5">
        <v>2.6926999999999999</v>
      </c>
      <c r="O2372" s="86">
        <f t="shared" ca="1" si="261"/>
        <v>40641</v>
      </c>
      <c r="P2372" s="5">
        <v>1233</v>
      </c>
      <c r="Q2372" s="5">
        <v>4.0512569158789198</v>
      </c>
      <c r="R2372" s="1"/>
      <c r="V2372" s="86">
        <v>40605</v>
      </c>
      <c r="W2372" s="5">
        <v>13.25</v>
      </c>
      <c r="Z2372" s="86">
        <v>40521</v>
      </c>
      <c r="AA2372" s="5">
        <v>89.35</v>
      </c>
      <c r="AC2372" s="1">
        <v>40491</v>
      </c>
      <c r="AD2372">
        <v>2.831</v>
      </c>
      <c r="AE2372" s="87">
        <f t="shared" ca="1" si="262"/>
        <v>0.14100000000000001</v>
      </c>
      <c r="AF2372" s="87">
        <f t="shared" ca="1" si="263"/>
        <v>7.7956440828623547E-2</v>
      </c>
      <c r="AG2372" s="87">
        <f t="shared" ca="1" si="264"/>
        <v>1.2570098382006951</v>
      </c>
      <c r="AI2372" s="1">
        <v>40379</v>
      </c>
      <c r="AJ2372">
        <v>1083.48</v>
      </c>
      <c r="AK2372" s="85">
        <f t="shared" ca="1" si="267"/>
        <v>1.1351892195398526E-2</v>
      </c>
      <c r="AL2372" s="87">
        <f t="shared" ca="1" si="265"/>
        <v>1.8186280826904887E-2</v>
      </c>
      <c r="AM2372" s="87">
        <f t="shared" ca="1" si="266"/>
        <v>29.324496701889451</v>
      </c>
    </row>
    <row r="2373" spans="2:39" x14ac:dyDescent="0.45">
      <c r="B2373" s="86">
        <v>40631</v>
      </c>
      <c r="C2373" s="5">
        <v>107.15</v>
      </c>
      <c r="E2373" s="86">
        <v>40634</v>
      </c>
      <c r="F2373" s="5">
        <v>3.548</v>
      </c>
      <c r="G2373" s="5">
        <v>0.83152942421379394</v>
      </c>
      <c r="I2373" s="86">
        <v>40519</v>
      </c>
      <c r="J2373" s="5">
        <v>17.989999999999998</v>
      </c>
      <c r="L2373" s="86">
        <v>40640</v>
      </c>
      <c r="M2373" s="5">
        <v>2.6819999999999999</v>
      </c>
      <c r="O2373" s="86">
        <f t="shared" ca="1" si="261"/>
        <v>40640</v>
      </c>
      <c r="P2373" s="5">
        <v>1228.28</v>
      </c>
      <c r="Q2373" s="5">
        <v>3.5781289362469302</v>
      </c>
      <c r="R2373" s="1"/>
      <c r="V2373" s="86">
        <v>40604</v>
      </c>
      <c r="W2373" s="5">
        <v>12.5</v>
      </c>
      <c r="Z2373" s="86">
        <v>40520</v>
      </c>
      <c r="AA2373" s="5">
        <v>89.54</v>
      </c>
      <c r="AC2373" s="1">
        <v>40490</v>
      </c>
      <c r="AD2373">
        <v>2.69</v>
      </c>
      <c r="AE2373" s="87">
        <f t="shared" ca="1" si="262"/>
        <v>2.3499999999999854E-2</v>
      </c>
      <c r="AF2373" s="87">
        <f t="shared" ca="1" si="263"/>
        <v>3.9076026324760142E-2</v>
      </c>
      <c r="AG2373" s="87">
        <f t="shared" ca="1" si="264"/>
        <v>0.63008199201903103</v>
      </c>
      <c r="AI2373" s="1">
        <v>40378</v>
      </c>
      <c r="AJ2373">
        <v>1071.25</v>
      </c>
      <c r="AK2373" s="85">
        <f t="shared" ca="1" si="267"/>
        <v>5.9640741732256862E-3</v>
      </c>
      <c r="AL2373" s="87">
        <f t="shared" ca="1" si="265"/>
        <v>1.6005554412633589E-2</v>
      </c>
      <c r="AM2373" s="87">
        <f t="shared" ca="1" si="266"/>
        <v>25.808181015813837</v>
      </c>
    </row>
    <row r="2374" spans="2:39" x14ac:dyDescent="0.45">
      <c r="B2374" s="86">
        <v>40630</v>
      </c>
      <c r="C2374" s="5">
        <v>108.4</v>
      </c>
      <c r="E2374" s="86">
        <v>40633</v>
      </c>
      <c r="F2374" s="5">
        <v>3.5739999999999998</v>
      </c>
      <c r="G2374" s="5">
        <v>0.78881505014377395</v>
      </c>
      <c r="I2374" s="86">
        <v>40518</v>
      </c>
      <c r="J2374" s="5">
        <v>18.02</v>
      </c>
      <c r="L2374" s="86">
        <v>40639</v>
      </c>
      <c r="M2374" s="5">
        <v>2.6415999999999999</v>
      </c>
      <c r="O2374" s="86">
        <f t="shared" ca="1" si="261"/>
        <v>40639</v>
      </c>
      <c r="P2374" s="5">
        <v>1223.75</v>
      </c>
      <c r="Q2374" s="5">
        <v>10.1126813795365</v>
      </c>
      <c r="R2374" s="1"/>
      <c r="V2374" s="86">
        <v>40603</v>
      </c>
      <c r="W2374" s="5">
        <v>12</v>
      </c>
      <c r="Z2374" s="86">
        <v>40519</v>
      </c>
      <c r="AA2374" s="5">
        <v>89.83</v>
      </c>
      <c r="AC2374" s="1">
        <v>40487</v>
      </c>
      <c r="AD2374">
        <v>2.6665000000000001</v>
      </c>
      <c r="AE2374" s="87">
        <f t="shared" ca="1" si="262"/>
        <v>3.76000000000003E-2</v>
      </c>
      <c r="AF2374" s="87">
        <f t="shared" ca="1" si="263"/>
        <v>3.5781408114643594E-2</v>
      </c>
      <c r="AG2374" s="87">
        <f t="shared" ca="1" si="264"/>
        <v>0.5769578696346358</v>
      </c>
      <c r="AI2374" s="1">
        <v>40375</v>
      </c>
      <c r="AJ2374">
        <v>1064.8800000000001</v>
      </c>
      <c r="AK2374" s="85">
        <f t="shared" ca="1" si="267"/>
        <v>-2.9242932098749713E-2</v>
      </c>
      <c r="AL2374" s="87">
        <f t="shared" ca="1" si="265"/>
        <v>1.868742954841594E-2</v>
      </c>
      <c r="AM2374" s="87">
        <f t="shared" ca="1" si="266"/>
        <v>30.132574734499933</v>
      </c>
    </row>
    <row r="2375" spans="2:39" x14ac:dyDescent="0.45">
      <c r="B2375" s="86">
        <v>40627</v>
      </c>
      <c r="C2375" s="5">
        <v>107.065</v>
      </c>
      <c r="E2375" s="86">
        <v>40632</v>
      </c>
      <c r="F2375" s="5">
        <v>3.5405000000000002</v>
      </c>
      <c r="G2375" s="5">
        <v>0.78400568662903136</v>
      </c>
      <c r="I2375" s="86">
        <v>40515</v>
      </c>
      <c r="J2375" s="5">
        <v>18.010000000000002</v>
      </c>
      <c r="L2375" s="86">
        <v>40638</v>
      </c>
      <c r="M2375" s="5">
        <v>2.6073</v>
      </c>
      <c r="O2375" s="86">
        <f t="shared" ca="1" si="261"/>
        <v>40638</v>
      </c>
      <c r="P2375" s="5">
        <v>1223.1199999999999</v>
      </c>
      <c r="Q2375" s="5">
        <v>16.5055104892391</v>
      </c>
      <c r="R2375" s="1"/>
      <c r="V2375" s="86">
        <v>40602</v>
      </c>
      <c r="W2375" s="5">
        <v>11.81</v>
      </c>
      <c r="Z2375" s="86">
        <v>40518</v>
      </c>
      <c r="AA2375" s="5">
        <v>89.367999999999995</v>
      </c>
      <c r="AC2375" s="1">
        <v>40486</v>
      </c>
      <c r="AD2375">
        <v>2.6288999999999998</v>
      </c>
      <c r="AE2375" s="87">
        <f t="shared" ca="1" si="262"/>
        <v>-4.8100000000000254E-2</v>
      </c>
      <c r="AF2375" s="87">
        <f t="shared" ca="1" si="263"/>
        <v>3.2503986934938896E-2</v>
      </c>
      <c r="AG2375" s="87">
        <f t="shared" ca="1" si="264"/>
        <v>0.52411104103361184</v>
      </c>
      <c r="AI2375" s="1">
        <v>40374</v>
      </c>
      <c r="AJ2375">
        <v>1096.48</v>
      </c>
      <c r="AK2375" s="85">
        <f t="shared" ca="1" si="267"/>
        <v>1.1954464955711874E-3</v>
      </c>
      <c r="AL2375" s="87">
        <f t="shared" ca="1" si="265"/>
        <v>7.356832742871129E-3</v>
      </c>
      <c r="AM2375" s="87">
        <f t="shared" ca="1" si="266"/>
        <v>11.862536356829846</v>
      </c>
    </row>
    <row r="2376" spans="2:39" x14ac:dyDescent="0.45">
      <c r="B2376" s="86">
        <v>40626</v>
      </c>
      <c r="C2376" s="5">
        <v>105.99</v>
      </c>
      <c r="E2376" s="86">
        <v>40631</v>
      </c>
      <c r="F2376" s="5">
        <v>3.6004999999999998</v>
      </c>
      <c r="G2376" s="5">
        <v>0.41426931658845401</v>
      </c>
      <c r="I2376" s="86">
        <v>40514</v>
      </c>
      <c r="J2376" s="5">
        <v>19.39</v>
      </c>
      <c r="L2376" s="86">
        <v>40637</v>
      </c>
      <c r="M2376" s="5">
        <v>2.585</v>
      </c>
      <c r="O2376" s="86">
        <f t="shared" ca="1" si="261"/>
        <v>40637</v>
      </c>
      <c r="P2376" s="5">
        <v>1224.71</v>
      </c>
      <c r="Q2376" s="5">
        <v>19.278280434466499</v>
      </c>
      <c r="R2376" s="1"/>
      <c r="V2376" s="86">
        <v>40599</v>
      </c>
      <c r="W2376" s="5">
        <v>12.25</v>
      </c>
      <c r="Z2376" s="86">
        <v>40515</v>
      </c>
      <c r="AA2376" s="5">
        <v>89.42</v>
      </c>
      <c r="AC2376" s="1">
        <v>40485</v>
      </c>
      <c r="AD2376">
        <v>2.677</v>
      </c>
      <c r="AE2376" s="87">
        <f t="shared" ca="1" si="262"/>
        <v>-1.7500000000000071E-2</v>
      </c>
      <c r="AF2376" s="87">
        <f t="shared" ca="1" si="263"/>
        <v>3.715870243518575E-2</v>
      </c>
      <c r="AG2376" s="87">
        <f t="shared" ca="1" si="264"/>
        <v>0.59916607324959292</v>
      </c>
      <c r="AI2376" s="1">
        <v>40373</v>
      </c>
      <c r="AJ2376">
        <v>1095.17</v>
      </c>
      <c r="AK2376" s="85">
        <f t="shared" ca="1" si="267"/>
        <v>-1.5521499590610117E-4</v>
      </c>
      <c r="AL2376" s="87">
        <f t="shared" ca="1" si="265"/>
        <v>7.1317909160735571E-3</v>
      </c>
      <c r="AM2376" s="87">
        <f t="shared" ca="1" si="266"/>
        <v>11.499667314471848</v>
      </c>
    </row>
    <row r="2377" spans="2:39" x14ac:dyDescent="0.45">
      <c r="B2377" s="86">
        <v>40625</v>
      </c>
      <c r="C2377" s="5">
        <v>107.3</v>
      </c>
      <c r="E2377" s="86">
        <v>40630</v>
      </c>
      <c r="F2377" s="5">
        <v>3.5497000000000001</v>
      </c>
      <c r="G2377" s="5">
        <v>0.37248532409568236</v>
      </c>
      <c r="I2377" s="86">
        <v>40513</v>
      </c>
      <c r="J2377" s="5">
        <v>21.36</v>
      </c>
      <c r="L2377" s="86">
        <v>40634</v>
      </c>
      <c r="M2377" s="5">
        <v>2.5634000000000001</v>
      </c>
      <c r="O2377" s="86">
        <f t="shared" ca="1" si="261"/>
        <v>40634</v>
      </c>
      <c r="P2377" s="5">
        <v>1221.53</v>
      </c>
      <c r="Q2377" s="5">
        <v>20.4167341738837</v>
      </c>
      <c r="R2377" s="1"/>
      <c r="V2377" s="86">
        <v>40598</v>
      </c>
      <c r="W2377" s="5">
        <v>11.81</v>
      </c>
      <c r="Z2377" s="86">
        <v>40514</v>
      </c>
      <c r="AA2377" s="5">
        <v>89.27</v>
      </c>
      <c r="AC2377" s="1">
        <v>40484</v>
      </c>
      <c r="AD2377">
        <v>2.6945000000000001</v>
      </c>
      <c r="AE2377" s="87">
        <f t="shared" ca="1" si="262"/>
        <v>-1.8899999999999917E-2</v>
      </c>
      <c r="AF2377" s="87">
        <f t="shared" ca="1" si="263"/>
        <v>4.3609517309871809E-2</v>
      </c>
      <c r="AG2377" s="87">
        <f t="shared" ca="1" si="264"/>
        <v>0.70318233766214744</v>
      </c>
      <c r="AI2377" s="1">
        <v>40372</v>
      </c>
      <c r="AJ2377">
        <v>1095.3399999999999</v>
      </c>
      <c r="AK2377" s="85">
        <f t="shared" ca="1" si="267"/>
        <v>1.5261853940210991E-2</v>
      </c>
      <c r="AL2377" s="87">
        <f t="shared" ca="1" si="265"/>
        <v>5.9995682540680845E-3</v>
      </c>
      <c r="AM2377" s="87">
        <f t="shared" ca="1" si="266"/>
        <v>9.6740131285612829</v>
      </c>
    </row>
    <row r="2378" spans="2:39" x14ac:dyDescent="0.45">
      <c r="B2378" s="86">
        <v>40624</v>
      </c>
      <c r="C2378" s="5">
        <v>106.9</v>
      </c>
      <c r="E2378" s="86">
        <v>40627</v>
      </c>
      <c r="F2378" s="5">
        <v>3.5514999999999999</v>
      </c>
      <c r="G2378" s="5">
        <v>0.36706182494687817</v>
      </c>
      <c r="I2378" s="86">
        <v>40512</v>
      </c>
      <c r="J2378" s="5">
        <v>23.54</v>
      </c>
      <c r="L2378" s="86">
        <v>40633</v>
      </c>
      <c r="M2378" s="5">
        <v>2.569</v>
      </c>
      <c r="O2378" s="86">
        <f t="shared" ca="1" si="261"/>
        <v>40633</v>
      </c>
      <c r="P2378" s="5">
        <v>1206.07</v>
      </c>
      <c r="Q2378" s="5">
        <v>21.678406445569401</v>
      </c>
      <c r="R2378" s="1"/>
      <c r="V2378" s="86">
        <v>40597</v>
      </c>
      <c r="W2378" s="5">
        <v>11.75</v>
      </c>
      <c r="Z2378" s="86">
        <v>40513</v>
      </c>
      <c r="AA2378" s="5">
        <v>89.22</v>
      </c>
      <c r="AC2378" s="1">
        <v>40483</v>
      </c>
      <c r="AD2378">
        <v>2.7134</v>
      </c>
      <c r="AE2378" s="87">
        <f t="shared" ca="1" si="262"/>
        <v>3.0400000000000205E-2</v>
      </c>
      <c r="AF2378" s="87">
        <f t="shared" ca="1" si="263"/>
        <v>6.8342391676030706E-2</v>
      </c>
      <c r="AG2378" s="87">
        <f t="shared" ca="1" si="264"/>
        <v>1.1019879536546657</v>
      </c>
      <c r="AI2378" s="1">
        <v>40371</v>
      </c>
      <c r="AJ2378">
        <v>1078.75</v>
      </c>
      <c r="AK2378" s="85">
        <f t="shared" ca="1" si="267"/>
        <v>7.3259736852216871E-4</v>
      </c>
      <c r="AL2378" s="87">
        <f t="shared" ca="1" si="265"/>
        <v>1.306916005446869E-2</v>
      </c>
      <c r="AM2378" s="87">
        <f t="shared" ca="1" si="266"/>
        <v>21.073387382578819</v>
      </c>
    </row>
    <row r="2379" spans="2:39" x14ac:dyDescent="0.45">
      <c r="B2379" s="86">
        <v>40623</v>
      </c>
      <c r="C2379" s="5">
        <v>110.1</v>
      </c>
      <c r="E2379" s="86">
        <v>40626</v>
      </c>
      <c r="F2379" s="5">
        <v>3.5196000000000001</v>
      </c>
      <c r="G2379" s="5">
        <v>0.51291337800191061</v>
      </c>
      <c r="I2379" s="86">
        <v>40511</v>
      </c>
      <c r="J2379" s="5">
        <v>21.53</v>
      </c>
      <c r="L2379" s="86">
        <v>40632</v>
      </c>
      <c r="M2379" s="5">
        <v>2.5752000000000002</v>
      </c>
      <c r="O2379" s="86">
        <f t="shared" ca="1" si="261"/>
        <v>40632</v>
      </c>
      <c r="P2379" s="5">
        <v>1180.55</v>
      </c>
      <c r="Q2379" s="5">
        <v>16.511848051215999</v>
      </c>
      <c r="R2379" s="1"/>
      <c r="V2379" s="86">
        <v>40596</v>
      </c>
      <c r="W2379" s="5">
        <v>11.88</v>
      </c>
      <c r="Z2379" s="86">
        <v>40512</v>
      </c>
      <c r="AA2379" s="5">
        <v>88.99</v>
      </c>
      <c r="AC2379" s="1">
        <v>40480</v>
      </c>
      <c r="AD2379">
        <v>2.6829999999999998</v>
      </c>
      <c r="AE2379" s="87">
        <f t="shared" ca="1" si="262"/>
        <v>-6.050000000000022E-2</v>
      </c>
      <c r="AF2379" s="87">
        <f t="shared" ca="1" si="263"/>
        <v>8.1401407645486451E-2</v>
      </c>
      <c r="AG2379" s="87">
        <f t="shared" ca="1" si="264"/>
        <v>1.3125582590244638</v>
      </c>
      <c r="AI2379" s="1">
        <v>40368</v>
      </c>
      <c r="AJ2379">
        <v>1077.96</v>
      </c>
      <c r="AK2379" s="85">
        <f t="shared" ca="1" si="267"/>
        <v>7.1874436590176494E-3</v>
      </c>
      <c r="AL2379" s="87">
        <f t="shared" ca="1" si="265"/>
        <v>1.1890211171179662E-2</v>
      </c>
      <c r="AM2379" s="87">
        <f t="shared" ca="1" si="266"/>
        <v>19.172389428749838</v>
      </c>
    </row>
    <row r="2380" spans="2:39" x14ac:dyDescent="0.45">
      <c r="B2380" s="86">
        <v>40620</v>
      </c>
      <c r="C2380" s="5">
        <v>112.33499999999999</v>
      </c>
      <c r="E2380" s="86">
        <v>40625</v>
      </c>
      <c r="F2380" s="5">
        <v>3.4653</v>
      </c>
      <c r="G2380" s="5">
        <v>0.53455707521897422</v>
      </c>
      <c r="I2380" s="86">
        <v>40508</v>
      </c>
      <c r="J2380" s="5">
        <v>22.22</v>
      </c>
      <c r="L2380" s="86">
        <v>40631</v>
      </c>
      <c r="M2380" s="5">
        <v>2.6122000000000001</v>
      </c>
      <c r="O2380" s="86">
        <f t="shared" ca="1" si="261"/>
        <v>40631</v>
      </c>
      <c r="P2380" s="5">
        <v>1187.76</v>
      </c>
      <c r="Q2380" s="5">
        <v>20.110494926288801</v>
      </c>
      <c r="R2380" s="1"/>
      <c r="V2380" s="86">
        <v>40595</v>
      </c>
      <c r="W2380" s="5">
        <v>10.25</v>
      </c>
      <c r="Z2380" s="86">
        <v>40511</v>
      </c>
      <c r="AA2380" s="5">
        <v>88.79</v>
      </c>
      <c r="AC2380" s="1">
        <v>40479</v>
      </c>
      <c r="AD2380">
        <v>2.7435</v>
      </c>
      <c r="AE2380" s="87">
        <f t="shared" ca="1" si="262"/>
        <v>-6.1999999999999833E-2</v>
      </c>
      <c r="AF2380" s="87">
        <f t="shared" ca="1" si="263"/>
        <v>6.6970061719149168E-2</v>
      </c>
      <c r="AG2380" s="87">
        <f t="shared" ca="1" si="264"/>
        <v>1.079859797998485</v>
      </c>
      <c r="AI2380" s="1">
        <v>40367</v>
      </c>
      <c r="AJ2380">
        <v>1070.24</v>
      </c>
      <c r="AK2380" s="85">
        <f t="shared" ca="1" si="267"/>
        <v>9.3593297177156486E-3</v>
      </c>
      <c r="AL2380" s="87">
        <f t="shared" ca="1" si="265"/>
        <v>1.4965728263995257E-2</v>
      </c>
      <c r="AM2380" s="87">
        <f t="shared" ca="1" si="266"/>
        <v>24.131511731065274</v>
      </c>
    </row>
    <row r="2381" spans="2:39" x14ac:dyDescent="0.45">
      <c r="B2381" s="86">
        <v>40619</v>
      </c>
      <c r="C2381" s="5">
        <v>115.2</v>
      </c>
      <c r="E2381" s="86">
        <v>40624</v>
      </c>
      <c r="F2381" s="5">
        <v>3.44</v>
      </c>
      <c r="G2381" s="5">
        <v>0.60641399500121407</v>
      </c>
      <c r="I2381" s="86">
        <v>40506</v>
      </c>
      <c r="J2381" s="5">
        <v>19.559999999999999</v>
      </c>
      <c r="L2381" s="86">
        <v>40630</v>
      </c>
      <c r="M2381" s="5">
        <v>2.5956999999999999</v>
      </c>
      <c r="O2381" s="86">
        <f t="shared" ca="1" si="261"/>
        <v>40630</v>
      </c>
      <c r="P2381" s="5">
        <v>1189.4000000000001</v>
      </c>
      <c r="Q2381" s="5">
        <v>20.104905425384999</v>
      </c>
      <c r="R2381" s="1"/>
      <c r="V2381" s="86">
        <v>40592</v>
      </c>
      <c r="W2381" s="5">
        <v>10.25</v>
      </c>
      <c r="Z2381" s="86">
        <v>40508</v>
      </c>
      <c r="AA2381" s="5">
        <v>88.56</v>
      </c>
      <c r="AC2381" s="1">
        <v>40478</v>
      </c>
      <c r="AD2381">
        <v>2.8054999999999999</v>
      </c>
      <c r="AE2381" s="87">
        <f t="shared" ca="1" si="262"/>
        <v>7.5199999999999712E-2</v>
      </c>
      <c r="AF2381" s="87">
        <f t="shared" ca="1" si="263"/>
        <v>3.4193225449884922E-2</v>
      </c>
      <c r="AG2381" s="87">
        <f t="shared" ca="1" si="264"/>
        <v>0.55134919364530766</v>
      </c>
      <c r="AI2381" s="1">
        <v>40366</v>
      </c>
      <c r="AJ2381">
        <v>1060.27</v>
      </c>
      <c r="AK2381" s="85">
        <f t="shared" ca="1" si="267"/>
        <v>3.0850061581731633E-2</v>
      </c>
      <c r="AL2381" s="87">
        <f t="shared" ca="1" si="265"/>
        <v>1.6459927040652904E-2</v>
      </c>
      <c r="AM2381" s="87">
        <f t="shared" ca="1" si="266"/>
        <v>26.540834863986536</v>
      </c>
    </row>
    <row r="2382" spans="2:39" x14ac:dyDescent="0.45">
      <c r="B2382" s="86">
        <v>40618</v>
      </c>
      <c r="C2382" s="5">
        <v>116.2</v>
      </c>
      <c r="E2382" s="86">
        <v>40623</v>
      </c>
      <c r="F2382" s="5">
        <v>3.4409999999999998</v>
      </c>
      <c r="G2382" s="5">
        <v>1.3896794354574482</v>
      </c>
      <c r="I2382" s="86">
        <v>40505</v>
      </c>
      <c r="J2382" s="5">
        <v>20.63</v>
      </c>
      <c r="L2382" s="86">
        <v>40627</v>
      </c>
      <c r="M2382" s="5">
        <v>2.6160000000000001</v>
      </c>
      <c r="O2382" s="86">
        <f t="shared" ca="1" si="261"/>
        <v>40627</v>
      </c>
      <c r="P2382" s="5">
        <v>1198.3499999999999</v>
      </c>
      <c r="Q2382" s="5">
        <v>19.413042943574801</v>
      </c>
      <c r="R2382" s="1"/>
      <c r="V2382" s="86">
        <v>40591</v>
      </c>
      <c r="W2382" s="5">
        <v>10</v>
      </c>
      <c r="Z2382" s="86">
        <v>40506</v>
      </c>
      <c r="AA2382" s="5">
        <v>88.88</v>
      </c>
      <c r="AC2382" s="1">
        <v>40477</v>
      </c>
      <c r="AD2382">
        <v>2.7303000000000002</v>
      </c>
      <c r="AE2382" s="87">
        <f t="shared" ca="1" si="262"/>
        <v>8.4000000000000075E-2</v>
      </c>
      <c r="AF2382" s="87">
        <f t="shared" ca="1" si="263"/>
        <v>3.2301535051242752E-2</v>
      </c>
      <c r="AG2382" s="87">
        <f t="shared" ca="1" si="264"/>
        <v>0.52084660249763814</v>
      </c>
      <c r="AI2382" s="1">
        <v>40365</v>
      </c>
      <c r="AJ2382">
        <v>1028.06</v>
      </c>
      <c r="AK2382" s="85">
        <f t="shared" ca="1" si="267"/>
        <v>5.3446856054503037E-3</v>
      </c>
      <c r="AL2382" s="87">
        <f t="shared" ca="1" si="265"/>
        <v>6.420971438862051E-3</v>
      </c>
      <c r="AM2382" s="87">
        <f t="shared" ca="1" si="266"/>
        <v>10.353505346913851</v>
      </c>
    </row>
    <row r="2383" spans="2:39" x14ac:dyDescent="0.45">
      <c r="B2383" s="86">
        <v>40617</v>
      </c>
      <c r="C2383" s="5">
        <v>110.5</v>
      </c>
      <c r="E2383" s="86">
        <v>40620</v>
      </c>
      <c r="F2383" s="5">
        <v>3.37</v>
      </c>
      <c r="G2383" s="5">
        <v>1.2231505222171166</v>
      </c>
      <c r="I2383" s="86">
        <v>40504</v>
      </c>
      <c r="J2383" s="5">
        <v>18.37</v>
      </c>
      <c r="L2383" s="86">
        <v>40626</v>
      </c>
      <c r="M2383" s="5">
        <v>2.6253000000000002</v>
      </c>
      <c r="O2383" s="86">
        <f t="shared" ca="1" si="261"/>
        <v>40626</v>
      </c>
      <c r="P2383" s="5">
        <v>1180.73</v>
      </c>
      <c r="Q2383" s="5">
        <v>19.690451287267798</v>
      </c>
      <c r="R2383" s="1"/>
      <c r="V2383" s="86">
        <v>40590</v>
      </c>
      <c r="W2383" s="5">
        <v>10.06</v>
      </c>
      <c r="Z2383" s="86">
        <v>40505</v>
      </c>
      <c r="AA2383" s="5">
        <v>88.35</v>
      </c>
      <c r="AC2383" s="1">
        <v>40476</v>
      </c>
      <c r="AD2383">
        <v>2.6463000000000001</v>
      </c>
      <c r="AE2383" s="87">
        <f t="shared" ca="1" si="262"/>
        <v>2.430000000000021E-2</v>
      </c>
      <c r="AF2383" s="87">
        <f t="shared" ca="1" si="263"/>
        <v>3.0494084125722968E-2</v>
      </c>
      <c r="AG2383" s="87">
        <f t="shared" ca="1" si="264"/>
        <v>0.49170233203975555</v>
      </c>
      <c r="AI2383" s="1">
        <v>40361</v>
      </c>
      <c r="AJ2383">
        <v>1022.58</v>
      </c>
      <c r="AK2383" s="85">
        <f t="shared" ca="1" si="267"/>
        <v>-4.6732932195075608E-3</v>
      </c>
      <c r="AL2383" s="87">
        <f t="shared" ca="1" si="265"/>
        <v>1.3084674887054058E-2</v>
      </c>
      <c r="AM2383" s="87">
        <f t="shared" ca="1" si="266"/>
        <v>21.098404298423805</v>
      </c>
    </row>
    <row r="2384" spans="2:39" x14ac:dyDescent="0.45">
      <c r="B2384" s="86">
        <v>40616</v>
      </c>
      <c r="C2384" s="5">
        <v>106.3</v>
      </c>
      <c r="E2384" s="86">
        <v>40619</v>
      </c>
      <c r="F2384" s="5">
        <v>3.3675000000000002</v>
      </c>
      <c r="G2384" s="5">
        <v>1.1804577078404821</v>
      </c>
      <c r="I2384" s="86">
        <v>40501</v>
      </c>
      <c r="J2384" s="5">
        <v>18.04</v>
      </c>
      <c r="L2384" s="86">
        <v>40625</v>
      </c>
      <c r="M2384" s="5">
        <v>2.6105</v>
      </c>
      <c r="O2384" s="86">
        <f t="shared" ref="O2384:O2447" ca="1" si="268">VALUE(L2384)</f>
        <v>40625</v>
      </c>
      <c r="P2384" s="5">
        <v>1197.8399999999999</v>
      </c>
      <c r="Q2384" s="5">
        <v>12.2763382842534</v>
      </c>
      <c r="R2384" s="1"/>
      <c r="V2384" s="86">
        <v>40589</v>
      </c>
      <c r="W2384" s="5">
        <v>10.25</v>
      </c>
      <c r="Z2384" s="86">
        <v>40504</v>
      </c>
      <c r="AA2384" s="5">
        <v>89.58</v>
      </c>
      <c r="AC2384" s="1">
        <v>40473</v>
      </c>
      <c r="AD2384">
        <v>2.6219999999999999</v>
      </c>
      <c r="AE2384" s="87">
        <f t="shared" ca="1" si="262"/>
        <v>1.7500000000000071E-2</v>
      </c>
      <c r="AF2384" s="87">
        <f t="shared" ca="1" si="263"/>
        <v>4.1984044588390994E-2</v>
      </c>
      <c r="AG2384" s="87">
        <f t="shared" ca="1" si="264"/>
        <v>0.67697237757533413</v>
      </c>
      <c r="AI2384" s="1">
        <v>40360</v>
      </c>
      <c r="AJ2384">
        <v>1027.3699999999999</v>
      </c>
      <c r="AK2384" s="85">
        <f t="shared" ca="1" si="267"/>
        <v>-3.2457464551476313E-3</v>
      </c>
      <c r="AL2384" s="87">
        <f t="shared" ca="1" si="265"/>
        <v>1.3655374138621669E-2</v>
      </c>
      <c r="AM2384" s="87">
        <f t="shared" ca="1" si="266"/>
        <v>22.018629191003637</v>
      </c>
    </row>
    <row r="2385" spans="2:39" x14ac:dyDescent="0.45">
      <c r="B2385" s="86">
        <v>40613</v>
      </c>
      <c r="C2385" s="5">
        <v>105.125</v>
      </c>
      <c r="E2385" s="86">
        <v>40618</v>
      </c>
      <c r="F2385" s="5">
        <v>3.3077999999999999</v>
      </c>
      <c r="G2385" s="5">
        <v>1.060103202523226</v>
      </c>
      <c r="I2385" s="86">
        <v>40500</v>
      </c>
      <c r="J2385" s="5">
        <v>18.75</v>
      </c>
      <c r="L2385" s="86">
        <v>40624</v>
      </c>
      <c r="M2385" s="5">
        <v>2.5886999999999998</v>
      </c>
      <c r="O2385" s="86">
        <f t="shared" ca="1" si="268"/>
        <v>40624</v>
      </c>
      <c r="P2385" s="5">
        <v>1199.73</v>
      </c>
      <c r="Q2385" s="5">
        <v>20.920710415153899</v>
      </c>
      <c r="R2385" s="1"/>
      <c r="V2385" s="86">
        <v>40588</v>
      </c>
      <c r="W2385" s="5">
        <v>11.25</v>
      </c>
      <c r="Z2385" s="86">
        <v>40501</v>
      </c>
      <c r="AA2385" s="5">
        <v>90.21</v>
      </c>
      <c r="AC2385" s="1">
        <v>40472</v>
      </c>
      <c r="AD2385">
        <v>2.6044999999999998</v>
      </c>
      <c r="AE2385" s="87">
        <f t="shared" ca="1" si="262"/>
        <v>6.6500000000000004E-2</v>
      </c>
      <c r="AF2385" s="87">
        <f t="shared" ca="1" si="263"/>
        <v>5.4003294652579657E-2</v>
      </c>
      <c r="AG2385" s="87">
        <f t="shared" ca="1" si="264"/>
        <v>0.87077696149281991</v>
      </c>
      <c r="AI2385" s="1">
        <v>40359</v>
      </c>
      <c r="AJ2385">
        <v>1030.71</v>
      </c>
      <c r="AK2385" s="85">
        <f t="shared" ca="1" si="267"/>
        <v>-1.0164425453543183E-2</v>
      </c>
      <c r="AL2385" s="87">
        <f t="shared" ca="1" si="265"/>
        <v>1.5179200817400696E-2</v>
      </c>
      <c r="AM2385" s="87">
        <f t="shared" ca="1" si="266"/>
        <v>24.475725880613687</v>
      </c>
    </row>
    <row r="2386" spans="2:39" x14ac:dyDescent="0.45">
      <c r="B2386" s="86">
        <v>40612</v>
      </c>
      <c r="C2386" s="5">
        <v>107.43</v>
      </c>
      <c r="E2386" s="86">
        <v>40617</v>
      </c>
      <c r="F2386" s="5">
        <v>3.4249999999999998</v>
      </c>
      <c r="G2386" s="5">
        <v>0.9320216378031847</v>
      </c>
      <c r="I2386" s="86">
        <v>40499</v>
      </c>
      <c r="J2386" s="5">
        <v>21.76</v>
      </c>
      <c r="L2386" s="86">
        <v>40623</v>
      </c>
      <c r="M2386" s="5">
        <v>2.5985</v>
      </c>
      <c r="O2386" s="86">
        <f t="shared" ca="1" si="268"/>
        <v>40623</v>
      </c>
      <c r="P2386" s="5">
        <v>1196.69</v>
      </c>
      <c r="Q2386" s="5">
        <v>20.809025988593</v>
      </c>
      <c r="R2386" s="1"/>
      <c r="V2386" s="86">
        <v>40585</v>
      </c>
      <c r="W2386" s="5">
        <v>11.88</v>
      </c>
      <c r="Z2386" s="86">
        <v>40500</v>
      </c>
      <c r="AA2386" s="5">
        <v>90.24</v>
      </c>
      <c r="AC2386" s="1">
        <v>40471</v>
      </c>
      <c r="AD2386">
        <v>2.5379999999999998</v>
      </c>
      <c r="AE2386" s="87">
        <f t="shared" ca="1" si="262"/>
        <v>-6.8000000000001393E-3</v>
      </c>
      <c r="AF2386" s="87">
        <f t="shared" ca="1" si="263"/>
        <v>4.3900949116543471E-2</v>
      </c>
      <c r="AG2386" s="87">
        <f t="shared" ca="1" si="264"/>
        <v>0.70788153434502588</v>
      </c>
      <c r="AI2386" s="1">
        <v>40358</v>
      </c>
      <c r="AJ2386">
        <v>1041.24</v>
      </c>
      <c r="AK2386" s="85">
        <f t="shared" ca="1" si="267"/>
        <v>-3.1508270947024665E-2</v>
      </c>
      <c r="AL2386" s="87">
        <f t="shared" ca="1" si="265"/>
        <v>1.5546221430042639E-2</v>
      </c>
      <c r="AM2386" s="87">
        <f t="shared" ca="1" si="266"/>
        <v>25.067528836225243</v>
      </c>
    </row>
    <row r="2387" spans="2:39" x14ac:dyDescent="0.45">
      <c r="B2387" s="86">
        <v>40611</v>
      </c>
      <c r="C2387" s="5">
        <v>107.07</v>
      </c>
      <c r="E2387" s="86">
        <v>40616</v>
      </c>
      <c r="F2387" s="5">
        <v>3.4792000000000001</v>
      </c>
      <c r="G2387" s="5">
        <v>0.99983135244566612</v>
      </c>
      <c r="I2387" s="86">
        <v>40498</v>
      </c>
      <c r="J2387" s="5">
        <v>22.58</v>
      </c>
      <c r="L2387" s="86">
        <v>40620</v>
      </c>
      <c r="M2387" s="5">
        <v>2.577</v>
      </c>
      <c r="O2387" s="86">
        <f t="shared" ca="1" si="268"/>
        <v>40620</v>
      </c>
      <c r="P2387" s="5">
        <v>1178.5899999999999</v>
      </c>
      <c r="Q2387" s="5">
        <v>13.035752729486999</v>
      </c>
      <c r="R2387" s="1"/>
      <c r="V2387" s="86">
        <v>40584</v>
      </c>
      <c r="W2387" s="5">
        <v>11.75</v>
      </c>
      <c r="Z2387" s="86">
        <v>40499</v>
      </c>
      <c r="AA2387" s="5">
        <v>89.11</v>
      </c>
      <c r="AC2387" s="1">
        <v>40470</v>
      </c>
      <c r="AD2387">
        <v>2.5448</v>
      </c>
      <c r="AE2387" s="87">
        <f t="shared" ca="1" si="262"/>
        <v>-3.2000000000000028E-2</v>
      </c>
      <c r="AF2387" s="87">
        <f t="shared" ca="1" si="263"/>
        <v>6.9230213779823066E-2</v>
      </c>
      <c r="AG2387" s="87">
        <f t="shared" ca="1" si="264"/>
        <v>1.116303654925487</v>
      </c>
      <c r="AI2387" s="1">
        <v>40357</v>
      </c>
      <c r="AJ2387">
        <v>1074.57</v>
      </c>
      <c r="AK2387" s="85">
        <f t="shared" ca="1" si="267"/>
        <v>-2.0452376350393953E-3</v>
      </c>
      <c r="AL2387" s="87">
        <f t="shared" ca="1" si="265"/>
        <v>8.5076047292916984E-3</v>
      </c>
      <c r="AM2387" s="87">
        <f t="shared" ca="1" si="266"/>
        <v>13.718100429638675</v>
      </c>
    </row>
    <row r="2388" spans="2:39" x14ac:dyDescent="0.45">
      <c r="B2388" s="86">
        <v>40610</v>
      </c>
      <c r="C2388" s="5">
        <v>108.5</v>
      </c>
      <c r="E2388" s="86">
        <v>40613</v>
      </c>
      <c r="F2388" s="5">
        <v>3.5163000000000002</v>
      </c>
      <c r="G2388" s="5">
        <v>1.1360763471997215</v>
      </c>
      <c r="I2388" s="86">
        <v>40497</v>
      </c>
      <c r="J2388" s="5">
        <v>20.2</v>
      </c>
      <c r="L2388" s="86">
        <v>40619</v>
      </c>
      <c r="M2388" s="5">
        <v>2.5720000000000001</v>
      </c>
      <c r="O2388" s="86">
        <f t="shared" ca="1" si="268"/>
        <v>40619</v>
      </c>
      <c r="P2388" s="5">
        <v>1178.3399999999999</v>
      </c>
      <c r="Q2388" s="5">
        <v>11.1677379050585</v>
      </c>
      <c r="R2388" s="1"/>
      <c r="V2388" s="86">
        <v>40583</v>
      </c>
      <c r="W2388" s="5">
        <v>11.75</v>
      </c>
      <c r="Z2388" s="86">
        <v>40498</v>
      </c>
      <c r="AA2388" s="5">
        <v>88.66</v>
      </c>
      <c r="AC2388" s="1">
        <v>40469</v>
      </c>
      <c r="AD2388">
        <v>2.5768</v>
      </c>
      <c r="AE2388" s="87">
        <f t="shared" ca="1" si="262"/>
        <v>-5.9200000000000141E-2</v>
      </c>
      <c r="AF2388" s="87">
        <f t="shared" ca="1" si="263"/>
        <v>6.6498740589578081E-2</v>
      </c>
      <c r="AG2388" s="87">
        <f t="shared" ca="1" si="264"/>
        <v>1.0722599731408422</v>
      </c>
      <c r="AI2388" s="1">
        <v>40354</v>
      </c>
      <c r="AJ2388">
        <v>1076.77</v>
      </c>
      <c r="AK2388" s="85">
        <f t="shared" ca="1" si="267"/>
        <v>2.864505367270332E-3</v>
      </c>
      <c r="AL2388" s="87">
        <f t="shared" ca="1" si="265"/>
        <v>9.8324179974815622E-3</v>
      </c>
      <c r="AM2388" s="87">
        <f t="shared" ca="1" si="266"/>
        <v>15.854297636941167</v>
      </c>
    </row>
    <row r="2389" spans="2:39" x14ac:dyDescent="0.45">
      <c r="B2389" s="86">
        <v>40609</v>
      </c>
      <c r="C2389" s="5">
        <v>108.8</v>
      </c>
      <c r="E2389" s="86">
        <v>40612</v>
      </c>
      <c r="F2389" s="5">
        <v>3.4738000000000002</v>
      </c>
      <c r="G2389" s="5">
        <v>0.99597178674900066</v>
      </c>
      <c r="I2389" s="86">
        <v>40494</v>
      </c>
      <c r="J2389" s="5">
        <v>20.61</v>
      </c>
      <c r="L2389" s="86">
        <v>40618</v>
      </c>
      <c r="M2389" s="5">
        <v>2.552</v>
      </c>
      <c r="O2389" s="86">
        <f t="shared" ca="1" si="268"/>
        <v>40618</v>
      </c>
      <c r="P2389" s="5">
        <v>1197.75</v>
      </c>
      <c r="Q2389" s="5">
        <v>10.920226558009301</v>
      </c>
      <c r="R2389" s="1"/>
      <c r="V2389" s="86">
        <v>40582</v>
      </c>
      <c r="W2389" s="5">
        <v>11</v>
      </c>
      <c r="Z2389" s="86">
        <v>40497</v>
      </c>
      <c r="AA2389" s="5">
        <v>89.65</v>
      </c>
      <c r="AC2389" s="1">
        <v>40466</v>
      </c>
      <c r="AD2389">
        <v>2.6360000000000001</v>
      </c>
      <c r="AE2389" s="87">
        <f t="shared" ca="1" si="262"/>
        <v>4.4000000000000039E-2</v>
      </c>
      <c r="AF2389" s="87">
        <f t="shared" ca="1" si="263"/>
        <v>4.5679973730290091E-2</v>
      </c>
      <c r="AG2389" s="87">
        <f t="shared" ca="1" si="264"/>
        <v>0.73656744429821097</v>
      </c>
      <c r="AI2389" s="1">
        <v>40353</v>
      </c>
      <c r="AJ2389">
        <v>1073.69</v>
      </c>
      <c r="AK2389" s="85">
        <f t="shared" ca="1" si="267"/>
        <v>-1.6946192862424502E-2</v>
      </c>
      <c r="AL2389" s="87">
        <f t="shared" ca="1" si="265"/>
        <v>7.6047064360575808E-3</v>
      </c>
      <c r="AM2389" s="87">
        <f t="shared" ca="1" si="266"/>
        <v>12.262220677528216</v>
      </c>
    </row>
    <row r="2390" spans="2:39" x14ac:dyDescent="0.45">
      <c r="B2390" s="86">
        <v>40606</v>
      </c>
      <c r="C2390" s="5">
        <v>108.41</v>
      </c>
      <c r="E2390" s="86">
        <v>40611</v>
      </c>
      <c r="F2390" s="5">
        <v>3.5691999999999999</v>
      </c>
      <c r="G2390" s="5">
        <v>0.8997406200307575</v>
      </c>
      <c r="I2390" s="86">
        <v>40493</v>
      </c>
      <c r="J2390" s="5">
        <v>18.64</v>
      </c>
      <c r="L2390" s="86">
        <v>40617</v>
      </c>
      <c r="M2390" s="5">
        <v>2.629</v>
      </c>
      <c r="O2390" s="86">
        <f t="shared" ca="1" si="268"/>
        <v>40617</v>
      </c>
      <c r="P2390" s="5">
        <v>1199.21</v>
      </c>
      <c r="Q2390" s="5">
        <v>11.214789765459599</v>
      </c>
      <c r="R2390" s="1"/>
      <c r="V2390" s="86">
        <v>40581</v>
      </c>
      <c r="W2390" s="5">
        <v>11.25</v>
      </c>
      <c r="Z2390" s="86">
        <v>40494</v>
      </c>
      <c r="AA2390" s="5">
        <v>89.82</v>
      </c>
      <c r="AC2390" s="1">
        <v>40465</v>
      </c>
      <c r="AD2390">
        <v>2.5920000000000001</v>
      </c>
      <c r="AE2390" s="87">
        <f t="shared" ca="1" si="262"/>
        <v>9.1699999999999893E-2</v>
      </c>
      <c r="AF2390" s="87">
        <f t="shared" ca="1" si="263"/>
        <v>4.7957159701828192E-2</v>
      </c>
      <c r="AG2390" s="87">
        <f t="shared" ca="1" si="264"/>
        <v>0.77328596478491052</v>
      </c>
      <c r="AI2390" s="1">
        <v>40352</v>
      </c>
      <c r="AJ2390">
        <v>1092.04</v>
      </c>
      <c r="AK2390" s="85">
        <f t="shared" ca="1" si="267"/>
        <v>-2.9899215361501785E-3</v>
      </c>
      <c r="AL2390" s="87">
        <f t="shared" ca="1" si="265"/>
        <v>7.5263824819507014E-3</v>
      </c>
      <c r="AM2390" s="87">
        <f t="shared" ca="1" si="266"/>
        <v>12.1359270963531</v>
      </c>
    </row>
    <row r="2391" spans="2:39" x14ac:dyDescent="0.45">
      <c r="B2391" s="86">
        <v>40605</v>
      </c>
      <c r="C2391" s="5">
        <v>112.3</v>
      </c>
      <c r="E2391" s="86">
        <v>40610</v>
      </c>
      <c r="F2391" s="5">
        <v>3.6501999999999999</v>
      </c>
      <c r="G2391" s="5">
        <v>1.111168274085131</v>
      </c>
      <c r="I2391" s="86">
        <v>40492</v>
      </c>
      <c r="J2391" s="5">
        <v>18.47</v>
      </c>
      <c r="L2391" s="86">
        <v>40616</v>
      </c>
      <c r="M2391" s="5">
        <v>2.6833999999999998</v>
      </c>
      <c r="O2391" s="86">
        <f t="shared" ca="1" si="268"/>
        <v>40616</v>
      </c>
      <c r="P2391" s="5">
        <v>1213.54</v>
      </c>
      <c r="Q2391" s="5">
        <v>8.4067702540110805</v>
      </c>
      <c r="R2391" s="1"/>
      <c r="V2391" s="86">
        <v>40578</v>
      </c>
      <c r="W2391" s="5">
        <v>10.25</v>
      </c>
      <c r="Z2391" s="86">
        <v>40493</v>
      </c>
      <c r="AA2391" s="5">
        <v>90.15</v>
      </c>
      <c r="AC2391" s="1">
        <v>40464</v>
      </c>
      <c r="AD2391">
        <v>2.5003000000000002</v>
      </c>
      <c r="AE2391" s="87">
        <f t="shared" ca="1" si="262"/>
        <v>-1.7199999999999882E-2</v>
      </c>
      <c r="AF2391" s="87">
        <f t="shared" ca="1" si="263"/>
        <v>1.5878496990164508E-2</v>
      </c>
      <c r="AG2391" s="87">
        <f t="shared" ca="1" si="264"/>
        <v>0.25603307078057802</v>
      </c>
      <c r="AI2391" s="1">
        <v>40351</v>
      </c>
      <c r="AJ2391">
        <v>1095.31</v>
      </c>
      <c r="AK2391" s="85">
        <f t="shared" ca="1" si="267"/>
        <v>-1.620132244496867E-2</v>
      </c>
      <c r="AL2391" s="87">
        <f t="shared" ca="1" si="265"/>
        <v>8.2566437082923806E-3</v>
      </c>
      <c r="AM2391" s="87">
        <f t="shared" ca="1" si="266"/>
        <v>13.313437942424141</v>
      </c>
    </row>
    <row r="2392" spans="2:39" x14ac:dyDescent="0.45">
      <c r="B2392" s="86">
        <v>40604</v>
      </c>
      <c r="C2392" s="5">
        <v>107.9</v>
      </c>
      <c r="E2392" s="86">
        <v>40609</v>
      </c>
      <c r="F2392" s="5">
        <v>3.6274999999999999</v>
      </c>
      <c r="G2392" s="5">
        <v>1.2452360887264156</v>
      </c>
      <c r="I2392" s="86">
        <v>40491</v>
      </c>
      <c r="J2392" s="5">
        <v>19.079999999999998</v>
      </c>
      <c r="L2392" s="86">
        <v>40613</v>
      </c>
      <c r="M2392" s="5">
        <v>2.6815000000000002</v>
      </c>
      <c r="O2392" s="86">
        <f t="shared" ca="1" si="268"/>
        <v>40613</v>
      </c>
      <c r="P2392" s="5">
        <v>1218.71</v>
      </c>
      <c r="Q2392" s="5">
        <v>9.46369189402259</v>
      </c>
      <c r="R2392" s="1"/>
      <c r="V2392" s="86">
        <v>40577</v>
      </c>
      <c r="W2392" s="5">
        <v>11.5</v>
      </c>
      <c r="Z2392" s="86">
        <v>40492</v>
      </c>
      <c r="AA2392" s="5">
        <v>90.51</v>
      </c>
      <c r="AC2392" s="1">
        <v>40463</v>
      </c>
      <c r="AD2392">
        <v>2.5175000000000001</v>
      </c>
      <c r="AE2392" s="87">
        <f t="shared" ca="1" si="262"/>
        <v>1.9499999999999851E-2</v>
      </c>
      <c r="AF2392" s="87">
        <f t="shared" ca="1" si="263"/>
        <v>1.2852107479579648E-2</v>
      </c>
      <c r="AG2392" s="87">
        <f t="shared" ca="1" si="264"/>
        <v>0.20723400621841351</v>
      </c>
      <c r="AI2392" s="1">
        <v>40350</v>
      </c>
      <c r="AJ2392">
        <v>1113.2</v>
      </c>
      <c r="AK2392" s="85">
        <f t="shared" ca="1" si="267"/>
        <v>-3.8642453418113792E-3</v>
      </c>
      <c r="AL2392" s="87">
        <f t="shared" ca="1" si="265"/>
        <v>2.43504208001292E-3</v>
      </c>
      <c r="AM2392" s="87">
        <f t="shared" ca="1" si="266"/>
        <v>3.926387375403436</v>
      </c>
    </row>
    <row r="2393" spans="2:39" x14ac:dyDescent="0.45">
      <c r="B2393" s="86">
        <v>40603</v>
      </c>
      <c r="C2393" s="5">
        <v>109</v>
      </c>
      <c r="E2393" s="86">
        <v>40606</v>
      </c>
      <c r="F2393" s="5">
        <v>3.6139999999999999</v>
      </c>
      <c r="G2393" s="5">
        <v>1.3196179750215569</v>
      </c>
      <c r="I2393" s="86">
        <v>40490</v>
      </c>
      <c r="J2393" s="5">
        <v>18.29</v>
      </c>
      <c r="L2393" s="86">
        <v>40612</v>
      </c>
      <c r="M2393" s="5">
        <v>2.6413000000000002</v>
      </c>
      <c r="O2393" s="86">
        <f t="shared" ca="1" si="268"/>
        <v>40612</v>
      </c>
      <c r="P2393" s="5">
        <v>1213.4000000000001</v>
      </c>
      <c r="Q2393" s="5">
        <v>18.8269308510869</v>
      </c>
      <c r="R2393" s="1"/>
      <c r="V2393" s="86">
        <v>40576</v>
      </c>
      <c r="W2393" s="5">
        <v>10.5</v>
      </c>
      <c r="Z2393" s="86">
        <v>40491</v>
      </c>
      <c r="AA2393" s="5">
        <v>91.26</v>
      </c>
      <c r="AC2393" s="1">
        <v>40462</v>
      </c>
      <c r="AD2393">
        <v>2.4980000000000002</v>
      </c>
      <c r="AE2393" s="87">
        <f t="shared" ca="1" si="262"/>
        <v>-4.9999999999972289E-4</v>
      </c>
      <c r="AF2393" s="87">
        <f t="shared" ca="1" si="263"/>
        <v>3.5889552797436865E-2</v>
      </c>
      <c r="AG2393" s="87">
        <f t="shared" ca="1" si="264"/>
        <v>0.57870165024821041</v>
      </c>
      <c r="AI2393" s="1">
        <v>40347</v>
      </c>
      <c r="AJ2393">
        <v>1117.51</v>
      </c>
      <c r="AK2393" s="85">
        <f t="shared" ca="1" si="267"/>
        <v>1.3162904007037828E-3</v>
      </c>
      <c r="AL2393" s="87">
        <f t="shared" ca="1" si="265"/>
        <v>1.1304738734705886E-2</v>
      </c>
      <c r="AM2393" s="87">
        <f t="shared" ca="1" si="266"/>
        <v>18.228343491274654</v>
      </c>
    </row>
    <row r="2394" spans="2:39" x14ac:dyDescent="0.45">
      <c r="B2394" s="86">
        <v>40602</v>
      </c>
      <c r="C2394" s="5">
        <v>107.4</v>
      </c>
      <c r="E2394" s="86">
        <v>40605</v>
      </c>
      <c r="F2394" s="5">
        <v>3.6894999999999998</v>
      </c>
      <c r="G2394" s="5">
        <v>0.93400760168212593</v>
      </c>
      <c r="I2394" s="86">
        <v>40487</v>
      </c>
      <c r="J2394" s="5">
        <v>18.260000000000002</v>
      </c>
      <c r="L2394" s="86">
        <v>40611</v>
      </c>
      <c r="M2394" s="5">
        <v>2.6913999999999998</v>
      </c>
      <c r="O2394" s="86">
        <f t="shared" ca="1" si="268"/>
        <v>40611</v>
      </c>
      <c r="P2394" s="5">
        <v>1223.25</v>
      </c>
      <c r="Q2394" s="5">
        <v>14.6389790834201</v>
      </c>
      <c r="R2394" s="1"/>
      <c r="V2394" s="86">
        <v>40575</v>
      </c>
      <c r="W2394" s="5">
        <v>10.38</v>
      </c>
      <c r="Z2394" s="86">
        <v>40490</v>
      </c>
      <c r="AA2394" s="5">
        <v>91.52</v>
      </c>
      <c r="AC2394" s="1">
        <v>40459</v>
      </c>
      <c r="AD2394">
        <v>2.4984999999999999</v>
      </c>
      <c r="AE2394" s="87">
        <f t="shared" ca="1" si="262"/>
        <v>1.1000000000000121E-2</v>
      </c>
      <c r="AF2394" s="87">
        <f t="shared" ca="1" si="263"/>
        <v>3.859157939240123E-2</v>
      </c>
      <c r="AG2394" s="87">
        <f t="shared" ca="1" si="264"/>
        <v>0.62227051995093086</v>
      </c>
      <c r="AI2394" s="1">
        <v>40346</v>
      </c>
      <c r="AJ2394">
        <v>1116.04</v>
      </c>
      <c r="AK2394" s="85">
        <f t="shared" ca="1" si="267"/>
        <v>1.2821376691954428E-3</v>
      </c>
      <c r="AL2394" s="87">
        <f t="shared" ca="1" si="265"/>
        <v>1.1859313317120651E-2</v>
      </c>
      <c r="AM2394" s="87">
        <f t="shared" ca="1" si="266"/>
        <v>19.122568136091228</v>
      </c>
    </row>
    <row r="2395" spans="2:39" x14ac:dyDescent="0.45">
      <c r="B2395" s="86">
        <v>40599</v>
      </c>
      <c r="C2395" s="5">
        <v>108.6</v>
      </c>
      <c r="E2395" s="86">
        <v>40604</v>
      </c>
      <c r="F2395" s="5">
        <v>3.597</v>
      </c>
      <c r="G2395" s="5">
        <v>0.82304609024444453</v>
      </c>
      <c r="I2395" s="86">
        <v>40486</v>
      </c>
      <c r="J2395" s="5">
        <v>18.52</v>
      </c>
      <c r="L2395" s="86">
        <v>40610</v>
      </c>
      <c r="M2395" s="5">
        <v>2.7357999999999998</v>
      </c>
      <c r="O2395" s="86">
        <f t="shared" ca="1" si="268"/>
        <v>40610</v>
      </c>
      <c r="P2395" s="5">
        <v>1225.8499999999999</v>
      </c>
      <c r="Q2395" s="5">
        <v>11.6739964255241</v>
      </c>
      <c r="R2395" s="1"/>
      <c r="V2395" s="86">
        <v>40574</v>
      </c>
      <c r="W2395" s="5">
        <v>10</v>
      </c>
      <c r="Z2395" s="86">
        <v>40487</v>
      </c>
      <c r="AA2395" s="5">
        <v>91.79</v>
      </c>
      <c r="AC2395" s="1">
        <v>40458</v>
      </c>
      <c r="AD2395">
        <v>2.4874999999999998</v>
      </c>
      <c r="AE2395" s="87">
        <f t="shared" ca="1" si="262"/>
        <v>-9.800000000000253E-3</v>
      </c>
      <c r="AF2395" s="87">
        <f t="shared" ca="1" si="263"/>
        <v>3.5631762516047404E-2</v>
      </c>
      <c r="AG2395" s="87">
        <f t="shared" ca="1" si="264"/>
        <v>0.57454490686107396</v>
      </c>
      <c r="AI2395" s="1">
        <v>40345</v>
      </c>
      <c r="AJ2395">
        <v>1114.6099999999999</v>
      </c>
      <c r="AK2395" s="85">
        <f t="shared" ca="1" si="267"/>
        <v>-5.5609372509015655E-4</v>
      </c>
      <c r="AL2395" s="87">
        <f t="shared" ca="1" si="265"/>
        <v>1.1587533490968475E-2</v>
      </c>
      <c r="AM2395" s="87">
        <f t="shared" ca="1" si="266"/>
        <v>18.684336334245906</v>
      </c>
    </row>
    <row r="2396" spans="2:39" x14ac:dyDescent="0.45">
      <c r="B2396" s="86">
        <v>40598</v>
      </c>
      <c r="C2396" s="5">
        <v>112.29</v>
      </c>
      <c r="E2396" s="86">
        <v>40603</v>
      </c>
      <c r="F2396" s="5">
        <v>3.516</v>
      </c>
      <c r="G2396" s="5">
        <v>0.25790657223110813</v>
      </c>
      <c r="I2396" s="86">
        <v>40485</v>
      </c>
      <c r="J2396" s="5">
        <v>19.559999999999999</v>
      </c>
      <c r="L2396" s="86">
        <v>40609</v>
      </c>
      <c r="M2396" s="5">
        <v>2.7237</v>
      </c>
      <c r="O2396" s="86">
        <f t="shared" ca="1" si="268"/>
        <v>40609</v>
      </c>
      <c r="P2396" s="5">
        <v>1221.06</v>
      </c>
      <c r="Q2396" s="5">
        <v>12.8852233261872</v>
      </c>
      <c r="R2396" s="1"/>
      <c r="V2396" s="86">
        <v>40571</v>
      </c>
      <c r="W2396" s="5">
        <v>9.44</v>
      </c>
      <c r="Z2396" s="86">
        <v>40486</v>
      </c>
      <c r="AA2396" s="5">
        <v>91.89</v>
      </c>
      <c r="AC2396" s="1">
        <v>40457</v>
      </c>
      <c r="AD2396">
        <v>2.4973000000000001</v>
      </c>
      <c r="AE2396" s="87">
        <f t="shared" ca="1" si="262"/>
        <v>-6.9500000000000117E-2</v>
      </c>
      <c r="AF2396" s="87">
        <f t="shared" ca="1" si="263"/>
        <v>4.1330648434303605E-2</v>
      </c>
      <c r="AG2396" s="87">
        <f t="shared" ca="1" si="264"/>
        <v>0.6664366811633351</v>
      </c>
      <c r="AI2396" s="1">
        <v>40344</v>
      </c>
      <c r="AJ2396">
        <v>1115.23</v>
      </c>
      <c r="AK2396" s="85">
        <f t="shared" ca="1" si="267"/>
        <v>2.3222472592869709E-2</v>
      </c>
      <c r="AL2396" s="87">
        <f t="shared" ca="1" si="265"/>
        <v>1.4772815115211644E-2</v>
      </c>
      <c r="AM2396" s="87">
        <f t="shared" ca="1" si="266"/>
        <v>23.820448625359401</v>
      </c>
    </row>
    <row r="2397" spans="2:39" x14ac:dyDescent="0.45">
      <c r="B2397" s="86">
        <v>40597</v>
      </c>
      <c r="C2397" s="5">
        <v>112.5</v>
      </c>
      <c r="E2397" s="86">
        <v>40602</v>
      </c>
      <c r="F2397" s="5">
        <v>3.5407999999999999</v>
      </c>
      <c r="G2397" s="5">
        <v>0.4491816076673964</v>
      </c>
      <c r="I2397" s="86">
        <v>40484</v>
      </c>
      <c r="J2397" s="5">
        <v>21.57</v>
      </c>
      <c r="L2397" s="86">
        <v>40606</v>
      </c>
      <c r="M2397" s="5">
        <v>2.72</v>
      </c>
      <c r="O2397" s="86">
        <f t="shared" ca="1" si="268"/>
        <v>40606</v>
      </c>
      <c r="P2397" s="5">
        <v>1197.96</v>
      </c>
      <c r="Q2397" s="5">
        <v>5.7950034330264701</v>
      </c>
      <c r="R2397" s="1"/>
      <c r="V2397" s="86">
        <v>40570</v>
      </c>
      <c r="W2397" s="5">
        <v>8.75</v>
      </c>
      <c r="Z2397" s="86">
        <v>40485</v>
      </c>
      <c r="AA2397" s="5">
        <v>90.71</v>
      </c>
      <c r="AC2397" s="1">
        <v>40456</v>
      </c>
      <c r="AD2397">
        <v>2.5668000000000002</v>
      </c>
      <c r="AE2397" s="87">
        <f t="shared" ref="AE2397:AE2460" ca="1" si="269">(AD2397-AD2398)</f>
        <v>1.330000000000009E-2</v>
      </c>
      <c r="AF2397" s="87">
        <f t="shared" ref="AF2397:AF2460" ca="1" si="270">STDEV(AE2397:AE2400)</f>
        <v>3.0998749974797186E-2</v>
      </c>
      <c r="AG2397" s="87">
        <f t="shared" ref="AG2397:AG2460" ca="1" si="271">AF2397*SQRT(260)</f>
        <v>0.49983982434375612</v>
      </c>
      <c r="AI2397" s="1">
        <v>40343</v>
      </c>
      <c r="AJ2397">
        <v>1089.6300000000001</v>
      </c>
      <c r="AK2397" s="85">
        <f t="shared" ca="1" si="267"/>
        <v>-1.8063207783149315E-3</v>
      </c>
      <c r="AL2397" s="87">
        <f t="shared" ref="AL2397:AL2460" ca="1" si="272">STDEV(AK2397:AK2400)</f>
        <v>1.5690655570644797E-2</v>
      </c>
      <c r="AM2397" s="87">
        <f t="shared" ref="AM2397:AM2460" ca="1" si="273">AL2397*SQRT(260)*100</f>
        <v>25.300421890062964</v>
      </c>
    </row>
    <row r="2398" spans="2:39" x14ac:dyDescent="0.45">
      <c r="B2398" s="86">
        <v>40596</v>
      </c>
      <c r="C2398" s="5">
        <v>110.35</v>
      </c>
      <c r="E2398" s="86">
        <v>40599</v>
      </c>
      <c r="F2398" s="5">
        <v>3.5388999999999999</v>
      </c>
      <c r="G2398" s="5">
        <v>0.85056628195573492</v>
      </c>
      <c r="I2398" s="86">
        <v>40483</v>
      </c>
      <c r="J2398" s="5">
        <v>21.83</v>
      </c>
      <c r="L2398" s="86">
        <v>40605</v>
      </c>
      <c r="M2398" s="5">
        <v>2.7269999999999999</v>
      </c>
      <c r="O2398" s="86">
        <f t="shared" ca="1" si="268"/>
        <v>40605</v>
      </c>
      <c r="P2398" s="5">
        <v>1193.57</v>
      </c>
      <c r="Q2398" s="5">
        <v>5.8934699939751498</v>
      </c>
      <c r="R2398" s="1"/>
      <c r="V2398" s="86">
        <v>40569</v>
      </c>
      <c r="W2398" s="5">
        <v>8.5</v>
      </c>
      <c r="Z2398" s="86">
        <v>40484</v>
      </c>
      <c r="AA2398" s="5">
        <v>90.41</v>
      </c>
      <c r="AC2398" s="1">
        <v>40455</v>
      </c>
      <c r="AD2398">
        <v>2.5535000000000001</v>
      </c>
      <c r="AE2398" s="87">
        <f t="shared" ca="1" si="269"/>
        <v>-3.6499999999999755E-2</v>
      </c>
      <c r="AF2398" s="87">
        <f t="shared" ca="1" si="270"/>
        <v>3.8745698686004616E-2</v>
      </c>
      <c r="AG2398" s="87">
        <f t="shared" ca="1" si="271"/>
        <v>0.62475561888896325</v>
      </c>
      <c r="AI2398" s="1">
        <v>40340</v>
      </c>
      <c r="AJ2398">
        <v>1091.5999999999999</v>
      </c>
      <c r="AK2398" s="85">
        <f t="shared" ref="AK2398:AK2461" ca="1" si="274">LN(AJ2398/AJ2399)</f>
        <v>4.3701066593259579E-3</v>
      </c>
      <c r="AL2398" s="87">
        <f t="shared" ca="1" si="272"/>
        <v>1.4726855396703192E-2</v>
      </c>
      <c r="AM2398" s="87">
        <f t="shared" ca="1" si="273"/>
        <v>23.74634080602852</v>
      </c>
    </row>
    <row r="2399" spans="2:39" x14ac:dyDescent="0.45">
      <c r="B2399" s="86">
        <v>40592</v>
      </c>
      <c r="C2399" s="5">
        <v>108.1</v>
      </c>
      <c r="E2399" s="86">
        <v>40598</v>
      </c>
      <c r="F2399" s="5">
        <v>3.5680000000000001</v>
      </c>
      <c r="G2399" s="5">
        <v>0.88270726555674661</v>
      </c>
      <c r="I2399" s="86">
        <v>40480</v>
      </c>
      <c r="J2399" s="5">
        <v>21.2</v>
      </c>
      <c r="L2399" s="86">
        <v>40604</v>
      </c>
      <c r="M2399" s="5">
        <v>2.7078000000000002</v>
      </c>
      <c r="O2399" s="86">
        <f t="shared" ca="1" si="268"/>
        <v>40604</v>
      </c>
      <c r="P2399" s="5">
        <v>1184.3900000000001</v>
      </c>
      <c r="Q2399" s="5">
        <v>2.8464311937848099</v>
      </c>
      <c r="R2399" s="1"/>
      <c r="V2399" s="86">
        <v>40568</v>
      </c>
      <c r="W2399" s="5">
        <v>8.75</v>
      </c>
      <c r="Z2399" s="86">
        <v>40483</v>
      </c>
      <c r="AA2399" s="5">
        <v>89.97</v>
      </c>
      <c r="AC2399" s="1">
        <v>40452</v>
      </c>
      <c r="AD2399">
        <v>2.59</v>
      </c>
      <c r="AE2399" s="87">
        <f t="shared" ca="1" si="269"/>
        <v>1.6000000000000014E-2</v>
      </c>
      <c r="AF2399" s="87">
        <f t="shared" ca="1" si="270"/>
        <v>5.6847947778848343E-2</v>
      </c>
      <c r="AG2399" s="87">
        <f t="shared" ca="1" si="271"/>
        <v>0.91664561490978269</v>
      </c>
      <c r="AI2399" s="1">
        <v>40339</v>
      </c>
      <c r="AJ2399">
        <v>1086.8399999999999</v>
      </c>
      <c r="AK2399" s="85">
        <f t="shared" ca="1" si="274"/>
        <v>2.9079821612060599E-2</v>
      </c>
      <c r="AL2399" s="87">
        <f t="shared" ca="1" si="272"/>
        <v>1.8989241668029535E-2</v>
      </c>
      <c r="AM2399" s="87">
        <f t="shared" ca="1" si="273"/>
        <v>30.619232154476954</v>
      </c>
    </row>
    <row r="2400" spans="2:39" x14ac:dyDescent="0.45">
      <c r="B2400" s="86">
        <v>40591</v>
      </c>
      <c r="C2400" s="5">
        <v>108.34</v>
      </c>
      <c r="E2400" s="86">
        <v>40597</v>
      </c>
      <c r="F2400" s="5">
        <v>3.6017999999999999</v>
      </c>
      <c r="G2400" s="5">
        <v>0.93997351026505205</v>
      </c>
      <c r="I2400" s="86">
        <v>40479</v>
      </c>
      <c r="J2400" s="5">
        <v>20.88</v>
      </c>
      <c r="L2400" s="86">
        <v>40603</v>
      </c>
      <c r="M2400" s="5">
        <v>2.6619999999999999</v>
      </c>
      <c r="O2400" s="86">
        <f t="shared" ca="1" si="268"/>
        <v>40603</v>
      </c>
      <c r="P2400" s="5">
        <v>1183.26</v>
      </c>
      <c r="Q2400" s="5">
        <v>2.58721306765977</v>
      </c>
      <c r="R2400" s="1"/>
      <c r="V2400" s="86">
        <v>40567</v>
      </c>
      <c r="W2400" s="5">
        <v>8</v>
      </c>
      <c r="Z2400" s="86">
        <v>40480</v>
      </c>
      <c r="AA2400" s="5">
        <v>90.74</v>
      </c>
      <c r="AC2400" s="1">
        <v>40451</v>
      </c>
      <c r="AD2400">
        <v>2.5739999999999998</v>
      </c>
      <c r="AE2400" s="87">
        <f t="shared" ca="1" si="269"/>
        <v>3.6499999999999755E-2</v>
      </c>
      <c r="AF2400" s="87">
        <f t="shared" ca="1" si="270"/>
        <v>7.2932914380271399E-2</v>
      </c>
      <c r="AG2400" s="87">
        <f t="shared" ca="1" si="271"/>
        <v>1.1760079081366754</v>
      </c>
      <c r="AI2400" s="1">
        <v>40338</v>
      </c>
      <c r="AJ2400">
        <v>1055.69</v>
      </c>
      <c r="AK2400" s="85">
        <f t="shared" ca="1" si="274"/>
        <v>-5.9593412390872465E-3</v>
      </c>
      <c r="AL2400" s="87">
        <f t="shared" ca="1" si="272"/>
        <v>1.9056340274329637E-2</v>
      </c>
      <c r="AM2400" s="87">
        <f t="shared" ca="1" si="273"/>
        <v>30.72742540618556</v>
      </c>
    </row>
    <row r="2401" spans="2:39" x14ac:dyDescent="0.45">
      <c r="B2401" s="86">
        <v>40590</v>
      </c>
      <c r="C2401" s="5">
        <v>108.52</v>
      </c>
      <c r="E2401" s="86">
        <v>40596</v>
      </c>
      <c r="F2401" s="5">
        <v>3.5762999999999998</v>
      </c>
      <c r="G2401" s="5">
        <v>0.82853693339524903</v>
      </c>
      <c r="I2401" s="86">
        <v>40478</v>
      </c>
      <c r="J2401" s="5">
        <v>20.71</v>
      </c>
      <c r="L2401" s="86">
        <v>40602</v>
      </c>
      <c r="M2401" s="5">
        <v>2.6596000000000002</v>
      </c>
      <c r="O2401" s="86">
        <f t="shared" ca="1" si="268"/>
        <v>40602</v>
      </c>
      <c r="P2401" s="5">
        <v>1183.78</v>
      </c>
      <c r="Q2401" s="5">
        <v>3.36110584032749</v>
      </c>
      <c r="R2401" s="1"/>
      <c r="V2401" s="86">
        <v>40564</v>
      </c>
      <c r="W2401" s="5">
        <v>7</v>
      </c>
      <c r="Z2401" s="86">
        <v>40479</v>
      </c>
      <c r="AA2401" s="5">
        <v>90.7</v>
      </c>
      <c r="AC2401" s="1">
        <v>40450</v>
      </c>
      <c r="AD2401">
        <v>2.5375000000000001</v>
      </c>
      <c r="AE2401" s="87">
        <f t="shared" ca="1" si="269"/>
        <v>5.2500000000000213E-2</v>
      </c>
      <c r="AF2401" s="87">
        <f t="shared" ca="1" si="270"/>
        <v>7.6960769226924963E-2</v>
      </c>
      <c r="AG2401" s="87">
        <f t="shared" ca="1" si="271"/>
        <v>1.2409551160295846</v>
      </c>
      <c r="AI2401" s="1">
        <v>40337</v>
      </c>
      <c r="AJ2401">
        <v>1062</v>
      </c>
      <c r="AK2401" s="85">
        <f t="shared" ca="1" si="274"/>
        <v>1.0916239754216572E-2</v>
      </c>
      <c r="AL2401" s="87">
        <f t="shared" ca="1" si="272"/>
        <v>2.0524252679931375E-2</v>
      </c>
      <c r="AM2401" s="87">
        <f t="shared" ca="1" si="273"/>
        <v>33.094363039362797</v>
      </c>
    </row>
    <row r="2402" spans="2:39" x14ac:dyDescent="0.45">
      <c r="B2402" s="86">
        <v>40589</v>
      </c>
      <c r="C2402" s="5">
        <v>108.3</v>
      </c>
      <c r="E2402" s="86">
        <v>40595</v>
      </c>
      <c r="F2402" s="5">
        <v>3.6795</v>
      </c>
      <c r="G2402" s="5">
        <v>0.49790822447515626</v>
      </c>
      <c r="I2402" s="86">
        <v>40477</v>
      </c>
      <c r="J2402" s="5">
        <v>20.22</v>
      </c>
      <c r="L2402" s="86">
        <v>40599</v>
      </c>
      <c r="M2402" s="5">
        <v>2.6328</v>
      </c>
      <c r="O2402" s="86">
        <f t="shared" ca="1" si="268"/>
        <v>40599</v>
      </c>
      <c r="P2402" s="5">
        <v>1182.45</v>
      </c>
      <c r="Q2402" s="5">
        <v>3.8000461751142498</v>
      </c>
      <c r="R2402" s="1"/>
      <c r="V2402" s="86">
        <v>40563</v>
      </c>
      <c r="W2402" s="5">
        <v>6.81</v>
      </c>
      <c r="Z2402" s="86">
        <v>40478</v>
      </c>
      <c r="AA2402" s="5">
        <v>90.65</v>
      </c>
      <c r="AC2402" s="1">
        <v>40449</v>
      </c>
      <c r="AD2402">
        <v>2.4849999999999999</v>
      </c>
      <c r="AE2402" s="87">
        <f t="shared" ca="1" si="269"/>
        <v>-7.4699999999999989E-2</v>
      </c>
      <c r="AF2402" s="87">
        <f t="shared" ca="1" si="270"/>
        <v>6.4994326675487504E-2</v>
      </c>
      <c r="AG2402" s="87">
        <f t="shared" ca="1" si="271"/>
        <v>1.0480020276697923</v>
      </c>
      <c r="AI2402" s="1">
        <v>40336</v>
      </c>
      <c r="AJ2402">
        <v>1050.47</v>
      </c>
      <c r="AK2402" s="85">
        <f t="shared" ca="1" si="274"/>
        <v>-1.3624433691096281E-2</v>
      </c>
      <c r="AL2402" s="87">
        <f t="shared" ca="1" si="272"/>
        <v>2.5743145837740858E-2</v>
      </c>
      <c r="AM2402" s="87">
        <f t="shared" ca="1" si="273"/>
        <v>41.509575399181152</v>
      </c>
    </row>
    <row r="2403" spans="2:39" x14ac:dyDescent="0.45">
      <c r="B2403" s="86">
        <v>40588</v>
      </c>
      <c r="C2403" s="5">
        <v>108.8</v>
      </c>
      <c r="E2403" s="86">
        <v>40592</v>
      </c>
      <c r="F2403" s="5">
        <v>3.6863000000000001</v>
      </c>
      <c r="G2403" s="5">
        <v>0.51837809560204495</v>
      </c>
      <c r="I2403" s="86">
        <v>40476</v>
      </c>
      <c r="J2403" s="5">
        <v>19.850000000000001</v>
      </c>
      <c r="L2403" s="86">
        <v>40598</v>
      </c>
      <c r="M2403" s="5">
        <v>2.6495000000000002</v>
      </c>
      <c r="O2403" s="86">
        <f t="shared" ca="1" si="268"/>
        <v>40598</v>
      </c>
      <c r="P2403" s="5">
        <v>1185.6400000000001</v>
      </c>
      <c r="Q2403" s="5">
        <v>1.7264522478451301</v>
      </c>
      <c r="R2403" s="1"/>
      <c r="V2403" s="86">
        <v>40562</v>
      </c>
      <c r="W2403" s="5">
        <v>6.81</v>
      </c>
      <c r="Z2403" s="86">
        <v>40477</v>
      </c>
      <c r="AA2403" s="5">
        <v>90.75</v>
      </c>
      <c r="AC2403" s="1">
        <v>40448</v>
      </c>
      <c r="AD2403">
        <v>2.5596999999999999</v>
      </c>
      <c r="AE2403" s="87">
        <f t="shared" ca="1" si="269"/>
        <v>-8.7299999999999933E-2</v>
      </c>
      <c r="AF2403" s="87">
        <f t="shared" ca="1" si="270"/>
        <v>5.7429340642799101E-2</v>
      </c>
      <c r="AG2403" s="87">
        <f t="shared" ca="1" si="271"/>
        <v>0.92602029315416767</v>
      </c>
      <c r="AI2403" s="1">
        <v>40333</v>
      </c>
      <c r="AJ2403">
        <v>1064.8800000000001</v>
      </c>
      <c r="AK2403" s="85">
        <f t="shared" ca="1" si="274"/>
        <v>-3.5017486522915468E-2</v>
      </c>
      <c r="AL2403" s="87">
        <f t="shared" ca="1" si="272"/>
        <v>2.6227689541357277E-2</v>
      </c>
      <c r="AM2403" s="87">
        <f t="shared" ca="1" si="273"/>
        <v>42.290878644955306</v>
      </c>
    </row>
    <row r="2404" spans="2:39" x14ac:dyDescent="0.45">
      <c r="B2404" s="86">
        <v>40585</v>
      </c>
      <c r="C2404" s="5">
        <v>110.5</v>
      </c>
      <c r="E2404" s="86">
        <v>40591</v>
      </c>
      <c r="F2404" s="5">
        <v>3.6739999999999999</v>
      </c>
      <c r="G2404" s="5">
        <v>0.44995464586259748</v>
      </c>
      <c r="I2404" s="86">
        <v>40473</v>
      </c>
      <c r="J2404" s="5">
        <v>18.78</v>
      </c>
      <c r="L2404" s="86">
        <v>40597</v>
      </c>
      <c r="M2404" s="5">
        <v>2.6768000000000001</v>
      </c>
      <c r="O2404" s="86">
        <f t="shared" ca="1" si="268"/>
        <v>40597</v>
      </c>
      <c r="P2404" s="5">
        <v>1185.6199999999999</v>
      </c>
      <c r="Q2404" s="5">
        <v>6.7580761609984696</v>
      </c>
      <c r="R2404" s="1"/>
      <c r="V2404" s="86">
        <v>40561</v>
      </c>
      <c r="W2404" s="5">
        <v>6.63</v>
      </c>
      <c r="Z2404" s="86">
        <v>40476</v>
      </c>
      <c r="AA2404" s="5">
        <v>90.61</v>
      </c>
      <c r="AC2404" s="1">
        <v>40445</v>
      </c>
      <c r="AD2404">
        <v>2.6469999999999998</v>
      </c>
      <c r="AE2404" s="87">
        <f t="shared" ca="1" si="269"/>
        <v>5.1499999999999879E-2</v>
      </c>
      <c r="AF2404" s="87">
        <f t="shared" ca="1" si="270"/>
        <v>7.4366704019114868E-2</v>
      </c>
      <c r="AG2404" s="87">
        <f t="shared" ca="1" si="271"/>
        <v>1.1991270713870674</v>
      </c>
      <c r="AI2404" s="1">
        <v>40332</v>
      </c>
      <c r="AJ2404">
        <v>1102.83</v>
      </c>
      <c r="AK2404" s="85">
        <f t="shared" ca="1" si="274"/>
        <v>4.0432362766773013E-3</v>
      </c>
      <c r="AL2404" s="87">
        <f t="shared" ca="1" si="272"/>
        <v>1.9340410233491274E-2</v>
      </c>
      <c r="AM2404" s="87">
        <f t="shared" ca="1" si="273"/>
        <v>31.185474452047512</v>
      </c>
    </row>
    <row r="2405" spans="2:39" x14ac:dyDescent="0.45">
      <c r="B2405" s="86">
        <v>40584</v>
      </c>
      <c r="C2405" s="5">
        <v>113</v>
      </c>
      <c r="E2405" s="86">
        <v>40590</v>
      </c>
      <c r="F2405" s="5">
        <v>3.7250000000000001</v>
      </c>
      <c r="G2405" s="5">
        <v>0.55734561389979331</v>
      </c>
      <c r="I2405" s="86">
        <v>40472</v>
      </c>
      <c r="J2405" s="5">
        <v>19.27</v>
      </c>
      <c r="L2405" s="86">
        <v>40596</v>
      </c>
      <c r="M2405" s="5">
        <v>2.6513</v>
      </c>
      <c r="O2405" s="86">
        <f t="shared" ca="1" si="268"/>
        <v>40596</v>
      </c>
      <c r="P2405" s="5">
        <v>1183.08</v>
      </c>
      <c r="Q2405" s="5">
        <v>18.006165567747601</v>
      </c>
      <c r="R2405" s="1"/>
      <c r="V2405" s="86">
        <v>40560</v>
      </c>
      <c r="W2405" s="5">
        <v>7.25</v>
      </c>
      <c r="Z2405" s="86">
        <v>40473</v>
      </c>
      <c r="AA2405" s="5">
        <v>90.26</v>
      </c>
      <c r="AC2405" s="1">
        <v>40444</v>
      </c>
      <c r="AD2405">
        <v>2.5954999999999999</v>
      </c>
      <c r="AE2405" s="87">
        <f t="shared" ca="1" si="269"/>
        <v>-2.4000000000001798E-3</v>
      </c>
      <c r="AF2405" s="87">
        <f t="shared" ca="1" si="270"/>
        <v>5.7770292250140479E-2</v>
      </c>
      <c r="AG2405" s="87">
        <f t="shared" ca="1" si="271"/>
        <v>0.93151797263033342</v>
      </c>
      <c r="AI2405" s="1">
        <v>40331</v>
      </c>
      <c r="AJ2405">
        <v>1098.3800000000001</v>
      </c>
      <c r="AK2405" s="85">
        <f t="shared" ca="1" si="274"/>
        <v>2.551438718007349E-2</v>
      </c>
      <c r="AL2405" s="87">
        <f t="shared" ca="1" si="272"/>
        <v>2.5526595321552135E-2</v>
      </c>
      <c r="AM2405" s="87">
        <f t="shared" ca="1" si="273"/>
        <v>41.16039818377304</v>
      </c>
    </row>
    <row r="2406" spans="2:39" x14ac:dyDescent="0.45">
      <c r="B2406" s="86">
        <v>40583</v>
      </c>
      <c r="C2406" s="5">
        <v>113.1</v>
      </c>
      <c r="E2406" s="86">
        <v>40589</v>
      </c>
      <c r="F2406" s="5">
        <v>3.7084999999999999</v>
      </c>
      <c r="G2406" s="5">
        <v>0.75763720429592241</v>
      </c>
      <c r="I2406" s="86">
        <v>40471</v>
      </c>
      <c r="J2406" s="5">
        <v>19.79</v>
      </c>
      <c r="L2406" s="86">
        <v>40595</v>
      </c>
      <c r="M2406" s="5">
        <v>2.7219000000000002</v>
      </c>
      <c r="O2406" s="86">
        <f t="shared" ca="1" si="268"/>
        <v>40595</v>
      </c>
      <c r="P2406" s="5">
        <v>1180.27</v>
      </c>
      <c r="Q2406" s="5">
        <v>19.033714393258698</v>
      </c>
      <c r="R2406" s="1"/>
      <c r="V2406" s="86">
        <v>40557</v>
      </c>
      <c r="W2406" s="5">
        <v>7.25</v>
      </c>
      <c r="Z2406" s="86">
        <v>40472</v>
      </c>
      <c r="AA2406" s="5">
        <v>89.85</v>
      </c>
      <c r="AC2406" s="1">
        <v>40443</v>
      </c>
      <c r="AD2406">
        <v>2.5979000000000001</v>
      </c>
      <c r="AE2406" s="87">
        <f t="shared" ca="1" si="269"/>
        <v>-1.1000000000001009E-3</v>
      </c>
      <c r="AF2406" s="87">
        <f t="shared" ca="1" si="270"/>
        <v>5.5734811084874436E-2</v>
      </c>
      <c r="AG2406" s="87">
        <f t="shared" ca="1" si="271"/>
        <v>0.89869682503796955</v>
      </c>
      <c r="AI2406" s="1">
        <v>40330</v>
      </c>
      <c r="AJ2406">
        <v>1070.71</v>
      </c>
      <c r="AK2406" s="85">
        <f t="shared" ca="1" si="274"/>
        <v>-1.7314285467303576E-2</v>
      </c>
      <c r="AL2406" s="87">
        <f t="shared" ca="1" si="272"/>
        <v>2.2590616900030058E-2</v>
      </c>
      <c r="AM2406" s="87">
        <f t="shared" ca="1" si="273"/>
        <v>36.426275228222302</v>
      </c>
    </row>
    <row r="2407" spans="2:39" x14ac:dyDescent="0.45">
      <c r="B2407" s="86">
        <v>40582</v>
      </c>
      <c r="C2407" s="5">
        <v>115.1</v>
      </c>
      <c r="E2407" s="86">
        <v>40588</v>
      </c>
      <c r="F2407" s="5">
        <v>3.7338</v>
      </c>
      <c r="G2407" s="5">
        <v>0.91136992123579741</v>
      </c>
      <c r="I2407" s="86">
        <v>40470</v>
      </c>
      <c r="J2407" s="5">
        <v>20.63</v>
      </c>
      <c r="L2407" s="86">
        <v>40592</v>
      </c>
      <c r="M2407" s="5">
        <v>2.7317999999999998</v>
      </c>
      <c r="O2407" s="86">
        <f t="shared" ca="1" si="268"/>
        <v>40592</v>
      </c>
      <c r="P2407" s="5">
        <v>1178.17</v>
      </c>
      <c r="Q2407" s="5">
        <v>19.044924904536799</v>
      </c>
      <c r="R2407" s="1"/>
      <c r="V2407" s="86">
        <v>40556</v>
      </c>
      <c r="W2407" s="5">
        <v>6.5</v>
      </c>
      <c r="Z2407" s="86">
        <v>40471</v>
      </c>
      <c r="AA2407" s="5">
        <v>89.99</v>
      </c>
      <c r="AC2407" s="1">
        <v>40442</v>
      </c>
      <c r="AD2407">
        <v>2.5990000000000002</v>
      </c>
      <c r="AE2407" s="87">
        <f t="shared" ca="1" si="269"/>
        <v>-0.12399999999999967</v>
      </c>
      <c r="AF2407" s="87">
        <f t="shared" ca="1" si="270"/>
        <v>7.2023722943670668E-2</v>
      </c>
      <c r="AG2407" s="87">
        <f t="shared" ca="1" si="271"/>
        <v>1.1613476367278337</v>
      </c>
      <c r="AI2407" s="1">
        <v>40326</v>
      </c>
      <c r="AJ2407">
        <v>1089.4100000000001</v>
      </c>
      <c r="AK2407" s="85">
        <f t="shared" ca="1" si="274"/>
        <v>-1.2451870600623242E-2</v>
      </c>
      <c r="AL2407" s="87">
        <f t="shared" ca="1" si="272"/>
        <v>1.9838158350985489E-2</v>
      </c>
      <c r="AM2407" s="87">
        <f t="shared" ca="1" si="273"/>
        <v>31.988069175441264</v>
      </c>
    </row>
    <row r="2408" spans="2:39" x14ac:dyDescent="0.45">
      <c r="B2408" s="86">
        <v>40581</v>
      </c>
      <c r="C2408" s="5">
        <v>115.6</v>
      </c>
      <c r="E2408" s="86">
        <v>40585</v>
      </c>
      <c r="F2408" s="5">
        <v>3.7492999999999999</v>
      </c>
      <c r="G2408" s="5">
        <v>1.4178229261794344</v>
      </c>
      <c r="I2408" s="86">
        <v>40469</v>
      </c>
      <c r="J2408" s="5">
        <v>19.09</v>
      </c>
      <c r="L2408" s="86">
        <v>40591</v>
      </c>
      <c r="M2408" s="5">
        <v>2.6938</v>
      </c>
      <c r="O2408" s="86">
        <f t="shared" ca="1" si="268"/>
        <v>40591</v>
      </c>
      <c r="P2408" s="5">
        <v>1165.9000000000001</v>
      </c>
      <c r="Q2408" s="5">
        <v>16.085862036811001</v>
      </c>
      <c r="R2408" s="1"/>
      <c r="V2408" s="86">
        <v>40555</v>
      </c>
      <c r="W2408" s="5">
        <v>6.75</v>
      </c>
      <c r="Z2408" s="86">
        <v>40470</v>
      </c>
      <c r="AA2408" s="5">
        <v>89.71</v>
      </c>
      <c r="AC2408" s="1">
        <v>40441</v>
      </c>
      <c r="AD2408">
        <v>2.7229999999999999</v>
      </c>
      <c r="AE2408" s="87">
        <f t="shared" ca="1" si="269"/>
        <v>-3.4499999999999975E-2</v>
      </c>
      <c r="AF2408" s="87">
        <f t="shared" ca="1" si="270"/>
        <v>4.676726062820738E-2</v>
      </c>
      <c r="AG2408" s="87">
        <f t="shared" ca="1" si="271"/>
        <v>0.7540994187329253</v>
      </c>
      <c r="AI2408" s="1">
        <v>40325</v>
      </c>
      <c r="AJ2408">
        <v>1103.06</v>
      </c>
      <c r="AK2408" s="85">
        <f t="shared" ca="1" si="274"/>
        <v>3.2347212928041498E-2</v>
      </c>
      <c r="AL2408" s="87">
        <f t="shared" ca="1" si="272"/>
        <v>1.9985554144186433E-2</v>
      </c>
      <c r="AM2408" s="87">
        <f t="shared" ca="1" si="273"/>
        <v>32.225737750601454</v>
      </c>
    </row>
    <row r="2409" spans="2:39" x14ac:dyDescent="0.45">
      <c r="B2409" s="86">
        <v>40578</v>
      </c>
      <c r="C2409" s="5">
        <v>117.9</v>
      </c>
      <c r="E2409" s="86">
        <v>40584</v>
      </c>
      <c r="F2409" s="5">
        <v>3.8166000000000002</v>
      </c>
      <c r="G2409" s="5">
        <v>1.2191591091130565</v>
      </c>
      <c r="I2409" s="86">
        <v>40466</v>
      </c>
      <c r="J2409" s="5">
        <v>19.03</v>
      </c>
      <c r="L2409" s="86">
        <v>40590</v>
      </c>
      <c r="M2409" s="5">
        <v>2.6932</v>
      </c>
      <c r="O2409" s="86">
        <f t="shared" ca="1" si="268"/>
        <v>40590</v>
      </c>
      <c r="P2409" s="5">
        <v>1184.71</v>
      </c>
      <c r="Q2409" s="5">
        <v>8.3053363194913299</v>
      </c>
      <c r="R2409" s="1"/>
      <c r="V2409" s="86">
        <v>40554</v>
      </c>
      <c r="W2409" s="5">
        <v>7.25</v>
      </c>
      <c r="Z2409" s="86">
        <v>40469</v>
      </c>
      <c r="AA2409" s="5">
        <v>89.72</v>
      </c>
      <c r="AC2409" s="1">
        <v>40438</v>
      </c>
      <c r="AD2409">
        <v>2.7574999999999998</v>
      </c>
      <c r="AE2409" s="87">
        <f t="shared" ca="1" si="269"/>
        <v>-1.2500000000000178E-2</v>
      </c>
      <c r="AF2409" s="87">
        <f t="shared" ca="1" si="270"/>
        <v>6.2175470779614495E-2</v>
      </c>
      <c r="AG2409" s="87">
        <f t="shared" ca="1" si="271"/>
        <v>1.0025493420941141</v>
      </c>
      <c r="AI2409" s="1">
        <v>40324</v>
      </c>
      <c r="AJ2409">
        <v>1067.95</v>
      </c>
      <c r="AK2409" s="85">
        <f t="shared" ca="1" si="274"/>
        <v>-5.6770056947721146E-3</v>
      </c>
      <c r="AL2409" s="87">
        <f t="shared" ca="1" si="272"/>
        <v>1.1841195236406605E-2</v>
      </c>
      <c r="AM2409" s="87">
        <f t="shared" ca="1" si="273"/>
        <v>19.093353608767003</v>
      </c>
    </row>
    <row r="2410" spans="2:39" x14ac:dyDescent="0.45">
      <c r="B2410" s="86">
        <v>40577</v>
      </c>
      <c r="C2410" s="5">
        <v>116</v>
      </c>
      <c r="E2410" s="86">
        <v>40583</v>
      </c>
      <c r="F2410" s="5">
        <v>3.7700999999999998</v>
      </c>
      <c r="G2410" s="5">
        <v>1.2987603255925781</v>
      </c>
      <c r="I2410" s="86">
        <v>40465</v>
      </c>
      <c r="J2410" s="5">
        <v>19.88</v>
      </c>
      <c r="L2410" s="86">
        <v>40589</v>
      </c>
      <c r="M2410" s="5">
        <v>2.6779000000000002</v>
      </c>
      <c r="O2410" s="86">
        <f t="shared" ca="1" si="268"/>
        <v>40589</v>
      </c>
      <c r="P2410" s="5">
        <v>1176.19</v>
      </c>
      <c r="Q2410" s="5">
        <v>7.2552450056009601</v>
      </c>
      <c r="R2410" s="1"/>
      <c r="V2410" s="86">
        <v>40553</v>
      </c>
      <c r="W2410" s="5">
        <v>7.5</v>
      </c>
      <c r="Z2410" s="86">
        <v>40466</v>
      </c>
      <c r="AA2410" s="5">
        <v>89.84</v>
      </c>
      <c r="AC2410" s="1">
        <v>40437</v>
      </c>
      <c r="AD2410">
        <v>2.77</v>
      </c>
      <c r="AE2410" s="87">
        <f t="shared" ca="1" si="269"/>
        <v>4.9999999999999822E-2</v>
      </c>
      <c r="AF2410" s="87">
        <f t="shared" ca="1" si="270"/>
        <v>6.7826709340790117E-2</v>
      </c>
      <c r="AG2410" s="87">
        <f t="shared" ca="1" si="271"/>
        <v>1.0936728258487574</v>
      </c>
      <c r="AI2410" s="1">
        <v>40323</v>
      </c>
      <c r="AJ2410">
        <v>1074.03</v>
      </c>
      <c r="AK2410" s="85">
        <f t="shared" ca="1" si="274"/>
        <v>3.5387022644471178E-4</v>
      </c>
      <c r="AL2410" s="87">
        <f t="shared" ca="1" si="272"/>
        <v>2.3242294263256223E-2</v>
      </c>
      <c r="AM2410" s="87">
        <f t="shared" ca="1" si="273"/>
        <v>37.477073402434478</v>
      </c>
    </row>
    <row r="2411" spans="2:39" x14ac:dyDescent="0.45">
      <c r="B2411" s="86">
        <v>40576</v>
      </c>
      <c r="C2411" s="5">
        <v>115.9</v>
      </c>
      <c r="E2411" s="86">
        <v>40582</v>
      </c>
      <c r="F2411" s="5">
        <v>3.8464</v>
      </c>
      <c r="G2411" s="5">
        <v>0.68545866639304831</v>
      </c>
      <c r="I2411" s="86">
        <v>40464</v>
      </c>
      <c r="J2411" s="5">
        <v>19.07</v>
      </c>
      <c r="L2411" s="86">
        <v>40588</v>
      </c>
      <c r="M2411" s="5">
        <v>2.6863000000000001</v>
      </c>
      <c r="O2411" s="86">
        <f t="shared" ca="1" si="268"/>
        <v>40588</v>
      </c>
      <c r="P2411" s="5">
        <v>1173.81</v>
      </c>
      <c r="Q2411" s="5">
        <v>7.4765285518078803</v>
      </c>
      <c r="R2411" s="1"/>
      <c r="V2411" s="86">
        <v>40550</v>
      </c>
      <c r="W2411" s="5">
        <v>8</v>
      </c>
      <c r="Z2411" s="86">
        <v>40465</v>
      </c>
      <c r="AA2411" s="5">
        <v>89.61</v>
      </c>
      <c r="AC2411" s="1">
        <v>40436</v>
      </c>
      <c r="AD2411">
        <v>2.72</v>
      </c>
      <c r="AE2411" s="87">
        <f t="shared" ca="1" si="269"/>
        <v>6.1200000000000365E-2</v>
      </c>
      <c r="AF2411" s="87">
        <f t="shared" ca="1" si="270"/>
        <v>6.5421326797918414E-2</v>
      </c>
      <c r="AG2411" s="87">
        <f t="shared" ca="1" si="271"/>
        <v>1.0548871977609784</v>
      </c>
      <c r="AI2411" s="1">
        <v>40322</v>
      </c>
      <c r="AJ2411">
        <v>1073.6500000000001</v>
      </c>
      <c r="AK2411" s="85">
        <f t="shared" ca="1" si="274"/>
        <v>-1.2992122932899614E-2</v>
      </c>
      <c r="AL2411" s="87">
        <f t="shared" ca="1" si="272"/>
        <v>2.2630096706335572E-2</v>
      </c>
      <c r="AM2411" s="87">
        <f t="shared" ca="1" si="273"/>
        <v>36.489934503079894</v>
      </c>
    </row>
    <row r="2412" spans="2:39" x14ac:dyDescent="0.45">
      <c r="B2412" s="86">
        <v>40575</v>
      </c>
      <c r="C2412" s="5">
        <v>113.8</v>
      </c>
      <c r="E2412" s="86">
        <v>40581</v>
      </c>
      <c r="F2412" s="5">
        <v>3.7429999999999999</v>
      </c>
      <c r="G2412" s="5">
        <v>0.57347140294874543</v>
      </c>
      <c r="I2412" s="86">
        <v>40463</v>
      </c>
      <c r="J2412" s="5">
        <v>18.93</v>
      </c>
      <c r="L2412" s="86">
        <v>40585</v>
      </c>
      <c r="M2412" s="5">
        <v>2.7092999999999998</v>
      </c>
      <c r="O2412" s="86">
        <f t="shared" ca="1" si="268"/>
        <v>40585</v>
      </c>
      <c r="P2412" s="5">
        <v>1178.0999999999999</v>
      </c>
      <c r="Q2412" s="5">
        <v>4.9755537333396198</v>
      </c>
      <c r="R2412" s="1"/>
      <c r="V2412" s="86">
        <v>40549</v>
      </c>
      <c r="W2412" s="5">
        <v>8.25</v>
      </c>
      <c r="Z2412" s="86">
        <v>40464</v>
      </c>
      <c r="AA2412" s="5">
        <v>90.04</v>
      </c>
      <c r="AC2412" s="1">
        <v>40435</v>
      </c>
      <c r="AD2412">
        <v>2.6587999999999998</v>
      </c>
      <c r="AE2412" s="87">
        <f t="shared" ca="1" si="269"/>
        <v>-7.3200000000000376E-2</v>
      </c>
      <c r="AF2412" s="87">
        <f t="shared" ca="1" si="270"/>
        <v>8.8754060939955567E-2</v>
      </c>
      <c r="AG2412" s="87">
        <f t="shared" ca="1" si="271"/>
        <v>1.4311162310122367</v>
      </c>
      <c r="AI2412" s="1">
        <v>40319</v>
      </c>
      <c r="AJ2412">
        <v>1087.69</v>
      </c>
      <c r="AK2412" s="85">
        <f t="shared" ca="1" si="274"/>
        <v>1.4912654559367987E-2</v>
      </c>
      <c r="AL2412" s="87">
        <f t="shared" ca="1" si="272"/>
        <v>2.2682672267355437E-2</v>
      </c>
      <c r="AM2412" s="87">
        <f t="shared" ca="1" si="273"/>
        <v>36.574710047920597</v>
      </c>
    </row>
    <row r="2413" spans="2:39" x14ac:dyDescent="0.45">
      <c r="B2413" s="86">
        <v>40574</v>
      </c>
      <c r="C2413" s="5">
        <v>113.2</v>
      </c>
      <c r="E2413" s="86">
        <v>40578</v>
      </c>
      <c r="F2413" s="5">
        <v>3.7378</v>
      </c>
      <c r="G2413" s="5">
        <v>0.31164007016642548</v>
      </c>
      <c r="I2413" s="86">
        <v>40462</v>
      </c>
      <c r="J2413" s="5">
        <v>18.96</v>
      </c>
      <c r="L2413" s="86">
        <v>40584</v>
      </c>
      <c r="M2413" s="5">
        <v>2.7789999999999999</v>
      </c>
      <c r="O2413" s="86">
        <f t="shared" ca="1" si="268"/>
        <v>40584</v>
      </c>
      <c r="P2413" s="5">
        <v>1169.77</v>
      </c>
      <c r="Q2413" s="5">
        <v>5.6492148424398003</v>
      </c>
      <c r="R2413" s="1"/>
      <c r="V2413" s="86">
        <v>40548</v>
      </c>
      <c r="W2413" s="5">
        <v>8</v>
      </c>
      <c r="Z2413" s="86">
        <v>40463</v>
      </c>
      <c r="AA2413" s="5">
        <v>89.74</v>
      </c>
      <c r="AC2413" s="1">
        <v>40434</v>
      </c>
      <c r="AD2413">
        <v>2.7320000000000002</v>
      </c>
      <c r="AE2413" s="87">
        <f t="shared" ca="1" si="269"/>
        <v>-4.709999999999992E-2</v>
      </c>
      <c r="AF2413" s="87">
        <f t="shared" ca="1" si="270"/>
        <v>6.9986308184767976E-2</v>
      </c>
      <c r="AG2413" s="87">
        <f t="shared" ca="1" si="271"/>
        <v>1.1284953108749116</v>
      </c>
      <c r="AI2413" s="1">
        <v>40318</v>
      </c>
      <c r="AJ2413">
        <v>1071.5899999999999</v>
      </c>
      <c r="AK2413" s="85">
        <f t="shared" ca="1" si="274"/>
        <v>-3.9755720151454149E-2</v>
      </c>
      <c r="AL2413" s="87">
        <f t="shared" ca="1" si="272"/>
        <v>1.7972862150094426E-2</v>
      </c>
      <c r="AM2413" s="87">
        <f t="shared" ca="1" si="273"/>
        <v>28.980369425740101</v>
      </c>
    </row>
    <row r="2414" spans="2:39" x14ac:dyDescent="0.45">
      <c r="B2414" s="86">
        <v>40571</v>
      </c>
      <c r="C2414" s="5">
        <v>111.4</v>
      </c>
      <c r="E2414" s="86">
        <v>40577</v>
      </c>
      <c r="F2414" s="5">
        <v>3.661</v>
      </c>
      <c r="G2414" s="5">
        <v>0.3124066793993609</v>
      </c>
      <c r="I2414" s="86">
        <v>40459</v>
      </c>
      <c r="J2414" s="5">
        <v>20.71</v>
      </c>
      <c r="L2414" s="86">
        <v>40583</v>
      </c>
      <c r="M2414" s="5">
        <v>2.7766000000000002</v>
      </c>
      <c r="O2414" s="86">
        <f t="shared" ca="1" si="268"/>
        <v>40583</v>
      </c>
      <c r="P2414" s="5">
        <v>1165.32</v>
      </c>
      <c r="Q2414" s="5">
        <v>5.6307298977507703</v>
      </c>
      <c r="R2414" s="1"/>
      <c r="V2414" s="86">
        <v>40547</v>
      </c>
      <c r="W2414" s="5">
        <v>6.75</v>
      </c>
      <c r="Z2414" s="86">
        <v>40462</v>
      </c>
      <c r="AA2414" s="5">
        <v>89.82</v>
      </c>
      <c r="AC2414" s="1">
        <v>40431</v>
      </c>
      <c r="AD2414">
        <v>2.7791000000000001</v>
      </c>
      <c r="AE2414" s="87">
        <f t="shared" ca="1" si="269"/>
        <v>4.0100000000000247E-2</v>
      </c>
      <c r="AF2414" s="87">
        <f t="shared" ca="1" si="270"/>
        <v>0.10332487196540177</v>
      </c>
      <c r="AG2414" s="87">
        <f t="shared" ca="1" si="271"/>
        <v>1.6660634991900318</v>
      </c>
      <c r="AI2414" s="1">
        <v>40317</v>
      </c>
      <c r="AJ2414">
        <v>1115.05</v>
      </c>
      <c r="AK2414" s="85">
        <f t="shared" ca="1" si="274"/>
        <v>-5.1434690846702312E-3</v>
      </c>
      <c r="AL2414" s="87">
        <f t="shared" ca="1" si="272"/>
        <v>9.0236671238016278E-3</v>
      </c>
      <c r="AM2414" s="87">
        <f t="shared" ca="1" si="273"/>
        <v>14.550226037387311</v>
      </c>
    </row>
    <row r="2415" spans="2:39" x14ac:dyDescent="0.45">
      <c r="B2415" s="86">
        <v>40570</v>
      </c>
      <c r="C2415" s="5">
        <v>109</v>
      </c>
      <c r="E2415" s="86">
        <v>40576</v>
      </c>
      <c r="F2415" s="5">
        <v>3.5804999999999998</v>
      </c>
      <c r="G2415" s="5">
        <v>0.8881266426210469</v>
      </c>
      <c r="I2415" s="86">
        <v>40458</v>
      </c>
      <c r="J2415" s="5">
        <v>21.56</v>
      </c>
      <c r="L2415" s="86">
        <v>40582</v>
      </c>
      <c r="M2415" s="5">
        <v>2.8066</v>
      </c>
      <c r="O2415" s="86">
        <f t="shared" ca="1" si="268"/>
        <v>40582</v>
      </c>
      <c r="P2415" s="5">
        <v>1165.1500000000001</v>
      </c>
      <c r="Q2415" s="5">
        <v>16.588138313919099</v>
      </c>
      <c r="R2415" s="1"/>
      <c r="V2415" s="86">
        <v>40546</v>
      </c>
      <c r="W2415" s="5">
        <v>7.19</v>
      </c>
      <c r="Z2415" s="86">
        <v>40459</v>
      </c>
      <c r="AA2415" s="5">
        <v>89.63</v>
      </c>
      <c r="AC2415" s="1">
        <v>40430</v>
      </c>
      <c r="AD2415">
        <v>2.7389999999999999</v>
      </c>
      <c r="AE2415" s="87">
        <f t="shared" ca="1" si="269"/>
        <v>0.12199999999999989</v>
      </c>
      <c r="AF2415" s="87">
        <f t="shared" ca="1" si="270"/>
        <v>0.10376452508765535</v>
      </c>
      <c r="AG2415" s="87">
        <f t="shared" ca="1" si="271"/>
        <v>1.673152692772937</v>
      </c>
      <c r="AI2415" s="1">
        <v>40316</v>
      </c>
      <c r="AJ2415">
        <v>1120.8</v>
      </c>
      <c r="AK2415" s="85">
        <f t="shared" ca="1" si="274"/>
        <v>-1.4297726886780986E-2</v>
      </c>
      <c r="AL2415" s="87">
        <f t="shared" ca="1" si="272"/>
        <v>8.6142221337028712E-3</v>
      </c>
      <c r="AM2415" s="87">
        <f t="shared" ca="1" si="273"/>
        <v>13.890015828602168</v>
      </c>
    </row>
    <row r="2416" spans="2:39" x14ac:dyDescent="0.45">
      <c r="B2416" s="86">
        <v>40569</v>
      </c>
      <c r="C2416" s="5">
        <v>111.8</v>
      </c>
      <c r="E2416" s="86">
        <v>40575</v>
      </c>
      <c r="F2416" s="5">
        <v>3.5423</v>
      </c>
      <c r="G2416" s="5">
        <v>0.94863086428107846</v>
      </c>
      <c r="I2416" s="86">
        <v>40457</v>
      </c>
      <c r="J2416" s="5">
        <v>21.49</v>
      </c>
      <c r="L2416" s="86">
        <v>40581</v>
      </c>
      <c r="M2416" s="5">
        <v>2.7778999999999998</v>
      </c>
      <c r="O2416" s="86">
        <f t="shared" ca="1" si="268"/>
        <v>40581</v>
      </c>
      <c r="P2416" s="5">
        <v>1158.06</v>
      </c>
      <c r="Q2416" s="5">
        <v>20.144339635447</v>
      </c>
      <c r="R2416" s="1"/>
      <c r="V2416" s="86">
        <v>40543</v>
      </c>
      <c r="W2416" s="5">
        <v>8.5</v>
      </c>
      <c r="Z2416" s="86">
        <v>40458</v>
      </c>
      <c r="AA2416" s="5">
        <v>89.33</v>
      </c>
      <c r="AC2416" s="1">
        <v>40429</v>
      </c>
      <c r="AD2416">
        <v>2.617</v>
      </c>
      <c r="AE2416" s="87">
        <f t="shared" ca="1" si="269"/>
        <v>6.1199999999999921E-2</v>
      </c>
      <c r="AF2416" s="87">
        <f t="shared" ca="1" si="270"/>
        <v>8.4167511546914639E-2</v>
      </c>
      <c r="AG2416" s="87">
        <f t="shared" ca="1" si="271"/>
        <v>1.3571603442482403</v>
      </c>
      <c r="AI2416" s="1">
        <v>40315</v>
      </c>
      <c r="AJ2416">
        <v>1136.94</v>
      </c>
      <c r="AK2416" s="85">
        <f t="shared" ca="1" si="274"/>
        <v>1.1088524514465206E-3</v>
      </c>
      <c r="AL2416" s="87">
        <f t="shared" ca="1" si="272"/>
        <v>1.4484055952462037E-2</v>
      </c>
      <c r="AM2416" s="87">
        <f t="shared" ca="1" si="273"/>
        <v>23.354838465905356</v>
      </c>
    </row>
    <row r="2417" spans="2:39" x14ac:dyDescent="0.45">
      <c r="B2417" s="86">
        <v>40568</v>
      </c>
      <c r="C2417" s="5">
        <v>108.8</v>
      </c>
      <c r="E2417" s="86">
        <v>40574</v>
      </c>
      <c r="F2417" s="5">
        <v>3.4716</v>
      </c>
      <c r="G2417" s="5">
        <v>1.0155862592611224</v>
      </c>
      <c r="I2417" s="86">
        <v>40456</v>
      </c>
      <c r="J2417" s="5">
        <v>21.76</v>
      </c>
      <c r="L2417" s="86">
        <v>40578</v>
      </c>
      <c r="M2417" s="5">
        <v>2.7827999999999999</v>
      </c>
      <c r="O2417" s="86">
        <f t="shared" ca="1" si="268"/>
        <v>40578</v>
      </c>
      <c r="P2417" s="5">
        <v>1159.97</v>
      </c>
      <c r="Q2417" s="5">
        <v>19.631903689958801</v>
      </c>
      <c r="R2417" s="1"/>
      <c r="V2417" s="86">
        <v>40542</v>
      </c>
      <c r="W2417" s="5">
        <v>8.25</v>
      </c>
      <c r="Z2417" s="86">
        <v>40457</v>
      </c>
      <c r="AA2417" s="5">
        <v>89.15</v>
      </c>
      <c r="AC2417" s="1">
        <v>40428</v>
      </c>
      <c r="AD2417">
        <v>2.5558000000000001</v>
      </c>
      <c r="AE2417" s="87">
        <f t="shared" ca="1" si="269"/>
        <v>-0.12020000000000008</v>
      </c>
      <c r="AF2417" s="87">
        <f t="shared" ca="1" si="270"/>
        <v>8.0452983164081629E-2</v>
      </c>
      <c r="AG2417" s="87">
        <f t="shared" ca="1" si="271"/>
        <v>1.2972653737766997</v>
      </c>
      <c r="AI2417" s="1">
        <v>40312</v>
      </c>
      <c r="AJ2417">
        <v>1135.68</v>
      </c>
      <c r="AK2417" s="85">
        <f t="shared" ca="1" si="274"/>
        <v>-1.8979079305601415E-2</v>
      </c>
      <c r="AL2417" s="87">
        <f t="shared" ca="1" si="272"/>
        <v>1.4112986417137229E-2</v>
      </c>
      <c r="AM2417" s="87">
        <f t="shared" ca="1" si="273"/>
        <v>22.756506818639359</v>
      </c>
    </row>
    <row r="2418" spans="2:39" x14ac:dyDescent="0.45">
      <c r="B2418" s="86">
        <v>40567</v>
      </c>
      <c r="C2418" s="5">
        <v>110.6</v>
      </c>
      <c r="E2418" s="86">
        <v>40571</v>
      </c>
      <c r="F2418" s="5">
        <v>3.4224000000000001</v>
      </c>
      <c r="G2418" s="5">
        <v>1.0901542933609591</v>
      </c>
      <c r="I2418" s="86">
        <v>40455</v>
      </c>
      <c r="J2418" s="5">
        <v>23.53</v>
      </c>
      <c r="L2418" s="86">
        <v>40577</v>
      </c>
      <c r="M2418" s="5">
        <v>2.7357999999999998</v>
      </c>
      <c r="O2418" s="86">
        <f t="shared" ca="1" si="268"/>
        <v>40577</v>
      </c>
      <c r="P2418" s="5">
        <v>1160.75</v>
      </c>
      <c r="Q2418" s="5">
        <v>20.226300259596002</v>
      </c>
      <c r="R2418" s="1"/>
      <c r="V2418" s="86">
        <v>40541</v>
      </c>
      <c r="W2418" s="5">
        <v>7.44</v>
      </c>
      <c r="Z2418" s="86">
        <v>40456</v>
      </c>
      <c r="AA2418" s="5">
        <v>89.23</v>
      </c>
      <c r="AC2418" s="1">
        <v>40427</v>
      </c>
      <c r="AD2418">
        <v>2.6760000000000002</v>
      </c>
      <c r="AE2418" s="87">
        <f t="shared" ca="1" si="269"/>
        <v>-5.9999999999997833E-3</v>
      </c>
      <c r="AF2418" s="87">
        <f t="shared" ca="1" si="270"/>
        <v>4.2915148840473503E-2</v>
      </c>
      <c r="AG2418" s="87">
        <f t="shared" ca="1" si="271"/>
        <v>0.69198598251698595</v>
      </c>
      <c r="AI2418" s="1">
        <v>40311</v>
      </c>
      <c r="AJ2418">
        <v>1157.44</v>
      </c>
      <c r="AK2418" s="85">
        <f t="shared" ca="1" si="274"/>
        <v>-1.2219411759088954E-2</v>
      </c>
      <c r="AL2418" s="87">
        <f t="shared" ca="1" si="272"/>
        <v>2.4338327239909349E-2</v>
      </c>
      <c r="AM2418" s="87">
        <f t="shared" ca="1" si="273"/>
        <v>39.244373474116955</v>
      </c>
    </row>
    <row r="2419" spans="2:39" x14ac:dyDescent="0.45">
      <c r="B2419" s="86">
        <v>40564</v>
      </c>
      <c r="C2419" s="5">
        <v>111.8</v>
      </c>
      <c r="E2419" s="86">
        <v>40570</v>
      </c>
      <c r="F2419" s="5">
        <v>3.4765000000000001</v>
      </c>
      <c r="G2419" s="5">
        <v>1.0073554735047592</v>
      </c>
      <c r="I2419" s="86">
        <v>40452</v>
      </c>
      <c r="J2419" s="5">
        <v>22.5</v>
      </c>
      <c r="L2419" s="86">
        <v>40576</v>
      </c>
      <c r="M2419" s="5">
        <v>2.7031000000000001</v>
      </c>
      <c r="O2419" s="86">
        <f t="shared" ca="1" si="268"/>
        <v>40576</v>
      </c>
      <c r="P2419" s="5">
        <v>1137.03</v>
      </c>
      <c r="Q2419" s="5">
        <v>8.2715414263706801</v>
      </c>
      <c r="R2419" s="1"/>
      <c r="V2419" s="86">
        <v>40540</v>
      </c>
      <c r="W2419" s="5">
        <v>7.5</v>
      </c>
      <c r="Z2419" s="86">
        <v>40455</v>
      </c>
      <c r="AA2419" s="5">
        <v>88.91</v>
      </c>
      <c r="AC2419" s="1">
        <v>40424</v>
      </c>
      <c r="AD2419">
        <v>2.6819999999999999</v>
      </c>
      <c r="AE2419" s="87">
        <f t="shared" ca="1" si="269"/>
        <v>5.5200000000000138E-2</v>
      </c>
      <c r="AF2419" s="87">
        <f t="shared" ca="1" si="270"/>
        <v>6.9140268054634205E-2</v>
      </c>
      <c r="AG2419" s="87">
        <f t="shared" ca="1" si="271"/>
        <v>1.1148533236858265</v>
      </c>
      <c r="AI2419" s="1">
        <v>40310</v>
      </c>
      <c r="AJ2419">
        <v>1171.67</v>
      </c>
      <c r="AK2419" s="85">
        <f t="shared" ca="1" si="274"/>
        <v>1.364598869249329E-2</v>
      </c>
      <c r="AL2419" s="87">
        <f t="shared" ca="1" si="272"/>
        <v>2.5354398855039526E-2</v>
      </c>
      <c r="AM2419" s="87">
        <f t="shared" ca="1" si="273"/>
        <v>40.882739724498855</v>
      </c>
    </row>
    <row r="2420" spans="2:39" x14ac:dyDescent="0.45">
      <c r="B2420" s="86">
        <v>40563</v>
      </c>
      <c r="C2420" s="5">
        <v>113.6</v>
      </c>
      <c r="E2420" s="86">
        <v>40569</v>
      </c>
      <c r="F2420" s="5">
        <v>3.4990000000000001</v>
      </c>
      <c r="G2420" s="5">
        <v>1.0459351477664998</v>
      </c>
      <c r="I2420" s="86">
        <v>40451</v>
      </c>
      <c r="J2420" s="5">
        <v>23.7</v>
      </c>
      <c r="L2420" s="86">
        <v>40575</v>
      </c>
      <c r="M2420" s="5">
        <v>2.7119</v>
      </c>
      <c r="O2420" s="86">
        <f t="shared" ca="1" si="268"/>
        <v>40575</v>
      </c>
      <c r="P2420" s="5">
        <v>1146.24</v>
      </c>
      <c r="Q2420" s="5">
        <v>6.9607187310594298</v>
      </c>
      <c r="R2420" s="1"/>
      <c r="V2420" s="86">
        <v>40539</v>
      </c>
      <c r="W2420" s="5">
        <v>8</v>
      </c>
      <c r="Z2420" s="86">
        <v>40452</v>
      </c>
      <c r="AA2420" s="5">
        <v>89.22</v>
      </c>
      <c r="AC2420" s="1">
        <v>40423</v>
      </c>
      <c r="AD2420">
        <v>2.6267999999999998</v>
      </c>
      <c r="AE2420" s="87">
        <f t="shared" ca="1" si="269"/>
        <v>4.5299999999999674E-2</v>
      </c>
      <c r="AF2420" s="87">
        <f t="shared" ca="1" si="270"/>
        <v>0.10215571039675982</v>
      </c>
      <c r="AG2420" s="87">
        <f t="shared" ca="1" si="271"/>
        <v>1.647211335358439</v>
      </c>
      <c r="AI2420" s="1">
        <v>40309</v>
      </c>
      <c r="AJ2420">
        <v>1155.79</v>
      </c>
      <c r="AK2420" s="85">
        <f t="shared" ca="1" si="274"/>
        <v>-3.4031265568998902E-3</v>
      </c>
      <c r="AL2420" s="87">
        <f t="shared" ca="1" si="272"/>
        <v>3.2480143417382992E-2</v>
      </c>
      <c r="AM2420" s="87">
        <f t="shared" ca="1" si="273"/>
        <v>52.372657586528824</v>
      </c>
    </row>
    <row r="2421" spans="2:39" x14ac:dyDescent="0.45">
      <c r="B2421" s="86">
        <v>40562</v>
      </c>
      <c r="C2421" s="5">
        <v>109.9</v>
      </c>
      <c r="E2421" s="86">
        <v>40568</v>
      </c>
      <c r="F2421" s="5">
        <v>3.4165000000000001</v>
      </c>
      <c r="G2421" s="5">
        <v>1.2544074231816889</v>
      </c>
      <c r="I2421" s="86">
        <v>40450</v>
      </c>
      <c r="J2421" s="5">
        <v>23.25</v>
      </c>
      <c r="L2421" s="86">
        <v>40574</v>
      </c>
      <c r="M2421" s="5">
        <v>2.6804000000000001</v>
      </c>
      <c r="O2421" s="86">
        <f t="shared" ca="1" si="268"/>
        <v>40574</v>
      </c>
      <c r="P2421" s="5">
        <v>1141.2</v>
      </c>
      <c r="Q2421" s="5">
        <v>7.2903367586667196</v>
      </c>
      <c r="R2421" s="1"/>
      <c r="V2421" s="86">
        <v>40536</v>
      </c>
      <c r="W2421" s="5">
        <v>8.75</v>
      </c>
      <c r="Z2421" s="86">
        <v>40451</v>
      </c>
      <c r="AA2421" s="5">
        <v>89.69</v>
      </c>
      <c r="AC2421" s="1">
        <v>40422</v>
      </c>
      <c r="AD2421">
        <v>2.5815000000000001</v>
      </c>
      <c r="AE2421" s="87">
        <f t="shared" ca="1" si="269"/>
        <v>9.8500000000000032E-2</v>
      </c>
      <c r="AF2421" s="87">
        <f t="shared" ca="1" si="270"/>
        <v>0.14416447493517034</v>
      </c>
      <c r="AG2421" s="87">
        <f t="shared" ca="1" si="271"/>
        <v>2.3245823101509382</v>
      </c>
      <c r="AI2421" s="1">
        <v>40308</v>
      </c>
      <c r="AJ2421">
        <v>1159.73</v>
      </c>
      <c r="AK2421" s="85">
        <f t="shared" ca="1" si="274"/>
        <v>4.3025723550392594E-2</v>
      </c>
      <c r="AL2421" s="87">
        <f t="shared" ca="1" si="272"/>
        <v>3.2558951934503033E-2</v>
      </c>
      <c r="AM2421" s="87">
        <f t="shared" ca="1" si="273"/>
        <v>52.499732502085429</v>
      </c>
    </row>
    <row r="2422" spans="2:39" x14ac:dyDescent="0.45">
      <c r="B2422" s="86">
        <v>40561</v>
      </c>
      <c r="C2422" s="5">
        <v>111</v>
      </c>
      <c r="E2422" s="86">
        <v>40567</v>
      </c>
      <c r="F2422" s="5">
        <v>3.4826999999999999</v>
      </c>
      <c r="G2422" s="5">
        <v>1.0947176500510658</v>
      </c>
      <c r="I2422" s="86">
        <v>40449</v>
      </c>
      <c r="J2422" s="5">
        <v>22.6</v>
      </c>
      <c r="L2422" s="86">
        <v>40571</v>
      </c>
      <c r="M2422" s="5">
        <v>2.6488999999999998</v>
      </c>
      <c r="O2422" s="86">
        <f t="shared" ca="1" si="268"/>
        <v>40571</v>
      </c>
      <c r="P2422" s="5">
        <v>1144.73</v>
      </c>
      <c r="Q2422" s="5">
        <v>19.201190649308</v>
      </c>
      <c r="R2422" s="1"/>
      <c r="V2422" s="86">
        <v>40535</v>
      </c>
      <c r="W2422" s="5">
        <v>8.75</v>
      </c>
      <c r="Z2422" s="86">
        <v>40450</v>
      </c>
      <c r="AA2422" s="5">
        <v>89.24</v>
      </c>
      <c r="AC2422" s="1">
        <v>40421</v>
      </c>
      <c r="AD2422">
        <v>2.4830000000000001</v>
      </c>
      <c r="AE2422" s="87">
        <f t="shared" ca="1" si="269"/>
        <v>-6.4000000000000057E-2</v>
      </c>
      <c r="AF2422" s="87">
        <f t="shared" ca="1" si="270"/>
        <v>0.13929405347441562</v>
      </c>
      <c r="AG2422" s="87">
        <f t="shared" ca="1" si="271"/>
        <v>2.2460491238320395</v>
      </c>
      <c r="AI2422" s="1">
        <v>40305</v>
      </c>
      <c r="AJ2422">
        <v>1110.8900000000001</v>
      </c>
      <c r="AK2422" s="85">
        <f t="shared" ca="1" si="274"/>
        <v>-1.5417627103685659E-2</v>
      </c>
      <c r="AL2422" s="87">
        <f t="shared" ca="1" si="272"/>
        <v>1.1322609705319115E-2</v>
      </c>
      <c r="AM2422" s="87">
        <f t="shared" ca="1" si="273"/>
        <v>18.257159565533875</v>
      </c>
    </row>
    <row r="2423" spans="2:39" x14ac:dyDescent="0.45">
      <c r="B2423" s="86">
        <v>40560</v>
      </c>
      <c r="C2423" s="5">
        <v>110</v>
      </c>
      <c r="E2423" s="86">
        <v>40564</v>
      </c>
      <c r="F2423" s="5">
        <v>3.4788000000000001</v>
      </c>
      <c r="G2423" s="5">
        <v>1.100984763745618</v>
      </c>
      <c r="I2423" s="86">
        <v>40448</v>
      </c>
      <c r="J2423" s="5">
        <v>22.54</v>
      </c>
      <c r="L2423" s="86">
        <v>40570</v>
      </c>
      <c r="M2423" s="5">
        <v>2.6880000000000002</v>
      </c>
      <c r="O2423" s="86">
        <f t="shared" ca="1" si="268"/>
        <v>40570</v>
      </c>
      <c r="P2423" s="5">
        <v>1147.7</v>
      </c>
      <c r="Q2423" s="5">
        <v>21.4520228159056</v>
      </c>
      <c r="R2423" s="1"/>
      <c r="V2423" s="86">
        <v>40534</v>
      </c>
      <c r="W2423" s="5">
        <v>8.5</v>
      </c>
      <c r="Z2423" s="86">
        <v>40449</v>
      </c>
      <c r="AA2423" s="5">
        <v>89.03</v>
      </c>
      <c r="AC2423" s="1">
        <v>40420</v>
      </c>
      <c r="AD2423">
        <v>2.5470000000000002</v>
      </c>
      <c r="AE2423" s="87">
        <f t="shared" ca="1" si="269"/>
        <v>-0.12650000000000006</v>
      </c>
      <c r="AF2423" s="87">
        <f t="shared" ca="1" si="270"/>
        <v>0.13812705503750292</v>
      </c>
      <c r="AG2423" s="87">
        <f t="shared" ca="1" si="271"/>
        <v>2.227231839451536</v>
      </c>
      <c r="AI2423" s="1">
        <v>40304</v>
      </c>
      <c r="AJ2423">
        <v>1128.1500000000001</v>
      </c>
      <c r="AK2423" s="85">
        <f t="shared" ca="1" si="274"/>
        <v>-3.2914197998723929E-2</v>
      </c>
      <c r="AL2423" s="87">
        <f t="shared" ca="1" si="272"/>
        <v>2.032162770074971E-2</v>
      </c>
      <c r="AM2423" s="87">
        <f t="shared" ca="1" si="273"/>
        <v>32.767640077681556</v>
      </c>
    </row>
    <row r="2424" spans="2:39" x14ac:dyDescent="0.45">
      <c r="B2424" s="86">
        <v>40557</v>
      </c>
      <c r="C2424" s="5">
        <v>109.9</v>
      </c>
      <c r="E2424" s="86">
        <v>40563</v>
      </c>
      <c r="F2424" s="5">
        <v>3.5175999999999998</v>
      </c>
      <c r="G2424" s="5">
        <v>0.94824524781303243</v>
      </c>
      <c r="I2424" s="86">
        <v>40445</v>
      </c>
      <c r="J2424" s="5">
        <v>21.71</v>
      </c>
      <c r="L2424" s="86">
        <v>40569</v>
      </c>
      <c r="M2424" s="5">
        <v>2.6815000000000002</v>
      </c>
      <c r="O2424" s="86">
        <f t="shared" ca="1" si="268"/>
        <v>40569</v>
      </c>
      <c r="P2424" s="5">
        <v>1142.1600000000001</v>
      </c>
      <c r="Q2424" s="5">
        <v>22.118039135317201</v>
      </c>
      <c r="R2424" s="1"/>
      <c r="V2424" s="86">
        <v>40533</v>
      </c>
      <c r="W2424" s="5">
        <v>8.5</v>
      </c>
      <c r="Z2424" s="86">
        <v>40448</v>
      </c>
      <c r="AA2424" s="5">
        <v>88.9</v>
      </c>
      <c r="AC2424" s="1">
        <v>40417</v>
      </c>
      <c r="AD2424">
        <v>2.6735000000000002</v>
      </c>
      <c r="AE2424" s="87">
        <f t="shared" ca="1" si="269"/>
        <v>0.18650000000000011</v>
      </c>
      <c r="AF2424" s="87">
        <f t="shared" ca="1" si="270"/>
        <v>0.13127727653075888</v>
      </c>
      <c r="AG2424" s="87">
        <f t="shared" ca="1" si="271"/>
        <v>2.1167824797712842</v>
      </c>
      <c r="AI2424" s="1">
        <v>40303</v>
      </c>
      <c r="AJ2424">
        <v>1165.9000000000001</v>
      </c>
      <c r="AK2424" s="85">
        <f t="shared" ca="1" si="274"/>
        <v>-6.5826268895261561E-3</v>
      </c>
      <c r="AL2424" s="87">
        <f t="shared" ca="1" si="272"/>
        <v>1.6127437996501234E-2</v>
      </c>
      <c r="AM2424" s="87">
        <f t="shared" ca="1" si="273"/>
        <v>26.0047123894993</v>
      </c>
    </row>
    <row r="2425" spans="2:39" x14ac:dyDescent="0.45">
      <c r="B2425" s="86">
        <v>40556</v>
      </c>
      <c r="C2425" s="5">
        <v>110.3</v>
      </c>
      <c r="E2425" s="86">
        <v>40562</v>
      </c>
      <c r="F2425" s="5">
        <v>3.4068000000000001</v>
      </c>
      <c r="G2425" s="5">
        <v>0.44077575553411402</v>
      </c>
      <c r="I2425" s="86">
        <v>40444</v>
      </c>
      <c r="J2425" s="5">
        <v>23.87</v>
      </c>
      <c r="L2425" s="86">
        <v>40568</v>
      </c>
      <c r="M2425" s="5">
        <v>2.6107</v>
      </c>
      <c r="O2425" s="86">
        <f t="shared" ca="1" si="268"/>
        <v>40568</v>
      </c>
      <c r="P2425" s="5">
        <v>1148.67</v>
      </c>
      <c r="Q2425" s="5">
        <v>21.494263194114701</v>
      </c>
      <c r="R2425" s="1"/>
      <c r="V2425" s="86">
        <v>40532</v>
      </c>
      <c r="W2425" s="5">
        <v>8.75</v>
      </c>
      <c r="Z2425" s="86">
        <v>40445</v>
      </c>
      <c r="AA2425" s="5">
        <v>88.75</v>
      </c>
      <c r="AC2425" s="1">
        <v>40416</v>
      </c>
      <c r="AD2425">
        <v>2.4870000000000001</v>
      </c>
      <c r="AE2425" s="87">
        <f t="shared" ca="1" si="269"/>
        <v>-6.800000000000006E-2</v>
      </c>
      <c r="AF2425" s="87">
        <f t="shared" ca="1" si="270"/>
        <v>6.6007221827110163E-2</v>
      </c>
      <c r="AG2425" s="87">
        <f t="shared" ca="1" si="271"/>
        <v>1.0643344712385601</v>
      </c>
      <c r="AI2425" s="1">
        <v>40302</v>
      </c>
      <c r="AJ2425">
        <v>1173.5999999999999</v>
      </c>
      <c r="AK2425" s="85">
        <f t="shared" ca="1" si="274"/>
        <v>-2.4127171031983346E-2</v>
      </c>
      <c r="AL2425" s="87">
        <f t="shared" ca="1" si="272"/>
        <v>1.9517952316085083E-2</v>
      </c>
      <c r="AM2425" s="87">
        <f t="shared" ca="1" si="273"/>
        <v>31.471752458255715</v>
      </c>
    </row>
    <row r="2426" spans="2:39" x14ac:dyDescent="0.45">
      <c r="B2426" s="86">
        <v>40555</v>
      </c>
      <c r="C2426" s="5">
        <v>111.2</v>
      </c>
      <c r="E2426" s="86">
        <v>40561</v>
      </c>
      <c r="F2426" s="5">
        <v>3.4325000000000001</v>
      </c>
      <c r="G2426" s="5">
        <v>0.74857169551976621</v>
      </c>
      <c r="I2426" s="86">
        <v>40443</v>
      </c>
      <c r="J2426" s="5">
        <v>22.51</v>
      </c>
      <c r="L2426" s="86">
        <v>40567</v>
      </c>
      <c r="M2426" s="5">
        <v>2.6356999999999999</v>
      </c>
      <c r="O2426" s="86">
        <f t="shared" ca="1" si="268"/>
        <v>40567</v>
      </c>
      <c r="P2426" s="5">
        <v>1124.83</v>
      </c>
      <c r="Q2426" s="5">
        <v>16.853447391779898</v>
      </c>
      <c r="R2426" s="1"/>
      <c r="V2426" s="86">
        <v>40529</v>
      </c>
      <c r="W2426" s="5">
        <v>9.75</v>
      </c>
      <c r="Z2426" s="86">
        <v>40444</v>
      </c>
      <c r="AA2426" s="5">
        <v>88.4</v>
      </c>
      <c r="AC2426" s="1">
        <v>40415</v>
      </c>
      <c r="AD2426">
        <v>2.5550000000000002</v>
      </c>
      <c r="AE2426" s="87">
        <f t="shared" ca="1" si="269"/>
        <v>4.7000000000000153E-2</v>
      </c>
      <c r="AF2426" s="87">
        <f t="shared" ca="1" si="270"/>
        <v>6.9243363099529817E-2</v>
      </c>
      <c r="AG2426" s="87">
        <f t="shared" ca="1" si="271"/>
        <v>1.1165156813348682</v>
      </c>
      <c r="AI2426" s="1">
        <v>40301</v>
      </c>
      <c r="AJ2426">
        <v>1202.26</v>
      </c>
      <c r="AK2426" s="85">
        <f t="shared" ca="1" si="274"/>
        <v>1.3035199954753045E-2</v>
      </c>
      <c r="AL2426" s="87">
        <f t="shared" ca="1" si="272"/>
        <v>1.4120662226747658E-2</v>
      </c>
      <c r="AM2426" s="87">
        <f t="shared" ca="1" si="273"/>
        <v>22.768883689740591</v>
      </c>
    </row>
    <row r="2427" spans="2:39" x14ac:dyDescent="0.45">
      <c r="B2427" s="86">
        <v>40554</v>
      </c>
      <c r="C2427" s="5">
        <v>111.87</v>
      </c>
      <c r="E2427" s="86">
        <v>40560</v>
      </c>
      <c r="F2427" s="5">
        <v>3.3984999999999999</v>
      </c>
      <c r="G2427" s="5">
        <v>0.68576093988114417</v>
      </c>
      <c r="I2427" s="86">
        <v>40442</v>
      </c>
      <c r="J2427" s="5">
        <v>22.35</v>
      </c>
      <c r="L2427" s="86">
        <v>40564</v>
      </c>
      <c r="M2427" s="5">
        <v>2.6353</v>
      </c>
      <c r="O2427" s="86">
        <f t="shared" ca="1" si="268"/>
        <v>40564</v>
      </c>
      <c r="P2427" s="5">
        <v>1134.28</v>
      </c>
      <c r="Q2427" s="5">
        <v>14.434338938842901</v>
      </c>
      <c r="R2427" s="1"/>
      <c r="V2427" s="86">
        <v>40528</v>
      </c>
      <c r="W2427" s="5">
        <v>11.63</v>
      </c>
      <c r="Z2427" s="86">
        <v>40443</v>
      </c>
      <c r="AA2427" s="5">
        <v>88.63</v>
      </c>
      <c r="AC2427" s="1">
        <v>40414</v>
      </c>
      <c r="AD2427">
        <v>2.508</v>
      </c>
      <c r="AE2427" s="87">
        <f t="shared" ca="1" si="269"/>
        <v>-0.10489999999999977</v>
      </c>
      <c r="AF2427" s="87">
        <f t="shared" ca="1" si="270"/>
        <v>6.0019802287800413E-2</v>
      </c>
      <c r="AG2427" s="87">
        <f t="shared" ca="1" si="271"/>
        <v>0.96779023209233173</v>
      </c>
      <c r="AI2427" s="1">
        <v>40298</v>
      </c>
      <c r="AJ2427">
        <v>1186.69</v>
      </c>
      <c r="AK2427" s="85">
        <f t="shared" ca="1" si="274"/>
        <v>-1.6787736487182545E-2</v>
      </c>
      <c r="AL2427" s="87">
        <f t="shared" ca="1" si="272"/>
        <v>1.7670172191208044E-2</v>
      </c>
      <c r="AM2427" s="87">
        <f t="shared" ca="1" si="273"/>
        <v>28.492296532467321</v>
      </c>
    </row>
    <row r="2428" spans="2:39" x14ac:dyDescent="0.45">
      <c r="B2428" s="86">
        <v>40553</v>
      </c>
      <c r="C2428" s="5">
        <v>113.67</v>
      </c>
      <c r="E2428" s="86">
        <v>40557</v>
      </c>
      <c r="F2428" s="5">
        <v>3.3955000000000002</v>
      </c>
      <c r="G2428" s="5">
        <v>0.85746687982685421</v>
      </c>
      <c r="I2428" s="86">
        <v>40441</v>
      </c>
      <c r="J2428" s="5">
        <v>21.5</v>
      </c>
      <c r="L2428" s="86">
        <v>40563</v>
      </c>
      <c r="M2428" s="5">
        <v>2.6553</v>
      </c>
      <c r="O2428" s="86">
        <f t="shared" ca="1" si="268"/>
        <v>40563</v>
      </c>
      <c r="P2428" s="5">
        <v>1139.78</v>
      </c>
      <c r="Q2428" s="5">
        <v>12.9361497513044</v>
      </c>
      <c r="R2428" s="1"/>
      <c r="V2428" s="86">
        <v>40527</v>
      </c>
      <c r="W2428" s="5">
        <v>13.5</v>
      </c>
      <c r="Z2428" s="86">
        <v>40442</v>
      </c>
      <c r="AA2428" s="5">
        <v>88.99</v>
      </c>
      <c r="AC2428" s="1">
        <v>40413</v>
      </c>
      <c r="AD2428">
        <v>2.6128999999999998</v>
      </c>
      <c r="AE2428" s="87">
        <f t="shared" ca="1" si="269"/>
        <v>-1.5700000000000269E-2</v>
      </c>
      <c r="AF2428" s="87">
        <f t="shared" ca="1" si="270"/>
        <v>4.2168580325482381E-2</v>
      </c>
      <c r="AG2428" s="87">
        <f t="shared" ca="1" si="271"/>
        <v>0.6799479269277402</v>
      </c>
      <c r="AI2428" s="1">
        <v>40297</v>
      </c>
      <c r="AJ2428">
        <v>1206.78</v>
      </c>
      <c r="AK2428" s="85">
        <f t="shared" ca="1" si="274"/>
        <v>1.286014370883258E-2</v>
      </c>
      <c r="AL2428" s="87">
        <f t="shared" ca="1" si="272"/>
        <v>1.5983672997918124E-2</v>
      </c>
      <c r="AM2428" s="87">
        <f t="shared" ca="1" si="273"/>
        <v>25.772898294747137</v>
      </c>
    </row>
    <row r="2429" spans="2:39" x14ac:dyDescent="0.45">
      <c r="B2429" s="86">
        <v>40550</v>
      </c>
      <c r="C2429" s="5">
        <v>116.9</v>
      </c>
      <c r="E2429" s="86">
        <v>40556</v>
      </c>
      <c r="F2429" s="5">
        <v>3.367</v>
      </c>
      <c r="G2429" s="5">
        <v>0.90416270659654951</v>
      </c>
      <c r="I2429" s="86">
        <v>40438</v>
      </c>
      <c r="J2429" s="5">
        <v>22.01</v>
      </c>
      <c r="L2429" s="86">
        <v>40562</v>
      </c>
      <c r="M2429" s="5">
        <v>2.6131000000000002</v>
      </c>
      <c r="O2429" s="86">
        <f t="shared" ca="1" si="268"/>
        <v>40562</v>
      </c>
      <c r="P2429" s="5">
        <v>1142.71</v>
      </c>
      <c r="Q2429" s="5">
        <v>11.4036655764145</v>
      </c>
      <c r="R2429" s="1"/>
      <c r="V2429" s="86">
        <v>40526</v>
      </c>
      <c r="W2429" s="5">
        <v>10.31</v>
      </c>
      <c r="Z2429" s="86">
        <v>40441</v>
      </c>
      <c r="AA2429" s="5">
        <v>89.14</v>
      </c>
      <c r="AC2429" s="1">
        <v>40410</v>
      </c>
      <c r="AD2429">
        <v>2.6286</v>
      </c>
      <c r="AE2429" s="87">
        <f t="shared" ca="1" si="269"/>
        <v>3.5800000000000054E-2</v>
      </c>
      <c r="AF2429" s="87">
        <f t="shared" ca="1" si="270"/>
        <v>5.4192088906038619E-2</v>
      </c>
      <c r="AG2429" s="87">
        <f t="shared" ca="1" si="271"/>
        <v>0.87382117735838738</v>
      </c>
      <c r="AI2429" s="1">
        <v>40296</v>
      </c>
      <c r="AJ2429">
        <v>1191.3599999999999</v>
      </c>
      <c r="AK2429" s="85">
        <f t="shared" ca="1" si="274"/>
        <v>6.4419376736805523E-3</v>
      </c>
      <c r="AL2429" s="87">
        <f t="shared" ca="1" si="272"/>
        <v>1.4354764772113077E-2</v>
      </c>
      <c r="AM2429" s="87">
        <f t="shared" ca="1" si="273"/>
        <v>23.146362701794342</v>
      </c>
    </row>
    <row r="2430" spans="2:39" x14ac:dyDescent="0.45">
      <c r="B2430" s="86">
        <v>40549</v>
      </c>
      <c r="C2430" s="5">
        <v>121.3</v>
      </c>
      <c r="E2430" s="86">
        <v>40555</v>
      </c>
      <c r="F2430" s="5">
        <v>3.4340000000000002</v>
      </c>
      <c r="G2430" s="5">
        <v>0.94533985952142985</v>
      </c>
      <c r="I2430" s="86">
        <v>40437</v>
      </c>
      <c r="J2430" s="5">
        <v>21.72</v>
      </c>
      <c r="L2430" s="86">
        <v>40561</v>
      </c>
      <c r="M2430" s="5">
        <v>2.6160000000000001</v>
      </c>
      <c r="O2430" s="86">
        <f t="shared" ca="1" si="268"/>
        <v>40561</v>
      </c>
      <c r="P2430" s="5">
        <v>1125.5899999999999</v>
      </c>
      <c r="Q2430" s="5">
        <v>3.1050608475022399</v>
      </c>
      <c r="R2430" s="1"/>
      <c r="V2430" s="86">
        <v>40525</v>
      </c>
      <c r="W2430" s="5">
        <v>9.75</v>
      </c>
      <c r="Z2430" s="86">
        <v>40438</v>
      </c>
      <c r="AA2430" s="5">
        <v>89</v>
      </c>
      <c r="AC2430" s="1">
        <v>40409</v>
      </c>
      <c r="AD2430">
        <v>2.5928</v>
      </c>
      <c r="AE2430" s="87">
        <f t="shared" ca="1" si="269"/>
        <v>-5.8199999999999807E-2</v>
      </c>
      <c r="AF2430" s="87">
        <f t="shared" ca="1" si="270"/>
        <v>7.3691722737360327E-2</v>
      </c>
      <c r="AG2430" s="87">
        <f t="shared" ca="1" si="271"/>
        <v>1.1882433252495033</v>
      </c>
      <c r="AI2430" s="1">
        <v>40295</v>
      </c>
      <c r="AJ2430">
        <v>1183.71</v>
      </c>
      <c r="AK2430" s="85">
        <f t="shared" ca="1" si="274"/>
        <v>-2.3659566893072765E-2</v>
      </c>
      <c r="AL2430" s="87">
        <f t="shared" ca="1" si="272"/>
        <v>1.3504996888696847E-2</v>
      </c>
      <c r="AM2430" s="87">
        <f t="shared" ca="1" si="273"/>
        <v>21.776153161328789</v>
      </c>
    </row>
    <row r="2431" spans="2:39" x14ac:dyDescent="0.45">
      <c r="B2431" s="86">
        <v>40548</v>
      </c>
      <c r="C2431" s="5">
        <v>122.4</v>
      </c>
      <c r="E2431" s="86">
        <v>40554</v>
      </c>
      <c r="F2431" s="5">
        <v>3.4190999999999998</v>
      </c>
      <c r="G2431" s="5">
        <v>0.97654089349430839</v>
      </c>
      <c r="I2431" s="86">
        <v>40436</v>
      </c>
      <c r="J2431" s="5">
        <v>22.1</v>
      </c>
      <c r="L2431" s="86">
        <v>40560</v>
      </c>
      <c r="M2431" s="5">
        <v>2.5992999999999999</v>
      </c>
      <c r="O2431" s="86">
        <f t="shared" ca="1" si="268"/>
        <v>40560</v>
      </c>
      <c r="P2431" s="5">
        <v>1124.6600000000001</v>
      </c>
      <c r="Q2431" s="5">
        <v>8.8279802913958605</v>
      </c>
      <c r="R2431" s="1"/>
      <c r="V2431" s="86">
        <v>40522</v>
      </c>
      <c r="W2431" s="5">
        <v>11</v>
      </c>
      <c r="Z2431" s="86">
        <v>40437</v>
      </c>
      <c r="AA2431" s="5">
        <v>88.84</v>
      </c>
      <c r="AC2431" s="1">
        <v>40408</v>
      </c>
      <c r="AD2431">
        <v>2.6509999999999998</v>
      </c>
      <c r="AE2431" s="87">
        <f t="shared" ca="1" si="269"/>
        <v>2.1999999999999797E-2</v>
      </c>
      <c r="AF2431" s="87">
        <f t="shared" ca="1" si="270"/>
        <v>8.3282110924255609E-2</v>
      </c>
      <c r="AG2431" s="87">
        <f t="shared" ca="1" si="271"/>
        <v>1.3428836881874782</v>
      </c>
      <c r="AI2431" s="1">
        <v>40294</v>
      </c>
      <c r="AJ2431">
        <v>1212.05</v>
      </c>
      <c r="AK2431" s="85">
        <f t="shared" ca="1" si="274"/>
        <v>-4.3057205731718796E-3</v>
      </c>
      <c r="AL2431" s="87">
        <f t="shared" ca="1" si="272"/>
        <v>4.8644100675083674E-3</v>
      </c>
      <c r="AM2431" s="87">
        <f t="shared" ca="1" si="273"/>
        <v>7.8436255515341617</v>
      </c>
    </row>
    <row r="2432" spans="2:39" x14ac:dyDescent="0.45">
      <c r="B2432" s="86">
        <v>40547</v>
      </c>
      <c r="C2432" s="5">
        <v>113.83</v>
      </c>
      <c r="E2432" s="86">
        <v>40553</v>
      </c>
      <c r="F2432" s="5">
        <v>3.3622000000000001</v>
      </c>
      <c r="G2432" s="5">
        <v>1.6911465341595899</v>
      </c>
      <c r="I2432" s="86">
        <v>40435</v>
      </c>
      <c r="J2432" s="5">
        <v>21.56</v>
      </c>
      <c r="L2432" s="86">
        <v>40557</v>
      </c>
      <c r="M2432" s="5">
        <v>2.5884999999999998</v>
      </c>
      <c r="O2432" s="86">
        <f t="shared" ca="1" si="268"/>
        <v>40557</v>
      </c>
      <c r="P2432" s="5">
        <v>1125.07</v>
      </c>
      <c r="Q2432" s="5">
        <v>7.8581172593684796</v>
      </c>
      <c r="R2432" s="1"/>
      <c r="V2432" s="86">
        <v>40521</v>
      </c>
      <c r="W2432" s="5">
        <v>9.5</v>
      </c>
      <c r="Z2432" s="86">
        <v>40436</v>
      </c>
      <c r="AA2432" s="5">
        <v>88.69</v>
      </c>
      <c r="AC2432" s="1">
        <v>40407</v>
      </c>
      <c r="AD2432">
        <v>2.629</v>
      </c>
      <c r="AE2432" s="87">
        <f t="shared" ca="1" si="269"/>
        <v>6.9700000000000095E-2</v>
      </c>
      <c r="AF2432" s="87">
        <f t="shared" ca="1" si="270"/>
        <v>9.42509593231462E-2</v>
      </c>
      <c r="AG2432" s="87">
        <f t="shared" ca="1" si="271"/>
        <v>1.5197510541752137</v>
      </c>
      <c r="AI2432" s="1">
        <v>40291</v>
      </c>
      <c r="AJ2432">
        <v>1217.28</v>
      </c>
      <c r="AK2432" s="85">
        <f t="shared" ca="1" si="274"/>
        <v>7.0982799741314134E-3</v>
      </c>
      <c r="AL2432" s="87">
        <f t="shared" ca="1" si="272"/>
        <v>4.2461078731637061E-3</v>
      </c>
      <c r="AM2432" s="87">
        <f t="shared" ca="1" si="273"/>
        <v>6.8466432201051131</v>
      </c>
    </row>
    <row r="2433" spans="2:39" x14ac:dyDescent="0.45">
      <c r="B2433" s="86">
        <v>40546</v>
      </c>
      <c r="C2433" s="5">
        <v>118.7</v>
      </c>
      <c r="E2433" s="86">
        <v>40550</v>
      </c>
      <c r="F2433" s="5">
        <v>3.4051999999999998</v>
      </c>
      <c r="G2433" s="5">
        <v>1.6529083459163716</v>
      </c>
      <c r="I2433" s="86">
        <v>40434</v>
      </c>
      <c r="J2433" s="5">
        <v>21.21</v>
      </c>
      <c r="L2433" s="86">
        <v>40556</v>
      </c>
      <c r="M2433" s="5">
        <v>2.5640000000000001</v>
      </c>
      <c r="O2433" s="86">
        <f t="shared" ca="1" si="268"/>
        <v>40556</v>
      </c>
      <c r="P2433" s="5">
        <v>1121.0999999999999</v>
      </c>
      <c r="Q2433" s="5">
        <v>7.7627409370858196</v>
      </c>
      <c r="R2433" s="1"/>
      <c r="V2433" s="86">
        <v>40520</v>
      </c>
      <c r="W2433" s="5">
        <v>11.94</v>
      </c>
      <c r="Z2433" s="86">
        <v>40435</v>
      </c>
      <c r="AA2433" s="5">
        <v>88.77</v>
      </c>
      <c r="AC2433" s="1">
        <v>40406</v>
      </c>
      <c r="AD2433">
        <v>2.5592999999999999</v>
      </c>
      <c r="AE2433" s="87">
        <f t="shared" ca="1" si="269"/>
        <v>-9.1699999999999893E-2</v>
      </c>
      <c r="AF2433" s="87">
        <f t="shared" ca="1" si="270"/>
        <v>7.9294661442831954E-2</v>
      </c>
      <c r="AG2433" s="87">
        <f t="shared" ca="1" si="271"/>
        <v>1.2785879972323642</v>
      </c>
      <c r="AI2433" s="1">
        <v>40290</v>
      </c>
      <c r="AJ2433">
        <v>1208.67</v>
      </c>
      <c r="AK2433" s="85">
        <f t="shared" ca="1" si="274"/>
        <v>2.2529434449347703E-3</v>
      </c>
      <c r="AL2433" s="87">
        <f t="shared" ca="1" si="272"/>
        <v>3.8100945950231987E-3</v>
      </c>
      <c r="AM2433" s="87">
        <f t="shared" ca="1" si="273"/>
        <v>6.1435929340952411</v>
      </c>
    </row>
    <row r="2434" spans="2:39" x14ac:dyDescent="0.45">
      <c r="B2434" s="86">
        <v>40543</v>
      </c>
      <c r="C2434" s="5">
        <v>122.7</v>
      </c>
      <c r="E2434" s="86">
        <v>40549</v>
      </c>
      <c r="F2434" s="5">
        <v>3.4794999999999998</v>
      </c>
      <c r="G2434" s="5">
        <v>1.4465389037284806</v>
      </c>
      <c r="I2434" s="86">
        <v>40431</v>
      </c>
      <c r="J2434" s="5">
        <v>21.99</v>
      </c>
      <c r="L2434" s="86">
        <v>40555</v>
      </c>
      <c r="M2434" s="5">
        <v>2.5945</v>
      </c>
      <c r="O2434" s="86">
        <f t="shared" ca="1" si="268"/>
        <v>40555</v>
      </c>
      <c r="P2434" s="5">
        <v>1121.9000000000001</v>
      </c>
      <c r="Q2434" s="5">
        <v>4.75469718965652</v>
      </c>
      <c r="R2434" s="1"/>
      <c r="V2434" s="86">
        <v>40519</v>
      </c>
      <c r="W2434" s="5">
        <v>14.5</v>
      </c>
      <c r="Z2434" s="86">
        <v>40434</v>
      </c>
      <c r="AA2434" s="5">
        <v>88.784999999999997</v>
      </c>
      <c r="AC2434" s="1">
        <v>40403</v>
      </c>
      <c r="AD2434">
        <v>2.6509999999999998</v>
      </c>
      <c r="AE2434" s="87">
        <f t="shared" ca="1" si="269"/>
        <v>-9.7000000000000419E-2</v>
      </c>
      <c r="AF2434" s="87">
        <f t="shared" ca="1" si="270"/>
        <v>7.5256228978072076E-2</v>
      </c>
      <c r="AG2434" s="87">
        <f t="shared" ca="1" si="271"/>
        <v>1.2134702303723828</v>
      </c>
      <c r="AI2434" s="1">
        <v>40289</v>
      </c>
      <c r="AJ2434">
        <v>1205.95</v>
      </c>
      <c r="AK2434" s="85">
        <f t="shared" ca="1" si="274"/>
        <v>-1.0194229954626436E-3</v>
      </c>
      <c r="AL2434" s="87">
        <f t="shared" ca="1" si="272"/>
        <v>1.0718562954860922E-2</v>
      </c>
      <c r="AM2434" s="87">
        <f t="shared" ca="1" si="273"/>
        <v>17.283163446690651</v>
      </c>
    </row>
    <row r="2435" spans="2:39" x14ac:dyDescent="0.45">
      <c r="B2435" s="86">
        <v>40542</v>
      </c>
      <c r="C2435" s="5">
        <v>123</v>
      </c>
      <c r="E2435" s="86">
        <v>40548</v>
      </c>
      <c r="F2435" s="5">
        <v>3.5459999999999998</v>
      </c>
      <c r="G2435" s="5">
        <v>1.4798563443794102</v>
      </c>
      <c r="I2435" s="86">
        <v>40430</v>
      </c>
      <c r="J2435" s="5">
        <v>22.81</v>
      </c>
      <c r="L2435" s="86">
        <v>40554</v>
      </c>
      <c r="M2435" s="5">
        <v>2.5806</v>
      </c>
      <c r="O2435" s="86">
        <f t="shared" ca="1" si="268"/>
        <v>40554</v>
      </c>
      <c r="P2435" s="5">
        <v>1109.55</v>
      </c>
      <c r="Q2435" s="5">
        <v>13.678920156807401</v>
      </c>
      <c r="R2435" s="1"/>
      <c r="V2435" s="86">
        <v>40518</v>
      </c>
      <c r="W2435" s="5">
        <v>15.75</v>
      </c>
      <c r="Z2435" s="86">
        <v>40431</v>
      </c>
      <c r="AA2435" s="5">
        <v>88.33</v>
      </c>
      <c r="AC2435" s="1">
        <v>40402</v>
      </c>
      <c r="AD2435">
        <v>2.7480000000000002</v>
      </c>
      <c r="AE2435" s="87">
        <f t="shared" ca="1" si="269"/>
        <v>6.800000000000006E-2</v>
      </c>
      <c r="AF2435" s="87">
        <f t="shared" ca="1" si="270"/>
        <v>6.6378177890026493E-2</v>
      </c>
      <c r="AG2435" s="87">
        <f t="shared" ca="1" si="271"/>
        <v>1.070315958023611</v>
      </c>
      <c r="AI2435" s="1">
        <v>40288</v>
      </c>
      <c r="AJ2435">
        <v>1207.18</v>
      </c>
      <c r="AK2435" s="85">
        <f t="shared" ca="1" si="274"/>
        <v>8.0343094463321985E-3</v>
      </c>
      <c r="AL2435" s="87">
        <f t="shared" ca="1" si="272"/>
        <v>1.0768331387106873E-2</v>
      </c>
      <c r="AM2435" s="87">
        <f t="shared" ca="1" si="273"/>
        <v>17.363412632389771</v>
      </c>
    </row>
    <row r="2436" spans="2:39" x14ac:dyDescent="0.45">
      <c r="B2436" s="86">
        <v>40541</v>
      </c>
      <c r="C2436" s="5">
        <v>122</v>
      </c>
      <c r="E2436" s="86">
        <v>40547</v>
      </c>
      <c r="F2436" s="5">
        <v>3.3992</v>
      </c>
      <c r="G2436" s="5">
        <v>0.73117210696250967</v>
      </c>
      <c r="I2436" s="86">
        <v>40429</v>
      </c>
      <c r="J2436" s="5">
        <v>23.25</v>
      </c>
      <c r="L2436" s="86">
        <v>40553</v>
      </c>
      <c r="M2436" s="5">
        <v>2.5316999999999998</v>
      </c>
      <c r="O2436" s="86">
        <f t="shared" ca="1" si="268"/>
        <v>40553</v>
      </c>
      <c r="P2436" s="5">
        <v>1104.18</v>
      </c>
      <c r="Q2436" s="5">
        <v>16.8814829232644</v>
      </c>
      <c r="R2436" s="1"/>
      <c r="V2436" s="86">
        <v>40515</v>
      </c>
      <c r="W2436" s="5">
        <v>16.25</v>
      </c>
      <c r="Z2436" s="86">
        <v>40430</v>
      </c>
      <c r="AA2436" s="5">
        <v>88.1</v>
      </c>
      <c r="AC2436" s="1">
        <v>40401</v>
      </c>
      <c r="AD2436">
        <v>2.68</v>
      </c>
      <c r="AE2436" s="87">
        <f t="shared" ca="1" si="269"/>
        <v>-8.1499999999999684E-2</v>
      </c>
      <c r="AF2436" s="87">
        <f t="shared" ca="1" si="270"/>
        <v>3.1081545971846435E-2</v>
      </c>
      <c r="AG2436" s="87">
        <f t="shared" ca="1" si="271"/>
        <v>0.50117486968123293</v>
      </c>
      <c r="AI2436" s="1">
        <v>40287</v>
      </c>
      <c r="AJ2436">
        <v>1197.52</v>
      </c>
      <c r="AK2436" s="85">
        <f t="shared" ca="1" si="274"/>
        <v>4.5111285256538543E-3</v>
      </c>
      <c r="AL2436" s="87">
        <f t="shared" ca="1" si="272"/>
        <v>1.1666537443895965E-2</v>
      </c>
      <c r="AM2436" s="87">
        <f t="shared" ca="1" si="273"/>
        <v>18.811726380573077</v>
      </c>
    </row>
    <row r="2437" spans="2:39" x14ac:dyDescent="0.45">
      <c r="B2437" s="86">
        <v>40540</v>
      </c>
      <c r="C2437" s="5">
        <v>122.3</v>
      </c>
      <c r="E2437" s="86">
        <v>40546</v>
      </c>
      <c r="F2437" s="5">
        <v>3.4047999999999998</v>
      </c>
      <c r="G2437" s="5">
        <v>1.2167660963937696</v>
      </c>
      <c r="I2437" s="86">
        <v>40428</v>
      </c>
      <c r="J2437" s="5">
        <v>23.8</v>
      </c>
      <c r="L2437" s="86">
        <v>40550</v>
      </c>
      <c r="M2437" s="5">
        <v>2.5453999999999999</v>
      </c>
      <c r="O2437" s="86">
        <f t="shared" ca="1" si="268"/>
        <v>40550</v>
      </c>
      <c r="P2437" s="5">
        <v>1098.8699999999999</v>
      </c>
      <c r="Q2437" s="5">
        <v>17.559793768622999</v>
      </c>
      <c r="R2437" s="1"/>
      <c r="V2437" s="86">
        <v>40514</v>
      </c>
      <c r="W2437" s="5">
        <v>17.25</v>
      </c>
      <c r="Z2437" s="86">
        <v>40429</v>
      </c>
      <c r="AA2437" s="5">
        <v>87.75</v>
      </c>
      <c r="AC2437" s="1">
        <v>40400</v>
      </c>
      <c r="AD2437">
        <v>2.7614999999999998</v>
      </c>
      <c r="AE2437" s="87">
        <f t="shared" ca="1" si="269"/>
        <v>-5.950000000000033E-2</v>
      </c>
      <c r="AF2437" s="87">
        <f t="shared" ca="1" si="270"/>
        <v>2.4689319553199678E-2</v>
      </c>
      <c r="AG2437" s="87">
        <f t="shared" ca="1" si="271"/>
        <v>0.39810331573600594</v>
      </c>
      <c r="AI2437" s="1">
        <v>40284</v>
      </c>
      <c r="AJ2437">
        <v>1192.1300000000001</v>
      </c>
      <c r="AK2437" s="85">
        <f t="shared" ca="1" si="274"/>
        <v>-1.6257950246036473E-2</v>
      </c>
      <c r="AL2437" s="87">
        <f t="shared" ca="1" si="272"/>
        <v>1.1330419998914609E-2</v>
      </c>
      <c r="AM2437" s="87">
        <f t="shared" ca="1" si="273"/>
        <v>18.269753285545228</v>
      </c>
    </row>
    <row r="2438" spans="2:39" x14ac:dyDescent="0.45">
      <c r="B2438" s="86">
        <v>40539</v>
      </c>
      <c r="C2438" s="5">
        <v>118.9</v>
      </c>
      <c r="E2438" s="86">
        <v>40543</v>
      </c>
      <c r="F2438" s="5">
        <v>3.3795000000000002</v>
      </c>
      <c r="G2438" s="5">
        <v>1.9484760155909902</v>
      </c>
      <c r="I2438" s="86">
        <v>40424</v>
      </c>
      <c r="J2438" s="5">
        <v>21.31</v>
      </c>
      <c r="L2438" s="86">
        <v>40549</v>
      </c>
      <c r="M2438" s="5">
        <v>2.5565000000000002</v>
      </c>
      <c r="O2438" s="86">
        <f t="shared" ca="1" si="268"/>
        <v>40549</v>
      </c>
      <c r="P2438" s="5">
        <v>1091.8399999999999</v>
      </c>
      <c r="Q2438" s="5">
        <v>26.957963426273899</v>
      </c>
      <c r="R2438" s="1"/>
      <c r="V2438" s="86">
        <v>40513</v>
      </c>
      <c r="W2438" s="5">
        <v>16.559999999999999</v>
      </c>
      <c r="Z2438" s="86">
        <v>40428</v>
      </c>
      <c r="AA2438" s="5">
        <v>87.73</v>
      </c>
      <c r="AC2438" s="1">
        <v>40399</v>
      </c>
      <c r="AD2438">
        <v>2.8210000000000002</v>
      </c>
      <c r="AE2438" s="87">
        <f t="shared" ca="1" si="269"/>
        <v>-8.49999999999973E-3</v>
      </c>
      <c r="AF2438" s="87">
        <f t="shared" ca="1" si="270"/>
        <v>4.8809041170668491E-2</v>
      </c>
      <c r="AG2438" s="87">
        <f t="shared" ca="1" si="271"/>
        <v>0.78702214073048982</v>
      </c>
      <c r="AI2438" s="1">
        <v>40283</v>
      </c>
      <c r="AJ2438">
        <v>1211.67</v>
      </c>
      <c r="AK2438" s="85">
        <f t="shared" ca="1" si="274"/>
        <v>8.4216788887175799E-4</v>
      </c>
      <c r="AL2438" s="87">
        <f t="shared" ca="1" si="272"/>
        <v>5.0181344180059212E-3</v>
      </c>
      <c r="AM2438" s="87">
        <f t="shared" ca="1" si="273"/>
        <v>8.0914986187143736</v>
      </c>
    </row>
    <row r="2439" spans="2:39" x14ac:dyDescent="0.45">
      <c r="B2439" s="86">
        <v>40536</v>
      </c>
      <c r="C2439" s="5">
        <v>119.9</v>
      </c>
      <c r="E2439" s="86">
        <v>40542</v>
      </c>
      <c r="F2439" s="5">
        <v>3.452</v>
      </c>
      <c r="G2439" s="5">
        <v>1.9100861760664132</v>
      </c>
      <c r="I2439" s="86">
        <v>40423</v>
      </c>
      <c r="J2439" s="5">
        <v>23.19</v>
      </c>
      <c r="L2439" s="86">
        <v>40548</v>
      </c>
      <c r="M2439" s="5">
        <v>2.6255000000000002</v>
      </c>
      <c r="O2439" s="86">
        <f t="shared" ca="1" si="268"/>
        <v>40548</v>
      </c>
      <c r="P2439" s="5">
        <v>1104.51</v>
      </c>
      <c r="Q2439" s="5">
        <v>19.3752822932321</v>
      </c>
      <c r="R2439" s="1"/>
      <c r="V2439" s="86">
        <v>40512</v>
      </c>
      <c r="W2439" s="5">
        <v>16.57</v>
      </c>
      <c r="Z2439" s="86">
        <v>40424</v>
      </c>
      <c r="AA2439" s="5">
        <v>87.86</v>
      </c>
      <c r="AC2439" s="1">
        <v>40396</v>
      </c>
      <c r="AD2439">
        <v>2.8294999999999999</v>
      </c>
      <c r="AE2439" s="87">
        <f t="shared" ca="1" si="269"/>
        <v>-6.0999999999999943E-2</v>
      </c>
      <c r="AF2439" s="87">
        <f t="shared" ca="1" si="270"/>
        <v>5.1289594461255104E-2</v>
      </c>
      <c r="AG2439" s="87">
        <f t="shared" ca="1" si="271"/>
        <v>0.82701986070468858</v>
      </c>
      <c r="AI2439" s="1">
        <v>40282</v>
      </c>
      <c r="AJ2439">
        <v>1210.6500000000001</v>
      </c>
      <c r="AK2439" s="85">
        <f t="shared" ca="1" si="274"/>
        <v>1.108838371569334E-2</v>
      </c>
      <c r="AL2439" s="87">
        <f t="shared" ca="1" si="272"/>
        <v>4.7924416561130057E-3</v>
      </c>
      <c r="AM2439" s="87">
        <f t="shared" ca="1" si="273"/>
        <v>7.7275799750531613</v>
      </c>
    </row>
    <row r="2440" spans="2:39" x14ac:dyDescent="0.45">
      <c r="B2440" s="86">
        <v>40535</v>
      </c>
      <c r="C2440" s="5">
        <v>119.9</v>
      </c>
      <c r="E2440" s="86">
        <v>40541</v>
      </c>
      <c r="F2440" s="5">
        <v>3.4300999999999999</v>
      </c>
      <c r="G2440" s="5">
        <v>1.8917032536843652</v>
      </c>
      <c r="I2440" s="86">
        <v>40422</v>
      </c>
      <c r="J2440" s="5">
        <v>23.89</v>
      </c>
      <c r="L2440" s="86">
        <v>40547</v>
      </c>
      <c r="M2440" s="5">
        <v>2.5807000000000002</v>
      </c>
      <c r="O2440" s="86">
        <f t="shared" ca="1" si="268"/>
        <v>40547</v>
      </c>
      <c r="P2440" s="5">
        <v>1090.0999999999999</v>
      </c>
      <c r="Q2440" s="5">
        <v>29.5434127969949</v>
      </c>
      <c r="R2440" s="1"/>
      <c r="V2440" s="86">
        <v>40511</v>
      </c>
      <c r="W2440" s="5">
        <v>14.69</v>
      </c>
      <c r="Z2440" s="86">
        <v>40423</v>
      </c>
      <c r="AA2440" s="5">
        <v>87.6</v>
      </c>
      <c r="AC2440" s="1">
        <v>40395</v>
      </c>
      <c r="AD2440">
        <v>2.8904999999999998</v>
      </c>
      <c r="AE2440" s="87">
        <f t="shared" ca="1" si="269"/>
        <v>-3.5500000000000309E-2</v>
      </c>
      <c r="AF2440" s="87">
        <f t="shared" ca="1" si="270"/>
        <v>4.7928305832774951E-2</v>
      </c>
      <c r="AG2440" s="87">
        <f t="shared" ca="1" si="271"/>
        <v>0.77282071012622477</v>
      </c>
      <c r="AI2440" s="1">
        <v>40281</v>
      </c>
      <c r="AJ2440">
        <v>1197.3</v>
      </c>
      <c r="AK2440" s="85">
        <f t="shared" ca="1" si="274"/>
        <v>6.8510893404899508E-4</v>
      </c>
      <c r="AL2440" s="87">
        <f t="shared" ca="1" si="272"/>
        <v>2.6057294864024732E-3</v>
      </c>
      <c r="AM2440" s="87">
        <f t="shared" ca="1" si="273"/>
        <v>4.2016125483436673</v>
      </c>
    </row>
    <row r="2441" spans="2:39" x14ac:dyDescent="0.45">
      <c r="B2441" s="86">
        <v>40534</v>
      </c>
      <c r="C2441" s="5">
        <v>118.12</v>
      </c>
      <c r="E2441" s="86">
        <v>40540</v>
      </c>
      <c r="F2441" s="5">
        <v>3.5592000000000001</v>
      </c>
      <c r="G2441" s="5">
        <v>1.3950806189368914</v>
      </c>
      <c r="I2441" s="86">
        <v>40421</v>
      </c>
      <c r="J2441" s="5">
        <v>26.05</v>
      </c>
      <c r="L2441" s="86">
        <v>40546</v>
      </c>
      <c r="M2441" s="5">
        <v>2.6198000000000001</v>
      </c>
      <c r="O2441" s="86">
        <f t="shared" ca="1" si="268"/>
        <v>40546</v>
      </c>
      <c r="P2441" s="5">
        <v>1080.29</v>
      </c>
      <c r="Q2441" s="5">
        <v>30.799168391503802</v>
      </c>
      <c r="R2441" s="1"/>
      <c r="V2441" s="86">
        <v>40508</v>
      </c>
      <c r="W2441" s="5">
        <v>15.75</v>
      </c>
      <c r="Z2441" s="86">
        <v>40422</v>
      </c>
      <c r="AA2441" s="5">
        <v>87.46</v>
      </c>
      <c r="AC2441" s="1">
        <v>40394</v>
      </c>
      <c r="AD2441">
        <v>2.9260000000000002</v>
      </c>
      <c r="AE2441" s="87">
        <f t="shared" ca="1" si="269"/>
        <v>5.2700000000000191E-2</v>
      </c>
      <c r="AF2441" s="87">
        <f t="shared" ca="1" si="270"/>
        <v>5.8336802277807479E-2</v>
      </c>
      <c r="AG2441" s="87">
        <f t="shared" ca="1" si="271"/>
        <v>0.9406526723504276</v>
      </c>
      <c r="AI2441" s="1">
        <v>40280</v>
      </c>
      <c r="AJ2441">
        <v>1196.48</v>
      </c>
      <c r="AK2441" s="85">
        <f t="shared" ca="1" si="274"/>
        <v>1.7650630928747379E-3</v>
      </c>
      <c r="AL2441" s="87">
        <f t="shared" ca="1" si="272"/>
        <v>5.3189626259036978E-3</v>
      </c>
      <c r="AM2441" s="87">
        <f t="shared" ca="1" si="273"/>
        <v>8.5765695287204977</v>
      </c>
    </row>
    <row r="2442" spans="2:39" x14ac:dyDescent="0.45">
      <c r="B2442" s="86">
        <v>40533</v>
      </c>
      <c r="C2442" s="5">
        <v>115.26</v>
      </c>
      <c r="E2442" s="86">
        <v>40539</v>
      </c>
      <c r="F2442" s="5">
        <v>3.4119999999999999</v>
      </c>
      <c r="G2442" s="5">
        <v>0.7483111540885492</v>
      </c>
      <c r="I2442" s="86">
        <v>40420</v>
      </c>
      <c r="J2442" s="5">
        <v>27.21</v>
      </c>
      <c r="L2442" s="86">
        <v>40543</v>
      </c>
      <c r="M2442" s="5">
        <v>2.5874000000000001</v>
      </c>
      <c r="O2442" s="86">
        <f t="shared" ca="1" si="268"/>
        <v>40543</v>
      </c>
      <c r="P2442" s="5">
        <v>1049.33</v>
      </c>
      <c r="Q2442" s="5">
        <v>21.674373765938402</v>
      </c>
      <c r="R2442" s="1"/>
      <c r="V2442" s="86">
        <v>40507</v>
      </c>
      <c r="W2442" s="5">
        <v>14</v>
      </c>
      <c r="Z2442" s="86">
        <v>40421</v>
      </c>
      <c r="AA2442" s="5">
        <v>87.15</v>
      </c>
      <c r="AC2442" s="1">
        <v>40393</v>
      </c>
      <c r="AD2442">
        <v>2.8733</v>
      </c>
      <c r="AE2442" s="87">
        <f t="shared" ca="1" si="269"/>
        <v>-4.6699999999999964E-2</v>
      </c>
      <c r="AF2442" s="87">
        <f t="shared" ca="1" si="270"/>
        <v>4.3411010508087995E-2</v>
      </c>
      <c r="AG2442" s="87">
        <f t="shared" ca="1" si="271"/>
        <v>0.69998151166060441</v>
      </c>
      <c r="AI2442" s="1">
        <v>40277</v>
      </c>
      <c r="AJ2442">
        <v>1194.3699999999999</v>
      </c>
      <c r="AK2442" s="85">
        <f t="shared" ca="1" si="274"/>
        <v>6.6616229988324021E-3</v>
      </c>
      <c r="AL2442" s="87">
        <f t="shared" ca="1" si="272"/>
        <v>5.3176289292955333E-3</v>
      </c>
      <c r="AM2442" s="87">
        <f t="shared" ca="1" si="273"/>
        <v>8.5744190075578857</v>
      </c>
    </row>
    <row r="2443" spans="2:39" x14ac:dyDescent="0.45">
      <c r="B2443" s="86">
        <v>40532</v>
      </c>
      <c r="C2443" s="5">
        <v>122.25</v>
      </c>
      <c r="E2443" s="86">
        <v>40536</v>
      </c>
      <c r="F2443" s="5">
        <v>3.47</v>
      </c>
      <c r="G2443" s="5">
        <v>0.58113538296453171</v>
      </c>
      <c r="I2443" s="86">
        <v>40417</v>
      </c>
      <c r="J2443" s="5">
        <v>24.45</v>
      </c>
      <c r="L2443" s="86">
        <v>40542</v>
      </c>
      <c r="M2443" s="5">
        <v>2.609</v>
      </c>
      <c r="O2443" s="86">
        <f t="shared" ca="1" si="268"/>
        <v>40542</v>
      </c>
      <c r="P2443" s="5">
        <v>1048.92</v>
      </c>
      <c r="Q2443" s="5">
        <v>22.007434871522602</v>
      </c>
      <c r="R2443" s="1"/>
      <c r="V2443" s="86">
        <v>40506</v>
      </c>
      <c r="W2443" s="5">
        <v>14</v>
      </c>
      <c r="Z2443" s="86">
        <v>40420</v>
      </c>
      <c r="AA2443" s="5">
        <v>87.176000000000002</v>
      </c>
      <c r="AC2443" s="1">
        <v>40392</v>
      </c>
      <c r="AD2443">
        <v>2.92</v>
      </c>
      <c r="AE2443" s="87">
        <f t="shared" ca="1" si="269"/>
        <v>2.5999999999999801E-2</v>
      </c>
      <c r="AF2443" s="87">
        <f t="shared" ca="1" si="270"/>
        <v>5.0733511278706636E-2</v>
      </c>
      <c r="AG2443" s="87">
        <f t="shared" ca="1" si="271"/>
        <v>0.81805328881028883</v>
      </c>
      <c r="AI2443" s="1">
        <v>40276</v>
      </c>
      <c r="AJ2443">
        <v>1186.44</v>
      </c>
      <c r="AK2443" s="85">
        <f t="shared" ca="1" si="274"/>
        <v>3.3686695230149477E-3</v>
      </c>
      <c r="AL2443" s="87">
        <f t="shared" ca="1" si="272"/>
        <v>5.7398609090398602E-3</v>
      </c>
      <c r="AM2443" s="87">
        <f t="shared" ca="1" si="273"/>
        <v>9.2552476176125129</v>
      </c>
    </row>
    <row r="2444" spans="2:39" x14ac:dyDescent="0.45">
      <c r="B2444" s="86">
        <v>40529</v>
      </c>
      <c r="C2444" s="5">
        <v>125.99</v>
      </c>
      <c r="E2444" s="86">
        <v>40535</v>
      </c>
      <c r="F2444" s="5">
        <v>3.4704999999999999</v>
      </c>
      <c r="G2444" s="5">
        <v>0.59008438662053608</v>
      </c>
      <c r="I2444" s="86">
        <v>40416</v>
      </c>
      <c r="J2444" s="5">
        <v>27.37</v>
      </c>
      <c r="L2444" s="86">
        <v>40541</v>
      </c>
      <c r="M2444" s="5">
        <v>2.5975999999999999</v>
      </c>
      <c r="O2444" s="86">
        <f t="shared" ca="1" si="268"/>
        <v>40541</v>
      </c>
      <c r="P2444" s="5">
        <v>1064.5899999999999</v>
      </c>
      <c r="Q2444" s="5">
        <v>21.8910396898786</v>
      </c>
      <c r="R2444" s="1"/>
      <c r="V2444" s="86">
        <v>40505</v>
      </c>
      <c r="W2444" s="5">
        <v>13.94</v>
      </c>
      <c r="Z2444" s="86">
        <v>40417</v>
      </c>
      <c r="AA2444" s="5">
        <v>87.02</v>
      </c>
      <c r="AC2444" s="1">
        <v>40389</v>
      </c>
      <c r="AD2444">
        <v>2.8940000000000001</v>
      </c>
      <c r="AE2444" s="87">
        <f t="shared" ca="1" si="269"/>
        <v>-7.0300000000000029E-2</v>
      </c>
      <c r="AF2444" s="87">
        <f t="shared" ca="1" si="270"/>
        <v>5.9210887230868814E-2</v>
      </c>
      <c r="AG2444" s="87">
        <f t="shared" ca="1" si="271"/>
        <v>0.95474686872140746</v>
      </c>
      <c r="AI2444" s="1">
        <v>40275</v>
      </c>
      <c r="AJ2444">
        <v>1182.45</v>
      </c>
      <c r="AK2444" s="85">
        <f t="shared" ca="1" si="274"/>
        <v>-5.8940509348604404E-3</v>
      </c>
      <c r="AL2444" s="87">
        <f t="shared" ca="1" si="272"/>
        <v>6.4250423288305814E-3</v>
      </c>
      <c r="AM2444" s="87">
        <f t="shared" ca="1" si="273"/>
        <v>10.360069459752102</v>
      </c>
    </row>
    <row r="2445" spans="2:39" x14ac:dyDescent="0.45">
      <c r="B2445" s="86">
        <v>40528</v>
      </c>
      <c r="C2445" s="5">
        <v>131</v>
      </c>
      <c r="E2445" s="86">
        <v>40534</v>
      </c>
      <c r="F2445" s="5">
        <v>3.4329999999999998</v>
      </c>
      <c r="G2445" s="5">
        <v>1.0518285665132563</v>
      </c>
      <c r="I2445" s="86">
        <v>40415</v>
      </c>
      <c r="J2445" s="5">
        <v>26.7</v>
      </c>
      <c r="L2445" s="86">
        <v>40540</v>
      </c>
      <c r="M2445" s="5">
        <v>2.6254</v>
      </c>
      <c r="O2445" s="86">
        <f t="shared" ca="1" si="268"/>
        <v>40540</v>
      </c>
      <c r="P2445" s="5">
        <v>1047.22</v>
      </c>
      <c r="Q2445" s="5">
        <v>12.0312044217126</v>
      </c>
      <c r="R2445" s="1"/>
      <c r="V2445" s="86">
        <v>40504</v>
      </c>
      <c r="W2445" s="5">
        <v>14.75</v>
      </c>
      <c r="Z2445" s="86">
        <v>40416</v>
      </c>
      <c r="AA2445" s="5">
        <v>87.03</v>
      </c>
      <c r="AC2445" s="1">
        <v>40388</v>
      </c>
      <c r="AD2445">
        <v>2.9643000000000002</v>
      </c>
      <c r="AE2445" s="87">
        <f t="shared" ca="1" si="269"/>
        <v>-1.7000000000000348E-3</v>
      </c>
      <c r="AF2445" s="87">
        <f t="shared" ca="1" si="270"/>
        <v>5.1077677772845748E-2</v>
      </c>
      <c r="AG2445" s="87">
        <f t="shared" ca="1" si="271"/>
        <v>0.82360280677844444</v>
      </c>
      <c r="AI2445" s="1">
        <v>40274</v>
      </c>
      <c r="AJ2445">
        <v>1189.44</v>
      </c>
      <c r="AK2445" s="85">
        <f t="shared" ca="1" si="274"/>
        <v>1.6828787923777017E-3</v>
      </c>
      <c r="AL2445" s="87">
        <f t="shared" ca="1" si="272"/>
        <v>5.2807532881940199E-3</v>
      </c>
      <c r="AM2445" s="87">
        <f t="shared" ca="1" si="273"/>
        <v>8.5149588229190556</v>
      </c>
    </row>
    <row r="2446" spans="2:39" x14ac:dyDescent="0.45">
      <c r="B2446" s="86">
        <v>40527</v>
      </c>
      <c r="C2446" s="5">
        <v>137.5</v>
      </c>
      <c r="E2446" s="86">
        <v>40533</v>
      </c>
      <c r="F2446" s="5">
        <v>3.3904999999999998</v>
      </c>
      <c r="G2446" s="5">
        <v>0.93886275177294287</v>
      </c>
      <c r="I2446" s="86">
        <v>40414</v>
      </c>
      <c r="J2446" s="5">
        <v>27.46</v>
      </c>
      <c r="L2446" s="86">
        <v>40539</v>
      </c>
      <c r="M2446" s="5">
        <v>2.5291000000000001</v>
      </c>
      <c r="O2446" s="86">
        <f t="shared" ca="1" si="268"/>
        <v>40539</v>
      </c>
      <c r="P2446" s="5">
        <v>1055.33</v>
      </c>
      <c r="Q2446" s="5">
        <v>11.9072456869671</v>
      </c>
      <c r="R2446" s="1"/>
      <c r="V2446" s="86">
        <v>40501</v>
      </c>
      <c r="W2446" s="5">
        <v>15.75</v>
      </c>
      <c r="Z2446" s="86">
        <v>40415</v>
      </c>
      <c r="AA2446" s="5">
        <v>87.153999999999996</v>
      </c>
      <c r="AC2446" s="1">
        <v>40387</v>
      </c>
      <c r="AD2446">
        <v>2.9660000000000002</v>
      </c>
      <c r="AE2446" s="87">
        <f t="shared" ca="1" si="269"/>
        <v>-7.649999999999979E-2</v>
      </c>
      <c r="AF2446" s="87">
        <f t="shared" ca="1" si="270"/>
        <v>6.4820907121082336E-2</v>
      </c>
      <c r="AG2446" s="87">
        <f t="shared" ca="1" si="271"/>
        <v>1.0452057213773733</v>
      </c>
      <c r="AI2446" s="1">
        <v>40273</v>
      </c>
      <c r="AJ2446">
        <v>1187.44</v>
      </c>
      <c r="AK2446" s="85">
        <f t="shared" ca="1" si="274"/>
        <v>7.8967580644359135E-3</v>
      </c>
      <c r="AL2446" s="87">
        <f t="shared" ca="1" si="272"/>
        <v>5.5191196589136123E-3</v>
      </c>
      <c r="AM2446" s="87">
        <f t="shared" ca="1" si="273"/>
        <v>8.8993130467726242</v>
      </c>
    </row>
    <row r="2447" spans="2:39" x14ac:dyDescent="0.45">
      <c r="B2447" s="86">
        <v>40526</v>
      </c>
      <c r="C2447" s="5">
        <v>130</v>
      </c>
      <c r="E2447" s="86">
        <v>40532</v>
      </c>
      <c r="F2447" s="5">
        <v>3.4249999999999998</v>
      </c>
      <c r="G2447" s="5">
        <v>1.6416326781591541</v>
      </c>
      <c r="I2447" s="86">
        <v>40413</v>
      </c>
      <c r="J2447" s="5">
        <v>25.66</v>
      </c>
      <c r="L2447" s="86">
        <v>40536</v>
      </c>
      <c r="M2447" s="5">
        <v>2.6154999999999999</v>
      </c>
      <c r="O2447" s="86">
        <f t="shared" ca="1" si="268"/>
        <v>40536</v>
      </c>
      <c r="P2447" s="5">
        <v>1051.8699999999999</v>
      </c>
      <c r="Q2447" s="5">
        <v>11.2822953899552</v>
      </c>
      <c r="R2447" s="1"/>
      <c r="V2447" s="86">
        <v>40500</v>
      </c>
      <c r="W2447" s="5">
        <v>14.5</v>
      </c>
      <c r="Z2447" s="86">
        <v>40414</v>
      </c>
      <c r="AA2447" s="5">
        <v>87.27</v>
      </c>
      <c r="AC2447" s="1">
        <v>40386</v>
      </c>
      <c r="AD2447">
        <v>3.0425</v>
      </c>
      <c r="AE2447" s="87">
        <f t="shared" ca="1" si="269"/>
        <v>4.7600000000000087E-2</v>
      </c>
      <c r="AF2447" s="87">
        <f t="shared" ca="1" si="270"/>
        <v>3.5950938791636473E-2</v>
      </c>
      <c r="AG2447" s="87">
        <f t="shared" ca="1" si="271"/>
        <v>0.57969146966295604</v>
      </c>
      <c r="AI2447" s="1">
        <v>40269</v>
      </c>
      <c r="AJ2447">
        <v>1178.0999999999999</v>
      </c>
      <c r="AK2447" s="85">
        <f t="shared" ca="1" si="274"/>
        <v>7.3865206579346596E-3</v>
      </c>
      <c r="AL2447" s="87">
        <f t="shared" ca="1" si="272"/>
        <v>4.9439440015887392E-3</v>
      </c>
      <c r="AM2447" s="87">
        <f t="shared" ca="1" si="273"/>
        <v>7.9718701667925895</v>
      </c>
    </row>
    <row r="2448" spans="2:39" x14ac:dyDescent="0.45">
      <c r="B2448" s="86">
        <v>40525</v>
      </c>
      <c r="C2448" s="5">
        <v>121.29</v>
      </c>
      <c r="E2448" s="86">
        <v>40529</v>
      </c>
      <c r="F2448" s="5">
        <v>3.43</v>
      </c>
      <c r="G2448" s="5">
        <v>2.5471457751766007</v>
      </c>
      <c r="I2448" s="86">
        <v>40410</v>
      </c>
      <c r="J2448" s="5">
        <v>25.49</v>
      </c>
      <c r="L2448" s="86">
        <v>40535</v>
      </c>
      <c r="M2448" s="5">
        <v>2.5554999999999999</v>
      </c>
      <c r="O2448" s="86">
        <f t="shared" ref="O2448:O2511" ca="1" si="275">VALUE(L2448)</f>
        <v>40535</v>
      </c>
      <c r="P2448" s="5">
        <v>1067.3599999999999</v>
      </c>
      <c r="Q2448" s="5">
        <v>12.760236959424599</v>
      </c>
      <c r="R2448" s="1"/>
      <c r="V2448" s="86">
        <v>40499</v>
      </c>
      <c r="W2448" s="5">
        <v>15.25</v>
      </c>
      <c r="Z2448" s="86">
        <v>40413</v>
      </c>
      <c r="AA2448" s="5">
        <v>87.73</v>
      </c>
      <c r="AC2448" s="1">
        <v>40385</v>
      </c>
      <c r="AD2448">
        <v>2.9948999999999999</v>
      </c>
      <c r="AE2448" s="87">
        <f t="shared" ca="1" si="269"/>
        <v>-1.5099999999999891E-2</v>
      </c>
      <c r="AF2448" s="87">
        <f t="shared" ca="1" si="270"/>
        <v>6.6103170624915275E-2</v>
      </c>
      <c r="AG2448" s="87">
        <f t="shared" ca="1" si="271"/>
        <v>1.0658815991156485</v>
      </c>
      <c r="AI2448" s="1">
        <v>40268</v>
      </c>
      <c r="AJ2448">
        <v>1169.43</v>
      </c>
      <c r="AK2448" s="85">
        <f t="shared" ca="1" si="274"/>
        <v>-3.2782716003415245E-3</v>
      </c>
      <c r="AL2448" s="87">
        <f t="shared" ca="1" si="272"/>
        <v>3.6922743412070393E-3</v>
      </c>
      <c r="AM2448" s="87">
        <f t="shared" ca="1" si="273"/>
        <v>5.9536134832480752</v>
      </c>
    </row>
    <row r="2449" spans="2:39" x14ac:dyDescent="0.45">
      <c r="B2449" s="86">
        <v>40522</v>
      </c>
      <c r="C2449" s="5">
        <v>120</v>
      </c>
      <c r="E2449" s="86">
        <v>40528</v>
      </c>
      <c r="F2449" s="5">
        <v>3.5430000000000001</v>
      </c>
      <c r="G2449" s="5">
        <v>2.3343771331984913</v>
      </c>
      <c r="I2449" s="86">
        <v>40409</v>
      </c>
      <c r="J2449" s="5">
        <v>26.44</v>
      </c>
      <c r="L2449" s="86">
        <v>40534</v>
      </c>
      <c r="M2449" s="5">
        <v>2.5634999999999999</v>
      </c>
      <c r="O2449" s="86">
        <f t="shared" ca="1" si="275"/>
        <v>40534</v>
      </c>
      <c r="P2449" s="5">
        <v>1071.69</v>
      </c>
      <c r="Q2449" s="5">
        <v>19.5605915924186</v>
      </c>
      <c r="R2449" s="1"/>
      <c r="V2449" s="86">
        <v>40498</v>
      </c>
      <c r="W2449" s="5">
        <v>14.69</v>
      </c>
      <c r="Z2449" s="86">
        <v>40410</v>
      </c>
      <c r="AA2449" s="5">
        <v>87.73</v>
      </c>
      <c r="AC2449" s="1">
        <v>40382</v>
      </c>
      <c r="AD2449">
        <v>3.01</v>
      </c>
      <c r="AE2449" s="87">
        <f t="shared" ca="1" si="269"/>
        <v>6.6199999999999815E-2</v>
      </c>
      <c r="AF2449" s="87">
        <f t="shared" ca="1" si="270"/>
        <v>6.6381975465231974E-2</v>
      </c>
      <c r="AG2449" s="87">
        <f t="shared" ca="1" si="271"/>
        <v>1.0703771920838614</v>
      </c>
      <c r="AI2449" s="1">
        <v>40267</v>
      </c>
      <c r="AJ2449">
        <v>1173.27</v>
      </c>
      <c r="AK2449" s="85">
        <f t="shared" ca="1" si="274"/>
        <v>4.2616844740564804E-5</v>
      </c>
      <c r="AL2449" s="87">
        <f t="shared" ca="1" si="272"/>
        <v>3.1596763056689087E-3</v>
      </c>
      <c r="AM2449" s="87">
        <f t="shared" ca="1" si="273"/>
        <v>5.0948249554988987</v>
      </c>
    </row>
    <row r="2450" spans="2:39" x14ac:dyDescent="0.45">
      <c r="B2450" s="86">
        <v>40521</v>
      </c>
      <c r="C2450" s="5">
        <v>120.1</v>
      </c>
      <c r="E2450" s="86">
        <v>40527</v>
      </c>
      <c r="F2450" s="5">
        <v>3.6663000000000001</v>
      </c>
      <c r="G2450" s="5">
        <v>1.7256591784011126</v>
      </c>
      <c r="I2450" s="86">
        <v>40408</v>
      </c>
      <c r="J2450" s="5">
        <v>24.59</v>
      </c>
      <c r="L2450" s="86">
        <v>40533</v>
      </c>
      <c r="M2450" s="5">
        <v>2.5680000000000001</v>
      </c>
      <c r="O2450" s="86">
        <f t="shared" ca="1" si="275"/>
        <v>40533</v>
      </c>
      <c r="P2450" s="5">
        <v>1075.6300000000001</v>
      </c>
      <c r="Q2450" s="5">
        <v>19.4830347026918</v>
      </c>
      <c r="R2450" s="1"/>
      <c r="V2450" s="86">
        <v>40497</v>
      </c>
      <c r="W2450" s="5">
        <v>12.25</v>
      </c>
      <c r="Z2450" s="86">
        <v>40409</v>
      </c>
      <c r="AA2450" s="5">
        <v>87.52</v>
      </c>
      <c r="AC2450" s="1">
        <v>40381</v>
      </c>
      <c r="AD2450">
        <v>2.9438</v>
      </c>
      <c r="AE2450" s="87">
        <f t="shared" ca="1" si="269"/>
        <v>5.1099999999999923E-2</v>
      </c>
      <c r="AF2450" s="87">
        <f t="shared" ca="1" si="270"/>
        <v>6.0043227483760939E-2</v>
      </c>
      <c r="AG2450" s="87">
        <f t="shared" ca="1" si="271"/>
        <v>0.96816795202760808</v>
      </c>
      <c r="AI2450" s="1">
        <v>40266</v>
      </c>
      <c r="AJ2450">
        <v>1173.22</v>
      </c>
      <c r="AK2450" s="85">
        <f t="shared" ca="1" si="274"/>
        <v>5.6671419853370859E-3</v>
      </c>
      <c r="AL2450" s="87">
        <f t="shared" ca="1" si="272"/>
        <v>4.6814543792491866E-3</v>
      </c>
      <c r="AM2450" s="87">
        <f t="shared" ca="1" si="273"/>
        <v>7.548618368481586</v>
      </c>
    </row>
    <row r="2451" spans="2:39" x14ac:dyDescent="0.45">
      <c r="B2451" s="86">
        <v>40520</v>
      </c>
      <c r="C2451" s="5">
        <v>122.8</v>
      </c>
      <c r="E2451" s="86">
        <v>40526</v>
      </c>
      <c r="F2451" s="5">
        <v>3.5735000000000001</v>
      </c>
      <c r="G2451" s="5">
        <v>2.2702808196344351</v>
      </c>
      <c r="I2451" s="86">
        <v>40407</v>
      </c>
      <c r="J2451" s="5">
        <v>24.33</v>
      </c>
      <c r="L2451" s="86">
        <v>40532</v>
      </c>
      <c r="M2451" s="5">
        <v>2.5859999999999999</v>
      </c>
      <c r="O2451" s="86">
        <f t="shared" ca="1" si="275"/>
        <v>40532</v>
      </c>
      <c r="P2451" s="5">
        <v>1094.1600000000001</v>
      </c>
      <c r="Q2451" s="5">
        <v>11.087811855287001</v>
      </c>
      <c r="R2451" s="1"/>
      <c r="V2451" s="86">
        <v>40494</v>
      </c>
      <c r="W2451" s="5">
        <v>14</v>
      </c>
      <c r="Z2451" s="86">
        <v>40408</v>
      </c>
      <c r="AA2451" s="5">
        <v>87.7</v>
      </c>
      <c r="AC2451" s="1">
        <v>40380</v>
      </c>
      <c r="AD2451">
        <v>2.8927</v>
      </c>
      <c r="AE2451" s="87">
        <f t="shared" ca="1" si="269"/>
        <v>-7.7700000000000102E-2</v>
      </c>
      <c r="AF2451" s="87">
        <f t="shared" ca="1" si="270"/>
        <v>5.6392811303096625E-2</v>
      </c>
      <c r="AG2451" s="87">
        <f t="shared" ca="1" si="271"/>
        <v>0.90930675975345754</v>
      </c>
      <c r="AI2451" s="1">
        <v>40263</v>
      </c>
      <c r="AJ2451">
        <v>1166.5899999999999</v>
      </c>
      <c r="AK2451" s="85">
        <f t="shared" ca="1" si="274"/>
        <v>7.3746316026612909E-4</v>
      </c>
      <c r="AL2451" s="87">
        <f t="shared" ca="1" si="272"/>
        <v>5.3147625758955888E-3</v>
      </c>
      <c r="AM2451" s="87">
        <f t="shared" ca="1" si="273"/>
        <v>8.5697971515762728</v>
      </c>
    </row>
    <row r="2452" spans="2:39" x14ac:dyDescent="0.45">
      <c r="B2452" s="86">
        <v>40519</v>
      </c>
      <c r="C2452" s="5">
        <v>123.02</v>
      </c>
      <c r="E2452" s="86">
        <v>40525</v>
      </c>
      <c r="F2452" s="5">
        <v>3.3759999999999999</v>
      </c>
      <c r="G2452" s="5">
        <v>1.8478724658374015</v>
      </c>
      <c r="I2452" s="86">
        <v>40406</v>
      </c>
      <c r="J2452" s="5">
        <v>26.1</v>
      </c>
      <c r="L2452" s="86">
        <v>40529</v>
      </c>
      <c r="M2452" s="5">
        <v>2.5901999999999998</v>
      </c>
      <c r="O2452" s="86">
        <f t="shared" ca="1" si="275"/>
        <v>40529</v>
      </c>
      <c r="P2452" s="5">
        <v>1092.54</v>
      </c>
      <c r="Q2452" s="5">
        <v>12.8401686357758</v>
      </c>
      <c r="R2452" s="1"/>
      <c r="V2452" s="86">
        <v>40493</v>
      </c>
      <c r="W2452" s="5">
        <v>15.25</v>
      </c>
      <c r="Z2452" s="86">
        <v>40407</v>
      </c>
      <c r="AA2452" s="5">
        <v>87.55</v>
      </c>
      <c r="AC2452" s="1">
        <v>40379</v>
      </c>
      <c r="AD2452">
        <v>2.9704000000000002</v>
      </c>
      <c r="AE2452" s="87">
        <f t="shared" ca="1" si="269"/>
        <v>-1.7599999999999838E-2</v>
      </c>
      <c r="AF2452" s="87">
        <f t="shared" ca="1" si="270"/>
        <v>5.3582117663762883E-2</v>
      </c>
      <c r="AG2452" s="87">
        <f t="shared" ca="1" si="271"/>
        <v>0.86398568660983377</v>
      </c>
      <c r="AI2452" s="1">
        <v>40262</v>
      </c>
      <c r="AJ2452">
        <v>1165.73</v>
      </c>
      <c r="AK2452" s="85">
        <f t="shared" ca="1" si="274"/>
        <v>-1.7056294177613758E-3</v>
      </c>
      <c r="AL2452" s="87">
        <f t="shared" ca="1" si="272"/>
        <v>5.8837021801119013E-3</v>
      </c>
      <c r="AM2452" s="87">
        <f t="shared" ca="1" si="273"/>
        <v>9.4871846980576482</v>
      </c>
    </row>
    <row r="2453" spans="2:39" x14ac:dyDescent="0.45">
      <c r="B2453" s="86">
        <v>40518</v>
      </c>
      <c r="C2453" s="5">
        <v>111.8</v>
      </c>
      <c r="E2453" s="86">
        <v>40522</v>
      </c>
      <c r="F2453" s="5">
        <v>3.4319999999999999</v>
      </c>
      <c r="G2453" s="5">
        <v>1.9939349997764038</v>
      </c>
      <c r="I2453" s="86">
        <v>40403</v>
      </c>
      <c r="J2453" s="5">
        <v>26.24</v>
      </c>
      <c r="L2453" s="86">
        <v>40528</v>
      </c>
      <c r="M2453" s="5">
        <v>2.6640000000000001</v>
      </c>
      <c r="O2453" s="86">
        <f t="shared" ca="1" si="275"/>
        <v>40528</v>
      </c>
      <c r="P2453" s="5">
        <v>1079.3800000000001</v>
      </c>
      <c r="Q2453" s="5">
        <v>20.889265953486699</v>
      </c>
      <c r="R2453" s="1"/>
      <c r="V2453" s="86">
        <v>40492</v>
      </c>
      <c r="W2453" s="5">
        <v>15.25</v>
      </c>
      <c r="Z2453" s="86">
        <v>40406</v>
      </c>
      <c r="AA2453" s="5">
        <v>87.22</v>
      </c>
      <c r="AC2453" s="1">
        <v>40378</v>
      </c>
      <c r="AD2453">
        <v>2.988</v>
      </c>
      <c r="AE2453" s="87">
        <f t="shared" ca="1" si="269"/>
        <v>4.3099999999999916E-2</v>
      </c>
      <c r="AF2453" s="87">
        <f t="shared" ca="1" si="270"/>
        <v>5.7567380810084882E-2</v>
      </c>
      <c r="AG2453" s="87">
        <f t="shared" ca="1" si="271"/>
        <v>0.92824612397072015</v>
      </c>
      <c r="AI2453" s="1">
        <v>40261</v>
      </c>
      <c r="AJ2453">
        <v>1167.72</v>
      </c>
      <c r="AK2453" s="85">
        <f t="shared" ca="1" si="274"/>
        <v>-5.5083853716298122E-3</v>
      </c>
      <c r="AL2453" s="87">
        <f t="shared" ca="1" si="272"/>
        <v>6.6477506061935763E-3</v>
      </c>
      <c r="AM2453" s="87">
        <f t="shared" ca="1" si="273"/>
        <v>10.719175766708107</v>
      </c>
    </row>
    <row r="2454" spans="2:39" x14ac:dyDescent="0.45">
      <c r="B2454" s="86">
        <v>40515</v>
      </c>
      <c r="C2454" s="5">
        <v>114.14</v>
      </c>
      <c r="E2454" s="86">
        <v>40521</v>
      </c>
      <c r="F2454" s="5">
        <v>3.3035000000000001</v>
      </c>
      <c r="G2454" s="5">
        <v>2.2985749462076108</v>
      </c>
      <c r="I2454" s="86">
        <v>40402</v>
      </c>
      <c r="J2454" s="5">
        <v>25.73</v>
      </c>
      <c r="L2454" s="86">
        <v>40527</v>
      </c>
      <c r="M2454" s="5">
        <v>2.7284999999999999</v>
      </c>
      <c r="O2454" s="86">
        <f t="shared" ca="1" si="275"/>
        <v>40527</v>
      </c>
      <c r="P2454" s="5">
        <v>1079.25</v>
      </c>
      <c r="Q2454" s="5">
        <v>18.949251650260901</v>
      </c>
      <c r="R2454" s="1"/>
      <c r="V2454" s="86">
        <v>40491</v>
      </c>
      <c r="W2454" s="5">
        <v>17</v>
      </c>
      <c r="Z2454" s="86">
        <v>40403</v>
      </c>
      <c r="AA2454" s="5">
        <v>87.11</v>
      </c>
      <c r="AC2454" s="1">
        <v>40375</v>
      </c>
      <c r="AD2454">
        <v>2.9449000000000001</v>
      </c>
      <c r="AE2454" s="87">
        <f t="shared" ca="1" si="269"/>
        <v>-7.2099999999999831E-2</v>
      </c>
      <c r="AF2454" s="87">
        <f t="shared" ca="1" si="270"/>
        <v>5.6021089778761024E-2</v>
      </c>
      <c r="AG2454" s="87">
        <f t="shared" ca="1" si="271"/>
        <v>0.90331293027388948</v>
      </c>
      <c r="AI2454" s="1">
        <v>40260</v>
      </c>
      <c r="AJ2454">
        <v>1174.17</v>
      </c>
      <c r="AK2454" s="85">
        <f t="shared" ca="1" si="274"/>
        <v>7.1453906182156945E-3</v>
      </c>
      <c r="AL2454" s="87">
        <f t="shared" ca="1" si="272"/>
        <v>5.5205580107607352E-3</v>
      </c>
      <c r="AM2454" s="87">
        <f t="shared" ca="1" si="273"/>
        <v>8.9016323194374714</v>
      </c>
    </row>
    <row r="2455" spans="2:39" x14ac:dyDescent="0.45">
      <c r="B2455" s="86">
        <v>40514</v>
      </c>
      <c r="C2455" s="5">
        <v>119.3</v>
      </c>
      <c r="E2455" s="86">
        <v>40520</v>
      </c>
      <c r="F2455" s="5">
        <v>3.3965000000000001</v>
      </c>
      <c r="G2455" s="5">
        <v>1.9360243068377672</v>
      </c>
      <c r="I2455" s="86">
        <v>40401</v>
      </c>
      <c r="J2455" s="5">
        <v>25.39</v>
      </c>
      <c r="L2455" s="86">
        <v>40526</v>
      </c>
      <c r="M2455" s="5">
        <v>2.6920000000000002</v>
      </c>
      <c r="O2455" s="86">
        <f t="shared" ca="1" si="275"/>
        <v>40526</v>
      </c>
      <c r="P2455" s="5">
        <v>1083.6099999999999</v>
      </c>
      <c r="Q2455" s="5">
        <v>23.074876617358001</v>
      </c>
      <c r="R2455" s="1"/>
      <c r="V2455" s="86">
        <v>40490</v>
      </c>
      <c r="W2455" s="5">
        <v>13.75</v>
      </c>
      <c r="Z2455" s="86">
        <v>40402</v>
      </c>
      <c r="AA2455" s="5">
        <v>86.73</v>
      </c>
      <c r="AC2455" s="1">
        <v>40374</v>
      </c>
      <c r="AD2455">
        <v>3.0169999999999999</v>
      </c>
      <c r="AE2455" s="87">
        <f t="shared" ca="1" si="269"/>
        <v>-6.6800000000000193E-2</v>
      </c>
      <c r="AF2455" s="87">
        <f t="shared" ca="1" si="270"/>
        <v>5.745087031542695E-2</v>
      </c>
      <c r="AG2455" s="87">
        <f t="shared" ca="1" si="271"/>
        <v>0.92636744869409204</v>
      </c>
      <c r="AI2455" s="1">
        <v>40259</v>
      </c>
      <c r="AJ2455">
        <v>1165.81</v>
      </c>
      <c r="AK2455" s="85">
        <f t="shared" ca="1" si="274"/>
        <v>5.0823298874814495E-3</v>
      </c>
      <c r="AL2455" s="87">
        <f t="shared" ca="1" si="272"/>
        <v>5.1048674837578479E-3</v>
      </c>
      <c r="AM2455" s="87">
        <f t="shared" ca="1" si="273"/>
        <v>8.2313514849928051</v>
      </c>
    </row>
    <row r="2456" spans="2:39" x14ac:dyDescent="0.45">
      <c r="B2456" s="86">
        <v>40513</v>
      </c>
      <c r="C2456" s="5">
        <v>118</v>
      </c>
      <c r="E2456" s="86">
        <v>40519</v>
      </c>
      <c r="F2456" s="5">
        <v>3.2808999999999999</v>
      </c>
      <c r="G2456" s="5">
        <v>1.8353226419351962</v>
      </c>
      <c r="I2456" s="86">
        <v>40400</v>
      </c>
      <c r="J2456" s="5">
        <v>22.37</v>
      </c>
      <c r="L2456" s="86">
        <v>40525</v>
      </c>
      <c r="M2456" s="5">
        <v>2.5705</v>
      </c>
      <c r="O2456" s="86">
        <f t="shared" ca="1" si="275"/>
        <v>40525</v>
      </c>
      <c r="P2456" s="5">
        <v>1089.47</v>
      </c>
      <c r="Q2456" s="5">
        <v>23.3161071359369</v>
      </c>
      <c r="R2456" s="1"/>
      <c r="V2456" s="86">
        <v>40487</v>
      </c>
      <c r="W2456" s="5">
        <v>13.25</v>
      </c>
      <c r="Z2456" s="86">
        <v>40401</v>
      </c>
      <c r="AA2456" s="5">
        <v>87.03</v>
      </c>
      <c r="AC2456" s="1">
        <v>40373</v>
      </c>
      <c r="AD2456">
        <v>3.0838000000000001</v>
      </c>
      <c r="AE2456" s="87">
        <f t="shared" ca="1" si="269"/>
        <v>-7.6400000000000023E-2</v>
      </c>
      <c r="AF2456" s="87">
        <f t="shared" ca="1" si="270"/>
        <v>5.1671591163165623E-2</v>
      </c>
      <c r="AG2456" s="87">
        <f t="shared" ca="1" si="271"/>
        <v>0.83317937244429374</v>
      </c>
      <c r="AI2456" s="1">
        <v>40256</v>
      </c>
      <c r="AJ2456">
        <v>1159.9000000000001</v>
      </c>
      <c r="AK2456" s="85">
        <f t="shared" ca="1" si="274"/>
        <v>-5.0994851944762137E-3</v>
      </c>
      <c r="AL2456" s="87">
        <f t="shared" ca="1" si="272"/>
        <v>5.8690281776536202E-3</v>
      </c>
      <c r="AM2456" s="87">
        <f t="shared" ca="1" si="273"/>
        <v>9.4635235800540833</v>
      </c>
    </row>
    <row r="2457" spans="2:39" x14ac:dyDescent="0.45">
      <c r="B2457" s="86">
        <v>40512</v>
      </c>
      <c r="C2457" s="5">
        <v>110</v>
      </c>
      <c r="E2457" s="86">
        <v>40518</v>
      </c>
      <c r="F2457" s="5">
        <v>3.0893000000000002</v>
      </c>
      <c r="G2457" s="5">
        <v>1.676375012738299</v>
      </c>
      <c r="I2457" s="86">
        <v>40399</v>
      </c>
      <c r="J2457" s="5">
        <v>22.14</v>
      </c>
      <c r="L2457" s="86">
        <v>40522</v>
      </c>
      <c r="M2457" s="5">
        <v>2.5649999999999999</v>
      </c>
      <c r="O2457" s="86">
        <f t="shared" ca="1" si="275"/>
        <v>40522</v>
      </c>
      <c r="P2457" s="5">
        <v>1121.06</v>
      </c>
      <c r="Q2457" s="5">
        <v>7.9862889764450804</v>
      </c>
      <c r="R2457" s="1"/>
      <c r="V2457" s="86">
        <v>40486</v>
      </c>
      <c r="W2457" s="5">
        <v>14</v>
      </c>
      <c r="Z2457" s="86">
        <v>40400</v>
      </c>
      <c r="AA2457" s="5">
        <v>88.18</v>
      </c>
      <c r="AC2457" s="1">
        <v>40372</v>
      </c>
      <c r="AD2457">
        <v>3.1602000000000001</v>
      </c>
      <c r="AE2457" s="87">
        <f t="shared" ca="1" si="269"/>
        <v>4.0000000000000036E-2</v>
      </c>
      <c r="AF2457" s="87">
        <f t="shared" ca="1" si="270"/>
        <v>1.8178260826235994E-2</v>
      </c>
      <c r="AG2457" s="87">
        <f t="shared" ca="1" si="271"/>
        <v>0.29311564839382626</v>
      </c>
      <c r="AI2457" s="1">
        <v>40255</v>
      </c>
      <c r="AJ2457">
        <v>1165.83</v>
      </c>
      <c r="AK2457" s="85">
        <f t="shared" ca="1" si="274"/>
        <v>-3.2589492749983412E-4</v>
      </c>
      <c r="AL2457" s="87">
        <f t="shared" ca="1" si="272"/>
        <v>3.9693948971923632E-3</v>
      </c>
      <c r="AM2457" s="87">
        <f t="shared" ca="1" si="273"/>
        <v>6.4004569531891704</v>
      </c>
    </row>
    <row r="2458" spans="2:39" x14ac:dyDescent="0.45">
      <c r="B2458" s="86">
        <v>40511</v>
      </c>
      <c r="C2458" s="5">
        <v>109.92</v>
      </c>
      <c r="E2458" s="86">
        <v>40515</v>
      </c>
      <c r="F2458" s="5">
        <v>3.1707999999999998</v>
      </c>
      <c r="G2458" s="5">
        <v>1.3152099388817513</v>
      </c>
      <c r="I2458" s="86">
        <v>40396</v>
      </c>
      <c r="J2458" s="5">
        <v>21.74</v>
      </c>
      <c r="L2458" s="86">
        <v>40521</v>
      </c>
      <c r="M2458" s="5">
        <v>2.488</v>
      </c>
      <c r="O2458" s="86">
        <f t="shared" ca="1" si="275"/>
        <v>40521</v>
      </c>
      <c r="P2458" s="5">
        <v>1127.79</v>
      </c>
      <c r="Q2458" s="5">
        <v>7.8493319968073703</v>
      </c>
      <c r="R2458" s="1"/>
      <c r="V2458" s="86">
        <v>40485</v>
      </c>
      <c r="W2458" s="5">
        <v>10.5</v>
      </c>
      <c r="Z2458" s="86">
        <v>40399</v>
      </c>
      <c r="AA2458" s="5">
        <v>88.21</v>
      </c>
      <c r="AC2458" s="1">
        <v>40371</v>
      </c>
      <c r="AD2458">
        <v>3.1202000000000001</v>
      </c>
      <c r="AE2458" s="87">
        <f t="shared" ca="1" si="269"/>
        <v>1.1099999999999888E-2</v>
      </c>
      <c r="AF2458" s="87">
        <f t="shared" ca="1" si="270"/>
        <v>1.7251376756653322E-2</v>
      </c>
      <c r="AG2458" s="87">
        <f t="shared" ca="1" si="271"/>
        <v>0.27817009185029146</v>
      </c>
      <c r="AI2458" s="1">
        <v>40254</v>
      </c>
      <c r="AJ2458">
        <v>1166.21</v>
      </c>
      <c r="AK2458" s="85">
        <f t="shared" ca="1" si="274"/>
        <v>5.8047951375650806E-3</v>
      </c>
      <c r="AL2458" s="87">
        <f t="shared" ca="1" si="272"/>
        <v>3.935482600132139E-3</v>
      </c>
      <c r="AM2458" s="87">
        <f t="shared" ca="1" si="273"/>
        <v>6.3457750172418921</v>
      </c>
    </row>
    <row r="2459" spans="2:39" x14ac:dyDescent="0.45">
      <c r="B2459" s="86">
        <v>40508</v>
      </c>
      <c r="C2459" s="5">
        <v>110.9</v>
      </c>
      <c r="E2459" s="86">
        <v>40514</v>
      </c>
      <c r="F2459" s="5">
        <v>3.1640000000000001</v>
      </c>
      <c r="G2459" s="5">
        <v>1.5580952260158358</v>
      </c>
      <c r="I2459" s="86">
        <v>40395</v>
      </c>
      <c r="J2459" s="5">
        <v>22.1</v>
      </c>
      <c r="L2459" s="86">
        <v>40520</v>
      </c>
      <c r="M2459" s="5">
        <v>2.5644999999999998</v>
      </c>
      <c r="O2459" s="86">
        <f t="shared" ca="1" si="275"/>
        <v>40520</v>
      </c>
      <c r="P2459" s="5">
        <v>1121.6400000000001</v>
      </c>
      <c r="Q2459" s="5">
        <v>7.8669957054230899</v>
      </c>
      <c r="R2459" s="1"/>
      <c r="V2459" s="86">
        <v>40484</v>
      </c>
      <c r="W2459" s="5">
        <v>10.38</v>
      </c>
      <c r="Z2459" s="86">
        <v>40396</v>
      </c>
      <c r="AA2459" s="5">
        <v>88.37</v>
      </c>
      <c r="AC2459" s="1">
        <v>40368</v>
      </c>
      <c r="AD2459">
        <v>3.1091000000000002</v>
      </c>
      <c r="AE2459" s="87">
        <f t="shared" ca="1" si="269"/>
        <v>2.1300000000000097E-2</v>
      </c>
      <c r="AF2459" s="87">
        <f t="shared" ca="1" si="270"/>
        <v>1.8585186753612745E-2</v>
      </c>
      <c r="AG2459" s="87">
        <f t="shared" ca="1" si="271"/>
        <v>0.29967713181577982</v>
      </c>
      <c r="AI2459" s="1">
        <v>40253</v>
      </c>
      <c r="AJ2459">
        <v>1159.46</v>
      </c>
      <c r="AK2459" s="85">
        <f t="shared" ca="1" si="274"/>
        <v>7.7490571614963512E-3</v>
      </c>
      <c r="AL2459" s="87">
        <f t="shared" ca="1" si="272"/>
        <v>3.6726334599565505E-3</v>
      </c>
      <c r="AM2459" s="87">
        <f t="shared" ca="1" si="273"/>
        <v>5.9219435138390422</v>
      </c>
    </row>
    <row r="2460" spans="2:39" x14ac:dyDescent="0.45">
      <c r="B2460" s="86">
        <v>40506</v>
      </c>
      <c r="C2460" s="5">
        <v>110.26</v>
      </c>
      <c r="E2460" s="86">
        <v>40513</v>
      </c>
      <c r="F2460" s="5">
        <v>3.1305000000000001</v>
      </c>
      <c r="G2460" s="5">
        <v>1.6721261864265318</v>
      </c>
      <c r="I2460" s="86">
        <v>40394</v>
      </c>
      <c r="J2460" s="5">
        <v>22.21</v>
      </c>
      <c r="L2460" s="86">
        <v>40519</v>
      </c>
      <c r="M2460" s="5">
        <v>2.5379</v>
      </c>
      <c r="O2460" s="86">
        <f t="shared" ca="1" si="275"/>
        <v>40519</v>
      </c>
      <c r="P2460" s="5">
        <v>1125.82</v>
      </c>
      <c r="Q2460" s="5">
        <v>19.019162874695098</v>
      </c>
      <c r="R2460" s="1"/>
      <c r="V2460" s="86">
        <v>40483</v>
      </c>
      <c r="W2460" s="5">
        <v>8.75</v>
      </c>
      <c r="Z2460" s="86">
        <v>40395</v>
      </c>
      <c r="AA2460" s="5">
        <v>88.39</v>
      </c>
      <c r="AC2460" s="1">
        <v>40367</v>
      </c>
      <c r="AD2460">
        <v>3.0878000000000001</v>
      </c>
      <c r="AE2460" s="87">
        <f t="shared" ca="1" si="269"/>
        <v>5.1499999999999879E-2</v>
      </c>
      <c r="AF2460" s="87">
        <f t="shared" ca="1" si="270"/>
        <v>4.632482235979616E-2</v>
      </c>
      <c r="AG2460" s="87">
        <f t="shared" ca="1" si="271"/>
        <v>0.74696531601764093</v>
      </c>
      <c r="AI2460" s="1">
        <v>40252</v>
      </c>
      <c r="AJ2460">
        <v>1150.51</v>
      </c>
      <c r="AK2460" s="85">
        <f t="shared" ca="1" si="274"/>
        <v>4.5207564343076404E-4</v>
      </c>
      <c r="AL2460" s="87">
        <f t="shared" ca="1" si="272"/>
        <v>2.4232335838179696E-3</v>
      </c>
      <c r="AM2460" s="87">
        <f t="shared" ca="1" si="273"/>
        <v>3.9073467474147376</v>
      </c>
    </row>
    <row r="2461" spans="2:39" x14ac:dyDescent="0.45">
      <c r="B2461" s="86">
        <v>40505</v>
      </c>
      <c r="C2461" s="5">
        <v>104.7</v>
      </c>
      <c r="E2461" s="86">
        <v>40512</v>
      </c>
      <c r="F2461" s="5">
        <v>2.9609999999999999</v>
      </c>
      <c r="G2461" s="5">
        <v>1.7012298688497853</v>
      </c>
      <c r="I2461" s="86">
        <v>40393</v>
      </c>
      <c r="J2461" s="5">
        <v>22.63</v>
      </c>
      <c r="L2461" s="86">
        <v>40518</v>
      </c>
      <c r="M2461" s="5">
        <v>2.4335</v>
      </c>
      <c r="O2461" s="86">
        <f t="shared" ca="1" si="275"/>
        <v>40518</v>
      </c>
      <c r="P2461" s="5">
        <v>1127.24</v>
      </c>
      <c r="Q2461" s="5">
        <v>18.6412738485676</v>
      </c>
      <c r="R2461" s="1"/>
      <c r="V2461" s="86">
        <v>40480</v>
      </c>
      <c r="W2461" s="5">
        <v>8.25</v>
      </c>
      <c r="Z2461" s="86">
        <v>40394</v>
      </c>
      <c r="AA2461" s="5">
        <v>88.43</v>
      </c>
      <c r="AC2461" s="1">
        <v>40366</v>
      </c>
      <c r="AD2461">
        <v>3.0363000000000002</v>
      </c>
      <c r="AE2461" s="87">
        <f t="shared" ref="AE2461:AE2524" ca="1" si="276">(AD2461-AD2462)</f>
        <v>2.430000000000021E-2</v>
      </c>
      <c r="AF2461" s="87">
        <f t="shared" ref="AF2461:AF2524" ca="1" si="277">STDEV(AE2461:AE2464)</f>
        <v>4.22489842086963E-2</v>
      </c>
      <c r="AG2461" s="87">
        <f t="shared" ref="AG2461:AG2524" ca="1" si="278">AF2461*SQRT(260)</f>
        <v>0.68124440058860958</v>
      </c>
      <c r="AI2461" s="1">
        <v>40249</v>
      </c>
      <c r="AJ2461">
        <v>1149.99</v>
      </c>
      <c r="AK2461" s="85">
        <f t="shared" ca="1" si="274"/>
        <v>-2.1736956824699424E-4</v>
      </c>
      <c r="AL2461" s="87">
        <f t="shared" ref="AL2461:AL2524" ca="1" si="279">STDEV(AK2461:AK2464)</f>
        <v>2.1930581371003809E-3</v>
      </c>
      <c r="AM2461" s="87">
        <f t="shared" ref="AM2461:AM2524" ca="1" si="280">AL2461*SQRT(260)*100</f>
        <v>3.5361999916613458</v>
      </c>
    </row>
    <row r="2462" spans="2:39" x14ac:dyDescent="0.45">
      <c r="B2462" s="86">
        <v>40504</v>
      </c>
      <c r="C2462" s="5">
        <v>104</v>
      </c>
      <c r="E2462" s="86">
        <v>40511</v>
      </c>
      <c r="F2462" s="5">
        <v>2.9704999999999999</v>
      </c>
      <c r="G2462" s="5">
        <v>2.178234602455237</v>
      </c>
      <c r="I2462" s="86">
        <v>40392</v>
      </c>
      <c r="J2462" s="5">
        <v>22.01</v>
      </c>
      <c r="L2462" s="86">
        <v>40515</v>
      </c>
      <c r="M2462" s="5">
        <v>2.4758</v>
      </c>
      <c r="O2462" s="86">
        <f t="shared" ca="1" si="275"/>
        <v>40515</v>
      </c>
      <c r="P2462" s="5">
        <v>1120.46</v>
      </c>
      <c r="Q2462" s="5">
        <v>20.259374139795501</v>
      </c>
      <c r="R2462" s="1"/>
      <c r="V2462" s="86">
        <v>40479</v>
      </c>
      <c r="W2462" s="5">
        <v>8</v>
      </c>
      <c r="Z2462" s="86">
        <v>40393</v>
      </c>
      <c r="AA2462" s="5">
        <v>88.48</v>
      </c>
      <c r="AC2462" s="1">
        <v>40365</v>
      </c>
      <c r="AD2462">
        <v>3.012</v>
      </c>
      <c r="AE2462" s="87">
        <f t="shared" ca="1" si="276"/>
        <v>7.0000000000001172E-3</v>
      </c>
      <c r="AF2462" s="87">
        <f t="shared" ca="1" si="277"/>
        <v>4.213236088012793E-2</v>
      </c>
      <c r="AG2462" s="87">
        <f t="shared" ca="1" si="278"/>
        <v>0.67936390591984419</v>
      </c>
      <c r="AI2462" s="1">
        <v>40248</v>
      </c>
      <c r="AJ2462">
        <v>1150.24</v>
      </c>
      <c r="AK2462" s="85">
        <f t="shared" ref="AK2462:AK2525" ca="1" si="281">LN(AJ2462/AJ2463)</f>
        <v>4.0333700169988941E-3</v>
      </c>
      <c r="AL2462" s="87">
        <f t="shared" ca="1" si="279"/>
        <v>2.1721838223287804E-3</v>
      </c>
      <c r="AM2462" s="87">
        <f t="shared" ca="1" si="280"/>
        <v>3.5025411704597933</v>
      </c>
    </row>
    <row r="2463" spans="2:39" x14ac:dyDescent="0.45">
      <c r="B2463" s="86">
        <v>40501</v>
      </c>
      <c r="C2463" s="5">
        <v>107.49</v>
      </c>
      <c r="E2463" s="86">
        <v>40508</v>
      </c>
      <c r="F2463" s="5">
        <v>3.0246</v>
      </c>
      <c r="G2463" s="5">
        <v>2.1338989510596149</v>
      </c>
      <c r="I2463" s="86">
        <v>40389</v>
      </c>
      <c r="J2463" s="5">
        <v>23.5</v>
      </c>
      <c r="L2463" s="86">
        <v>40514</v>
      </c>
      <c r="M2463" s="5">
        <v>2.3733</v>
      </c>
      <c r="O2463" s="86">
        <f t="shared" ca="1" si="275"/>
        <v>40514</v>
      </c>
      <c r="P2463" s="5">
        <v>1125.8599999999999</v>
      </c>
      <c r="Q2463" s="5">
        <v>21.051332422297499</v>
      </c>
      <c r="R2463" s="1"/>
      <c r="V2463" s="86">
        <v>40478</v>
      </c>
      <c r="W2463" s="5">
        <v>8.25</v>
      </c>
      <c r="Z2463" s="86">
        <v>40392</v>
      </c>
      <c r="AA2463" s="5">
        <v>88.48</v>
      </c>
      <c r="AC2463" s="1">
        <v>40364</v>
      </c>
      <c r="AD2463">
        <v>3.0049999999999999</v>
      </c>
      <c r="AE2463" s="87">
        <f t="shared" ca="1" si="276"/>
        <v>-5.7500000000000107E-2</v>
      </c>
      <c r="AF2463" s="87">
        <f t="shared" ca="1" si="277"/>
        <v>4.2320788823776267E-2</v>
      </c>
      <c r="AG2463" s="87">
        <f t="shared" ca="1" si="278"/>
        <v>0.68240221521719369</v>
      </c>
      <c r="AI2463" s="1">
        <v>40247</v>
      </c>
      <c r="AJ2463">
        <v>1145.6099999999999</v>
      </c>
      <c r="AK2463" s="85">
        <f t="shared" ca="1" si="281"/>
        <v>4.5143248760070066E-3</v>
      </c>
      <c r="AL2463" s="87">
        <f t="shared" ca="1" si="279"/>
        <v>6.2503007557241433E-3</v>
      </c>
      <c r="AM2463" s="87">
        <f t="shared" ca="1" si="280"/>
        <v>10.07830713940665</v>
      </c>
    </row>
    <row r="2464" spans="2:39" x14ac:dyDescent="0.45">
      <c r="B2464" s="86">
        <v>40500</v>
      </c>
      <c r="C2464" s="5">
        <v>110.9</v>
      </c>
      <c r="E2464" s="86">
        <v>40507</v>
      </c>
      <c r="F2464" s="5">
        <v>2.9140000000000001</v>
      </c>
      <c r="G2464" s="5">
        <v>1.9659500459913348</v>
      </c>
      <c r="I2464" s="86">
        <v>40388</v>
      </c>
      <c r="J2464" s="5">
        <v>24.13</v>
      </c>
      <c r="L2464" s="86">
        <v>40513</v>
      </c>
      <c r="M2464" s="5">
        <v>2.3239999999999998</v>
      </c>
      <c r="O2464" s="86">
        <f t="shared" ca="1" si="275"/>
        <v>40513</v>
      </c>
      <c r="P2464" s="5">
        <v>1101.5999999999999</v>
      </c>
      <c r="Q2464" s="5">
        <v>5.1091340898448996</v>
      </c>
      <c r="R2464" s="1"/>
      <c r="V2464" s="86">
        <v>40477</v>
      </c>
      <c r="W2464" s="5">
        <v>8.75</v>
      </c>
      <c r="Z2464" s="86">
        <v>40389</v>
      </c>
      <c r="AA2464" s="5">
        <v>88.62</v>
      </c>
      <c r="AC2464" s="1">
        <v>40361</v>
      </c>
      <c r="AD2464">
        <v>3.0625</v>
      </c>
      <c r="AE2464" s="87">
        <f t="shared" ca="1" si="276"/>
        <v>3.7999999999999812E-2</v>
      </c>
      <c r="AF2464" s="87">
        <f t="shared" ca="1" si="277"/>
        <v>4.6003432842923069E-2</v>
      </c>
      <c r="AG2464" s="87">
        <f t="shared" ca="1" si="278"/>
        <v>0.74178306577237696</v>
      </c>
      <c r="AI2464" s="1">
        <v>40246</v>
      </c>
      <c r="AJ2464">
        <v>1140.45</v>
      </c>
      <c r="AK2464" s="85">
        <f t="shared" ca="1" si="281"/>
        <v>1.7025313902912158E-3</v>
      </c>
      <c r="AL2464" s="87">
        <f t="shared" ca="1" si="279"/>
        <v>6.2824649797426652E-3</v>
      </c>
      <c r="AM2464" s="87">
        <f t="shared" ca="1" si="280"/>
        <v>10.130170392268917</v>
      </c>
    </row>
    <row r="2465" spans="2:39" x14ac:dyDescent="0.45">
      <c r="B2465" s="86">
        <v>40499</v>
      </c>
      <c r="C2465" s="5">
        <v>106.9</v>
      </c>
      <c r="E2465" s="86">
        <v>40506</v>
      </c>
      <c r="F2465" s="5">
        <v>3.0569999999999999</v>
      </c>
      <c r="G2465" s="5">
        <v>1.5529196963569418</v>
      </c>
      <c r="I2465" s="86">
        <v>40387</v>
      </c>
      <c r="J2465" s="5">
        <v>24.25</v>
      </c>
      <c r="L2465" s="86">
        <v>40512</v>
      </c>
      <c r="M2465" s="5">
        <v>2.2002000000000002</v>
      </c>
      <c r="O2465" s="86">
        <f t="shared" ca="1" si="275"/>
        <v>40512</v>
      </c>
      <c r="P2465" s="5">
        <v>1101.53</v>
      </c>
      <c r="Q2465" s="5">
        <v>12.849332679776399</v>
      </c>
      <c r="R2465" s="1"/>
      <c r="V2465" s="86">
        <v>40476</v>
      </c>
      <c r="W2465" s="5">
        <v>8.25</v>
      </c>
      <c r="Z2465" s="86">
        <v>40388</v>
      </c>
      <c r="AA2465" s="5">
        <v>88.85</v>
      </c>
      <c r="AC2465" s="1">
        <v>40360</v>
      </c>
      <c r="AD2465">
        <v>3.0245000000000002</v>
      </c>
      <c r="AE2465" s="87">
        <f t="shared" ca="1" si="276"/>
        <v>2.3600000000000065E-2</v>
      </c>
      <c r="AF2465" s="87">
        <f t="shared" ca="1" si="277"/>
        <v>5.6562679097322412E-2</v>
      </c>
      <c r="AG2465" s="87">
        <f t="shared" ca="1" si="278"/>
        <v>0.91204579563382404</v>
      </c>
      <c r="AI2465" s="1">
        <v>40245</v>
      </c>
      <c r="AJ2465">
        <v>1138.51</v>
      </c>
      <c r="AK2465" s="85">
        <f t="shared" ca="1" si="281"/>
        <v>-1.6687086429529921E-4</v>
      </c>
      <c r="AL2465" s="87">
        <f t="shared" ca="1" si="279"/>
        <v>6.5191288588093473E-3</v>
      </c>
      <c r="AM2465" s="87">
        <f t="shared" ca="1" si="280"/>
        <v>10.511779430818468</v>
      </c>
    </row>
    <row r="2466" spans="2:39" x14ac:dyDescent="0.45">
      <c r="B2466" s="86">
        <v>40498</v>
      </c>
      <c r="C2466" s="5">
        <v>109.3</v>
      </c>
      <c r="E2466" s="86">
        <v>40505</v>
      </c>
      <c r="F2466" s="5">
        <v>2.9159999999999999</v>
      </c>
      <c r="G2466" s="5">
        <v>0.65798429565859495</v>
      </c>
      <c r="I2466" s="86">
        <v>40386</v>
      </c>
      <c r="J2466" s="5">
        <v>23.19</v>
      </c>
      <c r="L2466" s="86">
        <v>40511</v>
      </c>
      <c r="M2466" s="5">
        <v>2.2164999999999999</v>
      </c>
      <c r="O2466" s="86">
        <f t="shared" ca="1" si="275"/>
        <v>40511</v>
      </c>
      <c r="P2466" s="5">
        <v>1106.1300000000001</v>
      </c>
      <c r="Q2466" s="5">
        <v>13.4372164452377</v>
      </c>
      <c r="R2466" s="1"/>
      <c r="V2466" s="86">
        <v>40473</v>
      </c>
      <c r="W2466" s="5">
        <v>6.75</v>
      </c>
      <c r="Z2466" s="86">
        <v>40387</v>
      </c>
      <c r="AA2466" s="5">
        <v>88.58</v>
      </c>
      <c r="AC2466" s="1">
        <v>40359</v>
      </c>
      <c r="AD2466">
        <v>3.0009000000000001</v>
      </c>
      <c r="AE2466" s="87">
        <f t="shared" ca="1" si="276"/>
        <v>-8.3999999999999631E-3</v>
      </c>
      <c r="AF2466" s="87">
        <f t="shared" ca="1" si="277"/>
        <v>4.0774532492721567E-2</v>
      </c>
      <c r="AG2466" s="87">
        <f t="shared" ca="1" si="278"/>
        <v>0.65746958104539077</v>
      </c>
      <c r="AI2466" s="1">
        <v>40242</v>
      </c>
      <c r="AJ2466">
        <v>1138.7</v>
      </c>
      <c r="AK2466" s="85">
        <f t="shared" ca="1" si="281"/>
        <v>1.39102995934497E-2</v>
      </c>
      <c r="AL2466" s="87">
        <f t="shared" ca="1" si="279"/>
        <v>6.0278087749414339E-3</v>
      </c>
      <c r="AM2466" s="87">
        <f t="shared" ca="1" si="280"/>
        <v>9.7195496002067117</v>
      </c>
    </row>
    <row r="2467" spans="2:39" x14ac:dyDescent="0.45">
      <c r="B2467" s="86">
        <v>40497</v>
      </c>
      <c r="C2467" s="5">
        <v>110.1</v>
      </c>
      <c r="E2467" s="86">
        <v>40504</v>
      </c>
      <c r="F2467" s="5">
        <v>2.952</v>
      </c>
      <c r="G2467" s="5">
        <v>0.8657422152889015</v>
      </c>
      <c r="I2467" s="86">
        <v>40385</v>
      </c>
      <c r="J2467" s="5">
        <v>22.73</v>
      </c>
      <c r="L2467" s="86">
        <v>40508</v>
      </c>
      <c r="M2467" s="5">
        <v>2.2389999999999999</v>
      </c>
      <c r="O2467" s="86">
        <f t="shared" ca="1" si="275"/>
        <v>40508</v>
      </c>
      <c r="P2467" s="5">
        <v>1113.8399999999999</v>
      </c>
      <c r="Q2467" s="5">
        <v>15.4943631751387</v>
      </c>
      <c r="R2467" s="1"/>
      <c r="V2467" s="86">
        <v>40472</v>
      </c>
      <c r="W2467" s="5">
        <v>6</v>
      </c>
      <c r="Z2467" s="86">
        <v>40386</v>
      </c>
      <c r="AA2467" s="5">
        <v>88.77</v>
      </c>
      <c r="AC2467" s="1">
        <v>40358</v>
      </c>
      <c r="AD2467">
        <v>3.0093000000000001</v>
      </c>
      <c r="AE2467" s="87">
        <f t="shared" ca="1" si="276"/>
        <v>-6.5700000000000092E-2</v>
      </c>
      <c r="AF2467" s="87">
        <f t="shared" ca="1" si="277"/>
        <v>5.7947008838535645E-2</v>
      </c>
      <c r="AG2467" s="87">
        <f t="shared" ca="1" si="278"/>
        <v>0.93436744199841704</v>
      </c>
      <c r="AI2467" s="1">
        <v>40241</v>
      </c>
      <c r="AJ2467">
        <v>1122.97</v>
      </c>
      <c r="AK2467" s="85">
        <f t="shared" ca="1" si="281"/>
        <v>3.729217083266287E-3</v>
      </c>
      <c r="AL2467" s="87">
        <f t="shared" ca="1" si="279"/>
        <v>4.1965125793805421E-3</v>
      </c>
      <c r="AM2467" s="87">
        <f t="shared" ca="1" si="280"/>
        <v>6.7666732117886212</v>
      </c>
    </row>
    <row r="2468" spans="2:39" x14ac:dyDescent="0.45">
      <c r="B2468" s="86">
        <v>40494</v>
      </c>
      <c r="C2468" s="5">
        <v>106.35</v>
      </c>
      <c r="E2468" s="86">
        <v>40501</v>
      </c>
      <c r="F2468" s="5">
        <v>3.0325000000000002</v>
      </c>
      <c r="G2468" s="5">
        <v>1.0000289662471427</v>
      </c>
      <c r="I2468" s="86">
        <v>40382</v>
      </c>
      <c r="J2468" s="5">
        <v>23.47</v>
      </c>
      <c r="L2468" s="86">
        <v>40507</v>
      </c>
      <c r="M2468" s="5">
        <v>2.2307999999999999</v>
      </c>
      <c r="O2468" s="86">
        <f t="shared" ca="1" si="275"/>
        <v>40507</v>
      </c>
      <c r="P2468" s="5">
        <v>1115.01</v>
      </c>
      <c r="Q2468" s="5">
        <v>23.6891406266123</v>
      </c>
      <c r="R2468" s="1"/>
      <c r="V2468" s="86">
        <v>40471</v>
      </c>
      <c r="W2468" s="5">
        <v>5.25</v>
      </c>
      <c r="Z2468" s="86">
        <v>40385</v>
      </c>
      <c r="AA2468" s="5">
        <v>88.89</v>
      </c>
      <c r="AC2468" s="1">
        <v>40357</v>
      </c>
      <c r="AD2468">
        <v>3.0750000000000002</v>
      </c>
      <c r="AE2468" s="87">
        <f t="shared" ca="1" si="276"/>
        <v>-0.10250000000000004</v>
      </c>
      <c r="AF2468" s="87">
        <f t="shared" ca="1" si="277"/>
        <v>5.582929338617848E-2</v>
      </c>
      <c r="AG2468" s="87">
        <f t="shared" ca="1" si="278"/>
        <v>0.90022030636950079</v>
      </c>
      <c r="AI2468" s="1">
        <v>40240</v>
      </c>
      <c r="AJ2468">
        <v>1118.79</v>
      </c>
      <c r="AK2468" s="85">
        <f t="shared" ca="1" si="281"/>
        <v>4.2912700135530314E-4</v>
      </c>
      <c r="AL2468" s="87">
        <f t="shared" ca="1" si="279"/>
        <v>4.428491962243479E-3</v>
      </c>
      <c r="AM2468" s="87">
        <f t="shared" ca="1" si="280"/>
        <v>7.1407287271750661</v>
      </c>
    </row>
    <row r="2469" spans="2:39" x14ac:dyDescent="0.45">
      <c r="B2469" s="86">
        <v>40492</v>
      </c>
      <c r="C2469" s="5">
        <v>103.1</v>
      </c>
      <c r="E2469" s="86">
        <v>40500</v>
      </c>
      <c r="F2469" s="5">
        <v>3.0465</v>
      </c>
      <c r="G2469" s="5">
        <v>1.6829459834864955</v>
      </c>
      <c r="I2469" s="86">
        <v>40381</v>
      </c>
      <c r="J2469" s="5">
        <v>24.63</v>
      </c>
      <c r="L2469" s="86">
        <v>40506</v>
      </c>
      <c r="M2469" s="5">
        <v>2.3025000000000002</v>
      </c>
      <c r="O2469" s="86">
        <f t="shared" ca="1" si="275"/>
        <v>40506</v>
      </c>
      <c r="P2469" s="5">
        <v>1102.6600000000001</v>
      </c>
      <c r="Q2469" s="5">
        <v>23.720798955529801</v>
      </c>
      <c r="R2469" s="1"/>
      <c r="V2469" s="86">
        <v>40470</v>
      </c>
      <c r="W2469" s="5">
        <v>6.25</v>
      </c>
      <c r="Z2469" s="86">
        <v>40382</v>
      </c>
      <c r="AA2469" s="5">
        <v>88.85</v>
      </c>
      <c r="AC2469" s="1">
        <v>40354</v>
      </c>
      <c r="AD2469">
        <v>3.1775000000000002</v>
      </c>
      <c r="AE2469" s="87">
        <f t="shared" ca="1" si="276"/>
        <v>-3.3299999999999663E-2</v>
      </c>
      <c r="AF2469" s="87">
        <f t="shared" ca="1" si="277"/>
        <v>4.4373340344550503E-2</v>
      </c>
      <c r="AG2469" s="87">
        <f t="shared" ca="1" si="278"/>
        <v>0.71549861402148185</v>
      </c>
      <c r="AI2469" s="1">
        <v>40239</v>
      </c>
      <c r="AJ2469">
        <v>1118.31</v>
      </c>
      <c r="AK2469" s="85">
        <f t="shared" ca="1" si="281"/>
        <v>2.3276435966405676E-3</v>
      </c>
      <c r="AL2469" s="87">
        <f t="shared" ca="1" si="279"/>
        <v>5.142481117544638E-3</v>
      </c>
      <c r="AM2469" s="87">
        <f t="shared" ca="1" si="280"/>
        <v>8.2920016470806477</v>
      </c>
    </row>
    <row r="2470" spans="2:39" x14ac:dyDescent="0.45">
      <c r="B2470" s="86">
        <v>40491</v>
      </c>
      <c r="C2470" s="5">
        <v>101.88</v>
      </c>
      <c r="E2470" s="86">
        <v>40499</v>
      </c>
      <c r="F2470" s="5">
        <v>3.03</v>
      </c>
      <c r="G2470" s="5">
        <v>1.9204933697707272</v>
      </c>
      <c r="I2470" s="86">
        <v>40380</v>
      </c>
      <c r="J2470" s="5">
        <v>25.64</v>
      </c>
      <c r="L2470" s="86">
        <v>40505</v>
      </c>
      <c r="M2470" s="5">
        <v>2.2757999999999998</v>
      </c>
      <c r="O2470" s="86">
        <f t="shared" ca="1" si="275"/>
        <v>40505</v>
      </c>
      <c r="P2470" s="5">
        <v>1093.67</v>
      </c>
      <c r="Q2470" s="5">
        <v>23.710385996455098</v>
      </c>
      <c r="R2470" s="1"/>
      <c r="V2470" s="86">
        <v>40469</v>
      </c>
      <c r="W2470" s="5">
        <v>6.75</v>
      </c>
      <c r="Z2470" s="86">
        <v>40381</v>
      </c>
      <c r="AA2470" s="5">
        <v>88.45</v>
      </c>
      <c r="AC2470" s="1">
        <v>40353</v>
      </c>
      <c r="AD2470">
        <v>3.2107999999999999</v>
      </c>
      <c r="AE2470" s="87">
        <f t="shared" ca="1" si="276"/>
        <v>3.3999999999999808E-2</v>
      </c>
      <c r="AF2470" s="87">
        <f t="shared" ca="1" si="277"/>
        <v>4.5254023762165592E-2</v>
      </c>
      <c r="AG2470" s="87">
        <f t="shared" ca="1" si="278"/>
        <v>0.72969920743641237</v>
      </c>
      <c r="AI2470" s="1">
        <v>40238</v>
      </c>
      <c r="AJ2470">
        <v>1115.71</v>
      </c>
      <c r="AK2470" s="85">
        <f t="shared" ca="1" si="281"/>
        <v>1.0107283593191702E-2</v>
      </c>
      <c r="AL2470" s="87">
        <f t="shared" ca="1" si="279"/>
        <v>6.0779470422506893E-3</v>
      </c>
      <c r="AM2470" s="87">
        <f t="shared" ca="1" si="280"/>
        <v>9.8003951270267731</v>
      </c>
    </row>
    <row r="2471" spans="2:39" x14ac:dyDescent="0.45">
      <c r="B2471" s="86">
        <v>40490</v>
      </c>
      <c r="C2471" s="5">
        <v>96.2</v>
      </c>
      <c r="E2471" s="86">
        <v>40498</v>
      </c>
      <c r="F2471" s="5">
        <v>2.9855</v>
      </c>
      <c r="G2471" s="5">
        <v>2.0188824961679472</v>
      </c>
      <c r="I2471" s="86">
        <v>40379</v>
      </c>
      <c r="J2471" s="5">
        <v>23.93</v>
      </c>
      <c r="L2471" s="86">
        <v>40504</v>
      </c>
      <c r="M2471" s="5">
        <v>2.3151000000000002</v>
      </c>
      <c r="O2471" s="86">
        <f t="shared" ca="1" si="275"/>
        <v>40504</v>
      </c>
      <c r="P2471" s="5">
        <v>1069.5899999999999</v>
      </c>
      <c r="Q2471" s="5">
        <v>29.905572339454999</v>
      </c>
      <c r="R2471" s="1"/>
      <c r="V2471" s="86">
        <v>40466</v>
      </c>
      <c r="W2471" s="5">
        <v>7</v>
      </c>
      <c r="Z2471" s="86">
        <v>40380</v>
      </c>
      <c r="AA2471" s="5">
        <v>87.67</v>
      </c>
      <c r="AC2471" s="1">
        <v>40352</v>
      </c>
      <c r="AD2471">
        <v>3.1768000000000001</v>
      </c>
      <c r="AE2471" s="87">
        <f t="shared" ca="1" si="276"/>
        <v>-2.7200000000000113E-2</v>
      </c>
      <c r="AF2471" s="87">
        <f t="shared" ca="1" si="277"/>
        <v>4.3698245578817567E-2</v>
      </c>
      <c r="AG2471" s="87">
        <f t="shared" ca="1" si="278"/>
        <v>0.7046130380097495</v>
      </c>
      <c r="AI2471" s="1">
        <v>40235</v>
      </c>
      <c r="AJ2471">
        <v>1104.49</v>
      </c>
      <c r="AK2471" s="85">
        <f t="shared" ca="1" si="281"/>
        <v>1.4043482735503401E-3</v>
      </c>
      <c r="AL2471" s="87">
        <f t="shared" ca="1" si="279"/>
        <v>9.05230631708351E-3</v>
      </c>
      <c r="AM2471" s="87">
        <f t="shared" ca="1" si="280"/>
        <v>14.596405348975686</v>
      </c>
    </row>
    <row r="2472" spans="2:39" x14ac:dyDescent="0.45">
      <c r="B2472" s="86">
        <v>40487</v>
      </c>
      <c r="C2472" s="5">
        <v>94.71</v>
      </c>
      <c r="E2472" s="86">
        <v>40497</v>
      </c>
      <c r="F2472" s="5">
        <v>3.0842999999999998</v>
      </c>
      <c r="G2472" s="5">
        <v>1.6704522690976016</v>
      </c>
      <c r="I2472" s="86">
        <v>40378</v>
      </c>
      <c r="J2472" s="5">
        <v>25.97</v>
      </c>
      <c r="L2472" s="86">
        <v>40501</v>
      </c>
      <c r="M2472" s="5">
        <v>2.3450000000000002</v>
      </c>
      <c r="O2472" s="86">
        <f t="shared" ca="1" si="275"/>
        <v>40501</v>
      </c>
      <c r="P2472" s="5">
        <v>1083.48</v>
      </c>
      <c r="Q2472" s="5">
        <v>29.324465157980399</v>
      </c>
      <c r="R2472" s="1"/>
      <c r="V2472" s="86">
        <v>40465</v>
      </c>
      <c r="W2472" s="5">
        <v>8.5</v>
      </c>
      <c r="Z2472" s="86">
        <v>40379</v>
      </c>
      <c r="AA2472" s="5">
        <v>87.71</v>
      </c>
      <c r="AC2472" s="1">
        <v>40351</v>
      </c>
      <c r="AD2472">
        <v>3.2040000000000002</v>
      </c>
      <c r="AE2472" s="87">
        <f t="shared" ca="1" si="276"/>
        <v>-7.3499999999999677E-2</v>
      </c>
      <c r="AF2472" s="87">
        <f t="shared" ca="1" si="277"/>
        <v>5.4266833025952803E-2</v>
      </c>
      <c r="AG2472" s="87">
        <f t="shared" ca="1" si="278"/>
        <v>0.87502639007822314</v>
      </c>
      <c r="AI2472" s="1">
        <v>40234</v>
      </c>
      <c r="AJ2472">
        <v>1102.94</v>
      </c>
      <c r="AK2472" s="85">
        <f t="shared" ca="1" si="281"/>
        <v>-2.0831642635576906E-3</v>
      </c>
      <c r="AL2472" s="87">
        <f t="shared" ca="1" si="279"/>
        <v>8.9358922500498393E-3</v>
      </c>
      <c r="AM2472" s="87">
        <f t="shared" ca="1" si="280"/>
        <v>14.408693306185056</v>
      </c>
    </row>
    <row r="2473" spans="2:39" x14ac:dyDescent="0.45">
      <c r="B2473" s="86">
        <v>40486</v>
      </c>
      <c r="C2473" s="5">
        <v>94.2</v>
      </c>
      <c r="E2473" s="86">
        <v>40494</v>
      </c>
      <c r="F2473" s="5">
        <v>2.9289999999999998</v>
      </c>
      <c r="G2473" s="5">
        <v>1.6049072455025739</v>
      </c>
      <c r="I2473" s="86">
        <v>40375</v>
      </c>
      <c r="J2473" s="5">
        <v>26.25</v>
      </c>
      <c r="L2473" s="86">
        <v>40500</v>
      </c>
      <c r="M2473" s="5">
        <v>2.3647</v>
      </c>
      <c r="O2473" s="86">
        <f t="shared" ca="1" si="275"/>
        <v>40500</v>
      </c>
      <c r="P2473" s="5">
        <v>1071.25</v>
      </c>
      <c r="Q2473" s="5">
        <v>25.808162802817598</v>
      </c>
      <c r="R2473" s="1"/>
      <c r="V2473" s="86">
        <v>40464</v>
      </c>
      <c r="W2473" s="5">
        <v>7.75</v>
      </c>
      <c r="Z2473" s="86">
        <v>40378</v>
      </c>
      <c r="AA2473" s="5">
        <v>87.01</v>
      </c>
      <c r="AC2473" s="1">
        <v>40350</v>
      </c>
      <c r="AD2473">
        <v>3.2774999999999999</v>
      </c>
      <c r="AE2473" s="87">
        <f t="shared" ca="1" si="276"/>
        <v>-1.3000000000000789E-3</v>
      </c>
      <c r="AF2473" s="87">
        <f t="shared" ca="1" si="277"/>
        <v>4.8980157547044718E-2</v>
      </c>
      <c r="AG2473" s="87">
        <f t="shared" ca="1" si="278"/>
        <v>0.78978130939308988</v>
      </c>
      <c r="AI2473" s="1">
        <v>40233</v>
      </c>
      <c r="AJ2473">
        <v>1105.24</v>
      </c>
      <c r="AK2473" s="85">
        <f t="shared" ca="1" si="281"/>
        <v>9.6735062288452398E-3</v>
      </c>
      <c r="AL2473" s="87">
        <f t="shared" ca="1" si="279"/>
        <v>9.081984369265713E-3</v>
      </c>
      <c r="AM2473" s="87">
        <f t="shared" ca="1" si="280"/>
        <v>14.644259770207762</v>
      </c>
    </row>
    <row r="2474" spans="2:39" x14ac:dyDescent="0.45">
      <c r="B2474" s="86">
        <v>40485</v>
      </c>
      <c r="C2474" s="5">
        <v>97</v>
      </c>
      <c r="E2474" s="86">
        <v>40493</v>
      </c>
      <c r="F2474" s="5">
        <v>2.7793000000000001</v>
      </c>
      <c r="G2474" s="5">
        <v>1.2819202783324704</v>
      </c>
      <c r="I2474" s="86">
        <v>40374</v>
      </c>
      <c r="J2474" s="5">
        <v>25.14</v>
      </c>
      <c r="L2474" s="86">
        <v>40499</v>
      </c>
      <c r="M2474" s="5">
        <v>2.3565</v>
      </c>
      <c r="O2474" s="86">
        <f t="shared" ca="1" si="275"/>
        <v>40499</v>
      </c>
      <c r="P2474" s="5">
        <v>1064.8800000000001</v>
      </c>
      <c r="Q2474" s="5">
        <v>30.1325417254988</v>
      </c>
      <c r="R2474" s="1"/>
      <c r="V2474" s="86">
        <v>40463</v>
      </c>
      <c r="W2474" s="5">
        <v>8.25</v>
      </c>
      <c r="Z2474" s="86">
        <v>40375</v>
      </c>
      <c r="AA2474" s="5">
        <v>86.72</v>
      </c>
      <c r="AC2474" s="1">
        <v>40347</v>
      </c>
      <c r="AD2474">
        <v>3.2787999999999999</v>
      </c>
      <c r="AE2474" s="87">
        <f t="shared" ca="1" si="276"/>
        <v>2.9799999999999827E-2</v>
      </c>
      <c r="AF2474" s="87">
        <f t="shared" ca="1" si="277"/>
        <v>5.8147456235562472E-2</v>
      </c>
      <c r="AG2474" s="87">
        <f t="shared" ca="1" si="278"/>
        <v>0.93759955915802862</v>
      </c>
      <c r="AI2474" s="1">
        <v>40232</v>
      </c>
      <c r="AJ2474">
        <v>1094.5999999999999</v>
      </c>
      <c r="AK2474" s="85">
        <f t="shared" ca="1" si="281"/>
        <v>-1.2185638976018596E-2</v>
      </c>
      <c r="AL2474" s="87">
        <f t="shared" ca="1" si="279"/>
        <v>8.0084111569376157E-3</v>
      </c>
      <c r="AM2474" s="87">
        <f t="shared" ca="1" si="280"/>
        <v>12.913174980316169</v>
      </c>
    </row>
    <row r="2475" spans="2:39" x14ac:dyDescent="0.45">
      <c r="B2475" s="86">
        <v>40484</v>
      </c>
      <c r="C2475" s="5">
        <v>103.97</v>
      </c>
      <c r="E2475" s="86">
        <v>40492</v>
      </c>
      <c r="F2475" s="5">
        <v>2.7915000000000001</v>
      </c>
      <c r="G2475" s="5">
        <v>1.2065609806387734</v>
      </c>
      <c r="I2475" s="86">
        <v>40373</v>
      </c>
      <c r="J2475" s="5">
        <v>24.89</v>
      </c>
      <c r="L2475" s="86">
        <v>40498</v>
      </c>
      <c r="M2475" s="5">
        <v>2.2847</v>
      </c>
      <c r="O2475" s="86">
        <f t="shared" ca="1" si="275"/>
        <v>40498</v>
      </c>
      <c r="P2475" s="5">
        <v>1096.48</v>
      </c>
      <c r="Q2475" s="5">
        <v>11.862491164967899</v>
      </c>
      <c r="R2475" s="1"/>
      <c r="V2475" s="86">
        <v>40462</v>
      </c>
      <c r="W2475" s="5">
        <v>10.38</v>
      </c>
      <c r="Z2475" s="86">
        <v>40374</v>
      </c>
      <c r="AA2475" s="5">
        <v>87.25</v>
      </c>
      <c r="AC2475" s="1">
        <v>40346</v>
      </c>
      <c r="AD2475">
        <v>3.2490000000000001</v>
      </c>
      <c r="AE2475" s="87">
        <f t="shared" ca="1" si="276"/>
        <v>-8.0499999999999794E-2</v>
      </c>
      <c r="AF2475" s="87">
        <f t="shared" ca="1" si="277"/>
        <v>5.2918112841130897E-2</v>
      </c>
      <c r="AG2475" s="87">
        <f t="shared" ca="1" si="278"/>
        <v>0.85327893055748905</v>
      </c>
      <c r="AI2475" s="1">
        <v>40231</v>
      </c>
      <c r="AJ2475">
        <v>1108.02</v>
      </c>
      <c r="AK2475" s="85">
        <f t="shared" ca="1" si="281"/>
        <v>-1.0373491700085928E-3</v>
      </c>
      <c r="AL2475" s="87">
        <f t="shared" ca="1" si="279"/>
        <v>3.223423202500757E-3</v>
      </c>
      <c r="AM2475" s="87">
        <f t="shared" ca="1" si="280"/>
        <v>5.1976137380814098</v>
      </c>
    </row>
    <row r="2476" spans="2:39" x14ac:dyDescent="0.45">
      <c r="B2476" s="86">
        <v>40483</v>
      </c>
      <c r="C2476" s="5">
        <v>104.67</v>
      </c>
      <c r="E2476" s="86">
        <v>40491</v>
      </c>
      <c r="F2476" s="5">
        <v>2.831</v>
      </c>
      <c r="G2476" s="5">
        <v>1.2570098382006951</v>
      </c>
      <c r="I2476" s="86">
        <v>40372</v>
      </c>
      <c r="J2476" s="5">
        <v>24.56</v>
      </c>
      <c r="L2476" s="86">
        <v>40497</v>
      </c>
      <c r="M2476" s="5">
        <v>2.3523000000000001</v>
      </c>
      <c r="O2476" s="86">
        <f t="shared" ca="1" si="275"/>
        <v>40497</v>
      </c>
      <c r="P2476" s="5">
        <v>1095.17</v>
      </c>
      <c r="Q2476" s="5">
        <v>11.499596437727901</v>
      </c>
      <c r="R2476" s="1"/>
      <c r="V2476" s="86">
        <v>40459</v>
      </c>
      <c r="W2476" s="5">
        <v>10.5</v>
      </c>
      <c r="Z2476" s="86">
        <v>40373</v>
      </c>
      <c r="AA2476" s="5">
        <v>87.12</v>
      </c>
      <c r="AC2476" s="1">
        <v>40345</v>
      </c>
      <c r="AD2476">
        <v>3.3294999999999999</v>
      </c>
      <c r="AE2476" s="87">
        <f t="shared" ca="1" si="276"/>
        <v>-4.850000000000021E-2</v>
      </c>
      <c r="AF2476" s="87">
        <f t="shared" ca="1" si="277"/>
        <v>5.4345223647836158E-2</v>
      </c>
      <c r="AG2476" s="87">
        <f t="shared" ca="1" si="278"/>
        <v>0.8762904008755692</v>
      </c>
      <c r="AI2476" s="1">
        <v>40228</v>
      </c>
      <c r="AJ2476">
        <v>1109.17</v>
      </c>
      <c r="AK2476" s="85">
        <f t="shared" ca="1" si="281"/>
        <v>2.1841952435944149E-3</v>
      </c>
      <c r="AL2476" s="87">
        <f t="shared" ca="1" si="279"/>
        <v>6.9904089123419798E-3</v>
      </c>
      <c r="AM2476" s="87">
        <f t="shared" ca="1" si="280"/>
        <v>11.271695683460873</v>
      </c>
    </row>
    <row r="2477" spans="2:39" x14ac:dyDescent="0.45">
      <c r="B2477" s="86">
        <v>40480</v>
      </c>
      <c r="C2477" s="5">
        <v>102.88</v>
      </c>
      <c r="E2477" s="86">
        <v>40490</v>
      </c>
      <c r="F2477" s="5">
        <v>2.69</v>
      </c>
      <c r="G2477" s="5">
        <v>0.63008199201903103</v>
      </c>
      <c r="I2477" s="86">
        <v>40371</v>
      </c>
      <c r="J2477" s="5">
        <v>24.43</v>
      </c>
      <c r="L2477" s="86">
        <v>40494</v>
      </c>
      <c r="M2477" s="5">
        <v>2.2031999999999998</v>
      </c>
      <c r="O2477" s="86">
        <f t="shared" ca="1" si="275"/>
        <v>40494</v>
      </c>
      <c r="P2477" s="5">
        <v>1095.3399999999999</v>
      </c>
      <c r="Q2477" s="5">
        <v>9.6739678121517407</v>
      </c>
      <c r="R2477" s="1"/>
      <c r="V2477" s="86">
        <v>40458</v>
      </c>
      <c r="W2477" s="5">
        <v>9.5</v>
      </c>
      <c r="Z2477" s="86">
        <v>40372</v>
      </c>
      <c r="AA2477" s="5">
        <v>87.2</v>
      </c>
      <c r="AC2477" s="1">
        <v>40344</v>
      </c>
      <c r="AD2477">
        <v>3.3780000000000001</v>
      </c>
      <c r="AE2477" s="87">
        <f t="shared" ca="1" si="276"/>
        <v>3.71999999999999E-2</v>
      </c>
      <c r="AF2477" s="87">
        <f t="shared" ca="1" si="277"/>
        <v>9.2951506173918175E-2</v>
      </c>
      <c r="AG2477" s="87">
        <f t="shared" ca="1" si="278"/>
        <v>1.4987980017333844</v>
      </c>
      <c r="AI2477" s="1">
        <v>40227</v>
      </c>
      <c r="AJ2477">
        <v>1106.75</v>
      </c>
      <c r="AK2477" s="85">
        <f t="shared" ca="1" si="281"/>
        <v>6.5631666155927014E-3</v>
      </c>
      <c r="AL2477" s="87">
        <f t="shared" ca="1" si="279"/>
        <v>8.549889029325252E-3</v>
      </c>
      <c r="AM2477" s="87">
        <f t="shared" ca="1" si="280"/>
        <v>13.786281814754057</v>
      </c>
    </row>
    <row r="2478" spans="2:39" x14ac:dyDescent="0.45">
      <c r="B2478" s="86">
        <v>40479</v>
      </c>
      <c r="C2478" s="5">
        <v>103.83</v>
      </c>
      <c r="E2478" s="86">
        <v>40487</v>
      </c>
      <c r="F2478" s="5">
        <v>2.6665000000000001</v>
      </c>
      <c r="G2478" s="5">
        <v>0.5769578696346358</v>
      </c>
      <c r="I2478" s="86">
        <v>40368</v>
      </c>
      <c r="J2478" s="5">
        <v>24.98</v>
      </c>
      <c r="L2478" s="86">
        <v>40493</v>
      </c>
      <c r="M2478" s="5">
        <v>2.0608</v>
      </c>
      <c r="O2478" s="86">
        <f t="shared" ca="1" si="275"/>
        <v>40493</v>
      </c>
      <c r="P2478" s="5">
        <v>1078.75</v>
      </c>
      <c r="Q2478" s="5">
        <v>21.0733482810368</v>
      </c>
      <c r="R2478" s="1"/>
      <c r="V2478" s="86">
        <v>40457</v>
      </c>
      <c r="W2478" s="5">
        <v>9.5</v>
      </c>
      <c r="Z2478" s="86">
        <v>40371</v>
      </c>
      <c r="AA2478" s="5">
        <v>86.53</v>
      </c>
      <c r="AC2478" s="1">
        <v>40343</v>
      </c>
      <c r="AD2478">
        <v>3.3408000000000002</v>
      </c>
      <c r="AE2478" s="87">
        <f t="shared" ca="1" si="276"/>
        <v>5.8000000000002494E-3</v>
      </c>
      <c r="AF2478" s="87">
        <f t="shared" ca="1" si="277"/>
        <v>9.4423950881118879E-2</v>
      </c>
      <c r="AG2478" s="87">
        <f t="shared" ca="1" si="278"/>
        <v>1.5225404592325247</v>
      </c>
      <c r="AI2478" s="1">
        <v>40226</v>
      </c>
      <c r="AJ2478">
        <v>1099.51</v>
      </c>
      <c r="AK2478" s="85">
        <f t="shared" ca="1" si="281"/>
        <v>4.2289912551942031E-3</v>
      </c>
      <c r="AL2478" s="87">
        <f t="shared" ca="1" si="279"/>
        <v>8.6966379637514364E-3</v>
      </c>
      <c r="AM2478" s="87">
        <f t="shared" ca="1" si="280"/>
        <v>14.022907361480467</v>
      </c>
    </row>
    <row r="2479" spans="2:39" x14ac:dyDescent="0.45">
      <c r="B2479" s="86">
        <v>40478</v>
      </c>
      <c r="C2479" s="5">
        <v>106.5</v>
      </c>
      <c r="E2479" s="86">
        <v>40486</v>
      </c>
      <c r="F2479" s="5">
        <v>2.6288999999999998</v>
      </c>
      <c r="G2479" s="5">
        <v>0.52411104103361184</v>
      </c>
      <c r="I2479" s="86">
        <v>40367</v>
      </c>
      <c r="J2479" s="5">
        <v>25.71</v>
      </c>
      <c r="L2479" s="86">
        <v>40492</v>
      </c>
      <c r="M2479" s="5">
        <v>2.1545000000000001</v>
      </c>
      <c r="O2479" s="86">
        <f t="shared" ca="1" si="275"/>
        <v>40492</v>
      </c>
      <c r="P2479" s="5">
        <v>1077.96</v>
      </c>
      <c r="Q2479" s="5">
        <v>19.172357024620801</v>
      </c>
      <c r="R2479" s="1"/>
      <c r="V2479" s="86">
        <v>40456</v>
      </c>
      <c r="W2479" s="5">
        <v>9.5</v>
      </c>
      <c r="Z2479" s="86">
        <v>40368</v>
      </c>
      <c r="AA2479" s="5">
        <v>86.6</v>
      </c>
      <c r="AC2479" s="1">
        <v>40340</v>
      </c>
      <c r="AD2479">
        <v>3.335</v>
      </c>
      <c r="AE2479" s="87">
        <f t="shared" ca="1" si="276"/>
        <v>-8.429999999999982E-2</v>
      </c>
      <c r="AF2479" s="87">
        <f t="shared" ca="1" si="277"/>
        <v>9.5150315291122153E-2</v>
      </c>
      <c r="AG2479" s="87">
        <f t="shared" ca="1" si="278"/>
        <v>1.5342527334177991</v>
      </c>
      <c r="AI2479" s="1">
        <v>40225</v>
      </c>
      <c r="AJ2479">
        <v>1094.8699999999999</v>
      </c>
      <c r="AK2479" s="85">
        <f t="shared" ca="1" si="281"/>
        <v>1.784066707597497E-2</v>
      </c>
      <c r="AL2479" s="87">
        <f t="shared" ca="1" si="279"/>
        <v>9.9493077836089686E-3</v>
      </c>
      <c r="AM2479" s="87">
        <f t="shared" ca="1" si="280"/>
        <v>16.042776753721693</v>
      </c>
    </row>
    <row r="2480" spans="2:39" x14ac:dyDescent="0.45">
      <c r="B2480" s="86">
        <v>40477</v>
      </c>
      <c r="C2480" s="5">
        <v>102.56</v>
      </c>
      <c r="E2480" s="86">
        <v>40485</v>
      </c>
      <c r="F2480" s="5">
        <v>2.677</v>
      </c>
      <c r="G2480" s="5">
        <v>0.59916607324959292</v>
      </c>
      <c r="I2480" s="86">
        <v>40366</v>
      </c>
      <c r="J2480" s="5">
        <v>26.84</v>
      </c>
      <c r="L2480" s="86">
        <v>40491</v>
      </c>
      <c r="M2480" s="5">
        <v>2.1945000000000001</v>
      </c>
      <c r="O2480" s="86">
        <f t="shared" ca="1" si="275"/>
        <v>40491</v>
      </c>
      <c r="P2480" s="5">
        <v>1070.24</v>
      </c>
      <c r="Q2480" s="5">
        <v>24.131466106473699</v>
      </c>
      <c r="R2480" s="1"/>
      <c r="V2480" s="86">
        <v>40455</v>
      </c>
      <c r="W2480" s="5">
        <v>7.75</v>
      </c>
      <c r="Z2480" s="86">
        <v>40367</v>
      </c>
      <c r="AA2480" s="5">
        <v>86.8</v>
      </c>
      <c r="AC2480" s="1">
        <v>40339</v>
      </c>
      <c r="AD2480">
        <v>3.4192999999999998</v>
      </c>
      <c r="AE2480" s="87">
        <f t="shared" ca="1" si="276"/>
        <v>0.14099999999999957</v>
      </c>
      <c r="AF2480" s="87">
        <f t="shared" ca="1" si="277"/>
        <v>8.7096325984509601E-2</v>
      </c>
      <c r="AG2480" s="87">
        <f t="shared" ca="1" si="278"/>
        <v>1.4043860580338976</v>
      </c>
      <c r="AI2480" s="1">
        <v>40221</v>
      </c>
      <c r="AJ2480">
        <v>1075.51</v>
      </c>
      <c r="AK2480" s="85">
        <f t="shared" ca="1" si="281"/>
        <v>-2.7484023651562135E-3</v>
      </c>
      <c r="AL2480" s="87">
        <f t="shared" ca="1" si="279"/>
        <v>8.0725329376044336E-3</v>
      </c>
      <c r="AM2480" s="87">
        <f t="shared" ca="1" si="280"/>
        <v>13.016568244919318</v>
      </c>
    </row>
    <row r="2481" spans="2:39" x14ac:dyDescent="0.45">
      <c r="B2481" s="86">
        <v>40476</v>
      </c>
      <c r="C2481" s="5">
        <v>98.01</v>
      </c>
      <c r="E2481" s="86">
        <v>40484</v>
      </c>
      <c r="F2481" s="5">
        <v>2.6945000000000001</v>
      </c>
      <c r="G2481" s="5">
        <v>0.70318233766214744</v>
      </c>
      <c r="I2481" s="86">
        <v>40365</v>
      </c>
      <c r="J2481" s="5">
        <v>29.65</v>
      </c>
      <c r="L2481" s="86">
        <v>40490</v>
      </c>
      <c r="M2481" s="5">
        <v>2.12</v>
      </c>
      <c r="O2481" s="86">
        <f t="shared" ca="1" si="275"/>
        <v>40490</v>
      </c>
      <c r="P2481" s="5">
        <v>1060.27</v>
      </c>
      <c r="Q2481" s="5">
        <v>26.540783812562999</v>
      </c>
      <c r="R2481" s="1"/>
      <c r="V2481" s="86">
        <v>40452</v>
      </c>
      <c r="W2481" s="5">
        <v>7.75</v>
      </c>
      <c r="Z2481" s="86">
        <v>40366</v>
      </c>
      <c r="AA2481" s="5">
        <v>86.4</v>
      </c>
      <c r="AC2481" s="1">
        <v>40338</v>
      </c>
      <c r="AD2481">
        <v>3.2783000000000002</v>
      </c>
      <c r="AE2481" s="87">
        <f t="shared" ca="1" si="276"/>
        <v>-1.6199999999999992E-2</v>
      </c>
      <c r="AF2481" s="87">
        <f t="shared" ca="1" si="277"/>
        <v>7.6758164603730236E-2</v>
      </c>
      <c r="AG2481" s="87">
        <f t="shared" ca="1" si="278"/>
        <v>1.2376882146431991</v>
      </c>
      <c r="AI2481" s="1">
        <v>40220</v>
      </c>
      <c r="AJ2481">
        <v>1078.47</v>
      </c>
      <c r="AK2481" s="85">
        <f t="shared" ca="1" si="281"/>
        <v>9.624551959219952E-3</v>
      </c>
      <c r="AL2481" s="87">
        <f t="shared" ca="1" si="279"/>
        <v>1.019662503746999E-2</v>
      </c>
      <c r="AM2481" s="87">
        <f t="shared" ca="1" si="280"/>
        <v>16.441563842967483</v>
      </c>
    </row>
    <row r="2482" spans="2:39" x14ac:dyDescent="0.45">
      <c r="B2482" s="86">
        <v>40473</v>
      </c>
      <c r="C2482" s="5">
        <v>98.49</v>
      </c>
      <c r="E2482" s="86">
        <v>40483</v>
      </c>
      <c r="F2482" s="5">
        <v>2.7134</v>
      </c>
      <c r="G2482" s="5">
        <v>1.1019879536546657</v>
      </c>
      <c r="I2482" s="86">
        <v>40361</v>
      </c>
      <c r="J2482" s="5">
        <v>30.12</v>
      </c>
      <c r="L2482" s="86">
        <v>40487</v>
      </c>
      <c r="M2482" s="5">
        <v>2.1404999999999998</v>
      </c>
      <c r="O2482" s="86">
        <f t="shared" ca="1" si="275"/>
        <v>40487</v>
      </c>
      <c r="P2482" s="5">
        <v>1028.06</v>
      </c>
      <c r="Q2482" s="5">
        <v>10.3535483812592</v>
      </c>
      <c r="R2482" s="1"/>
      <c r="V2482" s="86">
        <v>40451</v>
      </c>
      <c r="W2482" s="5">
        <v>6</v>
      </c>
      <c r="Z2482" s="86">
        <v>40365</v>
      </c>
      <c r="AA2482" s="5">
        <v>85.37</v>
      </c>
      <c r="AC2482" s="1">
        <v>40337</v>
      </c>
      <c r="AD2482">
        <v>3.2945000000000002</v>
      </c>
      <c r="AE2482" s="87">
        <f t="shared" ca="1" si="276"/>
        <v>3.8200000000000234E-2</v>
      </c>
      <c r="AF2482" s="87">
        <f t="shared" ca="1" si="277"/>
        <v>8.4358456402821136E-2</v>
      </c>
      <c r="AG2482" s="87">
        <f t="shared" ca="1" si="278"/>
        <v>1.3602392375363002</v>
      </c>
      <c r="AI2482" s="1">
        <v>40219</v>
      </c>
      <c r="AJ2482">
        <v>1068.1400000000001</v>
      </c>
      <c r="AK2482" s="85">
        <f t="shared" ca="1" si="281"/>
        <v>-2.2256936422676847E-3</v>
      </c>
      <c r="AL2482" s="87">
        <f t="shared" ca="1" si="279"/>
        <v>9.2171337379674204E-3</v>
      </c>
      <c r="AM2482" s="87">
        <f t="shared" ca="1" si="280"/>
        <v>14.862181579206361</v>
      </c>
    </row>
    <row r="2483" spans="2:39" x14ac:dyDescent="0.45">
      <c r="B2483" s="86">
        <v>40472</v>
      </c>
      <c r="C2483" s="5">
        <v>98.09</v>
      </c>
      <c r="E2483" s="86">
        <v>40480</v>
      </c>
      <c r="F2483" s="5">
        <v>2.6829999999999998</v>
      </c>
      <c r="G2483" s="5">
        <v>1.3125582590244638</v>
      </c>
      <c r="I2483" s="86">
        <v>40360</v>
      </c>
      <c r="J2483" s="5">
        <v>32.86</v>
      </c>
      <c r="L2483" s="86">
        <v>40486</v>
      </c>
      <c r="M2483" s="5">
        <v>2.1476000000000002</v>
      </c>
      <c r="O2483" s="86">
        <f t="shared" ca="1" si="275"/>
        <v>40486</v>
      </c>
      <c r="P2483" s="5">
        <v>1022.58</v>
      </c>
      <c r="Q2483" s="5">
        <v>21.098388056007501</v>
      </c>
      <c r="R2483" s="1"/>
      <c r="V2483" s="86">
        <v>40450</v>
      </c>
      <c r="W2483" s="5">
        <v>3.5</v>
      </c>
      <c r="Z2483" s="86">
        <v>40361</v>
      </c>
      <c r="AA2483" s="5">
        <v>84.7</v>
      </c>
      <c r="AC2483" s="1">
        <v>40336</v>
      </c>
      <c r="AD2483">
        <v>3.2563</v>
      </c>
      <c r="AE2483" s="87">
        <f t="shared" ca="1" si="276"/>
        <v>-6.1199999999999921E-2</v>
      </c>
      <c r="AF2483" s="87">
        <f t="shared" ca="1" si="277"/>
        <v>9.7002830714709859E-2</v>
      </c>
      <c r="AG2483" s="87">
        <f t="shared" ca="1" si="278"/>
        <v>1.5641236470731241</v>
      </c>
      <c r="AI2483" s="1">
        <v>40218</v>
      </c>
      <c r="AJ2483">
        <v>1070.52</v>
      </c>
      <c r="AK2483" s="85">
        <f t="shared" ca="1" si="281"/>
        <v>1.2955814287673312E-2</v>
      </c>
      <c r="AL2483" s="87">
        <f t="shared" ca="1" si="279"/>
        <v>1.9182547851594692E-2</v>
      </c>
      <c r="AM2483" s="87">
        <f t="shared" ca="1" si="280"/>
        <v>30.9309290097254</v>
      </c>
    </row>
    <row r="2484" spans="2:39" x14ac:dyDescent="0.45">
      <c r="B2484" s="86">
        <v>40471</v>
      </c>
      <c r="C2484" s="5">
        <v>96</v>
      </c>
      <c r="E2484" s="86">
        <v>40479</v>
      </c>
      <c r="F2484" s="5">
        <v>2.7435</v>
      </c>
      <c r="G2484" s="5">
        <v>1.079859797998485</v>
      </c>
      <c r="I2484" s="86">
        <v>40359</v>
      </c>
      <c r="J2484" s="5">
        <v>34.54</v>
      </c>
      <c r="L2484" s="86">
        <v>40485</v>
      </c>
      <c r="M2484" s="5">
        <v>2.1892</v>
      </c>
      <c r="O2484" s="86">
        <f t="shared" ca="1" si="275"/>
        <v>40485</v>
      </c>
      <c r="P2484" s="5">
        <v>1027.3699999999999</v>
      </c>
      <c r="Q2484" s="5">
        <v>22.018581292066202</v>
      </c>
      <c r="R2484" s="1"/>
      <c r="V2484" s="86">
        <v>40449</v>
      </c>
      <c r="W2484" s="5">
        <v>2.5</v>
      </c>
      <c r="Z2484" s="86">
        <v>40360</v>
      </c>
      <c r="AA2484" s="5">
        <v>84.68</v>
      </c>
      <c r="AC2484" s="1">
        <v>40333</v>
      </c>
      <c r="AD2484">
        <v>3.3174999999999999</v>
      </c>
      <c r="AE2484" s="87">
        <f t="shared" ca="1" si="276"/>
        <v>-0.14329999999999998</v>
      </c>
      <c r="AF2484" s="87">
        <f t="shared" ca="1" si="277"/>
        <v>9.4264074987947172E-2</v>
      </c>
      <c r="AG2484" s="87">
        <f t="shared" ca="1" si="278"/>
        <v>1.519962537915545</v>
      </c>
      <c r="AI2484" s="1">
        <v>40217</v>
      </c>
      <c r="AJ2484">
        <v>1056.74</v>
      </c>
      <c r="AK2484" s="85">
        <f t="shared" ca="1" si="281"/>
        <v>-8.9028488152998533E-3</v>
      </c>
      <c r="AL2484" s="87">
        <f t="shared" ca="1" si="279"/>
        <v>1.4758376254562777E-2</v>
      </c>
      <c r="AM2484" s="87">
        <f t="shared" ca="1" si="280"/>
        <v>23.797166662130813</v>
      </c>
    </row>
    <row r="2485" spans="2:39" x14ac:dyDescent="0.45">
      <c r="B2485" s="86">
        <v>40470</v>
      </c>
      <c r="C2485" s="5">
        <v>95.8</v>
      </c>
      <c r="E2485" s="86">
        <v>40478</v>
      </c>
      <c r="F2485" s="5">
        <v>2.8054999999999999</v>
      </c>
      <c r="G2485" s="5">
        <v>0.55134919364530766</v>
      </c>
      <c r="I2485" s="86">
        <v>40358</v>
      </c>
      <c r="J2485" s="5">
        <v>34.130000000000003</v>
      </c>
      <c r="L2485" s="86">
        <v>40484</v>
      </c>
      <c r="M2485" s="5">
        <v>2.1815000000000002</v>
      </c>
      <c r="O2485" s="86">
        <f t="shared" ca="1" si="275"/>
        <v>40484</v>
      </c>
      <c r="P2485" s="5">
        <v>1030.71</v>
      </c>
      <c r="Q2485" s="5">
        <v>24.475707239184398</v>
      </c>
      <c r="R2485" s="1"/>
      <c r="V2485" s="86">
        <v>40448</v>
      </c>
      <c r="W2485" s="5">
        <v>3.25</v>
      </c>
      <c r="Z2485" s="86">
        <v>40359</v>
      </c>
      <c r="AA2485" s="5">
        <v>84.9</v>
      </c>
      <c r="AC2485" s="1">
        <v>40332</v>
      </c>
      <c r="AD2485">
        <v>3.4607999999999999</v>
      </c>
      <c r="AE2485" s="87">
        <f t="shared" ca="1" si="276"/>
        <v>2.4799999999999933E-2</v>
      </c>
      <c r="AF2485" s="87">
        <f t="shared" ca="1" si="277"/>
        <v>4.3532784580512691E-2</v>
      </c>
      <c r="AG2485" s="87">
        <f t="shared" ca="1" si="278"/>
        <v>0.70194505957850006</v>
      </c>
      <c r="AI2485" s="1">
        <v>40214</v>
      </c>
      <c r="AJ2485">
        <v>1066.19</v>
      </c>
      <c r="AK2485" s="85">
        <f t="shared" ca="1" si="281"/>
        <v>2.8929715381732983E-3</v>
      </c>
      <c r="AL2485" s="87">
        <f t="shared" ca="1" si="279"/>
        <v>1.9075195235456859E-2</v>
      </c>
      <c r="AM2485" s="87">
        <f t="shared" ca="1" si="280"/>
        <v>30.757828117473924</v>
      </c>
    </row>
    <row r="2486" spans="2:39" x14ac:dyDescent="0.45">
      <c r="B2486" s="86">
        <v>40469</v>
      </c>
      <c r="C2486" s="5">
        <v>95.79</v>
      </c>
      <c r="E2486" s="86">
        <v>40477</v>
      </c>
      <c r="F2486" s="5">
        <v>2.7303000000000002</v>
      </c>
      <c r="G2486" s="5">
        <v>0.52084660249763814</v>
      </c>
      <c r="I2486" s="86">
        <v>40357</v>
      </c>
      <c r="J2486" s="5">
        <v>29</v>
      </c>
      <c r="L2486" s="86">
        <v>40483</v>
      </c>
      <c r="M2486" s="5">
        <v>2.2075999999999998</v>
      </c>
      <c r="O2486" s="86">
        <f t="shared" ca="1" si="275"/>
        <v>40483</v>
      </c>
      <c r="P2486" s="5">
        <v>1041.24</v>
      </c>
      <c r="Q2486" s="5">
        <v>25.0675302627699</v>
      </c>
      <c r="R2486" s="1"/>
      <c r="V2486" s="86">
        <v>40445</v>
      </c>
      <c r="W2486" s="5">
        <v>3.5</v>
      </c>
      <c r="Z2486" s="86">
        <v>40358</v>
      </c>
      <c r="AA2486" s="5">
        <v>85.03</v>
      </c>
      <c r="AC2486" s="1">
        <v>40331</v>
      </c>
      <c r="AD2486">
        <v>3.4359999999999999</v>
      </c>
      <c r="AE2486" s="87">
        <f t="shared" ca="1" si="276"/>
        <v>7.7199999999999935E-2</v>
      </c>
      <c r="AF2486" s="87">
        <f t="shared" ca="1" si="277"/>
        <v>6.1220993131441408E-2</v>
      </c>
      <c r="AG2486" s="87">
        <f t="shared" ca="1" si="278"/>
        <v>0.98715885246499147</v>
      </c>
      <c r="AI2486" s="1">
        <v>40213</v>
      </c>
      <c r="AJ2486">
        <v>1063.1099999999999</v>
      </c>
      <c r="AK2486" s="85">
        <f t="shared" ca="1" si="281"/>
        <v>-3.1635815571409806E-2</v>
      </c>
      <c r="AL2486" s="87">
        <f t="shared" ca="1" si="279"/>
        <v>2.1388489193491868E-2</v>
      </c>
      <c r="AM2486" s="87">
        <f t="shared" ca="1" si="280"/>
        <v>34.487902544925916</v>
      </c>
    </row>
    <row r="2487" spans="2:39" x14ac:dyDescent="0.45">
      <c r="B2487" s="86">
        <v>40466</v>
      </c>
      <c r="C2487" s="5">
        <v>96.19</v>
      </c>
      <c r="E2487" s="86">
        <v>40476</v>
      </c>
      <c r="F2487" s="5">
        <v>2.6463000000000001</v>
      </c>
      <c r="G2487" s="5">
        <v>0.49170233203975555</v>
      </c>
      <c r="I2487" s="86">
        <v>40354</v>
      </c>
      <c r="J2487" s="5">
        <v>28.53</v>
      </c>
      <c r="L2487" s="86">
        <v>40480</v>
      </c>
      <c r="M2487" s="5">
        <v>2.1835</v>
      </c>
      <c r="O2487" s="86">
        <f t="shared" ca="1" si="275"/>
        <v>40480</v>
      </c>
      <c r="P2487" s="5">
        <v>1074.57</v>
      </c>
      <c r="Q2487" s="5">
        <v>13.7181921185087</v>
      </c>
      <c r="R2487" s="1"/>
      <c r="V2487" s="86">
        <v>40444</v>
      </c>
      <c r="W2487" s="5">
        <v>4.25</v>
      </c>
      <c r="Z2487" s="86">
        <v>40357</v>
      </c>
      <c r="AA2487" s="5">
        <v>85.89</v>
      </c>
      <c r="AC2487" s="1">
        <v>40330</v>
      </c>
      <c r="AD2487">
        <v>3.3588</v>
      </c>
      <c r="AE2487" s="87">
        <f t="shared" ca="1" si="276"/>
        <v>-2.6199999999999779E-2</v>
      </c>
      <c r="AF2487" s="87">
        <f t="shared" ca="1" si="277"/>
        <v>0.10573785194211832</v>
      </c>
      <c r="AG2487" s="87">
        <f t="shared" ca="1" si="278"/>
        <v>1.7049716322175765</v>
      </c>
      <c r="AI2487" s="1">
        <v>40212</v>
      </c>
      <c r="AJ2487">
        <v>1097.28</v>
      </c>
      <c r="AK2487" s="85">
        <f t="shared" ca="1" si="281"/>
        <v>-5.4894257632790867E-3</v>
      </c>
      <c r="AL2487" s="87">
        <f t="shared" ca="1" si="279"/>
        <v>1.2387500690219943E-2</v>
      </c>
      <c r="AM2487" s="87">
        <f t="shared" ca="1" si="280"/>
        <v>19.97424468435587</v>
      </c>
    </row>
    <row r="2488" spans="2:39" x14ac:dyDescent="0.45">
      <c r="B2488" s="86">
        <v>40465</v>
      </c>
      <c r="C2488" s="5">
        <v>94.2</v>
      </c>
      <c r="E2488" s="86">
        <v>40473</v>
      </c>
      <c r="F2488" s="5">
        <v>2.6219999999999999</v>
      </c>
      <c r="G2488" s="5">
        <v>0.67697237757533413</v>
      </c>
      <c r="I2488" s="86">
        <v>40353</v>
      </c>
      <c r="J2488" s="5">
        <v>29.74</v>
      </c>
      <c r="L2488" s="86">
        <v>40479</v>
      </c>
      <c r="M2488" s="5">
        <v>2.222</v>
      </c>
      <c r="O2488" s="86">
        <f t="shared" ca="1" si="275"/>
        <v>40479</v>
      </c>
      <c r="P2488" s="5">
        <v>1076.77</v>
      </c>
      <c r="Q2488" s="5">
        <v>15.8543373901592</v>
      </c>
      <c r="R2488" s="1"/>
      <c r="V2488" s="86">
        <v>40443</v>
      </c>
      <c r="W2488" s="5">
        <v>4</v>
      </c>
      <c r="Z2488" s="86">
        <v>40354</v>
      </c>
      <c r="AA2488" s="5">
        <v>85.7</v>
      </c>
      <c r="AC2488" s="1">
        <v>40329</v>
      </c>
      <c r="AD2488">
        <v>3.3849999999999998</v>
      </c>
      <c r="AE2488" s="87">
        <f t="shared" ca="1" si="276"/>
        <v>4.0000000000000036E-3</v>
      </c>
      <c r="AF2488" s="87">
        <f t="shared" ca="1" si="277"/>
        <v>0.10118248777991844</v>
      </c>
      <c r="AG2488" s="87">
        <f t="shared" ca="1" si="278"/>
        <v>1.6315185921915414</v>
      </c>
      <c r="AI2488" s="1">
        <v>40211</v>
      </c>
      <c r="AJ2488">
        <v>1103.32</v>
      </c>
      <c r="AK2488" s="85">
        <f t="shared" ca="1" si="281"/>
        <v>1.2889515330688271E-2</v>
      </c>
      <c r="AL2488" s="87">
        <f t="shared" ca="1" si="279"/>
        <v>1.4126831388643691E-2</v>
      </c>
      <c r="AM2488" s="87">
        <f t="shared" ca="1" si="280"/>
        <v>22.77883116439995</v>
      </c>
    </row>
    <row r="2489" spans="2:39" x14ac:dyDescent="0.45">
      <c r="B2489" s="86">
        <v>40464</v>
      </c>
      <c r="C2489" s="5">
        <v>92.1</v>
      </c>
      <c r="E2489" s="86">
        <v>40472</v>
      </c>
      <c r="F2489" s="5">
        <v>2.6044999999999998</v>
      </c>
      <c r="G2489" s="5">
        <v>0.87077696149281991</v>
      </c>
      <c r="I2489" s="86">
        <v>40352</v>
      </c>
      <c r="J2489" s="5">
        <v>26.91</v>
      </c>
      <c r="L2489" s="86">
        <v>40478</v>
      </c>
      <c r="M2489" s="5">
        <v>2.2246999999999999</v>
      </c>
      <c r="O2489" s="86">
        <f t="shared" ca="1" si="275"/>
        <v>40478</v>
      </c>
      <c r="P2489" s="5">
        <v>1073.69</v>
      </c>
      <c r="Q2489" s="5">
        <v>12.2621934032657</v>
      </c>
      <c r="R2489" s="1"/>
      <c r="V2489" s="86">
        <v>40442</v>
      </c>
      <c r="W2489" s="5">
        <v>2.25</v>
      </c>
      <c r="Z2489" s="86">
        <v>40353</v>
      </c>
      <c r="AA2489" s="5">
        <v>85.31</v>
      </c>
      <c r="AC2489" s="1">
        <v>40326</v>
      </c>
      <c r="AD2489">
        <v>3.3809999999999998</v>
      </c>
      <c r="AE2489" s="87">
        <f t="shared" ca="1" si="276"/>
        <v>-6.800000000000006E-2</v>
      </c>
      <c r="AF2489" s="87">
        <f t="shared" ca="1" si="277"/>
        <v>0.10623441062104123</v>
      </c>
      <c r="AG2489" s="87">
        <f t="shared" ca="1" si="278"/>
        <v>1.7129784003308388</v>
      </c>
      <c r="AI2489" s="1">
        <v>40210</v>
      </c>
      <c r="AJ2489">
        <v>1089.19</v>
      </c>
      <c r="AK2489" s="85">
        <f t="shared" ca="1" si="281"/>
        <v>1.4165354795150988E-2</v>
      </c>
      <c r="AL2489" s="87">
        <f t="shared" ca="1" si="279"/>
        <v>1.2401478690505445E-2</v>
      </c>
      <c r="AM2489" s="87">
        <f t="shared" ca="1" si="280"/>
        <v>19.996783532577371</v>
      </c>
    </row>
    <row r="2490" spans="2:39" x14ac:dyDescent="0.45">
      <c r="B2490" s="86">
        <v>40463</v>
      </c>
      <c r="C2490" s="5">
        <v>90.5</v>
      </c>
      <c r="E2490" s="86">
        <v>40471</v>
      </c>
      <c r="F2490" s="5">
        <v>2.5379999999999998</v>
      </c>
      <c r="G2490" s="5">
        <v>0.70788153434502588</v>
      </c>
      <c r="I2490" s="86">
        <v>40351</v>
      </c>
      <c r="J2490" s="5">
        <v>27.05</v>
      </c>
      <c r="L2490" s="86">
        <v>40477</v>
      </c>
      <c r="M2490" s="5">
        <v>2.1678000000000002</v>
      </c>
      <c r="O2490" s="86">
        <f t="shared" ca="1" si="275"/>
        <v>40477</v>
      </c>
      <c r="P2490" s="5">
        <v>1092.04</v>
      </c>
      <c r="Q2490" s="5">
        <v>12.135830559719199</v>
      </c>
      <c r="R2490" s="1"/>
      <c r="V2490" s="86">
        <v>40441</v>
      </c>
      <c r="W2490" s="5">
        <v>1.75</v>
      </c>
      <c r="Z2490" s="86">
        <v>40352</v>
      </c>
      <c r="AA2490" s="5">
        <v>85.9</v>
      </c>
      <c r="AC2490" s="1">
        <v>40325</v>
      </c>
      <c r="AD2490">
        <v>3.4489999999999998</v>
      </c>
      <c r="AE2490" s="87">
        <f t="shared" ca="1" si="276"/>
        <v>0.17300000000000004</v>
      </c>
      <c r="AF2490" s="87">
        <f t="shared" ca="1" si="277"/>
        <v>9.0807832811933137E-2</v>
      </c>
      <c r="AG2490" s="87">
        <f t="shared" ca="1" si="278"/>
        <v>1.4642323073884143</v>
      </c>
      <c r="AI2490" s="1">
        <v>40207</v>
      </c>
      <c r="AJ2490">
        <v>1073.8699999999999</v>
      </c>
      <c r="AK2490" s="85">
        <f t="shared" ca="1" si="281"/>
        <v>-9.8777674896224528E-3</v>
      </c>
      <c r="AL2490" s="87">
        <f t="shared" ca="1" si="279"/>
        <v>7.5037032711759623E-3</v>
      </c>
      <c r="AM2490" s="87">
        <f t="shared" ca="1" si="280"/>
        <v>12.099357967794315</v>
      </c>
    </row>
    <row r="2491" spans="2:39" x14ac:dyDescent="0.45">
      <c r="B2491" s="86">
        <v>40459</v>
      </c>
      <c r="C2491" s="5">
        <v>90.5</v>
      </c>
      <c r="E2491" s="86">
        <v>40470</v>
      </c>
      <c r="F2491" s="5">
        <v>2.5448</v>
      </c>
      <c r="G2491" s="5">
        <v>1.116303654925487</v>
      </c>
      <c r="I2491" s="86">
        <v>40350</v>
      </c>
      <c r="J2491" s="5">
        <v>24.88</v>
      </c>
      <c r="L2491" s="86">
        <v>40476</v>
      </c>
      <c r="M2491" s="5">
        <v>2.1133000000000002</v>
      </c>
      <c r="O2491" s="86">
        <f t="shared" ca="1" si="275"/>
        <v>40476</v>
      </c>
      <c r="P2491" s="5">
        <v>1095.31</v>
      </c>
      <c r="Q2491" s="5">
        <v>13.313368920055</v>
      </c>
      <c r="R2491" s="1"/>
      <c r="V2491" s="86">
        <v>40438</v>
      </c>
      <c r="W2491" s="5">
        <v>1.75</v>
      </c>
      <c r="Z2491" s="86">
        <v>40351</v>
      </c>
      <c r="AA2491" s="5">
        <v>85.96</v>
      </c>
      <c r="AC2491" s="1">
        <v>40324</v>
      </c>
      <c r="AD2491">
        <v>3.2759999999999998</v>
      </c>
      <c r="AE2491" s="87">
        <f t="shared" ca="1" si="276"/>
        <v>2.4499999999999744E-2</v>
      </c>
      <c r="AF2491" s="87">
        <f t="shared" ca="1" si="277"/>
        <v>2.4063717501666068E-2</v>
      </c>
      <c r="AG2491" s="87">
        <f t="shared" ca="1" si="278"/>
        <v>0.38801578576134932</v>
      </c>
      <c r="AI2491" s="1">
        <v>40206</v>
      </c>
      <c r="AJ2491">
        <v>1084.53</v>
      </c>
      <c r="AK2491" s="85">
        <f t="shared" ca="1" si="281"/>
        <v>-1.1888152547708633E-2</v>
      </c>
      <c r="AL2491" s="87">
        <f t="shared" ca="1" si="279"/>
        <v>8.0195505065706763E-3</v>
      </c>
      <c r="AM2491" s="87">
        <f t="shared" ca="1" si="280"/>
        <v>12.931136641894197</v>
      </c>
    </row>
    <row r="2492" spans="2:39" x14ac:dyDescent="0.45">
      <c r="B2492" s="86">
        <v>40458</v>
      </c>
      <c r="C2492" s="5">
        <v>95.3</v>
      </c>
      <c r="E2492" s="86">
        <v>40469</v>
      </c>
      <c r="F2492" s="5">
        <v>2.5768</v>
      </c>
      <c r="G2492" s="5">
        <v>1.0722599731408422</v>
      </c>
      <c r="I2492" s="86">
        <v>40347</v>
      </c>
      <c r="J2492" s="5">
        <v>23.95</v>
      </c>
      <c r="L2492" s="86">
        <v>40473</v>
      </c>
      <c r="M2492" s="5">
        <v>2.0855000000000001</v>
      </c>
      <c r="O2492" s="86">
        <f t="shared" ca="1" si="275"/>
        <v>40473</v>
      </c>
      <c r="P2492" s="5">
        <v>1113.2</v>
      </c>
      <c r="Q2492" s="5">
        <v>3.92643496659755</v>
      </c>
      <c r="R2492" s="1"/>
      <c r="V2492" s="86">
        <v>40437</v>
      </c>
      <c r="W2492" s="5">
        <v>1.25</v>
      </c>
      <c r="Z2492" s="86">
        <v>40350</v>
      </c>
      <c r="AA2492" s="5">
        <v>86.58</v>
      </c>
      <c r="AC2492" s="1">
        <v>40323</v>
      </c>
      <c r="AD2492">
        <v>3.2515000000000001</v>
      </c>
      <c r="AE2492" s="87">
        <f t="shared" ca="1" si="276"/>
        <v>-3.2499999999999751E-2</v>
      </c>
      <c r="AF2492" s="87">
        <f t="shared" ca="1" si="277"/>
        <v>7.4595995200814766E-2</v>
      </c>
      <c r="AG2492" s="87">
        <f t="shared" ca="1" si="278"/>
        <v>1.2028242805996205</v>
      </c>
      <c r="AI2492" s="1">
        <v>40205</v>
      </c>
      <c r="AJ2492">
        <v>1097.5</v>
      </c>
      <c r="AK2492" s="85">
        <f t="shared" ca="1" si="281"/>
        <v>4.868323105307144E-3</v>
      </c>
      <c r="AL2492" s="87">
        <f t="shared" ca="1" si="279"/>
        <v>1.2786128594266352E-2</v>
      </c>
      <c r="AM2492" s="87">
        <f t="shared" ca="1" si="280"/>
        <v>20.617012865973106</v>
      </c>
    </row>
    <row r="2493" spans="2:39" x14ac:dyDescent="0.45">
      <c r="B2493" s="86">
        <v>40457</v>
      </c>
      <c r="C2493" s="5">
        <v>96.8</v>
      </c>
      <c r="E2493" s="86">
        <v>40466</v>
      </c>
      <c r="F2493" s="5">
        <v>2.6360000000000001</v>
      </c>
      <c r="G2493" s="5">
        <v>0.73656744429821097</v>
      </c>
      <c r="I2493" s="86">
        <v>40346</v>
      </c>
      <c r="J2493" s="5">
        <v>25.05</v>
      </c>
      <c r="L2493" s="86">
        <v>40472</v>
      </c>
      <c r="M2493" s="5">
        <v>2.0792000000000002</v>
      </c>
      <c r="O2493" s="86">
        <f t="shared" ca="1" si="275"/>
        <v>40472</v>
      </c>
      <c r="P2493" s="5">
        <v>1117.51</v>
      </c>
      <c r="Q2493" s="5">
        <v>18.228318785067799</v>
      </c>
      <c r="R2493" s="1"/>
      <c r="V2493" s="86">
        <v>40436</v>
      </c>
      <c r="W2493" s="5">
        <v>-0.75</v>
      </c>
      <c r="Z2493" s="86">
        <v>40347</v>
      </c>
      <c r="AA2493" s="5">
        <v>86.27</v>
      </c>
      <c r="AC2493" s="1">
        <v>40322</v>
      </c>
      <c r="AD2493">
        <v>3.2839999999999998</v>
      </c>
      <c r="AE2493" s="87">
        <f t="shared" ca="1" si="276"/>
        <v>4.9999999999972289E-4</v>
      </c>
      <c r="AF2493" s="87">
        <f t="shared" ca="1" si="277"/>
        <v>8.0987509324998028E-2</v>
      </c>
      <c r="AG2493" s="87">
        <f t="shared" ca="1" si="278"/>
        <v>1.3058843491417327</v>
      </c>
      <c r="AI2493" s="1">
        <v>40204</v>
      </c>
      <c r="AJ2493">
        <v>1092.17</v>
      </c>
      <c r="AK2493" s="85">
        <f t="shared" ca="1" si="281"/>
        <v>-4.2211889299902531E-3</v>
      </c>
      <c r="AL2493" s="87">
        <f t="shared" ca="1" si="279"/>
        <v>1.268770916286598E-2</v>
      </c>
      <c r="AM2493" s="87">
        <f t="shared" ca="1" si="280"/>
        <v>20.45831630129495</v>
      </c>
    </row>
    <row r="2494" spans="2:39" x14ac:dyDescent="0.45">
      <c r="B2494" s="86">
        <v>40456</v>
      </c>
      <c r="C2494" s="5">
        <v>102.8</v>
      </c>
      <c r="E2494" s="86">
        <v>40465</v>
      </c>
      <c r="F2494" s="5">
        <v>2.5920000000000001</v>
      </c>
      <c r="G2494" s="5">
        <v>0.77328596478491052</v>
      </c>
      <c r="I2494" s="86">
        <v>40345</v>
      </c>
      <c r="J2494" s="5">
        <v>25.92</v>
      </c>
      <c r="L2494" s="86">
        <v>40471</v>
      </c>
      <c r="M2494" s="5">
        <v>2.0259999999999998</v>
      </c>
      <c r="O2494" s="86">
        <f t="shared" ca="1" si="275"/>
        <v>40471</v>
      </c>
      <c r="P2494" s="5">
        <v>1116.04</v>
      </c>
      <c r="Q2494" s="5">
        <v>19.122530695194499</v>
      </c>
      <c r="R2494" s="1"/>
      <c r="V2494" s="86">
        <v>40435</v>
      </c>
      <c r="W2494" s="5">
        <v>-2</v>
      </c>
      <c r="Z2494" s="86">
        <v>40346</v>
      </c>
      <c r="AA2494" s="5">
        <v>85.9</v>
      </c>
      <c r="AC2494" s="1">
        <v>40319</v>
      </c>
      <c r="AD2494">
        <v>3.2835000000000001</v>
      </c>
      <c r="AE2494" s="87">
        <f t="shared" ca="1" si="276"/>
        <v>8.999999999999897E-3</v>
      </c>
      <c r="AF2494" s="87">
        <f t="shared" ca="1" si="277"/>
        <v>8.6799347155762832E-2</v>
      </c>
      <c r="AG2494" s="87">
        <f t="shared" ca="1" si="278"/>
        <v>1.399597418307609</v>
      </c>
      <c r="AI2494" s="1">
        <v>40203</v>
      </c>
      <c r="AJ2494">
        <v>1096.79</v>
      </c>
      <c r="AK2494" s="85">
        <f t="shared" ca="1" si="281"/>
        <v>4.596658844151183E-3</v>
      </c>
      <c r="AL2494" s="87">
        <f t="shared" ca="1" si="279"/>
        <v>1.2054748292353404E-2</v>
      </c>
      <c r="AM2494" s="87">
        <f t="shared" ca="1" si="280"/>
        <v>19.437697564762988</v>
      </c>
    </row>
    <row r="2495" spans="2:39" x14ac:dyDescent="0.45">
      <c r="B2495" s="86">
        <v>40455</v>
      </c>
      <c r="C2495" s="5">
        <v>107</v>
      </c>
      <c r="E2495" s="86">
        <v>40464</v>
      </c>
      <c r="F2495" s="5">
        <v>2.5003000000000002</v>
      </c>
      <c r="G2495" s="5">
        <v>0.25603307078057802</v>
      </c>
      <c r="I2495" s="86">
        <v>40344</v>
      </c>
      <c r="J2495" s="5">
        <v>25.87</v>
      </c>
      <c r="L2495" s="86">
        <v>40470</v>
      </c>
      <c r="M2495" s="5">
        <v>2.0047999999999999</v>
      </c>
      <c r="O2495" s="86">
        <f t="shared" ca="1" si="275"/>
        <v>40470</v>
      </c>
      <c r="P2495" s="5">
        <v>1114.6099999999999</v>
      </c>
      <c r="Q2495" s="5">
        <v>18.6843088879702</v>
      </c>
      <c r="R2495" s="1"/>
      <c r="V2495" s="86">
        <v>40434</v>
      </c>
      <c r="W2495" s="5">
        <v>-2.13</v>
      </c>
      <c r="Z2495" s="86">
        <v>40345</v>
      </c>
      <c r="AA2495" s="5">
        <v>85.26</v>
      </c>
      <c r="AC2495" s="1">
        <v>40318</v>
      </c>
      <c r="AD2495">
        <v>3.2745000000000002</v>
      </c>
      <c r="AE2495" s="87">
        <f t="shared" ca="1" si="276"/>
        <v>-0.15249999999999986</v>
      </c>
      <c r="AF2495" s="87">
        <f t="shared" ca="1" si="277"/>
        <v>9.4585177661900582E-2</v>
      </c>
      <c r="AG2495" s="87">
        <f t="shared" ca="1" si="278"/>
        <v>1.5251401629577057</v>
      </c>
      <c r="AI2495" s="1">
        <v>40200</v>
      </c>
      <c r="AJ2495">
        <v>1091.76</v>
      </c>
      <c r="AK2495" s="85">
        <f t="shared" ca="1" si="281"/>
        <v>-2.2389806068551035E-2</v>
      </c>
      <c r="AL2495" s="87">
        <f t="shared" ca="1" si="279"/>
        <v>1.5705301649836727E-2</v>
      </c>
      <c r="AM2495" s="87">
        <f t="shared" ca="1" si="280"/>
        <v>25.324037983152429</v>
      </c>
    </row>
    <row r="2496" spans="2:39" x14ac:dyDescent="0.45">
      <c r="B2496" s="86">
        <v>40452</v>
      </c>
      <c r="C2496" s="5">
        <v>106.09</v>
      </c>
      <c r="E2496" s="86">
        <v>40463</v>
      </c>
      <c r="F2496" s="5">
        <v>2.5175000000000001</v>
      </c>
      <c r="G2496" s="5">
        <v>0.20723400621841351</v>
      </c>
      <c r="I2496" s="86">
        <v>40343</v>
      </c>
      <c r="J2496" s="5">
        <v>28.58</v>
      </c>
      <c r="L2496" s="86">
        <v>40469</v>
      </c>
      <c r="M2496" s="5">
        <v>2.0247999999999999</v>
      </c>
      <c r="O2496" s="86">
        <f t="shared" ca="1" si="275"/>
        <v>40469</v>
      </c>
      <c r="P2496" s="5">
        <v>1115.23</v>
      </c>
      <c r="Q2496" s="5">
        <v>23.820438865108699</v>
      </c>
      <c r="R2496" s="1"/>
      <c r="V2496" s="86">
        <v>40431</v>
      </c>
      <c r="W2496" s="5">
        <v>-1.5</v>
      </c>
      <c r="Z2496" s="86">
        <v>40344</v>
      </c>
      <c r="AA2496" s="5">
        <v>85.19</v>
      </c>
      <c r="AC2496" s="1">
        <v>40317</v>
      </c>
      <c r="AD2496">
        <v>3.427</v>
      </c>
      <c r="AE2496" s="87">
        <f t="shared" ca="1" si="276"/>
        <v>1.7199999999999882E-2</v>
      </c>
      <c r="AF2496" s="87">
        <f t="shared" ca="1" si="277"/>
        <v>7.3894361535009112E-2</v>
      </c>
      <c r="AG2496" s="87">
        <f t="shared" ca="1" si="278"/>
        <v>1.191510777682403</v>
      </c>
      <c r="AI2496" s="1">
        <v>40199</v>
      </c>
      <c r="AJ2496">
        <v>1116.48</v>
      </c>
      <c r="AK2496" s="85">
        <f t="shared" ca="1" si="281"/>
        <v>-1.9126605455027455E-2</v>
      </c>
      <c r="AL2496" s="87">
        <f t="shared" ca="1" si="279"/>
        <v>1.3573109930554649E-2</v>
      </c>
      <c r="AM2496" s="87">
        <f t="shared" ca="1" si="280"/>
        <v>21.885982141224439</v>
      </c>
    </row>
    <row r="2497" spans="2:39" x14ac:dyDescent="0.45">
      <c r="B2497" s="86">
        <v>40451</v>
      </c>
      <c r="C2497" s="5">
        <v>106</v>
      </c>
      <c r="E2497" s="86">
        <v>40462</v>
      </c>
      <c r="F2497" s="5">
        <v>2.4980000000000002</v>
      </c>
      <c r="G2497" s="5">
        <v>0.57870165024821041</v>
      </c>
      <c r="I2497" s="86">
        <v>40340</v>
      </c>
      <c r="J2497" s="5">
        <v>28.79</v>
      </c>
      <c r="L2497" s="86">
        <v>40466</v>
      </c>
      <c r="M2497" s="5">
        <v>2.0870000000000002</v>
      </c>
      <c r="O2497" s="86">
        <f t="shared" ca="1" si="275"/>
        <v>40466</v>
      </c>
      <c r="P2497" s="5">
        <v>1089.6300000000001</v>
      </c>
      <c r="Q2497" s="5">
        <v>25.300455642261198</v>
      </c>
      <c r="R2497" s="1"/>
      <c r="V2497" s="86">
        <v>40430</v>
      </c>
      <c r="W2497" s="5">
        <v>-2</v>
      </c>
      <c r="Z2497" s="86">
        <v>40343</v>
      </c>
      <c r="AA2497" s="5">
        <v>84.37</v>
      </c>
      <c r="AC2497" s="1">
        <v>40316</v>
      </c>
      <c r="AD2497">
        <v>3.4098000000000002</v>
      </c>
      <c r="AE2497" s="87">
        <f t="shared" ca="1" si="276"/>
        <v>-0.11769999999999969</v>
      </c>
      <c r="AF2497" s="87">
        <f t="shared" ca="1" si="277"/>
        <v>6.5076794379153646E-2</v>
      </c>
      <c r="AG2497" s="87">
        <f t="shared" ca="1" si="278"/>
        <v>1.0493317794355259</v>
      </c>
      <c r="AI2497" s="1">
        <v>40198</v>
      </c>
      <c r="AJ2497">
        <v>1138.04</v>
      </c>
      <c r="AK2497" s="85">
        <f t="shared" ca="1" si="281"/>
        <v>-1.0654437906525255E-2</v>
      </c>
      <c r="AL2497" s="87">
        <f t="shared" ca="1" si="279"/>
        <v>1.1268417402061618E-2</v>
      </c>
      <c r="AM2497" s="87">
        <f t="shared" ca="1" si="280"/>
        <v>18.169777102166698</v>
      </c>
    </row>
    <row r="2498" spans="2:39" x14ac:dyDescent="0.45">
      <c r="B2498" s="86">
        <v>40450</v>
      </c>
      <c r="C2498" s="5">
        <v>106.89</v>
      </c>
      <c r="E2498" s="86">
        <v>40459</v>
      </c>
      <c r="F2498" s="5">
        <v>2.4984999999999999</v>
      </c>
      <c r="G2498" s="5">
        <v>0.62227051995093086</v>
      </c>
      <c r="I2498" s="86">
        <v>40339</v>
      </c>
      <c r="J2498" s="5">
        <v>30.57</v>
      </c>
      <c r="L2498" s="86">
        <v>40465</v>
      </c>
      <c r="M2498" s="5">
        <v>2.0430000000000001</v>
      </c>
      <c r="O2498" s="86">
        <f t="shared" ca="1" si="275"/>
        <v>40465</v>
      </c>
      <c r="P2498" s="5">
        <v>1091.5999999999999</v>
      </c>
      <c r="Q2498" s="5">
        <v>23.746387809317</v>
      </c>
      <c r="R2498" s="1"/>
      <c r="V2498" s="86">
        <v>40429</v>
      </c>
      <c r="W2498" s="5">
        <v>-3.56</v>
      </c>
      <c r="Z2498" s="86">
        <v>40340</v>
      </c>
      <c r="AA2498" s="5">
        <v>84.2577</v>
      </c>
      <c r="AC2498" s="1">
        <v>40315</v>
      </c>
      <c r="AD2498">
        <v>3.5274999999999999</v>
      </c>
      <c r="AE2498" s="87">
        <f t="shared" ca="1" si="276"/>
        <v>3.5499999999999865E-2</v>
      </c>
      <c r="AF2498" s="87">
        <f t="shared" ca="1" si="277"/>
        <v>5.9896939265152188E-2</v>
      </c>
      <c r="AG2498" s="87">
        <f t="shared" ca="1" si="278"/>
        <v>0.96580912537968167</v>
      </c>
      <c r="AI2498" s="1">
        <v>40197</v>
      </c>
      <c r="AJ2498">
        <v>1150.23</v>
      </c>
      <c r="AK2498" s="85">
        <f t="shared" ca="1" si="281"/>
        <v>1.242219397685807E-2</v>
      </c>
      <c r="AL2498" s="87">
        <f t="shared" ca="1" si="279"/>
        <v>1.0162145362200005E-2</v>
      </c>
      <c r="AM2498" s="87">
        <f t="shared" ca="1" si="280"/>
        <v>16.385967037146631</v>
      </c>
    </row>
    <row r="2499" spans="2:39" x14ac:dyDescent="0.45">
      <c r="B2499" s="86">
        <v>40449</v>
      </c>
      <c r="C2499" s="5">
        <v>102.27</v>
      </c>
      <c r="E2499" s="86">
        <v>40458</v>
      </c>
      <c r="F2499" s="5">
        <v>2.4874999999999998</v>
      </c>
      <c r="G2499" s="5">
        <v>0.57454490686107396</v>
      </c>
      <c r="I2499" s="86">
        <v>40338</v>
      </c>
      <c r="J2499" s="5">
        <v>33.729999999999997</v>
      </c>
      <c r="L2499" s="86">
        <v>40464</v>
      </c>
      <c r="M2499" s="5">
        <v>1.9833000000000001</v>
      </c>
      <c r="O2499" s="86">
        <f t="shared" ca="1" si="275"/>
        <v>40464</v>
      </c>
      <c r="P2499" s="5">
        <v>1086.8399999999999</v>
      </c>
      <c r="Q2499" s="5">
        <v>30.619288515275301</v>
      </c>
      <c r="R2499" s="1"/>
      <c r="V2499" s="86">
        <v>40428</v>
      </c>
      <c r="W2499" s="5">
        <v>-4.25</v>
      </c>
      <c r="Z2499" s="86">
        <v>40339</v>
      </c>
      <c r="AA2499" s="5">
        <v>84.14</v>
      </c>
      <c r="AC2499" s="1">
        <v>40312</v>
      </c>
      <c r="AD2499">
        <v>3.492</v>
      </c>
      <c r="AE2499" s="87">
        <f t="shared" ca="1" si="276"/>
        <v>-7.7999999999999847E-2</v>
      </c>
      <c r="AF2499" s="87">
        <f t="shared" ca="1" si="277"/>
        <v>5.2533695535976407E-2</v>
      </c>
      <c r="AG2499" s="87">
        <f t="shared" ca="1" si="278"/>
        <v>0.84708038776336536</v>
      </c>
      <c r="AI2499" s="1">
        <v>40193</v>
      </c>
      <c r="AJ2499">
        <v>1136.03</v>
      </c>
      <c r="AK2499" s="85">
        <f t="shared" ca="1" si="281"/>
        <v>-1.0882186102969552E-2</v>
      </c>
      <c r="AL2499" s="87">
        <f t="shared" ca="1" si="279"/>
        <v>9.2893618129339852E-3</v>
      </c>
      <c r="AM2499" s="87">
        <f t="shared" ca="1" si="280"/>
        <v>14.978645850615136</v>
      </c>
    </row>
    <row r="2500" spans="2:39" x14ac:dyDescent="0.45">
      <c r="B2500" s="86">
        <v>40448</v>
      </c>
      <c r="C2500" s="5">
        <v>105.9</v>
      </c>
      <c r="E2500" s="86">
        <v>40457</v>
      </c>
      <c r="F2500" s="5">
        <v>2.4973000000000001</v>
      </c>
      <c r="G2500" s="5">
        <v>0.6664366811633351</v>
      </c>
      <c r="I2500" s="86">
        <v>40337</v>
      </c>
      <c r="J2500" s="5">
        <v>33.700000000000003</v>
      </c>
      <c r="L2500" s="86">
        <v>40463</v>
      </c>
      <c r="M2500" s="5">
        <v>1.9804999999999999</v>
      </c>
      <c r="O2500" s="86">
        <f t="shared" ca="1" si="275"/>
        <v>40463</v>
      </c>
      <c r="P2500" s="5">
        <v>1055.69</v>
      </c>
      <c r="Q2500" s="5">
        <v>30.727407302707299</v>
      </c>
      <c r="R2500" s="1"/>
      <c r="V2500" s="86">
        <v>40427</v>
      </c>
      <c r="W2500" s="5">
        <v>-1.88</v>
      </c>
      <c r="Z2500" s="86">
        <v>40338</v>
      </c>
      <c r="AA2500" s="5">
        <v>83.293999999999997</v>
      </c>
      <c r="AC2500" s="1">
        <v>40311</v>
      </c>
      <c r="AD2500">
        <v>3.57</v>
      </c>
      <c r="AE2500" s="87">
        <f t="shared" ca="1" si="276"/>
        <v>-4.4300000000000228E-2</v>
      </c>
      <c r="AF2500" s="87">
        <f t="shared" ca="1" si="277"/>
        <v>6.1495928049478774E-2</v>
      </c>
      <c r="AG2500" s="87">
        <f t="shared" ca="1" si="278"/>
        <v>0.9915920448114407</v>
      </c>
      <c r="AI2500" s="1">
        <v>40192</v>
      </c>
      <c r="AJ2500">
        <v>1148.46</v>
      </c>
      <c r="AK2500" s="85">
        <f t="shared" ca="1" si="281"/>
        <v>2.4235673156261114E-3</v>
      </c>
      <c r="AL2500" s="87">
        <f t="shared" ca="1" si="279"/>
        <v>7.398265818249098E-3</v>
      </c>
      <c r="AM2500" s="87">
        <f t="shared" ca="1" si="280"/>
        <v>11.92934518343022</v>
      </c>
    </row>
    <row r="2501" spans="2:39" x14ac:dyDescent="0.45">
      <c r="B2501" s="86">
        <v>40445</v>
      </c>
      <c r="C2501" s="5">
        <v>100</v>
      </c>
      <c r="E2501" s="86">
        <v>40456</v>
      </c>
      <c r="F2501" s="5">
        <v>2.5668000000000002</v>
      </c>
      <c r="G2501" s="5">
        <v>0.49983982434375612</v>
      </c>
      <c r="I2501" s="86">
        <v>40336</v>
      </c>
      <c r="J2501" s="5">
        <v>36.57</v>
      </c>
      <c r="L2501" s="86">
        <v>40462</v>
      </c>
      <c r="M2501" s="5">
        <v>1.9731000000000001</v>
      </c>
      <c r="O2501" s="86">
        <f t="shared" ca="1" si="275"/>
        <v>40462</v>
      </c>
      <c r="P2501" s="5">
        <v>1062</v>
      </c>
      <c r="Q2501" s="5">
        <v>33.094334488228803</v>
      </c>
      <c r="R2501" s="1"/>
      <c r="V2501" s="86">
        <v>40424</v>
      </c>
      <c r="W2501" s="5">
        <v>-2</v>
      </c>
      <c r="Z2501" s="86">
        <v>40337</v>
      </c>
      <c r="AA2501" s="5">
        <v>83.11</v>
      </c>
      <c r="AC2501" s="1">
        <v>40310</v>
      </c>
      <c r="AD2501">
        <v>3.6143000000000001</v>
      </c>
      <c r="AE2501" s="87">
        <f t="shared" ca="1" si="276"/>
        <v>4.3800000000000061E-2</v>
      </c>
      <c r="AF2501" s="87">
        <f t="shared" ca="1" si="277"/>
        <v>4.3669974429425322E-2</v>
      </c>
      <c r="AG2501" s="87">
        <f t="shared" ca="1" si="278"/>
        <v>0.70415717942326761</v>
      </c>
      <c r="AI2501" s="1">
        <v>40191</v>
      </c>
      <c r="AJ2501">
        <v>1145.68</v>
      </c>
      <c r="AK2501" s="85">
        <f t="shared" ca="1" si="281"/>
        <v>8.2913836675784416E-3</v>
      </c>
      <c r="AL2501" s="87">
        <f t="shared" ca="1" si="279"/>
        <v>7.4349212965322464E-3</v>
      </c>
      <c r="AM2501" s="87">
        <f t="shared" ca="1" si="280"/>
        <v>11.988450366191399</v>
      </c>
    </row>
    <row r="2502" spans="2:39" x14ac:dyDescent="0.45">
      <c r="B2502" s="86">
        <v>40444</v>
      </c>
      <c r="C2502" s="5">
        <v>104.52</v>
      </c>
      <c r="E2502" s="86">
        <v>40455</v>
      </c>
      <c r="F2502" s="5">
        <v>2.5535000000000001</v>
      </c>
      <c r="G2502" s="5">
        <v>0.62475561888896325</v>
      </c>
      <c r="I2502" s="86">
        <v>40333</v>
      </c>
      <c r="J2502" s="5">
        <v>35.479999999999997</v>
      </c>
      <c r="L2502" s="86">
        <v>40459</v>
      </c>
      <c r="M2502" s="5">
        <v>1.9875</v>
      </c>
      <c r="O2502" s="86">
        <f t="shared" ca="1" si="275"/>
        <v>40459</v>
      </c>
      <c r="P2502" s="5">
        <v>1050.47</v>
      </c>
      <c r="Q2502" s="5">
        <v>41.509569567082401</v>
      </c>
      <c r="R2502" s="1"/>
      <c r="V2502" s="86">
        <v>40423</v>
      </c>
      <c r="W2502" s="5">
        <v>-0.31</v>
      </c>
      <c r="Z2502" s="86">
        <v>40336</v>
      </c>
      <c r="AA2502" s="5">
        <v>82.98</v>
      </c>
      <c r="AC2502" s="1">
        <v>40309</v>
      </c>
      <c r="AD2502">
        <v>3.5705</v>
      </c>
      <c r="AE2502" s="87">
        <f t="shared" ca="1" si="276"/>
        <v>-4.0000000000000036E-3</v>
      </c>
      <c r="AF2502" s="87">
        <f t="shared" ca="1" si="277"/>
        <v>8.1525681025469726E-2</v>
      </c>
      <c r="AG2502" s="87">
        <f t="shared" ca="1" si="278"/>
        <v>1.3145621070658187</v>
      </c>
      <c r="AI2502" s="1">
        <v>40190</v>
      </c>
      <c r="AJ2502">
        <v>1136.22</v>
      </c>
      <c r="AK2502" s="85">
        <f t="shared" ca="1" si="281"/>
        <v>-9.4254376828489875E-3</v>
      </c>
      <c r="AL2502" s="87">
        <f t="shared" ca="1" si="279"/>
        <v>6.2173742688056075E-3</v>
      </c>
      <c r="AM2502" s="87">
        <f t="shared" ca="1" si="280"/>
        <v>10.025214774550006</v>
      </c>
    </row>
    <row r="2503" spans="2:39" x14ac:dyDescent="0.45">
      <c r="B2503" s="86">
        <v>40443</v>
      </c>
      <c r="C2503" s="5">
        <v>105.8</v>
      </c>
      <c r="E2503" s="86">
        <v>40452</v>
      </c>
      <c r="F2503" s="5">
        <v>2.59</v>
      </c>
      <c r="G2503" s="5">
        <v>0.91664561490978269</v>
      </c>
      <c r="I2503" s="86">
        <v>40332</v>
      </c>
      <c r="J2503" s="5">
        <v>29.46</v>
      </c>
      <c r="L2503" s="86">
        <v>40458</v>
      </c>
      <c r="M2503" s="5">
        <v>1.958</v>
      </c>
      <c r="O2503" s="86">
        <f t="shared" ca="1" si="275"/>
        <v>40458</v>
      </c>
      <c r="P2503" s="5">
        <v>1064.8800000000001</v>
      </c>
      <c r="Q2503" s="5">
        <v>42.290885836654397</v>
      </c>
      <c r="R2503" s="1"/>
      <c r="V2503" s="86">
        <v>40422</v>
      </c>
      <c r="W2503" s="5">
        <v>0.31</v>
      </c>
      <c r="Z2503" s="86">
        <v>40333</v>
      </c>
      <c r="AA2503" s="5">
        <v>83.56</v>
      </c>
      <c r="AC2503" s="1">
        <v>40308</v>
      </c>
      <c r="AD2503">
        <v>3.5745</v>
      </c>
      <c r="AE2503" s="87">
        <f t="shared" ca="1" si="276"/>
        <v>9.8199999999999843E-2</v>
      </c>
      <c r="AF2503" s="87">
        <f t="shared" ca="1" si="277"/>
        <v>8.5937108786988139E-2</v>
      </c>
      <c r="AG2503" s="87">
        <f t="shared" ca="1" si="278"/>
        <v>1.385694242368541</v>
      </c>
      <c r="AI2503" s="1">
        <v>40189</v>
      </c>
      <c r="AJ2503">
        <v>1146.98</v>
      </c>
      <c r="AK2503" s="85">
        <f t="shared" ca="1" si="281"/>
        <v>1.7452315988401989E-3</v>
      </c>
      <c r="AL2503" s="87">
        <f t="shared" ca="1" si="279"/>
        <v>1.4839775447062042E-3</v>
      </c>
      <c r="AM2503" s="87">
        <f t="shared" ca="1" si="280"/>
        <v>2.3928418916217304</v>
      </c>
    </row>
    <row r="2504" spans="2:39" x14ac:dyDescent="0.45">
      <c r="B2504" s="86">
        <v>40442</v>
      </c>
      <c r="C2504" s="5">
        <v>107.25</v>
      </c>
      <c r="E2504" s="86">
        <v>40451</v>
      </c>
      <c r="F2504" s="5">
        <v>2.5739999999999998</v>
      </c>
      <c r="G2504" s="5">
        <v>1.1760079081366754</v>
      </c>
      <c r="I2504" s="86">
        <v>40331</v>
      </c>
      <c r="J2504" s="5">
        <v>30.17</v>
      </c>
      <c r="L2504" s="86">
        <v>40457</v>
      </c>
      <c r="M2504" s="5">
        <v>1.9402999999999999</v>
      </c>
      <c r="O2504" s="86">
        <f t="shared" ca="1" si="275"/>
        <v>40457</v>
      </c>
      <c r="P2504" s="5">
        <v>1102.83</v>
      </c>
      <c r="Q2504" s="5">
        <v>31.185540237086801</v>
      </c>
      <c r="R2504" s="1"/>
      <c r="V2504" s="86">
        <v>40421</v>
      </c>
      <c r="W2504" s="5">
        <v>1.25</v>
      </c>
      <c r="Z2504" s="86">
        <v>40332</v>
      </c>
      <c r="AA2504" s="5">
        <v>84.03</v>
      </c>
      <c r="AC2504" s="1">
        <v>40305</v>
      </c>
      <c r="AD2504">
        <v>3.4763000000000002</v>
      </c>
      <c r="AE2504" s="87">
        <f t="shared" ca="1" si="276"/>
        <v>2.0399999999999974E-2</v>
      </c>
      <c r="AF2504" s="87">
        <f t="shared" ca="1" si="277"/>
        <v>5.535295083973988E-2</v>
      </c>
      <c r="AG2504" s="87">
        <f t="shared" ca="1" si="278"/>
        <v>0.89253951359776307</v>
      </c>
      <c r="AI2504" s="1">
        <v>40186</v>
      </c>
      <c r="AJ2504">
        <v>1144.98</v>
      </c>
      <c r="AK2504" s="85">
        <f t="shared" ca="1" si="281"/>
        <v>2.8687899045960643E-3</v>
      </c>
      <c r="AL2504" s="87">
        <f t="shared" ca="1" si="279"/>
        <v>1.4747713936359094E-3</v>
      </c>
      <c r="AM2504" s="87">
        <f t="shared" ca="1" si="280"/>
        <v>2.3779974190620319</v>
      </c>
    </row>
    <row r="2505" spans="2:39" x14ac:dyDescent="0.45">
      <c r="B2505" s="86">
        <v>40441</v>
      </c>
      <c r="C2505" s="5">
        <v>113.3</v>
      </c>
      <c r="E2505" s="86">
        <v>40450</v>
      </c>
      <c r="F2505" s="5">
        <v>2.5375000000000001</v>
      </c>
      <c r="G2505" s="5">
        <v>1.2409551160295846</v>
      </c>
      <c r="I2505" s="86">
        <v>40330</v>
      </c>
      <c r="J2505" s="5">
        <v>35.54</v>
      </c>
      <c r="L2505" s="86">
        <v>40456</v>
      </c>
      <c r="M2505" s="5">
        <v>1.9823</v>
      </c>
      <c r="O2505" s="86">
        <f t="shared" ca="1" si="275"/>
        <v>40456</v>
      </c>
      <c r="P2505" s="5">
        <v>1098.3800000000001</v>
      </c>
      <c r="Q2505" s="5">
        <v>41.160511062742202</v>
      </c>
      <c r="R2505" s="1"/>
      <c r="V2505" s="86">
        <v>40420</v>
      </c>
      <c r="W2505" s="5">
        <v>1.5</v>
      </c>
      <c r="Z2505" s="86">
        <v>40331</v>
      </c>
      <c r="AA2505" s="5">
        <v>84</v>
      </c>
      <c r="AC2505" s="1">
        <v>40304</v>
      </c>
      <c r="AD2505">
        <v>3.4559000000000002</v>
      </c>
      <c r="AE2505" s="87">
        <f t="shared" ca="1" si="276"/>
        <v>-9.9599999999999689E-2</v>
      </c>
      <c r="AF2505" s="87">
        <f t="shared" ca="1" si="277"/>
        <v>6.395833930510289E-2</v>
      </c>
      <c r="AG2505" s="87">
        <f t="shared" ca="1" si="278"/>
        <v>1.0312972332617469</v>
      </c>
      <c r="AI2505" s="1">
        <v>40185</v>
      </c>
      <c r="AJ2505">
        <v>1141.7</v>
      </c>
      <c r="AK2505" s="85">
        <f t="shared" ca="1" si="281"/>
        <v>4.0020414651366675E-3</v>
      </c>
      <c r="AL2505" s="87">
        <f t="shared" ca="1" si="279"/>
        <v>6.8349451825434875E-3</v>
      </c>
      <c r="AM2505" s="87">
        <f t="shared" ca="1" si="280"/>
        <v>11.021017951431416</v>
      </c>
    </row>
    <row r="2506" spans="2:39" x14ac:dyDescent="0.45">
      <c r="B2506" s="86">
        <v>40438</v>
      </c>
      <c r="C2506" s="5">
        <v>111.84</v>
      </c>
      <c r="E2506" s="86">
        <v>40449</v>
      </c>
      <c r="F2506" s="5">
        <v>2.4849999999999999</v>
      </c>
      <c r="G2506" s="5">
        <v>1.0480020276697923</v>
      </c>
      <c r="I2506" s="86">
        <v>40326</v>
      </c>
      <c r="J2506" s="5">
        <v>32.07</v>
      </c>
      <c r="L2506" s="86">
        <v>40455</v>
      </c>
      <c r="M2506" s="5">
        <v>1.9567000000000001</v>
      </c>
      <c r="O2506" s="86">
        <f t="shared" ca="1" si="275"/>
        <v>40455</v>
      </c>
      <c r="P2506" s="5">
        <v>1070.71</v>
      </c>
      <c r="Q2506" s="5">
        <v>36.426394869056601</v>
      </c>
      <c r="R2506" s="1"/>
      <c r="V2506" s="86">
        <v>40417</v>
      </c>
      <c r="W2506" s="5">
        <v>2.5</v>
      </c>
      <c r="Z2506" s="86">
        <v>40330</v>
      </c>
      <c r="AA2506" s="5">
        <v>83.57</v>
      </c>
      <c r="AC2506" s="1">
        <v>40303</v>
      </c>
      <c r="AD2506">
        <v>3.5554999999999999</v>
      </c>
      <c r="AE2506" s="87">
        <f t="shared" ca="1" si="276"/>
        <v>-4.8999999999999932E-2</v>
      </c>
      <c r="AF2506" s="87">
        <f t="shared" ca="1" si="277"/>
        <v>5.5708317751182193E-2</v>
      </c>
      <c r="AG2506" s="87">
        <f t="shared" ca="1" si="278"/>
        <v>0.89826963286829253</v>
      </c>
      <c r="AI2506" s="1">
        <v>40184</v>
      </c>
      <c r="AJ2506">
        <v>1137.1400000000001</v>
      </c>
      <c r="AK2506" s="85">
        <f t="shared" ca="1" si="281"/>
        <v>5.4537619113457743E-4</v>
      </c>
      <c r="AL2506" s="87">
        <f t="shared" ca="1" si="279"/>
        <v>1.0687350379733423E-2</v>
      </c>
      <c r="AM2506" s="87">
        <f t="shared" ca="1" si="280"/>
        <v>17.232834681557446</v>
      </c>
    </row>
    <row r="2507" spans="2:39" x14ac:dyDescent="0.45">
      <c r="B2507" s="86">
        <v>40437</v>
      </c>
      <c r="C2507" s="5">
        <v>111.59</v>
      </c>
      <c r="E2507" s="86">
        <v>40448</v>
      </c>
      <c r="F2507" s="5">
        <v>2.5596999999999999</v>
      </c>
      <c r="G2507" s="5">
        <v>0.92602029315416767</v>
      </c>
      <c r="I2507" s="86">
        <v>40325</v>
      </c>
      <c r="J2507" s="5">
        <v>29.68</v>
      </c>
      <c r="L2507" s="86">
        <v>40452</v>
      </c>
      <c r="M2507" s="5">
        <v>1.9750000000000001</v>
      </c>
      <c r="O2507" s="86">
        <f t="shared" ca="1" si="275"/>
        <v>40452</v>
      </c>
      <c r="P2507" s="5">
        <v>1089.4100000000001</v>
      </c>
      <c r="Q2507" s="5">
        <v>31.988171941430899</v>
      </c>
      <c r="R2507" s="1"/>
      <c r="V2507" s="86">
        <v>40416</v>
      </c>
      <c r="W2507" s="5">
        <v>1</v>
      </c>
      <c r="Z2507" s="86">
        <v>40326</v>
      </c>
      <c r="AA2507" s="5">
        <v>84.61</v>
      </c>
      <c r="AC2507" s="1">
        <v>40302</v>
      </c>
      <c r="AD2507">
        <v>3.6044999999999998</v>
      </c>
      <c r="AE2507" s="87">
        <f t="shared" ca="1" si="276"/>
        <v>-9.3500000000000139E-2</v>
      </c>
      <c r="AF2507" s="87">
        <f t="shared" ca="1" si="277"/>
        <v>5.5610453154061018E-2</v>
      </c>
      <c r="AG2507" s="87">
        <f t="shared" ca="1" si="278"/>
        <v>0.89669161365544392</v>
      </c>
      <c r="AI2507" s="1">
        <v>40183</v>
      </c>
      <c r="AJ2507">
        <v>1136.52</v>
      </c>
      <c r="AK2507" s="85">
        <f t="shared" ca="1" si="281"/>
        <v>3.1196324044688189E-3</v>
      </c>
      <c r="AL2507" s="87">
        <f t="shared" ca="1" si="279"/>
        <v>1.0708661057823187E-2</v>
      </c>
      <c r="AM2507" s="87">
        <f t="shared" ca="1" si="280"/>
        <v>17.267197117467585</v>
      </c>
    </row>
    <row r="2508" spans="2:39" x14ac:dyDescent="0.45">
      <c r="B2508" s="86">
        <v>40436</v>
      </c>
      <c r="C2508" s="5">
        <v>112.6</v>
      </c>
      <c r="E2508" s="86">
        <v>40445</v>
      </c>
      <c r="F2508" s="5">
        <v>2.6469999999999998</v>
      </c>
      <c r="G2508" s="5">
        <v>1.1991270713870674</v>
      </c>
      <c r="I2508" s="86">
        <v>40324</v>
      </c>
      <c r="J2508" s="5">
        <v>35.020000000000003</v>
      </c>
      <c r="L2508" s="86">
        <v>40451</v>
      </c>
      <c r="M2508" s="5">
        <v>1.9710000000000001</v>
      </c>
      <c r="O2508" s="86">
        <f t="shared" ca="1" si="275"/>
        <v>40451</v>
      </c>
      <c r="P2508" s="5">
        <v>1103.06</v>
      </c>
      <c r="Q2508" s="5">
        <v>32.225796083526802</v>
      </c>
      <c r="R2508" s="1"/>
      <c r="V2508" s="86">
        <v>40415</v>
      </c>
      <c r="W2508" s="5">
        <v>1.5</v>
      </c>
      <c r="Z2508" s="86">
        <v>40325</v>
      </c>
      <c r="AA2508" s="5">
        <v>84.47</v>
      </c>
      <c r="AC2508" s="1">
        <v>40301</v>
      </c>
      <c r="AD2508">
        <v>3.698</v>
      </c>
      <c r="AE2508" s="87">
        <f t="shared" ca="1" si="276"/>
        <v>3.9000000000000146E-2</v>
      </c>
      <c r="AF2508" s="87">
        <f t="shared" ca="1" si="277"/>
        <v>5.6332879682591652E-2</v>
      </c>
      <c r="AG2508" s="87">
        <f t="shared" ca="1" si="278"/>
        <v>0.90834039140988887</v>
      </c>
      <c r="AI2508" s="1">
        <v>40182</v>
      </c>
      <c r="AJ2508">
        <v>1132.98</v>
      </c>
      <c r="AK2508" s="85">
        <f t="shared" ca="1" si="281"/>
        <v>1.5907242650225476E-2</v>
      </c>
      <c r="AL2508" s="87">
        <f t="shared" ca="1" si="279"/>
        <v>1.08285282136382E-2</v>
      </c>
      <c r="AM2508" s="87">
        <f t="shared" ca="1" si="280"/>
        <v>17.460477098614806</v>
      </c>
    </row>
    <row r="2509" spans="2:39" x14ac:dyDescent="0.45">
      <c r="B2509" s="86">
        <v>40435</v>
      </c>
      <c r="C2509" s="5">
        <v>110.81</v>
      </c>
      <c r="E2509" s="86">
        <v>40444</v>
      </c>
      <c r="F2509" s="5">
        <v>2.5954999999999999</v>
      </c>
      <c r="G2509" s="5">
        <v>0.93151797263033342</v>
      </c>
      <c r="I2509" s="86">
        <v>40323</v>
      </c>
      <c r="J2509" s="5">
        <v>34.61</v>
      </c>
      <c r="L2509" s="86">
        <v>40450</v>
      </c>
      <c r="M2509" s="5">
        <v>1.9404999999999999</v>
      </c>
      <c r="O2509" s="86">
        <f t="shared" ca="1" si="275"/>
        <v>40450</v>
      </c>
      <c r="P2509" s="5">
        <v>1067.95</v>
      </c>
      <c r="Q2509" s="5">
        <v>19.093311961904199</v>
      </c>
      <c r="R2509" s="1"/>
      <c r="V2509" s="86">
        <v>40414</v>
      </c>
      <c r="W2509" s="5">
        <v>2.5</v>
      </c>
      <c r="Z2509" s="86">
        <v>40324</v>
      </c>
      <c r="AA2509" s="5">
        <v>83.32</v>
      </c>
      <c r="AC2509" s="1">
        <v>40298</v>
      </c>
      <c r="AD2509">
        <v>3.6589999999999998</v>
      </c>
      <c r="AE2509" s="87">
        <f t="shared" ca="1" si="276"/>
        <v>-5.1500000000000323E-2</v>
      </c>
      <c r="AF2509" s="87">
        <f t="shared" ca="1" si="277"/>
        <v>6.8922492700133828E-2</v>
      </c>
      <c r="AG2509" s="87">
        <f t="shared" ca="1" si="278"/>
        <v>1.1113418016074084</v>
      </c>
      <c r="AI2509" s="1">
        <v>40178</v>
      </c>
      <c r="AJ2509">
        <v>1115.0999999999999</v>
      </c>
      <c r="AK2509" s="85">
        <f t="shared" ca="1" si="281"/>
        <v>-1.0100374956649935E-2</v>
      </c>
      <c r="AL2509" s="87">
        <f t="shared" ca="1" si="279"/>
        <v>5.1503203760047203E-3</v>
      </c>
      <c r="AM2509" s="87">
        <f t="shared" ca="1" si="280"/>
        <v>8.3046420715327898</v>
      </c>
    </row>
    <row r="2510" spans="2:39" x14ac:dyDescent="0.45">
      <c r="B2510" s="86">
        <v>40434</v>
      </c>
      <c r="C2510" s="5">
        <v>114.29</v>
      </c>
      <c r="E2510" s="86">
        <v>40443</v>
      </c>
      <c r="F2510" s="5">
        <v>2.5979000000000001</v>
      </c>
      <c r="G2510" s="5">
        <v>0.89869682503796955</v>
      </c>
      <c r="I2510" s="86">
        <v>40322</v>
      </c>
      <c r="J2510" s="5">
        <v>38.32</v>
      </c>
      <c r="L2510" s="86">
        <v>40449</v>
      </c>
      <c r="M2510" s="5">
        <v>1.8915</v>
      </c>
      <c r="O2510" s="86">
        <f t="shared" ca="1" si="275"/>
        <v>40449</v>
      </c>
      <c r="P2510" s="5">
        <v>1074.03</v>
      </c>
      <c r="Q2510" s="5">
        <v>37.477106815255603</v>
      </c>
      <c r="R2510" s="1"/>
      <c r="V2510" s="86">
        <v>40413</v>
      </c>
      <c r="W2510" s="5">
        <v>1.75</v>
      </c>
      <c r="Z2510" s="86">
        <v>40323</v>
      </c>
      <c r="AA2510" s="5">
        <v>84.33</v>
      </c>
      <c r="AC2510" s="1">
        <v>40297</v>
      </c>
      <c r="AD2510">
        <v>3.7105000000000001</v>
      </c>
      <c r="AE2510" s="87">
        <f t="shared" ca="1" si="276"/>
        <v>-4.7299999999999898E-2</v>
      </c>
      <c r="AF2510" s="87">
        <f t="shared" ca="1" si="277"/>
        <v>7.0239898443358581E-2</v>
      </c>
      <c r="AG2510" s="87">
        <f t="shared" ca="1" si="278"/>
        <v>1.1325843309293417</v>
      </c>
      <c r="AI2510" s="1">
        <v>40177</v>
      </c>
      <c r="AJ2510">
        <v>1126.42</v>
      </c>
      <c r="AK2510" s="85">
        <f t="shared" ca="1" si="281"/>
        <v>1.9532810744783544E-4</v>
      </c>
      <c r="AL2510" s="87">
        <f t="shared" ca="1" si="279"/>
        <v>2.8334229386745217E-3</v>
      </c>
      <c r="AM2510" s="87">
        <f t="shared" ca="1" si="280"/>
        <v>4.568757208307102</v>
      </c>
    </row>
    <row r="2511" spans="2:39" x14ac:dyDescent="0.45">
      <c r="B2511" s="86">
        <v>40431</v>
      </c>
      <c r="C2511" s="5">
        <v>116</v>
      </c>
      <c r="E2511" s="86">
        <v>40442</v>
      </c>
      <c r="F2511" s="5">
        <v>2.5990000000000002</v>
      </c>
      <c r="G2511" s="5">
        <v>1.1613476367278337</v>
      </c>
      <c r="I2511" s="86">
        <v>40319</v>
      </c>
      <c r="J2511" s="5">
        <v>40.1</v>
      </c>
      <c r="L2511" s="86">
        <v>40448</v>
      </c>
      <c r="M2511" s="5">
        <v>1.9489000000000001</v>
      </c>
      <c r="O2511" s="86">
        <f t="shared" ca="1" si="275"/>
        <v>40448</v>
      </c>
      <c r="P2511" s="5">
        <v>1073.6500000000001</v>
      </c>
      <c r="Q2511" s="5">
        <v>36.489969106484999</v>
      </c>
      <c r="R2511" s="1"/>
      <c r="V2511" s="86">
        <v>40410</v>
      </c>
      <c r="W2511" s="5">
        <v>2.06</v>
      </c>
      <c r="Z2511" s="86">
        <v>40322</v>
      </c>
      <c r="AA2511" s="5">
        <v>84.43</v>
      </c>
      <c r="AC2511" s="1">
        <v>40296</v>
      </c>
      <c r="AD2511">
        <v>3.7578</v>
      </c>
      <c r="AE2511" s="87">
        <f t="shared" ca="1" si="276"/>
        <v>5.5800000000000072E-2</v>
      </c>
      <c r="AF2511" s="87">
        <f t="shared" ca="1" si="277"/>
        <v>7.6650652312945072E-2</v>
      </c>
      <c r="AG2511" s="87">
        <f t="shared" ca="1" si="278"/>
        <v>1.235954631044359</v>
      </c>
      <c r="AI2511" s="1">
        <v>40176</v>
      </c>
      <c r="AJ2511">
        <v>1126.2</v>
      </c>
      <c r="AK2511" s="85">
        <f t="shared" ca="1" si="281"/>
        <v>-1.4019647546041961E-3</v>
      </c>
      <c r="AL2511" s="87">
        <f t="shared" ca="1" si="279"/>
        <v>2.7546838675476149E-3</v>
      </c>
      <c r="AM2511" s="87">
        <f t="shared" ca="1" si="280"/>
        <v>4.4417942710497549</v>
      </c>
    </row>
    <row r="2512" spans="2:39" x14ac:dyDescent="0.45">
      <c r="B2512" s="86">
        <v>40430</v>
      </c>
      <c r="C2512" s="5">
        <v>113.02</v>
      </c>
      <c r="E2512" s="86">
        <v>40441</v>
      </c>
      <c r="F2512" s="5">
        <v>2.7229999999999999</v>
      </c>
      <c r="G2512" s="5">
        <v>0.7540994187329253</v>
      </c>
      <c r="I2512" s="86">
        <v>40318</v>
      </c>
      <c r="J2512" s="5">
        <v>45.79</v>
      </c>
      <c r="L2512" s="86">
        <v>40445</v>
      </c>
      <c r="M2512" s="5">
        <v>2.0177</v>
      </c>
      <c r="O2512" s="86">
        <f t="shared" ref="O2512:O2575" ca="1" si="282">VALUE(L2512)</f>
        <v>40445</v>
      </c>
      <c r="P2512" s="5">
        <v>1087.69</v>
      </c>
      <c r="Q2512" s="5">
        <v>36.574738728286903</v>
      </c>
      <c r="R2512" s="1"/>
      <c r="V2512" s="86">
        <v>40409</v>
      </c>
      <c r="W2512" s="5">
        <v>1.63</v>
      </c>
      <c r="Z2512" s="86">
        <v>40319</v>
      </c>
      <c r="AA2512" s="5">
        <v>84.3</v>
      </c>
      <c r="AC2512" s="1">
        <v>40295</v>
      </c>
      <c r="AD2512">
        <v>3.702</v>
      </c>
      <c r="AE2512" s="87">
        <f t="shared" ca="1" si="276"/>
        <v>-0.10999999999999988</v>
      </c>
      <c r="AF2512" s="87">
        <f t="shared" ca="1" si="277"/>
        <v>7.3299226917251034E-2</v>
      </c>
      <c r="AG2512" s="87">
        <f t="shared" ca="1" si="278"/>
        <v>1.1819145203158015</v>
      </c>
      <c r="AI2512" s="1">
        <v>40175</v>
      </c>
      <c r="AJ2512">
        <v>1127.78</v>
      </c>
      <c r="AK2512" s="85">
        <f t="shared" ca="1" si="281"/>
        <v>1.1533719660661681E-3</v>
      </c>
      <c r="AL2512" s="87">
        <f t="shared" ca="1" si="279"/>
        <v>1.7539377946819467E-3</v>
      </c>
      <c r="AM2512" s="87">
        <f t="shared" ca="1" si="280"/>
        <v>2.8281397150416385</v>
      </c>
    </row>
    <row r="2513" spans="2:39" x14ac:dyDescent="0.45">
      <c r="B2513" s="86">
        <v>40429</v>
      </c>
      <c r="C2513" s="5">
        <v>109</v>
      </c>
      <c r="E2513" s="86">
        <v>40438</v>
      </c>
      <c r="F2513" s="5">
        <v>2.7574999999999998</v>
      </c>
      <c r="G2513" s="5">
        <v>1.0025493420941141</v>
      </c>
      <c r="I2513" s="86">
        <v>40317</v>
      </c>
      <c r="J2513" s="5">
        <v>35.32</v>
      </c>
      <c r="L2513" s="86">
        <v>40444</v>
      </c>
      <c r="M2513" s="5">
        <v>1.9824999999999999</v>
      </c>
      <c r="O2513" s="86">
        <f t="shared" ca="1" si="282"/>
        <v>40444</v>
      </c>
      <c r="P2513" s="5">
        <v>1071.5899999999999</v>
      </c>
      <c r="Q2513" s="5">
        <v>28.980381734254401</v>
      </c>
      <c r="R2513" s="1"/>
      <c r="V2513" s="86">
        <v>40408</v>
      </c>
      <c r="W2513" s="5">
        <v>1.75</v>
      </c>
      <c r="Z2513" s="86">
        <v>40318</v>
      </c>
      <c r="AA2513" s="5">
        <v>82.64</v>
      </c>
      <c r="AC2513" s="1">
        <v>40294</v>
      </c>
      <c r="AD2513">
        <v>3.8119999999999998</v>
      </c>
      <c r="AE2513" s="87">
        <f t="shared" ca="1" si="276"/>
        <v>-1.5000000000000568E-3</v>
      </c>
      <c r="AF2513" s="87">
        <f t="shared" ca="1" si="277"/>
        <v>5.2447584945988446E-2</v>
      </c>
      <c r="AG2513" s="87">
        <f t="shared" ca="1" si="278"/>
        <v>0.84569189622068341</v>
      </c>
      <c r="AI2513" s="1">
        <v>40171</v>
      </c>
      <c r="AJ2513">
        <v>1126.48</v>
      </c>
      <c r="AK2513" s="85">
        <f t="shared" ca="1" si="281"/>
        <v>5.2423943085157616E-3</v>
      </c>
      <c r="AL2513" s="87">
        <f t="shared" ca="1" si="279"/>
        <v>3.584489097867813E-3</v>
      </c>
      <c r="AM2513" s="87">
        <f t="shared" ca="1" si="280"/>
        <v>5.7798150005952902</v>
      </c>
    </row>
    <row r="2514" spans="2:39" x14ac:dyDescent="0.45">
      <c r="B2514" s="86">
        <v>40428</v>
      </c>
      <c r="C2514" s="5">
        <v>109.5</v>
      </c>
      <c r="E2514" s="86">
        <v>40437</v>
      </c>
      <c r="F2514" s="5">
        <v>2.77</v>
      </c>
      <c r="G2514" s="5">
        <v>1.0936728258487574</v>
      </c>
      <c r="I2514" s="86">
        <v>40316</v>
      </c>
      <c r="J2514" s="5">
        <v>33.549999999999997</v>
      </c>
      <c r="L2514" s="86">
        <v>40443</v>
      </c>
      <c r="M2514" s="5">
        <v>1.9694</v>
      </c>
      <c r="O2514" s="86">
        <f t="shared" ca="1" si="282"/>
        <v>40443</v>
      </c>
      <c r="P2514" s="5">
        <v>1115.05</v>
      </c>
      <c r="Q2514" s="5">
        <v>14.550080378505401</v>
      </c>
      <c r="R2514" s="1"/>
      <c r="V2514" s="86">
        <v>40407</v>
      </c>
      <c r="W2514" s="5">
        <v>-1</v>
      </c>
      <c r="Z2514" s="86">
        <v>40317</v>
      </c>
      <c r="AA2514" s="5">
        <v>85.18</v>
      </c>
      <c r="AC2514" s="1">
        <v>40291</v>
      </c>
      <c r="AD2514">
        <v>3.8134999999999999</v>
      </c>
      <c r="AE2514" s="87">
        <f t="shared" ca="1" si="276"/>
        <v>4.919999999999991E-2</v>
      </c>
      <c r="AF2514" s="87">
        <f t="shared" ca="1" si="277"/>
        <v>5.2275703406713468E-2</v>
      </c>
      <c r="AG2514" s="87">
        <f t="shared" ca="1" si="278"/>
        <v>0.84292038967706506</v>
      </c>
      <c r="AI2514" s="1">
        <v>40170</v>
      </c>
      <c r="AJ2514">
        <v>1120.5899999999999</v>
      </c>
      <c r="AK2514" s="85">
        <f t="shared" ca="1" si="281"/>
        <v>2.296068657847357E-3</v>
      </c>
      <c r="AL2514" s="87">
        <f t="shared" ca="1" si="279"/>
        <v>3.588211538008923E-3</v>
      </c>
      <c r="AM2514" s="87">
        <f t="shared" ca="1" si="280"/>
        <v>5.7858172549693387</v>
      </c>
    </row>
    <row r="2515" spans="2:39" x14ac:dyDescent="0.45">
      <c r="B2515" s="86">
        <v>40427</v>
      </c>
      <c r="C2515" s="5">
        <v>106.3</v>
      </c>
      <c r="E2515" s="86">
        <v>40436</v>
      </c>
      <c r="F2515" s="5">
        <v>2.72</v>
      </c>
      <c r="G2515" s="5">
        <v>1.0548871977609784</v>
      </c>
      <c r="I2515" s="86">
        <v>40315</v>
      </c>
      <c r="J2515" s="5">
        <v>30.84</v>
      </c>
      <c r="L2515" s="86">
        <v>40442</v>
      </c>
      <c r="M2515" s="5">
        <v>1.9846999999999999</v>
      </c>
      <c r="O2515" s="86">
        <f t="shared" ca="1" si="282"/>
        <v>40442</v>
      </c>
      <c r="P2515" s="5">
        <v>1120.8</v>
      </c>
      <c r="Q2515" s="5">
        <v>13.889879143368001</v>
      </c>
      <c r="R2515" s="1"/>
      <c r="V2515" s="86">
        <v>40406</v>
      </c>
      <c r="W2515" s="5">
        <v>-0.44</v>
      </c>
      <c r="Z2515" s="86">
        <v>40316</v>
      </c>
      <c r="AA2515" s="5">
        <v>85.68</v>
      </c>
      <c r="AC2515" s="1">
        <v>40290</v>
      </c>
      <c r="AD2515">
        <v>3.7643</v>
      </c>
      <c r="AE2515" s="87">
        <f t="shared" ca="1" si="276"/>
        <v>4.1300000000000114E-2</v>
      </c>
      <c r="AF2515" s="87">
        <f t="shared" ca="1" si="277"/>
        <v>5.0314875202733818E-2</v>
      </c>
      <c r="AG2515" s="87">
        <f t="shared" ca="1" si="278"/>
        <v>0.81130298491583053</v>
      </c>
      <c r="AI2515" s="1">
        <v>40169</v>
      </c>
      <c r="AJ2515">
        <v>1118.02</v>
      </c>
      <c r="AK2515" s="85">
        <f t="shared" ca="1" si="281"/>
        <v>3.5572398592781294E-3</v>
      </c>
      <c r="AL2515" s="87">
        <f t="shared" ca="1" si="279"/>
        <v>9.6785651685636145E-3</v>
      </c>
      <c r="AM2515" s="87">
        <f t="shared" ca="1" si="280"/>
        <v>15.60621740453289</v>
      </c>
    </row>
    <row r="2516" spans="2:39" x14ac:dyDescent="0.45">
      <c r="B2516" s="86">
        <v>40424</v>
      </c>
      <c r="C2516" s="5">
        <v>106.29</v>
      </c>
      <c r="E2516" s="86">
        <v>40435</v>
      </c>
      <c r="F2516" s="5">
        <v>2.6587999999999998</v>
      </c>
      <c r="G2516" s="5">
        <v>1.4311162310122367</v>
      </c>
      <c r="I2516" s="86">
        <v>40312</v>
      </c>
      <c r="J2516" s="5">
        <v>31.24</v>
      </c>
      <c r="L2516" s="86">
        <v>40441</v>
      </c>
      <c r="M2516" s="5">
        <v>2.0514999999999999</v>
      </c>
      <c r="O2516" s="86">
        <f t="shared" ca="1" si="282"/>
        <v>40441</v>
      </c>
      <c r="P2516" s="5">
        <v>1136.94</v>
      </c>
      <c r="Q2516" s="5">
        <v>23.354794490132999</v>
      </c>
      <c r="R2516" s="1"/>
      <c r="V2516" s="86">
        <v>40403</v>
      </c>
      <c r="W2516" s="5">
        <v>-2.25</v>
      </c>
      <c r="Z2516" s="86">
        <v>40315</v>
      </c>
      <c r="AA2516" s="5">
        <v>85.86</v>
      </c>
      <c r="AC2516" s="1">
        <v>40289</v>
      </c>
      <c r="AD2516">
        <v>3.7229999999999999</v>
      </c>
      <c r="AE2516" s="87">
        <f t="shared" ca="1" si="276"/>
        <v>-6.5300000000000136E-2</v>
      </c>
      <c r="AF2516" s="87">
        <f t="shared" ca="1" si="277"/>
        <v>5.1310062365972721E-2</v>
      </c>
      <c r="AG2516" s="87">
        <f t="shared" ca="1" si="278"/>
        <v>0.82734989575149076</v>
      </c>
      <c r="AI2516" s="1">
        <v>40168</v>
      </c>
      <c r="AJ2516">
        <v>1114.05</v>
      </c>
      <c r="AK2516" s="85">
        <f t="shared" ca="1" si="281"/>
        <v>1.044890671699057E-2</v>
      </c>
      <c r="AL2516" s="87">
        <f t="shared" ca="1" si="279"/>
        <v>9.6230481920011133E-3</v>
      </c>
      <c r="AM2516" s="87">
        <f t="shared" ca="1" si="280"/>
        <v>15.516698969642265</v>
      </c>
    </row>
    <row r="2517" spans="2:39" x14ac:dyDescent="0.45">
      <c r="B2517" s="86">
        <v>40423</v>
      </c>
      <c r="C2517" s="5">
        <v>110</v>
      </c>
      <c r="E2517" s="86">
        <v>40434</v>
      </c>
      <c r="F2517" s="5">
        <v>2.7320000000000002</v>
      </c>
      <c r="G2517" s="5">
        <v>1.1284953108749116</v>
      </c>
      <c r="I2517" s="86">
        <v>40311</v>
      </c>
      <c r="J2517" s="5">
        <v>26.68</v>
      </c>
      <c r="L2517" s="86">
        <v>40438</v>
      </c>
      <c r="M2517" s="5">
        <v>2.077</v>
      </c>
      <c r="O2517" s="86">
        <f t="shared" ca="1" si="282"/>
        <v>40438</v>
      </c>
      <c r="P2517" s="5">
        <v>1135.68</v>
      </c>
      <c r="Q2517" s="5">
        <v>22.756486345303799</v>
      </c>
      <c r="R2517" s="1"/>
      <c r="V2517" s="86">
        <v>40402</v>
      </c>
      <c r="W2517" s="5">
        <v>0.13</v>
      </c>
      <c r="Z2517" s="86">
        <v>40312</v>
      </c>
      <c r="AA2517" s="5">
        <v>85.97</v>
      </c>
      <c r="AC2517" s="1">
        <v>40288</v>
      </c>
      <c r="AD2517">
        <v>3.7883</v>
      </c>
      <c r="AE2517" s="87">
        <f t="shared" ca="1" si="276"/>
        <v>3.2999999999998586E-3</v>
      </c>
      <c r="AF2517" s="87">
        <f t="shared" ca="1" si="277"/>
        <v>4.1988361482677643E-2</v>
      </c>
      <c r="AG2517" s="87">
        <f t="shared" ca="1" si="278"/>
        <v>0.67704198540415639</v>
      </c>
      <c r="AI2517" s="1">
        <v>40165</v>
      </c>
      <c r="AJ2517">
        <v>1102.47</v>
      </c>
      <c r="AK2517" s="85">
        <f t="shared" ca="1" si="281"/>
        <v>5.8129385215713201E-3</v>
      </c>
      <c r="AL2517" s="87">
        <f t="shared" ca="1" si="279"/>
        <v>7.7369200801322259E-3</v>
      </c>
      <c r="AM2517" s="87">
        <f t="shared" ca="1" si="280"/>
        <v>12.475408772802533</v>
      </c>
    </row>
    <row r="2518" spans="2:39" x14ac:dyDescent="0.45">
      <c r="B2518" s="86">
        <v>40422</v>
      </c>
      <c r="C2518" s="5">
        <v>116.33</v>
      </c>
      <c r="E2518" s="86">
        <v>40431</v>
      </c>
      <c r="F2518" s="5">
        <v>2.7791000000000001</v>
      </c>
      <c r="G2518" s="5">
        <v>1.6660634991900318</v>
      </c>
      <c r="I2518" s="86">
        <v>40310</v>
      </c>
      <c r="J2518" s="5">
        <v>25.52</v>
      </c>
      <c r="L2518" s="86">
        <v>40437</v>
      </c>
      <c r="M2518" s="5">
        <v>2.0905</v>
      </c>
      <c r="O2518" s="86">
        <f t="shared" ca="1" si="282"/>
        <v>40437</v>
      </c>
      <c r="P2518" s="5">
        <v>1157.44</v>
      </c>
      <c r="Q2518" s="5">
        <v>39.244379051113398</v>
      </c>
      <c r="R2518" s="1"/>
      <c r="V2518" s="86">
        <v>40401</v>
      </c>
      <c r="W2518" s="5">
        <v>-0.13</v>
      </c>
      <c r="Z2518" s="86">
        <v>40311</v>
      </c>
      <c r="AA2518" s="5">
        <v>86.47</v>
      </c>
      <c r="AC2518" s="1">
        <v>40287</v>
      </c>
      <c r="AD2518">
        <v>3.7850000000000001</v>
      </c>
      <c r="AE2518" s="87">
        <f t="shared" ca="1" si="276"/>
        <v>4.1500000000000092E-2</v>
      </c>
      <c r="AF2518" s="87">
        <f t="shared" ca="1" si="277"/>
        <v>5.2542839664411187E-2</v>
      </c>
      <c r="AG2518" s="87">
        <f t="shared" ca="1" si="278"/>
        <v>0.84722783240401489</v>
      </c>
      <c r="AI2518" s="1">
        <v>40164</v>
      </c>
      <c r="AJ2518">
        <v>1096.08</v>
      </c>
      <c r="AK2518" s="85">
        <f t="shared" ca="1" si="281"/>
        <v>-1.1880825020866261E-2</v>
      </c>
      <c r="AL2518" s="87">
        <f t="shared" ca="1" si="279"/>
        <v>8.1540930462875878E-3</v>
      </c>
      <c r="AM2518" s="87">
        <f t="shared" ca="1" si="280"/>
        <v>13.148079968555884</v>
      </c>
    </row>
    <row r="2519" spans="2:39" x14ac:dyDescent="0.45">
      <c r="B2519" s="86">
        <v>40421</v>
      </c>
      <c r="C2519" s="5">
        <v>111</v>
      </c>
      <c r="E2519" s="86">
        <v>40430</v>
      </c>
      <c r="F2519" s="5">
        <v>2.7389999999999999</v>
      </c>
      <c r="G2519" s="5">
        <v>1.673152692772937</v>
      </c>
      <c r="I2519" s="86">
        <v>40309</v>
      </c>
      <c r="J2519" s="5">
        <v>28.32</v>
      </c>
      <c r="L2519" s="86">
        <v>40436</v>
      </c>
      <c r="M2519" s="5">
        <v>2.0396999999999998</v>
      </c>
      <c r="O2519" s="86">
        <f t="shared" ca="1" si="282"/>
        <v>40436</v>
      </c>
      <c r="P2519" s="5">
        <v>1171.67</v>
      </c>
      <c r="Q2519" s="5">
        <v>40.8827108552859</v>
      </c>
      <c r="R2519" s="1"/>
      <c r="V2519" s="86">
        <v>40400</v>
      </c>
      <c r="W2519" s="5">
        <v>0.06</v>
      </c>
      <c r="Z2519" s="86">
        <v>40310</v>
      </c>
      <c r="AA2519" s="5">
        <v>87.01</v>
      </c>
      <c r="AC2519" s="1">
        <v>40284</v>
      </c>
      <c r="AD2519">
        <v>3.7435</v>
      </c>
      <c r="AE2519" s="87">
        <f t="shared" ca="1" si="276"/>
        <v>-5.9000000000000163E-2</v>
      </c>
      <c r="AF2519" s="87">
        <f t="shared" ca="1" si="277"/>
        <v>4.8208531402647227E-2</v>
      </c>
      <c r="AG2519" s="87">
        <f t="shared" ca="1" si="278"/>
        <v>0.77733921167017306</v>
      </c>
      <c r="AI2519" s="1">
        <v>40163</v>
      </c>
      <c r="AJ2519">
        <v>1109.18</v>
      </c>
      <c r="AK2519" s="85">
        <f t="shared" ca="1" si="281"/>
        <v>1.1275941495411885E-3</v>
      </c>
      <c r="AL2519" s="87">
        <f t="shared" ca="1" si="279"/>
        <v>5.3005805482244E-3</v>
      </c>
      <c r="AM2519" s="87">
        <f t="shared" ca="1" si="280"/>
        <v>8.5469293190805491</v>
      </c>
    </row>
    <row r="2520" spans="2:39" x14ac:dyDescent="0.45">
      <c r="B2520" s="86">
        <v>40420</v>
      </c>
      <c r="C2520" s="5">
        <v>116</v>
      </c>
      <c r="E2520" s="86">
        <v>40429</v>
      </c>
      <c r="F2520" s="5">
        <v>2.617</v>
      </c>
      <c r="G2520" s="5">
        <v>1.3571603442482403</v>
      </c>
      <c r="I2520" s="86">
        <v>40308</v>
      </c>
      <c r="J2520" s="5">
        <v>28.84</v>
      </c>
      <c r="L2520" s="86">
        <v>40435</v>
      </c>
      <c r="M2520" s="5">
        <v>1.9767999999999999</v>
      </c>
      <c r="O2520" s="86">
        <f t="shared" ca="1" si="282"/>
        <v>40435</v>
      </c>
      <c r="P2520" s="5">
        <v>1155.79</v>
      </c>
      <c r="Q2520" s="5">
        <v>52.372634092258799</v>
      </c>
      <c r="R2520" s="1"/>
      <c r="V2520" s="86">
        <v>40399</v>
      </c>
      <c r="W2520" s="5">
        <v>-0.75</v>
      </c>
      <c r="Z2520" s="86">
        <v>40309</v>
      </c>
      <c r="AA2520" s="5">
        <v>85.96</v>
      </c>
      <c r="AC2520" s="1">
        <v>40283</v>
      </c>
      <c r="AD2520">
        <v>3.8025000000000002</v>
      </c>
      <c r="AE2520" s="87">
        <f t="shared" ca="1" si="276"/>
        <v>-1.8499999999999961E-2</v>
      </c>
      <c r="AF2520" s="87">
        <f t="shared" ca="1" si="277"/>
        <v>5.0095533733058653E-2</v>
      </c>
      <c r="AG2520" s="87">
        <f t="shared" ca="1" si="278"/>
        <v>0.80776620998900694</v>
      </c>
      <c r="AI2520" s="1">
        <v>40162</v>
      </c>
      <c r="AJ2520">
        <v>1107.93</v>
      </c>
      <c r="AK2520" s="85">
        <f t="shared" ca="1" si="281"/>
        <v>-5.5624704637600164E-3</v>
      </c>
      <c r="AL2520" s="87">
        <f t="shared" ca="1" si="279"/>
        <v>5.6835900651866908E-3</v>
      </c>
      <c r="AM2520" s="87">
        <f t="shared" ca="1" si="280"/>
        <v>9.1645136082408118</v>
      </c>
    </row>
    <row r="2521" spans="2:39" x14ac:dyDescent="0.45">
      <c r="B2521" s="86">
        <v>40417</v>
      </c>
      <c r="C2521" s="5">
        <v>114</v>
      </c>
      <c r="E2521" s="86">
        <v>40428</v>
      </c>
      <c r="F2521" s="5">
        <v>2.5558000000000001</v>
      </c>
      <c r="G2521" s="5">
        <v>1.2972653737766997</v>
      </c>
      <c r="I2521" s="86">
        <v>40305</v>
      </c>
      <c r="J2521" s="5">
        <v>40.950000000000003</v>
      </c>
      <c r="L2521" s="86">
        <v>40434</v>
      </c>
      <c r="M2521" s="5">
        <v>2.004</v>
      </c>
      <c r="O2521" s="86">
        <f t="shared" ca="1" si="282"/>
        <v>40434</v>
      </c>
      <c r="P2521" s="5">
        <v>1159.73</v>
      </c>
      <c r="Q2521" s="5">
        <v>52.499709582660898</v>
      </c>
      <c r="R2521" s="1"/>
      <c r="V2521" s="86">
        <v>40396</v>
      </c>
      <c r="W2521" s="5">
        <v>0.75</v>
      </c>
      <c r="Z2521" s="86">
        <v>40308</v>
      </c>
      <c r="AA2521" s="5">
        <v>86.06</v>
      </c>
      <c r="AC2521" s="1">
        <v>40282</v>
      </c>
      <c r="AD2521">
        <v>3.8210000000000002</v>
      </c>
      <c r="AE2521" s="87">
        <f t="shared" ca="1" si="276"/>
        <v>5.300000000000038E-2</v>
      </c>
      <c r="AF2521" s="87">
        <f t="shared" ca="1" si="277"/>
        <v>5.0414118392900116E-2</v>
      </c>
      <c r="AG2521" s="87">
        <f t="shared" ca="1" si="278"/>
        <v>0.8129032332735987</v>
      </c>
      <c r="AI2521" s="1">
        <v>40161</v>
      </c>
      <c r="AJ2521">
        <v>1114.1099999999999</v>
      </c>
      <c r="AK2521" s="85">
        <f t="shared" ca="1" si="281"/>
        <v>6.9353402477478152E-3</v>
      </c>
      <c r="AL2521" s="87">
        <f t="shared" ca="1" si="279"/>
        <v>1.6281533709362678E-3</v>
      </c>
      <c r="AM2521" s="87">
        <f t="shared" ca="1" si="280"/>
        <v>2.6253184260498652</v>
      </c>
    </row>
    <row r="2522" spans="2:39" x14ac:dyDescent="0.45">
      <c r="B2522" s="86">
        <v>40416</v>
      </c>
      <c r="C2522" s="5">
        <v>110</v>
      </c>
      <c r="E2522" s="86">
        <v>40427</v>
      </c>
      <c r="F2522" s="5">
        <v>2.6760000000000002</v>
      </c>
      <c r="G2522" s="5">
        <v>0.69198598251698595</v>
      </c>
      <c r="I2522" s="86">
        <v>40304</v>
      </c>
      <c r="J2522" s="5">
        <v>32.799999999999997</v>
      </c>
      <c r="L2522" s="86">
        <v>40431</v>
      </c>
      <c r="M2522" s="5">
        <v>2.0055999999999998</v>
      </c>
      <c r="O2522" s="86">
        <f t="shared" ca="1" si="282"/>
        <v>40431</v>
      </c>
      <c r="P2522" s="5">
        <v>1110.8900000000001</v>
      </c>
      <c r="Q2522" s="5">
        <v>18.257194611422801</v>
      </c>
      <c r="R2522" s="1"/>
      <c r="V2522" s="86">
        <v>40395</v>
      </c>
      <c r="W2522" s="5">
        <v>-1.19</v>
      </c>
      <c r="Z2522" s="86">
        <v>40305</v>
      </c>
      <c r="AA2522" s="5">
        <v>84.48</v>
      </c>
      <c r="AC2522" s="1">
        <v>40281</v>
      </c>
      <c r="AD2522">
        <v>3.7679999999999998</v>
      </c>
      <c r="AE2522" s="87">
        <f t="shared" ca="1" si="276"/>
        <v>-3.5000000000000142E-2</v>
      </c>
      <c r="AF2522" s="87">
        <f t="shared" ca="1" si="277"/>
        <v>4.5294407307451663E-2</v>
      </c>
      <c r="AG2522" s="87">
        <f t="shared" ca="1" si="278"/>
        <v>0.73035037253818524</v>
      </c>
      <c r="AI2522" s="1">
        <v>40158</v>
      </c>
      <c r="AJ2522">
        <v>1106.4100000000001</v>
      </c>
      <c r="AK2522" s="85">
        <f t="shared" ca="1" si="281"/>
        <v>3.6762749892007445E-3</v>
      </c>
      <c r="AL2522" s="87">
        <f t="shared" ca="1" si="279"/>
        <v>7.4160187394725916E-3</v>
      </c>
      <c r="AM2522" s="87">
        <f t="shared" ca="1" si="280"/>
        <v>11.957970908768029</v>
      </c>
    </row>
    <row r="2523" spans="2:39" x14ac:dyDescent="0.45">
      <c r="B2523" s="86">
        <v>40415</v>
      </c>
      <c r="C2523" s="5">
        <v>105.19</v>
      </c>
      <c r="E2523" s="86">
        <v>40424</v>
      </c>
      <c r="F2523" s="5">
        <v>2.6819999999999999</v>
      </c>
      <c r="G2523" s="5">
        <v>1.1148533236858265</v>
      </c>
      <c r="I2523" s="86">
        <v>40303</v>
      </c>
      <c r="J2523" s="5">
        <v>24.91</v>
      </c>
      <c r="L2523" s="86">
        <v>40430</v>
      </c>
      <c r="M2523" s="5">
        <v>1.9830000000000001</v>
      </c>
      <c r="O2523" s="86">
        <f t="shared" ca="1" si="282"/>
        <v>40430</v>
      </c>
      <c r="P2523" s="5">
        <v>1128.1500000000001</v>
      </c>
      <c r="Q2523" s="5">
        <v>32.767696673489198</v>
      </c>
      <c r="R2523" s="1"/>
      <c r="V2523" s="86">
        <v>40394</v>
      </c>
      <c r="W2523" s="5">
        <v>-2.75</v>
      </c>
      <c r="Z2523" s="86">
        <v>40304</v>
      </c>
      <c r="AA2523" s="5">
        <v>84.486000000000004</v>
      </c>
      <c r="AC2523" s="1">
        <v>40280</v>
      </c>
      <c r="AD2523">
        <v>3.8029999999999999</v>
      </c>
      <c r="AE2523" s="87">
        <f t="shared" ca="1" si="276"/>
        <v>-6.4999999999999947E-2</v>
      </c>
      <c r="AF2523" s="87">
        <f t="shared" ca="1" si="277"/>
        <v>6.4244325300631289E-2</v>
      </c>
      <c r="AG2523" s="87">
        <f t="shared" ca="1" si="278"/>
        <v>1.0359086188784543</v>
      </c>
      <c r="AI2523" s="1">
        <v>40157</v>
      </c>
      <c r="AJ2523">
        <v>1102.3499999999999</v>
      </c>
      <c r="AK2523" s="85">
        <f t="shared" ca="1" si="281"/>
        <v>5.8226976136290182E-3</v>
      </c>
      <c r="AL2523" s="87">
        <f t="shared" ca="1" si="279"/>
        <v>7.2325240226006979E-3</v>
      </c>
      <c r="AM2523" s="87">
        <f t="shared" ca="1" si="280"/>
        <v>11.662094568193574</v>
      </c>
    </row>
    <row r="2524" spans="2:39" x14ac:dyDescent="0.45">
      <c r="B2524" s="86">
        <v>40414</v>
      </c>
      <c r="C2524" s="5">
        <v>103.41</v>
      </c>
      <c r="E2524" s="86">
        <v>40423</v>
      </c>
      <c r="F2524" s="5">
        <v>2.6267999999999998</v>
      </c>
      <c r="G2524" s="5">
        <v>1.647211335358439</v>
      </c>
      <c r="I2524" s="86">
        <v>40302</v>
      </c>
      <c r="J2524" s="5">
        <v>23.84</v>
      </c>
      <c r="L2524" s="86">
        <v>40429</v>
      </c>
      <c r="M2524" s="5">
        <v>1.905</v>
      </c>
      <c r="O2524" s="86">
        <f t="shared" ca="1" si="282"/>
        <v>40429</v>
      </c>
      <c r="P2524" s="5">
        <v>1165.9000000000001</v>
      </c>
      <c r="Q2524" s="5">
        <v>26.004791696242599</v>
      </c>
      <c r="R2524" s="1"/>
      <c r="V2524" s="86">
        <v>40393</v>
      </c>
      <c r="W2524" s="5">
        <v>-3.75</v>
      </c>
      <c r="Z2524" s="86">
        <v>40303</v>
      </c>
      <c r="AA2524" s="5">
        <v>86.64</v>
      </c>
      <c r="AC2524" s="1">
        <v>40277</v>
      </c>
      <c r="AD2524">
        <v>3.8679999999999999</v>
      </c>
      <c r="AE2524" s="87">
        <f t="shared" ca="1" si="276"/>
        <v>-4.0000000000000036E-3</v>
      </c>
      <c r="AF2524" s="87">
        <f t="shared" ca="1" si="277"/>
        <v>6.856794075951228E-2</v>
      </c>
      <c r="AG2524" s="87">
        <f t="shared" ca="1" si="278"/>
        <v>1.1056248233465076</v>
      </c>
      <c r="AI2524" s="1">
        <v>40156</v>
      </c>
      <c r="AJ2524">
        <v>1095.95</v>
      </c>
      <c r="AK2524" s="85">
        <f t="shared" ca="1" si="281"/>
        <v>3.6656362889903138E-3</v>
      </c>
      <c r="AL2524" s="87">
        <f t="shared" ca="1" si="279"/>
        <v>7.1331586363739853E-3</v>
      </c>
      <c r="AM2524" s="87">
        <f t="shared" ca="1" si="280"/>
        <v>11.501872697189777</v>
      </c>
    </row>
    <row r="2525" spans="2:39" x14ac:dyDescent="0.45">
      <c r="B2525" s="86">
        <v>40413</v>
      </c>
      <c r="C2525" s="5">
        <v>101</v>
      </c>
      <c r="E2525" s="86">
        <v>40422</v>
      </c>
      <c r="F2525" s="5">
        <v>2.5815000000000001</v>
      </c>
      <c r="G2525" s="5">
        <v>2.3245823101509382</v>
      </c>
      <c r="I2525" s="86">
        <v>40301</v>
      </c>
      <c r="J2525" s="5">
        <v>20.190000000000001</v>
      </c>
      <c r="L2525" s="86">
        <v>40428</v>
      </c>
      <c r="M2525" s="5">
        <v>1.8828</v>
      </c>
      <c r="O2525" s="86">
        <f t="shared" ca="1" si="282"/>
        <v>40428</v>
      </c>
      <c r="P2525" s="5">
        <v>1173.5999999999999</v>
      </c>
      <c r="Q2525" s="5">
        <v>31.471838336461499</v>
      </c>
      <c r="R2525" s="1"/>
      <c r="V2525" s="86">
        <v>40392</v>
      </c>
      <c r="W2525" s="5">
        <v>-4</v>
      </c>
      <c r="Z2525" s="86">
        <v>40302</v>
      </c>
      <c r="AA2525" s="5">
        <v>87.84</v>
      </c>
      <c r="AC2525" s="1">
        <v>40276</v>
      </c>
      <c r="AD2525">
        <v>3.8719999999999999</v>
      </c>
      <c r="AE2525" s="87">
        <f t="shared" ref="AE2525:AE2588" ca="1" si="283">(AD2525-AD2526)</f>
        <v>4.0999999999999925E-2</v>
      </c>
      <c r="AF2525" s="87">
        <f t="shared" ref="AF2525:AF2588" ca="1" si="284">STDEV(AE2525:AE2528)</f>
        <v>8.6946822828669001E-2</v>
      </c>
      <c r="AG2525" s="87">
        <f t="shared" ref="AG2525:AG2588" ca="1" si="285">AF2525*SQRT(260)</f>
        <v>1.4019753920807556</v>
      </c>
      <c r="AI2525" s="1">
        <v>40155</v>
      </c>
      <c r="AJ2525">
        <v>1091.94</v>
      </c>
      <c r="AK2525" s="85">
        <f t="shared" ca="1" si="281"/>
        <v>-1.0304438409286021E-2</v>
      </c>
      <c r="AL2525" s="87">
        <f t="shared" ref="AL2525:AL2588" ca="1" si="286">STDEV(AK2525:AK2528)</f>
        <v>7.1137715191468684E-3</v>
      </c>
      <c r="AM2525" s="87">
        <f t="shared" ref="AM2525:AM2588" ca="1" si="287">AL2525*SQRT(260)*100</f>
        <v>11.470611909973476</v>
      </c>
    </row>
    <row r="2526" spans="2:39" x14ac:dyDescent="0.45">
      <c r="B2526" s="86">
        <v>40410</v>
      </c>
      <c r="C2526" s="5">
        <v>99.9</v>
      </c>
      <c r="E2526" s="86">
        <v>40421</v>
      </c>
      <c r="F2526" s="5">
        <v>2.4830000000000001</v>
      </c>
      <c r="G2526" s="5">
        <v>2.2460491238320395</v>
      </c>
      <c r="I2526" s="86">
        <v>40298</v>
      </c>
      <c r="J2526" s="5">
        <v>22.05</v>
      </c>
      <c r="L2526" s="86">
        <v>40427</v>
      </c>
      <c r="M2526" s="5">
        <v>1.98</v>
      </c>
      <c r="O2526" s="86">
        <f t="shared" ca="1" si="282"/>
        <v>40427</v>
      </c>
      <c r="P2526" s="5">
        <v>1202.26</v>
      </c>
      <c r="Q2526" s="5">
        <v>22.7689766808953</v>
      </c>
      <c r="R2526" s="1"/>
      <c r="V2526" s="86">
        <v>40389</v>
      </c>
      <c r="W2526" s="5">
        <v>-1.25</v>
      </c>
      <c r="Z2526" s="86">
        <v>40301</v>
      </c>
      <c r="AA2526" s="5">
        <v>88.75</v>
      </c>
      <c r="AC2526" s="1">
        <v>40275</v>
      </c>
      <c r="AD2526">
        <v>3.831</v>
      </c>
      <c r="AE2526" s="87">
        <f t="shared" ca="1" si="283"/>
        <v>-0.10400000000000009</v>
      </c>
      <c r="AF2526" s="87">
        <f t="shared" ca="1" si="284"/>
        <v>9.8545027779183059E-2</v>
      </c>
      <c r="AG2526" s="87">
        <f t="shared" ca="1" si="285"/>
        <v>1.5889908275380287</v>
      </c>
      <c r="AI2526" s="1">
        <v>40154</v>
      </c>
      <c r="AJ2526">
        <v>1103.25</v>
      </c>
      <c r="AK2526" s="85">
        <f t="shared" ref="AK2526:AK2589" ca="1" si="288">LN(AJ2526/AJ2527)</f>
        <v>-2.4714505864806445E-3</v>
      </c>
      <c r="AL2526" s="87">
        <f t="shared" ca="1" si="286"/>
        <v>5.8028086316291817E-3</v>
      </c>
      <c r="AM2526" s="87">
        <f t="shared" ca="1" si="287"/>
        <v>9.3567477704492141</v>
      </c>
    </row>
    <row r="2527" spans="2:39" x14ac:dyDescent="0.45">
      <c r="B2527" s="86">
        <v>40409</v>
      </c>
      <c r="C2527" s="5">
        <v>98.48</v>
      </c>
      <c r="E2527" s="86">
        <v>40420</v>
      </c>
      <c r="F2527" s="5">
        <v>2.5470000000000002</v>
      </c>
      <c r="G2527" s="5">
        <v>2.227231839451536</v>
      </c>
      <c r="I2527" s="86">
        <v>40297</v>
      </c>
      <c r="J2527" s="5">
        <v>18.440000000000001</v>
      </c>
      <c r="L2527" s="86">
        <v>40424</v>
      </c>
      <c r="M2527" s="5">
        <v>1.9875</v>
      </c>
      <c r="O2527" s="86">
        <f t="shared" ca="1" si="282"/>
        <v>40424</v>
      </c>
      <c r="P2527" s="5">
        <v>1186.69</v>
      </c>
      <c r="Q2527" s="5">
        <v>28.492391605969299</v>
      </c>
      <c r="R2527" s="1"/>
      <c r="V2527" s="86">
        <v>40388</v>
      </c>
      <c r="W2527" s="5">
        <v>-2.75</v>
      </c>
      <c r="Z2527" s="86">
        <v>40298</v>
      </c>
      <c r="AA2527" s="5">
        <v>89.4</v>
      </c>
      <c r="AC2527" s="1">
        <v>40274</v>
      </c>
      <c r="AD2527">
        <v>3.9350000000000001</v>
      </c>
      <c r="AE2527" s="87">
        <f t="shared" ca="1" si="283"/>
        <v>-8.6499999999999577E-2</v>
      </c>
      <c r="AF2527" s="87">
        <f t="shared" ca="1" si="284"/>
        <v>7.7830649489773363E-2</v>
      </c>
      <c r="AG2527" s="87">
        <f t="shared" ca="1" si="285"/>
        <v>1.2549815138080676</v>
      </c>
      <c r="AI2527" s="1">
        <v>40151</v>
      </c>
      <c r="AJ2527">
        <v>1105.98</v>
      </c>
      <c r="AK2527" s="85">
        <f t="shared" ca="1" si="288"/>
        <v>5.4943698671588515E-3</v>
      </c>
      <c r="AL2527" s="87">
        <f t="shared" ca="1" si="286"/>
        <v>8.6276803302932289E-3</v>
      </c>
      <c r="AM2527" s="87">
        <f t="shared" ca="1" si="287"/>
        <v>13.911716518549913</v>
      </c>
    </row>
    <row r="2528" spans="2:39" x14ac:dyDescent="0.45">
      <c r="B2528" s="86">
        <v>40408</v>
      </c>
      <c r="C2528" s="5">
        <v>94.81</v>
      </c>
      <c r="E2528" s="86">
        <v>40417</v>
      </c>
      <c r="F2528" s="5">
        <v>2.6735000000000002</v>
      </c>
      <c r="G2528" s="5">
        <v>2.1167824797712842</v>
      </c>
      <c r="I2528" s="86">
        <v>40296</v>
      </c>
      <c r="J2528" s="5">
        <v>21.08</v>
      </c>
      <c r="L2528" s="86">
        <v>40423</v>
      </c>
      <c r="M2528" s="5">
        <v>1.9404999999999999</v>
      </c>
      <c r="O2528" s="86">
        <f t="shared" ca="1" si="282"/>
        <v>40423</v>
      </c>
      <c r="P2528" s="5">
        <v>1206.78</v>
      </c>
      <c r="Q2528" s="5">
        <v>25.7729748247563</v>
      </c>
      <c r="R2528" s="1"/>
      <c r="V2528" s="86">
        <v>40387</v>
      </c>
      <c r="W2528" s="5">
        <v>-2.25</v>
      </c>
      <c r="Z2528" s="86">
        <v>40297</v>
      </c>
      <c r="AA2528" s="5">
        <v>89.11</v>
      </c>
      <c r="AC2528" s="1">
        <v>40273</v>
      </c>
      <c r="AD2528">
        <v>4.0214999999999996</v>
      </c>
      <c r="AE2528" s="87">
        <f t="shared" ca="1" si="283"/>
        <v>6.6499999999999559E-2</v>
      </c>
      <c r="AF2528" s="87">
        <f t="shared" ca="1" si="284"/>
        <v>3.1992434001390554E-2</v>
      </c>
      <c r="AG2528" s="87">
        <f t="shared" ca="1" si="285"/>
        <v>0.51586249782928195</v>
      </c>
      <c r="AI2528" s="1">
        <v>40150</v>
      </c>
      <c r="AJ2528">
        <v>1099.92</v>
      </c>
      <c r="AK2528" s="85">
        <f t="shared" ca="1" si="288"/>
        <v>-8.428631026908542E-3</v>
      </c>
      <c r="AL2528" s="87">
        <f t="shared" ca="1" si="286"/>
        <v>8.4608357883298336E-3</v>
      </c>
      <c r="AM2528" s="87">
        <f t="shared" ca="1" si="287"/>
        <v>13.642687778308774</v>
      </c>
    </row>
    <row r="2529" spans="2:39" x14ac:dyDescent="0.45">
      <c r="B2529" s="86">
        <v>40407</v>
      </c>
      <c r="C2529" s="5">
        <v>98.5</v>
      </c>
      <c r="E2529" s="86">
        <v>40416</v>
      </c>
      <c r="F2529" s="5">
        <v>2.4870000000000001</v>
      </c>
      <c r="G2529" s="5">
        <v>1.0643344712385601</v>
      </c>
      <c r="I2529" s="86">
        <v>40295</v>
      </c>
      <c r="J2529" s="5">
        <v>22.81</v>
      </c>
      <c r="L2529" s="86">
        <v>40422</v>
      </c>
      <c r="M2529" s="5">
        <v>1.8935</v>
      </c>
      <c r="O2529" s="86">
        <f t="shared" ca="1" si="282"/>
        <v>40422</v>
      </c>
      <c r="P2529" s="5">
        <v>1191.3599999999999</v>
      </c>
      <c r="Q2529" s="5">
        <v>23.146420816152901</v>
      </c>
      <c r="R2529" s="1"/>
      <c r="V2529" s="86">
        <v>40386</v>
      </c>
      <c r="W2529" s="5">
        <v>-0.75</v>
      </c>
      <c r="Z2529" s="86">
        <v>40296</v>
      </c>
      <c r="AA2529" s="5">
        <v>88.5</v>
      </c>
      <c r="AC2529" s="1">
        <v>40270</v>
      </c>
      <c r="AD2529">
        <v>3.9550000000000001</v>
      </c>
      <c r="AE2529" s="87">
        <f t="shared" ca="1" si="283"/>
        <v>8.2699999999999996E-2</v>
      </c>
      <c r="AF2529" s="87">
        <f t="shared" ca="1" si="284"/>
        <v>4.0775850696214887E-2</v>
      </c>
      <c r="AG2529" s="87">
        <f t="shared" ca="1" si="285"/>
        <v>0.65749083643804651</v>
      </c>
      <c r="AI2529" s="1">
        <v>40149</v>
      </c>
      <c r="AJ2529">
        <v>1109.23</v>
      </c>
      <c r="AK2529" s="85">
        <f t="shared" ca="1" si="288"/>
        <v>3.3362037016700162E-4</v>
      </c>
      <c r="AL2529" s="87">
        <f t="shared" ca="1" si="286"/>
        <v>1.2386935756417567E-2</v>
      </c>
      <c r="AM2529" s="87">
        <f t="shared" ca="1" si="287"/>
        <v>19.973333755970778</v>
      </c>
    </row>
    <row r="2530" spans="2:39" x14ac:dyDescent="0.45">
      <c r="B2530" s="86">
        <v>40406</v>
      </c>
      <c r="C2530" s="5">
        <v>100.26</v>
      </c>
      <c r="E2530" s="86">
        <v>40415</v>
      </c>
      <c r="F2530" s="5">
        <v>2.5550000000000002</v>
      </c>
      <c r="G2530" s="5">
        <v>1.1165156813348682</v>
      </c>
      <c r="I2530" s="86">
        <v>40294</v>
      </c>
      <c r="J2530" s="5">
        <v>17.47</v>
      </c>
      <c r="L2530" s="86">
        <v>40421</v>
      </c>
      <c r="M2530" s="5">
        <v>1.831</v>
      </c>
      <c r="O2530" s="86">
        <f t="shared" ca="1" si="282"/>
        <v>40421</v>
      </c>
      <c r="P2530" s="5">
        <v>1183.71</v>
      </c>
      <c r="Q2530" s="5">
        <v>21.776225826838399</v>
      </c>
      <c r="R2530" s="1"/>
      <c r="V2530" s="86">
        <v>40385</v>
      </c>
      <c r="W2530" s="5">
        <v>0.5</v>
      </c>
      <c r="Z2530" s="86">
        <v>40295</v>
      </c>
      <c r="AA2530" s="5">
        <v>88.44</v>
      </c>
      <c r="AC2530" s="1">
        <v>40269</v>
      </c>
      <c r="AD2530">
        <v>3.8723000000000001</v>
      </c>
      <c r="AE2530" s="87">
        <f t="shared" ca="1" si="283"/>
        <v>5.2300000000000235E-2</v>
      </c>
      <c r="AF2530" s="87">
        <f t="shared" ca="1" si="284"/>
        <v>2.5424791051255658E-2</v>
      </c>
      <c r="AG2530" s="87">
        <f t="shared" ca="1" si="285"/>
        <v>0.40996243730371507</v>
      </c>
      <c r="AI2530" s="1">
        <v>40148</v>
      </c>
      <c r="AJ2530">
        <v>1108.8599999999999</v>
      </c>
      <c r="AK2530" s="85">
        <f t="shared" ca="1" si="288"/>
        <v>1.2002920255385911E-2</v>
      </c>
      <c r="AL2530" s="87">
        <f t="shared" ca="1" si="286"/>
        <v>1.2631839268433922E-2</v>
      </c>
      <c r="AM2530" s="87">
        <f t="shared" ca="1" si="287"/>
        <v>20.368228803438651</v>
      </c>
    </row>
    <row r="2531" spans="2:39" x14ac:dyDescent="0.45">
      <c r="B2531" s="86">
        <v>40403</v>
      </c>
      <c r="C2531" s="5">
        <v>90.42</v>
      </c>
      <c r="E2531" s="86">
        <v>40414</v>
      </c>
      <c r="F2531" s="5">
        <v>2.508</v>
      </c>
      <c r="G2531" s="5">
        <v>0.96779023209233173</v>
      </c>
      <c r="I2531" s="86">
        <v>40291</v>
      </c>
      <c r="J2531" s="5">
        <v>16.62</v>
      </c>
      <c r="L2531" s="86">
        <v>40420</v>
      </c>
      <c r="M2531" s="5">
        <v>1.8827</v>
      </c>
      <c r="O2531" s="86">
        <f t="shared" ca="1" si="282"/>
        <v>40420</v>
      </c>
      <c r="P2531" s="5">
        <v>1212.05</v>
      </c>
      <c r="Q2531" s="5">
        <v>7.8436377016706702</v>
      </c>
      <c r="R2531" s="1"/>
      <c r="V2531" s="86">
        <v>40382</v>
      </c>
      <c r="W2531" s="5">
        <v>1.5</v>
      </c>
      <c r="Z2531" s="86">
        <v>40294</v>
      </c>
      <c r="AA2531" s="5">
        <v>89.57</v>
      </c>
      <c r="AC2531" s="1">
        <v>40268</v>
      </c>
      <c r="AD2531">
        <v>3.82</v>
      </c>
      <c r="AE2531" s="87">
        <f t="shared" ca="1" si="283"/>
        <v>8.1999999999999851E-3</v>
      </c>
      <c r="AF2531" s="87">
        <f t="shared" ca="1" si="284"/>
        <v>2.1665487147381139E-2</v>
      </c>
      <c r="AG2531" s="87">
        <f t="shared" ca="1" si="285"/>
        <v>0.34934548324927245</v>
      </c>
      <c r="AI2531" s="1">
        <v>40147</v>
      </c>
      <c r="AJ2531">
        <v>1095.6300000000001</v>
      </c>
      <c r="AK2531" s="85">
        <f t="shared" ca="1" si="288"/>
        <v>3.7858050263810984E-3</v>
      </c>
      <c r="AL2531" s="87">
        <f t="shared" ca="1" si="286"/>
        <v>1.0227188766073392E-2</v>
      </c>
      <c r="AM2531" s="87">
        <f t="shared" ca="1" si="287"/>
        <v>16.490846374517417</v>
      </c>
    </row>
    <row r="2532" spans="2:39" x14ac:dyDescent="0.45">
      <c r="B2532" s="86">
        <v>40402</v>
      </c>
      <c r="C2532" s="5">
        <v>88.65</v>
      </c>
      <c r="E2532" s="86">
        <v>40413</v>
      </c>
      <c r="F2532" s="5">
        <v>2.6128999999999998</v>
      </c>
      <c r="G2532" s="5">
        <v>0.6799479269277402</v>
      </c>
      <c r="I2532" s="86">
        <v>40290</v>
      </c>
      <c r="J2532" s="5">
        <v>16.47</v>
      </c>
      <c r="L2532" s="86">
        <v>40417</v>
      </c>
      <c r="M2532" s="5">
        <v>1.9504999999999999</v>
      </c>
      <c r="O2532" s="86">
        <f t="shared" ca="1" si="282"/>
        <v>40417</v>
      </c>
      <c r="P2532" s="5">
        <v>1217.28</v>
      </c>
      <c r="Q2532" s="5">
        <v>6.8466902359922104</v>
      </c>
      <c r="R2532" s="1"/>
      <c r="V2532" s="86">
        <v>40381</v>
      </c>
      <c r="W2532" s="5">
        <v>0.5</v>
      </c>
      <c r="Z2532" s="86">
        <v>40291</v>
      </c>
      <c r="AA2532" s="5">
        <v>89.57</v>
      </c>
      <c r="AC2532" s="1">
        <v>40267</v>
      </c>
      <c r="AD2532">
        <v>3.8117999999999999</v>
      </c>
      <c r="AE2532" s="87">
        <f t="shared" ca="1" si="283"/>
        <v>-6.2000000000002053E-3</v>
      </c>
      <c r="AF2532" s="87">
        <f t="shared" ca="1" si="284"/>
        <v>3.2506140445562944E-2</v>
      </c>
      <c r="AG2532" s="87">
        <f t="shared" ca="1" si="285"/>
        <v>0.52414576534904134</v>
      </c>
      <c r="AI2532" s="1">
        <v>40144</v>
      </c>
      <c r="AJ2532">
        <v>1091.49</v>
      </c>
      <c r="AK2532" s="85">
        <f t="shared" ca="1" si="288"/>
        <v>-1.7383686624440835E-2</v>
      </c>
      <c r="AL2532" s="87">
        <f t="shared" ca="1" si="286"/>
        <v>1.2981621461537517E-2</v>
      </c>
      <c r="AM2532" s="87">
        <f t="shared" ca="1" si="287"/>
        <v>20.932235642751916</v>
      </c>
    </row>
    <row r="2533" spans="2:39" x14ac:dyDescent="0.45">
      <c r="B2533" s="86">
        <v>40401</v>
      </c>
      <c r="C2533" s="5">
        <v>86.82</v>
      </c>
      <c r="E2533" s="86">
        <v>40410</v>
      </c>
      <c r="F2533" s="5">
        <v>2.6286</v>
      </c>
      <c r="G2533" s="5">
        <v>0.87382117735838738</v>
      </c>
      <c r="I2533" s="86">
        <v>40289</v>
      </c>
      <c r="J2533" s="5">
        <v>16.32</v>
      </c>
      <c r="L2533" s="86">
        <v>40416</v>
      </c>
      <c r="M2533" s="5">
        <v>1.8075000000000001</v>
      </c>
      <c r="O2533" s="86">
        <f t="shared" ca="1" si="282"/>
        <v>40416</v>
      </c>
      <c r="P2533" s="5">
        <v>1208.67</v>
      </c>
      <c r="Q2533" s="5">
        <v>6.1436538785301398</v>
      </c>
      <c r="R2533" s="1"/>
      <c r="V2533" s="86">
        <v>40380</v>
      </c>
      <c r="W2533" s="5">
        <v>1.5</v>
      </c>
      <c r="Z2533" s="86">
        <v>40290</v>
      </c>
      <c r="AA2533" s="5">
        <v>88.99</v>
      </c>
      <c r="AC2533" s="1">
        <v>40266</v>
      </c>
      <c r="AD2533">
        <v>3.8180000000000001</v>
      </c>
      <c r="AE2533" s="87">
        <f t="shared" ca="1" si="283"/>
        <v>2.8500000000000192E-2</v>
      </c>
      <c r="AF2533" s="87">
        <f t="shared" ca="1" si="284"/>
        <v>5.0351133717788925E-2</v>
      </c>
      <c r="AG2533" s="87">
        <f t="shared" ca="1" si="285"/>
        <v>0.81188763590372015</v>
      </c>
      <c r="AI2533" s="1">
        <v>40142</v>
      </c>
      <c r="AJ2533">
        <v>1110.6300000000001</v>
      </c>
      <c r="AK2533" s="85">
        <f t="shared" ca="1" si="288"/>
        <v>4.4940245649862523E-3</v>
      </c>
      <c r="AL2533" s="87">
        <f t="shared" ca="1" si="286"/>
        <v>7.3683608632194387E-3</v>
      </c>
      <c r="AM2533" s="87">
        <f t="shared" ca="1" si="287"/>
        <v>11.88112489235014</v>
      </c>
    </row>
    <row r="2534" spans="2:39" x14ac:dyDescent="0.45">
      <c r="B2534" s="86">
        <v>40400</v>
      </c>
      <c r="C2534" s="5">
        <v>89.3</v>
      </c>
      <c r="E2534" s="86">
        <v>40409</v>
      </c>
      <c r="F2534" s="5">
        <v>2.5928</v>
      </c>
      <c r="G2534" s="5">
        <v>1.1882433252495033</v>
      </c>
      <c r="I2534" s="86">
        <v>40288</v>
      </c>
      <c r="J2534" s="5">
        <v>15.73</v>
      </c>
      <c r="L2534" s="86">
        <v>40415</v>
      </c>
      <c r="M2534" s="5">
        <v>1.8540000000000001</v>
      </c>
      <c r="O2534" s="86">
        <f t="shared" ca="1" si="282"/>
        <v>40415</v>
      </c>
      <c r="P2534" s="5">
        <v>1205.95</v>
      </c>
      <c r="Q2534" s="5">
        <v>12.649362008399899</v>
      </c>
      <c r="R2534" s="1"/>
      <c r="V2534" s="86">
        <v>40379</v>
      </c>
      <c r="W2534" s="5">
        <v>2.25</v>
      </c>
      <c r="Z2534" s="86">
        <v>40289</v>
      </c>
      <c r="AA2534" s="5">
        <v>89.25</v>
      </c>
      <c r="AC2534" s="1">
        <v>40263</v>
      </c>
      <c r="AD2534">
        <v>3.7894999999999999</v>
      </c>
      <c r="AE2534" s="87">
        <f t="shared" ca="1" si="283"/>
        <v>-2.2499999999999964E-2</v>
      </c>
      <c r="AF2534" s="87">
        <f t="shared" ca="1" si="284"/>
        <v>6.041315392086935E-2</v>
      </c>
      <c r="AG2534" s="87">
        <f t="shared" ca="1" si="285"/>
        <v>0.97413283659536354</v>
      </c>
      <c r="AI2534" s="1">
        <v>40141</v>
      </c>
      <c r="AJ2534">
        <v>1105.6500000000001</v>
      </c>
      <c r="AK2534" s="85">
        <f t="shared" ca="1" si="288"/>
        <v>-5.3348042985211389E-4</v>
      </c>
      <c r="AL2534" s="87">
        <f t="shared" ca="1" si="286"/>
        <v>1.1146668920103771E-2</v>
      </c>
      <c r="AM2534" s="87">
        <f t="shared" ca="1" si="287"/>
        <v>17.973463573765049</v>
      </c>
    </row>
    <row r="2535" spans="2:39" x14ac:dyDescent="0.45">
      <c r="B2535" s="86">
        <v>40399</v>
      </c>
      <c r="C2535" s="5">
        <v>92.3</v>
      </c>
      <c r="E2535" s="86">
        <v>40408</v>
      </c>
      <c r="F2535" s="5">
        <v>2.6509999999999998</v>
      </c>
      <c r="G2535" s="5">
        <v>1.3428836881874782</v>
      </c>
      <c r="I2535" s="86">
        <v>40287</v>
      </c>
      <c r="J2535" s="5">
        <v>17.34</v>
      </c>
      <c r="L2535" s="86">
        <v>40414</v>
      </c>
      <c r="M2535" s="5">
        <v>1.8568</v>
      </c>
      <c r="O2535" s="86">
        <f t="shared" ca="1" si="282"/>
        <v>40414</v>
      </c>
      <c r="P2535" s="5">
        <v>1207.18</v>
      </c>
      <c r="Q2535" s="5">
        <v>12.5495851043496</v>
      </c>
      <c r="R2535" s="1"/>
      <c r="V2535" s="86">
        <v>40378</v>
      </c>
      <c r="W2535" s="5">
        <v>3</v>
      </c>
      <c r="Z2535" s="86">
        <v>40288</v>
      </c>
      <c r="AA2535" s="5">
        <v>89.24</v>
      </c>
      <c r="AC2535" s="1">
        <v>40262</v>
      </c>
      <c r="AD2535">
        <v>3.8119999999999998</v>
      </c>
      <c r="AE2535" s="87">
        <f t="shared" ca="1" si="283"/>
        <v>4.9099999999999699E-2</v>
      </c>
      <c r="AF2535" s="87">
        <f t="shared" ca="1" si="284"/>
        <v>6.7080616922227665E-2</v>
      </c>
      <c r="AG2535" s="87">
        <f t="shared" ca="1" si="285"/>
        <v>1.0816424470837536</v>
      </c>
      <c r="AI2535" s="1">
        <v>40140</v>
      </c>
      <c r="AJ2535">
        <v>1106.24</v>
      </c>
      <c r="AK2535" s="85">
        <f t="shared" ca="1" si="288"/>
        <v>1.3523927236078707E-2</v>
      </c>
      <c r="AL2535" s="87">
        <f t="shared" ca="1" si="286"/>
        <v>1.1147500358472645E-2</v>
      </c>
      <c r="AM2535" s="87">
        <f t="shared" ca="1" si="287"/>
        <v>17.974804227851386</v>
      </c>
    </row>
    <row r="2536" spans="2:39" x14ac:dyDescent="0.45">
      <c r="B2536" s="86">
        <v>40396</v>
      </c>
      <c r="C2536" s="5">
        <v>91.7</v>
      </c>
      <c r="E2536" s="86">
        <v>40407</v>
      </c>
      <c r="F2536" s="5">
        <v>2.629</v>
      </c>
      <c r="G2536" s="5">
        <v>1.5197510541752137</v>
      </c>
      <c r="I2536" s="86">
        <v>40284</v>
      </c>
      <c r="J2536" s="5">
        <v>18.36</v>
      </c>
      <c r="L2536" s="86">
        <v>40413</v>
      </c>
      <c r="M2536" s="5">
        <v>1.9619</v>
      </c>
      <c r="O2536" s="86">
        <f t="shared" ca="1" si="282"/>
        <v>40413</v>
      </c>
      <c r="P2536" s="5">
        <v>1197.52</v>
      </c>
      <c r="Q2536" s="5">
        <v>12.712965942337901</v>
      </c>
      <c r="R2536" s="1"/>
      <c r="V2536" s="86">
        <v>40375</v>
      </c>
      <c r="W2536" s="5">
        <v>2</v>
      </c>
      <c r="Z2536" s="86">
        <v>40287</v>
      </c>
      <c r="AA2536" s="5">
        <v>88.29</v>
      </c>
      <c r="AC2536" s="1">
        <v>40261</v>
      </c>
      <c r="AD2536">
        <v>3.7629000000000001</v>
      </c>
      <c r="AE2536" s="87">
        <f t="shared" ca="1" si="283"/>
        <v>9.9099999999999966E-2</v>
      </c>
      <c r="AF2536" s="87">
        <f t="shared" ca="1" si="284"/>
        <v>6.4285372882691316E-2</v>
      </c>
      <c r="AG2536" s="87">
        <f t="shared" ca="1" si="285"/>
        <v>1.036570491251479</v>
      </c>
      <c r="AI2536" s="1">
        <v>40137</v>
      </c>
      <c r="AJ2536">
        <v>1091.3800000000001</v>
      </c>
      <c r="AK2536" s="85">
        <f t="shared" ca="1" si="288"/>
        <v>-3.2200843821982767E-3</v>
      </c>
      <c r="AL2536" s="87">
        <f t="shared" ca="1" si="286"/>
        <v>6.5275357543801054E-3</v>
      </c>
      <c r="AM2536" s="87">
        <f t="shared" ca="1" si="287"/>
        <v>10.525335142609364</v>
      </c>
    </row>
    <row r="2537" spans="2:39" x14ac:dyDescent="0.45">
      <c r="B2537" s="86">
        <v>40395</v>
      </c>
      <c r="C2537" s="5">
        <v>95.28</v>
      </c>
      <c r="E2537" s="86">
        <v>40406</v>
      </c>
      <c r="F2537" s="5">
        <v>2.5592999999999999</v>
      </c>
      <c r="G2537" s="5">
        <v>1.2785879972323642</v>
      </c>
      <c r="I2537" s="86">
        <v>40283</v>
      </c>
      <c r="J2537" s="5">
        <v>15.89</v>
      </c>
      <c r="L2537" s="86">
        <v>40410</v>
      </c>
      <c r="M2537" s="5">
        <v>1.9591000000000001</v>
      </c>
      <c r="O2537" s="86">
        <f t="shared" ca="1" si="282"/>
        <v>40410</v>
      </c>
      <c r="P2537" s="5">
        <v>1192.1300000000001</v>
      </c>
      <c r="Q2537" s="5">
        <v>12.530767305452599</v>
      </c>
      <c r="R2537" s="1"/>
      <c r="V2537" s="86">
        <v>40374</v>
      </c>
      <c r="W2537" s="5">
        <v>2</v>
      </c>
      <c r="Z2537" s="86">
        <v>40284</v>
      </c>
      <c r="AA2537" s="5">
        <v>88.46</v>
      </c>
      <c r="AC2537" s="1">
        <v>40260</v>
      </c>
      <c r="AD2537">
        <v>3.6638000000000002</v>
      </c>
      <c r="AE2537" s="87">
        <f t="shared" ca="1" si="283"/>
        <v>-2.6199999999999779E-2</v>
      </c>
      <c r="AF2537" s="87">
        <f t="shared" ca="1" si="284"/>
        <v>4.0570709877940293E-2</v>
      </c>
      <c r="AG2537" s="87">
        <f t="shared" ca="1" si="285"/>
        <v>0.65418304013479323</v>
      </c>
      <c r="AI2537" s="1">
        <v>40136</v>
      </c>
      <c r="AJ2537">
        <v>1094.9000000000001</v>
      </c>
      <c r="AK2537" s="85">
        <f t="shared" ca="1" si="288"/>
        <v>-1.3516784012421476E-2</v>
      </c>
      <c r="AL2537" s="87">
        <f t="shared" ca="1" si="286"/>
        <v>1.1396908758687305E-2</v>
      </c>
      <c r="AM2537" s="87">
        <f t="shared" ca="1" si="287"/>
        <v>18.376963189275664</v>
      </c>
    </row>
    <row r="2538" spans="2:39" x14ac:dyDescent="0.45">
      <c r="B2538" s="86">
        <v>40394</v>
      </c>
      <c r="C2538" s="5">
        <v>96.27</v>
      </c>
      <c r="E2538" s="86">
        <v>40403</v>
      </c>
      <c r="F2538" s="5">
        <v>2.6509999999999998</v>
      </c>
      <c r="G2538" s="5">
        <v>1.2134702303723828</v>
      </c>
      <c r="I2538" s="86">
        <v>40282</v>
      </c>
      <c r="J2538" s="5">
        <v>15.59</v>
      </c>
      <c r="L2538" s="86">
        <v>40409</v>
      </c>
      <c r="M2538" s="5">
        <v>1.9242999999999999</v>
      </c>
      <c r="O2538" s="86">
        <f t="shared" ca="1" si="282"/>
        <v>40409</v>
      </c>
      <c r="P2538" s="5">
        <v>1211.67</v>
      </c>
      <c r="Q2538" s="5">
        <v>7.96468273316263</v>
      </c>
      <c r="R2538" s="1"/>
      <c r="V2538" s="86">
        <v>40373</v>
      </c>
      <c r="W2538" s="5">
        <v>3.75</v>
      </c>
      <c r="Z2538" s="86">
        <v>40283</v>
      </c>
      <c r="AA2538" s="5">
        <v>89.18</v>
      </c>
      <c r="AC2538" s="1">
        <v>40259</v>
      </c>
      <c r="AD2538">
        <v>3.69</v>
      </c>
      <c r="AE2538" s="87">
        <f t="shared" ca="1" si="283"/>
        <v>-4.5300000000000118E-2</v>
      </c>
      <c r="AF2538" s="87">
        <f t="shared" ca="1" si="284"/>
        <v>3.9788471948543201E-2</v>
      </c>
      <c r="AG2538" s="87">
        <f t="shared" ca="1" si="285"/>
        <v>0.64156983252020383</v>
      </c>
      <c r="AI2538" s="1">
        <v>40135</v>
      </c>
      <c r="AJ2538">
        <v>1109.8</v>
      </c>
      <c r="AK2538" s="85">
        <f t="shared" ca="1" si="288"/>
        <v>-4.6844315578344748E-4</v>
      </c>
      <c r="AL2538" s="87">
        <f t="shared" ca="1" si="286"/>
        <v>6.7005242184428925E-3</v>
      </c>
      <c r="AM2538" s="87">
        <f t="shared" ca="1" si="287"/>
        <v>10.804270659560657</v>
      </c>
    </row>
    <row r="2539" spans="2:39" x14ac:dyDescent="0.45">
      <c r="B2539" s="86">
        <v>40393</v>
      </c>
      <c r="C2539" s="5">
        <v>96.06</v>
      </c>
      <c r="E2539" s="86">
        <v>40402</v>
      </c>
      <c r="F2539" s="5">
        <v>2.7480000000000002</v>
      </c>
      <c r="G2539" s="5">
        <v>1.070315958023611</v>
      </c>
      <c r="I2539" s="86">
        <v>40281</v>
      </c>
      <c r="J2539" s="5">
        <v>16.2</v>
      </c>
      <c r="L2539" s="86">
        <v>40408</v>
      </c>
      <c r="M2539" s="5">
        <v>1.974</v>
      </c>
      <c r="O2539" s="86">
        <f t="shared" ca="1" si="282"/>
        <v>40408</v>
      </c>
      <c r="P2539" s="5">
        <v>1210.6500000000001</v>
      </c>
      <c r="Q2539" s="5">
        <v>8.1308885473478991</v>
      </c>
      <c r="R2539" s="1"/>
      <c r="V2539" s="86">
        <v>40372</v>
      </c>
      <c r="W2539" s="5">
        <v>4</v>
      </c>
      <c r="Z2539" s="86">
        <v>40282</v>
      </c>
      <c r="AA2539" s="5">
        <v>88.94</v>
      </c>
      <c r="AC2539" s="1">
        <v>40256</v>
      </c>
      <c r="AD2539">
        <v>3.7353000000000001</v>
      </c>
      <c r="AE2539" s="87">
        <f t="shared" ca="1" si="283"/>
        <v>2.0300000000000207E-2</v>
      </c>
      <c r="AF2539" s="87">
        <f t="shared" ca="1" si="284"/>
        <v>3.7868984670835937E-2</v>
      </c>
      <c r="AG2539" s="87">
        <f t="shared" ca="1" si="285"/>
        <v>0.61061903016529206</v>
      </c>
      <c r="AI2539" s="1">
        <v>40134</v>
      </c>
      <c r="AJ2539">
        <v>1110.32</v>
      </c>
      <c r="AK2539" s="85">
        <f t="shared" ca="1" si="288"/>
        <v>9.1907630297044355E-4</v>
      </c>
      <c r="AL2539" s="87">
        <f t="shared" ca="1" si="286"/>
        <v>1.0290362582060559E-2</v>
      </c>
      <c r="AM2539" s="87">
        <f t="shared" ca="1" si="287"/>
        <v>16.592711092003839</v>
      </c>
    </row>
    <row r="2540" spans="2:39" x14ac:dyDescent="0.45">
      <c r="B2540" s="86">
        <v>40392</v>
      </c>
      <c r="C2540" s="5">
        <v>94.24</v>
      </c>
      <c r="E2540" s="86">
        <v>40401</v>
      </c>
      <c r="F2540" s="5">
        <v>2.68</v>
      </c>
      <c r="G2540" s="5">
        <v>0.50117486968123293</v>
      </c>
      <c r="I2540" s="86">
        <v>40280</v>
      </c>
      <c r="J2540" s="5">
        <v>15.58</v>
      </c>
      <c r="L2540" s="86">
        <v>40407</v>
      </c>
      <c r="M2540" s="5">
        <v>1.9372</v>
      </c>
      <c r="O2540" s="86">
        <f t="shared" ca="1" si="282"/>
        <v>40407</v>
      </c>
      <c r="P2540" s="5">
        <v>1197.3</v>
      </c>
      <c r="Q2540" s="5">
        <v>7.6245962694642602</v>
      </c>
      <c r="R2540" s="1"/>
      <c r="V2540" s="86">
        <v>40371</v>
      </c>
      <c r="W2540" s="5">
        <v>5.5</v>
      </c>
      <c r="Z2540" s="86">
        <v>40281</v>
      </c>
      <c r="AA2540" s="5">
        <v>88.7</v>
      </c>
      <c r="AC2540" s="1">
        <v>40255</v>
      </c>
      <c r="AD2540">
        <v>3.7149999999999999</v>
      </c>
      <c r="AE2540" s="87">
        <f t="shared" ca="1" si="283"/>
        <v>4.2499999999999982E-2</v>
      </c>
      <c r="AF2540" s="87">
        <f t="shared" ca="1" si="284"/>
        <v>3.5644073841243261E-2</v>
      </c>
      <c r="AG2540" s="87">
        <f t="shared" ca="1" si="285"/>
        <v>0.57474342101497822</v>
      </c>
      <c r="AI2540" s="1">
        <v>40133</v>
      </c>
      <c r="AJ2540">
        <v>1109.3</v>
      </c>
      <c r="AK2540" s="85">
        <f t="shared" ca="1" si="288"/>
        <v>1.4363914689886566E-2</v>
      </c>
      <c r="AL2540" s="87">
        <f t="shared" ca="1" si="286"/>
        <v>1.0261539624922336E-2</v>
      </c>
      <c r="AM2540" s="87">
        <f t="shared" ca="1" si="287"/>
        <v>16.546235470100541</v>
      </c>
    </row>
    <row r="2541" spans="2:39" x14ac:dyDescent="0.45">
      <c r="B2541" s="86">
        <v>40389</v>
      </c>
      <c r="C2541" s="5">
        <v>93.45</v>
      </c>
      <c r="E2541" s="86">
        <v>40400</v>
      </c>
      <c r="F2541" s="5">
        <v>2.7614999999999998</v>
      </c>
      <c r="G2541" s="5">
        <v>0.39810331573600594</v>
      </c>
      <c r="I2541" s="86">
        <v>40277</v>
      </c>
      <c r="J2541" s="5">
        <v>16.14</v>
      </c>
      <c r="L2541" s="86">
        <v>40406</v>
      </c>
      <c r="M2541" s="5">
        <v>1.8623000000000001</v>
      </c>
      <c r="O2541" s="86">
        <f t="shared" ca="1" si="282"/>
        <v>40406</v>
      </c>
      <c r="P2541" s="5">
        <v>1196.48</v>
      </c>
      <c r="Q2541" s="5">
        <v>7.67517908903561</v>
      </c>
      <c r="R2541" s="1"/>
      <c r="V2541" s="86">
        <v>40368</v>
      </c>
      <c r="W2541" s="5">
        <v>5.25</v>
      </c>
      <c r="Z2541" s="86">
        <v>40280</v>
      </c>
      <c r="AA2541" s="5">
        <v>88.46</v>
      </c>
      <c r="AC2541" s="1">
        <v>40254</v>
      </c>
      <c r="AD2541">
        <v>3.6724999999999999</v>
      </c>
      <c r="AE2541" s="87">
        <f t="shared" ca="1" si="283"/>
        <v>-2.2000000000000242E-2</v>
      </c>
      <c r="AF2541" s="87">
        <f t="shared" ca="1" si="284"/>
        <v>1.1608186766243964E-2</v>
      </c>
      <c r="AG2541" s="87">
        <f t="shared" ca="1" si="285"/>
        <v>0.18717638739969414</v>
      </c>
      <c r="AI2541" s="1">
        <v>40130</v>
      </c>
      <c r="AJ2541">
        <v>1093.48</v>
      </c>
      <c r="AK2541" s="85">
        <f t="shared" ca="1" si="288"/>
        <v>5.7228961359474242E-3</v>
      </c>
      <c r="AL2541" s="87">
        <f t="shared" ca="1" si="286"/>
        <v>7.3995610200540476E-3</v>
      </c>
      <c r="AM2541" s="87">
        <f t="shared" ca="1" si="287"/>
        <v>11.931433633587732</v>
      </c>
    </row>
    <row r="2542" spans="2:39" x14ac:dyDescent="0.45">
      <c r="B2542" s="86">
        <v>40388</v>
      </c>
      <c r="C2542" s="5">
        <v>92.1</v>
      </c>
      <c r="E2542" s="86">
        <v>40399</v>
      </c>
      <c r="F2542" s="5">
        <v>2.8210000000000002</v>
      </c>
      <c r="G2542" s="5">
        <v>0.78702214073048982</v>
      </c>
      <c r="I2542" s="86">
        <v>40276</v>
      </c>
      <c r="J2542" s="5">
        <v>16.48</v>
      </c>
      <c r="L2542" s="86">
        <v>40403</v>
      </c>
      <c r="M2542" s="5">
        <v>1.9155</v>
      </c>
      <c r="O2542" s="86">
        <f t="shared" ca="1" si="282"/>
        <v>40403</v>
      </c>
      <c r="P2542" s="5">
        <v>1194.3699999999999</v>
      </c>
      <c r="Q2542" s="5">
        <v>7.8899499278653904</v>
      </c>
      <c r="R2542" s="1"/>
      <c r="V2542" s="86">
        <v>40367</v>
      </c>
      <c r="W2542" s="5">
        <v>5.25</v>
      </c>
      <c r="Z2542" s="86">
        <v>40277</v>
      </c>
      <c r="AA2542" s="5">
        <v>88.44</v>
      </c>
      <c r="AC2542" s="1">
        <v>40253</v>
      </c>
      <c r="AD2542">
        <v>3.6945000000000001</v>
      </c>
      <c r="AE2542" s="87">
        <f t="shared" ca="1" si="283"/>
        <v>-4.0000000000000036E-2</v>
      </c>
      <c r="AF2542" s="87">
        <f t="shared" ca="1" si="284"/>
        <v>2.2535157717072395E-2</v>
      </c>
      <c r="AG2542" s="87">
        <f t="shared" ca="1" si="285"/>
        <v>0.36336849982719349</v>
      </c>
      <c r="AI2542" s="1">
        <v>40129</v>
      </c>
      <c r="AJ2542">
        <v>1087.24</v>
      </c>
      <c r="AK2542" s="85">
        <f t="shared" ca="1" si="288"/>
        <v>-1.0312341187162764E-2</v>
      </c>
      <c r="AL2542" s="87">
        <f t="shared" ca="1" si="286"/>
        <v>1.34922569897418E-2</v>
      </c>
      <c r="AM2542" s="87">
        <f t="shared" ca="1" si="287"/>
        <v>21.755610691516218</v>
      </c>
    </row>
    <row r="2543" spans="2:39" x14ac:dyDescent="0.45">
      <c r="B2543" s="86">
        <v>40387</v>
      </c>
      <c r="C2543" s="5">
        <v>90.5</v>
      </c>
      <c r="E2543" s="86">
        <v>40396</v>
      </c>
      <c r="F2543" s="5">
        <v>2.8294999999999999</v>
      </c>
      <c r="G2543" s="5">
        <v>0.82701986070468858</v>
      </c>
      <c r="I2543" s="86">
        <v>40275</v>
      </c>
      <c r="J2543" s="5">
        <v>16.62</v>
      </c>
      <c r="L2543" s="86">
        <v>40402</v>
      </c>
      <c r="M2543" s="5">
        <v>2.0137999999999998</v>
      </c>
      <c r="O2543" s="86">
        <f t="shared" ca="1" si="282"/>
        <v>40402</v>
      </c>
      <c r="P2543" s="5">
        <v>1186.44</v>
      </c>
      <c r="Q2543" s="5">
        <v>7.5370494719549397</v>
      </c>
      <c r="R2543" s="1"/>
      <c r="V2543" s="86">
        <v>40366</v>
      </c>
      <c r="W2543" s="5">
        <v>5.25</v>
      </c>
      <c r="Z2543" s="86">
        <v>40276</v>
      </c>
      <c r="AA2543" s="5">
        <v>88.31</v>
      </c>
      <c r="AC2543" s="1">
        <v>40252</v>
      </c>
      <c r="AD2543">
        <v>3.7345000000000002</v>
      </c>
      <c r="AE2543" s="87">
        <f t="shared" ca="1" si="283"/>
        <v>-1.4499999999999957E-2</v>
      </c>
      <c r="AF2543" s="87">
        <f t="shared" ca="1" si="284"/>
        <v>1.6680202836496402E-2</v>
      </c>
      <c r="AG2543" s="87">
        <f t="shared" ca="1" si="285"/>
        <v>0.26896018912346908</v>
      </c>
      <c r="AI2543" s="1">
        <v>40128</v>
      </c>
      <c r="AJ2543">
        <v>1098.51</v>
      </c>
      <c r="AK2543" s="85">
        <f t="shared" ca="1" si="288"/>
        <v>5.0193578404245896E-3</v>
      </c>
      <c r="AL2543" s="87">
        <f t="shared" ca="1" si="286"/>
        <v>9.9733307959554065E-3</v>
      </c>
      <c r="AM2543" s="87">
        <f t="shared" ca="1" si="287"/>
        <v>16.081512697207202</v>
      </c>
    </row>
    <row r="2544" spans="2:39" x14ac:dyDescent="0.45">
      <c r="B2544" s="86">
        <v>40386</v>
      </c>
      <c r="C2544" s="5">
        <v>92.63</v>
      </c>
      <c r="E2544" s="86">
        <v>40395</v>
      </c>
      <c r="F2544" s="5">
        <v>2.8904999999999998</v>
      </c>
      <c r="G2544" s="5">
        <v>0.77282071012622477</v>
      </c>
      <c r="I2544" s="86">
        <v>40274</v>
      </c>
      <c r="J2544" s="5">
        <v>16.23</v>
      </c>
      <c r="L2544" s="86">
        <v>40401</v>
      </c>
      <c r="M2544" s="5">
        <v>2.0030000000000001</v>
      </c>
      <c r="O2544" s="86">
        <f t="shared" ca="1" si="282"/>
        <v>40401</v>
      </c>
      <c r="P2544" s="5">
        <v>1182.45</v>
      </c>
      <c r="Q2544" s="5">
        <v>7.7193425135476703</v>
      </c>
      <c r="R2544" s="1"/>
      <c r="V2544" s="86">
        <v>40365</v>
      </c>
      <c r="W2544" s="5">
        <v>7.75</v>
      </c>
      <c r="Z2544" s="86">
        <v>40275</v>
      </c>
      <c r="AA2544" s="5">
        <v>88.16</v>
      </c>
      <c r="AC2544" s="1">
        <v>40249</v>
      </c>
      <c r="AD2544">
        <v>3.7490000000000001</v>
      </c>
      <c r="AE2544" s="87">
        <f t="shared" ca="1" si="283"/>
        <v>-1.6499999999999737E-2</v>
      </c>
      <c r="AF2544" s="87">
        <f t="shared" ca="1" si="284"/>
        <v>2.2329110297248055E-2</v>
      </c>
      <c r="AG2544" s="87">
        <f t="shared" ca="1" si="285"/>
        <v>0.36004608501320212</v>
      </c>
      <c r="AI2544" s="1">
        <v>40127</v>
      </c>
      <c r="AJ2544">
        <v>1093.01</v>
      </c>
      <c r="AK2544" s="85">
        <f t="shared" ca="1" si="288"/>
        <v>-6.4041279200599603E-5</v>
      </c>
      <c r="AL2544" s="87">
        <f t="shared" ca="1" si="286"/>
        <v>1.125962927829101E-2</v>
      </c>
      <c r="AM2544" s="87">
        <f t="shared" ca="1" si="287"/>
        <v>18.155606678374177</v>
      </c>
    </row>
    <row r="2545" spans="2:39" x14ac:dyDescent="0.45">
      <c r="B2545" s="86">
        <v>40385</v>
      </c>
      <c r="C2545" s="5">
        <v>90.85</v>
      </c>
      <c r="E2545" s="86">
        <v>40394</v>
      </c>
      <c r="F2545" s="5">
        <v>2.9260000000000002</v>
      </c>
      <c r="G2545" s="5">
        <v>0.9406526723504276</v>
      </c>
      <c r="I2545" s="86">
        <v>40273</v>
      </c>
      <c r="J2545" s="5">
        <v>17.02</v>
      </c>
      <c r="L2545" s="86">
        <v>40400</v>
      </c>
      <c r="M2545" s="5">
        <v>2.052</v>
      </c>
      <c r="O2545" s="86">
        <f t="shared" ca="1" si="282"/>
        <v>40400</v>
      </c>
      <c r="P2545" s="5">
        <v>1189.44</v>
      </c>
      <c r="Q2545" s="5">
        <v>7.6029500807323203</v>
      </c>
      <c r="R2545" s="1"/>
      <c r="V2545" s="86">
        <v>40364</v>
      </c>
      <c r="W2545" s="5">
        <v>8.75</v>
      </c>
      <c r="Z2545" s="86">
        <v>40274</v>
      </c>
      <c r="AA2545" s="5">
        <v>88.03</v>
      </c>
      <c r="AC2545" s="1">
        <v>40248</v>
      </c>
      <c r="AD2545">
        <v>3.7654999999999998</v>
      </c>
      <c r="AE2545" s="87">
        <f t="shared" ca="1" si="283"/>
        <v>1.499999999999968E-2</v>
      </c>
      <c r="AF2545" s="87">
        <f t="shared" ca="1" si="284"/>
        <v>3.151173061998782E-2</v>
      </c>
      <c r="AG2545" s="87">
        <f t="shared" ca="1" si="285"/>
        <v>0.5081113887065869</v>
      </c>
      <c r="AI2545" s="1">
        <v>40126</v>
      </c>
      <c r="AJ2545">
        <v>1093.08</v>
      </c>
      <c r="AK2545" s="85">
        <f t="shared" ca="1" si="288"/>
        <v>2.1995170782107921E-2</v>
      </c>
      <c r="AL2545" s="87">
        <f t="shared" ca="1" si="286"/>
        <v>1.0909686234044489E-2</v>
      </c>
      <c r="AM2545" s="87">
        <f t="shared" ca="1" si="287"/>
        <v>17.591340474386239</v>
      </c>
    </row>
    <row r="2546" spans="2:39" x14ac:dyDescent="0.45">
      <c r="B2546" s="86">
        <v>40382</v>
      </c>
      <c r="C2546" s="5">
        <v>91.38</v>
      </c>
      <c r="E2546" s="86">
        <v>40393</v>
      </c>
      <c r="F2546" s="5">
        <v>2.8733</v>
      </c>
      <c r="G2546" s="5">
        <v>0.69998151166060441</v>
      </c>
      <c r="I2546" s="86">
        <v>40269</v>
      </c>
      <c r="J2546" s="5">
        <v>17.47</v>
      </c>
      <c r="L2546" s="86">
        <v>40399</v>
      </c>
      <c r="M2546" s="5">
        <v>2.077</v>
      </c>
      <c r="O2546" s="86">
        <f t="shared" ca="1" si="282"/>
        <v>40399</v>
      </c>
      <c r="P2546" s="5">
        <v>1187.44</v>
      </c>
      <c r="Q2546" s="5">
        <v>8.2038237637408198</v>
      </c>
      <c r="R2546" s="1"/>
      <c r="V2546" s="86">
        <v>40361</v>
      </c>
      <c r="W2546" s="5">
        <v>8.25</v>
      </c>
      <c r="Z2546" s="86">
        <v>40273</v>
      </c>
      <c r="AA2546" s="5">
        <v>87.46</v>
      </c>
      <c r="AC2546" s="1">
        <v>40247</v>
      </c>
      <c r="AD2546">
        <v>3.7505000000000002</v>
      </c>
      <c r="AE2546" s="87">
        <f t="shared" ca="1" si="283"/>
        <v>1.1500000000000288E-2</v>
      </c>
      <c r="AF2546" s="87">
        <f t="shared" ca="1" si="284"/>
        <v>5.16083972495434E-2</v>
      </c>
      <c r="AG2546" s="87">
        <f t="shared" ca="1" si="285"/>
        <v>0.83216040120480161</v>
      </c>
      <c r="AI2546" s="1">
        <v>40123</v>
      </c>
      <c r="AJ2546">
        <v>1069.3</v>
      </c>
      <c r="AK2546" s="85">
        <f t="shared" ca="1" si="288"/>
        <v>2.5000832337363182E-3</v>
      </c>
      <c r="AL2546" s="87">
        <f t="shared" ca="1" si="286"/>
        <v>8.558492230516147E-3</v>
      </c>
      <c r="AM2546" s="87">
        <f t="shared" ca="1" si="287"/>
        <v>13.800154059846347</v>
      </c>
    </row>
    <row r="2547" spans="2:39" x14ac:dyDescent="0.45">
      <c r="B2547" s="86">
        <v>40381</v>
      </c>
      <c r="C2547" s="5">
        <v>92.5</v>
      </c>
      <c r="E2547" s="86">
        <v>40392</v>
      </c>
      <c r="F2547" s="5">
        <v>2.92</v>
      </c>
      <c r="G2547" s="5">
        <v>0.81805328881028883</v>
      </c>
      <c r="I2547" s="86">
        <v>40268</v>
      </c>
      <c r="J2547" s="5">
        <v>17.59</v>
      </c>
      <c r="L2547" s="86">
        <v>40396</v>
      </c>
      <c r="M2547" s="5">
        <v>2.1227</v>
      </c>
      <c r="O2547" s="86">
        <f t="shared" ca="1" si="282"/>
        <v>40396</v>
      </c>
      <c r="P2547" s="5">
        <v>1178.0999999999999</v>
      </c>
      <c r="Q2547" s="5">
        <v>7.67344461066698</v>
      </c>
      <c r="R2547" s="1"/>
      <c r="V2547" s="86">
        <v>40360</v>
      </c>
      <c r="W2547" s="5">
        <v>7.5</v>
      </c>
      <c r="Z2547" s="86">
        <v>40269</v>
      </c>
      <c r="AA2547" s="5">
        <v>87.5</v>
      </c>
      <c r="AC2547" s="1">
        <v>40246</v>
      </c>
      <c r="AD2547">
        <v>3.7389999999999999</v>
      </c>
      <c r="AE2547" s="87">
        <f t="shared" ca="1" si="283"/>
        <v>-3.1300000000000328E-2</v>
      </c>
      <c r="AF2547" s="87">
        <f t="shared" ca="1" si="284"/>
        <v>5.8449543767823194E-2</v>
      </c>
      <c r="AG2547" s="87">
        <f t="shared" ca="1" si="285"/>
        <v>0.94247057425329539</v>
      </c>
      <c r="AI2547" s="1">
        <v>40122</v>
      </c>
      <c r="AJ2547">
        <v>1066.6300000000001</v>
      </c>
      <c r="AK2547" s="85">
        <f t="shared" ca="1" si="288"/>
        <v>1.9052882642820033E-2</v>
      </c>
      <c r="AL2547" s="87">
        <f t="shared" ca="1" si="286"/>
        <v>8.202109570819599E-3</v>
      </c>
      <c r="AM2547" s="87">
        <f t="shared" ca="1" si="287"/>
        <v>13.225504287946798</v>
      </c>
    </row>
    <row r="2548" spans="2:39" x14ac:dyDescent="0.45">
      <c r="B2548" s="86">
        <v>40380</v>
      </c>
      <c r="C2548" s="5">
        <v>93.05</v>
      </c>
      <c r="E2548" s="86">
        <v>40389</v>
      </c>
      <c r="F2548" s="5">
        <v>2.8940000000000001</v>
      </c>
      <c r="G2548" s="5">
        <v>0.95474686872140746</v>
      </c>
      <c r="I2548" s="86">
        <v>40267</v>
      </c>
      <c r="J2548" s="5">
        <v>17.13</v>
      </c>
      <c r="L2548" s="86">
        <v>40395</v>
      </c>
      <c r="M2548" s="5">
        <v>2.1815000000000002</v>
      </c>
      <c r="O2548" s="86">
        <f t="shared" ca="1" si="282"/>
        <v>40395</v>
      </c>
      <c r="P2548" s="5">
        <v>1169.43</v>
      </c>
      <c r="Q2548" s="5">
        <v>7.6165058368945902</v>
      </c>
      <c r="R2548" s="1"/>
      <c r="V2548" s="86">
        <v>40359</v>
      </c>
      <c r="W2548" s="5">
        <v>7</v>
      </c>
      <c r="Z2548" s="86">
        <v>40268</v>
      </c>
      <c r="AA2548" s="5">
        <v>88.37</v>
      </c>
      <c r="AC2548" s="1">
        <v>40245</v>
      </c>
      <c r="AD2548">
        <v>3.7703000000000002</v>
      </c>
      <c r="AE2548" s="87">
        <f t="shared" ca="1" si="283"/>
        <v>4.5300000000000118E-2</v>
      </c>
      <c r="AF2548" s="87">
        <f t="shared" ca="1" si="284"/>
        <v>5.3550435728074809E-2</v>
      </c>
      <c r="AG2548" s="87">
        <f t="shared" ca="1" si="285"/>
        <v>0.86347483074686915</v>
      </c>
      <c r="AI2548" s="1">
        <v>40121</v>
      </c>
      <c r="AJ2548">
        <v>1046.5</v>
      </c>
      <c r="AK2548" s="85">
        <f t="shared" ca="1" si="288"/>
        <v>1.0421099365118228E-3</v>
      </c>
      <c r="AL2548" s="87">
        <f t="shared" ca="1" si="286"/>
        <v>1.6040009290416053E-2</v>
      </c>
      <c r="AM2548" s="87">
        <f t="shared" ca="1" si="287"/>
        <v>25.863737836887505</v>
      </c>
    </row>
    <row r="2549" spans="2:39" x14ac:dyDescent="0.45">
      <c r="B2549" s="86">
        <v>40379</v>
      </c>
      <c r="C2549" s="5">
        <v>92.92</v>
      </c>
      <c r="E2549" s="86">
        <v>40388</v>
      </c>
      <c r="F2549" s="5">
        <v>2.9643000000000002</v>
      </c>
      <c r="G2549" s="5">
        <v>0.82360280677844444</v>
      </c>
      <c r="I2549" s="86">
        <v>40266</v>
      </c>
      <c r="J2549" s="5">
        <v>17.59</v>
      </c>
      <c r="L2549" s="86">
        <v>40394</v>
      </c>
      <c r="M2549" s="5">
        <v>2.1840000000000002</v>
      </c>
      <c r="O2549" s="86">
        <f t="shared" ca="1" si="282"/>
        <v>40394</v>
      </c>
      <c r="P2549" s="5">
        <v>1173.27</v>
      </c>
      <c r="Q2549" s="5">
        <v>7.3198887423484003</v>
      </c>
      <c r="R2549" s="1"/>
      <c r="V2549" s="86">
        <v>40358</v>
      </c>
      <c r="W2549" s="5">
        <v>6</v>
      </c>
      <c r="Z2549" s="86">
        <v>40267</v>
      </c>
      <c r="AA2549" s="5">
        <v>88.65</v>
      </c>
      <c r="AC2549" s="1">
        <v>40242</v>
      </c>
      <c r="AD2549">
        <v>3.7250000000000001</v>
      </c>
      <c r="AE2549" s="87">
        <f t="shared" ca="1" si="283"/>
        <v>9.0500000000000025E-2</v>
      </c>
      <c r="AF2549" s="87">
        <f t="shared" ca="1" si="284"/>
        <v>5.4422383569018101E-2</v>
      </c>
      <c r="AG2549" s="87">
        <f t="shared" ca="1" si="285"/>
        <v>0.8775345672203837</v>
      </c>
      <c r="AI2549" s="1">
        <v>40120</v>
      </c>
      <c r="AJ2549">
        <v>1045.4100000000001</v>
      </c>
      <c r="AK2549" s="85">
        <f t="shared" ca="1" si="288"/>
        <v>2.4230363003456684E-3</v>
      </c>
      <c r="AL2549" s="87">
        <f t="shared" ca="1" si="286"/>
        <v>2.1221949733540881E-2</v>
      </c>
      <c r="AM2549" s="87">
        <f t="shared" ca="1" si="287"/>
        <v>34.219365734648463</v>
      </c>
    </row>
    <row r="2550" spans="2:39" x14ac:dyDescent="0.45">
      <c r="B2550" s="86">
        <v>40378</v>
      </c>
      <c r="C2550" s="5">
        <v>92.5</v>
      </c>
      <c r="E2550" s="86">
        <v>40387</v>
      </c>
      <c r="F2550" s="5">
        <v>2.9660000000000002</v>
      </c>
      <c r="G2550" s="5">
        <v>1.0452057213773733</v>
      </c>
      <c r="I2550" s="86">
        <v>40263</v>
      </c>
      <c r="J2550" s="5">
        <v>17.77</v>
      </c>
      <c r="L2550" s="86">
        <v>40393</v>
      </c>
      <c r="M2550" s="5">
        <v>2.1728000000000001</v>
      </c>
      <c r="O2550" s="86">
        <f t="shared" ca="1" si="282"/>
        <v>40393</v>
      </c>
      <c r="P2550" s="5">
        <v>1173.22</v>
      </c>
      <c r="Q2550" s="5">
        <v>7.7987535058972197</v>
      </c>
      <c r="R2550" s="1"/>
      <c r="V2550" s="86">
        <v>40357</v>
      </c>
      <c r="W2550" s="5">
        <v>5.5</v>
      </c>
      <c r="Z2550" s="86">
        <v>40266</v>
      </c>
      <c r="AA2550" s="5">
        <v>88.74</v>
      </c>
      <c r="AC2550" s="1">
        <v>40241</v>
      </c>
      <c r="AD2550">
        <v>3.6345000000000001</v>
      </c>
      <c r="AE2550" s="87">
        <f t="shared" ca="1" si="283"/>
        <v>-2.4799999999999933E-2</v>
      </c>
      <c r="AF2550" s="87">
        <f t="shared" ca="1" si="284"/>
        <v>5.5632724182804174E-3</v>
      </c>
      <c r="AG2550" s="87">
        <f t="shared" ca="1" si="285"/>
        <v>8.970507232035381E-2</v>
      </c>
      <c r="AI2550" s="1">
        <v>40119</v>
      </c>
      <c r="AJ2550">
        <v>1042.8800000000001</v>
      </c>
      <c r="AK2550" s="85">
        <f t="shared" ca="1" si="288"/>
        <v>6.4259412685089019E-3</v>
      </c>
      <c r="AL2550" s="87">
        <f t="shared" ca="1" si="286"/>
        <v>2.3393228908236894E-2</v>
      </c>
      <c r="AM2550" s="87">
        <f t="shared" ca="1" si="287"/>
        <v>37.720448204630905</v>
      </c>
    </row>
    <row r="2551" spans="2:39" x14ac:dyDescent="0.45">
      <c r="B2551" s="86">
        <v>40375</v>
      </c>
      <c r="C2551" s="5">
        <v>93.77</v>
      </c>
      <c r="E2551" s="86">
        <v>40386</v>
      </c>
      <c r="F2551" s="5">
        <v>3.0425</v>
      </c>
      <c r="G2551" s="5">
        <v>0.57969146966295604</v>
      </c>
      <c r="I2551" s="86">
        <v>40262</v>
      </c>
      <c r="J2551" s="5">
        <v>18.399999999999999</v>
      </c>
      <c r="L2551" s="86">
        <v>40392</v>
      </c>
      <c r="M2551" s="5">
        <v>2.1884999999999999</v>
      </c>
      <c r="O2551" s="86">
        <f t="shared" ca="1" si="282"/>
        <v>40392</v>
      </c>
      <c r="P2551" s="5">
        <v>1166.5899999999999</v>
      </c>
      <c r="Q2551" s="5">
        <v>8.2442487494041803</v>
      </c>
      <c r="R2551" s="1"/>
      <c r="V2551" s="86">
        <v>40354</v>
      </c>
      <c r="W2551" s="5">
        <v>6.75</v>
      </c>
      <c r="Z2551" s="86">
        <v>40263</v>
      </c>
      <c r="AA2551" s="5">
        <v>88.63</v>
      </c>
      <c r="AC2551" s="1">
        <v>40240</v>
      </c>
      <c r="AD2551">
        <v>3.6593</v>
      </c>
      <c r="AE2551" s="87">
        <f t="shared" ca="1" si="283"/>
        <v>-1.2700000000000156E-2</v>
      </c>
      <c r="AF2551" s="87">
        <f t="shared" ca="1" si="284"/>
        <v>3.1457643480293121E-3</v>
      </c>
      <c r="AG2551" s="87">
        <f t="shared" ca="1" si="285"/>
        <v>5.072392597844131E-2</v>
      </c>
      <c r="AI2551" s="1">
        <v>40116</v>
      </c>
      <c r="AJ2551">
        <v>1036.2</v>
      </c>
      <c r="AK2551" s="85">
        <f t="shared" ca="1" si="288"/>
        <v>-2.8456334514865667E-2</v>
      </c>
      <c r="AL2551" s="87">
        <f t="shared" ca="1" si="286"/>
        <v>2.230634376391542E-2</v>
      </c>
      <c r="AM2551" s="87">
        <f t="shared" ca="1" si="287"/>
        <v>35.967898569367627</v>
      </c>
    </row>
    <row r="2552" spans="2:39" x14ac:dyDescent="0.45">
      <c r="B2552" s="86">
        <v>40374</v>
      </c>
      <c r="C2552" s="5">
        <v>94.3</v>
      </c>
      <c r="E2552" s="86">
        <v>40385</v>
      </c>
      <c r="F2552" s="5">
        <v>2.9948999999999999</v>
      </c>
      <c r="G2552" s="5">
        <v>1.0658815991156485</v>
      </c>
      <c r="I2552" s="86">
        <v>40261</v>
      </c>
      <c r="J2552" s="5">
        <v>17.55</v>
      </c>
      <c r="L2552" s="86">
        <v>40389</v>
      </c>
      <c r="M2552" s="5">
        <v>2.161</v>
      </c>
      <c r="O2552" s="86">
        <f t="shared" ca="1" si="282"/>
        <v>40389</v>
      </c>
      <c r="P2552" s="5">
        <v>1165.73</v>
      </c>
      <c r="Q2552" s="5">
        <v>8.2547211377918703</v>
      </c>
      <c r="R2552" s="1"/>
      <c r="V2552" s="86">
        <v>40353</v>
      </c>
      <c r="W2552" s="5">
        <v>7</v>
      </c>
      <c r="Z2552" s="86">
        <v>40262</v>
      </c>
      <c r="AA2552" s="5">
        <v>88.66</v>
      </c>
      <c r="AC2552" s="1">
        <v>40239</v>
      </c>
      <c r="AD2552">
        <v>3.6720000000000002</v>
      </c>
      <c r="AE2552" s="87">
        <f t="shared" ca="1" si="283"/>
        <v>-1.6099999999999781E-2</v>
      </c>
      <c r="AF2552" s="87">
        <f t="shared" ca="1" si="284"/>
        <v>2.8590251835197325E-2</v>
      </c>
      <c r="AG2552" s="87">
        <f t="shared" ca="1" si="285"/>
        <v>0.4610039587682529</v>
      </c>
      <c r="AI2552" s="1">
        <v>40115</v>
      </c>
      <c r="AJ2552">
        <v>1066.1099999999999</v>
      </c>
      <c r="AK2552" s="85">
        <f t="shared" ca="1" si="288"/>
        <v>2.2270142757217441E-2</v>
      </c>
      <c r="AL2552" s="87">
        <f t="shared" ca="1" si="286"/>
        <v>1.8222260295467339E-2</v>
      </c>
      <c r="AM2552" s="87">
        <f t="shared" ca="1" si="287"/>
        <v>29.382511851728911</v>
      </c>
    </row>
    <row r="2553" spans="2:39" x14ac:dyDescent="0.45">
      <c r="B2553" s="86">
        <v>40373</v>
      </c>
      <c r="C2553" s="5">
        <v>95.3</v>
      </c>
      <c r="E2553" s="86">
        <v>40382</v>
      </c>
      <c r="F2553" s="5">
        <v>3.01</v>
      </c>
      <c r="G2553" s="5">
        <v>1.0703771920838614</v>
      </c>
      <c r="I2553" s="86">
        <v>40260</v>
      </c>
      <c r="J2553" s="5">
        <v>16.350000000000001</v>
      </c>
      <c r="L2553" s="86">
        <v>40388</v>
      </c>
      <c r="M2553" s="5">
        <v>2.1968000000000001</v>
      </c>
      <c r="O2553" s="86">
        <f t="shared" ca="1" si="282"/>
        <v>40388</v>
      </c>
      <c r="P2553" s="5">
        <v>1167.72</v>
      </c>
      <c r="Q2553" s="5">
        <v>8.1036505325904091</v>
      </c>
      <c r="R2553" s="1"/>
      <c r="V2553" s="86">
        <v>40352</v>
      </c>
      <c r="W2553" s="5">
        <v>5.75</v>
      </c>
      <c r="Z2553" s="86">
        <v>40261</v>
      </c>
      <c r="AA2553" s="5">
        <v>88.45</v>
      </c>
      <c r="AC2553" s="1">
        <v>40238</v>
      </c>
      <c r="AD2553">
        <v>3.6880999999999999</v>
      </c>
      <c r="AE2553" s="87">
        <f t="shared" ca="1" si="283"/>
        <v>-1.3399999999999856E-2</v>
      </c>
      <c r="AF2553" s="87">
        <f t="shared" ca="1" si="284"/>
        <v>3.1234102623041191E-2</v>
      </c>
      <c r="AG2553" s="87">
        <f t="shared" ca="1" si="285"/>
        <v>0.5036347717675318</v>
      </c>
      <c r="AI2553" s="1">
        <v>40114</v>
      </c>
      <c r="AJ2553">
        <v>1042.6300000000001</v>
      </c>
      <c r="AK2553" s="85">
        <f t="shared" ca="1" si="288"/>
        <v>-1.9743762353311062E-2</v>
      </c>
      <c r="AL2553" s="87">
        <f t="shared" ca="1" si="286"/>
        <v>6.7161217591122698E-3</v>
      </c>
      <c r="AM2553" s="87">
        <f t="shared" ca="1" si="287"/>
        <v>10.829420938183876</v>
      </c>
    </row>
    <row r="2554" spans="2:39" x14ac:dyDescent="0.45">
      <c r="B2554" s="86">
        <v>40372</v>
      </c>
      <c r="C2554" s="5">
        <v>97.34</v>
      </c>
      <c r="E2554" s="86">
        <v>40381</v>
      </c>
      <c r="F2554" s="5">
        <v>2.9438</v>
      </c>
      <c r="G2554" s="5">
        <v>0.96816795202760808</v>
      </c>
      <c r="I2554" s="86">
        <v>40259</v>
      </c>
      <c r="J2554" s="5">
        <v>16.87</v>
      </c>
      <c r="L2554" s="86">
        <v>40387</v>
      </c>
      <c r="M2554" s="5">
        <v>2.1800000000000002</v>
      </c>
      <c r="O2554" s="86">
        <f t="shared" ca="1" si="282"/>
        <v>40387</v>
      </c>
      <c r="P2554" s="5">
        <v>1174.17</v>
      </c>
      <c r="Q2554" s="5">
        <v>6.8857243053056401</v>
      </c>
      <c r="R2554" s="1"/>
      <c r="V2554" s="86">
        <v>40351</v>
      </c>
      <c r="W2554" s="5">
        <v>3.81</v>
      </c>
      <c r="Z2554" s="86">
        <v>40260</v>
      </c>
      <c r="AA2554" s="5">
        <v>88.5</v>
      </c>
      <c r="AC2554" s="1">
        <v>40235</v>
      </c>
      <c r="AD2554">
        <v>3.7014999999999998</v>
      </c>
      <c r="AE2554" s="87">
        <f t="shared" ca="1" si="283"/>
        <v>-8.5000000000001741E-3</v>
      </c>
      <c r="AF2554" s="87">
        <f t="shared" ca="1" si="284"/>
        <v>4.9771042451074422E-2</v>
      </c>
      <c r="AG2554" s="87">
        <f t="shared" ca="1" si="285"/>
        <v>0.80253394528414157</v>
      </c>
      <c r="AI2554" s="1">
        <v>40113</v>
      </c>
      <c r="AJ2554">
        <v>1063.42</v>
      </c>
      <c r="AK2554" s="85">
        <f t="shared" ca="1" si="288"/>
        <v>-3.3139813559866665E-3</v>
      </c>
      <c r="AL2554" s="87">
        <f t="shared" ca="1" si="286"/>
        <v>1.0674905149682628E-2</v>
      </c>
      <c r="AM2554" s="87">
        <f t="shared" ca="1" si="287"/>
        <v>17.21276735107617</v>
      </c>
    </row>
    <row r="2555" spans="2:39" x14ac:dyDescent="0.45">
      <c r="B2555" s="86">
        <v>40371</v>
      </c>
      <c r="C2555" s="5">
        <v>97.32</v>
      </c>
      <c r="E2555" s="86">
        <v>40380</v>
      </c>
      <c r="F2555" s="5">
        <v>2.8927</v>
      </c>
      <c r="G2555" s="5">
        <v>0.90930675975345754</v>
      </c>
      <c r="I2555" s="86">
        <v>40256</v>
      </c>
      <c r="J2555" s="5">
        <v>16.97</v>
      </c>
      <c r="L2555" s="86">
        <v>40386</v>
      </c>
      <c r="M2555" s="5">
        <v>2.1995</v>
      </c>
      <c r="O2555" s="86">
        <f t="shared" ca="1" si="282"/>
        <v>40386</v>
      </c>
      <c r="P2555" s="5">
        <v>1165.81</v>
      </c>
      <c r="Q2555" s="5">
        <v>6.4708784265604002</v>
      </c>
      <c r="R2555" s="1"/>
      <c r="V2555" s="86">
        <v>40350</v>
      </c>
      <c r="W2555" s="5">
        <v>2.5</v>
      </c>
      <c r="Z2555" s="86">
        <v>40259</v>
      </c>
      <c r="AA2555" s="5">
        <v>88.51</v>
      </c>
      <c r="AC2555" s="1">
        <v>40234</v>
      </c>
      <c r="AD2555">
        <v>3.71</v>
      </c>
      <c r="AE2555" s="87">
        <f t="shared" ca="1" si="283"/>
        <v>-6.9500000000000117E-2</v>
      </c>
      <c r="AF2555" s="87">
        <f t="shared" ca="1" si="284"/>
        <v>5.4430751112460769E-2</v>
      </c>
      <c r="AG2555" s="87">
        <f t="shared" ca="1" si="285"/>
        <v>0.87766948980429338</v>
      </c>
      <c r="AI2555" s="1">
        <v>40112</v>
      </c>
      <c r="AJ2555">
        <v>1066.95</v>
      </c>
      <c r="AK2555" s="85">
        <f t="shared" ca="1" si="288"/>
        <v>-1.178649129621555E-2</v>
      </c>
      <c r="AL2555" s="87">
        <f t="shared" ca="1" si="286"/>
        <v>1.088445090051629E-2</v>
      </c>
      <c r="AM2555" s="87">
        <f t="shared" ca="1" si="287"/>
        <v>17.550649721732515</v>
      </c>
    </row>
    <row r="2556" spans="2:39" x14ac:dyDescent="0.45">
      <c r="B2556" s="86">
        <v>40368</v>
      </c>
      <c r="C2556" s="5">
        <v>98</v>
      </c>
      <c r="E2556" s="86">
        <v>40379</v>
      </c>
      <c r="F2556" s="5">
        <v>2.9704000000000002</v>
      </c>
      <c r="G2556" s="5">
        <v>0.86398568660983377</v>
      </c>
      <c r="I2556" s="86">
        <v>40255</v>
      </c>
      <c r="J2556" s="5">
        <v>16.62</v>
      </c>
      <c r="L2556" s="86">
        <v>40385</v>
      </c>
      <c r="M2556" s="5">
        <v>2.1724000000000001</v>
      </c>
      <c r="O2556" s="86">
        <f t="shared" ca="1" si="282"/>
        <v>40385</v>
      </c>
      <c r="P2556" s="5">
        <v>1159.9000000000001</v>
      </c>
      <c r="Q2556" s="5">
        <v>6.2749892093653097</v>
      </c>
      <c r="R2556" s="1"/>
      <c r="V2556" s="86">
        <v>40347</v>
      </c>
      <c r="W2556" s="5">
        <v>5.25</v>
      </c>
      <c r="Z2556" s="86">
        <v>40256</v>
      </c>
      <c r="AA2556" s="5">
        <v>88.09</v>
      </c>
      <c r="AC2556" s="1">
        <v>40233</v>
      </c>
      <c r="AD2556">
        <v>3.7795000000000001</v>
      </c>
      <c r="AE2556" s="87">
        <f t="shared" ca="1" si="283"/>
        <v>-1.5000000000000568E-3</v>
      </c>
      <c r="AF2556" s="87">
        <f t="shared" ca="1" si="284"/>
        <v>5.1286149852242245E-2</v>
      </c>
      <c r="AG2556" s="87">
        <f t="shared" ca="1" si="285"/>
        <v>0.82696431805328108</v>
      </c>
      <c r="AI2556" s="1">
        <v>40109</v>
      </c>
      <c r="AJ2556">
        <v>1079.5999999999999</v>
      </c>
      <c r="AK2556" s="85">
        <f t="shared" ca="1" si="288"/>
        <v>-1.2253261464892761E-2</v>
      </c>
      <c r="AL2556" s="87">
        <f t="shared" ca="1" si="286"/>
        <v>1.016178144326764E-2</v>
      </c>
      <c r="AM2556" s="87">
        <f t="shared" ca="1" si="287"/>
        <v>16.38538023550019</v>
      </c>
    </row>
    <row r="2557" spans="2:39" x14ac:dyDescent="0.45">
      <c r="B2557" s="86">
        <v>40367</v>
      </c>
      <c r="C2557" s="5">
        <v>100</v>
      </c>
      <c r="E2557" s="86">
        <v>40378</v>
      </c>
      <c r="F2557" s="5">
        <v>2.988</v>
      </c>
      <c r="G2557" s="5">
        <v>0.92824612397072015</v>
      </c>
      <c r="I2557" s="86">
        <v>40254</v>
      </c>
      <c r="J2557" s="5">
        <v>16.91</v>
      </c>
      <c r="L2557" s="86">
        <v>40382</v>
      </c>
      <c r="M2557" s="5">
        <v>2.1821999999999999</v>
      </c>
      <c r="O2557" s="86">
        <f t="shared" ca="1" si="282"/>
        <v>40382</v>
      </c>
      <c r="P2557" s="5">
        <v>1165.83</v>
      </c>
      <c r="Q2557" s="5">
        <v>4.8397997353055597</v>
      </c>
      <c r="R2557" s="1"/>
      <c r="V2557" s="86">
        <v>40346</v>
      </c>
      <c r="W2557" s="5">
        <v>5.5</v>
      </c>
      <c r="Z2557" s="86">
        <v>40255</v>
      </c>
      <c r="AA2557" s="5">
        <v>88.53</v>
      </c>
      <c r="AC2557" s="1">
        <v>40232</v>
      </c>
      <c r="AD2557">
        <v>3.7810000000000001</v>
      </c>
      <c r="AE2557" s="87">
        <f t="shared" ca="1" si="283"/>
        <v>-0.10509999999999975</v>
      </c>
      <c r="AF2557" s="87">
        <f t="shared" ca="1" si="284"/>
        <v>7.5116287625698441E-2</v>
      </c>
      <c r="AG2557" s="87">
        <f t="shared" ca="1" si="285"/>
        <v>1.2112137438674193</v>
      </c>
      <c r="AI2557" s="1">
        <v>40108</v>
      </c>
      <c r="AJ2557">
        <v>1092.9100000000001</v>
      </c>
      <c r="AK2557" s="85">
        <f t="shared" ca="1" si="288"/>
        <v>1.0587365660837816E-2</v>
      </c>
      <c r="AL2557" s="87">
        <f t="shared" ca="1" si="286"/>
        <v>1.0201884850674081E-2</v>
      </c>
      <c r="AM2557" s="87">
        <f t="shared" ca="1" si="287"/>
        <v>16.450045036919338</v>
      </c>
    </row>
    <row r="2558" spans="2:39" x14ac:dyDescent="0.45">
      <c r="B2558" s="86">
        <v>40366</v>
      </c>
      <c r="C2558" s="5">
        <v>101</v>
      </c>
      <c r="E2558" s="86">
        <v>40375</v>
      </c>
      <c r="F2558" s="5">
        <v>2.9449000000000001</v>
      </c>
      <c r="G2558" s="5">
        <v>0.90331293027388948</v>
      </c>
      <c r="I2558" s="86">
        <v>40253</v>
      </c>
      <c r="J2558" s="5">
        <v>17.690000000000001</v>
      </c>
      <c r="L2558" s="86">
        <v>40381</v>
      </c>
      <c r="M2558" s="5">
        <v>2.1577999999999999</v>
      </c>
      <c r="O2558" s="86">
        <f t="shared" ca="1" si="282"/>
        <v>40381</v>
      </c>
      <c r="P2558" s="5">
        <v>1166.21</v>
      </c>
      <c r="Q2558" s="5">
        <v>7.3991515490759197</v>
      </c>
      <c r="R2558" s="1"/>
      <c r="V2558" s="86">
        <v>40345</v>
      </c>
      <c r="W2558" s="5">
        <v>6.75</v>
      </c>
      <c r="Z2558" s="86">
        <v>40254</v>
      </c>
      <c r="AA2558" s="5">
        <v>88.4</v>
      </c>
      <c r="AC2558" s="1">
        <v>40231</v>
      </c>
      <c r="AD2558">
        <v>3.8860999999999999</v>
      </c>
      <c r="AE2558" s="87">
        <f t="shared" ca="1" si="283"/>
        <v>8.099999999999774E-3</v>
      </c>
      <c r="AF2558" s="87">
        <f t="shared" ca="1" si="284"/>
        <v>5.1607194265916041E-2</v>
      </c>
      <c r="AG2558" s="87">
        <f t="shared" ca="1" si="285"/>
        <v>0.83214100367666011</v>
      </c>
      <c r="AI2558" s="1">
        <v>40107</v>
      </c>
      <c r="AJ2558">
        <v>1081.4000000000001</v>
      </c>
      <c r="AK2558" s="85">
        <f t="shared" ca="1" si="288"/>
        <v>-8.8932027900222397E-3</v>
      </c>
      <c r="AL2558" s="87">
        <f t="shared" ca="1" si="286"/>
        <v>8.6324374823766419E-3</v>
      </c>
      <c r="AM2558" s="87">
        <f t="shared" ca="1" si="287"/>
        <v>13.91938719579878</v>
      </c>
    </row>
    <row r="2559" spans="2:39" x14ac:dyDescent="0.45">
      <c r="B2559" s="86">
        <v>40365</v>
      </c>
      <c r="C2559" s="5">
        <v>102</v>
      </c>
      <c r="E2559" s="86">
        <v>40374</v>
      </c>
      <c r="F2559" s="5">
        <v>3.0169999999999999</v>
      </c>
      <c r="G2559" s="5">
        <v>0.92636744869409204</v>
      </c>
      <c r="I2559" s="86">
        <v>40252</v>
      </c>
      <c r="J2559" s="5">
        <v>18</v>
      </c>
      <c r="L2559" s="86">
        <v>40380</v>
      </c>
      <c r="M2559" s="5">
        <v>2.0977000000000001</v>
      </c>
      <c r="O2559" s="86">
        <f t="shared" ca="1" si="282"/>
        <v>40380</v>
      </c>
      <c r="P2559" s="5">
        <v>1159.46</v>
      </c>
      <c r="Q2559" s="5">
        <v>7.33650099577725</v>
      </c>
      <c r="R2559" s="1"/>
      <c r="V2559" s="86">
        <v>40344</v>
      </c>
      <c r="W2559" s="5">
        <v>7.25</v>
      </c>
      <c r="Z2559" s="86">
        <v>40253</v>
      </c>
      <c r="AA2559" s="5">
        <v>88.396000000000001</v>
      </c>
      <c r="AC2559" s="1">
        <v>40228</v>
      </c>
      <c r="AD2559">
        <v>3.8780000000000001</v>
      </c>
      <c r="AE2559" s="87">
        <f t="shared" ca="1" si="283"/>
        <v>-2.8999999999999915E-2</v>
      </c>
      <c r="AF2559" s="87">
        <f t="shared" ca="1" si="284"/>
        <v>6.1220911460055795E-2</v>
      </c>
      <c r="AG2559" s="87">
        <f t="shared" ca="1" si="285"/>
        <v>0.98715753555346852</v>
      </c>
      <c r="AI2559" s="1">
        <v>40106</v>
      </c>
      <c r="AJ2559">
        <v>1091.06</v>
      </c>
      <c r="AK2559" s="85">
        <f t="shared" ca="1" si="288"/>
        <v>-6.2586717589388826E-3</v>
      </c>
      <c r="AL2559" s="87">
        <f t="shared" ca="1" si="286"/>
        <v>8.3653903180880822E-3</v>
      </c>
      <c r="AM2559" s="87">
        <f t="shared" ca="1" si="287"/>
        <v>13.488786581909462</v>
      </c>
    </row>
    <row r="2560" spans="2:39" x14ac:dyDescent="0.45">
      <c r="B2560" s="86">
        <v>40364</v>
      </c>
      <c r="C2560" s="5">
        <v>102.5</v>
      </c>
      <c r="E2560" s="86">
        <v>40373</v>
      </c>
      <c r="F2560" s="5">
        <v>3.0838000000000001</v>
      </c>
      <c r="G2560" s="5">
        <v>0.83317937244429374</v>
      </c>
      <c r="I2560" s="86">
        <v>40249</v>
      </c>
      <c r="J2560" s="5">
        <v>17.579999999999998</v>
      </c>
      <c r="L2560" s="86">
        <v>40379</v>
      </c>
      <c r="M2560" s="5">
        <v>2.1676000000000002</v>
      </c>
      <c r="O2560" s="86">
        <f t="shared" ca="1" si="282"/>
        <v>40379</v>
      </c>
      <c r="P2560" s="5">
        <v>1150.51</v>
      </c>
      <c r="Q2560" s="5">
        <v>7.1631357728229599</v>
      </c>
      <c r="R2560" s="1"/>
      <c r="V2560" s="86">
        <v>40343</v>
      </c>
      <c r="W2560" s="5">
        <v>8.5</v>
      </c>
      <c r="Z2560" s="86">
        <v>40252</v>
      </c>
      <c r="AA2560" s="5">
        <v>88.1</v>
      </c>
      <c r="AC2560" s="1">
        <v>40227</v>
      </c>
      <c r="AD2560">
        <v>3.907</v>
      </c>
      <c r="AE2560" s="87">
        <f t="shared" ca="1" si="283"/>
        <v>7.5000000000000178E-2</v>
      </c>
      <c r="AF2560" s="87">
        <f t="shared" ca="1" si="284"/>
        <v>5.4429426783680075E-2</v>
      </c>
      <c r="AG2560" s="87">
        <f t="shared" ca="1" si="285"/>
        <v>0.87764813564434652</v>
      </c>
      <c r="AI2560" s="1">
        <v>40105</v>
      </c>
      <c r="AJ2560">
        <v>1097.9100000000001</v>
      </c>
      <c r="AK2560" s="85">
        <f t="shared" ca="1" si="288"/>
        <v>9.3613849891145285E-3</v>
      </c>
      <c r="AL2560" s="87">
        <f t="shared" ca="1" si="286"/>
        <v>1.0705929213638833E-2</v>
      </c>
      <c r="AM2560" s="87">
        <f t="shared" ca="1" si="287"/>
        <v>17.262792151079097</v>
      </c>
    </row>
    <row r="2561" spans="2:39" x14ac:dyDescent="0.45">
      <c r="B2561" s="86">
        <v>40361</v>
      </c>
      <c r="C2561" s="5">
        <v>102</v>
      </c>
      <c r="E2561" s="86">
        <v>40372</v>
      </c>
      <c r="F2561" s="5">
        <v>3.1602000000000001</v>
      </c>
      <c r="G2561" s="5">
        <v>0.29311564839382626</v>
      </c>
      <c r="I2561" s="86">
        <v>40248</v>
      </c>
      <c r="J2561" s="5">
        <v>18.059999999999999</v>
      </c>
      <c r="L2561" s="86">
        <v>40378</v>
      </c>
      <c r="M2561" s="5">
        <v>2.1659999999999999</v>
      </c>
      <c r="O2561" s="86">
        <f t="shared" ca="1" si="282"/>
        <v>40378</v>
      </c>
      <c r="P2561" s="5">
        <v>1149.99</v>
      </c>
      <c r="Q2561" s="5">
        <v>7.0023332809187799</v>
      </c>
      <c r="R2561" s="1"/>
      <c r="V2561" s="86">
        <v>40340</v>
      </c>
      <c r="W2561" s="5">
        <v>10</v>
      </c>
      <c r="Z2561" s="86">
        <v>40249</v>
      </c>
      <c r="AA2561" s="5">
        <v>88.2</v>
      </c>
      <c r="AC2561" s="1">
        <v>40226</v>
      </c>
      <c r="AD2561">
        <v>3.8319999999999999</v>
      </c>
      <c r="AE2561" s="87">
        <f t="shared" ca="1" si="283"/>
        <v>7.4999999999999734E-2</v>
      </c>
      <c r="AF2561" s="87">
        <f t="shared" ca="1" si="284"/>
        <v>4.9064345506691406E-2</v>
      </c>
      <c r="AG2561" s="87">
        <f t="shared" ca="1" si="285"/>
        <v>0.79113879945303978</v>
      </c>
      <c r="AI2561" s="1">
        <v>40102</v>
      </c>
      <c r="AJ2561">
        <v>1087.68</v>
      </c>
      <c r="AK2561" s="85">
        <f t="shared" ca="1" si="288"/>
        <v>-8.1310194153744429E-3</v>
      </c>
      <c r="AL2561" s="87">
        <f t="shared" ca="1" si="286"/>
        <v>1.1037247826413507E-2</v>
      </c>
      <c r="AM2561" s="87">
        <f t="shared" ca="1" si="287"/>
        <v>17.797027361678726</v>
      </c>
    </row>
    <row r="2562" spans="2:39" x14ac:dyDescent="0.45">
      <c r="B2562" s="86">
        <v>40360</v>
      </c>
      <c r="C2562" s="5">
        <v>106</v>
      </c>
      <c r="E2562" s="86">
        <v>40371</v>
      </c>
      <c r="F2562" s="5">
        <v>3.1202000000000001</v>
      </c>
      <c r="G2562" s="5">
        <v>0.27817009185029146</v>
      </c>
      <c r="I2562" s="86">
        <v>40247</v>
      </c>
      <c r="J2562" s="5">
        <v>18.57</v>
      </c>
      <c r="L2562" s="86">
        <v>40375</v>
      </c>
      <c r="M2562" s="5">
        <v>2.1120999999999999</v>
      </c>
      <c r="O2562" s="86">
        <f t="shared" ca="1" si="282"/>
        <v>40375</v>
      </c>
      <c r="P2562" s="5">
        <v>1150.24</v>
      </c>
      <c r="Q2562" s="5">
        <v>7.4701573914305204</v>
      </c>
      <c r="R2562" s="1"/>
      <c r="V2562" s="86">
        <v>40339</v>
      </c>
      <c r="W2562" s="5">
        <v>9.5</v>
      </c>
      <c r="Z2562" s="86">
        <v>40248</v>
      </c>
      <c r="AA2562" s="5">
        <v>88.18</v>
      </c>
      <c r="AC2562" s="1">
        <v>40225</v>
      </c>
      <c r="AD2562">
        <v>3.7570000000000001</v>
      </c>
      <c r="AE2562" s="87">
        <f t="shared" ca="1" si="283"/>
        <v>-3.2999999999999918E-2</v>
      </c>
      <c r="AF2562" s="87">
        <f t="shared" ca="1" si="284"/>
        <v>2.3211563210319835E-2</v>
      </c>
      <c r="AG2562" s="87">
        <f t="shared" ca="1" si="285"/>
        <v>0.37427521068504527</v>
      </c>
      <c r="AI2562" s="1">
        <v>40101</v>
      </c>
      <c r="AJ2562">
        <v>1096.56</v>
      </c>
      <c r="AK2562" s="85">
        <f t="shared" ca="1" si="288"/>
        <v>4.1488147676781743E-3</v>
      </c>
      <c r="AL2562" s="87">
        <f t="shared" ca="1" si="286"/>
        <v>8.4257084620973297E-3</v>
      </c>
      <c r="AM2562" s="87">
        <f t="shared" ca="1" si="287"/>
        <v>13.58604666668977</v>
      </c>
    </row>
    <row r="2563" spans="2:39" x14ac:dyDescent="0.45">
      <c r="B2563" s="86">
        <v>40359</v>
      </c>
      <c r="C2563" s="5">
        <v>101.6</v>
      </c>
      <c r="E2563" s="86">
        <v>40368</v>
      </c>
      <c r="F2563" s="5">
        <v>3.1091000000000002</v>
      </c>
      <c r="G2563" s="5">
        <v>0.29967713181577982</v>
      </c>
      <c r="I2563" s="86">
        <v>40246</v>
      </c>
      <c r="J2563" s="5">
        <v>17.920000000000002</v>
      </c>
      <c r="L2563" s="86">
        <v>40374</v>
      </c>
      <c r="M2563" s="5">
        <v>2.1355</v>
      </c>
      <c r="O2563" s="86">
        <f t="shared" ca="1" si="282"/>
        <v>40374</v>
      </c>
      <c r="P2563" s="5">
        <v>1145.6099999999999</v>
      </c>
      <c r="Q2563" s="5">
        <v>7.6559653886132697</v>
      </c>
      <c r="R2563" s="1"/>
      <c r="V2563" s="86">
        <v>40338</v>
      </c>
      <c r="W2563" s="5">
        <v>9.75</v>
      </c>
      <c r="Z2563" s="86">
        <v>40247</v>
      </c>
      <c r="AA2563" s="5">
        <v>88.26</v>
      </c>
      <c r="AC2563" s="1">
        <v>40224</v>
      </c>
      <c r="AD2563">
        <v>3.79</v>
      </c>
      <c r="AE2563" s="87">
        <f t="shared" ca="1" si="283"/>
        <v>5.0000000000016698E-4</v>
      </c>
      <c r="AF2563" s="87">
        <f t="shared" ca="1" si="284"/>
        <v>3.3328316289105625E-2</v>
      </c>
      <c r="AG2563" s="87">
        <f t="shared" ca="1" si="285"/>
        <v>0.53740295247917313</v>
      </c>
      <c r="AI2563" s="1">
        <v>40100</v>
      </c>
      <c r="AJ2563">
        <v>1092.02</v>
      </c>
      <c r="AK2563" s="85">
        <f t="shared" ca="1" si="288"/>
        <v>1.7393670575083283E-2</v>
      </c>
      <c r="AL2563" s="87">
        <f t="shared" ca="1" si="286"/>
        <v>8.3624282243994364E-3</v>
      </c>
      <c r="AM2563" s="87">
        <f t="shared" ca="1" si="287"/>
        <v>13.484010349350967</v>
      </c>
    </row>
    <row r="2564" spans="2:39" x14ac:dyDescent="0.45">
      <c r="B2564" s="86">
        <v>40358</v>
      </c>
      <c r="C2564" s="5">
        <v>102.28</v>
      </c>
      <c r="E2564" s="86">
        <v>40367</v>
      </c>
      <c r="F2564" s="5">
        <v>3.0878000000000001</v>
      </c>
      <c r="G2564" s="5">
        <v>0.74696531601764093</v>
      </c>
      <c r="I2564" s="86">
        <v>40245</v>
      </c>
      <c r="J2564" s="5">
        <v>17.79</v>
      </c>
      <c r="L2564" s="86">
        <v>40373</v>
      </c>
      <c r="M2564" s="5">
        <v>2.1905000000000001</v>
      </c>
      <c r="O2564" s="86">
        <f t="shared" ca="1" si="282"/>
        <v>40373</v>
      </c>
      <c r="P2564" s="5">
        <v>1140.45</v>
      </c>
      <c r="Q2564" s="5">
        <v>8.3615599544209207</v>
      </c>
      <c r="R2564" s="1"/>
      <c r="V2564" s="86">
        <v>40337</v>
      </c>
      <c r="W2564" s="5">
        <v>10.5</v>
      </c>
      <c r="Z2564" s="86">
        <v>40246</v>
      </c>
      <c r="AA2564" s="5">
        <v>88.23</v>
      </c>
      <c r="AC2564" s="1">
        <v>40221</v>
      </c>
      <c r="AD2564">
        <v>3.7894999999999999</v>
      </c>
      <c r="AE2564" s="87">
        <f t="shared" ca="1" si="283"/>
        <v>-2.430000000000021E-2</v>
      </c>
      <c r="AF2564" s="87">
        <f t="shared" ca="1" si="284"/>
        <v>4.6613115107231422E-2</v>
      </c>
      <c r="AG2564" s="87">
        <f t="shared" ca="1" si="285"/>
        <v>0.75161389689121738</v>
      </c>
      <c r="AI2564" s="1">
        <v>40099</v>
      </c>
      <c r="AJ2564">
        <v>1073.19</v>
      </c>
      <c r="AK2564" s="85">
        <f t="shared" ca="1" si="288"/>
        <v>-2.7915044786162592E-3</v>
      </c>
      <c r="AL2564" s="87">
        <f t="shared" ca="1" si="286"/>
        <v>4.480669773046086E-3</v>
      </c>
      <c r="AM2564" s="87">
        <f t="shared" ca="1" si="287"/>
        <v>7.2248629190615805</v>
      </c>
    </row>
    <row r="2565" spans="2:39" x14ac:dyDescent="0.45">
      <c r="B2565" s="86">
        <v>40357</v>
      </c>
      <c r="C2565" s="5">
        <v>99</v>
      </c>
      <c r="E2565" s="86">
        <v>40366</v>
      </c>
      <c r="F2565" s="5">
        <v>3.0363000000000002</v>
      </c>
      <c r="G2565" s="5">
        <v>0.68124440058860958</v>
      </c>
      <c r="I2565" s="86">
        <v>40242</v>
      </c>
      <c r="J2565" s="5">
        <v>17.420000000000002</v>
      </c>
      <c r="L2565" s="86">
        <v>40372</v>
      </c>
      <c r="M2565" s="5">
        <v>2.1951000000000001</v>
      </c>
      <c r="O2565" s="86">
        <f t="shared" ca="1" si="282"/>
        <v>40372</v>
      </c>
      <c r="P2565" s="5">
        <v>1138.51</v>
      </c>
      <c r="Q2565" s="5">
        <v>8.8903356883839297</v>
      </c>
      <c r="R2565" s="1"/>
      <c r="V2565" s="86">
        <v>40336</v>
      </c>
      <c r="W2565" s="5">
        <v>11.25</v>
      </c>
      <c r="Z2565" s="86">
        <v>40245</v>
      </c>
      <c r="AA2565" s="5">
        <v>87.85</v>
      </c>
      <c r="AC2565" s="1">
        <v>40220</v>
      </c>
      <c r="AD2565">
        <v>3.8138000000000001</v>
      </c>
      <c r="AE2565" s="87">
        <f t="shared" ca="1" si="283"/>
        <v>1.780000000000026E-2</v>
      </c>
      <c r="AF2565" s="87">
        <f t="shared" ca="1" si="284"/>
        <v>4.0778946774040162E-2</v>
      </c>
      <c r="AG2565" s="87">
        <f t="shared" ca="1" si="285"/>
        <v>0.65754075919291888</v>
      </c>
      <c r="AI2565" s="1">
        <v>40098</v>
      </c>
      <c r="AJ2565">
        <v>1076.19</v>
      </c>
      <c r="AK2565" s="85">
        <f t="shared" ca="1" si="288"/>
        <v>4.3768229000511402E-3</v>
      </c>
      <c r="AL2565" s="87">
        <f t="shared" ca="1" si="286"/>
        <v>1.9917395196267077E-3</v>
      </c>
      <c r="AM2565" s="87">
        <f t="shared" ca="1" si="287"/>
        <v>3.2115834749405705</v>
      </c>
    </row>
    <row r="2566" spans="2:39" x14ac:dyDescent="0.45">
      <c r="B2566" s="86">
        <v>40354</v>
      </c>
      <c r="C2566" s="5">
        <v>99.77</v>
      </c>
      <c r="E2566" s="86">
        <v>40365</v>
      </c>
      <c r="F2566" s="5">
        <v>3.012</v>
      </c>
      <c r="G2566" s="5">
        <v>0.67936390591984419</v>
      </c>
      <c r="I2566" s="86">
        <v>40241</v>
      </c>
      <c r="J2566" s="5">
        <v>18.72</v>
      </c>
      <c r="L2566" s="86">
        <v>40371</v>
      </c>
      <c r="M2566" s="5">
        <v>2.1612</v>
      </c>
      <c r="O2566" s="86">
        <f t="shared" ca="1" si="282"/>
        <v>40371</v>
      </c>
      <c r="P2566" s="5">
        <v>1138.7</v>
      </c>
      <c r="Q2566" s="5">
        <v>12.498519109384899</v>
      </c>
      <c r="R2566" s="1"/>
      <c r="V2566" s="86">
        <v>40333</v>
      </c>
      <c r="W2566" s="5">
        <v>11.25</v>
      </c>
      <c r="Z2566" s="86">
        <v>40242</v>
      </c>
      <c r="AA2566" s="5">
        <v>87.83</v>
      </c>
      <c r="AC2566" s="1">
        <v>40219</v>
      </c>
      <c r="AD2566">
        <v>3.7959999999999998</v>
      </c>
      <c r="AE2566" s="87">
        <f t="shared" ca="1" si="283"/>
        <v>5.4999999999999716E-2</v>
      </c>
      <c r="AF2566" s="87">
        <f t="shared" ca="1" si="284"/>
        <v>6.0025494583551831E-2</v>
      </c>
      <c r="AG2566" s="87">
        <f t="shared" ca="1" si="285"/>
        <v>0.96788201760338666</v>
      </c>
      <c r="AI2566" s="1">
        <v>40095</v>
      </c>
      <c r="AJ2566">
        <v>1071.49</v>
      </c>
      <c r="AK2566" s="85">
        <f t="shared" ca="1" si="288"/>
        <v>5.62480132669331E-3</v>
      </c>
      <c r="AL2566" s="87">
        <f t="shared" ca="1" si="286"/>
        <v>4.6065807618954286E-3</v>
      </c>
      <c r="AM2566" s="87">
        <f t="shared" ca="1" si="287"/>
        <v>7.427888288150891</v>
      </c>
    </row>
    <row r="2567" spans="2:39" x14ac:dyDescent="0.45">
      <c r="B2567" s="86">
        <v>40353</v>
      </c>
      <c r="C2567" s="5">
        <v>102.4</v>
      </c>
      <c r="E2567" s="86">
        <v>40364</v>
      </c>
      <c r="F2567" s="5">
        <v>3.0049999999999999</v>
      </c>
      <c r="G2567" s="5">
        <v>0.68240221521719369</v>
      </c>
      <c r="I2567" s="86">
        <v>40240</v>
      </c>
      <c r="J2567" s="5">
        <v>18.829999999999998</v>
      </c>
      <c r="L2567" s="86">
        <v>40368</v>
      </c>
      <c r="M2567" s="5">
        <v>2.1606000000000001</v>
      </c>
      <c r="O2567" s="86">
        <f t="shared" ca="1" si="282"/>
        <v>40368</v>
      </c>
      <c r="P2567" s="5">
        <v>1122.97</v>
      </c>
      <c r="Q2567" s="5">
        <v>10.728163668437499</v>
      </c>
      <c r="R2567" s="1"/>
      <c r="V2567" s="86">
        <v>40332</v>
      </c>
      <c r="W2567" s="5">
        <v>9.5</v>
      </c>
      <c r="Z2567" s="86">
        <v>40241</v>
      </c>
      <c r="AA2567" s="5">
        <v>87.31</v>
      </c>
      <c r="AC2567" s="1">
        <v>40218</v>
      </c>
      <c r="AD2567">
        <v>3.7410000000000001</v>
      </c>
      <c r="AE2567" s="87">
        <f t="shared" ca="1" si="283"/>
        <v>8.3200000000000163E-2</v>
      </c>
      <c r="AF2567" s="87">
        <f t="shared" ca="1" si="284"/>
        <v>7.7237442345018198E-2</v>
      </c>
      <c r="AG2567" s="87">
        <f t="shared" ca="1" si="285"/>
        <v>1.2454163360097708</v>
      </c>
      <c r="AI2567" s="1">
        <v>40094</v>
      </c>
      <c r="AJ2567">
        <v>1065.48</v>
      </c>
      <c r="AK2567" s="85">
        <f t="shared" ca="1" si="288"/>
        <v>7.4326671501668343E-3</v>
      </c>
      <c r="AL2567" s="87">
        <f t="shared" ca="1" si="286"/>
        <v>5.6227114321434875E-3</v>
      </c>
      <c r="AM2567" s="87">
        <f t="shared" ca="1" si="287"/>
        <v>9.0663497620491338</v>
      </c>
    </row>
    <row r="2568" spans="2:39" x14ac:dyDescent="0.45">
      <c r="B2568" s="86">
        <v>40352</v>
      </c>
      <c r="C2568" s="5">
        <v>102</v>
      </c>
      <c r="E2568" s="86">
        <v>40361</v>
      </c>
      <c r="F2568" s="5">
        <v>3.0625</v>
      </c>
      <c r="G2568" s="5">
        <v>0.74178306577237696</v>
      </c>
      <c r="I2568" s="86">
        <v>40239</v>
      </c>
      <c r="J2568" s="5">
        <v>19.059999999999999</v>
      </c>
      <c r="L2568" s="86">
        <v>40367</v>
      </c>
      <c r="M2568" s="5">
        <v>2.1524999999999999</v>
      </c>
      <c r="O2568" s="86">
        <f t="shared" ca="1" si="282"/>
        <v>40367</v>
      </c>
      <c r="P2568" s="5">
        <v>1118.79</v>
      </c>
      <c r="Q2568" s="5">
        <v>10.6497808513066</v>
      </c>
      <c r="R2568" s="1"/>
      <c r="V2568" s="86">
        <v>40331</v>
      </c>
      <c r="W2568" s="5">
        <v>9.5</v>
      </c>
      <c r="Z2568" s="86">
        <v>40240</v>
      </c>
      <c r="AA2568" s="5">
        <v>87.24</v>
      </c>
      <c r="AC2568" s="1">
        <v>40217</v>
      </c>
      <c r="AD2568">
        <v>3.6577999999999999</v>
      </c>
      <c r="AE2568" s="87">
        <f t="shared" ca="1" si="283"/>
        <v>-9.5000000000000639E-3</v>
      </c>
      <c r="AF2568" s="87">
        <f t="shared" ca="1" si="284"/>
        <v>6.5275486721024706E-2</v>
      </c>
      <c r="AG2568" s="87">
        <f t="shared" ca="1" si="285"/>
        <v>1.052535597181081</v>
      </c>
      <c r="AI2568" s="1">
        <v>40093</v>
      </c>
      <c r="AJ2568">
        <v>1057.5899999999999</v>
      </c>
      <c r="AK2568" s="85">
        <f t="shared" ca="1" si="288"/>
        <v>2.717405841071351E-3</v>
      </c>
      <c r="AL2568" s="87">
        <f t="shared" ca="1" si="286"/>
        <v>9.2100221602070455E-3</v>
      </c>
      <c r="AM2568" s="87">
        <f t="shared" ca="1" si="287"/>
        <v>14.85071450462612</v>
      </c>
    </row>
    <row r="2569" spans="2:39" x14ac:dyDescent="0.45">
      <c r="B2569" s="86">
        <v>40351</v>
      </c>
      <c r="C2569" s="5">
        <v>104</v>
      </c>
      <c r="E2569" s="86">
        <v>40360</v>
      </c>
      <c r="F2569" s="5">
        <v>3.0245000000000002</v>
      </c>
      <c r="G2569" s="5">
        <v>0.91204579563382404</v>
      </c>
      <c r="I2569" s="86">
        <v>40238</v>
      </c>
      <c r="J2569" s="5">
        <v>19.260000000000002</v>
      </c>
      <c r="L2569" s="86">
        <v>40366</v>
      </c>
      <c r="M2569" s="5">
        <v>2.0888</v>
      </c>
      <c r="O2569" s="86">
        <f t="shared" ca="1" si="282"/>
        <v>40366</v>
      </c>
      <c r="P2569" s="5">
        <v>1118.31</v>
      </c>
      <c r="Q2569" s="5">
        <v>11.0093244836771</v>
      </c>
      <c r="R2569" s="1"/>
      <c r="V2569" s="86">
        <v>40330</v>
      </c>
      <c r="W2569" s="5">
        <v>9.75</v>
      </c>
      <c r="Z2569" s="86">
        <v>40239</v>
      </c>
      <c r="AA2569" s="5">
        <v>87.15</v>
      </c>
      <c r="AC2569" s="1">
        <v>40214</v>
      </c>
      <c r="AD2569">
        <v>3.6673</v>
      </c>
      <c r="AE2569" s="87">
        <f t="shared" ca="1" si="283"/>
        <v>-4.8700000000000188E-2</v>
      </c>
      <c r="AF2569" s="87">
        <f t="shared" ca="1" si="284"/>
        <v>6.480807562847915E-2</v>
      </c>
      <c r="AG2569" s="87">
        <f t="shared" ca="1" si="285"/>
        <v>1.0449988197760487</v>
      </c>
      <c r="AI2569" s="1">
        <v>40092</v>
      </c>
      <c r="AJ2569">
        <v>1054.72</v>
      </c>
      <c r="AK2569" s="85">
        <f t="shared" ca="1" si="288"/>
        <v>1.361240580248467E-2</v>
      </c>
      <c r="AL2569" s="87">
        <f t="shared" ca="1" si="286"/>
        <v>1.9179191641428436E-2</v>
      </c>
      <c r="AM2569" s="87">
        <f t="shared" ca="1" si="287"/>
        <v>30.925517283441835</v>
      </c>
    </row>
    <row r="2570" spans="2:39" x14ac:dyDescent="0.45">
      <c r="B2570" s="86">
        <v>40350</v>
      </c>
      <c r="C2570" s="5">
        <v>105.5</v>
      </c>
      <c r="E2570" s="86">
        <v>40359</v>
      </c>
      <c r="F2570" s="5">
        <v>3.0009000000000001</v>
      </c>
      <c r="G2570" s="5">
        <v>0.65746958104539077</v>
      </c>
      <c r="I2570" s="86">
        <v>40235</v>
      </c>
      <c r="J2570" s="5">
        <v>19.5</v>
      </c>
      <c r="L2570" s="86">
        <v>40365</v>
      </c>
      <c r="M2570" s="5">
        <v>2.0467</v>
      </c>
      <c r="O2570" s="86">
        <f t="shared" ca="1" si="282"/>
        <v>40365</v>
      </c>
      <c r="P2570" s="5">
        <v>1115.71</v>
      </c>
      <c r="Q2570" s="5">
        <v>11.0814335278311</v>
      </c>
      <c r="R2570" s="1"/>
      <c r="V2570" s="86">
        <v>40329</v>
      </c>
      <c r="W2570" s="5">
        <v>8.25</v>
      </c>
      <c r="Z2570" s="86">
        <v>40238</v>
      </c>
      <c r="AA2570" s="5">
        <v>86.59</v>
      </c>
      <c r="AC2570" s="1">
        <v>40213</v>
      </c>
      <c r="AD2570">
        <v>3.7160000000000002</v>
      </c>
      <c r="AE2570" s="87">
        <f t="shared" ca="1" si="283"/>
        <v>-9.9499999999999922E-2</v>
      </c>
      <c r="AF2570" s="87">
        <f t="shared" ca="1" si="284"/>
        <v>7.6927953306974148E-2</v>
      </c>
      <c r="AG2570" s="87">
        <f t="shared" ca="1" si="285"/>
        <v>1.2404259752198026</v>
      </c>
      <c r="AI2570" s="1">
        <v>40091</v>
      </c>
      <c r="AJ2570">
        <v>1040.46</v>
      </c>
      <c r="AK2570" s="85">
        <f t="shared" ca="1" si="288"/>
        <v>1.4765453401865216E-2</v>
      </c>
      <c r="AL2570" s="87">
        <f t="shared" ca="1" si="286"/>
        <v>1.6719343690443686E-2</v>
      </c>
      <c r="AM2570" s="87">
        <f t="shared" ca="1" si="287"/>
        <v>26.959131642949213</v>
      </c>
    </row>
    <row r="2571" spans="2:39" x14ac:dyDescent="0.45">
      <c r="B2571" s="86">
        <v>40347</v>
      </c>
      <c r="C2571" s="5">
        <v>108.24</v>
      </c>
      <c r="E2571" s="86">
        <v>40358</v>
      </c>
      <c r="F2571" s="5">
        <v>3.0093000000000001</v>
      </c>
      <c r="G2571" s="5">
        <v>0.93436744199841704</v>
      </c>
      <c r="I2571" s="86">
        <v>40234</v>
      </c>
      <c r="J2571" s="5">
        <v>20.100000000000001</v>
      </c>
      <c r="L2571" s="86">
        <v>40364</v>
      </c>
      <c r="M2571" s="5">
        <v>2.0390000000000001</v>
      </c>
      <c r="O2571" s="86">
        <f t="shared" ca="1" si="282"/>
        <v>40364</v>
      </c>
      <c r="P2571" s="5">
        <v>1104.49</v>
      </c>
      <c r="Q2571" s="5">
        <v>13.429459200966299</v>
      </c>
      <c r="R2571" s="1"/>
      <c r="V2571" s="86">
        <v>40326</v>
      </c>
      <c r="W2571" s="5">
        <v>8.25</v>
      </c>
      <c r="Z2571" s="86">
        <v>40235</v>
      </c>
      <c r="AA2571" s="5">
        <v>87.17</v>
      </c>
      <c r="AC2571" s="1">
        <v>40212</v>
      </c>
      <c r="AD2571">
        <v>3.8155000000000001</v>
      </c>
      <c r="AE2571" s="87">
        <f t="shared" ca="1" si="283"/>
        <v>5.5200000000000138E-2</v>
      </c>
      <c r="AF2571" s="87">
        <f t="shared" ca="1" si="284"/>
        <v>5.6473201609258818E-2</v>
      </c>
      <c r="AG2571" s="87">
        <f t="shared" ca="1" si="285"/>
        <v>0.91060301449094594</v>
      </c>
      <c r="AI2571" s="1">
        <v>40088</v>
      </c>
      <c r="AJ2571">
        <v>1025.21</v>
      </c>
      <c r="AK2571" s="85">
        <f t="shared" ca="1" si="288"/>
        <v>-4.5156909138387878E-3</v>
      </c>
      <c r="AL2571" s="87">
        <f t="shared" ca="1" si="286"/>
        <v>1.1406528919561145E-2</v>
      </c>
      <c r="AM2571" s="87">
        <f t="shared" ca="1" si="287"/>
        <v>18.392475232584665</v>
      </c>
    </row>
    <row r="2572" spans="2:39" x14ac:dyDescent="0.45">
      <c r="B2572" s="86">
        <v>40346</v>
      </c>
      <c r="C2572" s="5">
        <v>110.3</v>
      </c>
      <c r="E2572" s="86">
        <v>40357</v>
      </c>
      <c r="F2572" s="5">
        <v>3.0750000000000002</v>
      </c>
      <c r="G2572" s="5">
        <v>0.90022030636950079</v>
      </c>
      <c r="I2572" s="86">
        <v>40233</v>
      </c>
      <c r="J2572" s="5">
        <v>20.27</v>
      </c>
      <c r="L2572" s="86">
        <v>40361</v>
      </c>
      <c r="M2572" s="5">
        <v>2.0642</v>
      </c>
      <c r="O2572" s="86">
        <f t="shared" ca="1" si="282"/>
        <v>40361</v>
      </c>
      <c r="P2572" s="5">
        <v>1102.94</v>
      </c>
      <c r="Q2572" s="5">
        <v>13.7664825365033</v>
      </c>
      <c r="R2572" s="1"/>
      <c r="V2572" s="86">
        <v>40325</v>
      </c>
      <c r="W2572" s="5">
        <v>9</v>
      </c>
      <c r="Z2572" s="86">
        <v>40234</v>
      </c>
      <c r="AA2572" s="5">
        <v>86.59</v>
      </c>
      <c r="AC2572" s="1">
        <v>40211</v>
      </c>
      <c r="AD2572">
        <v>3.7603</v>
      </c>
      <c r="AE2572" s="87">
        <f t="shared" ca="1" si="283"/>
        <v>-1.6199999999999992E-2</v>
      </c>
      <c r="AF2572" s="87">
        <f t="shared" ca="1" si="284"/>
        <v>4.9844650331471431E-2</v>
      </c>
      <c r="AG2572" s="87">
        <f t="shared" ca="1" si="285"/>
        <v>0.80372083669227479</v>
      </c>
      <c r="AI2572" s="1">
        <v>40087</v>
      </c>
      <c r="AJ2572">
        <v>1029.8499999999999</v>
      </c>
      <c r="AK2572" s="85">
        <f t="shared" ca="1" si="288"/>
        <v>-2.6097229359217995E-2</v>
      </c>
      <c r="AL2572" s="87">
        <f t="shared" ca="1" si="286"/>
        <v>1.7885880811161617E-2</v>
      </c>
      <c r="AM2572" s="87">
        <f t="shared" ca="1" si="287"/>
        <v>28.840116230986418</v>
      </c>
    </row>
    <row r="2573" spans="2:39" x14ac:dyDescent="0.45">
      <c r="B2573" s="86">
        <v>40345</v>
      </c>
      <c r="C2573" s="5">
        <v>110</v>
      </c>
      <c r="E2573" s="86">
        <v>40354</v>
      </c>
      <c r="F2573" s="5">
        <v>3.1775000000000002</v>
      </c>
      <c r="G2573" s="5">
        <v>0.71549861402148185</v>
      </c>
      <c r="I2573" s="86">
        <v>40232</v>
      </c>
      <c r="J2573" s="5">
        <v>21.37</v>
      </c>
      <c r="L2573" s="86">
        <v>40360</v>
      </c>
      <c r="M2573" s="5">
        <v>2.0314999999999999</v>
      </c>
      <c r="O2573" s="86">
        <f t="shared" ca="1" si="282"/>
        <v>40360</v>
      </c>
      <c r="P2573" s="5">
        <v>1105.24</v>
      </c>
      <c r="Q2573" s="5">
        <v>13.9387988257252</v>
      </c>
      <c r="R2573" s="1"/>
      <c r="V2573" s="86">
        <v>40324</v>
      </c>
      <c r="W2573" s="5">
        <v>8.6300000000000008</v>
      </c>
      <c r="Z2573" s="86">
        <v>40233</v>
      </c>
      <c r="AA2573" s="5">
        <v>86.58</v>
      </c>
      <c r="AC2573" s="1">
        <v>40210</v>
      </c>
      <c r="AD2573">
        <v>3.7765</v>
      </c>
      <c r="AE2573" s="87">
        <f t="shared" ca="1" si="283"/>
        <v>6.7499999999999893E-2</v>
      </c>
      <c r="AF2573" s="87">
        <f t="shared" ca="1" si="284"/>
        <v>5.1179357818036883E-2</v>
      </c>
      <c r="AG2573" s="87">
        <f t="shared" ca="1" si="285"/>
        <v>0.82524234824282361</v>
      </c>
      <c r="AI2573" s="1">
        <v>40086</v>
      </c>
      <c r="AJ2573">
        <v>1057.08</v>
      </c>
      <c r="AK2573" s="85">
        <f t="shared" ca="1" si="288"/>
        <v>-3.333824374182154E-3</v>
      </c>
      <c r="AL2573" s="87">
        <f t="shared" ca="1" si="286"/>
        <v>1.089512922707587E-2</v>
      </c>
      <c r="AM2573" s="87">
        <f t="shared" ca="1" si="287"/>
        <v>17.567868005941286</v>
      </c>
    </row>
    <row r="2574" spans="2:39" x14ac:dyDescent="0.45">
      <c r="B2574" s="86">
        <v>40344</v>
      </c>
      <c r="C2574" s="5">
        <v>113</v>
      </c>
      <c r="E2574" s="86">
        <v>40353</v>
      </c>
      <c r="F2574" s="5">
        <v>3.2107999999999999</v>
      </c>
      <c r="G2574" s="5">
        <v>0.72969920743641237</v>
      </c>
      <c r="I2574" s="86">
        <v>40231</v>
      </c>
      <c r="J2574" s="5">
        <v>19.940000000000001</v>
      </c>
      <c r="L2574" s="86">
        <v>40359</v>
      </c>
      <c r="M2574" s="5">
        <v>2.0299</v>
      </c>
      <c r="O2574" s="86">
        <f t="shared" ca="1" si="282"/>
        <v>40359</v>
      </c>
      <c r="P2574" s="5">
        <v>1094.5999999999999</v>
      </c>
      <c r="Q2574" s="5">
        <v>13.7737862796515</v>
      </c>
      <c r="R2574" s="1"/>
      <c r="V2574" s="86">
        <v>40323</v>
      </c>
      <c r="W2574" s="5">
        <v>9.25</v>
      </c>
      <c r="Z2574" s="86">
        <v>40232</v>
      </c>
      <c r="AA2574" s="5">
        <v>86.25</v>
      </c>
      <c r="AC2574" s="1">
        <v>40207</v>
      </c>
      <c r="AD2574">
        <v>3.7090000000000001</v>
      </c>
      <c r="AE2574" s="87">
        <f t="shared" ca="1" si="283"/>
        <v>-4.9999999999999822E-2</v>
      </c>
      <c r="AF2574" s="87">
        <f t="shared" ca="1" si="284"/>
        <v>3.3403929409576857E-2</v>
      </c>
      <c r="AG2574" s="87">
        <f t="shared" ca="1" si="285"/>
        <v>0.53862217741195761</v>
      </c>
      <c r="AI2574" s="1">
        <v>40085</v>
      </c>
      <c r="AJ2574">
        <v>1060.6099999999999</v>
      </c>
      <c r="AK2574" s="85">
        <f t="shared" ca="1" si="288"/>
        <v>-2.2320702056161431E-3</v>
      </c>
      <c r="AL2574" s="87">
        <f t="shared" ca="1" si="286"/>
        <v>1.2182547763727628E-2</v>
      </c>
      <c r="AM2574" s="87">
        <f t="shared" ca="1" si="287"/>
        <v>19.643768020426048</v>
      </c>
    </row>
    <row r="2575" spans="2:39" x14ac:dyDescent="0.45">
      <c r="B2575" s="86">
        <v>40343</v>
      </c>
      <c r="C2575" s="5">
        <v>115.81</v>
      </c>
      <c r="E2575" s="86">
        <v>40352</v>
      </c>
      <c r="F2575" s="5">
        <v>3.1768000000000001</v>
      </c>
      <c r="G2575" s="5">
        <v>0.7046130380097495</v>
      </c>
      <c r="I2575" s="86">
        <v>40228</v>
      </c>
      <c r="J2575" s="5">
        <v>20.02</v>
      </c>
      <c r="L2575" s="86">
        <v>40358</v>
      </c>
      <c r="M2575" s="5">
        <v>2.0528</v>
      </c>
      <c r="O2575" s="86">
        <f t="shared" ca="1" si="282"/>
        <v>40358</v>
      </c>
      <c r="P2575" s="5">
        <v>1108.02</v>
      </c>
      <c r="Q2575" s="5">
        <v>11.5236080286372</v>
      </c>
      <c r="R2575" s="1"/>
      <c r="V2575" s="86">
        <v>40322</v>
      </c>
      <c r="W2575" s="5">
        <v>8.5</v>
      </c>
      <c r="Z2575" s="86">
        <v>40231</v>
      </c>
      <c r="AA2575" s="5">
        <v>86.88</v>
      </c>
      <c r="AC2575" s="1">
        <v>40206</v>
      </c>
      <c r="AD2575">
        <v>3.7589999999999999</v>
      </c>
      <c r="AE2575" s="87">
        <f t="shared" ca="1" si="283"/>
        <v>-1.2999999999999901E-2</v>
      </c>
      <c r="AF2575" s="87">
        <f t="shared" ca="1" si="284"/>
        <v>1.8343641041697924E-2</v>
      </c>
      <c r="AG2575" s="87">
        <f t="shared" ca="1" si="285"/>
        <v>0.2957823242408727</v>
      </c>
      <c r="AI2575" s="1">
        <v>40084</v>
      </c>
      <c r="AJ2575">
        <v>1062.98</v>
      </c>
      <c r="AK2575" s="85">
        <f t="shared" ca="1" si="288"/>
        <v>1.7652876598941023E-2</v>
      </c>
      <c r="AL2575" s="87">
        <f t="shared" ca="1" si="286"/>
        <v>1.3243191575663489E-2</v>
      </c>
      <c r="AM2575" s="87">
        <f t="shared" ca="1" si="287"/>
        <v>21.354004778619007</v>
      </c>
    </row>
    <row r="2576" spans="2:39" x14ac:dyDescent="0.45">
      <c r="B2576" s="86">
        <v>40340</v>
      </c>
      <c r="C2576" s="5">
        <v>115</v>
      </c>
      <c r="E2576" s="86">
        <v>40351</v>
      </c>
      <c r="F2576" s="5">
        <v>3.2040000000000002</v>
      </c>
      <c r="G2576" s="5">
        <v>0.87502639007822314</v>
      </c>
      <c r="I2576" s="86">
        <v>40227</v>
      </c>
      <c r="J2576" s="5">
        <v>20.63</v>
      </c>
      <c r="L2576" s="86">
        <v>40357</v>
      </c>
      <c r="M2576" s="5">
        <v>2.0966999999999998</v>
      </c>
      <c r="O2576" s="86">
        <f t="shared" ref="O2576:O2639" ca="1" si="289">VALUE(L2576)</f>
        <v>40357</v>
      </c>
      <c r="P2576" s="5">
        <v>1109.17</v>
      </c>
      <c r="Q2576" s="5">
        <v>13.5235829987349</v>
      </c>
      <c r="R2576" s="1"/>
      <c r="V2576" s="86">
        <v>40319</v>
      </c>
      <c r="W2576" s="5">
        <v>4.75</v>
      </c>
      <c r="Z2576" s="86">
        <v>40228</v>
      </c>
      <c r="AA2576" s="5">
        <v>86.77</v>
      </c>
      <c r="AC2576" s="1">
        <v>40205</v>
      </c>
      <c r="AD2576">
        <v>3.7719999999999998</v>
      </c>
      <c r="AE2576" s="87">
        <f t="shared" ca="1" si="283"/>
        <v>3.069999999999995E-2</v>
      </c>
      <c r="AF2576" s="87">
        <f t="shared" ca="1" si="284"/>
        <v>1.9830784149901953E-2</v>
      </c>
      <c r="AG2576" s="87">
        <f t="shared" ca="1" si="285"/>
        <v>0.31976178633476615</v>
      </c>
      <c r="AI2576" s="1">
        <v>40081</v>
      </c>
      <c r="AJ2576">
        <v>1044.3800000000001</v>
      </c>
      <c r="AK2576" s="85">
        <f t="shared" ca="1" si="288"/>
        <v>-6.1093376220662104E-3</v>
      </c>
      <c r="AL2576" s="87">
        <f t="shared" ca="1" si="286"/>
        <v>7.7789247337018532E-3</v>
      </c>
      <c r="AM2576" s="87">
        <f t="shared" ca="1" si="287"/>
        <v>12.543139241543798</v>
      </c>
    </row>
    <row r="2577" spans="2:39" x14ac:dyDescent="0.45">
      <c r="B2577" s="86">
        <v>40339</v>
      </c>
      <c r="C2577" s="5">
        <v>115</v>
      </c>
      <c r="E2577" s="86">
        <v>40350</v>
      </c>
      <c r="F2577" s="5">
        <v>3.2774999999999999</v>
      </c>
      <c r="G2577" s="5">
        <v>0.78978130939308988</v>
      </c>
      <c r="I2577" s="86">
        <v>40226</v>
      </c>
      <c r="J2577" s="5">
        <v>21.72</v>
      </c>
      <c r="L2577" s="86">
        <v>40354</v>
      </c>
      <c r="M2577" s="5">
        <v>2.1545000000000001</v>
      </c>
      <c r="O2577" s="86">
        <f t="shared" ca="1" si="289"/>
        <v>40354</v>
      </c>
      <c r="P2577" s="5">
        <v>1106.75</v>
      </c>
      <c r="Q2577" s="5">
        <v>13.4913211670279</v>
      </c>
      <c r="R2577" s="1"/>
      <c r="V2577" s="86">
        <v>40318</v>
      </c>
      <c r="W2577" s="5">
        <v>6</v>
      </c>
      <c r="Z2577" s="86">
        <v>40227</v>
      </c>
      <c r="AA2577" s="5">
        <v>86.19</v>
      </c>
      <c r="AC2577" s="1">
        <v>40204</v>
      </c>
      <c r="AD2577">
        <v>3.7412999999999998</v>
      </c>
      <c r="AE2577" s="87">
        <f t="shared" ca="1" si="283"/>
        <v>-1.9999999999997797E-4</v>
      </c>
      <c r="AF2577" s="87">
        <f t="shared" ca="1" si="284"/>
        <v>4.1653601284883011E-2</v>
      </c>
      <c r="AG2577" s="87">
        <f t="shared" ca="1" si="285"/>
        <v>0.67164413940717294</v>
      </c>
      <c r="AI2577" s="1">
        <v>40080</v>
      </c>
      <c r="AJ2577">
        <v>1050.78</v>
      </c>
      <c r="AK2577" s="85">
        <f t="shared" ca="1" si="288"/>
        <v>-9.556580675496985E-3</v>
      </c>
      <c r="AL2577" s="87">
        <f t="shared" ca="1" si="286"/>
        <v>7.7453206202886407E-3</v>
      </c>
      <c r="AM2577" s="87">
        <f t="shared" ca="1" si="287"/>
        <v>12.488954236795724</v>
      </c>
    </row>
    <row r="2578" spans="2:39" x14ac:dyDescent="0.45">
      <c r="B2578" s="86">
        <v>40338</v>
      </c>
      <c r="C2578" s="5">
        <v>116</v>
      </c>
      <c r="E2578" s="86">
        <v>40347</v>
      </c>
      <c r="F2578" s="5">
        <v>3.2787999999999999</v>
      </c>
      <c r="G2578" s="5">
        <v>0.93759955915802862</v>
      </c>
      <c r="I2578" s="86">
        <v>40225</v>
      </c>
      <c r="J2578" s="5">
        <v>22.25</v>
      </c>
      <c r="L2578" s="86">
        <v>40353</v>
      </c>
      <c r="M2578" s="5">
        <v>2.1507999999999998</v>
      </c>
      <c r="O2578" s="86">
        <f t="shared" ca="1" si="289"/>
        <v>40353</v>
      </c>
      <c r="P2578" s="5">
        <v>1099.51</v>
      </c>
      <c r="Q2578" s="5">
        <v>23.4857047587127</v>
      </c>
      <c r="R2578" s="1"/>
      <c r="V2578" s="86">
        <v>40317</v>
      </c>
      <c r="W2578" s="5">
        <v>5.75</v>
      </c>
      <c r="Z2578" s="86">
        <v>40226</v>
      </c>
      <c r="AA2578" s="5">
        <v>85.38</v>
      </c>
      <c r="AC2578" s="1">
        <v>40203</v>
      </c>
      <c r="AD2578">
        <v>3.7414999999999998</v>
      </c>
      <c r="AE2578" s="87">
        <f t="shared" ca="1" si="283"/>
        <v>5.9999999999997833E-3</v>
      </c>
      <c r="AF2578" s="87">
        <f t="shared" ca="1" si="284"/>
        <v>4.5991620613614677E-2</v>
      </c>
      <c r="AG2578" s="87">
        <f t="shared" ca="1" si="285"/>
        <v>0.74159259929784438</v>
      </c>
      <c r="AI2578" s="1">
        <v>40079</v>
      </c>
      <c r="AJ2578">
        <v>1060.8699999999999</v>
      </c>
      <c r="AK2578" s="85">
        <f t="shared" ca="1" si="288"/>
        <v>-1.0119521956322259E-2</v>
      </c>
      <c r="AL2578" s="87">
        <f t="shared" ca="1" si="286"/>
        <v>7.2866651982980684E-3</v>
      </c>
      <c r="AM2578" s="87">
        <f t="shared" ca="1" si="287"/>
        <v>11.749394590847198</v>
      </c>
    </row>
    <row r="2579" spans="2:39" x14ac:dyDescent="0.45">
      <c r="B2579" s="86">
        <v>40337</v>
      </c>
      <c r="C2579" s="5">
        <v>119</v>
      </c>
      <c r="E2579" s="86">
        <v>40346</v>
      </c>
      <c r="F2579" s="5">
        <v>3.2490000000000001</v>
      </c>
      <c r="G2579" s="5">
        <v>0.85327893055748905</v>
      </c>
      <c r="I2579" s="86">
        <v>40221</v>
      </c>
      <c r="J2579" s="5">
        <v>22.73</v>
      </c>
      <c r="L2579" s="86">
        <v>40352</v>
      </c>
      <c r="M2579" s="5">
        <v>2.1482999999999999</v>
      </c>
      <c r="O2579" s="86">
        <f t="shared" ca="1" si="289"/>
        <v>40352</v>
      </c>
      <c r="P2579" s="5">
        <v>1094.8699999999999</v>
      </c>
      <c r="Q2579" s="5">
        <v>23.5281415433872</v>
      </c>
      <c r="R2579" s="1"/>
      <c r="V2579" s="86">
        <v>40316</v>
      </c>
      <c r="W2579" s="5">
        <v>5.88</v>
      </c>
      <c r="Z2579" s="86">
        <v>40225</v>
      </c>
      <c r="AA2579" s="5">
        <v>84.73</v>
      </c>
      <c r="AC2579" s="1">
        <v>40200</v>
      </c>
      <c r="AD2579">
        <v>3.7355</v>
      </c>
      <c r="AE2579" s="87">
        <f t="shared" ca="1" si="283"/>
        <v>4.1500000000000092E-2</v>
      </c>
      <c r="AF2579" s="87">
        <f t="shared" ca="1" si="284"/>
        <v>4.4702609916349861E-2</v>
      </c>
      <c r="AG2579" s="87">
        <f t="shared" ca="1" si="285"/>
        <v>0.7208079263345184</v>
      </c>
      <c r="AI2579" s="1">
        <v>40078</v>
      </c>
      <c r="AJ2579">
        <v>1071.6600000000001</v>
      </c>
      <c r="AK2579" s="85">
        <f t="shared" ca="1" si="288"/>
        <v>6.5533487979678113E-3</v>
      </c>
      <c r="AL2579" s="87">
        <f t="shared" ca="1" si="286"/>
        <v>4.8025706197288333E-3</v>
      </c>
      <c r="AM2579" s="87">
        <f t="shared" ca="1" si="287"/>
        <v>7.7439124381319502</v>
      </c>
    </row>
    <row r="2580" spans="2:39" x14ac:dyDescent="0.45">
      <c r="B2580" s="86">
        <v>40336</v>
      </c>
      <c r="C2580" s="5">
        <v>118</v>
      </c>
      <c r="E2580" s="86">
        <v>40345</v>
      </c>
      <c r="F2580" s="5">
        <v>3.3294999999999999</v>
      </c>
      <c r="G2580" s="5">
        <v>0.8762904008755692</v>
      </c>
      <c r="I2580" s="86">
        <v>40220</v>
      </c>
      <c r="J2580" s="5">
        <v>23.96</v>
      </c>
      <c r="L2580" s="86">
        <v>40351</v>
      </c>
      <c r="M2580" s="5">
        <v>2.1791999999999998</v>
      </c>
      <c r="O2580" s="86">
        <f t="shared" ca="1" si="289"/>
        <v>40351</v>
      </c>
      <c r="P2580" s="5">
        <v>1075.51</v>
      </c>
      <c r="Q2580" s="5">
        <v>22.371647032125001</v>
      </c>
      <c r="R2580" s="1"/>
      <c r="V2580" s="86">
        <v>40315</v>
      </c>
      <c r="W2580" s="5">
        <v>4.25</v>
      </c>
      <c r="Z2580" s="86">
        <v>40221</v>
      </c>
      <c r="AA2580" s="5">
        <v>83.9</v>
      </c>
      <c r="AC2580" s="1">
        <v>40199</v>
      </c>
      <c r="AD2580">
        <v>3.694</v>
      </c>
      <c r="AE2580" s="87">
        <f t="shared" ca="1" si="283"/>
        <v>-5.9000000000000163E-2</v>
      </c>
      <c r="AF2580" s="87">
        <f t="shared" ca="1" si="284"/>
        <v>4.7435605473807187E-2</v>
      </c>
      <c r="AG2580" s="87">
        <f t="shared" ca="1" si="285"/>
        <v>0.76487615555287014</v>
      </c>
      <c r="AI2580" s="1">
        <v>40077</v>
      </c>
      <c r="AJ2580">
        <v>1064.6600000000001</v>
      </c>
      <c r="AK2580" s="85">
        <f t="shared" ca="1" si="288"/>
        <v>-3.413100605362237E-3</v>
      </c>
      <c r="AL2580" s="87">
        <f t="shared" ca="1" si="286"/>
        <v>8.6998466218718186E-3</v>
      </c>
      <c r="AM2580" s="87">
        <f t="shared" ca="1" si="287"/>
        <v>14.028081167239007</v>
      </c>
    </row>
    <row r="2581" spans="2:39" x14ac:dyDescent="0.45">
      <c r="B2581" s="86">
        <v>40333</v>
      </c>
      <c r="C2581" s="5">
        <v>115</v>
      </c>
      <c r="E2581" s="86">
        <v>40344</v>
      </c>
      <c r="F2581" s="5">
        <v>3.3780000000000001</v>
      </c>
      <c r="G2581" s="5">
        <v>1.4987980017333844</v>
      </c>
      <c r="I2581" s="86">
        <v>40219</v>
      </c>
      <c r="J2581" s="5">
        <v>25.4</v>
      </c>
      <c r="L2581" s="86">
        <v>40350</v>
      </c>
      <c r="M2581" s="5">
        <v>2.2395</v>
      </c>
      <c r="O2581" s="86">
        <f t="shared" ca="1" si="289"/>
        <v>40350</v>
      </c>
      <c r="P2581" s="5">
        <v>1078.47</v>
      </c>
      <c r="Q2581" s="5">
        <v>23.840257807634199</v>
      </c>
      <c r="R2581" s="1"/>
      <c r="V2581" s="86">
        <v>40312</v>
      </c>
      <c r="W2581" s="5">
        <v>3.5</v>
      </c>
      <c r="Z2581" s="86">
        <v>40220</v>
      </c>
      <c r="AA2581" s="5">
        <v>83.947999999999993</v>
      </c>
      <c r="AC2581" s="1">
        <v>40198</v>
      </c>
      <c r="AD2581">
        <v>3.7530000000000001</v>
      </c>
      <c r="AE2581" s="87">
        <f t="shared" ca="1" si="283"/>
        <v>-4.2999999999999705E-2</v>
      </c>
      <c r="AF2581" s="87">
        <f t="shared" ca="1" si="284"/>
        <v>4.6609539438474283E-2</v>
      </c>
      <c r="AG2581" s="87">
        <f t="shared" ca="1" si="285"/>
        <v>0.75155624096493223</v>
      </c>
      <c r="AI2581" s="1">
        <v>40074</v>
      </c>
      <c r="AJ2581">
        <v>1068.3</v>
      </c>
      <c r="AK2581" s="85">
        <f t="shared" ca="1" si="288"/>
        <v>2.6431981196059977E-3</v>
      </c>
      <c r="AL2581" s="87">
        <f t="shared" ca="1" si="286"/>
        <v>7.6882722126235805E-3</v>
      </c>
      <c r="AM2581" s="87">
        <f t="shared" ca="1" si="287"/>
        <v>12.396966443450578</v>
      </c>
    </row>
    <row r="2582" spans="2:39" x14ac:dyDescent="0.45">
      <c r="B2582" s="86">
        <v>40332</v>
      </c>
      <c r="C2582" s="5">
        <v>113.88</v>
      </c>
      <c r="E2582" s="86">
        <v>40343</v>
      </c>
      <c r="F2582" s="5">
        <v>3.3408000000000002</v>
      </c>
      <c r="G2582" s="5">
        <v>1.5225404592325247</v>
      </c>
      <c r="I2582" s="86">
        <v>40218</v>
      </c>
      <c r="J2582" s="5">
        <v>26</v>
      </c>
      <c r="L2582" s="86">
        <v>40347</v>
      </c>
      <c r="M2582" s="5">
        <v>2.2254999999999998</v>
      </c>
      <c r="O2582" s="86">
        <f t="shared" ca="1" si="289"/>
        <v>40347</v>
      </c>
      <c r="P2582" s="5">
        <v>1068.1400000000001</v>
      </c>
      <c r="Q2582" s="5">
        <v>23.711796074143201</v>
      </c>
      <c r="R2582" s="1"/>
      <c r="V2582" s="86">
        <v>40311</v>
      </c>
      <c r="W2582" s="5">
        <v>3.94</v>
      </c>
      <c r="Z2582" s="86">
        <v>40219</v>
      </c>
      <c r="AA2582" s="5">
        <v>83.61</v>
      </c>
      <c r="AC2582" s="1">
        <v>40197</v>
      </c>
      <c r="AD2582">
        <v>3.7959999999999998</v>
      </c>
      <c r="AE2582" s="87">
        <f t="shared" ca="1" si="283"/>
        <v>-3.4900000000000375E-2</v>
      </c>
      <c r="AF2582" s="87">
        <f t="shared" ca="1" si="284"/>
        <v>4.8925930411865347E-2</v>
      </c>
      <c r="AG2582" s="87">
        <f t="shared" ca="1" si="285"/>
        <v>0.78890692311155408</v>
      </c>
      <c r="AI2582" s="1">
        <v>40073</v>
      </c>
      <c r="AJ2582">
        <v>1065.48</v>
      </c>
      <c r="AK2582" s="85">
        <f t="shared" ca="1" si="288"/>
        <v>-3.073696100106479E-3</v>
      </c>
      <c r="AL2582" s="87">
        <f t="shared" ca="1" si="286"/>
        <v>7.6153907521500979E-3</v>
      </c>
      <c r="AM2582" s="87">
        <f t="shared" ca="1" si="287"/>
        <v>12.279448619568649</v>
      </c>
    </row>
    <row r="2583" spans="2:39" x14ac:dyDescent="0.45">
      <c r="B2583" s="86">
        <v>40331</v>
      </c>
      <c r="C2583" s="5">
        <v>112</v>
      </c>
      <c r="E2583" s="86">
        <v>40340</v>
      </c>
      <c r="F2583" s="5">
        <v>3.335</v>
      </c>
      <c r="G2583" s="5">
        <v>1.5342527334177991</v>
      </c>
      <c r="I2583" s="86">
        <v>40217</v>
      </c>
      <c r="J2583" s="5">
        <v>26.51</v>
      </c>
      <c r="L2583" s="86">
        <v>40346</v>
      </c>
      <c r="M2583" s="5">
        <v>2.1835</v>
      </c>
      <c r="O2583" s="86">
        <f t="shared" ca="1" si="289"/>
        <v>40346</v>
      </c>
      <c r="P2583" s="5">
        <v>1070.52</v>
      </c>
      <c r="Q2583" s="5">
        <v>24.3428151988116</v>
      </c>
      <c r="R2583" s="1"/>
      <c r="V2583" s="86">
        <v>40310</v>
      </c>
      <c r="W2583" s="5">
        <v>4</v>
      </c>
      <c r="Z2583" s="86">
        <v>40218</v>
      </c>
      <c r="AA2583" s="5">
        <v>84.75</v>
      </c>
      <c r="AC2583" s="1">
        <v>40196</v>
      </c>
      <c r="AD2583">
        <v>3.8309000000000002</v>
      </c>
      <c r="AE2583" s="87">
        <f t="shared" ca="1" si="283"/>
        <v>4.7100000000000364E-2</v>
      </c>
      <c r="AF2583" s="87">
        <f t="shared" ca="1" si="284"/>
        <v>7.0873284811697621E-2</v>
      </c>
      <c r="AG2583" s="87">
        <f t="shared" ca="1" si="285"/>
        <v>1.142797379240958</v>
      </c>
      <c r="AI2583" s="1">
        <v>40072</v>
      </c>
      <c r="AJ2583">
        <v>1068.76</v>
      </c>
      <c r="AK2583" s="85">
        <f t="shared" ca="1" si="288"/>
        <v>1.5207303563779619E-2</v>
      </c>
      <c r="AL2583" s="87">
        <f t="shared" ca="1" si="286"/>
        <v>7.0007621606187958E-3</v>
      </c>
      <c r="AM2583" s="87">
        <f t="shared" ca="1" si="287"/>
        <v>11.288389794688836</v>
      </c>
    </row>
    <row r="2584" spans="2:39" x14ac:dyDescent="0.45">
      <c r="B2584" s="86">
        <v>40330</v>
      </c>
      <c r="C2584" s="5">
        <v>117.97</v>
      </c>
      <c r="E2584" s="86">
        <v>40339</v>
      </c>
      <c r="F2584" s="5">
        <v>3.4192999999999998</v>
      </c>
      <c r="G2584" s="5">
        <v>1.4043860580338976</v>
      </c>
      <c r="I2584" s="86">
        <v>40214</v>
      </c>
      <c r="J2584" s="5">
        <v>26.11</v>
      </c>
      <c r="L2584" s="86">
        <v>40345</v>
      </c>
      <c r="M2584" s="5">
        <v>2.2311999999999999</v>
      </c>
      <c r="O2584" s="86">
        <f t="shared" ca="1" si="289"/>
        <v>40345</v>
      </c>
      <c r="P2584" s="5">
        <v>1056.74</v>
      </c>
      <c r="Q2584" s="5">
        <v>22.996136207340498</v>
      </c>
      <c r="R2584" s="1"/>
      <c r="V2584" s="86">
        <v>40309</v>
      </c>
      <c r="W2584" s="5">
        <v>4.5</v>
      </c>
      <c r="Z2584" s="86">
        <v>40217</v>
      </c>
      <c r="AA2584" s="5">
        <v>84.58</v>
      </c>
      <c r="AC2584" s="1">
        <v>40193</v>
      </c>
      <c r="AD2584">
        <v>3.7837999999999998</v>
      </c>
      <c r="AE2584" s="87">
        <f t="shared" ca="1" si="283"/>
        <v>-5.5700000000000305E-2</v>
      </c>
      <c r="AF2584" s="87">
        <f t="shared" ca="1" si="284"/>
        <v>8.0288121786475888E-2</v>
      </c>
      <c r="AG2584" s="87">
        <f t="shared" ca="1" si="285"/>
        <v>1.2946070639387055</v>
      </c>
      <c r="AI2584" s="1">
        <v>40071</v>
      </c>
      <c r="AJ2584">
        <v>1052.6300000000001</v>
      </c>
      <c r="AK2584" s="85">
        <f t="shared" ca="1" si="288"/>
        <v>3.1303992794079125E-3</v>
      </c>
      <c r="AL2584" s="87">
        <f t="shared" ca="1" si="286"/>
        <v>4.9600077282916715E-3</v>
      </c>
      <c r="AM2584" s="87">
        <f t="shared" ca="1" si="287"/>
        <v>7.9977721478080426</v>
      </c>
    </row>
    <row r="2585" spans="2:39" x14ac:dyDescent="0.45">
      <c r="B2585" s="86">
        <v>40326</v>
      </c>
      <c r="C2585" s="5">
        <v>116.09</v>
      </c>
      <c r="E2585" s="86">
        <v>40338</v>
      </c>
      <c r="F2585" s="5">
        <v>3.2783000000000002</v>
      </c>
      <c r="G2585" s="5">
        <v>1.2376882146431991</v>
      </c>
      <c r="I2585" s="86">
        <v>40213</v>
      </c>
      <c r="J2585" s="5">
        <v>26.08</v>
      </c>
      <c r="L2585" s="86">
        <v>40344</v>
      </c>
      <c r="M2585" s="5">
        <v>2.2576999999999998</v>
      </c>
      <c r="O2585" s="86">
        <f t="shared" ca="1" si="289"/>
        <v>40344</v>
      </c>
      <c r="P2585" s="5">
        <v>1066.19</v>
      </c>
      <c r="Q2585" s="5">
        <v>22.7862394413198</v>
      </c>
      <c r="R2585" s="1"/>
      <c r="V2585" s="86">
        <v>40308</v>
      </c>
      <c r="W2585" s="5">
        <v>3.25</v>
      </c>
      <c r="Z2585" s="86">
        <v>40214</v>
      </c>
      <c r="AA2585" s="5">
        <v>84.95</v>
      </c>
      <c r="AC2585" s="1">
        <v>40192</v>
      </c>
      <c r="AD2585">
        <v>3.8395000000000001</v>
      </c>
      <c r="AE2585" s="87">
        <f t="shared" ca="1" si="283"/>
        <v>-5.5699999999999861E-2</v>
      </c>
      <c r="AF2585" s="87">
        <f t="shared" ca="1" si="284"/>
        <v>7.8903627926730835E-2</v>
      </c>
      <c r="AG2585" s="87">
        <f t="shared" ca="1" si="285"/>
        <v>1.2722827712423028</v>
      </c>
      <c r="AI2585" s="1">
        <v>40070</v>
      </c>
      <c r="AJ2585">
        <v>1049.3399999999999</v>
      </c>
      <c r="AK2585" s="85">
        <f t="shared" ca="1" si="288"/>
        <v>6.3191212487849454E-3</v>
      </c>
      <c r="AL2585" s="87">
        <f t="shared" ca="1" si="286"/>
        <v>5.0361383765054933E-3</v>
      </c>
      <c r="AM2585" s="87">
        <f t="shared" ca="1" si="287"/>
        <v>8.1205291294970188</v>
      </c>
    </row>
    <row r="2586" spans="2:39" x14ac:dyDescent="0.45">
      <c r="B2586" s="86">
        <v>40325</v>
      </c>
      <c r="C2586" s="5">
        <v>118</v>
      </c>
      <c r="E2586" s="86">
        <v>40337</v>
      </c>
      <c r="F2586" s="5">
        <v>3.2945000000000002</v>
      </c>
      <c r="G2586" s="5">
        <v>1.3602392375363002</v>
      </c>
      <c r="I2586" s="86">
        <v>40212</v>
      </c>
      <c r="J2586" s="5">
        <v>21.6</v>
      </c>
      <c r="L2586" s="86">
        <v>40343</v>
      </c>
      <c r="M2586" s="5">
        <v>2.2233000000000001</v>
      </c>
      <c r="O2586" s="86">
        <f t="shared" ca="1" si="289"/>
        <v>40343</v>
      </c>
      <c r="P2586" s="5">
        <v>1063.1099999999999</v>
      </c>
      <c r="Q2586" s="5">
        <v>22.950748636100698</v>
      </c>
      <c r="R2586" s="1"/>
      <c r="V2586" s="86">
        <v>40305</v>
      </c>
      <c r="W2586" s="5">
        <v>4.75</v>
      </c>
      <c r="Z2586" s="86">
        <v>40213</v>
      </c>
      <c r="AA2586" s="5">
        <v>85.45</v>
      </c>
      <c r="AC2586" s="1">
        <v>40191</v>
      </c>
      <c r="AD2586">
        <v>3.8952</v>
      </c>
      <c r="AE2586" s="87">
        <f t="shared" ca="1" si="283"/>
        <v>8.1999999999999851E-2</v>
      </c>
      <c r="AF2586" s="87">
        <f t="shared" ca="1" si="284"/>
        <v>7.6882263884461552E-2</v>
      </c>
      <c r="AG2586" s="87">
        <f t="shared" ca="1" si="285"/>
        <v>1.2396892554184678</v>
      </c>
      <c r="AI2586" s="1">
        <v>40067</v>
      </c>
      <c r="AJ2586">
        <v>1042.73</v>
      </c>
      <c r="AK2586" s="85">
        <f t="shared" ca="1" si="288"/>
        <v>-1.3513062285225982E-3</v>
      </c>
      <c r="AL2586" s="87">
        <f t="shared" ca="1" si="286"/>
        <v>5.2740734960465092E-3</v>
      </c>
      <c r="AM2586" s="87">
        <f t="shared" ca="1" si="287"/>
        <v>8.5041879817193973</v>
      </c>
    </row>
    <row r="2587" spans="2:39" x14ac:dyDescent="0.45">
      <c r="B2587" s="86">
        <v>40324</v>
      </c>
      <c r="C2587" s="5">
        <v>116</v>
      </c>
      <c r="E2587" s="86">
        <v>40336</v>
      </c>
      <c r="F2587" s="5">
        <v>3.2563</v>
      </c>
      <c r="G2587" s="5">
        <v>1.5641236470731241</v>
      </c>
      <c r="I2587" s="86">
        <v>40211</v>
      </c>
      <c r="J2587" s="5">
        <v>21.48</v>
      </c>
      <c r="L2587" s="86">
        <v>40340</v>
      </c>
      <c r="M2587" s="5">
        <v>2.206</v>
      </c>
      <c r="O2587" s="86">
        <f t="shared" ca="1" si="289"/>
        <v>40340</v>
      </c>
      <c r="P2587" s="5">
        <v>1097.28</v>
      </c>
      <c r="Q2587" s="5">
        <v>19.4695097696959</v>
      </c>
      <c r="R2587" s="1"/>
      <c r="V2587" s="86">
        <v>40304</v>
      </c>
      <c r="W2587" s="5">
        <v>6.25</v>
      </c>
      <c r="Z2587" s="86">
        <v>40212</v>
      </c>
      <c r="AA2587" s="5">
        <v>86.68</v>
      </c>
      <c r="AC2587" s="1">
        <v>40190</v>
      </c>
      <c r="AD2587">
        <v>3.8132000000000001</v>
      </c>
      <c r="AE2587" s="87">
        <f t="shared" ca="1" si="283"/>
        <v>-0.10429999999999984</v>
      </c>
      <c r="AF2587" s="87">
        <f t="shared" ca="1" si="284"/>
        <v>5.4046422946697613E-2</v>
      </c>
      <c r="AG2587" s="87">
        <f t="shared" ca="1" si="285"/>
        <v>0.87147238433966667</v>
      </c>
      <c r="AI2587" s="1">
        <v>40066</v>
      </c>
      <c r="AJ2587">
        <v>1044.1400000000001</v>
      </c>
      <c r="AK2587" s="85">
        <f t="shared" ca="1" si="288"/>
        <v>1.0368274022334541E-2</v>
      </c>
      <c r="AL2587" s="87">
        <f t="shared" ca="1" si="286"/>
        <v>2.2954488525544635E-3</v>
      </c>
      <c r="AM2587" s="87">
        <f t="shared" ca="1" si="287"/>
        <v>3.7013000594660479</v>
      </c>
    </row>
    <row r="2588" spans="2:39" x14ac:dyDescent="0.45">
      <c r="B2588" s="86">
        <v>40323</v>
      </c>
      <c r="C2588" s="5">
        <v>118</v>
      </c>
      <c r="E2588" s="86">
        <v>40333</v>
      </c>
      <c r="F2588" s="5">
        <v>3.3174999999999999</v>
      </c>
      <c r="G2588" s="5">
        <v>1.519962537915545</v>
      </c>
      <c r="I2588" s="86">
        <v>40210</v>
      </c>
      <c r="J2588" s="5">
        <v>22.59</v>
      </c>
      <c r="L2588" s="86">
        <v>40339</v>
      </c>
      <c r="M2588" s="5">
        <v>2.2663000000000002</v>
      </c>
      <c r="O2588" s="86">
        <f t="shared" ca="1" si="289"/>
        <v>40339</v>
      </c>
      <c r="P2588" s="5">
        <v>1103.32</v>
      </c>
      <c r="Q2588" s="5">
        <v>21.549070225703002</v>
      </c>
      <c r="R2588" s="1"/>
      <c r="V2588" s="86">
        <v>40303</v>
      </c>
      <c r="W2588" s="5">
        <v>1.19</v>
      </c>
      <c r="Z2588" s="86">
        <v>40211</v>
      </c>
      <c r="AA2588" s="5">
        <v>86.24</v>
      </c>
      <c r="AC2588" s="1">
        <v>40189</v>
      </c>
      <c r="AD2588">
        <v>3.9175</v>
      </c>
      <c r="AE2588" s="87">
        <f t="shared" ca="1" si="283"/>
        <v>-2.6699999999999946E-2</v>
      </c>
      <c r="AF2588" s="87">
        <f t="shared" ca="1" si="284"/>
        <v>4.0951465175253464E-2</v>
      </c>
      <c r="AG2588" s="87">
        <f t="shared" ca="1" si="285"/>
        <v>0.66032253482673087</v>
      </c>
      <c r="AI2588" s="1">
        <v>40065</v>
      </c>
      <c r="AJ2588">
        <v>1033.3699999999999</v>
      </c>
      <c r="AK2588" s="85">
        <f t="shared" ca="1" si="288"/>
        <v>7.752278036300137E-3</v>
      </c>
      <c r="AL2588" s="87">
        <f t="shared" ca="1" si="286"/>
        <v>2.3814162045522279E-3</v>
      </c>
      <c r="AM2588" s="87">
        <f t="shared" ca="1" si="287"/>
        <v>3.8399182494149842</v>
      </c>
    </row>
    <row r="2589" spans="2:39" x14ac:dyDescent="0.45">
      <c r="B2589" s="86">
        <v>40322</v>
      </c>
      <c r="C2589" s="5">
        <v>113</v>
      </c>
      <c r="E2589" s="86">
        <v>40332</v>
      </c>
      <c r="F2589" s="5">
        <v>3.4607999999999999</v>
      </c>
      <c r="G2589" s="5">
        <v>0.70194505957850006</v>
      </c>
      <c r="I2589" s="86">
        <v>40207</v>
      </c>
      <c r="J2589" s="5">
        <v>24.62</v>
      </c>
      <c r="L2589" s="86">
        <v>40338</v>
      </c>
      <c r="M2589" s="5">
        <v>2.1448</v>
      </c>
      <c r="O2589" s="86">
        <f t="shared" ca="1" si="289"/>
        <v>40338</v>
      </c>
      <c r="P2589" s="5">
        <v>1089.19</v>
      </c>
      <c r="Q2589" s="5">
        <v>19.3535060253114</v>
      </c>
      <c r="R2589" s="1"/>
      <c r="V2589" s="86">
        <v>40302</v>
      </c>
      <c r="W2589" s="5">
        <v>1</v>
      </c>
      <c r="Z2589" s="86">
        <v>40210</v>
      </c>
      <c r="AA2589" s="5">
        <v>85.98</v>
      </c>
      <c r="AC2589" s="1">
        <v>40186</v>
      </c>
      <c r="AD2589">
        <v>3.9441999999999999</v>
      </c>
      <c r="AE2589" s="87">
        <f t="shared" ref="AE2589:AE2652" ca="1" si="290">(AD2589-AD2590)</f>
        <v>7.0000000000014495E-4</v>
      </c>
      <c r="AF2589" s="87">
        <f t="shared" ref="AF2589:AF2652" ca="1" si="291">STDEV(AE2589:AE2592)</f>
        <v>6.1940105478330232E-2</v>
      </c>
      <c r="AG2589" s="87">
        <f t="shared" ref="AG2589:AG2652" ca="1" si="292">AF2589*SQRT(260)</f>
        <v>0.99875419064619464</v>
      </c>
      <c r="AI2589" s="1">
        <v>40064</v>
      </c>
      <c r="AJ2589">
        <v>1025.3900000000001</v>
      </c>
      <c r="AK2589" s="85">
        <f t="shared" ca="1" si="288"/>
        <v>8.8060555642488231E-3</v>
      </c>
      <c r="AL2589" s="87">
        <f t="shared" ref="AL2589:AL2652" ca="1" si="293">STDEV(AK2589:AK2592)</f>
        <v>7.0188227199130737E-3</v>
      </c>
      <c r="AM2589" s="87">
        <f t="shared" ref="AM2589:AM2652" ca="1" si="294">AL2589*SQRT(260)*100</f>
        <v>11.317511571510614</v>
      </c>
    </row>
    <row r="2590" spans="2:39" x14ac:dyDescent="0.45">
      <c r="B2590" s="86">
        <v>40319</v>
      </c>
      <c r="C2590" s="5">
        <v>115.16</v>
      </c>
      <c r="E2590" s="86">
        <v>40331</v>
      </c>
      <c r="F2590" s="5">
        <v>3.4359999999999999</v>
      </c>
      <c r="G2590" s="5">
        <v>0.98715885246499147</v>
      </c>
      <c r="I2590" s="86">
        <v>40206</v>
      </c>
      <c r="J2590" s="5">
        <v>23.73</v>
      </c>
      <c r="L2590" s="86">
        <v>40337</v>
      </c>
      <c r="M2590" s="5">
        <v>2.1259999999999999</v>
      </c>
      <c r="O2590" s="86">
        <f t="shared" ca="1" si="289"/>
        <v>40337</v>
      </c>
      <c r="P2590" s="5">
        <v>1073.8699999999999</v>
      </c>
      <c r="Q2590" s="5">
        <v>18.775550004303899</v>
      </c>
      <c r="R2590" s="1"/>
      <c r="V2590" s="86">
        <v>40301</v>
      </c>
      <c r="W2590" s="5">
        <v>1</v>
      </c>
      <c r="Z2590" s="86">
        <v>40207</v>
      </c>
      <c r="AA2590" s="5">
        <v>86.23</v>
      </c>
      <c r="AC2590" s="1">
        <v>40185</v>
      </c>
      <c r="AD2590">
        <v>3.9434999999999998</v>
      </c>
      <c r="AE2590" s="87">
        <f t="shared" ca="1" si="290"/>
        <v>1.7999999999999794E-2</v>
      </c>
      <c r="AF2590" s="87">
        <f t="shared" ca="1" si="291"/>
        <v>6.2664949001282527E-2</v>
      </c>
      <c r="AG2590" s="87">
        <f t="shared" ca="1" si="292"/>
        <v>1.010441941264647</v>
      </c>
      <c r="AI2590" s="1">
        <v>40060</v>
      </c>
      <c r="AJ2590">
        <v>1016.4</v>
      </c>
      <c r="AK2590" s="85">
        <f t="shared" ref="AK2590:AK2653" ca="1" si="295">LN(AJ2590/AJ2591)</f>
        <v>1.3032209953942669E-2</v>
      </c>
      <c r="AL2590" s="87">
        <f t="shared" ca="1" si="293"/>
        <v>1.58072694806888E-2</v>
      </c>
      <c r="AM2590" s="87">
        <f t="shared" ca="1" si="294"/>
        <v>25.488456170025291</v>
      </c>
    </row>
    <row r="2591" spans="2:39" x14ac:dyDescent="0.45">
      <c r="B2591" s="86">
        <v>40318</v>
      </c>
      <c r="C2591" s="5">
        <v>118</v>
      </c>
      <c r="E2591" s="86">
        <v>40330</v>
      </c>
      <c r="F2591" s="5">
        <v>3.3588</v>
      </c>
      <c r="G2591" s="5">
        <v>1.7049716322175765</v>
      </c>
      <c r="I2591" s="86">
        <v>40205</v>
      </c>
      <c r="J2591" s="5">
        <v>23.14</v>
      </c>
      <c r="L2591" s="86">
        <v>40336</v>
      </c>
      <c r="M2591" s="5">
        <v>2.0714999999999999</v>
      </c>
      <c r="O2591" s="86">
        <f t="shared" ca="1" si="289"/>
        <v>40336</v>
      </c>
      <c r="P2591" s="5">
        <v>1084.53</v>
      </c>
      <c r="Q2591" s="5">
        <v>18.846205423282999</v>
      </c>
      <c r="R2591" s="1"/>
      <c r="V2591" s="86">
        <v>40298</v>
      </c>
      <c r="W2591" s="5">
        <v>0.19</v>
      </c>
      <c r="Z2591" s="86">
        <v>40206</v>
      </c>
      <c r="AA2591" s="5">
        <v>86.67</v>
      </c>
      <c r="AC2591" s="1">
        <v>40184</v>
      </c>
      <c r="AD2591">
        <v>3.9255</v>
      </c>
      <c r="AE2591" s="87">
        <f t="shared" ca="1" si="290"/>
        <v>7.0500000000000007E-2</v>
      </c>
      <c r="AF2591" s="87">
        <f t="shared" ca="1" si="291"/>
        <v>6.615559311199623E-2</v>
      </c>
      <c r="AG2591" s="87">
        <f t="shared" ca="1" si="292"/>
        <v>1.0667268863209556</v>
      </c>
      <c r="AI2591" s="1">
        <v>40059</v>
      </c>
      <c r="AJ2591">
        <v>1003.24</v>
      </c>
      <c r="AK2591" s="85">
        <f t="shared" ca="1" si="295"/>
        <v>8.4985921850284137E-3</v>
      </c>
      <c r="AL2591" s="87">
        <f t="shared" ca="1" si="293"/>
        <v>1.2778284846626584E-2</v>
      </c>
      <c r="AM2591" s="87">
        <f t="shared" ca="1" si="294"/>
        <v>20.604365202936222</v>
      </c>
    </row>
    <row r="2592" spans="2:39" x14ac:dyDescent="0.45">
      <c r="B2592" s="86">
        <v>40317</v>
      </c>
      <c r="C2592" s="5">
        <v>108.71</v>
      </c>
      <c r="E2592" s="86">
        <v>40329</v>
      </c>
      <c r="F2592" s="5">
        <v>3.3849999999999998</v>
      </c>
      <c r="G2592" s="5">
        <v>1.6315185921915414</v>
      </c>
      <c r="I2592" s="86">
        <v>40204</v>
      </c>
      <c r="J2592" s="5">
        <v>24.55</v>
      </c>
      <c r="L2592" s="86">
        <v>40333</v>
      </c>
      <c r="M2592" s="5">
        <v>2.1269999999999998</v>
      </c>
      <c r="O2592" s="86">
        <f t="shared" ca="1" si="289"/>
        <v>40333</v>
      </c>
      <c r="P2592" s="5">
        <v>1097.5</v>
      </c>
      <c r="Q2592" s="5">
        <v>19.051534242436201</v>
      </c>
      <c r="R2592" s="1"/>
      <c r="V2592" s="86">
        <v>40297</v>
      </c>
      <c r="W2592" s="5">
        <v>-1.75</v>
      </c>
      <c r="Z2592" s="86">
        <v>40205</v>
      </c>
      <c r="AA2592" s="5">
        <v>87.04</v>
      </c>
      <c r="AC2592" s="1">
        <v>40183</v>
      </c>
      <c r="AD2592">
        <v>3.855</v>
      </c>
      <c r="AE2592" s="87">
        <f t="shared" ca="1" si="290"/>
        <v>-7.9000000000000181E-2</v>
      </c>
      <c r="AF2592" s="87">
        <f t="shared" ca="1" si="291"/>
        <v>6.9615012748688004E-2</v>
      </c>
      <c r="AG2592" s="87">
        <f t="shared" ca="1" si="292"/>
        <v>1.1225083518620242</v>
      </c>
      <c r="AI2592" s="1">
        <v>40058</v>
      </c>
      <c r="AJ2592">
        <v>994.75</v>
      </c>
      <c r="AK2592" s="85">
        <f t="shared" ca="1" si="295"/>
        <v>-3.3019063615583625E-3</v>
      </c>
      <c r="AL2592" s="87">
        <f t="shared" ca="1" si="293"/>
        <v>9.3359438467525528E-3</v>
      </c>
      <c r="AM2592" s="87">
        <f t="shared" ca="1" si="294"/>
        <v>15.053757123232186</v>
      </c>
    </row>
    <row r="2593" spans="2:39" x14ac:dyDescent="0.45">
      <c r="B2593" s="86">
        <v>40316</v>
      </c>
      <c r="C2593" s="5">
        <v>106</v>
      </c>
      <c r="E2593" s="86">
        <v>40326</v>
      </c>
      <c r="F2593" s="5">
        <v>3.3809999999999998</v>
      </c>
      <c r="G2593" s="5">
        <v>1.7129784003308388</v>
      </c>
      <c r="I2593" s="86">
        <v>40203</v>
      </c>
      <c r="J2593" s="5">
        <v>25.41</v>
      </c>
      <c r="L2593" s="86">
        <v>40332</v>
      </c>
      <c r="M2593" s="5">
        <v>2.214</v>
      </c>
      <c r="O2593" s="86">
        <f t="shared" ca="1" si="289"/>
        <v>40332</v>
      </c>
      <c r="P2593" s="5">
        <v>1092.17</v>
      </c>
      <c r="Q2593" s="5">
        <v>19.692644854825598</v>
      </c>
      <c r="R2593" s="1"/>
      <c r="V2593" s="86">
        <v>40296</v>
      </c>
      <c r="W2593" s="5">
        <v>-0.75</v>
      </c>
      <c r="Z2593" s="86">
        <v>40204</v>
      </c>
      <c r="AA2593" s="5">
        <v>87.01</v>
      </c>
      <c r="AC2593" s="1">
        <v>40182</v>
      </c>
      <c r="AD2593">
        <v>3.9340000000000002</v>
      </c>
      <c r="AE2593" s="87">
        <f t="shared" ca="1" si="290"/>
        <v>-1.6000000000000014E-2</v>
      </c>
      <c r="AF2593" s="87">
        <f t="shared" ca="1" si="291"/>
        <v>5.7804808046851237E-2</v>
      </c>
      <c r="AG2593" s="87">
        <f t="shared" ca="1" si="292"/>
        <v>0.93207452312927341</v>
      </c>
      <c r="AI2593" s="1">
        <v>40057</v>
      </c>
      <c r="AJ2593">
        <v>998.04</v>
      </c>
      <c r="AK2593" s="85">
        <f t="shared" ca="1" si="295"/>
        <v>-2.2382007003104543E-2</v>
      </c>
      <c r="AL2593" s="87">
        <f t="shared" ca="1" si="293"/>
        <v>1.092094865581031E-2</v>
      </c>
      <c r="AM2593" s="87">
        <f t="shared" ca="1" si="294"/>
        <v>17.609500583815461</v>
      </c>
    </row>
    <row r="2594" spans="2:39" x14ac:dyDescent="0.45">
      <c r="B2594" s="86">
        <v>40315</v>
      </c>
      <c r="C2594" s="5">
        <v>105.65</v>
      </c>
      <c r="E2594" s="86">
        <v>40325</v>
      </c>
      <c r="F2594" s="5">
        <v>3.4489999999999998</v>
      </c>
      <c r="G2594" s="5">
        <v>1.4642323073884143</v>
      </c>
      <c r="I2594" s="86">
        <v>40200</v>
      </c>
      <c r="J2594" s="5">
        <v>27.31</v>
      </c>
      <c r="L2594" s="86">
        <v>40331</v>
      </c>
      <c r="M2594" s="5">
        <v>2.1886999999999999</v>
      </c>
      <c r="O2594" s="86">
        <f t="shared" ca="1" si="289"/>
        <v>40331</v>
      </c>
      <c r="P2594" s="5">
        <v>1096.79</v>
      </c>
      <c r="Q2594" s="5">
        <v>19.875668252051199</v>
      </c>
      <c r="R2594" s="1"/>
      <c r="V2594" s="86">
        <v>40295</v>
      </c>
      <c r="W2594" s="5">
        <v>0.88</v>
      </c>
      <c r="Z2594" s="86">
        <v>40203</v>
      </c>
      <c r="AA2594" s="5">
        <v>86.9</v>
      </c>
      <c r="AC2594" s="1">
        <v>40179</v>
      </c>
      <c r="AD2594">
        <v>3.95</v>
      </c>
      <c r="AE2594" s="87">
        <f t="shared" ca="1" si="290"/>
        <v>-5.7999999999999829E-2</v>
      </c>
      <c r="AF2594" s="87">
        <f t="shared" ca="1" si="291"/>
        <v>6.2194587117100929E-2</v>
      </c>
      <c r="AG2594" s="87">
        <f t="shared" ca="1" si="292"/>
        <v>1.0028575837741522</v>
      </c>
      <c r="AI2594" s="1">
        <v>40056</v>
      </c>
      <c r="AJ2594">
        <v>1020.63</v>
      </c>
      <c r="AK2594" s="85">
        <f t="shared" ca="1" si="295"/>
        <v>-8.0993436375087768E-3</v>
      </c>
      <c r="AL2594" s="87">
        <f t="shared" ca="1" si="293"/>
        <v>4.6313821837451795E-3</v>
      </c>
      <c r="AM2594" s="87">
        <f t="shared" ca="1" si="294"/>
        <v>7.467879379246285</v>
      </c>
    </row>
    <row r="2595" spans="2:39" x14ac:dyDescent="0.45">
      <c r="B2595" s="86">
        <v>40312</v>
      </c>
      <c r="C2595" s="5">
        <v>107.59</v>
      </c>
      <c r="E2595" s="86">
        <v>40324</v>
      </c>
      <c r="F2595" s="5">
        <v>3.2759999999999998</v>
      </c>
      <c r="G2595" s="5">
        <v>0.38801578576134932</v>
      </c>
      <c r="I2595" s="86">
        <v>40199</v>
      </c>
      <c r="J2595" s="5">
        <v>22.27</v>
      </c>
      <c r="L2595" s="86">
        <v>40330</v>
      </c>
      <c r="M2595" s="5">
        <v>2.1274999999999999</v>
      </c>
      <c r="O2595" s="86">
        <f t="shared" ca="1" si="289"/>
        <v>40330</v>
      </c>
      <c r="P2595" s="5">
        <v>1091.76</v>
      </c>
      <c r="Q2595" s="5">
        <v>19.48478225521</v>
      </c>
      <c r="R2595" s="1"/>
      <c r="V2595" s="86">
        <v>40294</v>
      </c>
      <c r="W2595" s="5">
        <v>0.5</v>
      </c>
      <c r="Z2595" s="86">
        <v>40200</v>
      </c>
      <c r="AA2595" s="5">
        <v>86.77</v>
      </c>
      <c r="AC2595" s="1">
        <v>40178</v>
      </c>
      <c r="AD2595">
        <v>4.008</v>
      </c>
      <c r="AE2595" s="87">
        <f t="shared" ca="1" si="290"/>
        <v>7.7999999999999847E-2</v>
      </c>
      <c r="AF2595" s="87">
        <f t="shared" ca="1" si="291"/>
        <v>5.8885566992260552E-2</v>
      </c>
      <c r="AG2595" s="87">
        <f t="shared" ca="1" si="292"/>
        <v>0.94950123749261184</v>
      </c>
      <c r="AI2595" s="1">
        <v>40053</v>
      </c>
      <c r="AJ2595">
        <v>1028.93</v>
      </c>
      <c r="AK2595" s="85">
        <f t="shared" ca="1" si="295"/>
        <v>-1.9903788774991863E-3</v>
      </c>
      <c r="AL2595" s="87">
        <f t="shared" ca="1" si="293"/>
        <v>2.2074299362238071E-3</v>
      </c>
      <c r="AM2595" s="87">
        <f t="shared" ca="1" si="294"/>
        <v>3.5593738214293125</v>
      </c>
    </row>
    <row r="2596" spans="2:39" x14ac:dyDescent="0.45">
      <c r="B2596" s="86">
        <v>40311</v>
      </c>
      <c r="C2596" s="5">
        <v>101</v>
      </c>
      <c r="E2596" s="86">
        <v>40323</v>
      </c>
      <c r="F2596" s="5">
        <v>3.2515000000000001</v>
      </c>
      <c r="G2596" s="5">
        <v>1.2028242805996205</v>
      </c>
      <c r="I2596" s="86">
        <v>40198</v>
      </c>
      <c r="J2596" s="5">
        <v>18.68</v>
      </c>
      <c r="L2596" s="86">
        <v>40329</v>
      </c>
      <c r="M2596" s="5">
        <v>2.153</v>
      </c>
      <c r="O2596" s="86">
        <f t="shared" ca="1" si="289"/>
        <v>40329</v>
      </c>
      <c r="P2596" s="5">
        <v>1116.48</v>
      </c>
      <c r="Q2596" s="5">
        <v>16.828422528703101</v>
      </c>
      <c r="R2596" s="1"/>
      <c r="V2596" s="86">
        <v>40291</v>
      </c>
      <c r="W2596" s="5">
        <v>-0.19</v>
      </c>
      <c r="Z2596" s="86">
        <v>40199</v>
      </c>
      <c r="AA2596" s="5">
        <v>87.6</v>
      </c>
      <c r="AC2596" s="1">
        <v>40177</v>
      </c>
      <c r="AD2596">
        <v>3.93</v>
      </c>
      <c r="AE2596" s="87">
        <f t="shared" ca="1" si="290"/>
        <v>-1.9499999999999851E-2</v>
      </c>
      <c r="AF2596" s="87">
        <f t="shared" ca="1" si="291"/>
        <v>4.1308463620264087E-2</v>
      </c>
      <c r="AG2596" s="87">
        <f t="shared" ca="1" si="292"/>
        <v>0.66607896178556569</v>
      </c>
      <c r="AI2596" s="1">
        <v>40052</v>
      </c>
      <c r="AJ2596">
        <v>1030.98</v>
      </c>
      <c r="AK2596" s="85">
        <f t="shared" ca="1" si="295"/>
        <v>2.7779144666822218E-3</v>
      </c>
      <c r="AL2596" s="87">
        <f t="shared" ca="1" si="293"/>
        <v>1.6401847918226108E-3</v>
      </c>
      <c r="AM2596" s="87">
        <f t="shared" ca="1" si="294"/>
        <v>2.6447185093026575</v>
      </c>
    </row>
    <row r="2597" spans="2:39" x14ac:dyDescent="0.45">
      <c r="B2597" s="86">
        <v>40310</v>
      </c>
      <c r="C2597" s="5">
        <v>101</v>
      </c>
      <c r="E2597" s="86">
        <v>40322</v>
      </c>
      <c r="F2597" s="5">
        <v>3.2839999999999998</v>
      </c>
      <c r="G2597" s="5">
        <v>1.3058843491417327</v>
      </c>
      <c r="I2597" s="86">
        <v>40197</v>
      </c>
      <c r="J2597" s="5">
        <v>17.579999999999998</v>
      </c>
      <c r="L2597" s="86">
        <v>40326</v>
      </c>
      <c r="M2597" s="5">
        <v>2.149</v>
      </c>
      <c r="O2597" s="86">
        <f t="shared" ca="1" si="289"/>
        <v>40326</v>
      </c>
      <c r="P2597" s="5">
        <v>1138.04</v>
      </c>
      <c r="Q2597" s="5">
        <v>13.6931376648065</v>
      </c>
      <c r="R2597" s="1"/>
      <c r="V2597" s="86">
        <v>40290</v>
      </c>
      <c r="W2597" s="5">
        <v>-0.5</v>
      </c>
      <c r="Z2597" s="86">
        <v>40198</v>
      </c>
      <c r="AA2597" s="5">
        <v>88.99</v>
      </c>
      <c r="AC2597" s="1">
        <v>40176</v>
      </c>
      <c r="AD2597">
        <v>3.9495</v>
      </c>
      <c r="AE2597" s="87">
        <f t="shared" ca="1" si="290"/>
        <v>-4.850000000000021E-2</v>
      </c>
      <c r="AF2597" s="87">
        <f t="shared" ca="1" si="291"/>
        <v>4.5187267749518617E-2</v>
      </c>
      <c r="AG2597" s="87">
        <f t="shared" ca="1" si="292"/>
        <v>0.72862279907599525</v>
      </c>
      <c r="AI2597" s="1">
        <v>40051</v>
      </c>
      <c r="AJ2597">
        <v>1028.1199999999999</v>
      </c>
      <c r="AK2597" s="85">
        <f t="shared" ca="1" si="295"/>
        <v>1.167247049162505E-4</v>
      </c>
      <c r="AL2597" s="87">
        <f t="shared" ca="1" si="293"/>
        <v>8.9896649830246908E-3</v>
      </c>
      <c r="AM2597" s="87">
        <f t="shared" ca="1" si="294"/>
        <v>14.495399232799791</v>
      </c>
    </row>
    <row r="2598" spans="2:39" x14ac:dyDescent="0.45">
      <c r="B2598" s="86">
        <v>40309</v>
      </c>
      <c r="C2598" s="5">
        <v>105.46</v>
      </c>
      <c r="E2598" s="86">
        <v>40319</v>
      </c>
      <c r="F2598" s="5">
        <v>3.2835000000000001</v>
      </c>
      <c r="G2598" s="5">
        <v>1.399597418307609</v>
      </c>
      <c r="I2598" s="86">
        <v>40193</v>
      </c>
      <c r="J2598" s="5">
        <v>17.91</v>
      </c>
      <c r="L2598" s="86">
        <v>40325</v>
      </c>
      <c r="M2598" s="5">
        <v>2.1640000000000001</v>
      </c>
      <c r="O2598" s="86">
        <f t="shared" ca="1" si="289"/>
        <v>40325</v>
      </c>
      <c r="P2598" s="5">
        <v>1150.23</v>
      </c>
      <c r="Q2598" s="5">
        <v>12.063849919638299</v>
      </c>
      <c r="R2598" s="1"/>
      <c r="V2598" s="86">
        <v>40289</v>
      </c>
      <c r="W2598" s="5">
        <v>-1.5</v>
      </c>
      <c r="Z2598" s="86">
        <v>40197</v>
      </c>
      <c r="AA2598" s="5">
        <v>89.117999999999995</v>
      </c>
      <c r="AC2598" s="1">
        <v>40175</v>
      </c>
      <c r="AD2598">
        <v>3.9980000000000002</v>
      </c>
      <c r="AE2598" s="87">
        <f t="shared" ca="1" si="290"/>
        <v>4.9800000000000288E-2</v>
      </c>
      <c r="AF2598" s="87">
        <f t="shared" ca="1" si="291"/>
        <v>3.0323739325265824E-2</v>
      </c>
      <c r="AG2598" s="87">
        <f t="shared" ca="1" si="292"/>
        <v>0.48895560466501958</v>
      </c>
      <c r="AI2598" s="1">
        <v>40050</v>
      </c>
      <c r="AJ2598">
        <v>1028</v>
      </c>
      <c r="AK2598" s="85">
        <f t="shared" ca="1" si="295"/>
        <v>2.3666114465755281E-3</v>
      </c>
      <c r="AL2598" s="87">
        <f t="shared" ca="1" si="293"/>
        <v>8.6056669451990506E-3</v>
      </c>
      <c r="AM2598" s="87">
        <f t="shared" ca="1" si="294"/>
        <v>13.87622100164155</v>
      </c>
    </row>
    <row r="2599" spans="2:39" x14ac:dyDescent="0.45">
      <c r="B2599" s="86">
        <v>40308</v>
      </c>
      <c r="C2599" s="5">
        <v>110.89</v>
      </c>
      <c r="E2599" s="86">
        <v>40318</v>
      </c>
      <c r="F2599" s="5">
        <v>3.2745000000000002</v>
      </c>
      <c r="G2599" s="5">
        <v>1.5251401629577057</v>
      </c>
      <c r="I2599" s="86">
        <v>40192</v>
      </c>
      <c r="J2599" s="5">
        <v>17.63</v>
      </c>
      <c r="L2599" s="86">
        <v>40324</v>
      </c>
      <c r="M2599" s="5">
        <v>1.988</v>
      </c>
      <c r="O2599" s="86">
        <f t="shared" ca="1" si="289"/>
        <v>40324</v>
      </c>
      <c r="P2599" s="5">
        <v>1136.03</v>
      </c>
      <c r="Q2599" s="5">
        <v>10.172508138005099</v>
      </c>
      <c r="R2599" s="1"/>
      <c r="V2599" s="86">
        <v>40288</v>
      </c>
      <c r="W2599" s="5">
        <v>-1.25</v>
      </c>
      <c r="Z2599" s="86">
        <v>40193</v>
      </c>
      <c r="AA2599" s="5">
        <v>89.08</v>
      </c>
      <c r="AC2599" s="1">
        <v>40172</v>
      </c>
      <c r="AD2599">
        <v>3.9481999999999999</v>
      </c>
      <c r="AE2599" s="87">
        <f t="shared" ca="1" si="290"/>
        <v>-1.3000000000000789E-3</v>
      </c>
      <c r="AF2599" s="87">
        <f t="shared" ca="1" si="291"/>
        <v>4.6306542014420873E-2</v>
      </c>
      <c r="AG2599" s="87">
        <f t="shared" ca="1" si="292"/>
        <v>0.74667055430535401</v>
      </c>
      <c r="AI2599" s="1">
        <v>40049</v>
      </c>
      <c r="AJ2599">
        <v>1025.57</v>
      </c>
      <c r="AK2599" s="85">
        <f t="shared" ca="1" si="295"/>
        <v>-5.4588878871820968E-4</v>
      </c>
      <c r="AL2599" s="87">
        <f t="shared" ca="1" si="293"/>
        <v>7.9302460589040294E-3</v>
      </c>
      <c r="AM2599" s="87">
        <f t="shared" ca="1" si="294"/>
        <v>12.78713754686261</v>
      </c>
    </row>
    <row r="2600" spans="2:39" x14ac:dyDescent="0.45">
      <c r="B2600" s="86">
        <v>40305</v>
      </c>
      <c r="C2600" s="5">
        <v>113.41</v>
      </c>
      <c r="E2600" s="86">
        <v>40317</v>
      </c>
      <c r="F2600" s="5">
        <v>3.427</v>
      </c>
      <c r="G2600" s="5">
        <v>1.191510777682403</v>
      </c>
      <c r="I2600" s="86">
        <v>40191</v>
      </c>
      <c r="J2600" s="5">
        <v>17.850000000000001</v>
      </c>
      <c r="L2600" s="86">
        <v>40323</v>
      </c>
      <c r="M2600" s="5">
        <v>1.978</v>
      </c>
      <c r="O2600" s="86">
        <f t="shared" ca="1" si="289"/>
        <v>40323</v>
      </c>
      <c r="P2600" s="5">
        <v>1148.46</v>
      </c>
      <c r="Q2600" s="5">
        <v>10.7756159580629</v>
      </c>
      <c r="R2600" s="1"/>
      <c r="V2600" s="86">
        <v>40287</v>
      </c>
      <c r="W2600" s="5">
        <v>-1.5</v>
      </c>
      <c r="Z2600" s="86">
        <v>40192</v>
      </c>
      <c r="AA2600" s="5">
        <v>89.44</v>
      </c>
      <c r="AC2600" s="1">
        <v>40171</v>
      </c>
      <c r="AD2600">
        <v>3.9495</v>
      </c>
      <c r="AE2600" s="87">
        <f t="shared" ca="1" si="290"/>
        <v>4.1500000000000092E-2</v>
      </c>
      <c r="AF2600" s="87">
        <f t="shared" ca="1" si="291"/>
        <v>7.094056197503186E-2</v>
      </c>
      <c r="AG2600" s="87">
        <f t="shared" ca="1" si="292"/>
        <v>1.143882190903708</v>
      </c>
      <c r="AI2600" s="1">
        <v>40046</v>
      </c>
      <c r="AJ2600">
        <v>1026.1300000000001</v>
      </c>
      <c r="AK2600" s="85">
        <f t="shared" ca="1" si="295"/>
        <v>1.8451470119857618E-2</v>
      </c>
      <c r="AL2600" s="87">
        <f t="shared" ca="1" si="293"/>
        <v>4.9123017775226244E-3</v>
      </c>
      <c r="AM2600" s="87">
        <f t="shared" ca="1" si="294"/>
        <v>7.9208486135625034</v>
      </c>
    </row>
    <row r="2601" spans="2:39" x14ac:dyDescent="0.45">
      <c r="B2601" s="86">
        <v>40304</v>
      </c>
      <c r="C2601" s="5">
        <v>123</v>
      </c>
      <c r="E2601" s="86">
        <v>40316</v>
      </c>
      <c r="F2601" s="5">
        <v>3.4098000000000002</v>
      </c>
      <c r="G2601" s="5">
        <v>1.0493317794355259</v>
      </c>
      <c r="I2601" s="86">
        <v>40190</v>
      </c>
      <c r="J2601" s="5">
        <v>18.25</v>
      </c>
      <c r="L2601" s="86">
        <v>40322</v>
      </c>
      <c r="M2601" s="5">
        <v>2.0375000000000001</v>
      </c>
      <c r="O2601" s="86">
        <f t="shared" ca="1" si="289"/>
        <v>40322</v>
      </c>
      <c r="P2601" s="5">
        <v>1145.68</v>
      </c>
      <c r="Q2601" s="5">
        <v>12.975364371376299</v>
      </c>
      <c r="R2601" s="1"/>
      <c r="V2601" s="86">
        <v>40284</v>
      </c>
      <c r="W2601" s="5">
        <v>-2.75</v>
      </c>
      <c r="Z2601" s="86">
        <v>40191</v>
      </c>
      <c r="AA2601" s="5">
        <v>89.34</v>
      </c>
      <c r="AC2601" s="1">
        <v>40170</v>
      </c>
      <c r="AD2601">
        <v>3.9079999999999999</v>
      </c>
      <c r="AE2601" s="87">
        <f t="shared" ca="1" si="290"/>
        <v>-1.089999999999991E-2</v>
      </c>
      <c r="AF2601" s="87">
        <f t="shared" ca="1" si="291"/>
        <v>6.9704776259115406E-2</v>
      </c>
      <c r="AG2601" s="87">
        <f t="shared" ca="1" si="292"/>
        <v>1.12395574497694</v>
      </c>
      <c r="AI2601" s="1">
        <v>40045</v>
      </c>
      <c r="AJ2601">
        <v>1007.37</v>
      </c>
      <c r="AK2601" s="85">
        <f t="shared" ca="1" si="295"/>
        <v>1.0889254881918217E-2</v>
      </c>
      <c r="AL2601" s="87">
        <f t="shared" ca="1" si="293"/>
        <v>1.7007414106786072E-2</v>
      </c>
      <c r="AM2601" s="87">
        <f t="shared" ca="1" si="294"/>
        <v>27.42363123219161</v>
      </c>
    </row>
    <row r="2602" spans="2:39" x14ac:dyDescent="0.45">
      <c r="B2602" s="86">
        <v>40303</v>
      </c>
      <c r="C2602" s="5">
        <v>105.98</v>
      </c>
      <c r="E2602" s="86">
        <v>40315</v>
      </c>
      <c r="F2602" s="5">
        <v>3.5274999999999999</v>
      </c>
      <c r="G2602" s="5">
        <v>0.96580912537968167</v>
      </c>
      <c r="I2602" s="86">
        <v>40189</v>
      </c>
      <c r="J2602" s="5">
        <v>17.55</v>
      </c>
      <c r="L2602" s="86">
        <v>40319</v>
      </c>
      <c r="M2602" s="5">
        <v>2.1105</v>
      </c>
      <c r="O2602" s="86">
        <f t="shared" ca="1" si="289"/>
        <v>40319</v>
      </c>
      <c r="P2602" s="5">
        <v>1136.22</v>
      </c>
      <c r="Q2602" s="5">
        <v>12.392560223866299</v>
      </c>
      <c r="R2602" s="1"/>
      <c r="V2602" s="86">
        <v>40283</v>
      </c>
      <c r="W2602" s="5">
        <v>-3</v>
      </c>
      <c r="Z2602" s="86">
        <v>40190</v>
      </c>
      <c r="AA2602" s="5">
        <v>89.14</v>
      </c>
      <c r="AC2602" s="1">
        <v>40169</v>
      </c>
      <c r="AD2602">
        <v>3.9188999999999998</v>
      </c>
      <c r="AE2602" s="87">
        <f t="shared" ca="1" si="290"/>
        <v>9.0399999999999814E-2</v>
      </c>
      <c r="AF2602" s="87">
        <f t="shared" ca="1" si="291"/>
        <v>0.12010374334993353</v>
      </c>
      <c r="AG2602" s="87">
        <f t="shared" ca="1" si="292"/>
        <v>1.9366146708453238</v>
      </c>
      <c r="AI2602" s="1">
        <v>40044</v>
      </c>
      <c r="AJ2602">
        <v>996.46</v>
      </c>
      <c r="AK2602" s="85">
        <f t="shared" ca="1" si="295"/>
        <v>6.8374441280794861E-3</v>
      </c>
      <c r="AL2602" s="87">
        <f t="shared" ca="1" si="293"/>
        <v>1.5913024561651713E-2</v>
      </c>
      <c r="AM2602" s="87">
        <f t="shared" ca="1" si="294"/>
        <v>25.658981114208331</v>
      </c>
    </row>
    <row r="2603" spans="2:39" x14ac:dyDescent="0.45">
      <c r="B2603" s="86">
        <v>40302</v>
      </c>
      <c r="C2603" s="5">
        <v>103</v>
      </c>
      <c r="E2603" s="86">
        <v>40312</v>
      </c>
      <c r="F2603" s="5">
        <v>3.492</v>
      </c>
      <c r="G2603" s="5">
        <v>0.84708038776336536</v>
      </c>
      <c r="I2603" s="86">
        <v>40186</v>
      </c>
      <c r="J2603" s="5">
        <v>18.13</v>
      </c>
      <c r="L2603" s="86">
        <v>40318</v>
      </c>
      <c r="M2603" s="5">
        <v>2.1597</v>
      </c>
      <c r="O2603" s="86">
        <f t="shared" ca="1" si="289"/>
        <v>40318</v>
      </c>
      <c r="P2603" s="5">
        <v>1146.98</v>
      </c>
      <c r="Q2603" s="5">
        <v>10.8574496593281</v>
      </c>
      <c r="R2603" s="1"/>
      <c r="V2603" s="86">
        <v>40282</v>
      </c>
      <c r="W2603" s="5">
        <v>-4</v>
      </c>
      <c r="Z2603" s="86">
        <v>40189</v>
      </c>
      <c r="AA2603" s="5">
        <v>89.6</v>
      </c>
      <c r="AC2603" s="1">
        <v>40168</v>
      </c>
      <c r="AD2603">
        <v>3.8285</v>
      </c>
      <c r="AE2603" s="87">
        <f t="shared" ca="1" si="290"/>
        <v>0.15560000000000018</v>
      </c>
      <c r="AF2603" s="87">
        <f t="shared" ca="1" si="291"/>
        <v>0.11621914285807955</v>
      </c>
      <c r="AG2603" s="87">
        <f t="shared" ca="1" si="292"/>
        <v>1.8739773700163356</v>
      </c>
      <c r="AI2603" s="1">
        <v>40043</v>
      </c>
      <c r="AJ2603">
        <v>989.67</v>
      </c>
      <c r="AK2603" s="85">
        <f t="shared" ca="1" si="295"/>
        <v>1.0094530726770492E-2</v>
      </c>
      <c r="AL2603" s="87">
        <f t="shared" ca="1" si="293"/>
        <v>1.5917364941280515E-2</v>
      </c>
      <c r="AM2603" s="87">
        <f t="shared" ca="1" si="294"/>
        <v>25.665979766066904</v>
      </c>
    </row>
    <row r="2604" spans="2:39" x14ac:dyDescent="0.45">
      <c r="B2604" s="86">
        <v>40301</v>
      </c>
      <c r="C2604" s="5">
        <v>97.07</v>
      </c>
      <c r="E2604" s="86">
        <v>40311</v>
      </c>
      <c r="F2604" s="5">
        <v>3.57</v>
      </c>
      <c r="G2604" s="5">
        <v>0.9915920448114407</v>
      </c>
      <c r="I2604" s="86">
        <v>40185</v>
      </c>
      <c r="J2604" s="5">
        <v>19.059999999999999</v>
      </c>
      <c r="L2604" s="86">
        <v>40317</v>
      </c>
      <c r="M2604" s="5">
        <v>2.2890000000000001</v>
      </c>
      <c r="O2604" s="86">
        <f t="shared" ca="1" si="289"/>
        <v>40317</v>
      </c>
      <c r="P2604" s="5">
        <v>1144.98</v>
      </c>
      <c r="Q2604" s="5">
        <v>10.864418114326099</v>
      </c>
      <c r="R2604" s="1"/>
      <c r="V2604" s="86">
        <v>40281</v>
      </c>
      <c r="W2604" s="5">
        <v>-5.25</v>
      </c>
      <c r="Z2604" s="86">
        <v>40186</v>
      </c>
      <c r="AA2604" s="5">
        <v>89.68</v>
      </c>
      <c r="AC2604" s="1">
        <v>40165</v>
      </c>
      <c r="AD2604">
        <v>3.6728999999999998</v>
      </c>
      <c r="AE2604" s="87">
        <f t="shared" ca="1" si="290"/>
        <v>5.259999999999998E-2</v>
      </c>
      <c r="AF2604" s="87">
        <f t="shared" ca="1" si="291"/>
        <v>8.5215295966549864E-2</v>
      </c>
      <c r="AG2604" s="87">
        <f t="shared" ca="1" si="292"/>
        <v>1.3740553603597414</v>
      </c>
      <c r="AI2604" s="1">
        <v>40042</v>
      </c>
      <c r="AJ2604">
        <v>979.73</v>
      </c>
      <c r="AK2604" s="85">
        <f t="shared" ca="1" si="295"/>
        <v>-2.4559914167756866E-2</v>
      </c>
      <c r="AL2604" s="87">
        <f t="shared" ca="1" si="293"/>
        <v>1.6330686692825766E-2</v>
      </c>
      <c r="AM2604" s="87">
        <f t="shared" ca="1" si="294"/>
        <v>26.332441064854105</v>
      </c>
    </row>
    <row r="2605" spans="2:39" x14ac:dyDescent="0.45">
      <c r="B2605" s="86">
        <v>40298</v>
      </c>
      <c r="C2605" s="5">
        <v>98.5</v>
      </c>
      <c r="E2605" s="86">
        <v>40310</v>
      </c>
      <c r="F2605" s="5">
        <v>3.6143000000000001</v>
      </c>
      <c r="G2605" s="5">
        <v>0.70415717942326761</v>
      </c>
      <c r="I2605" s="86">
        <v>40184</v>
      </c>
      <c r="J2605" s="5">
        <v>19.16</v>
      </c>
      <c r="L2605" s="86">
        <v>40316</v>
      </c>
      <c r="M2605" s="5">
        <v>2.2928000000000002</v>
      </c>
      <c r="O2605" s="86">
        <f t="shared" ca="1" si="289"/>
        <v>40316</v>
      </c>
      <c r="P2605" s="5">
        <v>1141.7</v>
      </c>
      <c r="Q2605" s="5">
        <v>11.0134840298304</v>
      </c>
      <c r="R2605" s="1"/>
      <c r="V2605" s="86">
        <v>40280</v>
      </c>
      <c r="W2605" s="5">
        <v>-4.13</v>
      </c>
      <c r="Z2605" s="86">
        <v>40185</v>
      </c>
      <c r="AA2605" s="5">
        <v>89.54</v>
      </c>
      <c r="AC2605" s="1">
        <v>40164</v>
      </c>
      <c r="AD2605">
        <v>3.6202999999999999</v>
      </c>
      <c r="AE2605" s="87">
        <f t="shared" ca="1" si="290"/>
        <v>-0.12510000000000021</v>
      </c>
      <c r="AF2605" s="87">
        <f t="shared" ca="1" si="291"/>
        <v>7.7604080648722054E-2</v>
      </c>
      <c r="AG2605" s="87">
        <f t="shared" ca="1" si="292"/>
        <v>1.2513282010194897</v>
      </c>
      <c r="AI2605" s="1">
        <v>40039</v>
      </c>
      <c r="AJ2605">
        <v>1004.09</v>
      </c>
      <c r="AK2605" s="85">
        <f t="shared" ca="1" si="295"/>
        <v>-8.5679960090988584E-3</v>
      </c>
      <c r="AL2605" s="87">
        <f t="shared" ca="1" si="293"/>
        <v>1.171646570747774E-2</v>
      </c>
      <c r="AM2605" s="87">
        <f t="shared" ca="1" si="294"/>
        <v>18.892233286557332</v>
      </c>
    </row>
    <row r="2606" spans="2:39" x14ac:dyDescent="0.45">
      <c r="B2606" s="86">
        <v>40297</v>
      </c>
      <c r="C2606" s="5">
        <v>99</v>
      </c>
      <c r="E2606" s="86">
        <v>40309</v>
      </c>
      <c r="F2606" s="5">
        <v>3.5705</v>
      </c>
      <c r="G2606" s="5">
        <v>1.3145621070658187</v>
      </c>
      <c r="I2606" s="86">
        <v>40183</v>
      </c>
      <c r="J2606" s="5">
        <v>19.350000000000001</v>
      </c>
      <c r="L2606" s="86">
        <v>40315</v>
      </c>
      <c r="M2606" s="5">
        <v>2.3784999999999998</v>
      </c>
      <c r="O2606" s="86">
        <f t="shared" ca="1" si="289"/>
        <v>40315</v>
      </c>
      <c r="P2606" s="5">
        <v>1137.1400000000001</v>
      </c>
      <c r="Q2606" s="5">
        <v>10.9544205912877</v>
      </c>
      <c r="R2606" s="1"/>
      <c r="V2606" s="86">
        <v>40277</v>
      </c>
      <c r="W2606" s="5">
        <v>-1.5</v>
      </c>
      <c r="Z2606" s="86">
        <v>40184</v>
      </c>
      <c r="AA2606" s="5">
        <v>89.18</v>
      </c>
      <c r="AC2606" s="1">
        <v>40163</v>
      </c>
      <c r="AD2606">
        <v>3.7454000000000001</v>
      </c>
      <c r="AE2606" s="87">
        <f t="shared" ca="1" si="290"/>
        <v>1.1600000000000055E-2</v>
      </c>
      <c r="AF2606" s="87">
        <f t="shared" ca="1" si="291"/>
        <v>3.4553050998910859E-2</v>
      </c>
      <c r="AG2606" s="87">
        <f t="shared" ca="1" si="292"/>
        <v>0.55715120628664794</v>
      </c>
      <c r="AI2606" s="1">
        <v>40038</v>
      </c>
      <c r="AJ2606">
        <v>1012.73</v>
      </c>
      <c r="AK2606" s="85">
        <f t="shared" ca="1" si="295"/>
        <v>6.8564676545833682E-3</v>
      </c>
      <c r="AL2606" s="87">
        <f t="shared" ca="1" si="293"/>
        <v>1.0811189994536098E-2</v>
      </c>
      <c r="AM2606" s="87">
        <f t="shared" ca="1" si="294"/>
        <v>17.43252006035528</v>
      </c>
    </row>
    <row r="2607" spans="2:39" x14ac:dyDescent="0.45">
      <c r="B2607" s="86">
        <v>40296</v>
      </c>
      <c r="C2607" s="5">
        <v>99.8</v>
      </c>
      <c r="E2607" s="86">
        <v>40308</v>
      </c>
      <c r="F2607" s="5">
        <v>3.5745</v>
      </c>
      <c r="G2607" s="5">
        <v>1.385694242368541</v>
      </c>
      <c r="I2607" s="86">
        <v>40182</v>
      </c>
      <c r="J2607" s="5">
        <v>20.04</v>
      </c>
      <c r="L2607" s="86">
        <v>40312</v>
      </c>
      <c r="M2607" s="5">
        <v>2.3616999999999999</v>
      </c>
      <c r="O2607" s="86">
        <f t="shared" ca="1" si="289"/>
        <v>40312</v>
      </c>
      <c r="P2607" s="5">
        <v>1136.52</v>
      </c>
      <c r="Q2607" s="5">
        <v>10.954406988404401</v>
      </c>
      <c r="R2607" s="1"/>
      <c r="V2607" s="86">
        <v>40276</v>
      </c>
      <c r="W2607" s="5">
        <v>-2</v>
      </c>
      <c r="Z2607" s="86">
        <v>40183</v>
      </c>
      <c r="AA2607" s="5">
        <v>88.95</v>
      </c>
      <c r="AC2607" s="1">
        <v>40162</v>
      </c>
      <c r="AD2607">
        <v>3.7338</v>
      </c>
      <c r="AE2607" s="87">
        <f t="shared" ca="1" si="290"/>
        <v>5.6900000000000173E-2</v>
      </c>
      <c r="AF2607" s="87">
        <f t="shared" ca="1" si="291"/>
        <v>3.3443721383841295E-2</v>
      </c>
      <c r="AG2607" s="87">
        <f t="shared" ca="1" si="292"/>
        <v>0.53926380371762472</v>
      </c>
      <c r="AI2607" s="1">
        <v>40037</v>
      </c>
      <c r="AJ2607">
        <v>1005.81</v>
      </c>
      <c r="AK2607" s="85">
        <f t="shared" ca="1" si="295"/>
        <v>1.1459208667389599E-2</v>
      </c>
      <c r="AL2607" s="87">
        <f t="shared" ca="1" si="293"/>
        <v>1.2437685342962326E-2</v>
      </c>
      <c r="AM2607" s="87">
        <f t="shared" ca="1" si="294"/>
        <v>20.055165005439463</v>
      </c>
    </row>
    <row r="2608" spans="2:39" x14ac:dyDescent="0.45">
      <c r="B2608" s="86">
        <v>40295</v>
      </c>
      <c r="C2608" s="5">
        <v>102</v>
      </c>
      <c r="E2608" s="86">
        <v>40305</v>
      </c>
      <c r="F2608" s="5">
        <v>3.4763000000000002</v>
      </c>
      <c r="G2608" s="5">
        <v>0.89253951359776307</v>
      </c>
      <c r="I2608" s="86">
        <v>40178</v>
      </c>
      <c r="J2608" s="5">
        <v>21.68</v>
      </c>
      <c r="L2608" s="86">
        <v>40311</v>
      </c>
      <c r="M2608" s="5">
        <v>2.4348999999999998</v>
      </c>
      <c r="O2608" s="86">
        <f t="shared" ca="1" si="289"/>
        <v>40311</v>
      </c>
      <c r="P2608" s="5">
        <v>1132.98</v>
      </c>
      <c r="Q2608" s="5">
        <v>11.824115492486801</v>
      </c>
      <c r="R2608" s="1"/>
      <c r="V2608" s="86">
        <v>40275</v>
      </c>
      <c r="W2608" s="5">
        <v>-2.75</v>
      </c>
      <c r="Z2608" s="86">
        <v>40182</v>
      </c>
      <c r="AA2608" s="5">
        <v>88.53</v>
      </c>
      <c r="AC2608" s="1">
        <v>40161</v>
      </c>
      <c r="AD2608">
        <v>3.6768999999999998</v>
      </c>
      <c r="AE2608" s="87">
        <f t="shared" ca="1" si="290"/>
        <v>-6.6000000000001613E-3</v>
      </c>
      <c r="AF2608" s="87">
        <f t="shared" ca="1" si="291"/>
        <v>3.2203571230532815E-2</v>
      </c>
      <c r="AG2608" s="87">
        <f t="shared" ca="1" si="292"/>
        <v>0.51926698335249488</v>
      </c>
      <c r="AI2608" s="1">
        <v>40036</v>
      </c>
      <c r="AJ2608">
        <v>994.35</v>
      </c>
      <c r="AK2608" s="85">
        <f t="shared" ca="1" si="295"/>
        <v>-1.274093529858868E-2</v>
      </c>
      <c r="AL2608" s="87">
        <f t="shared" ca="1" si="293"/>
        <v>1.104571378301113E-2</v>
      </c>
      <c r="AM2608" s="87">
        <f t="shared" ca="1" si="294"/>
        <v>17.810678306513914</v>
      </c>
    </row>
    <row r="2609" spans="2:39" x14ac:dyDescent="0.45">
      <c r="B2609" s="86">
        <v>40294</v>
      </c>
      <c r="C2609" s="5">
        <v>97.3</v>
      </c>
      <c r="E2609" s="86">
        <v>40304</v>
      </c>
      <c r="F2609" s="5">
        <v>3.4559000000000002</v>
      </c>
      <c r="G2609" s="5">
        <v>1.0312972332617469</v>
      </c>
      <c r="I2609" s="86">
        <v>40177</v>
      </c>
      <c r="J2609" s="5">
        <v>19.96</v>
      </c>
      <c r="L2609" s="86">
        <v>40310</v>
      </c>
      <c r="M2609" s="5">
        <v>2.4794999999999998</v>
      </c>
      <c r="O2609" s="86">
        <f t="shared" ca="1" si="289"/>
        <v>40310</v>
      </c>
      <c r="P2609" s="5">
        <v>1115.0999999999999</v>
      </c>
      <c r="Q2609" s="5">
        <v>9.2073455072308992</v>
      </c>
      <c r="R2609" s="1"/>
      <c r="V2609" s="86">
        <v>40274</v>
      </c>
      <c r="W2609" s="5">
        <v>-2</v>
      </c>
      <c r="Z2609" s="86">
        <v>40178</v>
      </c>
      <c r="AA2609" s="5">
        <v>87.84</v>
      </c>
      <c r="AC2609" s="1">
        <v>40158</v>
      </c>
      <c r="AD2609">
        <v>3.6835</v>
      </c>
      <c r="AE2609" s="87">
        <f t="shared" ca="1" si="290"/>
        <v>6.449999999999978E-2</v>
      </c>
      <c r="AF2609" s="87">
        <f t="shared" ca="1" si="291"/>
        <v>5.4390991901233005E-2</v>
      </c>
      <c r="AG2609" s="87">
        <f t="shared" ca="1" si="292"/>
        <v>0.87702839178671887</v>
      </c>
      <c r="AI2609" s="1">
        <v>40035</v>
      </c>
      <c r="AJ2609">
        <v>1007.1</v>
      </c>
      <c r="AK2609" s="85">
        <f t="shared" ca="1" si="295"/>
        <v>-3.3505518116208367E-3</v>
      </c>
      <c r="AL2609" s="87">
        <f t="shared" ca="1" si="293"/>
        <v>8.7417070234108128E-3</v>
      </c>
      <c r="AM2609" s="87">
        <f t="shared" ca="1" si="294"/>
        <v>14.095579036569935</v>
      </c>
    </row>
    <row r="2610" spans="2:39" x14ac:dyDescent="0.45">
      <c r="B2610" s="86">
        <v>40291</v>
      </c>
      <c r="C2610" s="5">
        <v>98.1</v>
      </c>
      <c r="E2610" s="86">
        <v>40303</v>
      </c>
      <c r="F2610" s="5">
        <v>3.5554999999999999</v>
      </c>
      <c r="G2610" s="5">
        <v>0.89826963286829253</v>
      </c>
      <c r="I2610" s="86">
        <v>40176</v>
      </c>
      <c r="J2610" s="5">
        <v>20.010000000000002</v>
      </c>
      <c r="L2610" s="86">
        <v>40309</v>
      </c>
      <c r="M2610" s="5">
        <v>2.4312</v>
      </c>
      <c r="O2610" s="86">
        <f t="shared" ca="1" si="289"/>
        <v>40309</v>
      </c>
      <c r="P2610" s="5">
        <v>1126.42</v>
      </c>
      <c r="Q2610" s="5">
        <v>9.97960967828962</v>
      </c>
      <c r="R2610" s="1"/>
      <c r="V2610" s="86">
        <v>40273</v>
      </c>
      <c r="W2610" s="5">
        <v>2.75</v>
      </c>
      <c r="Z2610" s="86">
        <v>40177</v>
      </c>
      <c r="AA2610" s="5">
        <v>87.7</v>
      </c>
      <c r="AC2610" s="1">
        <v>40157</v>
      </c>
      <c r="AD2610">
        <v>3.6190000000000002</v>
      </c>
      <c r="AE2610" s="87">
        <f t="shared" ca="1" si="290"/>
        <v>5.8499999999999996E-2</v>
      </c>
      <c r="AF2610" s="87">
        <f t="shared" ca="1" si="291"/>
        <v>5.7741666065329267E-2</v>
      </c>
      <c r="AG2610" s="87">
        <f t="shared" ca="1" si="292"/>
        <v>0.93105638926973655</v>
      </c>
      <c r="AI2610" s="1">
        <v>40032</v>
      </c>
      <c r="AJ2610">
        <v>1010.48</v>
      </c>
      <c r="AK2610" s="85">
        <f t="shared" ca="1" si="295"/>
        <v>1.3349737000829563E-2</v>
      </c>
      <c r="AL2610" s="87">
        <f t="shared" ca="1" si="293"/>
        <v>8.4139704795140394E-3</v>
      </c>
      <c r="AM2610" s="87">
        <f t="shared" ca="1" si="294"/>
        <v>13.567119738483466</v>
      </c>
    </row>
    <row r="2611" spans="2:39" x14ac:dyDescent="0.45">
      <c r="B2611" s="86">
        <v>40290</v>
      </c>
      <c r="C2611" s="5">
        <v>96.84</v>
      </c>
      <c r="E2611" s="86">
        <v>40302</v>
      </c>
      <c r="F2611" s="5">
        <v>3.6044999999999998</v>
      </c>
      <c r="G2611" s="5">
        <v>0.89669161365544392</v>
      </c>
      <c r="I2611" s="86">
        <v>40175</v>
      </c>
      <c r="J2611" s="5">
        <v>19.93</v>
      </c>
      <c r="L2611" s="86">
        <v>40308</v>
      </c>
      <c r="M2611" s="5">
        <v>2.4327000000000001</v>
      </c>
      <c r="O2611" s="86">
        <f t="shared" ca="1" si="289"/>
        <v>40308</v>
      </c>
      <c r="P2611" s="5">
        <v>1126.2</v>
      </c>
      <c r="Q2611" s="5">
        <v>9.9460378174096409</v>
      </c>
      <c r="R2611" s="1"/>
      <c r="V2611" s="86">
        <v>40270</v>
      </c>
      <c r="W2611" s="5">
        <v>1.5</v>
      </c>
      <c r="Z2611" s="86">
        <v>40176</v>
      </c>
      <c r="AA2611" s="5">
        <v>87.33</v>
      </c>
      <c r="AC2611" s="1">
        <v>40156</v>
      </c>
      <c r="AD2611">
        <v>3.5605000000000002</v>
      </c>
      <c r="AE2611" s="87">
        <f t="shared" ca="1" si="290"/>
        <v>4.0200000000000014E-2</v>
      </c>
      <c r="AF2611" s="87">
        <f t="shared" ca="1" si="291"/>
        <v>8.1898412683030788E-2</v>
      </c>
      <c r="AG2611" s="87">
        <f t="shared" ca="1" si="292"/>
        <v>1.3205722244542344</v>
      </c>
      <c r="AI2611" s="1">
        <v>40031</v>
      </c>
      <c r="AJ2611">
        <v>997.08</v>
      </c>
      <c r="AK2611" s="85">
        <f t="shared" ca="1" si="295"/>
        <v>-5.6405790114750828E-3</v>
      </c>
      <c r="AL2611" s="87">
        <f t="shared" ca="1" si="293"/>
        <v>9.2698996390120515E-3</v>
      </c>
      <c r="AM2611" s="87">
        <f t="shared" ca="1" si="294"/>
        <v>14.947264038114966</v>
      </c>
    </row>
    <row r="2612" spans="2:39" x14ac:dyDescent="0.45">
      <c r="B2612" s="86">
        <v>40289</v>
      </c>
      <c r="C2612" s="5">
        <v>95.8</v>
      </c>
      <c r="E2612" s="86">
        <v>40301</v>
      </c>
      <c r="F2612" s="5">
        <v>3.698</v>
      </c>
      <c r="G2612" s="5">
        <v>0.90834039140988887</v>
      </c>
      <c r="I2612" s="86">
        <v>40171</v>
      </c>
      <c r="J2612" s="5">
        <v>19.47</v>
      </c>
      <c r="L2612" s="86">
        <v>40305</v>
      </c>
      <c r="M2612" s="5">
        <v>2.3012999999999999</v>
      </c>
      <c r="O2612" s="86">
        <f t="shared" ca="1" si="289"/>
        <v>40305</v>
      </c>
      <c r="P2612" s="5">
        <v>1127.78</v>
      </c>
      <c r="Q2612" s="5">
        <v>10.612718921067</v>
      </c>
      <c r="R2612" s="1"/>
      <c r="V2612" s="86">
        <v>40269</v>
      </c>
      <c r="W2612" s="5">
        <v>0.31</v>
      </c>
      <c r="Z2612" s="86">
        <v>40175</v>
      </c>
      <c r="AA2612" s="5">
        <v>88.38</v>
      </c>
      <c r="AC2612" s="1">
        <v>40155</v>
      </c>
      <c r="AD2612">
        <v>3.5203000000000002</v>
      </c>
      <c r="AE2612" s="87">
        <f t="shared" ca="1" si="290"/>
        <v>-5.2400000000000002E-2</v>
      </c>
      <c r="AF2612" s="87">
        <f t="shared" ca="1" si="291"/>
        <v>8.8059236691369738E-2</v>
      </c>
      <c r="AG2612" s="87">
        <f t="shared" ca="1" si="292"/>
        <v>1.4199125266485031</v>
      </c>
      <c r="AI2612" s="1">
        <v>40030</v>
      </c>
      <c r="AJ2612">
        <v>1002.72</v>
      </c>
      <c r="AK2612" s="85">
        <f t="shared" ca="1" si="295"/>
        <v>-2.9177911228645812E-3</v>
      </c>
      <c r="AL2612" s="87">
        <f t="shared" ca="1" si="293"/>
        <v>7.8630873073107996E-3</v>
      </c>
      <c r="AM2612" s="87">
        <f t="shared" ca="1" si="294"/>
        <v>12.678847313782892</v>
      </c>
    </row>
    <row r="2613" spans="2:39" x14ac:dyDescent="0.45">
      <c r="B2613" s="86">
        <v>40288</v>
      </c>
      <c r="C2613" s="5">
        <v>93.86</v>
      </c>
      <c r="E2613" s="86">
        <v>40298</v>
      </c>
      <c r="F2613" s="5">
        <v>3.6589999999999998</v>
      </c>
      <c r="G2613" s="5">
        <v>1.1113418016074084</v>
      </c>
      <c r="I2613" s="86">
        <v>40170</v>
      </c>
      <c r="J2613" s="5">
        <v>19.71</v>
      </c>
      <c r="L2613" s="86">
        <v>40304</v>
      </c>
      <c r="M2613" s="5">
        <v>2.2898999999999998</v>
      </c>
      <c r="O2613" s="86">
        <f t="shared" ca="1" si="289"/>
        <v>40304</v>
      </c>
      <c r="P2613" s="5">
        <v>1126.48</v>
      </c>
      <c r="Q2613" s="5">
        <v>11.0240509057192</v>
      </c>
      <c r="R2613" s="1"/>
      <c r="V2613" s="86">
        <v>40268</v>
      </c>
      <c r="W2613" s="5">
        <v>-1.63</v>
      </c>
      <c r="Z2613" s="86">
        <v>40171</v>
      </c>
      <c r="AA2613" s="5">
        <v>88.64</v>
      </c>
      <c r="AC2613" s="1">
        <v>40154</v>
      </c>
      <c r="AD2613">
        <v>3.5727000000000002</v>
      </c>
      <c r="AE2613" s="87">
        <f t="shared" ca="1" si="290"/>
        <v>-4.709999999999992E-2</v>
      </c>
      <c r="AF2613" s="87">
        <f t="shared" ca="1" si="291"/>
        <v>7.2192151004570271E-2</v>
      </c>
      <c r="AG2613" s="87">
        <f t="shared" ca="1" si="292"/>
        <v>1.164063457605871</v>
      </c>
      <c r="AI2613" s="1">
        <v>40029</v>
      </c>
      <c r="AJ2613">
        <v>1005.65</v>
      </c>
      <c r="AK2613" s="85">
        <f t="shared" ca="1" si="295"/>
        <v>3.0075510152131053E-3</v>
      </c>
      <c r="AL2613" s="87">
        <f t="shared" ca="1" si="293"/>
        <v>6.9311047326026517E-3</v>
      </c>
      <c r="AM2613" s="87">
        <f t="shared" ca="1" si="294"/>
        <v>11.176070566938895</v>
      </c>
    </row>
    <row r="2614" spans="2:39" x14ac:dyDescent="0.45">
      <c r="B2614" s="86">
        <v>40287</v>
      </c>
      <c r="C2614" s="5">
        <v>93</v>
      </c>
      <c r="E2614" s="86">
        <v>40297</v>
      </c>
      <c r="F2614" s="5">
        <v>3.7105000000000001</v>
      </c>
      <c r="G2614" s="5">
        <v>1.1325843309293417</v>
      </c>
      <c r="I2614" s="86">
        <v>40169</v>
      </c>
      <c r="J2614" s="5">
        <v>19.54</v>
      </c>
      <c r="L2614" s="86">
        <v>40303</v>
      </c>
      <c r="M2614" s="5">
        <v>2.3734999999999999</v>
      </c>
      <c r="O2614" s="86">
        <f t="shared" ca="1" si="289"/>
        <v>40303</v>
      </c>
      <c r="P2614" s="5">
        <v>1120.5899999999999</v>
      </c>
      <c r="Q2614" s="5">
        <v>10.905733554685</v>
      </c>
      <c r="R2614" s="1"/>
      <c r="V2614" s="86">
        <v>40267</v>
      </c>
      <c r="W2614" s="5">
        <v>-4.96</v>
      </c>
      <c r="Z2614" s="86">
        <v>40170</v>
      </c>
      <c r="AA2614" s="5">
        <v>88.31</v>
      </c>
      <c r="AC2614" s="1">
        <v>40151</v>
      </c>
      <c r="AD2614">
        <v>3.6198000000000001</v>
      </c>
      <c r="AE2614" s="87">
        <f t="shared" ca="1" si="290"/>
        <v>0.1203000000000003</v>
      </c>
      <c r="AF2614" s="87">
        <f t="shared" ca="1" si="291"/>
        <v>3.8837471167246271E-2</v>
      </c>
      <c r="AG2614" s="87">
        <f t="shared" ca="1" si="292"/>
        <v>0.62623540568490543</v>
      </c>
      <c r="AI2614" s="1">
        <v>40028</v>
      </c>
      <c r="AJ2614">
        <v>1002.63</v>
      </c>
      <c r="AK2614" s="85">
        <f t="shared" ca="1" si="295"/>
        <v>1.5225583178395025E-2</v>
      </c>
      <c r="AL2614" s="87">
        <f t="shared" ca="1" si="293"/>
        <v>9.2801516719286173E-3</v>
      </c>
      <c r="AM2614" s="87">
        <f t="shared" ca="1" si="294"/>
        <v>14.963794944478446</v>
      </c>
    </row>
    <row r="2615" spans="2:39" x14ac:dyDescent="0.45">
      <c r="B2615" s="86">
        <v>40284</v>
      </c>
      <c r="C2615" s="5">
        <v>94</v>
      </c>
      <c r="E2615" s="86">
        <v>40296</v>
      </c>
      <c r="F2615" s="5">
        <v>3.7578</v>
      </c>
      <c r="G2615" s="5">
        <v>1.235954631044359</v>
      </c>
      <c r="I2615" s="86">
        <v>40168</v>
      </c>
      <c r="J2615" s="5">
        <v>20.49</v>
      </c>
      <c r="L2615" s="86">
        <v>40302</v>
      </c>
      <c r="M2615" s="5">
        <v>2.3696999999999999</v>
      </c>
      <c r="O2615" s="86">
        <f t="shared" ca="1" si="289"/>
        <v>40302</v>
      </c>
      <c r="P2615" s="5">
        <v>1118.02</v>
      </c>
      <c r="Q2615" s="5">
        <v>11.1180672119908</v>
      </c>
      <c r="R2615" s="1"/>
      <c r="V2615" s="86">
        <v>40266</v>
      </c>
      <c r="W2615" s="5">
        <v>-4.88</v>
      </c>
      <c r="Z2615" s="86">
        <v>40169</v>
      </c>
      <c r="AA2615" s="5">
        <v>88.1</v>
      </c>
      <c r="AC2615" s="1">
        <v>40150</v>
      </c>
      <c r="AD2615">
        <v>3.4994999999999998</v>
      </c>
      <c r="AE2615" s="87">
        <f t="shared" ca="1" si="290"/>
        <v>7.9699999999999882E-2</v>
      </c>
      <c r="AF2615" s="87">
        <f t="shared" ca="1" si="291"/>
        <v>4.3074925033790575E-2</v>
      </c>
      <c r="AG2615" s="87">
        <f t="shared" ca="1" si="292"/>
        <v>0.69456229622211441</v>
      </c>
      <c r="AI2615" s="1">
        <v>40025</v>
      </c>
      <c r="AJ2615">
        <v>987.48</v>
      </c>
      <c r="AK2615" s="85">
        <f t="shared" ca="1" si="295"/>
        <v>7.3952886266544747E-4</v>
      </c>
      <c r="AL2615" s="87">
        <f t="shared" ca="1" si="293"/>
        <v>7.3228931572034929E-3</v>
      </c>
      <c r="AM2615" s="87">
        <f t="shared" ca="1" si="294"/>
        <v>11.807810419325257</v>
      </c>
    </row>
    <row r="2616" spans="2:39" x14ac:dyDescent="0.45">
      <c r="B2616" s="86">
        <v>40283</v>
      </c>
      <c r="C2616" s="5">
        <v>95.09</v>
      </c>
      <c r="E2616" s="86">
        <v>40295</v>
      </c>
      <c r="F2616" s="5">
        <v>3.702</v>
      </c>
      <c r="G2616" s="5">
        <v>1.1819145203158015</v>
      </c>
      <c r="I2616" s="86">
        <v>40165</v>
      </c>
      <c r="J2616" s="5">
        <v>21.68</v>
      </c>
      <c r="L2616" s="86">
        <v>40301</v>
      </c>
      <c r="M2616" s="5">
        <v>2.452</v>
      </c>
      <c r="O2616" s="86">
        <f t="shared" ca="1" si="289"/>
        <v>40301</v>
      </c>
      <c r="P2616" s="5">
        <v>1114.05</v>
      </c>
      <c r="Q2616" s="5">
        <v>11.1224724618762</v>
      </c>
      <c r="R2616" s="1"/>
      <c r="V2616" s="86">
        <v>40263</v>
      </c>
      <c r="W2616" s="5">
        <v>-5.75</v>
      </c>
      <c r="Z2616" s="86">
        <v>40168</v>
      </c>
      <c r="AA2616" s="5">
        <v>87.91</v>
      </c>
      <c r="AC2616" s="1">
        <v>40149</v>
      </c>
      <c r="AD2616">
        <v>3.4198</v>
      </c>
      <c r="AE2616" s="87">
        <f t="shared" ca="1" si="290"/>
        <v>2.829999999999977E-2</v>
      </c>
      <c r="AF2616" s="87">
        <f t="shared" ca="1" si="291"/>
        <v>7.0306495669556199E-2</v>
      </c>
      <c r="AG2616" s="87">
        <f t="shared" ca="1" si="292"/>
        <v>1.1336581789351956</v>
      </c>
      <c r="AI2616" s="1">
        <v>40024</v>
      </c>
      <c r="AJ2616">
        <v>986.75</v>
      </c>
      <c r="AK2616" s="85">
        <f t="shared" ca="1" si="295"/>
        <v>1.1825409224369018E-2</v>
      </c>
      <c r="AL2616" s="87">
        <f t="shared" ca="1" si="293"/>
        <v>7.3466222464643018E-3</v>
      </c>
      <c r="AM2616" s="87">
        <f t="shared" ca="1" si="294"/>
        <v>11.846072426075862</v>
      </c>
    </row>
    <row r="2617" spans="2:39" x14ac:dyDescent="0.45">
      <c r="B2617" s="86">
        <v>40282</v>
      </c>
      <c r="C2617" s="5">
        <v>97.93</v>
      </c>
      <c r="E2617" s="86">
        <v>40294</v>
      </c>
      <c r="F2617" s="5">
        <v>3.8119999999999998</v>
      </c>
      <c r="G2617" s="5">
        <v>0.84569189622068341</v>
      </c>
      <c r="I2617" s="86">
        <v>40164</v>
      </c>
      <c r="J2617" s="5">
        <v>22.51</v>
      </c>
      <c r="L2617" s="86">
        <v>40298</v>
      </c>
      <c r="M2617" s="5">
        <v>2.4611999999999998</v>
      </c>
      <c r="O2617" s="86">
        <f t="shared" ca="1" si="289"/>
        <v>40298</v>
      </c>
      <c r="P2617" s="5">
        <v>1102.47</v>
      </c>
      <c r="Q2617" s="5">
        <v>11.7144366114413</v>
      </c>
      <c r="R2617" s="1"/>
      <c r="V2617" s="86">
        <v>40262</v>
      </c>
      <c r="W2617" s="5">
        <v>-7.25</v>
      </c>
      <c r="Z2617" s="86">
        <v>40165</v>
      </c>
      <c r="AA2617" s="5">
        <v>87.65</v>
      </c>
      <c r="AC2617" s="1">
        <v>40148</v>
      </c>
      <c r="AD2617">
        <v>3.3915000000000002</v>
      </c>
      <c r="AE2617" s="87">
        <f t="shared" ca="1" si="290"/>
        <v>9.5200000000000173E-2</v>
      </c>
      <c r="AF2617" s="87">
        <f t="shared" ca="1" si="291"/>
        <v>6.9558560460473359E-2</v>
      </c>
      <c r="AG2617" s="87">
        <f t="shared" ca="1" si="292"/>
        <v>1.121598086065889</v>
      </c>
      <c r="AI2617" s="1">
        <v>40023</v>
      </c>
      <c r="AJ2617">
        <v>975.15</v>
      </c>
      <c r="AK2617" s="85">
        <f t="shared" ca="1" si="295"/>
        <v>-4.5734360475406374E-3</v>
      </c>
      <c r="AL2617" s="87">
        <f t="shared" ca="1" si="293"/>
        <v>3.8934895984947481E-3</v>
      </c>
      <c r="AM2617" s="87">
        <f t="shared" ca="1" si="294"/>
        <v>6.2780633366768175</v>
      </c>
    </row>
    <row r="2618" spans="2:39" x14ac:dyDescent="0.45">
      <c r="B2618" s="86">
        <v>40281</v>
      </c>
      <c r="C2618" s="5">
        <v>99.39</v>
      </c>
      <c r="E2618" s="86">
        <v>40291</v>
      </c>
      <c r="F2618" s="5">
        <v>3.8134999999999999</v>
      </c>
      <c r="G2618" s="5">
        <v>0.84292038967706506</v>
      </c>
      <c r="I2618" s="86">
        <v>40163</v>
      </c>
      <c r="J2618" s="5">
        <v>20.54</v>
      </c>
      <c r="L2618" s="86">
        <v>40297</v>
      </c>
      <c r="M2618" s="5">
        <v>2.5265</v>
      </c>
      <c r="O2618" s="86">
        <f t="shared" ca="1" si="289"/>
        <v>40297</v>
      </c>
      <c r="P2618" s="5">
        <v>1096.08</v>
      </c>
      <c r="Q2618" s="5">
        <v>11.1950756135783</v>
      </c>
      <c r="R2618" s="1"/>
      <c r="V2618" s="86">
        <v>40261</v>
      </c>
      <c r="W2618" s="5">
        <v>-9.3800000000000008</v>
      </c>
      <c r="Z2618" s="86">
        <v>40164</v>
      </c>
      <c r="AA2618" s="5">
        <v>87.7</v>
      </c>
      <c r="AC2618" s="1">
        <v>40147</v>
      </c>
      <c r="AD2618">
        <v>3.2963</v>
      </c>
      <c r="AE2618" s="87">
        <f t="shared" ca="1" si="290"/>
        <v>3.2999999999998586E-3</v>
      </c>
      <c r="AF2618" s="87">
        <f t="shared" ca="1" si="291"/>
        <v>3.923404134167139E-2</v>
      </c>
      <c r="AG2618" s="87">
        <f t="shared" ca="1" si="292"/>
        <v>0.63262990760791149</v>
      </c>
      <c r="AI2618" s="1">
        <v>40022</v>
      </c>
      <c r="AJ2618">
        <v>979.62</v>
      </c>
      <c r="AK2618" s="85">
        <f t="shared" ca="1" si="295"/>
        <v>-2.6098495800593829E-3</v>
      </c>
      <c r="AL2618" s="87">
        <f t="shared" ca="1" si="293"/>
        <v>1.1259638915833776E-2</v>
      </c>
      <c r="AM2618" s="87">
        <f t="shared" ca="1" si="294"/>
        <v>18.155622218444947</v>
      </c>
    </row>
    <row r="2619" spans="2:39" x14ac:dyDescent="0.45">
      <c r="B2619" s="86">
        <v>40280</v>
      </c>
      <c r="C2619" s="5">
        <v>100.31</v>
      </c>
      <c r="E2619" s="86">
        <v>40290</v>
      </c>
      <c r="F2619" s="5">
        <v>3.7643</v>
      </c>
      <c r="G2619" s="5">
        <v>0.81130298491583053</v>
      </c>
      <c r="I2619" s="86">
        <v>40162</v>
      </c>
      <c r="J2619" s="5">
        <v>21.49</v>
      </c>
      <c r="L2619" s="86">
        <v>40296</v>
      </c>
      <c r="M2619" s="5">
        <v>2.5623</v>
      </c>
      <c r="O2619" s="86">
        <f t="shared" ca="1" si="289"/>
        <v>40296</v>
      </c>
      <c r="P2619" s="5">
        <v>1109.18</v>
      </c>
      <c r="Q2619" s="5">
        <v>9.4681822642785995</v>
      </c>
      <c r="R2619" s="1"/>
      <c r="V2619" s="86">
        <v>40260</v>
      </c>
      <c r="W2619" s="5">
        <v>-2.25</v>
      </c>
      <c r="Z2619" s="86">
        <v>40163</v>
      </c>
      <c r="AA2619" s="5">
        <v>87.75</v>
      </c>
      <c r="AC2619" s="1">
        <v>40144</v>
      </c>
      <c r="AD2619">
        <v>3.2930000000000001</v>
      </c>
      <c r="AE2619" s="87">
        <f t="shared" ca="1" si="290"/>
        <v>-7.4999999999999734E-2</v>
      </c>
      <c r="AF2619" s="87">
        <f t="shared" ca="1" si="291"/>
        <v>3.8041643848112774E-2</v>
      </c>
      <c r="AG2619" s="87">
        <f t="shared" ca="1" si="292"/>
        <v>0.61340307574492214</v>
      </c>
      <c r="AI2619" s="1">
        <v>40021</v>
      </c>
      <c r="AJ2619">
        <v>982.18</v>
      </c>
      <c r="AK2619" s="85">
        <f t="shared" ca="1" si="295"/>
        <v>2.9774065555280248E-3</v>
      </c>
      <c r="AL2619" s="87">
        <f t="shared" ca="1" si="293"/>
        <v>1.0728641803384321E-2</v>
      </c>
      <c r="AM2619" s="87">
        <f t="shared" ca="1" si="294"/>
        <v>17.299415101610993</v>
      </c>
    </row>
    <row r="2620" spans="2:39" x14ac:dyDescent="0.45">
      <c r="B2620" s="86">
        <v>40277</v>
      </c>
      <c r="C2620" s="5">
        <v>102.54</v>
      </c>
      <c r="E2620" s="86">
        <v>40289</v>
      </c>
      <c r="F2620" s="5">
        <v>3.7229999999999999</v>
      </c>
      <c r="G2620" s="5">
        <v>0.82734989575149076</v>
      </c>
      <c r="I2620" s="86">
        <v>40161</v>
      </c>
      <c r="J2620" s="5">
        <v>21.15</v>
      </c>
      <c r="L2620" s="86">
        <v>40295</v>
      </c>
      <c r="M2620" s="5">
        <v>2.5105</v>
      </c>
      <c r="O2620" s="86">
        <f t="shared" ca="1" si="289"/>
        <v>40295</v>
      </c>
      <c r="P2620" s="5">
        <v>1107.93</v>
      </c>
      <c r="Q2620" s="5">
        <v>10.714938542652201</v>
      </c>
      <c r="R2620" s="1"/>
      <c r="V2620" s="86">
        <v>40259</v>
      </c>
      <c r="W2620" s="5">
        <v>3</v>
      </c>
      <c r="Z2620" s="86">
        <v>40162</v>
      </c>
      <c r="AA2620" s="5">
        <v>87.55</v>
      </c>
      <c r="AC2620" s="1">
        <v>40143</v>
      </c>
      <c r="AD2620">
        <v>3.3679999999999999</v>
      </c>
      <c r="AE2620" s="87">
        <f t="shared" ca="1" si="290"/>
        <v>8.49999999999973E-3</v>
      </c>
      <c r="AF2620" s="87">
        <f t="shared" ca="1" si="291"/>
        <v>3.3112183054982439E-2</v>
      </c>
      <c r="AG2620" s="87">
        <f t="shared" ca="1" si="292"/>
        <v>0.53391790879622414</v>
      </c>
      <c r="AI2620" s="1">
        <v>40018</v>
      </c>
      <c r="AJ2620">
        <v>979.26</v>
      </c>
      <c r="AK2620" s="85">
        <f t="shared" ca="1" si="295"/>
        <v>3.0375109647431194E-3</v>
      </c>
      <c r="AL2620" s="87">
        <f t="shared" ca="1" si="293"/>
        <v>1.0650264053408017E-2</v>
      </c>
      <c r="AM2620" s="87">
        <f t="shared" ca="1" si="294"/>
        <v>17.173034777202858</v>
      </c>
    </row>
    <row r="2621" spans="2:39" x14ac:dyDescent="0.45">
      <c r="B2621" s="86">
        <v>40276</v>
      </c>
      <c r="C2621" s="5">
        <v>102.77</v>
      </c>
      <c r="E2621" s="86">
        <v>40288</v>
      </c>
      <c r="F2621" s="5">
        <v>3.7883</v>
      </c>
      <c r="G2621" s="5">
        <v>0.67704198540415639</v>
      </c>
      <c r="I2621" s="86">
        <v>40158</v>
      </c>
      <c r="J2621" s="5">
        <v>21.59</v>
      </c>
      <c r="L2621" s="86">
        <v>40294</v>
      </c>
      <c r="M2621" s="5">
        <v>2.5569999999999999</v>
      </c>
      <c r="O2621" s="86">
        <f t="shared" ca="1" si="289"/>
        <v>40294</v>
      </c>
      <c r="P2621" s="5">
        <v>1114.1099999999999</v>
      </c>
      <c r="Q2621" s="5">
        <v>10.1997265632702</v>
      </c>
      <c r="R2621" s="1"/>
      <c r="V2621" s="86">
        <v>40256</v>
      </c>
      <c r="W2621" s="5">
        <v>4.25</v>
      </c>
      <c r="Z2621" s="86">
        <v>40161</v>
      </c>
      <c r="AA2621" s="5">
        <v>87.64</v>
      </c>
      <c r="AC2621" s="1">
        <v>40142</v>
      </c>
      <c r="AD2621">
        <v>3.3595000000000002</v>
      </c>
      <c r="AE2621" s="87">
        <f t="shared" ca="1" si="290"/>
        <v>-3.8999999999999702E-2</v>
      </c>
      <c r="AF2621" s="87">
        <f t="shared" ca="1" si="291"/>
        <v>4.3487804803952382E-2</v>
      </c>
      <c r="AG2621" s="87">
        <f t="shared" ca="1" si="292"/>
        <v>0.70121978247431993</v>
      </c>
      <c r="AI2621" s="1">
        <v>40017</v>
      </c>
      <c r="AJ2621">
        <v>976.29</v>
      </c>
      <c r="AK2621" s="85">
        <f t="shared" ca="1" si="295"/>
        <v>2.3022629407408079E-2</v>
      </c>
      <c r="AL2621" s="87">
        <f t="shared" ca="1" si="293"/>
        <v>1.035266240880923E-2</v>
      </c>
      <c r="AM2621" s="87">
        <f t="shared" ca="1" si="294"/>
        <v>16.693166544188269</v>
      </c>
    </row>
    <row r="2622" spans="2:39" x14ac:dyDescent="0.45">
      <c r="B2622" s="86">
        <v>40275</v>
      </c>
      <c r="C2622" s="5">
        <v>103.91</v>
      </c>
      <c r="E2622" s="86">
        <v>40287</v>
      </c>
      <c r="F2622" s="5">
        <v>3.7850000000000001</v>
      </c>
      <c r="G2622" s="5">
        <v>0.84722783240401489</v>
      </c>
      <c r="I2622" s="86">
        <v>40157</v>
      </c>
      <c r="J2622" s="5">
        <v>22.32</v>
      </c>
      <c r="L2622" s="86">
        <v>40291</v>
      </c>
      <c r="M2622" s="5">
        <v>2.5619999999999998</v>
      </c>
      <c r="O2622" s="86">
        <f t="shared" ca="1" si="289"/>
        <v>40291</v>
      </c>
      <c r="P2622" s="5">
        <v>1106.4100000000001</v>
      </c>
      <c r="Q2622" s="5">
        <v>11.513861621461199</v>
      </c>
      <c r="R2622" s="1"/>
      <c r="V2622" s="86">
        <v>40255</v>
      </c>
      <c r="W2622" s="5">
        <v>3.75</v>
      </c>
      <c r="Z2622" s="86">
        <v>40158</v>
      </c>
      <c r="AA2622" s="5">
        <v>86.94</v>
      </c>
      <c r="AC2622" s="1">
        <v>40141</v>
      </c>
      <c r="AD2622">
        <v>3.3984999999999999</v>
      </c>
      <c r="AE2622" s="87">
        <f t="shared" ca="1" si="290"/>
        <v>-6.8500000000000227E-2</v>
      </c>
      <c r="AF2622" s="87">
        <f t="shared" ca="1" si="291"/>
        <v>4.2148418317496425E-2</v>
      </c>
      <c r="AG2622" s="87">
        <f t="shared" ca="1" si="292"/>
        <v>0.67962282431752807</v>
      </c>
      <c r="AI2622" s="1">
        <v>40016</v>
      </c>
      <c r="AJ2622">
        <v>954.07</v>
      </c>
      <c r="AK2622" s="85">
        <f t="shared" ca="1" si="295"/>
        <v>-5.3440915006703E-4</v>
      </c>
      <c r="AL2622" s="87">
        <f t="shared" ca="1" si="293"/>
        <v>5.5752594600959665E-3</v>
      </c>
      <c r="AM2622" s="87">
        <f t="shared" ca="1" si="294"/>
        <v>8.9898357561866984</v>
      </c>
    </row>
    <row r="2623" spans="2:39" x14ac:dyDescent="0.45">
      <c r="B2623" s="86">
        <v>40274</v>
      </c>
      <c r="C2623" s="5">
        <v>101.91</v>
      </c>
      <c r="E2623" s="86">
        <v>40284</v>
      </c>
      <c r="F2623" s="5">
        <v>3.7435</v>
      </c>
      <c r="G2623" s="5">
        <v>0.77733921167017306</v>
      </c>
      <c r="I2623" s="86">
        <v>40156</v>
      </c>
      <c r="J2623" s="5">
        <v>22.66</v>
      </c>
      <c r="L2623" s="86">
        <v>40290</v>
      </c>
      <c r="M2623" s="5">
        <v>2.5602999999999998</v>
      </c>
      <c r="O2623" s="86">
        <f t="shared" ca="1" si="289"/>
        <v>40290</v>
      </c>
      <c r="P2623" s="5">
        <v>1102.3499999999999</v>
      </c>
      <c r="Q2623" s="5">
        <v>11.5220089204701</v>
      </c>
      <c r="R2623" s="1"/>
      <c r="V2623" s="86">
        <v>40254</v>
      </c>
      <c r="W2623" s="5">
        <v>3.5</v>
      </c>
      <c r="Z2623" s="86">
        <v>40157</v>
      </c>
      <c r="AA2623" s="5">
        <v>86.89</v>
      </c>
      <c r="AC2623" s="1">
        <v>40140</v>
      </c>
      <c r="AD2623">
        <v>3.4670000000000001</v>
      </c>
      <c r="AE2623" s="87">
        <f t="shared" ca="1" si="290"/>
        <v>-1.399999999999979E-2</v>
      </c>
      <c r="AF2623" s="87">
        <f t="shared" ca="1" si="291"/>
        <v>2.6979189510929698E-2</v>
      </c>
      <c r="AG2623" s="87">
        <f t="shared" ca="1" si="292"/>
        <v>0.43502635935461581</v>
      </c>
      <c r="AI2623" s="1">
        <v>40015</v>
      </c>
      <c r="AJ2623">
        <v>954.58</v>
      </c>
      <c r="AK2623" s="85">
        <f t="shared" ca="1" si="295"/>
        <v>3.620701753126186E-3</v>
      </c>
      <c r="AL2623" s="87">
        <f t="shared" ca="1" si="293"/>
        <v>5.2227034015618129E-3</v>
      </c>
      <c r="AM2623" s="87">
        <f t="shared" ca="1" si="294"/>
        <v>8.4213561932613832</v>
      </c>
    </row>
    <row r="2624" spans="2:39" x14ac:dyDescent="0.45">
      <c r="B2624" s="86">
        <v>40273</v>
      </c>
      <c r="C2624" s="5">
        <v>104.5</v>
      </c>
      <c r="E2624" s="86">
        <v>40283</v>
      </c>
      <c r="F2624" s="5">
        <v>3.8025000000000002</v>
      </c>
      <c r="G2624" s="5">
        <v>0.80776620998900694</v>
      </c>
      <c r="I2624" s="86">
        <v>40155</v>
      </c>
      <c r="J2624" s="5">
        <v>23.69</v>
      </c>
      <c r="L2624" s="86">
        <v>40289</v>
      </c>
      <c r="M2624" s="5">
        <v>2.5682</v>
      </c>
      <c r="O2624" s="86">
        <f t="shared" ca="1" si="289"/>
        <v>40289</v>
      </c>
      <c r="P2624" s="5">
        <v>1095.95</v>
      </c>
      <c r="Q2624" s="5">
        <v>14.734206555679</v>
      </c>
      <c r="R2624" s="1"/>
      <c r="V2624" s="86">
        <v>40253</v>
      </c>
      <c r="W2624" s="5">
        <v>4.38</v>
      </c>
      <c r="Z2624" s="86">
        <v>40156</v>
      </c>
      <c r="AA2624" s="5">
        <v>86.46</v>
      </c>
      <c r="AC2624" s="1">
        <v>40137</v>
      </c>
      <c r="AD2624">
        <v>3.4809999999999999</v>
      </c>
      <c r="AE2624" s="87">
        <f t="shared" ca="1" si="290"/>
        <v>3.4199999999999786E-2</v>
      </c>
      <c r="AF2624" s="87">
        <f t="shared" ca="1" si="291"/>
        <v>2.7142018470752354E-2</v>
      </c>
      <c r="AG2624" s="87">
        <f t="shared" ca="1" si="292"/>
        <v>0.43765189744057104</v>
      </c>
      <c r="AI2624" s="1">
        <v>40014</v>
      </c>
      <c r="AJ2624">
        <v>951.13</v>
      </c>
      <c r="AK2624" s="85">
        <f t="shared" ca="1" si="295"/>
        <v>1.1366702521417232E-2</v>
      </c>
      <c r="AL2624" s="87">
        <f t="shared" ca="1" si="293"/>
        <v>1.2395276774447602E-2</v>
      </c>
      <c r="AM2624" s="87">
        <f t="shared" ca="1" si="294"/>
        <v>19.986783243419044</v>
      </c>
    </row>
    <row r="2625" spans="2:39" x14ac:dyDescent="0.45">
      <c r="B2625" s="86">
        <v>40270</v>
      </c>
      <c r="C2625" s="5">
        <v>104</v>
      </c>
      <c r="E2625" s="86">
        <v>40282</v>
      </c>
      <c r="F2625" s="5">
        <v>3.8210000000000002</v>
      </c>
      <c r="G2625" s="5">
        <v>0.8129032332735987</v>
      </c>
      <c r="I2625" s="86">
        <v>40154</v>
      </c>
      <c r="J2625" s="5">
        <v>22.1</v>
      </c>
      <c r="L2625" s="86">
        <v>40288</v>
      </c>
      <c r="M2625" s="5">
        <v>2.6263000000000001</v>
      </c>
      <c r="O2625" s="86">
        <f t="shared" ca="1" si="289"/>
        <v>40288</v>
      </c>
      <c r="P2625" s="5">
        <v>1091.94</v>
      </c>
      <c r="Q2625" s="5">
        <v>14.834582484369101</v>
      </c>
      <c r="R2625" s="1"/>
      <c r="V2625" s="86">
        <v>40252</v>
      </c>
      <c r="W2625" s="5">
        <v>3.75</v>
      </c>
      <c r="Z2625" s="86">
        <v>40155</v>
      </c>
      <c r="AA2625" s="5">
        <v>86.46</v>
      </c>
      <c r="AC2625" s="1">
        <v>40136</v>
      </c>
      <c r="AD2625">
        <v>3.4468000000000001</v>
      </c>
      <c r="AE2625" s="87">
        <f t="shared" ca="1" si="290"/>
        <v>-8.0000000000000071E-3</v>
      </c>
      <c r="AF2625" s="87">
        <f t="shared" ca="1" si="291"/>
        <v>5.8510875057547929E-2</v>
      </c>
      <c r="AG2625" s="87">
        <f t="shared" ca="1" si="292"/>
        <v>0.94345951158488817</v>
      </c>
      <c r="AI2625" s="1">
        <v>40011</v>
      </c>
      <c r="AJ2625">
        <v>940.38</v>
      </c>
      <c r="AK2625" s="85">
        <f t="shared" ca="1" si="295"/>
        <v>-3.8275070638233328E-4</v>
      </c>
      <c r="AL2625" s="87">
        <f t="shared" ca="1" si="293"/>
        <v>1.2891676476275532E-2</v>
      </c>
      <c r="AM2625" s="87">
        <f t="shared" ca="1" si="294"/>
        <v>20.78720371188211</v>
      </c>
    </row>
    <row r="2626" spans="2:39" x14ac:dyDescent="0.45">
      <c r="B2626" s="86">
        <v>40269</v>
      </c>
      <c r="C2626" s="5">
        <v>102</v>
      </c>
      <c r="E2626" s="86">
        <v>40281</v>
      </c>
      <c r="F2626" s="5">
        <v>3.7679999999999998</v>
      </c>
      <c r="G2626" s="5">
        <v>0.73035037253818524</v>
      </c>
      <c r="I2626" s="86">
        <v>40151</v>
      </c>
      <c r="J2626" s="5">
        <v>21.25</v>
      </c>
      <c r="L2626" s="86">
        <v>40287</v>
      </c>
      <c r="M2626" s="5">
        <v>2.649</v>
      </c>
      <c r="O2626" s="86">
        <f t="shared" ca="1" si="289"/>
        <v>40287</v>
      </c>
      <c r="P2626" s="5">
        <v>1103.25</v>
      </c>
      <c r="Q2626" s="5">
        <v>13.820476841529</v>
      </c>
      <c r="R2626" s="1"/>
      <c r="V2626" s="86">
        <v>40249</v>
      </c>
      <c r="W2626" s="5">
        <v>4.75</v>
      </c>
      <c r="Z2626" s="86">
        <v>40154</v>
      </c>
      <c r="AA2626" s="5">
        <v>86.36</v>
      </c>
      <c r="AC2626" s="1">
        <v>40135</v>
      </c>
      <c r="AD2626">
        <v>3.4548000000000001</v>
      </c>
      <c r="AE2626" s="87">
        <f t="shared" ca="1" si="290"/>
        <v>3.6799999999999944E-2</v>
      </c>
      <c r="AF2626" s="87">
        <f t="shared" ca="1" si="291"/>
        <v>5.7902590615619157E-2</v>
      </c>
      <c r="AG2626" s="87">
        <f t="shared" ca="1" si="292"/>
        <v>0.9336512196746688</v>
      </c>
      <c r="AI2626" s="1">
        <v>40010</v>
      </c>
      <c r="AJ2626">
        <v>940.74</v>
      </c>
      <c r="AK2626" s="85">
        <f t="shared" ca="1" si="295"/>
        <v>8.6046372196219873E-3</v>
      </c>
      <c r="AL2626" s="87">
        <f t="shared" ca="1" si="293"/>
        <v>1.175190844823E-2</v>
      </c>
      <c r="AM2626" s="87">
        <f t="shared" ca="1" si="294"/>
        <v>18.9493829888075</v>
      </c>
    </row>
    <row r="2627" spans="2:39" x14ac:dyDescent="0.45">
      <c r="B2627" s="86">
        <v>40268</v>
      </c>
      <c r="C2627" s="5">
        <v>98.04</v>
      </c>
      <c r="E2627" s="86">
        <v>40280</v>
      </c>
      <c r="F2627" s="5">
        <v>3.8029999999999999</v>
      </c>
      <c r="G2627" s="5">
        <v>1.0359086188784543</v>
      </c>
      <c r="I2627" s="86">
        <v>40150</v>
      </c>
      <c r="J2627" s="5">
        <v>22.46</v>
      </c>
      <c r="L2627" s="86">
        <v>40284</v>
      </c>
      <c r="M2627" s="5">
        <v>2.6385000000000001</v>
      </c>
      <c r="O2627" s="86">
        <f t="shared" ca="1" si="289"/>
        <v>40284</v>
      </c>
      <c r="P2627" s="5">
        <v>1105.98</v>
      </c>
      <c r="Q2627" s="5">
        <v>15.5675720821692</v>
      </c>
      <c r="R2627" s="1"/>
      <c r="V2627" s="86">
        <v>40248</v>
      </c>
      <c r="W2627" s="5">
        <v>3.75</v>
      </c>
      <c r="Z2627" s="86">
        <v>40151</v>
      </c>
      <c r="AA2627" s="5">
        <v>86.25</v>
      </c>
      <c r="AC2627" s="1">
        <v>40134</v>
      </c>
      <c r="AD2627">
        <v>3.4180000000000001</v>
      </c>
      <c r="AE2627" s="87">
        <f t="shared" ca="1" si="290"/>
        <v>-1.4499999999999957E-2</v>
      </c>
      <c r="AF2627" s="87">
        <f t="shared" ca="1" si="291"/>
        <v>3.7908574228002673E-2</v>
      </c>
      <c r="AG2627" s="87">
        <f t="shared" ca="1" si="292"/>
        <v>0.61125739259333045</v>
      </c>
      <c r="AI2627" s="1">
        <v>40009</v>
      </c>
      <c r="AJ2627">
        <v>932.68</v>
      </c>
      <c r="AK2627" s="85">
        <f t="shared" ca="1" si="295"/>
        <v>2.9199472375008001E-2</v>
      </c>
      <c r="AL2627" s="87">
        <f t="shared" ca="1" si="293"/>
        <v>1.5753415693323874E-2</v>
      </c>
      <c r="AM2627" s="87">
        <f t="shared" ca="1" si="294"/>
        <v>25.401619547133674</v>
      </c>
    </row>
    <row r="2628" spans="2:39" x14ac:dyDescent="0.45">
      <c r="B2628" s="86">
        <v>40267</v>
      </c>
      <c r="C2628" s="5">
        <v>99.17</v>
      </c>
      <c r="E2628" s="86">
        <v>40277</v>
      </c>
      <c r="F2628" s="5">
        <v>3.8679999999999999</v>
      </c>
      <c r="G2628" s="5">
        <v>1.1056248233465076</v>
      </c>
      <c r="I2628" s="86">
        <v>40149</v>
      </c>
      <c r="J2628" s="5">
        <v>21.12</v>
      </c>
      <c r="L2628" s="86">
        <v>40283</v>
      </c>
      <c r="M2628" s="5">
        <v>2.6404999999999998</v>
      </c>
      <c r="O2628" s="86">
        <f t="shared" ca="1" si="289"/>
        <v>40283</v>
      </c>
      <c r="P2628" s="5">
        <v>1099.92</v>
      </c>
      <c r="Q2628" s="5">
        <v>15.5412252022972</v>
      </c>
      <c r="R2628" s="1"/>
      <c r="V2628" s="86">
        <v>40247</v>
      </c>
      <c r="W2628" s="5">
        <v>2.75</v>
      </c>
      <c r="Z2628" s="86">
        <v>40150</v>
      </c>
      <c r="AA2628" s="5">
        <v>85.9</v>
      </c>
      <c r="AC2628" s="1">
        <v>40133</v>
      </c>
      <c r="AD2628">
        <v>3.4325000000000001</v>
      </c>
      <c r="AE2628" s="87">
        <f t="shared" ca="1" si="290"/>
        <v>-0.10299999999999976</v>
      </c>
      <c r="AF2628" s="87">
        <f t="shared" ca="1" si="291"/>
        <v>5.0121277916669087E-2</v>
      </c>
      <c r="AG2628" s="87">
        <f t="shared" ca="1" si="292"/>
        <v>0.80818132247658059</v>
      </c>
      <c r="AI2628" s="1">
        <v>40008</v>
      </c>
      <c r="AJ2628">
        <v>905.84</v>
      </c>
      <c r="AK2628" s="85">
        <f t="shared" ca="1" si="295"/>
        <v>5.3019400415041332E-3</v>
      </c>
      <c r="AL2628" s="87">
        <f t="shared" ca="1" si="293"/>
        <v>1.2202929443553823E-2</v>
      </c>
      <c r="AM2628" s="87">
        <f t="shared" ca="1" si="294"/>
        <v>19.676632491646462</v>
      </c>
    </row>
    <row r="2629" spans="2:39" x14ac:dyDescent="0.45">
      <c r="B2629" s="86">
        <v>40266</v>
      </c>
      <c r="C2629" s="5">
        <v>101.6</v>
      </c>
      <c r="E2629" s="86">
        <v>40276</v>
      </c>
      <c r="F2629" s="5">
        <v>3.8719999999999999</v>
      </c>
      <c r="G2629" s="5">
        <v>1.4019753920807556</v>
      </c>
      <c r="I2629" s="86">
        <v>40148</v>
      </c>
      <c r="J2629" s="5">
        <v>21.92</v>
      </c>
      <c r="L2629" s="86">
        <v>40282</v>
      </c>
      <c r="M2629" s="5">
        <v>2.6307</v>
      </c>
      <c r="O2629" s="86">
        <f t="shared" ca="1" si="289"/>
        <v>40282</v>
      </c>
      <c r="P2629" s="5">
        <v>1109.23</v>
      </c>
      <c r="Q2629" s="5">
        <v>16.690305930235599</v>
      </c>
      <c r="R2629" s="1"/>
      <c r="V2629" s="86">
        <v>40246</v>
      </c>
      <c r="W2629" s="5">
        <v>3.75</v>
      </c>
      <c r="Z2629" s="86">
        <v>40149</v>
      </c>
      <c r="AA2629" s="5">
        <v>85.79</v>
      </c>
      <c r="AC2629" s="1">
        <v>40130</v>
      </c>
      <c r="AD2629">
        <v>3.5354999999999999</v>
      </c>
      <c r="AE2629" s="87">
        <f t="shared" ca="1" si="290"/>
        <v>-3.5500000000000309E-2</v>
      </c>
      <c r="AF2629" s="87">
        <f t="shared" ca="1" si="291"/>
        <v>3.1682421519406111E-2</v>
      </c>
      <c r="AG2629" s="87">
        <f t="shared" ca="1" si="292"/>
        <v>0.51086369675938526</v>
      </c>
      <c r="AI2629" s="1">
        <v>40007</v>
      </c>
      <c r="AJ2629">
        <v>901.05</v>
      </c>
      <c r="AK2629" s="85">
        <f t="shared" ca="1" si="295"/>
        <v>2.4627967878931317E-2</v>
      </c>
      <c r="AL2629" s="87">
        <f t="shared" ca="1" si="293"/>
        <v>1.3062534194296611E-2</v>
      </c>
      <c r="AM2629" s="87">
        <f t="shared" ca="1" si="294"/>
        <v>21.06270350407652</v>
      </c>
    </row>
    <row r="2630" spans="2:39" x14ac:dyDescent="0.45">
      <c r="B2630" s="86">
        <v>40263</v>
      </c>
      <c r="C2630" s="5">
        <v>100</v>
      </c>
      <c r="E2630" s="86">
        <v>40275</v>
      </c>
      <c r="F2630" s="5">
        <v>3.831</v>
      </c>
      <c r="G2630" s="5">
        <v>1.5889908275380287</v>
      </c>
      <c r="I2630" s="86">
        <v>40147</v>
      </c>
      <c r="J2630" s="5">
        <v>24.51</v>
      </c>
      <c r="L2630" s="86">
        <v>40281</v>
      </c>
      <c r="M2630" s="5">
        <v>2.5760000000000001</v>
      </c>
      <c r="O2630" s="86">
        <f t="shared" ca="1" si="289"/>
        <v>40281</v>
      </c>
      <c r="P2630" s="5">
        <v>1108.8599999999999</v>
      </c>
      <c r="Q2630" s="5">
        <v>16.6897707976436</v>
      </c>
      <c r="R2630" s="1"/>
      <c r="V2630" s="86">
        <v>40245</v>
      </c>
      <c r="W2630" s="5">
        <v>5</v>
      </c>
      <c r="Z2630" s="86">
        <v>40148</v>
      </c>
      <c r="AA2630" s="5">
        <v>85.7</v>
      </c>
      <c r="AC2630" s="1">
        <v>40129</v>
      </c>
      <c r="AD2630">
        <v>3.5710000000000002</v>
      </c>
      <c r="AE2630" s="87">
        <f t="shared" ca="1" si="290"/>
        <v>-5.7799999999999851E-2</v>
      </c>
      <c r="AF2630" s="87">
        <f t="shared" ca="1" si="291"/>
        <v>3.1250213332605047E-2</v>
      </c>
      <c r="AG2630" s="87">
        <f t="shared" ca="1" si="292"/>
        <v>0.50389454915355536</v>
      </c>
      <c r="AI2630" s="1">
        <v>40004</v>
      </c>
      <c r="AJ2630">
        <v>879.13</v>
      </c>
      <c r="AK2630" s="85">
        <f t="shared" ca="1" si="295"/>
        <v>-4.0299519295311295E-3</v>
      </c>
      <c r="AL2630" s="87">
        <f t="shared" ca="1" si="293"/>
        <v>1.0088761003262451E-2</v>
      </c>
      <c r="AM2630" s="87">
        <f t="shared" ca="1" si="294"/>
        <v>16.267638313856988</v>
      </c>
    </row>
    <row r="2631" spans="2:39" x14ac:dyDescent="0.45">
      <c r="B2631" s="86">
        <v>40262</v>
      </c>
      <c r="C2631" s="5">
        <v>102</v>
      </c>
      <c r="E2631" s="86">
        <v>40274</v>
      </c>
      <c r="F2631" s="5">
        <v>3.9350000000000001</v>
      </c>
      <c r="G2631" s="5">
        <v>1.2549815138080676</v>
      </c>
      <c r="I2631" s="86">
        <v>40144</v>
      </c>
      <c r="J2631" s="5">
        <v>24.74</v>
      </c>
      <c r="L2631" s="86">
        <v>40280</v>
      </c>
      <c r="M2631" s="5">
        <v>2.6230000000000002</v>
      </c>
      <c r="O2631" s="86">
        <f t="shared" ca="1" si="289"/>
        <v>40280</v>
      </c>
      <c r="P2631" s="5">
        <v>1095.6300000000001</v>
      </c>
      <c r="Q2631" s="5">
        <v>15.050270189706699</v>
      </c>
      <c r="R2631" s="1"/>
      <c r="V2631" s="86">
        <v>40242</v>
      </c>
      <c r="W2631" s="5">
        <v>4.5</v>
      </c>
      <c r="Z2631" s="86">
        <v>40147</v>
      </c>
      <c r="AA2631" s="5">
        <v>85.9</v>
      </c>
      <c r="AC2631" s="1">
        <v>40128</v>
      </c>
      <c r="AD2631">
        <v>3.6288</v>
      </c>
      <c r="AE2631" s="87">
        <f t="shared" ca="1" si="290"/>
        <v>1.7599999999999838E-2</v>
      </c>
      <c r="AF2631" s="87">
        <f t="shared" ca="1" si="291"/>
        <v>2.4104633026315311E-2</v>
      </c>
      <c r="AG2631" s="87">
        <f t="shared" ca="1" si="292"/>
        <v>0.38867552877260747</v>
      </c>
      <c r="AI2631" s="1">
        <v>40003</v>
      </c>
      <c r="AJ2631">
        <v>882.68</v>
      </c>
      <c r="AK2631" s="85">
        <f t="shared" ca="1" si="295"/>
        <v>3.5409515843100349E-3</v>
      </c>
      <c r="AL2631" s="87">
        <f t="shared" ca="1" si="293"/>
        <v>1.0915653285121616E-2</v>
      </c>
      <c r="AM2631" s="87">
        <f t="shared" ca="1" si="294"/>
        <v>17.600962055142453</v>
      </c>
    </row>
    <row r="2632" spans="2:39" x14ac:dyDescent="0.45">
      <c r="B2632" s="86">
        <v>40261</v>
      </c>
      <c r="C2632" s="5">
        <v>105</v>
      </c>
      <c r="E2632" s="86">
        <v>40273</v>
      </c>
      <c r="F2632" s="5">
        <v>4.0214999999999996</v>
      </c>
      <c r="G2632" s="5">
        <v>0.51586249782928195</v>
      </c>
      <c r="I2632" s="86">
        <v>40142</v>
      </c>
      <c r="J2632" s="5">
        <v>20.48</v>
      </c>
      <c r="L2632" s="86">
        <v>40277</v>
      </c>
      <c r="M2632" s="5">
        <v>2.6606999999999998</v>
      </c>
      <c r="O2632" s="86">
        <f t="shared" ca="1" si="289"/>
        <v>40277</v>
      </c>
      <c r="P2632" s="5">
        <v>1091.49</v>
      </c>
      <c r="Q2632" s="5">
        <v>17.1563445915505</v>
      </c>
      <c r="R2632" s="1"/>
      <c r="V2632" s="86">
        <v>40241</v>
      </c>
      <c r="W2632" s="5">
        <v>3</v>
      </c>
      <c r="Z2632" s="86">
        <v>40144</v>
      </c>
      <c r="AA2632" s="5">
        <v>85.62</v>
      </c>
      <c r="AC2632" s="1">
        <v>40127</v>
      </c>
      <c r="AD2632">
        <v>3.6112000000000002</v>
      </c>
      <c r="AE2632" s="87">
        <f t="shared" ca="1" si="290"/>
        <v>-2.8999999999999915E-2</v>
      </c>
      <c r="AF2632" s="87">
        <f t="shared" ca="1" si="291"/>
        <v>1.4564654704683901E-2</v>
      </c>
      <c r="AG2632" s="87">
        <f t="shared" ca="1" si="292"/>
        <v>0.2348480004882614</v>
      </c>
      <c r="AI2632" s="1">
        <v>40002</v>
      </c>
      <c r="AJ2632">
        <v>879.56</v>
      </c>
      <c r="AK2632" s="85">
        <f t="shared" ca="1" si="295"/>
        <v>-1.6698951392400763E-3</v>
      </c>
      <c r="AL2632" s="87">
        <f t="shared" ca="1" si="293"/>
        <v>1.5163143013691786E-2</v>
      </c>
      <c r="AM2632" s="87">
        <f t="shared" ca="1" si="294"/>
        <v>24.449833450139121</v>
      </c>
    </row>
    <row r="2633" spans="2:39" x14ac:dyDescent="0.45">
      <c r="B2633" s="86">
        <v>40260</v>
      </c>
      <c r="C2633" s="5">
        <v>97.8</v>
      </c>
      <c r="E2633" s="86">
        <v>40270</v>
      </c>
      <c r="F2633" s="5">
        <v>3.9550000000000001</v>
      </c>
      <c r="G2633" s="5">
        <v>0.65749083643804651</v>
      </c>
      <c r="I2633" s="86">
        <v>40141</v>
      </c>
      <c r="J2633" s="5">
        <v>20.47</v>
      </c>
      <c r="L2633" s="86">
        <v>40276</v>
      </c>
      <c r="M2633" s="5">
        <v>2.6657000000000002</v>
      </c>
      <c r="O2633" s="86">
        <f t="shared" ca="1" si="289"/>
        <v>40276</v>
      </c>
      <c r="P2633" s="5">
        <v>1110.6300000000001</v>
      </c>
      <c r="Q2633" s="5">
        <v>13.8033026630488</v>
      </c>
      <c r="R2633" s="1"/>
      <c r="V2633" s="86">
        <v>40240</v>
      </c>
      <c r="W2633" s="5">
        <v>4</v>
      </c>
      <c r="Z2633" s="86">
        <v>40142</v>
      </c>
      <c r="AA2633" s="5">
        <v>86.22</v>
      </c>
      <c r="AC2633" s="1">
        <v>40126</v>
      </c>
      <c r="AD2633">
        <v>3.6402000000000001</v>
      </c>
      <c r="AE2633" s="87">
        <f t="shared" ca="1" si="290"/>
        <v>-1.6299999999999759E-2</v>
      </c>
      <c r="AF2633" s="87">
        <f t="shared" ca="1" si="291"/>
        <v>3.8564610288017491E-2</v>
      </c>
      <c r="AG2633" s="87">
        <f t="shared" ca="1" si="292"/>
        <v>0.62183565620936587</v>
      </c>
      <c r="AI2633" s="1">
        <v>40001</v>
      </c>
      <c r="AJ2633">
        <v>881.03</v>
      </c>
      <c r="AK2633" s="85">
        <f t="shared" ca="1" si="295"/>
        <v>-1.9879851214312679E-2</v>
      </c>
      <c r="AL2633" s="87">
        <f t="shared" ca="1" si="293"/>
        <v>1.6763926556798193E-2</v>
      </c>
      <c r="AM2633" s="87">
        <f t="shared" ca="1" si="294"/>
        <v>27.031019354890812</v>
      </c>
    </row>
    <row r="2634" spans="2:39" x14ac:dyDescent="0.45">
      <c r="B2634" s="86">
        <v>40259</v>
      </c>
      <c r="C2634" s="5">
        <v>96.3</v>
      </c>
      <c r="E2634" s="86">
        <v>40269</v>
      </c>
      <c r="F2634" s="5">
        <v>3.8723000000000001</v>
      </c>
      <c r="G2634" s="5">
        <v>0.40996243730371507</v>
      </c>
      <c r="I2634" s="86">
        <v>40140</v>
      </c>
      <c r="J2634" s="5">
        <v>21.16</v>
      </c>
      <c r="L2634" s="86">
        <v>40275</v>
      </c>
      <c r="M2634" s="5">
        <v>2.64</v>
      </c>
      <c r="O2634" s="86">
        <f t="shared" ca="1" si="289"/>
        <v>40275</v>
      </c>
      <c r="P2634" s="5">
        <v>1105.6500000000001</v>
      </c>
      <c r="Q2634" s="5">
        <v>15.2765856910554</v>
      </c>
      <c r="R2634" s="1"/>
      <c r="V2634" s="86">
        <v>40239</v>
      </c>
      <c r="W2634" s="5">
        <v>6.5</v>
      </c>
      <c r="Z2634" s="86">
        <v>40141</v>
      </c>
      <c r="AA2634" s="5">
        <v>86.18</v>
      </c>
      <c r="AC2634" s="1">
        <v>40123</v>
      </c>
      <c r="AD2634">
        <v>3.6564999999999999</v>
      </c>
      <c r="AE2634" s="87">
        <f t="shared" ca="1" si="290"/>
        <v>-3.7100000000000133E-2</v>
      </c>
      <c r="AF2634" s="87">
        <f t="shared" ca="1" si="291"/>
        <v>4.2895561153418499E-2</v>
      </c>
      <c r="AG2634" s="87">
        <f t="shared" ca="1" si="292"/>
        <v>0.69167014055352505</v>
      </c>
      <c r="AI2634" s="1">
        <v>40000</v>
      </c>
      <c r="AJ2634">
        <v>898.72</v>
      </c>
      <c r="AK2634" s="85">
        <f t="shared" ca="1" si="295"/>
        <v>2.562475638153287E-3</v>
      </c>
      <c r="AL2634" s="87">
        <f t="shared" ca="1" si="293"/>
        <v>1.5598259749334133E-2</v>
      </c>
      <c r="AM2634" s="87">
        <f t="shared" ca="1" si="294"/>
        <v>25.151438104808499</v>
      </c>
    </row>
    <row r="2635" spans="2:39" x14ac:dyDescent="0.45">
      <c r="B2635" s="86">
        <v>40256</v>
      </c>
      <c r="C2635" s="5">
        <v>96.3</v>
      </c>
      <c r="E2635" s="86">
        <v>40268</v>
      </c>
      <c r="F2635" s="5">
        <v>3.82</v>
      </c>
      <c r="G2635" s="5">
        <v>0.34934548324927245</v>
      </c>
      <c r="I2635" s="86">
        <v>40137</v>
      </c>
      <c r="J2635" s="5">
        <v>22.19</v>
      </c>
      <c r="L2635" s="86">
        <v>40274</v>
      </c>
      <c r="M2635" s="5">
        <v>2.6564999999999999</v>
      </c>
      <c r="O2635" s="86">
        <f t="shared" ca="1" si="289"/>
        <v>40274</v>
      </c>
      <c r="P2635" s="5">
        <v>1106.24</v>
      </c>
      <c r="Q2635" s="5">
        <v>15.4194031012678</v>
      </c>
      <c r="R2635" s="1"/>
      <c r="V2635" s="86">
        <v>40238</v>
      </c>
      <c r="W2635" s="5">
        <v>7.75</v>
      </c>
      <c r="Z2635" s="86">
        <v>40140</v>
      </c>
      <c r="AA2635" s="5">
        <v>86.13</v>
      </c>
      <c r="AC2635" s="1">
        <v>40122</v>
      </c>
      <c r="AD2635">
        <v>3.6936</v>
      </c>
      <c r="AE2635" s="87">
        <f t="shared" ca="1" si="290"/>
        <v>-3.8999999999997925E-3</v>
      </c>
      <c r="AF2635" s="87">
        <f t="shared" ca="1" si="291"/>
        <v>2.5523763437236162E-2</v>
      </c>
      <c r="AG2635" s="87">
        <f t="shared" ca="1" si="292"/>
        <v>0.41155831907519291</v>
      </c>
      <c r="AI2635" s="1">
        <v>39996</v>
      </c>
      <c r="AJ2635">
        <v>896.42</v>
      </c>
      <c r="AK2635" s="85">
        <f t="shared" ca="1" si="295"/>
        <v>-2.95776472524855E-2</v>
      </c>
      <c r="AL2635" s="87">
        <f t="shared" ca="1" si="293"/>
        <v>1.7274771199272468E-2</v>
      </c>
      <c r="AM2635" s="87">
        <f t="shared" ca="1" si="294"/>
        <v>27.854731590283816</v>
      </c>
    </row>
    <row r="2636" spans="2:39" x14ac:dyDescent="0.45">
      <c r="B2636" s="86">
        <v>40255</v>
      </c>
      <c r="C2636" s="5">
        <v>93.3</v>
      </c>
      <c r="E2636" s="86">
        <v>40267</v>
      </c>
      <c r="F2636" s="5">
        <v>3.8117999999999999</v>
      </c>
      <c r="G2636" s="5">
        <v>0.52414576534904134</v>
      </c>
      <c r="I2636" s="86">
        <v>40136</v>
      </c>
      <c r="J2636" s="5">
        <v>22.63</v>
      </c>
      <c r="L2636" s="86">
        <v>40273</v>
      </c>
      <c r="M2636" s="5">
        <v>2.6915</v>
      </c>
      <c r="O2636" s="86">
        <f t="shared" ca="1" si="289"/>
        <v>40273</v>
      </c>
      <c r="P2636" s="5">
        <v>1091.3800000000001</v>
      </c>
      <c r="Q2636" s="5">
        <v>13.5446631496943</v>
      </c>
      <c r="R2636" s="1"/>
      <c r="V2636" s="86">
        <v>40235</v>
      </c>
      <c r="W2636" s="5">
        <v>8.5</v>
      </c>
      <c r="Z2636" s="86">
        <v>40137</v>
      </c>
      <c r="AA2636" s="5">
        <v>86.22</v>
      </c>
      <c r="AC2636" s="1">
        <v>40121</v>
      </c>
      <c r="AD2636">
        <v>3.6974999999999998</v>
      </c>
      <c r="AE2636" s="87">
        <f t="shared" ca="1" si="290"/>
        <v>5.2999999999999936E-2</v>
      </c>
      <c r="AF2636" s="87">
        <f t="shared" ca="1" si="291"/>
        <v>7.3117867173489004E-2</v>
      </c>
      <c r="AG2636" s="87">
        <f t="shared" ca="1" si="292"/>
        <v>1.1789901823170517</v>
      </c>
      <c r="AI2636" s="1">
        <v>39995</v>
      </c>
      <c r="AJ2636">
        <v>923.33</v>
      </c>
      <c r="AK2636" s="85">
        <f t="shared" ca="1" si="295"/>
        <v>4.3524340817249138E-3</v>
      </c>
      <c r="AL2636" s="87">
        <f t="shared" ca="1" si="293"/>
        <v>7.5981740366068912E-3</v>
      </c>
      <c r="AM2636" s="87">
        <f t="shared" ca="1" si="294"/>
        <v>12.251687499910954</v>
      </c>
    </row>
    <row r="2637" spans="2:39" x14ac:dyDescent="0.45">
      <c r="B2637" s="86">
        <v>40254</v>
      </c>
      <c r="C2637" s="5">
        <v>89.52</v>
      </c>
      <c r="E2637" s="86">
        <v>40266</v>
      </c>
      <c r="F2637" s="5">
        <v>3.8180000000000001</v>
      </c>
      <c r="G2637" s="5">
        <v>0.81188763590372015</v>
      </c>
      <c r="I2637" s="86">
        <v>40135</v>
      </c>
      <c r="J2637" s="5">
        <v>21.63</v>
      </c>
      <c r="L2637" s="86">
        <v>40270</v>
      </c>
      <c r="M2637" s="5">
        <v>2.6859999999999999</v>
      </c>
      <c r="O2637" s="86">
        <f t="shared" ca="1" si="289"/>
        <v>40270</v>
      </c>
      <c r="P2637" s="5">
        <v>1094.9000000000001</v>
      </c>
      <c r="Q2637" s="5">
        <v>17.809895442139499</v>
      </c>
      <c r="R2637" s="1"/>
      <c r="V2637" s="86">
        <v>40234</v>
      </c>
      <c r="W2637" s="5">
        <v>7.75</v>
      </c>
      <c r="Z2637" s="86">
        <v>40136</v>
      </c>
      <c r="AA2637" s="5">
        <v>86.24</v>
      </c>
      <c r="AC2637" s="1">
        <v>40120</v>
      </c>
      <c r="AD2637">
        <v>3.6444999999999999</v>
      </c>
      <c r="AE2637" s="87">
        <f t="shared" ca="1" si="290"/>
        <v>4.6699999999999964E-2</v>
      </c>
      <c r="AF2637" s="87">
        <f t="shared" ca="1" si="291"/>
        <v>7.8741491603855088E-2</v>
      </c>
      <c r="AG2637" s="87">
        <f t="shared" ca="1" si="292"/>
        <v>1.2696684015915316</v>
      </c>
      <c r="AI2637" s="1">
        <v>39994</v>
      </c>
      <c r="AJ2637">
        <v>919.32</v>
      </c>
      <c r="AK2637" s="85">
        <f t="shared" ca="1" si="295"/>
        <v>-8.5673806642459615E-3</v>
      </c>
      <c r="AL2637" s="87">
        <f t="shared" ca="1" si="293"/>
        <v>1.2977493227808111E-2</v>
      </c>
      <c r="AM2637" s="87">
        <f t="shared" ca="1" si="294"/>
        <v>20.925579065877578</v>
      </c>
    </row>
    <row r="2638" spans="2:39" x14ac:dyDescent="0.45">
      <c r="B2638" s="86">
        <v>40253</v>
      </c>
      <c r="C2638" s="5">
        <v>90.56</v>
      </c>
      <c r="E2638" s="86">
        <v>40263</v>
      </c>
      <c r="F2638" s="5">
        <v>3.7894999999999999</v>
      </c>
      <c r="G2638" s="5">
        <v>0.97413283659536354</v>
      </c>
      <c r="I2638" s="86">
        <v>40134</v>
      </c>
      <c r="J2638" s="5">
        <v>22.41</v>
      </c>
      <c r="L2638" s="86">
        <v>40269</v>
      </c>
      <c r="M2638" s="5">
        <v>2.653</v>
      </c>
      <c r="O2638" s="86">
        <f t="shared" ca="1" si="289"/>
        <v>40269</v>
      </c>
      <c r="P2638" s="5">
        <v>1109.8</v>
      </c>
      <c r="Q2638" s="5">
        <v>14.9403166529472</v>
      </c>
      <c r="R2638" s="1"/>
      <c r="V2638" s="86">
        <v>40233</v>
      </c>
      <c r="W2638" s="5">
        <v>8.75</v>
      </c>
      <c r="Z2638" s="86">
        <v>40135</v>
      </c>
      <c r="AA2638" s="5">
        <v>86.06</v>
      </c>
      <c r="AC2638" s="1">
        <v>40119</v>
      </c>
      <c r="AD2638">
        <v>3.5977999999999999</v>
      </c>
      <c r="AE2638" s="87">
        <f t="shared" ca="1" si="290"/>
        <v>3.5299999999999887E-2</v>
      </c>
      <c r="AF2638" s="87">
        <f t="shared" ca="1" si="291"/>
        <v>7.9603454698900983E-2</v>
      </c>
      <c r="AG2638" s="87">
        <f t="shared" ca="1" si="292"/>
        <v>1.283567138875094</v>
      </c>
      <c r="AI2638" s="1">
        <v>39993</v>
      </c>
      <c r="AJ2638">
        <v>927.23</v>
      </c>
      <c r="AK2638" s="85">
        <f t="shared" ca="1" si="295"/>
        <v>9.0243444741366068E-3</v>
      </c>
      <c r="AL2638" s="87">
        <f t="shared" ca="1" si="293"/>
        <v>9.4017226455562763E-3</v>
      </c>
      <c r="AM2638" s="87">
        <f t="shared" ca="1" si="294"/>
        <v>15.159822249298005</v>
      </c>
    </row>
    <row r="2639" spans="2:39" x14ac:dyDescent="0.45">
      <c r="B2639" s="86">
        <v>40252</v>
      </c>
      <c r="C2639" s="5">
        <v>91.24</v>
      </c>
      <c r="E2639" s="86">
        <v>40262</v>
      </c>
      <c r="F2639" s="5">
        <v>3.8119999999999998</v>
      </c>
      <c r="G2639" s="5">
        <v>1.0816424470837536</v>
      </c>
      <c r="I2639" s="86">
        <v>40133</v>
      </c>
      <c r="J2639" s="5">
        <v>22.89</v>
      </c>
      <c r="L2639" s="86">
        <v>40268</v>
      </c>
      <c r="M2639" s="5">
        <v>2.6276999999999999</v>
      </c>
      <c r="O2639" s="86">
        <f t="shared" ca="1" si="289"/>
        <v>40268</v>
      </c>
      <c r="P2639" s="5">
        <v>1110.32</v>
      </c>
      <c r="Q2639" s="5">
        <v>16.474895259997499</v>
      </c>
      <c r="R2639" s="1"/>
      <c r="V2639" s="86">
        <v>40232</v>
      </c>
      <c r="W2639" s="5">
        <v>9.5</v>
      </c>
      <c r="Z2639" s="86">
        <v>40134</v>
      </c>
      <c r="AA2639" s="5">
        <v>86.28</v>
      </c>
      <c r="AC2639" s="1">
        <v>40116</v>
      </c>
      <c r="AD2639">
        <v>3.5625</v>
      </c>
      <c r="AE2639" s="87">
        <f t="shared" ca="1" si="290"/>
        <v>-0.10049999999999981</v>
      </c>
      <c r="AF2639" s="87">
        <f t="shared" ca="1" si="291"/>
        <v>8.8286899745469924E-2</v>
      </c>
      <c r="AG2639" s="87">
        <f t="shared" ca="1" si="292"/>
        <v>1.4235834830923442</v>
      </c>
      <c r="AI2639" s="1">
        <v>39990</v>
      </c>
      <c r="AJ2639">
        <v>918.9</v>
      </c>
      <c r="AK2639" s="85">
        <f t="shared" ca="1" si="295"/>
        <v>-1.4789363055836941E-3</v>
      </c>
      <c r="AL2639" s="87">
        <f t="shared" ca="1" si="293"/>
        <v>9.9374017426615054E-3</v>
      </c>
      <c r="AM2639" s="87">
        <f t="shared" ca="1" si="294"/>
        <v>16.023578839545646</v>
      </c>
    </row>
    <row r="2640" spans="2:39" x14ac:dyDescent="0.45">
      <c r="B2640" s="86">
        <v>40249</v>
      </c>
      <c r="C2640" s="5">
        <v>92.43</v>
      </c>
      <c r="E2640" s="86">
        <v>40261</v>
      </c>
      <c r="F2640" s="5">
        <v>3.7629000000000001</v>
      </c>
      <c r="G2640" s="5">
        <v>1.036570491251479</v>
      </c>
      <c r="I2640" s="86">
        <v>40130</v>
      </c>
      <c r="J2640" s="5">
        <v>23.36</v>
      </c>
      <c r="L2640" s="86">
        <v>40267</v>
      </c>
      <c r="M2640" s="5">
        <v>2.5928</v>
      </c>
      <c r="O2640" s="86">
        <f t="shared" ref="O2640:O2703" ca="1" si="296">VALUE(L2640)</f>
        <v>40267</v>
      </c>
      <c r="P2640" s="5">
        <v>1109.3</v>
      </c>
      <c r="Q2640" s="5">
        <v>16.461282912958701</v>
      </c>
      <c r="R2640" s="1"/>
      <c r="V2640" s="86">
        <v>40231</v>
      </c>
      <c r="W2640" s="5">
        <v>9.5</v>
      </c>
      <c r="Z2640" s="86">
        <v>40133</v>
      </c>
      <c r="AA2640" s="5">
        <v>86.3</v>
      </c>
      <c r="AC2640" s="1">
        <v>40115</v>
      </c>
      <c r="AD2640">
        <v>3.6629999999999998</v>
      </c>
      <c r="AE2640" s="87">
        <f t="shared" ca="1" si="290"/>
        <v>7.6999999999999957E-2</v>
      </c>
      <c r="AF2640" s="87">
        <f t="shared" ca="1" si="291"/>
        <v>9.7462779220240367E-2</v>
      </c>
      <c r="AG2640" s="87">
        <f t="shared" ca="1" si="292"/>
        <v>1.5715400938781874</v>
      </c>
      <c r="AI2640" s="1">
        <v>39989</v>
      </c>
      <c r="AJ2640">
        <v>920.26</v>
      </c>
      <c r="AK2640" s="85">
        <f t="shared" ca="1" si="295"/>
        <v>2.1217576096281384E-2</v>
      </c>
      <c r="AL2640" s="87">
        <f t="shared" ca="1" si="293"/>
        <v>2.2085992466963831E-2</v>
      </c>
      <c r="AM2640" s="87">
        <f t="shared" ca="1" si="294"/>
        <v>35.612592779128505</v>
      </c>
    </row>
    <row r="2641" spans="2:39" x14ac:dyDescent="0.45">
      <c r="B2641" s="86">
        <v>40248</v>
      </c>
      <c r="C2641" s="5">
        <v>91.39</v>
      </c>
      <c r="E2641" s="86">
        <v>40260</v>
      </c>
      <c r="F2641" s="5">
        <v>3.6638000000000002</v>
      </c>
      <c r="G2641" s="5">
        <v>0.65418304013479323</v>
      </c>
      <c r="I2641" s="86">
        <v>40129</v>
      </c>
      <c r="J2641" s="5">
        <v>24.24</v>
      </c>
      <c r="L2641" s="86">
        <v>40266</v>
      </c>
      <c r="M2641" s="5">
        <v>2.6225000000000001</v>
      </c>
      <c r="O2641" s="86">
        <f t="shared" ca="1" si="296"/>
        <v>40266</v>
      </c>
      <c r="P2641" s="5">
        <v>1093.48</v>
      </c>
      <c r="Q2641" s="5">
        <v>15.8693231425426</v>
      </c>
      <c r="R2641" s="1"/>
      <c r="V2641" s="86">
        <v>40228</v>
      </c>
      <c r="W2641" s="5">
        <v>10.5</v>
      </c>
      <c r="Z2641" s="86">
        <v>40130</v>
      </c>
      <c r="AA2641" s="5">
        <v>85.9</v>
      </c>
      <c r="AC2641" s="1">
        <v>40114</v>
      </c>
      <c r="AD2641">
        <v>3.5859999999999999</v>
      </c>
      <c r="AE2641" s="87">
        <f t="shared" ca="1" si="290"/>
        <v>-4.4799999999999951E-2</v>
      </c>
      <c r="AF2641" s="87">
        <f t="shared" ca="1" si="291"/>
        <v>9.5147407566715386E-2</v>
      </c>
      <c r="AG2641" s="87">
        <f t="shared" ca="1" si="292"/>
        <v>1.5342058477705423</v>
      </c>
      <c r="AI2641" s="1">
        <v>39988</v>
      </c>
      <c r="AJ2641">
        <v>900.94</v>
      </c>
      <c r="AK2641" s="85">
        <f t="shared" ca="1" si="295"/>
        <v>6.5032188392483712E-3</v>
      </c>
      <c r="AL2641" s="87">
        <f t="shared" ca="1" si="293"/>
        <v>1.7619503098970386E-2</v>
      </c>
      <c r="AM2641" s="87">
        <f t="shared" ca="1" si="294"/>
        <v>28.41059507616886</v>
      </c>
    </row>
    <row r="2642" spans="2:39" x14ac:dyDescent="0.45">
      <c r="B2642" s="86">
        <v>40247</v>
      </c>
      <c r="C2642" s="5">
        <v>91.26</v>
      </c>
      <c r="E2642" s="86">
        <v>40259</v>
      </c>
      <c r="F2642" s="5">
        <v>3.69</v>
      </c>
      <c r="G2642" s="5">
        <v>0.64156983252020383</v>
      </c>
      <c r="I2642" s="86">
        <v>40128</v>
      </c>
      <c r="J2642" s="5">
        <v>23.04</v>
      </c>
      <c r="L2642" s="86">
        <v>40263</v>
      </c>
      <c r="M2642" s="5">
        <v>2.5994999999999999</v>
      </c>
      <c r="O2642" s="86">
        <f t="shared" ca="1" si="296"/>
        <v>40263</v>
      </c>
      <c r="P2642" s="5">
        <v>1087.24</v>
      </c>
      <c r="Q2642" s="5">
        <v>15.880420490618899</v>
      </c>
      <c r="R2642" s="1"/>
      <c r="V2642" s="86">
        <v>40227</v>
      </c>
      <c r="W2642" s="5">
        <v>10.75</v>
      </c>
      <c r="Z2642" s="86">
        <v>40129</v>
      </c>
      <c r="AA2642" s="5">
        <v>86.07</v>
      </c>
      <c r="AC2642" s="1">
        <v>40113</v>
      </c>
      <c r="AD2642">
        <v>3.6307999999999998</v>
      </c>
      <c r="AE2642" s="87">
        <f t="shared" ca="1" si="290"/>
        <v>-0.11870000000000003</v>
      </c>
      <c r="AF2642" s="87">
        <f t="shared" ca="1" si="291"/>
        <v>9.207530885096174E-2</v>
      </c>
      <c r="AG2642" s="87">
        <f t="shared" ca="1" si="292"/>
        <v>1.4846697444212966</v>
      </c>
      <c r="AI2642" s="1">
        <v>39987</v>
      </c>
      <c r="AJ2642">
        <v>895.1</v>
      </c>
      <c r="AK2642" s="85">
        <f t="shared" ca="1" si="295"/>
        <v>2.3040711704166569E-3</v>
      </c>
      <c r="AL2642" s="87">
        <f t="shared" ca="1" si="293"/>
        <v>1.8039477484451033E-2</v>
      </c>
      <c r="AM2642" s="87">
        <f t="shared" ca="1" si="294"/>
        <v>29.087783424854514</v>
      </c>
    </row>
    <row r="2643" spans="2:39" x14ac:dyDescent="0.45">
      <c r="B2643" s="86">
        <v>40246</v>
      </c>
      <c r="C2643" s="5">
        <v>91.6</v>
      </c>
      <c r="E2643" s="86">
        <v>40256</v>
      </c>
      <c r="F2643" s="5">
        <v>3.7353000000000001</v>
      </c>
      <c r="G2643" s="5">
        <v>0.61061903016529206</v>
      </c>
      <c r="I2643" s="86">
        <v>40127</v>
      </c>
      <c r="J2643" s="5">
        <v>22.84</v>
      </c>
      <c r="L2643" s="86">
        <v>40262</v>
      </c>
      <c r="M2643" s="5">
        <v>2.6040000000000001</v>
      </c>
      <c r="O2643" s="86">
        <f t="shared" ca="1" si="296"/>
        <v>40262</v>
      </c>
      <c r="P2643" s="5">
        <v>1098.51</v>
      </c>
      <c r="Q2643" s="5">
        <v>23.063354742550001</v>
      </c>
      <c r="R2643" s="1"/>
      <c r="V2643" s="86">
        <v>40226</v>
      </c>
      <c r="W2643" s="5">
        <v>9.75</v>
      </c>
      <c r="Z2643" s="86">
        <v>40128</v>
      </c>
      <c r="AA2643" s="5">
        <v>85.97</v>
      </c>
      <c r="AC2643" s="1">
        <v>40112</v>
      </c>
      <c r="AD2643">
        <v>3.7494999999999998</v>
      </c>
      <c r="AE2643" s="87">
        <f t="shared" ca="1" si="290"/>
        <v>8.0499999999999794E-2</v>
      </c>
      <c r="AF2643" s="87">
        <f t="shared" ca="1" si="291"/>
        <v>2.0134775058754932E-2</v>
      </c>
      <c r="AG2643" s="87">
        <f t="shared" ca="1" si="292"/>
        <v>0.32466349245539067</v>
      </c>
      <c r="AI2643" s="1">
        <v>39986</v>
      </c>
      <c r="AJ2643">
        <v>893.04</v>
      </c>
      <c r="AK2643" s="85">
        <f t="shared" ca="1" si="295"/>
        <v>-3.1078360927762203E-2</v>
      </c>
      <c r="AL2643" s="87">
        <f t="shared" ca="1" si="293"/>
        <v>1.76786480714753E-2</v>
      </c>
      <c r="AM2643" s="87">
        <f t="shared" ca="1" si="294"/>
        <v>28.505963478738988</v>
      </c>
    </row>
    <row r="2644" spans="2:39" x14ac:dyDescent="0.45">
      <c r="B2644" s="86">
        <v>40245</v>
      </c>
      <c r="C2644" s="5">
        <v>92.5</v>
      </c>
      <c r="E2644" s="86">
        <v>40255</v>
      </c>
      <c r="F2644" s="5">
        <v>3.7149999999999999</v>
      </c>
      <c r="G2644" s="5">
        <v>0.57474342101497822</v>
      </c>
      <c r="I2644" s="86">
        <v>40126</v>
      </c>
      <c r="J2644" s="5">
        <v>23.15</v>
      </c>
      <c r="L2644" s="86">
        <v>40261</v>
      </c>
      <c r="M2644" s="5">
        <v>2.5548999999999999</v>
      </c>
      <c r="O2644" s="86">
        <f t="shared" ca="1" si="296"/>
        <v>40261</v>
      </c>
      <c r="P2644" s="5">
        <v>1093.01</v>
      </c>
      <c r="Q2644" s="5">
        <v>25.236298986730599</v>
      </c>
      <c r="R2644" s="1"/>
      <c r="V2644" s="86">
        <v>40225</v>
      </c>
      <c r="W2644" s="5">
        <v>9.75</v>
      </c>
      <c r="Z2644" s="86">
        <v>40127</v>
      </c>
      <c r="AA2644" s="5">
        <v>85.92</v>
      </c>
      <c r="AC2644" s="1">
        <v>40109</v>
      </c>
      <c r="AD2644">
        <v>3.669</v>
      </c>
      <c r="AE2644" s="87">
        <f t="shared" ca="1" si="290"/>
        <v>6.8099999999999827E-2</v>
      </c>
      <c r="AF2644" s="87">
        <f t="shared" ca="1" si="291"/>
        <v>4.9557533904207168E-2</v>
      </c>
      <c r="AG2644" s="87">
        <f t="shared" ca="1" si="292"/>
        <v>0.79909122341152461</v>
      </c>
      <c r="AI2644" s="1">
        <v>39983</v>
      </c>
      <c r="AJ2644">
        <v>921.23</v>
      </c>
      <c r="AK2644" s="85">
        <f t="shared" ca="1" si="295"/>
        <v>3.1093741076927695E-3</v>
      </c>
      <c r="AL2644" s="87">
        <f t="shared" ca="1" si="293"/>
        <v>9.0148333349686274E-3</v>
      </c>
      <c r="AM2644" s="87">
        <f t="shared" ca="1" si="294"/>
        <v>14.535981980894173</v>
      </c>
    </row>
    <row r="2645" spans="2:39" x14ac:dyDescent="0.45">
      <c r="B2645" s="86">
        <v>40242</v>
      </c>
      <c r="C2645" s="5">
        <v>92.7</v>
      </c>
      <c r="E2645" s="86">
        <v>40254</v>
      </c>
      <c r="F2645" s="5">
        <v>3.6724999999999999</v>
      </c>
      <c r="G2645" s="5">
        <v>0.18717638739969414</v>
      </c>
      <c r="I2645" s="86">
        <v>40123</v>
      </c>
      <c r="J2645" s="5">
        <v>24.19</v>
      </c>
      <c r="L2645" s="86">
        <v>40260</v>
      </c>
      <c r="M2645" s="5">
        <v>2.5152999999999999</v>
      </c>
      <c r="O2645" s="86">
        <f t="shared" ca="1" si="296"/>
        <v>40260</v>
      </c>
      <c r="P2645" s="5">
        <v>1093.08</v>
      </c>
      <c r="Q2645" s="5">
        <v>28.577004307984801</v>
      </c>
      <c r="R2645" s="1"/>
      <c r="V2645" s="86">
        <v>40224</v>
      </c>
      <c r="W2645" s="5">
        <v>9.75</v>
      </c>
      <c r="Z2645" s="86">
        <v>40126</v>
      </c>
      <c r="AA2645" s="5">
        <v>85.95</v>
      </c>
      <c r="AC2645" s="1">
        <v>40108</v>
      </c>
      <c r="AD2645">
        <v>3.6009000000000002</v>
      </c>
      <c r="AE2645" s="87">
        <f t="shared" ca="1" si="290"/>
        <v>3.6400000000000432E-2</v>
      </c>
      <c r="AF2645" s="87">
        <f t="shared" ca="1" si="291"/>
        <v>4.7003475048837201E-2</v>
      </c>
      <c r="AG2645" s="87">
        <f t="shared" ca="1" si="292"/>
        <v>0.75790826181889048</v>
      </c>
      <c r="AI2645" s="1">
        <v>39982</v>
      </c>
      <c r="AJ2645">
        <v>918.37</v>
      </c>
      <c r="AK2645" s="85">
        <f t="shared" ca="1" si="295"/>
        <v>8.3758444486582845E-3</v>
      </c>
      <c r="AL2645" s="87">
        <f t="shared" ca="1" si="293"/>
        <v>1.4043463348188267E-2</v>
      </c>
      <c r="AM2645" s="87">
        <f t="shared" ca="1" si="294"/>
        <v>22.644404238375511</v>
      </c>
    </row>
    <row r="2646" spans="2:39" x14ac:dyDescent="0.45">
      <c r="B2646" s="86">
        <v>40241</v>
      </c>
      <c r="C2646" s="5">
        <v>92.31</v>
      </c>
      <c r="E2646" s="86">
        <v>40253</v>
      </c>
      <c r="F2646" s="5">
        <v>3.6945000000000001</v>
      </c>
      <c r="G2646" s="5">
        <v>0.36336849982719349</v>
      </c>
      <c r="I2646" s="86">
        <v>40122</v>
      </c>
      <c r="J2646" s="5">
        <v>25.43</v>
      </c>
      <c r="L2646" s="86">
        <v>40259</v>
      </c>
      <c r="M2646" s="5">
        <v>2.528</v>
      </c>
      <c r="O2646" s="86">
        <f t="shared" ca="1" si="296"/>
        <v>40259</v>
      </c>
      <c r="P2646" s="5">
        <v>1069.3</v>
      </c>
      <c r="Q2646" s="5">
        <v>26.2704600910916</v>
      </c>
      <c r="R2646" s="1"/>
      <c r="V2646" s="86">
        <v>40221</v>
      </c>
      <c r="W2646" s="5">
        <v>9.75</v>
      </c>
      <c r="Z2646" s="86">
        <v>40123</v>
      </c>
      <c r="AA2646" s="5">
        <v>85.61</v>
      </c>
      <c r="AC2646" s="1">
        <v>40107</v>
      </c>
      <c r="AD2646">
        <v>3.5644999999999998</v>
      </c>
      <c r="AE2646" s="87">
        <f t="shared" ca="1" si="290"/>
        <v>4.6099999999999586E-2</v>
      </c>
      <c r="AF2646" s="87">
        <f t="shared" ca="1" si="291"/>
        <v>4.2901942457966198E-2</v>
      </c>
      <c r="AG2646" s="87">
        <f t="shared" ca="1" si="292"/>
        <v>0.69177303599759299</v>
      </c>
      <c r="AI2646" s="1">
        <v>39981</v>
      </c>
      <c r="AJ2646">
        <v>910.71</v>
      </c>
      <c r="AK2646" s="85">
        <f t="shared" ca="1" si="295"/>
        <v>-1.3825797185576352E-3</v>
      </c>
      <c r="AL2646" s="87">
        <f t="shared" ca="1" si="293"/>
        <v>1.1648286244642802E-2</v>
      </c>
      <c r="AM2646" s="87">
        <f t="shared" ca="1" si="294"/>
        <v>18.782297206054167</v>
      </c>
    </row>
    <row r="2647" spans="2:39" x14ac:dyDescent="0.45">
      <c r="B2647" s="86">
        <v>40240</v>
      </c>
      <c r="C2647" s="5">
        <v>96</v>
      </c>
      <c r="E2647" s="86">
        <v>40252</v>
      </c>
      <c r="F2647" s="5">
        <v>3.7345000000000002</v>
      </c>
      <c r="G2647" s="5">
        <v>0.26896018912346908</v>
      </c>
      <c r="I2647" s="86">
        <v>40121</v>
      </c>
      <c r="J2647" s="5">
        <v>27.72</v>
      </c>
      <c r="L2647" s="86">
        <v>40256</v>
      </c>
      <c r="M2647" s="5">
        <v>2.5434999999999999</v>
      </c>
      <c r="O2647" s="86">
        <f t="shared" ca="1" si="296"/>
        <v>40256</v>
      </c>
      <c r="P2647" s="5">
        <v>1066.6300000000001</v>
      </c>
      <c r="Q2647" s="5">
        <v>26.984344590638798</v>
      </c>
      <c r="R2647" s="1"/>
      <c r="V2647" s="86">
        <v>40220</v>
      </c>
      <c r="W2647" s="5">
        <v>9.5</v>
      </c>
      <c r="Z2647" s="86">
        <v>40122</v>
      </c>
      <c r="AA2647" s="5">
        <v>85.53</v>
      </c>
      <c r="AC2647" s="1">
        <v>40106</v>
      </c>
      <c r="AD2647">
        <v>3.5184000000000002</v>
      </c>
      <c r="AE2647" s="87">
        <f t="shared" ca="1" si="290"/>
        <v>-4.5299999999999674E-2</v>
      </c>
      <c r="AF2647" s="87">
        <f t="shared" ca="1" si="291"/>
        <v>4.6779553938303672E-2</v>
      </c>
      <c r="AG2647" s="87">
        <f t="shared" ca="1" si="292"/>
        <v>0.75429764240207742</v>
      </c>
      <c r="AI2647" s="1">
        <v>39980</v>
      </c>
      <c r="AJ2647">
        <v>911.97</v>
      </c>
      <c r="AK2647" s="85">
        <f t="shared" ca="1" si="295"/>
        <v>-1.2801900619248449E-2</v>
      </c>
      <c r="AL2647" s="87">
        <f t="shared" ca="1" si="293"/>
        <v>1.373575842500876E-2</v>
      </c>
      <c r="AM2647" s="87">
        <f t="shared" ca="1" si="294"/>
        <v>22.148244958156791</v>
      </c>
    </row>
    <row r="2648" spans="2:39" x14ac:dyDescent="0.45">
      <c r="B2648" s="86">
        <v>40239</v>
      </c>
      <c r="C2648" s="5">
        <v>99</v>
      </c>
      <c r="E2648" s="86">
        <v>40249</v>
      </c>
      <c r="F2648" s="5">
        <v>3.7490000000000001</v>
      </c>
      <c r="G2648" s="5">
        <v>0.36004608501320212</v>
      </c>
      <c r="I2648" s="86">
        <v>40120</v>
      </c>
      <c r="J2648" s="5">
        <v>28.81</v>
      </c>
      <c r="L2648" s="86">
        <v>40255</v>
      </c>
      <c r="M2648" s="5">
        <v>2.5739999999999998</v>
      </c>
      <c r="O2648" s="86">
        <f t="shared" ca="1" si="296"/>
        <v>40255</v>
      </c>
      <c r="P2648" s="5">
        <v>1046.5</v>
      </c>
      <c r="Q2648" s="5">
        <v>24.4182979724484</v>
      </c>
      <c r="R2648" s="1"/>
      <c r="V2648" s="86">
        <v>40219</v>
      </c>
      <c r="W2648" s="5">
        <v>10.75</v>
      </c>
      <c r="Z2648" s="86">
        <v>40121</v>
      </c>
      <c r="AA2648" s="5">
        <v>85.46</v>
      </c>
      <c r="AC2648" s="1">
        <v>40105</v>
      </c>
      <c r="AD2648">
        <v>3.5636999999999999</v>
      </c>
      <c r="AE2648" s="87">
        <f t="shared" ca="1" si="290"/>
        <v>-3.3600000000000296E-2</v>
      </c>
      <c r="AF2648" s="87">
        <f t="shared" ca="1" si="291"/>
        <v>5.5517827467099837E-2</v>
      </c>
      <c r="AG2648" s="87">
        <f t="shared" ca="1" si="292"/>
        <v>0.89519806933065538</v>
      </c>
      <c r="AI2648" s="1">
        <v>39979</v>
      </c>
      <c r="AJ2648">
        <v>923.72</v>
      </c>
      <c r="AK2648" s="85">
        <f t="shared" ca="1" si="295"/>
        <v>-2.4055536315656614E-2</v>
      </c>
      <c r="AL2648" s="87">
        <f t="shared" ca="1" si="293"/>
        <v>1.3283750856363873E-2</v>
      </c>
      <c r="AM2648" s="87">
        <f t="shared" ca="1" si="294"/>
        <v>21.419404653637425</v>
      </c>
    </row>
    <row r="2649" spans="2:39" x14ac:dyDescent="0.45">
      <c r="B2649" s="86">
        <v>40238</v>
      </c>
      <c r="C2649" s="5">
        <v>102.86</v>
      </c>
      <c r="E2649" s="86">
        <v>40248</v>
      </c>
      <c r="F2649" s="5">
        <v>3.7654999999999998</v>
      </c>
      <c r="G2649" s="5">
        <v>0.5081113887065869</v>
      </c>
      <c r="I2649" s="86">
        <v>40119</v>
      </c>
      <c r="J2649" s="5">
        <v>29.78</v>
      </c>
      <c r="L2649" s="86">
        <v>40254</v>
      </c>
      <c r="M2649" s="5">
        <v>2.5865</v>
      </c>
      <c r="O2649" s="86">
        <f t="shared" ca="1" si="296"/>
        <v>40254</v>
      </c>
      <c r="P2649" s="5">
        <v>1045.4100000000001</v>
      </c>
      <c r="Q2649" s="5">
        <v>25.670108228220499</v>
      </c>
      <c r="R2649" s="1"/>
      <c r="V2649" s="86">
        <v>40218</v>
      </c>
      <c r="W2649" s="5">
        <v>9.75</v>
      </c>
      <c r="Z2649" s="86">
        <v>40120</v>
      </c>
      <c r="AA2649" s="5">
        <v>85.33</v>
      </c>
      <c r="AC2649" s="1">
        <v>40102</v>
      </c>
      <c r="AD2649">
        <v>3.5973000000000002</v>
      </c>
      <c r="AE2649" s="87">
        <f t="shared" ca="1" si="290"/>
        <v>-3.8599999999999746E-2</v>
      </c>
      <c r="AF2649" s="87">
        <f t="shared" ca="1" si="291"/>
        <v>5.3992491761972405E-2</v>
      </c>
      <c r="AG2649" s="87">
        <f t="shared" ca="1" si="292"/>
        <v>0.87060277011581522</v>
      </c>
      <c r="AI2649" s="1">
        <v>39976</v>
      </c>
      <c r="AJ2649">
        <v>946.21</v>
      </c>
      <c r="AK2649" s="85">
        <f t="shared" ca="1" si="295"/>
        <v>1.3960131292622697E-3</v>
      </c>
      <c r="AL2649" s="87">
        <f t="shared" ca="1" si="293"/>
        <v>4.0579013113176271E-3</v>
      </c>
      <c r="AM2649" s="87">
        <f t="shared" ca="1" si="294"/>
        <v>6.5431692578002769</v>
      </c>
    </row>
    <row r="2650" spans="2:39" x14ac:dyDescent="0.45">
      <c r="B2650" s="86">
        <v>40235</v>
      </c>
      <c r="C2650" s="5">
        <v>102</v>
      </c>
      <c r="E2650" s="86">
        <v>40247</v>
      </c>
      <c r="F2650" s="5">
        <v>3.7505000000000002</v>
      </c>
      <c r="G2650" s="5">
        <v>0.83216040120480161</v>
      </c>
      <c r="I2650" s="86">
        <v>40116</v>
      </c>
      <c r="J2650" s="5">
        <v>30.69</v>
      </c>
      <c r="L2650" s="86">
        <v>40253</v>
      </c>
      <c r="M2650" s="5">
        <v>2.5941999999999998</v>
      </c>
      <c r="O2650" s="86">
        <f t="shared" ca="1" si="296"/>
        <v>40253</v>
      </c>
      <c r="P2650" s="5">
        <v>1042.8800000000001</v>
      </c>
      <c r="Q2650" s="5">
        <v>25.504175251053201</v>
      </c>
      <c r="R2650" s="1"/>
      <c r="V2650" s="86">
        <v>40217</v>
      </c>
      <c r="W2650" s="5">
        <v>9.81</v>
      </c>
      <c r="Z2650" s="86">
        <v>40119</v>
      </c>
      <c r="AA2650" s="5">
        <v>85.14</v>
      </c>
      <c r="AC2650" s="1">
        <v>40101</v>
      </c>
      <c r="AD2650">
        <v>3.6358999999999999</v>
      </c>
      <c r="AE2650" s="87">
        <f t="shared" ca="1" si="290"/>
        <v>5.3900000000000059E-2</v>
      </c>
      <c r="AF2650" s="87">
        <f t="shared" ca="1" si="291"/>
        <v>4.6638789292462027E-2</v>
      </c>
      <c r="AG2650" s="87">
        <f t="shared" ca="1" si="292"/>
        <v>0.75202788068883075</v>
      </c>
      <c r="AI2650" s="1">
        <v>39975</v>
      </c>
      <c r="AJ2650">
        <v>944.89</v>
      </c>
      <c r="AK2650" s="85">
        <f t="shared" ca="1" si="295"/>
        <v>6.0933077426593759E-3</v>
      </c>
      <c r="AL2650" s="87">
        <f t="shared" ca="1" si="293"/>
        <v>4.3224619134698125E-3</v>
      </c>
      <c r="AM2650" s="87">
        <f t="shared" ca="1" si="294"/>
        <v>6.9697604107194735</v>
      </c>
    </row>
    <row r="2651" spans="2:39" x14ac:dyDescent="0.45">
      <c r="B2651" s="86">
        <v>40234</v>
      </c>
      <c r="C2651" s="5">
        <v>102.95</v>
      </c>
      <c r="E2651" s="86">
        <v>40246</v>
      </c>
      <c r="F2651" s="5">
        <v>3.7389999999999999</v>
      </c>
      <c r="G2651" s="5">
        <v>0.94247057425329539</v>
      </c>
      <c r="I2651" s="86">
        <v>40115</v>
      </c>
      <c r="J2651" s="5">
        <v>24.76</v>
      </c>
      <c r="L2651" s="86">
        <v>40252</v>
      </c>
      <c r="M2651" s="5">
        <v>2.5931999999999999</v>
      </c>
      <c r="O2651" s="86">
        <f t="shared" ca="1" si="296"/>
        <v>40252</v>
      </c>
      <c r="P2651" s="5">
        <v>1036.2</v>
      </c>
      <c r="Q2651" s="5">
        <v>24.5476652912958</v>
      </c>
      <c r="R2651" s="1"/>
      <c r="V2651" s="86">
        <v>40214</v>
      </c>
      <c r="W2651" s="5">
        <v>10</v>
      </c>
      <c r="Z2651" s="86">
        <v>40116</v>
      </c>
      <c r="AA2651" s="5">
        <v>85.18</v>
      </c>
      <c r="AC2651" s="1">
        <v>40100</v>
      </c>
      <c r="AD2651">
        <v>3.5819999999999999</v>
      </c>
      <c r="AE2651" s="87">
        <f t="shared" ca="1" si="290"/>
        <v>6.5399999999999903E-2</v>
      </c>
      <c r="AF2651" s="87">
        <f t="shared" ca="1" si="291"/>
        <v>8.3817952532060189E-2</v>
      </c>
      <c r="AG2651" s="87">
        <f t="shared" ca="1" si="292"/>
        <v>1.3515238744962446</v>
      </c>
      <c r="AI2651" s="1">
        <v>39974</v>
      </c>
      <c r="AJ2651">
        <v>939.15</v>
      </c>
      <c r="AK2651" s="85">
        <f t="shared" ca="1" si="295"/>
        <v>-3.4864351475131232E-3</v>
      </c>
      <c r="AL2651" s="87">
        <f t="shared" ca="1" si="293"/>
        <v>3.0904222620427627E-3</v>
      </c>
      <c r="AM2651" s="87">
        <f t="shared" ca="1" si="294"/>
        <v>4.9831561655337184</v>
      </c>
    </row>
    <row r="2652" spans="2:39" x14ac:dyDescent="0.45">
      <c r="B2652" s="86">
        <v>40233</v>
      </c>
      <c r="C2652" s="5">
        <v>103</v>
      </c>
      <c r="E2652" s="86">
        <v>40245</v>
      </c>
      <c r="F2652" s="5">
        <v>3.7703000000000002</v>
      </c>
      <c r="G2652" s="5">
        <v>0.86347483074686915</v>
      </c>
      <c r="I2652" s="86">
        <v>40114</v>
      </c>
      <c r="J2652" s="5">
        <v>27.91</v>
      </c>
      <c r="L2652" s="86">
        <v>40249</v>
      </c>
      <c r="M2652" s="5">
        <v>2.5859999999999999</v>
      </c>
      <c r="O2652" s="86">
        <f t="shared" ca="1" si="296"/>
        <v>40249</v>
      </c>
      <c r="P2652" s="5">
        <v>1066.1099999999999</v>
      </c>
      <c r="Q2652" s="5">
        <v>21.777286443934301</v>
      </c>
      <c r="R2652" s="1"/>
      <c r="V2652" s="86">
        <v>40213</v>
      </c>
      <c r="W2652" s="5">
        <v>10.75</v>
      </c>
      <c r="Z2652" s="86">
        <v>40115</v>
      </c>
      <c r="AA2652" s="5">
        <v>85.99</v>
      </c>
      <c r="AC2652" s="1">
        <v>40099</v>
      </c>
      <c r="AD2652">
        <v>3.5165999999999999</v>
      </c>
      <c r="AE2652" s="87">
        <f t="shared" ca="1" si="290"/>
        <v>-2.7800000000000047E-2</v>
      </c>
      <c r="AF2652" s="87">
        <f t="shared" ca="1" si="291"/>
        <v>8.272151574207702E-2</v>
      </c>
      <c r="AG2652" s="87">
        <f t="shared" ca="1" si="292"/>
        <v>1.3338443624851217</v>
      </c>
      <c r="AI2652" s="1">
        <v>39973</v>
      </c>
      <c r="AJ2652">
        <v>942.43</v>
      </c>
      <c r="AK2652" s="85">
        <f t="shared" ca="1" si="295"/>
        <v>3.4970831305189678E-3</v>
      </c>
      <c r="AL2652" s="87">
        <f t="shared" ca="1" si="293"/>
        <v>6.2597796383682758E-3</v>
      </c>
      <c r="AM2652" s="87">
        <f t="shared" ca="1" si="294"/>
        <v>10.093591378415224</v>
      </c>
    </row>
    <row r="2653" spans="2:39" x14ac:dyDescent="0.45">
      <c r="B2653" s="86">
        <v>40232</v>
      </c>
      <c r="C2653" s="5">
        <v>103.35</v>
      </c>
      <c r="E2653" s="86">
        <v>40242</v>
      </c>
      <c r="F2653" s="5">
        <v>3.7250000000000001</v>
      </c>
      <c r="G2653" s="5">
        <v>0.8775345672203837</v>
      </c>
      <c r="I2653" s="86">
        <v>40113</v>
      </c>
      <c r="J2653" s="5">
        <v>24.83</v>
      </c>
      <c r="L2653" s="86">
        <v>40248</v>
      </c>
      <c r="M2653" s="5">
        <v>2.6072000000000002</v>
      </c>
      <c r="O2653" s="86">
        <f t="shared" ca="1" si="296"/>
        <v>40248</v>
      </c>
      <c r="P2653" s="5">
        <v>1042.6300000000001</v>
      </c>
      <c r="Q2653" s="5">
        <v>16.0373249980242</v>
      </c>
      <c r="R2653" s="1"/>
      <c r="V2653" s="86">
        <v>40212</v>
      </c>
      <c r="W2653" s="5">
        <v>10.81</v>
      </c>
      <c r="Z2653" s="86">
        <v>40114</v>
      </c>
      <c r="AA2653" s="5">
        <v>84.8</v>
      </c>
      <c r="AC2653" s="1">
        <v>40098</v>
      </c>
      <c r="AD2653">
        <v>3.5444</v>
      </c>
      <c r="AE2653" s="87">
        <f t="shared" ref="AE2653:AE2716" ca="1" si="297">(AD2653-AD2654)</f>
        <v>-1.2100000000000222E-2</v>
      </c>
      <c r="AF2653" s="87">
        <f t="shared" ref="AF2653:AF2716" ca="1" si="298">STDEV(AE2653:AE2656)</f>
        <v>9.6637721241069702E-2</v>
      </c>
      <c r="AG2653" s="87">
        <f t="shared" ref="AG2653:AG2716" ca="1" si="299">AF2653*SQRT(260)</f>
        <v>1.558236433707459</v>
      </c>
      <c r="AI2653" s="1">
        <v>39972</v>
      </c>
      <c r="AJ2653">
        <v>939.14</v>
      </c>
      <c r="AK2653" s="85">
        <f t="shared" ca="1" si="295"/>
        <v>-1.0110524852480749E-3</v>
      </c>
      <c r="AL2653" s="87">
        <f t="shared" ref="AL2653:AL2716" ca="1" si="300">STDEV(AK2653:AK2656)</f>
        <v>1.0332698942385778E-2</v>
      </c>
      <c r="AM2653" s="87">
        <f t="shared" ref="AM2653:AM2716" ca="1" si="301">AL2653*SQRT(260)*100</f>
        <v>16.660976421817193</v>
      </c>
    </row>
    <row r="2654" spans="2:39" x14ac:dyDescent="0.45">
      <c r="B2654" s="86">
        <v>40231</v>
      </c>
      <c r="C2654" s="5">
        <v>103.35</v>
      </c>
      <c r="E2654" s="86">
        <v>40241</v>
      </c>
      <c r="F2654" s="5">
        <v>3.6345000000000001</v>
      </c>
      <c r="G2654" s="5">
        <v>8.970507232035381E-2</v>
      </c>
      <c r="I2654" s="86">
        <v>40112</v>
      </c>
      <c r="J2654" s="5">
        <v>24.31</v>
      </c>
      <c r="L2654" s="86">
        <v>40247</v>
      </c>
      <c r="M2654" s="5">
        <v>2.6375000000000002</v>
      </c>
      <c r="O2654" s="86">
        <f t="shared" ca="1" si="296"/>
        <v>40247</v>
      </c>
      <c r="P2654" s="5">
        <v>1063.42</v>
      </c>
      <c r="Q2654" s="5">
        <v>14.2305610144842</v>
      </c>
      <c r="R2654" s="1"/>
      <c r="V2654" s="86">
        <v>40211</v>
      </c>
      <c r="W2654" s="5">
        <v>11.81</v>
      </c>
      <c r="Z2654" s="86">
        <v>40113</v>
      </c>
      <c r="AA2654" s="5">
        <v>86.22</v>
      </c>
      <c r="AC2654" s="1">
        <v>40095</v>
      </c>
      <c r="AD2654">
        <v>3.5565000000000002</v>
      </c>
      <c r="AE2654" s="87">
        <f t="shared" ca="1" si="297"/>
        <v>0.15500000000000025</v>
      </c>
      <c r="AF2654" s="87">
        <f t="shared" ca="1" si="298"/>
        <v>9.3010156255468601E-2</v>
      </c>
      <c r="AG2654" s="87">
        <f t="shared" ca="1" si="299"/>
        <v>1.4997437058822209</v>
      </c>
      <c r="AI2654" s="1">
        <v>39969</v>
      </c>
      <c r="AJ2654">
        <v>940.09</v>
      </c>
      <c r="AK2654" s="85">
        <f t="shared" ref="AK2654:AK2717" ca="1" si="302">LN(AJ2654/AJ2655)</f>
        <v>-2.5178627415764552E-3</v>
      </c>
      <c r="AL2654" s="87">
        <f t="shared" ca="1" si="300"/>
        <v>1.0485769236230624E-2</v>
      </c>
      <c r="AM2654" s="87">
        <f t="shared" ca="1" si="301"/>
        <v>16.907794854334181</v>
      </c>
    </row>
    <row r="2655" spans="2:39" x14ac:dyDescent="0.45">
      <c r="B2655" s="86">
        <v>40228</v>
      </c>
      <c r="C2655" s="5">
        <v>107.03</v>
      </c>
      <c r="E2655" s="86">
        <v>40240</v>
      </c>
      <c r="F2655" s="5">
        <v>3.6593</v>
      </c>
      <c r="G2655" s="5">
        <v>5.072392597844131E-2</v>
      </c>
      <c r="I2655" s="86">
        <v>40109</v>
      </c>
      <c r="J2655" s="5">
        <v>22.27</v>
      </c>
      <c r="L2655" s="86">
        <v>40246</v>
      </c>
      <c r="M2655" s="5">
        <v>2.6459999999999999</v>
      </c>
      <c r="O2655" s="86">
        <f t="shared" ca="1" si="296"/>
        <v>40246</v>
      </c>
      <c r="P2655" s="5">
        <v>1066.95</v>
      </c>
      <c r="Q2655" s="5">
        <v>17.929635806206502</v>
      </c>
      <c r="R2655" s="1"/>
      <c r="V2655" s="86">
        <v>40210</v>
      </c>
      <c r="W2655" s="5">
        <v>12.25</v>
      </c>
      <c r="Z2655" s="86">
        <v>40112</v>
      </c>
      <c r="AA2655" s="5">
        <v>86.9</v>
      </c>
      <c r="AC2655" s="1">
        <v>40094</v>
      </c>
      <c r="AD2655">
        <v>3.4015</v>
      </c>
      <c r="AE2655" s="87">
        <f t="shared" ca="1" si="297"/>
        <v>3.9000000000000146E-2</v>
      </c>
      <c r="AF2655" s="87">
        <f t="shared" ca="1" si="298"/>
        <v>5.3692542933508627E-2</v>
      </c>
      <c r="AG2655" s="87">
        <f t="shared" ca="1" si="299"/>
        <v>0.86576624058306484</v>
      </c>
      <c r="AI2655" s="1">
        <v>39968</v>
      </c>
      <c r="AJ2655">
        <v>942.46</v>
      </c>
      <c r="AK2655" s="85">
        <f t="shared" ca="1" si="302"/>
        <v>1.1418207308851205E-2</v>
      </c>
      <c r="AL2655" s="87">
        <f t="shared" ca="1" si="300"/>
        <v>1.6517605786929072E-2</v>
      </c>
      <c r="AM2655" s="87">
        <f t="shared" ca="1" si="301"/>
        <v>26.63383904780197</v>
      </c>
    </row>
    <row r="2656" spans="2:39" x14ac:dyDescent="0.45">
      <c r="B2656" s="86">
        <v>40227</v>
      </c>
      <c r="C2656" s="5">
        <v>110</v>
      </c>
      <c r="E2656" s="86">
        <v>40239</v>
      </c>
      <c r="F2656" s="5">
        <v>3.6720000000000002</v>
      </c>
      <c r="G2656" s="5">
        <v>0.4610039587682529</v>
      </c>
      <c r="I2656" s="86">
        <v>40108</v>
      </c>
      <c r="J2656" s="5">
        <v>20.69</v>
      </c>
      <c r="L2656" s="86">
        <v>40245</v>
      </c>
      <c r="M2656" s="5">
        <v>2.6453000000000002</v>
      </c>
      <c r="O2656" s="86">
        <f t="shared" ca="1" si="296"/>
        <v>40245</v>
      </c>
      <c r="P2656" s="5">
        <v>1079.5999999999999</v>
      </c>
      <c r="Q2656" s="5">
        <v>16.724871290250501</v>
      </c>
      <c r="R2656" s="1"/>
      <c r="V2656" s="86">
        <v>40207</v>
      </c>
      <c r="W2656" s="5">
        <v>12.5</v>
      </c>
      <c r="Z2656" s="86">
        <v>40109</v>
      </c>
      <c r="AA2656" s="5">
        <v>86.85</v>
      </c>
      <c r="AC2656" s="1">
        <v>40093</v>
      </c>
      <c r="AD2656">
        <v>3.3624999999999998</v>
      </c>
      <c r="AE2656" s="87">
        <f t="shared" ca="1" si="297"/>
        <v>-7.2799999999999976E-2</v>
      </c>
      <c r="AF2656" s="87">
        <f t="shared" ca="1" si="298"/>
        <v>5.6624435243688515E-2</v>
      </c>
      <c r="AG2656" s="87">
        <f t="shared" ca="1" si="299"/>
        <v>0.91304158357291432</v>
      </c>
      <c r="AI2656" s="1">
        <v>39967</v>
      </c>
      <c r="AJ2656">
        <v>931.76</v>
      </c>
      <c r="AK2656" s="85">
        <f t="shared" ca="1" si="302"/>
        <v>-1.3834486568385958E-2</v>
      </c>
      <c r="AL2656" s="87">
        <f t="shared" ca="1" si="300"/>
        <v>1.6762887470043862E-2</v>
      </c>
      <c r="AM2656" s="87">
        <f t="shared" ca="1" si="301"/>
        <v>27.029343877843559</v>
      </c>
    </row>
    <row r="2657" spans="2:39" x14ac:dyDescent="0.45">
      <c r="B2657" s="86">
        <v>40226</v>
      </c>
      <c r="C2657" s="5">
        <v>109</v>
      </c>
      <c r="E2657" s="86">
        <v>40238</v>
      </c>
      <c r="F2657" s="5">
        <v>3.6880999999999999</v>
      </c>
      <c r="G2657" s="5">
        <v>0.5036347717675318</v>
      </c>
      <c r="I2657" s="86">
        <v>40107</v>
      </c>
      <c r="J2657" s="5">
        <v>22.22</v>
      </c>
      <c r="L2657" s="86">
        <v>40242</v>
      </c>
      <c r="M2657" s="5">
        <v>2.609</v>
      </c>
      <c r="O2657" s="86">
        <f t="shared" ca="1" si="296"/>
        <v>40242</v>
      </c>
      <c r="P2657" s="5">
        <v>1092.9100000000001</v>
      </c>
      <c r="Q2657" s="5">
        <v>14.9453600470449</v>
      </c>
      <c r="R2657" s="1"/>
      <c r="V2657" s="86">
        <v>40206</v>
      </c>
      <c r="W2657" s="5">
        <v>11.94</v>
      </c>
      <c r="Z2657" s="86">
        <v>40108</v>
      </c>
      <c r="AA2657" s="5">
        <v>87</v>
      </c>
      <c r="AC2657" s="1">
        <v>40092</v>
      </c>
      <c r="AD2657">
        <v>3.4352999999999998</v>
      </c>
      <c r="AE2657" s="87">
        <f t="shared" ca="1" si="297"/>
        <v>4.2499999999999982E-2</v>
      </c>
      <c r="AF2657" s="87">
        <f t="shared" ca="1" si="298"/>
        <v>8.3706988955522768E-2</v>
      </c>
      <c r="AG2657" s="87">
        <f t="shared" ca="1" si="299"/>
        <v>1.3497346405868089</v>
      </c>
      <c r="AI2657" s="1">
        <v>39966</v>
      </c>
      <c r="AJ2657">
        <v>944.74</v>
      </c>
      <c r="AK2657" s="85">
        <f t="shared" ca="1" si="302"/>
        <v>1.9813421329166413E-3</v>
      </c>
      <c r="AL2657" s="87">
        <f t="shared" ca="1" si="300"/>
        <v>9.6334674173306333E-3</v>
      </c>
      <c r="AM2657" s="87">
        <f t="shared" ca="1" si="301"/>
        <v>15.533499465671103</v>
      </c>
    </row>
    <row r="2658" spans="2:39" x14ac:dyDescent="0.45">
      <c r="B2658" s="86">
        <v>40225</v>
      </c>
      <c r="C2658" s="5">
        <v>109</v>
      </c>
      <c r="E2658" s="86">
        <v>40235</v>
      </c>
      <c r="F2658" s="5">
        <v>3.7014999999999998</v>
      </c>
      <c r="G2658" s="5">
        <v>0.80253394528414157</v>
      </c>
      <c r="I2658" s="86">
        <v>40106</v>
      </c>
      <c r="J2658" s="5">
        <v>20.9</v>
      </c>
      <c r="L2658" s="86">
        <v>40241</v>
      </c>
      <c r="M2658" s="5">
        <v>2.5594999999999999</v>
      </c>
      <c r="O2658" s="86">
        <f t="shared" ca="1" si="296"/>
        <v>40241</v>
      </c>
      <c r="P2658" s="5">
        <v>1081.4000000000001</v>
      </c>
      <c r="Q2658" s="5">
        <v>14.2625787685168</v>
      </c>
      <c r="R2658" s="1"/>
      <c r="V2658" s="86">
        <v>40205</v>
      </c>
      <c r="W2658" s="5">
        <v>12</v>
      </c>
      <c r="Z2658" s="86">
        <v>40107</v>
      </c>
      <c r="AA2658" s="5">
        <v>86.34</v>
      </c>
      <c r="AC2658" s="1">
        <v>40091</v>
      </c>
      <c r="AD2658">
        <v>3.3927999999999998</v>
      </c>
      <c r="AE2658" s="87">
        <f t="shared" ca="1" si="297"/>
        <v>1.0799999999999699E-2</v>
      </c>
      <c r="AF2658" s="87">
        <f t="shared" ca="1" si="298"/>
        <v>8.0076650779112926E-2</v>
      </c>
      <c r="AG2658" s="87">
        <f t="shared" ca="1" si="299"/>
        <v>1.2911971964034006</v>
      </c>
      <c r="AI2658" s="1">
        <v>39965</v>
      </c>
      <c r="AJ2658">
        <v>942.87</v>
      </c>
      <c r="AK2658" s="85">
        <f t="shared" ca="1" si="302"/>
        <v>2.5489964977205959E-2</v>
      </c>
      <c r="AL2658" s="87">
        <f t="shared" ca="1" si="300"/>
        <v>1.9357572724289722E-2</v>
      </c>
      <c r="AM2658" s="87">
        <f t="shared" ca="1" si="301"/>
        <v>31.213148136931494</v>
      </c>
    </row>
    <row r="2659" spans="2:39" x14ac:dyDescent="0.45">
      <c r="B2659" s="86">
        <v>40221</v>
      </c>
      <c r="C2659" s="5">
        <v>110.34</v>
      </c>
      <c r="E2659" s="86">
        <v>40234</v>
      </c>
      <c r="F2659" s="5">
        <v>3.71</v>
      </c>
      <c r="G2659" s="5">
        <v>0.87766948980429338</v>
      </c>
      <c r="I2659" s="86">
        <v>40105</v>
      </c>
      <c r="J2659" s="5">
        <v>21.49</v>
      </c>
      <c r="L2659" s="86">
        <v>40240</v>
      </c>
      <c r="M2659" s="5">
        <v>2.6307999999999998</v>
      </c>
      <c r="O2659" s="86">
        <f t="shared" ca="1" si="296"/>
        <v>40240</v>
      </c>
      <c r="P2659" s="5">
        <v>1091.06</v>
      </c>
      <c r="Q2659" s="5">
        <v>12.9830414377564</v>
      </c>
      <c r="R2659" s="1"/>
      <c r="V2659" s="86">
        <v>40204</v>
      </c>
      <c r="W2659" s="5">
        <v>11.75</v>
      </c>
      <c r="Z2659" s="86">
        <v>40106</v>
      </c>
      <c r="AA2659" s="5">
        <v>86.19</v>
      </c>
      <c r="AC2659" s="1">
        <v>40088</v>
      </c>
      <c r="AD2659">
        <v>3.3820000000000001</v>
      </c>
      <c r="AE2659" s="87">
        <f t="shared" ca="1" si="297"/>
        <v>5.1500000000000323E-2</v>
      </c>
      <c r="AF2659" s="87">
        <f t="shared" ca="1" si="298"/>
        <v>7.9109560104958315E-2</v>
      </c>
      <c r="AG2659" s="87">
        <f t="shared" ca="1" si="299"/>
        <v>1.2756033278413799</v>
      </c>
      <c r="AI2659" s="1">
        <v>39962</v>
      </c>
      <c r="AJ2659">
        <v>919.14</v>
      </c>
      <c r="AK2659" s="85">
        <f t="shared" ca="1" si="302"/>
        <v>1.3483448796435801E-2</v>
      </c>
      <c r="AL2659" s="87">
        <f t="shared" ca="1" si="300"/>
        <v>1.9494405232327126E-2</v>
      </c>
      <c r="AM2659" s="87">
        <f t="shared" ca="1" si="301"/>
        <v>31.433783926560228</v>
      </c>
    </row>
    <row r="2660" spans="2:39" x14ac:dyDescent="0.45">
      <c r="B2660" s="86">
        <v>40220</v>
      </c>
      <c r="C2660" s="5">
        <v>112.69</v>
      </c>
      <c r="E2660" s="86">
        <v>40233</v>
      </c>
      <c r="F2660" s="5">
        <v>3.7795000000000001</v>
      </c>
      <c r="G2660" s="5">
        <v>0.82696431805328108</v>
      </c>
      <c r="I2660" s="86">
        <v>40102</v>
      </c>
      <c r="J2660" s="5">
        <v>21.43</v>
      </c>
      <c r="L2660" s="86">
        <v>40239</v>
      </c>
      <c r="M2660" s="5">
        <v>2.6469999999999998</v>
      </c>
      <c r="O2660" s="86">
        <f t="shared" ca="1" si="296"/>
        <v>40239</v>
      </c>
      <c r="P2660" s="5">
        <v>1097.9100000000001</v>
      </c>
      <c r="Q2660" s="5">
        <v>11.624161932331001</v>
      </c>
      <c r="R2660" s="1"/>
      <c r="V2660" s="86">
        <v>40203</v>
      </c>
      <c r="W2660" s="5">
        <v>11.25</v>
      </c>
      <c r="Z2660" s="86">
        <v>40105</v>
      </c>
      <c r="AA2660" s="5">
        <v>86.03</v>
      </c>
      <c r="AC2660" s="1">
        <v>40087</v>
      </c>
      <c r="AD2660">
        <v>3.3304999999999998</v>
      </c>
      <c r="AE2660" s="87">
        <f t="shared" ca="1" si="297"/>
        <v>-0.12880000000000003</v>
      </c>
      <c r="AF2660" s="87">
        <f t="shared" ca="1" si="298"/>
        <v>6.5634004144193375E-2</v>
      </c>
      <c r="AG2660" s="87">
        <f t="shared" ca="1" si="299"/>
        <v>1.0583165169267643</v>
      </c>
      <c r="AI2660" s="1">
        <v>39961</v>
      </c>
      <c r="AJ2660">
        <v>906.83</v>
      </c>
      <c r="AK2660" s="85">
        <f t="shared" ca="1" si="302"/>
        <v>1.5301233587101505E-2</v>
      </c>
      <c r="AL2660" s="87">
        <f t="shared" ca="1" si="300"/>
        <v>1.975727876474007E-2</v>
      </c>
      <c r="AM2660" s="87">
        <f t="shared" ca="1" si="301"/>
        <v>31.857654761264005</v>
      </c>
    </row>
    <row r="2661" spans="2:39" x14ac:dyDescent="0.45">
      <c r="B2661" s="86">
        <v>40219</v>
      </c>
      <c r="C2661" s="5">
        <v>112</v>
      </c>
      <c r="E2661" s="86">
        <v>40232</v>
      </c>
      <c r="F2661" s="5">
        <v>3.7810000000000001</v>
      </c>
      <c r="G2661" s="5">
        <v>1.2112137438674193</v>
      </c>
      <c r="I2661" s="86">
        <v>40101</v>
      </c>
      <c r="J2661" s="5">
        <v>21.72</v>
      </c>
      <c r="L2661" s="86">
        <v>40238</v>
      </c>
      <c r="M2661" s="5">
        <v>2.6400999999999999</v>
      </c>
      <c r="O2661" s="86">
        <f t="shared" ca="1" si="296"/>
        <v>40238</v>
      </c>
      <c r="P2661" s="5">
        <v>1087.68</v>
      </c>
      <c r="Q2661" s="5">
        <v>12.4051297430308</v>
      </c>
      <c r="R2661" s="1"/>
      <c r="V2661" s="86">
        <v>40200</v>
      </c>
      <c r="W2661" s="5">
        <v>12.56</v>
      </c>
      <c r="Z2661" s="86">
        <v>40102</v>
      </c>
      <c r="AA2661" s="5">
        <v>86.01</v>
      </c>
      <c r="AC2661" s="1">
        <v>40086</v>
      </c>
      <c r="AD2661">
        <v>3.4592999999999998</v>
      </c>
      <c r="AE2661" s="87">
        <f t="shared" ca="1" si="297"/>
        <v>2.0299999999999763E-2</v>
      </c>
      <c r="AF2661" s="87">
        <f t="shared" ca="1" si="298"/>
        <v>4.6750998206811806E-2</v>
      </c>
      <c r="AG2661" s="87">
        <f t="shared" ca="1" si="299"/>
        <v>0.7538371950671201</v>
      </c>
      <c r="AI2661" s="1">
        <v>39960</v>
      </c>
      <c r="AJ2661">
        <v>893.06</v>
      </c>
      <c r="AK2661" s="85">
        <f t="shared" ca="1" si="302"/>
        <v>-1.9153403267374251E-2</v>
      </c>
      <c r="AL2661" s="87">
        <f t="shared" ca="1" si="300"/>
        <v>2.0777815328460104E-2</v>
      </c>
      <c r="AM2661" s="87">
        <f t="shared" ca="1" si="301"/>
        <v>33.503220524918767</v>
      </c>
    </row>
    <row r="2662" spans="2:39" x14ac:dyDescent="0.45">
      <c r="B2662" s="86">
        <v>40218</v>
      </c>
      <c r="C2662" s="5">
        <v>111.66</v>
      </c>
      <c r="E2662" s="86">
        <v>40231</v>
      </c>
      <c r="F2662" s="5">
        <v>3.8860999999999999</v>
      </c>
      <c r="G2662" s="5">
        <v>0.83214100367666011</v>
      </c>
      <c r="I2662" s="86">
        <v>40100</v>
      </c>
      <c r="J2662" s="5">
        <v>22.86</v>
      </c>
      <c r="L2662" s="86">
        <v>40235</v>
      </c>
      <c r="M2662" s="5">
        <v>2.6404999999999998</v>
      </c>
      <c r="O2662" s="86">
        <f t="shared" ca="1" si="296"/>
        <v>40235</v>
      </c>
      <c r="P2662" s="5">
        <v>1096.56</v>
      </c>
      <c r="Q2662" s="5">
        <v>10.532332920745301</v>
      </c>
      <c r="R2662" s="1"/>
      <c r="V2662" s="86">
        <v>40199</v>
      </c>
      <c r="W2662" s="5">
        <v>10.5</v>
      </c>
      <c r="Z2662" s="86">
        <v>40101</v>
      </c>
      <c r="AA2662" s="5">
        <v>86.02</v>
      </c>
      <c r="AC2662" s="1">
        <v>40085</v>
      </c>
      <c r="AD2662">
        <v>3.4390000000000001</v>
      </c>
      <c r="AE2662" s="87">
        <f t="shared" ca="1" si="297"/>
        <v>-2.4999999999999467E-3</v>
      </c>
      <c r="AF2662" s="87">
        <f t="shared" ca="1" si="298"/>
        <v>3.4103702145075063E-2</v>
      </c>
      <c r="AG2662" s="87">
        <f t="shared" ca="1" si="299"/>
        <v>0.54990567372959454</v>
      </c>
      <c r="AI2662" s="1">
        <v>39959</v>
      </c>
      <c r="AJ2662">
        <v>910.33</v>
      </c>
      <c r="AK2662" s="85">
        <f t="shared" ca="1" si="302"/>
        <v>2.5962188826917313E-2</v>
      </c>
      <c r="AL2662" s="87">
        <f t="shared" ca="1" si="300"/>
        <v>1.8137260118124061E-2</v>
      </c>
      <c r="AM2662" s="87">
        <f t="shared" ca="1" si="301"/>
        <v>29.245453184050398</v>
      </c>
    </row>
    <row r="2663" spans="2:39" x14ac:dyDescent="0.45">
      <c r="B2663" s="86">
        <v>40217</v>
      </c>
      <c r="C2663" s="5">
        <v>110.32</v>
      </c>
      <c r="E2663" s="86">
        <v>40228</v>
      </c>
      <c r="F2663" s="5">
        <v>3.8780000000000001</v>
      </c>
      <c r="G2663" s="5">
        <v>0.98715753555346852</v>
      </c>
      <c r="I2663" s="86">
        <v>40099</v>
      </c>
      <c r="J2663" s="5">
        <v>22.99</v>
      </c>
      <c r="L2663" s="86">
        <v>40234</v>
      </c>
      <c r="M2663" s="5">
        <v>2.6520000000000001</v>
      </c>
      <c r="O2663" s="86">
        <f t="shared" ca="1" si="296"/>
        <v>40234</v>
      </c>
      <c r="P2663" s="5">
        <v>1092.02</v>
      </c>
      <c r="Q2663" s="5">
        <v>12.3026202751134</v>
      </c>
      <c r="R2663" s="1"/>
      <c r="V2663" s="86">
        <v>40198</v>
      </c>
      <c r="W2663" s="5">
        <v>10.25</v>
      </c>
      <c r="Z2663" s="86">
        <v>40100</v>
      </c>
      <c r="AA2663" s="5">
        <v>86.04</v>
      </c>
      <c r="AC2663" s="1">
        <v>40084</v>
      </c>
      <c r="AD2663">
        <v>3.4415</v>
      </c>
      <c r="AE2663" s="87">
        <f t="shared" ca="1" si="297"/>
        <v>-4.2499999999999982E-2</v>
      </c>
      <c r="AF2663" s="87">
        <f t="shared" ca="1" si="298"/>
        <v>2.0892582415776066E-2</v>
      </c>
      <c r="AG2663" s="87">
        <f t="shared" ca="1" si="299"/>
        <v>0.33688276892711322</v>
      </c>
      <c r="AI2663" s="1">
        <v>39955</v>
      </c>
      <c r="AJ2663">
        <v>887</v>
      </c>
      <c r="AK2663" s="85">
        <f t="shared" ca="1" si="302"/>
        <v>-1.4983132699999018E-3</v>
      </c>
      <c r="AL2663" s="87">
        <f t="shared" ca="1" si="300"/>
        <v>7.2468386772660378E-3</v>
      </c>
      <c r="AM2663" s="87">
        <f t="shared" ca="1" si="301"/>
        <v>11.685176255291545</v>
      </c>
    </row>
    <row r="2664" spans="2:39" x14ac:dyDescent="0.45">
      <c r="B2664" s="86">
        <v>40214</v>
      </c>
      <c r="C2664" s="5">
        <v>109</v>
      </c>
      <c r="E2664" s="86">
        <v>40227</v>
      </c>
      <c r="F2664" s="5">
        <v>3.907</v>
      </c>
      <c r="G2664" s="5">
        <v>0.87764813564434652</v>
      </c>
      <c r="I2664" s="86">
        <v>40098</v>
      </c>
      <c r="J2664" s="5">
        <v>23.01</v>
      </c>
      <c r="L2664" s="86">
        <v>40233</v>
      </c>
      <c r="M2664" s="5">
        <v>2.6837</v>
      </c>
      <c r="O2664" s="86">
        <f t="shared" ca="1" si="296"/>
        <v>40233</v>
      </c>
      <c r="P2664" s="5">
        <v>1073.19</v>
      </c>
      <c r="Q2664" s="5">
        <v>19.753106831085201</v>
      </c>
      <c r="R2664" s="1"/>
      <c r="V2664" s="86">
        <v>40197</v>
      </c>
      <c r="W2664" s="5">
        <v>10</v>
      </c>
      <c r="Z2664" s="86">
        <v>40099</v>
      </c>
      <c r="AA2664" s="5">
        <v>85.7</v>
      </c>
      <c r="AC2664" s="1">
        <v>40081</v>
      </c>
      <c r="AD2664">
        <v>3.484</v>
      </c>
      <c r="AE2664" s="87">
        <f t="shared" ca="1" si="297"/>
        <v>-8.5999999999999854E-2</v>
      </c>
      <c r="AF2664" s="87">
        <f t="shared" ca="1" si="298"/>
        <v>2.2650882984996405E-2</v>
      </c>
      <c r="AG2664" s="87">
        <f t="shared" ca="1" si="299"/>
        <v>0.36523451370318205</v>
      </c>
      <c r="AI2664" s="1">
        <v>39954</v>
      </c>
      <c r="AJ2664">
        <v>888.33</v>
      </c>
      <c r="AK2664" s="85">
        <f t="shared" ca="1" si="302"/>
        <v>-1.6899609695565841E-2</v>
      </c>
      <c r="AL2664" s="87">
        <f t="shared" ca="1" si="300"/>
        <v>2.0015131938355503E-2</v>
      </c>
      <c r="AM2664" s="87">
        <f t="shared" ca="1" si="301"/>
        <v>32.273430510644886</v>
      </c>
    </row>
    <row r="2665" spans="2:39" x14ac:dyDescent="0.45">
      <c r="B2665" s="86">
        <v>40213</v>
      </c>
      <c r="C2665" s="5">
        <v>110.08</v>
      </c>
      <c r="E2665" s="86">
        <v>40226</v>
      </c>
      <c r="F2665" s="5">
        <v>3.8319999999999999</v>
      </c>
      <c r="G2665" s="5">
        <v>0.79113879945303978</v>
      </c>
      <c r="I2665" s="86">
        <v>40095</v>
      </c>
      <c r="J2665" s="5">
        <v>23.12</v>
      </c>
      <c r="L2665" s="86">
        <v>40232</v>
      </c>
      <c r="M2665" s="5">
        <v>2.6642000000000001</v>
      </c>
      <c r="O2665" s="86">
        <f t="shared" ca="1" si="296"/>
        <v>40232</v>
      </c>
      <c r="P2665" s="5">
        <v>1076.19</v>
      </c>
      <c r="Q2665" s="5">
        <v>19.7951183111741</v>
      </c>
      <c r="R2665" s="1"/>
      <c r="V2665" s="86">
        <v>40196</v>
      </c>
      <c r="W2665" s="5">
        <v>9.94</v>
      </c>
      <c r="Z2665" s="86">
        <v>40098</v>
      </c>
      <c r="AA2665" s="5">
        <v>85.72</v>
      </c>
      <c r="AC2665" s="1">
        <v>40080</v>
      </c>
      <c r="AD2665">
        <v>3.57</v>
      </c>
      <c r="AE2665" s="87">
        <f t="shared" ca="1" si="297"/>
        <v>-4.2499999999999982E-2</v>
      </c>
      <c r="AF2665" s="87">
        <f t="shared" ca="1" si="298"/>
        <v>3.1851216617265907E-2</v>
      </c>
      <c r="AG2665" s="87">
        <f t="shared" ca="1" si="299"/>
        <v>0.51358543593057515</v>
      </c>
      <c r="AI2665" s="1">
        <v>39953</v>
      </c>
      <c r="AJ2665">
        <v>903.47</v>
      </c>
      <c r="AK2665" s="85">
        <f t="shared" ca="1" si="302"/>
        <v>-5.1446348842104517E-3</v>
      </c>
      <c r="AL2665" s="87">
        <f t="shared" ca="1" si="300"/>
        <v>1.8474004980391815E-2</v>
      </c>
      <c r="AM2665" s="87">
        <f t="shared" ca="1" si="301"/>
        <v>29.788437959053983</v>
      </c>
    </row>
    <row r="2666" spans="2:39" x14ac:dyDescent="0.45">
      <c r="B2666" s="86">
        <v>40212</v>
      </c>
      <c r="C2666" s="5">
        <v>110.51</v>
      </c>
      <c r="E2666" s="86">
        <v>40225</v>
      </c>
      <c r="F2666" s="5">
        <v>3.7570000000000001</v>
      </c>
      <c r="G2666" s="5">
        <v>0.37427521068504527</v>
      </c>
      <c r="I2666" s="86">
        <v>40094</v>
      </c>
      <c r="J2666" s="5">
        <v>24.18</v>
      </c>
      <c r="L2666" s="86">
        <v>40231</v>
      </c>
      <c r="M2666" s="5">
        <v>2.7183999999999999</v>
      </c>
      <c r="O2666" s="86">
        <f t="shared" ca="1" si="296"/>
        <v>40231</v>
      </c>
      <c r="P2666" s="5">
        <v>1071.49</v>
      </c>
      <c r="Q2666" s="5">
        <v>19.814725773393999</v>
      </c>
      <c r="R2666" s="1"/>
      <c r="V2666" s="86">
        <v>40193</v>
      </c>
      <c r="W2666" s="5">
        <v>10.75</v>
      </c>
      <c r="Z2666" s="86">
        <v>40095</v>
      </c>
      <c r="AA2666" s="5">
        <v>85.74</v>
      </c>
      <c r="AC2666" s="1">
        <v>40079</v>
      </c>
      <c r="AD2666">
        <v>3.6124999999999998</v>
      </c>
      <c r="AE2666" s="87">
        <f t="shared" ca="1" si="297"/>
        <v>-4.9000000000000377E-2</v>
      </c>
      <c r="AF2666" s="87">
        <f t="shared" ca="1" si="298"/>
        <v>6.4713471034502118E-2</v>
      </c>
      <c r="AG2666" s="87">
        <f t="shared" ca="1" si="299"/>
        <v>1.0434733665344169</v>
      </c>
      <c r="AI2666" s="1">
        <v>39952</v>
      </c>
      <c r="AJ2666">
        <v>908.13</v>
      </c>
      <c r="AK2666" s="85">
        <f t="shared" ca="1" si="302"/>
        <v>-1.7383272431764048E-3</v>
      </c>
      <c r="AL2666" s="87">
        <f t="shared" ca="1" si="300"/>
        <v>1.7836622332910616E-2</v>
      </c>
      <c r="AM2666" s="87">
        <f t="shared" ca="1" si="301"/>
        <v>28.760689321396711</v>
      </c>
    </row>
    <row r="2667" spans="2:39" x14ac:dyDescent="0.45">
      <c r="B2667" s="86">
        <v>40211</v>
      </c>
      <c r="C2667" s="5">
        <v>109.45</v>
      </c>
      <c r="E2667" s="86">
        <v>40224</v>
      </c>
      <c r="F2667" s="5">
        <v>3.79</v>
      </c>
      <c r="G2667" s="5">
        <v>0.53740295247917313</v>
      </c>
      <c r="I2667" s="86">
        <v>40093</v>
      </c>
      <c r="J2667" s="5">
        <v>24.68</v>
      </c>
      <c r="L2667" s="86">
        <v>40228</v>
      </c>
      <c r="M2667" s="5">
        <v>2.6682999999999999</v>
      </c>
      <c r="O2667" s="86">
        <f t="shared" ca="1" si="296"/>
        <v>40228</v>
      </c>
      <c r="P2667" s="5">
        <v>1065.48</v>
      </c>
      <c r="Q2667" s="5">
        <v>21.713295224143099</v>
      </c>
      <c r="R2667" s="1"/>
      <c r="V2667" s="86">
        <v>40192</v>
      </c>
      <c r="W2667" s="5">
        <v>10</v>
      </c>
      <c r="Z2667" s="86">
        <v>40094</v>
      </c>
      <c r="AA2667" s="5">
        <v>85.41</v>
      </c>
      <c r="AC2667" s="1">
        <v>40078</v>
      </c>
      <c r="AD2667">
        <v>3.6615000000000002</v>
      </c>
      <c r="AE2667" s="87">
        <f t="shared" ca="1" si="297"/>
        <v>-3.4999999999999698E-2</v>
      </c>
      <c r="AF2667" s="87">
        <f t="shared" ca="1" si="298"/>
        <v>7.8437342297318163E-2</v>
      </c>
      <c r="AG2667" s="87">
        <f t="shared" ca="1" si="299"/>
        <v>1.2647641413849977</v>
      </c>
      <c r="AI2667" s="1">
        <v>39951</v>
      </c>
      <c r="AJ2667">
        <v>909.71</v>
      </c>
      <c r="AK2667" s="85">
        <f t="shared" ca="1" si="302"/>
        <v>2.9936576373611083E-2</v>
      </c>
      <c r="AL2667" s="87">
        <f t="shared" ca="1" si="300"/>
        <v>2.5011128623183009E-2</v>
      </c>
      <c r="AM2667" s="87">
        <f t="shared" ca="1" si="301"/>
        <v>40.329233107189765</v>
      </c>
    </row>
    <row r="2668" spans="2:39" x14ac:dyDescent="0.45">
      <c r="B2668" s="86">
        <v>40210</v>
      </c>
      <c r="C2668" s="5">
        <v>111.57</v>
      </c>
      <c r="E2668" s="86">
        <v>40221</v>
      </c>
      <c r="F2668" s="5">
        <v>3.7894999999999999</v>
      </c>
      <c r="G2668" s="5">
        <v>0.75161389689121738</v>
      </c>
      <c r="I2668" s="86">
        <v>40092</v>
      </c>
      <c r="J2668" s="5">
        <v>25.7</v>
      </c>
      <c r="L2668" s="86">
        <v>40227</v>
      </c>
      <c r="M2668" s="5">
        <v>2.6949999999999998</v>
      </c>
      <c r="O2668" s="86">
        <f t="shared" ca="1" si="296"/>
        <v>40227</v>
      </c>
      <c r="P2668" s="5">
        <v>1057.5899999999999</v>
      </c>
      <c r="Q2668" s="5">
        <v>21.876547963004299</v>
      </c>
      <c r="R2668" s="1"/>
      <c r="V2668" s="86">
        <v>40191</v>
      </c>
      <c r="W2668" s="5">
        <v>10.25</v>
      </c>
      <c r="Z2668" s="86">
        <v>40093</v>
      </c>
      <c r="AA2668" s="5">
        <v>84.87</v>
      </c>
      <c r="AC2668" s="1">
        <v>40077</v>
      </c>
      <c r="AD2668">
        <v>3.6964999999999999</v>
      </c>
      <c r="AE2668" s="87">
        <f t="shared" ca="1" si="297"/>
        <v>2.0499999999999741E-2</v>
      </c>
      <c r="AF2668" s="87">
        <f t="shared" ca="1" si="298"/>
        <v>7.543982149148197E-2</v>
      </c>
      <c r="AG2668" s="87">
        <f t="shared" ca="1" si="299"/>
        <v>1.2164305706999199</v>
      </c>
      <c r="AI2668" s="1">
        <v>39948</v>
      </c>
      <c r="AJ2668">
        <v>882.88</v>
      </c>
      <c r="AK2668" s="85">
        <f t="shared" ca="1" si="302"/>
        <v>-1.1475674233448351E-2</v>
      </c>
      <c r="AL2668" s="87">
        <f t="shared" ca="1" si="300"/>
        <v>1.5975070417725709E-2</v>
      </c>
      <c r="AM2668" s="87">
        <f t="shared" ca="1" si="301"/>
        <v>25.759027050984805</v>
      </c>
    </row>
    <row r="2669" spans="2:39" x14ac:dyDescent="0.45">
      <c r="B2669" s="86">
        <v>40207</v>
      </c>
      <c r="C2669" s="5">
        <v>111.68</v>
      </c>
      <c r="E2669" s="86">
        <v>40220</v>
      </c>
      <c r="F2669" s="5">
        <v>3.8138000000000001</v>
      </c>
      <c r="G2669" s="5">
        <v>0.65754075919291888</v>
      </c>
      <c r="I2669" s="86">
        <v>40091</v>
      </c>
      <c r="J2669" s="5">
        <v>26.84</v>
      </c>
      <c r="L2669" s="86">
        <v>40226</v>
      </c>
      <c r="M2669" s="5">
        <v>2.7004999999999999</v>
      </c>
      <c r="O2669" s="86">
        <f t="shared" ca="1" si="296"/>
        <v>40226</v>
      </c>
      <c r="P2669" s="5">
        <v>1054.72</v>
      </c>
      <c r="Q2669" s="5">
        <v>22.497804488247301</v>
      </c>
      <c r="R2669" s="1"/>
      <c r="V2669" s="86">
        <v>40190</v>
      </c>
      <c r="W2669" s="5">
        <v>10</v>
      </c>
      <c r="Z2669" s="86">
        <v>40092</v>
      </c>
      <c r="AA2669" s="5">
        <v>84.25</v>
      </c>
      <c r="AC2669" s="1">
        <v>40074</v>
      </c>
      <c r="AD2669">
        <v>3.6760000000000002</v>
      </c>
      <c r="AE2669" s="87">
        <f t="shared" ca="1" si="297"/>
        <v>9.3500000000000139E-2</v>
      </c>
      <c r="AF2669" s="87">
        <f t="shared" ca="1" si="298"/>
        <v>7.851366653859275E-2</v>
      </c>
      <c r="AG2669" s="87">
        <f t="shared" ca="1" si="299"/>
        <v>1.2659948327961958</v>
      </c>
      <c r="AI2669" s="1">
        <v>39947</v>
      </c>
      <c r="AJ2669">
        <v>893.07</v>
      </c>
      <c r="AK2669" s="85">
        <f t="shared" ca="1" si="302"/>
        <v>1.0298404457450127E-2</v>
      </c>
      <c r="AL2669" s="87">
        <f t="shared" ca="1" si="300"/>
        <v>1.7601033062477241E-2</v>
      </c>
      <c r="AM2669" s="87">
        <f t="shared" ca="1" si="301"/>
        <v>28.380813037203218</v>
      </c>
    </row>
    <row r="2670" spans="2:39" x14ac:dyDescent="0.45">
      <c r="B2670" s="86">
        <v>40206</v>
      </c>
      <c r="C2670" s="5">
        <v>112.5</v>
      </c>
      <c r="E2670" s="86">
        <v>40219</v>
      </c>
      <c r="F2670" s="5">
        <v>3.7959999999999998</v>
      </c>
      <c r="G2670" s="5">
        <v>0.96788201760338666</v>
      </c>
      <c r="I2670" s="86">
        <v>40088</v>
      </c>
      <c r="J2670" s="5">
        <v>28.68</v>
      </c>
      <c r="L2670" s="86">
        <v>40225</v>
      </c>
      <c r="M2670" s="5">
        <v>2.6659999999999999</v>
      </c>
      <c r="O2670" s="86">
        <f t="shared" ca="1" si="296"/>
        <v>40225</v>
      </c>
      <c r="P2670" s="5">
        <v>1040.46</v>
      </c>
      <c r="Q2670" s="5">
        <v>21.187451428664399</v>
      </c>
      <c r="R2670" s="1"/>
      <c r="V2670" s="86">
        <v>40189</v>
      </c>
      <c r="W2670" s="5">
        <v>9.75</v>
      </c>
      <c r="Z2670" s="86">
        <v>40091</v>
      </c>
      <c r="AA2670" s="5">
        <v>84.54</v>
      </c>
      <c r="AC2670" s="1">
        <v>40073</v>
      </c>
      <c r="AD2670">
        <v>3.5825</v>
      </c>
      <c r="AE2670" s="87">
        <f t="shared" ca="1" si="297"/>
        <v>-8.9999999999999858E-2</v>
      </c>
      <c r="AF2670" s="87">
        <f t="shared" ca="1" si="298"/>
        <v>7.8547055960105805E-2</v>
      </c>
      <c r="AG2670" s="87">
        <f t="shared" ca="1" si="299"/>
        <v>1.2665332210408056</v>
      </c>
      <c r="AI2670" s="1">
        <v>39946</v>
      </c>
      <c r="AJ2670">
        <v>883.92</v>
      </c>
      <c r="AK2670" s="85">
        <f t="shared" ca="1" si="302"/>
        <v>-2.7263206079834571E-2</v>
      </c>
      <c r="AL2670" s="87">
        <f t="shared" ca="1" si="300"/>
        <v>2.3174498749058171E-2</v>
      </c>
      <c r="AM2670" s="87">
        <f t="shared" ca="1" si="301"/>
        <v>37.367756420505856</v>
      </c>
    </row>
    <row r="2671" spans="2:39" x14ac:dyDescent="0.45">
      <c r="B2671" s="86">
        <v>40205</v>
      </c>
      <c r="C2671" s="5">
        <v>110.93</v>
      </c>
      <c r="E2671" s="86">
        <v>40218</v>
      </c>
      <c r="F2671" s="5">
        <v>3.7410000000000001</v>
      </c>
      <c r="G2671" s="5">
        <v>1.2454163360097708</v>
      </c>
      <c r="I2671" s="86">
        <v>40087</v>
      </c>
      <c r="J2671" s="5">
        <v>28.27</v>
      </c>
      <c r="L2671" s="86">
        <v>40224</v>
      </c>
      <c r="M2671" s="5">
        <v>2.669</v>
      </c>
      <c r="O2671" s="86">
        <f t="shared" ca="1" si="296"/>
        <v>40224</v>
      </c>
      <c r="P2671" s="5">
        <v>1025.21</v>
      </c>
      <c r="Q2671" s="5">
        <v>19.288616845817899</v>
      </c>
      <c r="R2671" s="1"/>
      <c r="V2671" s="86">
        <v>40186</v>
      </c>
      <c r="W2671" s="5">
        <v>10.5</v>
      </c>
      <c r="Z2671" s="86">
        <v>40088</v>
      </c>
      <c r="AA2671" s="5">
        <v>83.42</v>
      </c>
      <c r="AC2671" s="1">
        <v>40072</v>
      </c>
      <c r="AD2671">
        <v>3.6724999999999999</v>
      </c>
      <c r="AE2671" s="87">
        <f t="shared" ca="1" si="297"/>
        <v>5.9999999999997833E-3</v>
      </c>
      <c r="AF2671" s="87">
        <f t="shared" ca="1" si="298"/>
        <v>4.2646883434392581E-2</v>
      </c>
      <c r="AG2671" s="87">
        <f t="shared" ca="1" si="299"/>
        <v>0.68766033281943328</v>
      </c>
      <c r="AI2671" s="1">
        <v>39945</v>
      </c>
      <c r="AJ2671">
        <v>908.35</v>
      </c>
      <c r="AK2671" s="85">
        <f t="shared" ca="1" si="302"/>
        <v>-9.7931884652827181E-4</v>
      </c>
      <c r="AL2671" s="87">
        <f t="shared" ca="1" si="300"/>
        <v>1.9822523280088274E-2</v>
      </c>
      <c r="AM2671" s="87">
        <f t="shared" ca="1" si="301"/>
        <v>31.962858381144009</v>
      </c>
    </row>
    <row r="2672" spans="2:39" x14ac:dyDescent="0.45">
      <c r="B2672" s="86">
        <v>40204</v>
      </c>
      <c r="C2672" s="5">
        <v>113</v>
      </c>
      <c r="E2672" s="86">
        <v>40217</v>
      </c>
      <c r="F2672" s="5">
        <v>3.6577999999999999</v>
      </c>
      <c r="G2672" s="5">
        <v>1.052535597181081</v>
      </c>
      <c r="I2672" s="86">
        <v>40086</v>
      </c>
      <c r="J2672" s="5">
        <v>25.61</v>
      </c>
      <c r="L2672" s="86">
        <v>40221</v>
      </c>
      <c r="M2672" s="5">
        <v>2.669</v>
      </c>
      <c r="O2672" s="86">
        <f t="shared" ca="1" si="296"/>
        <v>40221</v>
      </c>
      <c r="P2672" s="5">
        <v>1029.8499999999999</v>
      </c>
      <c r="Q2672" s="5">
        <v>19.291768537387</v>
      </c>
      <c r="R2672" s="1"/>
      <c r="V2672" s="86">
        <v>40185</v>
      </c>
      <c r="W2672" s="5">
        <v>12</v>
      </c>
      <c r="Z2672" s="86">
        <v>40087</v>
      </c>
      <c r="AA2672" s="5">
        <v>83.39</v>
      </c>
      <c r="AC2672" s="1">
        <v>40071</v>
      </c>
      <c r="AD2672">
        <v>3.6665000000000001</v>
      </c>
      <c r="AE2672" s="87">
        <f t="shared" ca="1" si="297"/>
        <v>5.0000000000000266E-2</v>
      </c>
      <c r="AF2672" s="87">
        <f t="shared" ca="1" si="298"/>
        <v>9.5166008462405707E-2</v>
      </c>
      <c r="AG2672" s="87">
        <f t="shared" ca="1" si="299"/>
        <v>1.5345057782013514</v>
      </c>
      <c r="AI2672" s="1">
        <v>39944</v>
      </c>
      <c r="AJ2672">
        <v>909.24</v>
      </c>
      <c r="AK2672" s="85">
        <f t="shared" ca="1" si="302"/>
        <v>-2.1747200481074702E-2</v>
      </c>
      <c r="AL2672" s="87">
        <f t="shared" ca="1" si="300"/>
        <v>2.2390224973262259E-2</v>
      </c>
      <c r="AM2672" s="87">
        <f t="shared" ca="1" si="301"/>
        <v>36.103152955366262</v>
      </c>
    </row>
    <row r="2673" spans="2:39" x14ac:dyDescent="0.45">
      <c r="B2673" s="86">
        <v>40203</v>
      </c>
      <c r="C2673" s="5">
        <v>114.68</v>
      </c>
      <c r="E2673" s="86">
        <v>40214</v>
      </c>
      <c r="F2673" s="5">
        <v>3.6673</v>
      </c>
      <c r="G2673" s="5">
        <v>1.0449988197760487</v>
      </c>
      <c r="I2673" s="86">
        <v>40085</v>
      </c>
      <c r="J2673" s="5">
        <v>25.19</v>
      </c>
      <c r="L2673" s="86">
        <v>40220</v>
      </c>
      <c r="M2673" s="5">
        <v>2.6539999999999999</v>
      </c>
      <c r="O2673" s="86">
        <f t="shared" ca="1" si="296"/>
        <v>40220</v>
      </c>
      <c r="P2673" s="5">
        <v>1057.08</v>
      </c>
      <c r="Q2673" s="5">
        <v>14.119301097832301</v>
      </c>
      <c r="R2673" s="1"/>
      <c r="V2673" s="86">
        <v>40184</v>
      </c>
      <c r="W2673" s="5">
        <v>10.25</v>
      </c>
      <c r="Z2673" s="86">
        <v>40086</v>
      </c>
      <c r="AA2673" s="5">
        <v>86.35</v>
      </c>
      <c r="AC2673" s="1">
        <v>40070</v>
      </c>
      <c r="AD2673">
        <v>3.6164999999999998</v>
      </c>
      <c r="AE2673" s="87">
        <f t="shared" ca="1" si="297"/>
        <v>9.3599999999999905E-2</v>
      </c>
      <c r="AF2673" s="87">
        <f t="shared" ca="1" si="298"/>
        <v>9.0902342287387361E-2</v>
      </c>
      <c r="AG2673" s="87">
        <f t="shared" ca="1" si="299"/>
        <v>1.4657562268899511</v>
      </c>
      <c r="AI2673" s="1">
        <v>39941</v>
      </c>
      <c r="AJ2673">
        <v>929.23</v>
      </c>
      <c r="AK2673" s="85">
        <f t="shared" ca="1" si="302"/>
        <v>2.3783939541346093E-2</v>
      </c>
      <c r="AL2673" s="87">
        <f t="shared" ca="1" si="300"/>
        <v>1.7426692280961227E-2</v>
      </c>
      <c r="AM2673" s="87">
        <f t="shared" ca="1" si="301"/>
        <v>28.099696973878835</v>
      </c>
    </row>
    <row r="2674" spans="2:39" x14ac:dyDescent="0.45">
      <c r="B2674" s="86">
        <v>40200</v>
      </c>
      <c r="C2674" s="5">
        <v>114.84</v>
      </c>
      <c r="E2674" s="86">
        <v>40213</v>
      </c>
      <c r="F2674" s="5">
        <v>3.7160000000000002</v>
      </c>
      <c r="G2674" s="5">
        <v>1.2404259752198026</v>
      </c>
      <c r="I2674" s="86">
        <v>40084</v>
      </c>
      <c r="J2674" s="5">
        <v>24.88</v>
      </c>
      <c r="L2674" s="86">
        <v>40219</v>
      </c>
      <c r="M2674" s="5">
        <v>2.6265000000000001</v>
      </c>
      <c r="O2674" s="86">
        <f t="shared" ca="1" si="296"/>
        <v>40219</v>
      </c>
      <c r="P2674" s="5">
        <v>1060.6099999999999</v>
      </c>
      <c r="Q2674" s="5">
        <v>14.1052906360013</v>
      </c>
      <c r="R2674" s="1"/>
      <c r="V2674" s="86">
        <v>40183</v>
      </c>
      <c r="W2674" s="5">
        <v>9.25</v>
      </c>
      <c r="Z2674" s="86">
        <v>40085</v>
      </c>
      <c r="AA2674" s="5">
        <v>86.37</v>
      </c>
      <c r="AC2674" s="1">
        <v>40067</v>
      </c>
      <c r="AD2674">
        <v>3.5228999999999999</v>
      </c>
      <c r="AE2674" s="87">
        <f t="shared" ca="1" si="297"/>
        <v>3.4000000000000696E-3</v>
      </c>
      <c r="AF2674" s="87">
        <f t="shared" ca="1" si="298"/>
        <v>7.5074868187252564E-2</v>
      </c>
      <c r="AG2674" s="87">
        <f t="shared" ca="1" si="299"/>
        <v>1.2105458754903384</v>
      </c>
      <c r="AI2674" s="1">
        <v>39940</v>
      </c>
      <c r="AJ2674">
        <v>907.39</v>
      </c>
      <c r="AK2674" s="85">
        <f t="shared" ca="1" si="302"/>
        <v>-1.3290323268540793E-2</v>
      </c>
      <c r="AL2674" s="87">
        <f t="shared" ca="1" si="300"/>
        <v>2.0960723347048803E-2</v>
      </c>
      <c r="AM2674" s="87">
        <f t="shared" ca="1" si="301"/>
        <v>33.798150842937304</v>
      </c>
    </row>
    <row r="2675" spans="2:39" x14ac:dyDescent="0.45">
      <c r="B2675" s="86">
        <v>40199</v>
      </c>
      <c r="C2675" s="5">
        <v>112.17</v>
      </c>
      <c r="E2675" s="86">
        <v>40212</v>
      </c>
      <c r="F2675" s="5">
        <v>3.8155000000000001</v>
      </c>
      <c r="G2675" s="5">
        <v>0.91060301449094594</v>
      </c>
      <c r="I2675" s="86">
        <v>40081</v>
      </c>
      <c r="J2675" s="5">
        <v>25.61</v>
      </c>
      <c r="L2675" s="86">
        <v>40218</v>
      </c>
      <c r="M2675" s="5">
        <v>2.6212</v>
      </c>
      <c r="O2675" s="86">
        <f t="shared" ca="1" si="296"/>
        <v>40218</v>
      </c>
      <c r="P2675" s="5">
        <v>1062.98</v>
      </c>
      <c r="Q2675" s="5">
        <v>16.466910751758</v>
      </c>
      <c r="R2675" s="1"/>
      <c r="V2675" s="86">
        <v>40182</v>
      </c>
      <c r="W2675" s="5">
        <v>11</v>
      </c>
      <c r="Z2675" s="86">
        <v>40084</v>
      </c>
      <c r="AA2675" s="5">
        <v>86.47</v>
      </c>
      <c r="AC2675" s="1">
        <v>40066</v>
      </c>
      <c r="AD2675">
        <v>3.5194999999999999</v>
      </c>
      <c r="AE2675" s="87">
        <f t="shared" ca="1" si="297"/>
        <v>-0.12650000000000006</v>
      </c>
      <c r="AF2675" s="87">
        <f t="shared" ca="1" si="298"/>
        <v>7.3004994121407041E-2</v>
      </c>
      <c r="AG2675" s="87">
        <f t="shared" ca="1" si="299"/>
        <v>1.177170159039608</v>
      </c>
      <c r="AI2675" s="1">
        <v>39939</v>
      </c>
      <c r="AJ2675">
        <v>919.53</v>
      </c>
      <c r="AK2675" s="85">
        <f t="shared" ca="1" si="302"/>
        <v>1.725457296237231E-2</v>
      </c>
      <c r="AL2675" s="87">
        <f t="shared" ca="1" si="300"/>
        <v>1.6028325996549572E-2</v>
      </c>
      <c r="AM2675" s="87">
        <f t="shared" ca="1" si="301"/>
        <v>25.844899091587369</v>
      </c>
    </row>
    <row r="2676" spans="2:39" x14ac:dyDescent="0.45">
      <c r="B2676" s="86">
        <v>40198</v>
      </c>
      <c r="C2676" s="5">
        <v>113</v>
      </c>
      <c r="E2676" s="86">
        <v>40211</v>
      </c>
      <c r="F2676" s="5">
        <v>3.7603</v>
      </c>
      <c r="G2676" s="5">
        <v>0.80372083669227479</v>
      </c>
      <c r="I2676" s="86">
        <v>40080</v>
      </c>
      <c r="J2676" s="5">
        <v>24.95</v>
      </c>
      <c r="L2676" s="86">
        <v>40217</v>
      </c>
      <c r="M2676" s="5">
        <v>2.5884</v>
      </c>
      <c r="O2676" s="86">
        <f t="shared" ca="1" si="296"/>
        <v>40217</v>
      </c>
      <c r="P2676" s="5">
        <v>1044.3800000000001</v>
      </c>
      <c r="Q2676" s="5">
        <v>13.255676724665101</v>
      </c>
      <c r="R2676" s="1"/>
      <c r="V2676" s="86">
        <v>40179</v>
      </c>
      <c r="W2676" s="5">
        <v>13.25</v>
      </c>
      <c r="Z2676" s="86">
        <v>40081</v>
      </c>
      <c r="AA2676" s="5">
        <v>85.79</v>
      </c>
      <c r="AC2676" s="1">
        <v>40065</v>
      </c>
      <c r="AD2676">
        <v>3.6459999999999999</v>
      </c>
      <c r="AE2676" s="87">
        <f t="shared" ca="1" si="297"/>
        <v>-3.0000000000000249E-2</v>
      </c>
      <c r="AF2676" s="87">
        <f t="shared" ca="1" si="298"/>
        <v>6.0459352736639216E-2</v>
      </c>
      <c r="AG2676" s="87">
        <f t="shared" ca="1" si="299"/>
        <v>0.97487777011616916</v>
      </c>
      <c r="AI2676" s="1">
        <v>39938</v>
      </c>
      <c r="AJ2676">
        <v>903.8</v>
      </c>
      <c r="AK2676" s="85">
        <f t="shared" ca="1" si="302"/>
        <v>-3.7989267350558862E-3</v>
      </c>
      <c r="AL2676" s="87">
        <f t="shared" ca="1" si="300"/>
        <v>1.6987234746968206E-2</v>
      </c>
      <c r="AM2676" s="87">
        <f t="shared" ca="1" si="301"/>
        <v>27.391092992182152</v>
      </c>
    </row>
    <row r="2677" spans="2:39" x14ac:dyDescent="0.45">
      <c r="B2677" s="86">
        <v>40197</v>
      </c>
      <c r="C2677" s="5">
        <v>114.53</v>
      </c>
      <c r="E2677" s="86">
        <v>40210</v>
      </c>
      <c r="F2677" s="5">
        <v>3.7765</v>
      </c>
      <c r="G2677" s="5">
        <v>0.82524234824282361</v>
      </c>
      <c r="I2677" s="86">
        <v>40079</v>
      </c>
      <c r="J2677" s="5">
        <v>23.49</v>
      </c>
      <c r="L2677" s="86">
        <v>40214</v>
      </c>
      <c r="M2677" s="5">
        <v>2.5962999999999998</v>
      </c>
      <c r="O2677" s="86">
        <f t="shared" ca="1" si="296"/>
        <v>40214</v>
      </c>
      <c r="P2677" s="5">
        <v>1050.78</v>
      </c>
      <c r="Q2677" s="5">
        <v>13.237636847639701</v>
      </c>
      <c r="R2677" s="1"/>
      <c r="V2677" s="86">
        <v>40178</v>
      </c>
      <c r="W2677" s="5">
        <v>13.25</v>
      </c>
      <c r="Z2677" s="86">
        <v>40080</v>
      </c>
      <c r="AA2677" s="5">
        <v>86.07</v>
      </c>
      <c r="AC2677" s="1">
        <v>40064</v>
      </c>
      <c r="AD2677">
        <v>3.6760000000000002</v>
      </c>
      <c r="AE2677" s="87">
        <f t="shared" ca="1" si="297"/>
        <v>5.1000000000000156E-2</v>
      </c>
      <c r="AF2677" s="87">
        <f t="shared" ca="1" si="298"/>
        <v>4.8348560819670233E-2</v>
      </c>
      <c r="AG2677" s="87">
        <f t="shared" ca="1" si="299"/>
        <v>0.77959711817493993</v>
      </c>
      <c r="AI2677" s="1">
        <v>39937</v>
      </c>
      <c r="AJ2677">
        <v>907.24</v>
      </c>
      <c r="AK2677" s="85">
        <f t="shared" ca="1" si="302"/>
        <v>3.33072766091565E-2</v>
      </c>
      <c r="AL2677" s="87">
        <f t="shared" ca="1" si="300"/>
        <v>1.5519784739719857E-2</v>
      </c>
      <c r="AM2677" s="87">
        <f t="shared" ca="1" si="301"/>
        <v>25.0249009539464</v>
      </c>
    </row>
    <row r="2678" spans="2:39" x14ac:dyDescent="0.45">
      <c r="B2678" s="86">
        <v>40193</v>
      </c>
      <c r="C2678" s="5">
        <v>114.3</v>
      </c>
      <c r="E2678" s="86">
        <v>40207</v>
      </c>
      <c r="F2678" s="5">
        <v>3.7090000000000001</v>
      </c>
      <c r="G2678" s="5">
        <v>0.53862217741195761</v>
      </c>
      <c r="I2678" s="86">
        <v>40078</v>
      </c>
      <c r="J2678" s="5">
        <v>23.08</v>
      </c>
      <c r="L2678" s="86">
        <v>40213</v>
      </c>
      <c r="M2678" s="5">
        <v>2.6145</v>
      </c>
      <c r="O2678" s="86">
        <f t="shared" ca="1" si="296"/>
        <v>40213</v>
      </c>
      <c r="P2678" s="5">
        <v>1060.8699999999999</v>
      </c>
      <c r="Q2678" s="5">
        <v>11.796546040931499</v>
      </c>
      <c r="R2678" s="1"/>
      <c r="V2678" s="86">
        <v>40177</v>
      </c>
      <c r="W2678" s="5">
        <v>13.88</v>
      </c>
      <c r="Z2678" s="86">
        <v>40079</v>
      </c>
      <c r="AA2678" s="5">
        <v>85.91</v>
      </c>
      <c r="AC2678" s="1">
        <v>40063</v>
      </c>
      <c r="AD2678">
        <v>3.625</v>
      </c>
      <c r="AE2678" s="87">
        <f t="shared" ca="1" si="297"/>
        <v>-1.9000000000000128E-2</v>
      </c>
      <c r="AF2678" s="87">
        <f t="shared" ca="1" si="298"/>
        <v>7.3984654940512359E-2</v>
      </c>
      <c r="AG2678" s="87">
        <f t="shared" ca="1" si="299"/>
        <v>1.1929667150986807</v>
      </c>
      <c r="AI2678" s="1">
        <v>39934</v>
      </c>
      <c r="AJ2678">
        <v>877.52</v>
      </c>
      <c r="AK2678" s="85">
        <f t="shared" ca="1" si="302"/>
        <v>5.3818552713010654E-3</v>
      </c>
      <c r="AL2678" s="87">
        <f t="shared" ca="1" si="300"/>
        <v>1.0976858904157285E-2</v>
      </c>
      <c r="AM2678" s="87">
        <f t="shared" ca="1" si="301"/>
        <v>17.699653150404398</v>
      </c>
    </row>
    <row r="2679" spans="2:39" x14ac:dyDescent="0.45">
      <c r="B2679" s="86">
        <v>40192</v>
      </c>
      <c r="C2679" s="5">
        <v>114</v>
      </c>
      <c r="E2679" s="86">
        <v>40206</v>
      </c>
      <c r="F2679" s="5">
        <v>3.7589999999999999</v>
      </c>
      <c r="G2679" s="5">
        <v>0.2957823242408727</v>
      </c>
      <c r="I2679" s="86">
        <v>40077</v>
      </c>
      <c r="J2679" s="5">
        <v>24.06</v>
      </c>
      <c r="L2679" s="86">
        <v>40212</v>
      </c>
      <c r="M2679" s="5">
        <v>2.6621999999999999</v>
      </c>
      <c r="O2679" s="86">
        <f t="shared" ca="1" si="296"/>
        <v>40212</v>
      </c>
      <c r="P2679" s="5">
        <v>1071.6600000000001</v>
      </c>
      <c r="Q2679" s="5">
        <v>10.1062575881366</v>
      </c>
      <c r="R2679" s="1"/>
      <c r="V2679" s="86">
        <v>40176</v>
      </c>
      <c r="W2679" s="5">
        <v>14.75</v>
      </c>
      <c r="Z2679" s="86">
        <v>40078</v>
      </c>
      <c r="AA2679" s="5">
        <v>85.65</v>
      </c>
      <c r="AC2679" s="1">
        <v>40060</v>
      </c>
      <c r="AD2679">
        <v>3.6440000000000001</v>
      </c>
      <c r="AE2679" s="87">
        <f t="shared" ca="1" si="297"/>
        <v>9.8000000000000309E-2</v>
      </c>
      <c r="AF2679" s="87">
        <f t="shared" ca="1" si="298"/>
        <v>7.5566058297801164E-2</v>
      </c>
      <c r="AG2679" s="87">
        <f t="shared" ca="1" si="299"/>
        <v>1.2184660780396546</v>
      </c>
      <c r="AI2679" s="1">
        <v>39933</v>
      </c>
      <c r="AJ2679">
        <v>872.81</v>
      </c>
      <c r="AK2679" s="85">
        <f t="shared" ca="1" si="302"/>
        <v>-9.504996564328968E-4</v>
      </c>
      <c r="AL2679" s="87">
        <f t="shared" ca="1" si="300"/>
        <v>1.3584062176221446E-2</v>
      </c>
      <c r="AM2679" s="87">
        <f t="shared" ca="1" si="301"/>
        <v>21.903642106722121</v>
      </c>
    </row>
    <row r="2680" spans="2:39" x14ac:dyDescent="0.45">
      <c r="B2680" s="86">
        <v>40191</v>
      </c>
      <c r="C2680" s="5">
        <v>117.5</v>
      </c>
      <c r="E2680" s="86">
        <v>40205</v>
      </c>
      <c r="F2680" s="5">
        <v>3.7719999999999998</v>
      </c>
      <c r="G2680" s="5">
        <v>0.31976178633476615</v>
      </c>
      <c r="I2680" s="86">
        <v>40074</v>
      </c>
      <c r="J2680" s="5">
        <v>23.92</v>
      </c>
      <c r="L2680" s="86">
        <v>40211</v>
      </c>
      <c r="M2680" s="5">
        <v>2.6208999999999998</v>
      </c>
      <c r="O2680" s="86">
        <f t="shared" ca="1" si="296"/>
        <v>40211</v>
      </c>
      <c r="P2680" s="5">
        <v>1064.6600000000001</v>
      </c>
      <c r="Q2680" s="5">
        <v>10.222928620420801</v>
      </c>
      <c r="R2680" s="1"/>
      <c r="V2680" s="86">
        <v>40175</v>
      </c>
      <c r="W2680" s="5">
        <v>16</v>
      </c>
      <c r="Z2680" s="86">
        <v>40077</v>
      </c>
      <c r="AA2680" s="5">
        <v>85.75</v>
      </c>
      <c r="AC2680" s="1">
        <v>40059</v>
      </c>
      <c r="AD2680">
        <v>3.5459999999999998</v>
      </c>
      <c r="AE2680" s="87">
        <f t="shared" ca="1" si="297"/>
        <v>3.2999999999999918E-2</v>
      </c>
      <c r="AF2680" s="87">
        <f t="shared" ca="1" si="298"/>
        <v>4.7419009901093385E-2</v>
      </c>
      <c r="AG2680" s="87">
        <f t="shared" ca="1" si="299"/>
        <v>0.76460855998347155</v>
      </c>
      <c r="AI2680" s="1">
        <v>39932</v>
      </c>
      <c r="AJ2680">
        <v>873.64</v>
      </c>
      <c r="AK2680" s="85">
        <f t="shared" ca="1" si="302"/>
        <v>2.1379805556003294E-2</v>
      </c>
      <c r="AL2680" s="87">
        <f t="shared" ca="1" si="300"/>
        <v>1.5121970828551734E-2</v>
      </c>
      <c r="AM2680" s="87">
        <f t="shared" ca="1" si="301"/>
        <v>24.383445296407167</v>
      </c>
    </row>
    <row r="2681" spans="2:39" x14ac:dyDescent="0.45">
      <c r="B2681" s="86">
        <v>40190</v>
      </c>
      <c r="C2681" s="5">
        <v>114.01</v>
      </c>
      <c r="E2681" s="86">
        <v>40204</v>
      </c>
      <c r="F2681" s="5">
        <v>3.7412999999999998</v>
      </c>
      <c r="G2681" s="5">
        <v>0.67164413940717294</v>
      </c>
      <c r="I2681" s="86">
        <v>40073</v>
      </c>
      <c r="J2681" s="5">
        <v>23.65</v>
      </c>
      <c r="L2681" s="86">
        <v>40210</v>
      </c>
      <c r="M2681" s="5">
        <v>2.6389999999999998</v>
      </c>
      <c r="O2681" s="86">
        <f t="shared" ca="1" si="296"/>
        <v>40210</v>
      </c>
      <c r="P2681" s="5">
        <v>1068.3</v>
      </c>
      <c r="Q2681" s="5">
        <v>9.34702055762593</v>
      </c>
      <c r="R2681" s="1"/>
      <c r="V2681" s="86">
        <v>40172</v>
      </c>
      <c r="W2681" s="5">
        <v>15</v>
      </c>
      <c r="Z2681" s="86">
        <v>40074</v>
      </c>
      <c r="AA2681" s="5">
        <v>85.7</v>
      </c>
      <c r="AC2681" s="1">
        <v>40058</v>
      </c>
      <c r="AD2681">
        <v>3.5129999999999999</v>
      </c>
      <c r="AE2681" s="87">
        <f t="shared" ca="1" si="297"/>
        <v>-7.5499999999999901E-2</v>
      </c>
      <c r="AF2681" s="87">
        <f t="shared" ca="1" si="298"/>
        <v>2.9117577738083357E-2</v>
      </c>
      <c r="AG2681" s="87">
        <f t="shared" ca="1" si="299"/>
        <v>0.46950683346109578</v>
      </c>
      <c r="AI2681" s="1">
        <v>39931</v>
      </c>
      <c r="AJ2681">
        <v>855.16</v>
      </c>
      <c r="AK2681" s="85">
        <f t="shared" ca="1" si="302"/>
        <v>-2.7442548474696329E-3</v>
      </c>
      <c r="AL2681" s="87">
        <f t="shared" ca="1" si="300"/>
        <v>1.208514954857502E-2</v>
      </c>
      <c r="AM2681" s="87">
        <f t="shared" ca="1" si="301"/>
        <v>19.486718117469135</v>
      </c>
    </row>
    <row r="2682" spans="2:39" x14ac:dyDescent="0.45">
      <c r="B2682" s="86">
        <v>40189</v>
      </c>
      <c r="C2682" s="5">
        <v>117</v>
      </c>
      <c r="E2682" s="86">
        <v>40203</v>
      </c>
      <c r="F2682" s="5">
        <v>3.7414999999999998</v>
      </c>
      <c r="G2682" s="5">
        <v>0.74159259929784438</v>
      </c>
      <c r="I2682" s="86">
        <v>40072</v>
      </c>
      <c r="J2682" s="5">
        <v>23.69</v>
      </c>
      <c r="L2682" s="86">
        <v>40207</v>
      </c>
      <c r="M2682" s="5">
        <v>2.6103000000000001</v>
      </c>
      <c r="O2682" s="86">
        <f t="shared" ca="1" si="296"/>
        <v>40207</v>
      </c>
      <c r="P2682" s="5">
        <v>1065.48</v>
      </c>
      <c r="Q2682" s="5">
        <v>9.9513526690440592</v>
      </c>
      <c r="R2682" s="1"/>
      <c r="V2682" s="86">
        <v>40171</v>
      </c>
      <c r="W2682" s="5">
        <v>15.25</v>
      </c>
      <c r="Z2682" s="86">
        <v>40073</v>
      </c>
      <c r="AA2682" s="5">
        <v>85.94</v>
      </c>
      <c r="AC2682" s="1">
        <v>40057</v>
      </c>
      <c r="AD2682">
        <v>3.5884999999999998</v>
      </c>
      <c r="AE2682" s="87">
        <f t="shared" ca="1" si="297"/>
        <v>-3.0000000000000249E-2</v>
      </c>
      <c r="AF2682" s="87">
        <f t="shared" ca="1" si="298"/>
        <v>3.0763885753699302E-2</v>
      </c>
      <c r="AG2682" s="87">
        <f t="shared" ca="1" si="299"/>
        <v>0.49605275257106712</v>
      </c>
      <c r="AI2682" s="1">
        <v>39930</v>
      </c>
      <c r="AJ2682">
        <v>857.51</v>
      </c>
      <c r="AK2682" s="85">
        <f t="shared" ca="1" si="302"/>
        <v>-1.0117621434815706E-2</v>
      </c>
      <c r="AL2682" s="87">
        <f t="shared" ca="1" si="300"/>
        <v>1.3138567264445133E-2</v>
      </c>
      <c r="AM2682" s="87">
        <f t="shared" ca="1" si="301"/>
        <v>21.185303145862889</v>
      </c>
    </row>
    <row r="2683" spans="2:39" x14ac:dyDescent="0.45">
      <c r="B2683" s="86">
        <v>40186</v>
      </c>
      <c r="C2683" s="5">
        <v>121.13</v>
      </c>
      <c r="E2683" s="86">
        <v>40200</v>
      </c>
      <c r="F2683" s="5">
        <v>3.7355</v>
      </c>
      <c r="G2683" s="5">
        <v>0.7208079263345184</v>
      </c>
      <c r="I2683" s="86">
        <v>40071</v>
      </c>
      <c r="J2683" s="5">
        <v>23.42</v>
      </c>
      <c r="L2683" s="86">
        <v>40206</v>
      </c>
      <c r="M2683" s="5">
        <v>2.6295000000000002</v>
      </c>
      <c r="O2683" s="86">
        <f t="shared" ca="1" si="296"/>
        <v>40206</v>
      </c>
      <c r="P2683" s="5">
        <v>1068.76</v>
      </c>
      <c r="Q2683" s="5">
        <v>8.0181299593517092</v>
      </c>
      <c r="R2683" s="1"/>
      <c r="V2683" s="86">
        <v>40170</v>
      </c>
      <c r="W2683" s="5">
        <v>15.25</v>
      </c>
      <c r="Z2683" s="86">
        <v>40072</v>
      </c>
      <c r="AA2683" s="5">
        <v>85.79</v>
      </c>
      <c r="AC2683" s="1">
        <v>40056</v>
      </c>
      <c r="AD2683">
        <v>3.6185</v>
      </c>
      <c r="AE2683" s="87">
        <f t="shared" ca="1" si="297"/>
        <v>-5.699999999999994E-2</v>
      </c>
      <c r="AF2683" s="87">
        <f t="shared" ca="1" si="298"/>
        <v>3.0120245129591175E-2</v>
      </c>
      <c r="AG2683" s="87">
        <f t="shared" ca="1" si="299"/>
        <v>0.4856743593533962</v>
      </c>
      <c r="AI2683" s="1">
        <v>39927</v>
      </c>
      <c r="AJ2683">
        <v>866.23</v>
      </c>
      <c r="AK2683" s="85">
        <f t="shared" ca="1" si="302"/>
        <v>1.6657836507364097E-2</v>
      </c>
      <c r="AL2683" s="87">
        <f t="shared" ca="1" si="300"/>
        <v>1.2644814892673143E-2</v>
      </c>
      <c r="AM2683" s="87">
        <f t="shared" ca="1" si="301"/>
        <v>20.389151368850985</v>
      </c>
    </row>
    <row r="2684" spans="2:39" x14ac:dyDescent="0.45">
      <c r="B2684" s="86">
        <v>40185</v>
      </c>
      <c r="C2684" s="5">
        <v>124.75</v>
      </c>
      <c r="E2684" s="86">
        <v>40199</v>
      </c>
      <c r="F2684" s="5">
        <v>3.694</v>
      </c>
      <c r="G2684" s="5">
        <v>0.76487615555287014</v>
      </c>
      <c r="I2684" s="86">
        <v>40070</v>
      </c>
      <c r="J2684" s="5">
        <v>23.86</v>
      </c>
      <c r="L2684" s="86">
        <v>40205</v>
      </c>
      <c r="M2684" s="5">
        <v>2.6686999999999999</v>
      </c>
      <c r="O2684" s="86">
        <f t="shared" ca="1" si="296"/>
        <v>40205</v>
      </c>
      <c r="P2684" s="5">
        <v>1052.6300000000001</v>
      </c>
      <c r="Q2684" s="5">
        <v>8.73115430184186</v>
      </c>
      <c r="R2684" s="1"/>
      <c r="V2684" s="86">
        <v>40169</v>
      </c>
      <c r="W2684" s="5">
        <v>16.5</v>
      </c>
      <c r="Z2684" s="86">
        <v>40071</v>
      </c>
      <c r="AA2684" s="5">
        <v>84.7</v>
      </c>
      <c r="AC2684" s="1">
        <v>40053</v>
      </c>
      <c r="AD2684">
        <v>3.6755</v>
      </c>
      <c r="AE2684" s="87">
        <f t="shared" ca="1" si="297"/>
        <v>-9.5000000000000639E-3</v>
      </c>
      <c r="AF2684" s="87">
        <f t="shared" ca="1" si="298"/>
        <v>2.5506126714967936E-2</v>
      </c>
      <c r="AG2684" s="87">
        <f t="shared" ca="1" si="299"/>
        <v>0.41127393547366975</v>
      </c>
      <c r="AI2684" s="1">
        <v>39926</v>
      </c>
      <c r="AJ2684">
        <v>851.92</v>
      </c>
      <c r="AK2684" s="85">
        <f t="shared" ca="1" si="302"/>
        <v>9.8734486551445792E-3</v>
      </c>
      <c r="AL2684" s="87">
        <f t="shared" ca="1" si="300"/>
        <v>2.8320862323167717E-2</v>
      </c>
      <c r="AM2684" s="87">
        <f t="shared" ca="1" si="301"/>
        <v>45.666018340691075</v>
      </c>
    </row>
    <row r="2685" spans="2:39" x14ac:dyDescent="0.45">
      <c r="B2685" s="86">
        <v>40184</v>
      </c>
      <c r="C2685" s="5">
        <v>126.4</v>
      </c>
      <c r="E2685" s="86">
        <v>40198</v>
      </c>
      <c r="F2685" s="5">
        <v>3.7530000000000001</v>
      </c>
      <c r="G2685" s="5">
        <v>0.75155624096493223</v>
      </c>
      <c r="I2685" s="86">
        <v>40067</v>
      </c>
      <c r="J2685" s="5">
        <v>24.15</v>
      </c>
      <c r="L2685" s="86">
        <v>40204</v>
      </c>
      <c r="M2685" s="5">
        <v>2.6379999999999999</v>
      </c>
      <c r="O2685" s="86">
        <f t="shared" ca="1" si="296"/>
        <v>40204</v>
      </c>
      <c r="P2685" s="5">
        <v>1049.3399999999999</v>
      </c>
      <c r="Q2685" s="5">
        <v>17.6203881927743</v>
      </c>
      <c r="R2685" s="1"/>
      <c r="V2685" s="86">
        <v>40168</v>
      </c>
      <c r="W2685" s="5">
        <v>15.5</v>
      </c>
      <c r="Z2685" s="86">
        <v>40070</v>
      </c>
      <c r="AA2685" s="5">
        <v>84.1</v>
      </c>
      <c r="AC2685" s="1">
        <v>40052</v>
      </c>
      <c r="AD2685">
        <v>3.6850000000000001</v>
      </c>
      <c r="AE2685" s="87">
        <f t="shared" ca="1" si="297"/>
        <v>1.5499999999999847E-2</v>
      </c>
      <c r="AF2685" s="87">
        <f t="shared" ca="1" si="298"/>
        <v>4.4165172930715306E-2</v>
      </c>
      <c r="AG2685" s="87">
        <f t="shared" ca="1" si="299"/>
        <v>0.71214201533120969</v>
      </c>
      <c r="AI2685" s="1">
        <v>39925</v>
      </c>
      <c r="AJ2685">
        <v>843.55</v>
      </c>
      <c r="AK2685" s="85">
        <f t="shared" ca="1" si="302"/>
        <v>-7.7112856506492957E-3</v>
      </c>
      <c r="AL2685" s="87">
        <f t="shared" ca="1" si="300"/>
        <v>2.7548536517804301E-2</v>
      </c>
      <c r="AM2685" s="87">
        <f t="shared" ca="1" si="301"/>
        <v>44.420680398990655</v>
      </c>
    </row>
    <row r="2686" spans="2:39" x14ac:dyDescent="0.45">
      <c r="B2686" s="86">
        <v>40183</v>
      </c>
      <c r="C2686" s="5">
        <v>125</v>
      </c>
      <c r="E2686" s="86">
        <v>40197</v>
      </c>
      <c r="F2686" s="5">
        <v>3.7959999999999998</v>
      </c>
      <c r="G2686" s="5">
        <v>0.78890692311155408</v>
      </c>
      <c r="I2686" s="86">
        <v>40066</v>
      </c>
      <c r="J2686" s="5">
        <v>23.55</v>
      </c>
      <c r="L2686" s="86">
        <v>40203</v>
      </c>
      <c r="M2686" s="5">
        <v>2.6303000000000001</v>
      </c>
      <c r="O2686" s="86">
        <f t="shared" ca="1" si="296"/>
        <v>40203</v>
      </c>
      <c r="P2686" s="5">
        <v>1042.73</v>
      </c>
      <c r="Q2686" s="5">
        <v>18.444545498855799</v>
      </c>
      <c r="R2686" s="1"/>
      <c r="V2686" s="86">
        <v>40165</v>
      </c>
      <c r="W2686" s="5">
        <v>12.94</v>
      </c>
      <c r="Z2686" s="86">
        <v>40067</v>
      </c>
      <c r="AA2686" s="5">
        <v>84</v>
      </c>
      <c r="AC2686" s="1">
        <v>40051</v>
      </c>
      <c r="AD2686">
        <v>3.6695000000000002</v>
      </c>
      <c r="AE2686" s="87">
        <f t="shared" ca="1" si="297"/>
        <v>-2.0499999999999741E-2</v>
      </c>
      <c r="AF2686" s="87">
        <f t="shared" ca="1" si="298"/>
        <v>0.1022484229707236</v>
      </c>
      <c r="AG2686" s="87">
        <f t="shared" ca="1" si="299"/>
        <v>1.6487062806940476</v>
      </c>
      <c r="AI2686" s="1">
        <v>39924</v>
      </c>
      <c r="AJ2686">
        <v>850.08</v>
      </c>
      <c r="AK2686" s="85">
        <f t="shared" ca="1" si="302"/>
        <v>2.1029381710385583E-2</v>
      </c>
      <c r="AL2686" s="87">
        <f t="shared" ca="1" si="300"/>
        <v>2.952806490401989E-2</v>
      </c>
      <c r="AM2686" s="87">
        <f t="shared" ca="1" si="301"/>
        <v>47.612574012939362</v>
      </c>
    </row>
    <row r="2687" spans="2:39" x14ac:dyDescent="0.45">
      <c r="B2687" s="86">
        <v>40182</v>
      </c>
      <c r="C2687" s="5">
        <v>128.34</v>
      </c>
      <c r="E2687" s="86">
        <v>40196</v>
      </c>
      <c r="F2687" s="5">
        <v>3.8309000000000002</v>
      </c>
      <c r="G2687" s="5">
        <v>1.142797379240958</v>
      </c>
      <c r="I2687" s="86">
        <v>40065</v>
      </c>
      <c r="J2687" s="5">
        <v>24.32</v>
      </c>
      <c r="L2687" s="86">
        <v>40200</v>
      </c>
      <c r="M2687" s="5">
        <v>2.6265000000000001</v>
      </c>
      <c r="O2687" s="86">
        <f t="shared" ca="1" si="296"/>
        <v>40200</v>
      </c>
      <c r="P2687" s="5">
        <v>1044.1400000000001</v>
      </c>
      <c r="Q2687" s="5">
        <v>18.4795907827375</v>
      </c>
      <c r="R2687" s="1"/>
      <c r="V2687" s="86">
        <v>40164</v>
      </c>
      <c r="W2687" s="5">
        <v>13.5</v>
      </c>
      <c r="Z2687" s="86">
        <v>40066</v>
      </c>
      <c r="AA2687" s="5">
        <v>83.21</v>
      </c>
      <c r="AC2687" s="1">
        <v>40050</v>
      </c>
      <c r="AD2687">
        <v>3.69</v>
      </c>
      <c r="AE2687" s="87">
        <f t="shared" ca="1" si="297"/>
        <v>-4.6000000000000263E-2</v>
      </c>
      <c r="AF2687" s="87">
        <f t="shared" ca="1" si="298"/>
        <v>0.10323205251600234</v>
      </c>
      <c r="AG2687" s="87">
        <f t="shared" ca="1" si="299"/>
        <v>1.6645668305398051</v>
      </c>
      <c r="AI2687" s="1">
        <v>39923</v>
      </c>
      <c r="AJ2687">
        <v>832.39</v>
      </c>
      <c r="AK2687" s="85">
        <f t="shared" ca="1" si="302"/>
        <v>-4.3732254814752181E-2</v>
      </c>
      <c r="AL2687" s="87">
        <f t="shared" ca="1" si="300"/>
        <v>2.7693211108870668E-2</v>
      </c>
      <c r="AM2687" s="87">
        <f t="shared" ca="1" si="301"/>
        <v>44.653961167551998</v>
      </c>
    </row>
    <row r="2688" spans="2:39" x14ac:dyDescent="0.45">
      <c r="B2688" s="86">
        <v>40178</v>
      </c>
      <c r="C2688" s="5">
        <v>126</v>
      </c>
      <c r="E2688" s="86">
        <v>40193</v>
      </c>
      <c r="F2688" s="5">
        <v>3.7837999999999998</v>
      </c>
      <c r="G2688" s="5">
        <v>1.2946070639387055</v>
      </c>
      <c r="I2688" s="86">
        <v>40064</v>
      </c>
      <c r="J2688" s="5">
        <v>25.62</v>
      </c>
      <c r="L2688" s="86">
        <v>40199</v>
      </c>
      <c r="M2688" s="5">
        <v>2.5821999999999998</v>
      </c>
      <c r="O2688" s="86">
        <f t="shared" ca="1" si="296"/>
        <v>40199</v>
      </c>
      <c r="P2688" s="5">
        <v>1033.3699999999999</v>
      </c>
      <c r="Q2688" s="5">
        <v>17.718292455804001</v>
      </c>
      <c r="R2688" s="1"/>
      <c r="V2688" s="86">
        <v>40163</v>
      </c>
      <c r="W2688" s="5">
        <v>14.5</v>
      </c>
      <c r="Z2688" s="86">
        <v>40065</v>
      </c>
      <c r="AA2688" s="5">
        <v>81.94</v>
      </c>
      <c r="AC2688" s="1">
        <v>40049</v>
      </c>
      <c r="AD2688">
        <v>3.7360000000000002</v>
      </c>
      <c r="AE2688" s="87">
        <f t="shared" ca="1" si="297"/>
        <v>-8.9499999999999691E-2</v>
      </c>
      <c r="AF2688" s="87">
        <f t="shared" ca="1" si="298"/>
        <v>0.10362724866880649</v>
      </c>
      <c r="AG2688" s="87">
        <f t="shared" ca="1" si="299"/>
        <v>1.6709391770298911</v>
      </c>
      <c r="AI2688" s="1">
        <v>39920</v>
      </c>
      <c r="AJ2688">
        <v>869.6</v>
      </c>
      <c r="AK2688" s="85">
        <f t="shared" ca="1" si="302"/>
        <v>4.9570681943065659E-3</v>
      </c>
      <c r="AL2688" s="87">
        <f t="shared" ca="1" si="300"/>
        <v>1.6218399274179878E-2</v>
      </c>
      <c r="AM2688" s="87">
        <f t="shared" ca="1" si="301"/>
        <v>26.151383042651254</v>
      </c>
    </row>
    <row r="2689" spans="2:39" x14ac:dyDescent="0.45">
      <c r="B2689" s="86">
        <v>40177</v>
      </c>
      <c r="C2689" s="5">
        <v>126.72</v>
      </c>
      <c r="E2689" s="86">
        <v>40192</v>
      </c>
      <c r="F2689" s="5">
        <v>3.8395000000000001</v>
      </c>
      <c r="G2689" s="5">
        <v>1.2722827712423028</v>
      </c>
      <c r="I2689" s="86">
        <v>40060</v>
      </c>
      <c r="J2689" s="5">
        <v>25.26</v>
      </c>
      <c r="L2689" s="86">
        <v>40198</v>
      </c>
      <c r="M2689" s="5">
        <v>2.601</v>
      </c>
      <c r="O2689" s="86">
        <f t="shared" ca="1" si="296"/>
        <v>40198</v>
      </c>
      <c r="P2689" s="5">
        <v>1025.3900000000001</v>
      </c>
      <c r="Q2689" s="5">
        <v>17.178884969739201</v>
      </c>
      <c r="R2689" s="1"/>
      <c r="V2689" s="86">
        <v>40162</v>
      </c>
      <c r="W2689" s="5">
        <v>14.56</v>
      </c>
      <c r="Z2689" s="86">
        <v>40064</v>
      </c>
      <c r="AA2689" s="5">
        <v>82.72</v>
      </c>
      <c r="AC2689" s="1">
        <v>40046</v>
      </c>
      <c r="AD2689">
        <v>3.8254999999999999</v>
      </c>
      <c r="AE2689" s="87">
        <f t="shared" ca="1" si="297"/>
        <v>0.14440000000000008</v>
      </c>
      <c r="AF2689" s="87">
        <f t="shared" ca="1" si="298"/>
        <v>9.3338987923946695E-2</v>
      </c>
      <c r="AG2689" s="87">
        <f t="shared" ca="1" si="299"/>
        <v>1.5050459572163679</v>
      </c>
      <c r="AI2689" s="1">
        <v>39919</v>
      </c>
      <c r="AJ2689">
        <v>865.3</v>
      </c>
      <c r="AK2689" s="85">
        <f t="shared" ca="1" si="302"/>
        <v>1.5419320727716443E-2</v>
      </c>
      <c r="AL2689" s="87">
        <f t="shared" ca="1" si="300"/>
        <v>1.6173331064351194E-2</v>
      </c>
      <c r="AM2689" s="87">
        <f t="shared" ca="1" si="301"/>
        <v>26.078712737872607</v>
      </c>
    </row>
    <row r="2690" spans="2:39" x14ac:dyDescent="0.45">
      <c r="B2690" s="86">
        <v>40176</v>
      </c>
      <c r="C2690" s="5">
        <v>129.87</v>
      </c>
      <c r="E2690" s="86">
        <v>40191</v>
      </c>
      <c r="F2690" s="5">
        <v>3.8952</v>
      </c>
      <c r="G2690" s="5">
        <v>1.2396892554184678</v>
      </c>
      <c r="I2690" s="86">
        <v>40059</v>
      </c>
      <c r="J2690" s="5">
        <v>27.1</v>
      </c>
      <c r="L2690" s="86">
        <v>40197</v>
      </c>
      <c r="M2690" s="5">
        <v>2.6402000000000001</v>
      </c>
      <c r="O2690" s="86">
        <f t="shared" ca="1" si="296"/>
        <v>40197</v>
      </c>
      <c r="P2690" s="5">
        <v>1016.4</v>
      </c>
      <c r="Q2690" s="5">
        <v>16.402811303121499</v>
      </c>
      <c r="R2690" s="1"/>
      <c r="V2690" s="86">
        <v>40161</v>
      </c>
      <c r="W2690" s="5">
        <v>13</v>
      </c>
      <c r="Z2690" s="86">
        <v>40060</v>
      </c>
      <c r="AA2690" s="5">
        <v>81.56</v>
      </c>
      <c r="AC2690" s="1">
        <v>40045</v>
      </c>
      <c r="AD2690">
        <v>3.6810999999999998</v>
      </c>
      <c r="AE2690" s="87">
        <f t="shared" ca="1" si="297"/>
        <v>-3.3900000000000041E-2</v>
      </c>
      <c r="AF2690" s="87">
        <f t="shared" ca="1" si="298"/>
        <v>8.2774996224705452E-2</v>
      </c>
      <c r="AG2690" s="87">
        <f t="shared" ca="1" si="299"/>
        <v>1.3347067093560294</v>
      </c>
      <c r="AI2690" s="1">
        <v>39918</v>
      </c>
      <c r="AJ2690">
        <v>852.06</v>
      </c>
      <c r="AK2690" s="85">
        <f t="shared" ca="1" si="302"/>
        <v>1.2470933254115892E-2</v>
      </c>
      <c r="AL2690" s="87">
        <f t="shared" ca="1" si="300"/>
        <v>2.3876535646268751E-2</v>
      </c>
      <c r="AM2690" s="87">
        <f t="shared" ca="1" si="301"/>
        <v>38.499756903331352</v>
      </c>
    </row>
    <row r="2691" spans="2:39" x14ac:dyDescent="0.45">
      <c r="B2691" s="86">
        <v>40175</v>
      </c>
      <c r="C2691" s="5">
        <v>128.9</v>
      </c>
      <c r="E2691" s="86">
        <v>40190</v>
      </c>
      <c r="F2691" s="5">
        <v>3.8132000000000001</v>
      </c>
      <c r="G2691" s="5">
        <v>0.87147238433966667</v>
      </c>
      <c r="I2691" s="86">
        <v>40058</v>
      </c>
      <c r="J2691" s="5">
        <v>28.9</v>
      </c>
      <c r="L2691" s="86">
        <v>40196</v>
      </c>
      <c r="M2691" s="5">
        <v>2.6583000000000001</v>
      </c>
      <c r="O2691" s="86">
        <f t="shared" ca="1" si="296"/>
        <v>40196</v>
      </c>
      <c r="P2691" s="5">
        <v>1003.24</v>
      </c>
      <c r="Q2691" s="5">
        <v>14.0885026588064</v>
      </c>
      <c r="R2691" s="1"/>
      <c r="V2691" s="86">
        <v>40158</v>
      </c>
      <c r="W2691" s="5">
        <v>12.25</v>
      </c>
      <c r="Z2691" s="86">
        <v>40059</v>
      </c>
      <c r="AA2691" s="5">
        <v>80.94</v>
      </c>
      <c r="AC2691" s="1">
        <v>40044</v>
      </c>
      <c r="AD2691">
        <v>3.7149999999999999</v>
      </c>
      <c r="AE2691" s="87">
        <f t="shared" ca="1" si="297"/>
        <v>-4.8999999999999932E-2</v>
      </c>
      <c r="AF2691" s="87">
        <f t="shared" ca="1" si="298"/>
        <v>8.2788344590286389E-2</v>
      </c>
      <c r="AG2691" s="87">
        <f t="shared" ca="1" si="299"/>
        <v>1.3349219452836933</v>
      </c>
      <c r="AI2691" s="1">
        <v>39917</v>
      </c>
      <c r="AJ2691">
        <v>841.5</v>
      </c>
      <c r="AK2691" s="85">
        <f t="shared" ca="1" si="302"/>
        <v>-2.0268539969278861E-2</v>
      </c>
      <c r="AL2691" s="87">
        <f t="shared" ca="1" si="300"/>
        <v>2.383249030759654E-2</v>
      </c>
      <c r="AM2691" s="87">
        <f t="shared" ca="1" si="301"/>
        <v>38.428735928734056</v>
      </c>
    </row>
    <row r="2692" spans="2:39" x14ac:dyDescent="0.45">
      <c r="B2692" s="86">
        <v>40171</v>
      </c>
      <c r="C2692" s="5">
        <v>126</v>
      </c>
      <c r="E2692" s="86">
        <v>40189</v>
      </c>
      <c r="F2692" s="5">
        <v>3.9175</v>
      </c>
      <c r="G2692" s="5">
        <v>0.66032253482673087</v>
      </c>
      <c r="I2692" s="86">
        <v>40057</v>
      </c>
      <c r="J2692" s="5">
        <v>29.15</v>
      </c>
      <c r="L2692" s="86">
        <v>40193</v>
      </c>
      <c r="M2692" s="5">
        <v>2.6524999999999999</v>
      </c>
      <c r="O2692" s="86">
        <f t="shared" ca="1" si="296"/>
        <v>40193</v>
      </c>
      <c r="P2692" s="5">
        <v>994.75</v>
      </c>
      <c r="Q2692" s="5">
        <v>17.271370967297202</v>
      </c>
      <c r="R2692" s="1"/>
      <c r="V2692" s="86">
        <v>40157</v>
      </c>
      <c r="W2692" s="5">
        <v>11.63</v>
      </c>
      <c r="Z2692" s="86">
        <v>40058</v>
      </c>
      <c r="AA2692" s="5">
        <v>80.42</v>
      </c>
      <c r="AC2692" s="1">
        <v>40043</v>
      </c>
      <c r="AD2692">
        <v>3.7639999999999998</v>
      </c>
      <c r="AE2692" s="87">
        <f t="shared" ca="1" si="297"/>
        <v>8.3699999999999886E-2</v>
      </c>
      <c r="AF2692" s="87">
        <f t="shared" ca="1" si="298"/>
        <v>9.7641743122498584E-2</v>
      </c>
      <c r="AG2692" s="87">
        <f t="shared" ca="1" si="299"/>
        <v>1.5744258000934817</v>
      </c>
      <c r="AI2692" s="1">
        <v>39916</v>
      </c>
      <c r="AJ2692">
        <v>858.73</v>
      </c>
      <c r="AK2692" s="85">
        <f t="shared" ca="1" si="302"/>
        <v>2.5301857501251568E-3</v>
      </c>
      <c r="AL2692" s="87">
        <f t="shared" ca="1" si="300"/>
        <v>2.5383742083575023E-2</v>
      </c>
      <c r="AM2692" s="87">
        <f t="shared" ca="1" si="301"/>
        <v>40.930054258822935</v>
      </c>
    </row>
    <row r="2693" spans="2:39" x14ac:dyDescent="0.45">
      <c r="B2693" s="86">
        <v>40170</v>
      </c>
      <c r="C2693" s="5">
        <v>123</v>
      </c>
      <c r="E2693" s="86">
        <v>40186</v>
      </c>
      <c r="F2693" s="5">
        <v>3.9441999999999999</v>
      </c>
      <c r="G2693" s="5">
        <v>0.99875419064619464</v>
      </c>
      <c r="I2693" s="86">
        <v>40056</v>
      </c>
      <c r="J2693" s="5">
        <v>26.01</v>
      </c>
      <c r="L2693" s="86">
        <v>40192</v>
      </c>
      <c r="M2693" s="5">
        <v>2.6515</v>
      </c>
      <c r="O2693" s="86">
        <f t="shared" ca="1" si="296"/>
        <v>40192</v>
      </c>
      <c r="P2693" s="5">
        <v>998.04</v>
      </c>
      <c r="Q2693" s="5">
        <v>18.410390627781702</v>
      </c>
      <c r="R2693" s="1"/>
      <c r="V2693" s="86">
        <v>40156</v>
      </c>
      <c r="W2693" s="5">
        <v>12.5</v>
      </c>
      <c r="Z2693" s="86">
        <v>40057</v>
      </c>
      <c r="AA2693" s="5">
        <v>80.849999999999994</v>
      </c>
      <c r="AC2693" s="1">
        <v>40042</v>
      </c>
      <c r="AD2693">
        <v>3.6802999999999999</v>
      </c>
      <c r="AE2693" s="87">
        <f t="shared" ca="1" si="297"/>
        <v>-0.11520000000000019</v>
      </c>
      <c r="AF2693" s="87">
        <f t="shared" ca="1" si="298"/>
        <v>6.6601970691564469E-2</v>
      </c>
      <c r="AG2693" s="87">
        <f t="shared" ca="1" si="299"/>
        <v>1.0739245085200371</v>
      </c>
      <c r="AI2693" s="1">
        <v>39912</v>
      </c>
      <c r="AJ2693">
        <v>856.56</v>
      </c>
      <c r="AK2693" s="85">
        <f t="shared" ca="1" si="302"/>
        <v>3.7347060925207336E-2</v>
      </c>
      <c r="AL2693" s="87">
        <f t="shared" ca="1" si="300"/>
        <v>2.6561129741255088E-2</v>
      </c>
      <c r="AM2693" s="87">
        <f t="shared" ca="1" si="301"/>
        <v>42.828534811999376</v>
      </c>
    </row>
    <row r="2694" spans="2:39" x14ac:dyDescent="0.45">
      <c r="B2694" s="86">
        <v>40169</v>
      </c>
      <c r="C2694" s="5">
        <v>126.61</v>
      </c>
      <c r="E2694" s="86">
        <v>40185</v>
      </c>
      <c r="F2694" s="5">
        <v>3.9434999999999998</v>
      </c>
      <c r="G2694" s="5">
        <v>1.010441941264647</v>
      </c>
      <c r="I2694" s="86">
        <v>40053</v>
      </c>
      <c r="J2694" s="5">
        <v>24.76</v>
      </c>
      <c r="L2694" s="86">
        <v>40191</v>
      </c>
      <c r="M2694" s="5">
        <v>2.6669</v>
      </c>
      <c r="O2694" s="86">
        <f t="shared" ca="1" si="296"/>
        <v>40191</v>
      </c>
      <c r="P2694" s="5">
        <v>1020.63</v>
      </c>
      <c r="Q2694" s="5">
        <v>12.536018602255499</v>
      </c>
      <c r="R2694" s="1"/>
      <c r="V2694" s="86">
        <v>40155</v>
      </c>
      <c r="W2694" s="5">
        <v>13.5</v>
      </c>
      <c r="Z2694" s="86">
        <v>40056</v>
      </c>
      <c r="AA2694" s="5">
        <v>82.32</v>
      </c>
      <c r="AC2694" s="1">
        <v>40039</v>
      </c>
      <c r="AD2694">
        <v>3.7955000000000001</v>
      </c>
      <c r="AE2694" s="87">
        <f t="shared" ca="1" si="297"/>
        <v>-3.4499999999999975E-2</v>
      </c>
      <c r="AF2694" s="87">
        <f t="shared" ca="1" si="298"/>
        <v>7.3098535097040965E-2</v>
      </c>
      <c r="AG2694" s="87">
        <f t="shared" ca="1" si="299"/>
        <v>1.178678461950784</v>
      </c>
      <c r="AI2694" s="1">
        <v>39911</v>
      </c>
      <c r="AJ2694">
        <v>825.16</v>
      </c>
      <c r="AK2694" s="85">
        <f t="shared" ca="1" si="302"/>
        <v>1.1714574664767993E-2</v>
      </c>
      <c r="AL2694" s="87">
        <f t="shared" ca="1" si="300"/>
        <v>1.6863038857864016E-2</v>
      </c>
      <c r="AM2694" s="87">
        <f t="shared" ca="1" si="301"/>
        <v>27.190833138334735</v>
      </c>
    </row>
    <row r="2695" spans="2:39" x14ac:dyDescent="0.45">
      <c r="B2695" s="86">
        <v>40168</v>
      </c>
      <c r="C2695" s="5">
        <v>123.21</v>
      </c>
      <c r="E2695" s="86">
        <v>40184</v>
      </c>
      <c r="F2695" s="5">
        <v>3.9255</v>
      </c>
      <c r="G2695" s="5">
        <v>1.0667268863209556</v>
      </c>
      <c r="I2695" s="86">
        <v>40052</v>
      </c>
      <c r="J2695" s="5">
        <v>24.68</v>
      </c>
      <c r="L2695" s="86">
        <v>40190</v>
      </c>
      <c r="M2695" s="5">
        <v>2.6402000000000001</v>
      </c>
      <c r="O2695" s="86">
        <f t="shared" ca="1" si="296"/>
        <v>40190</v>
      </c>
      <c r="P2695" s="5">
        <v>1028.93</v>
      </c>
      <c r="Q2695" s="5">
        <v>10.7944068930793</v>
      </c>
      <c r="R2695" s="1"/>
      <c r="V2695" s="86">
        <v>40154</v>
      </c>
      <c r="W2695" s="5">
        <v>14.56</v>
      </c>
      <c r="Z2695" s="86">
        <v>40053</v>
      </c>
      <c r="AA2695" s="5">
        <v>82.31</v>
      </c>
      <c r="AC2695" s="1">
        <v>40038</v>
      </c>
      <c r="AD2695">
        <v>3.83</v>
      </c>
      <c r="AE2695" s="87">
        <f t="shared" ca="1" si="297"/>
        <v>-0.129</v>
      </c>
      <c r="AF2695" s="87">
        <f t="shared" ca="1" si="298"/>
        <v>9.1927507671352951E-2</v>
      </c>
      <c r="AG2695" s="87">
        <f t="shared" ca="1" si="299"/>
        <v>1.4822865220102792</v>
      </c>
      <c r="AI2695" s="1">
        <v>39910</v>
      </c>
      <c r="AJ2695">
        <v>815.55</v>
      </c>
      <c r="AK2695" s="85">
        <f t="shared" ca="1" si="302"/>
        <v>-2.4143677727077005E-2</v>
      </c>
      <c r="AL2695" s="87">
        <f t="shared" ca="1" si="300"/>
        <v>2.2666566985920147E-2</v>
      </c>
      <c r="AM2695" s="87">
        <f t="shared" ca="1" si="301"/>
        <v>36.548741061912558</v>
      </c>
    </row>
    <row r="2696" spans="2:39" x14ac:dyDescent="0.45">
      <c r="B2696" s="86">
        <v>40165</v>
      </c>
      <c r="C2696" s="5">
        <v>114.56</v>
      </c>
      <c r="E2696" s="86">
        <v>40183</v>
      </c>
      <c r="F2696" s="5">
        <v>3.855</v>
      </c>
      <c r="G2696" s="5">
        <v>1.1225083518620242</v>
      </c>
      <c r="I2696" s="86">
        <v>40051</v>
      </c>
      <c r="J2696" s="5">
        <v>24.95</v>
      </c>
      <c r="L2696" s="86">
        <v>40189</v>
      </c>
      <c r="M2696" s="5">
        <v>2.7014999999999998</v>
      </c>
      <c r="O2696" s="86">
        <f t="shared" ca="1" si="296"/>
        <v>40189</v>
      </c>
      <c r="P2696" s="5">
        <v>1030.98</v>
      </c>
      <c r="Q2696" s="5">
        <v>19.306536198103501</v>
      </c>
      <c r="R2696" s="1"/>
      <c r="V2696" s="86">
        <v>40151</v>
      </c>
      <c r="W2696" s="5">
        <v>14.5</v>
      </c>
      <c r="Z2696" s="86">
        <v>40052</v>
      </c>
      <c r="AA2696" s="5">
        <v>81.900000000000006</v>
      </c>
      <c r="AC2696" s="1">
        <v>40037</v>
      </c>
      <c r="AD2696">
        <v>3.9590000000000001</v>
      </c>
      <c r="AE2696" s="87">
        <f t="shared" ca="1" si="297"/>
        <v>1.1000000000000121E-2</v>
      </c>
      <c r="AF2696" s="87">
        <f t="shared" ca="1" si="298"/>
        <v>7.9667538349484951E-2</v>
      </c>
      <c r="AG2696" s="87">
        <f t="shared" ca="1" si="299"/>
        <v>1.2846004566920137</v>
      </c>
      <c r="AI2696" s="1">
        <v>39909</v>
      </c>
      <c r="AJ2696">
        <v>835.48</v>
      </c>
      <c r="AK2696" s="85">
        <f t="shared" ca="1" si="302"/>
        <v>-8.3672522394004079E-3</v>
      </c>
      <c r="AL2696" s="87">
        <f t="shared" ca="1" si="300"/>
        <v>1.5331951365236391E-2</v>
      </c>
      <c r="AM2696" s="87">
        <f t="shared" ca="1" si="301"/>
        <v>24.722028738182722</v>
      </c>
    </row>
    <row r="2697" spans="2:39" x14ac:dyDescent="0.45">
      <c r="B2697" s="86">
        <v>40164</v>
      </c>
      <c r="C2697" s="5">
        <v>116</v>
      </c>
      <c r="E2697" s="86">
        <v>40182</v>
      </c>
      <c r="F2697" s="5">
        <v>3.9340000000000002</v>
      </c>
      <c r="G2697" s="5">
        <v>0.93207452312927341</v>
      </c>
      <c r="I2697" s="86">
        <v>40050</v>
      </c>
      <c r="J2697" s="5">
        <v>24.92</v>
      </c>
      <c r="L2697" s="86">
        <v>40186</v>
      </c>
      <c r="M2697" s="5">
        <v>2.6966999999999999</v>
      </c>
      <c r="O2697" s="86">
        <f t="shared" ca="1" si="296"/>
        <v>40186</v>
      </c>
      <c r="P2697" s="5">
        <v>1028.1199999999999</v>
      </c>
      <c r="Q2697" s="5">
        <v>20.275596878506398</v>
      </c>
      <c r="R2697" s="1"/>
      <c r="V2697" s="86">
        <v>40150</v>
      </c>
      <c r="W2697" s="5">
        <v>12.19</v>
      </c>
      <c r="Z2697" s="86">
        <v>40051</v>
      </c>
      <c r="AA2697" s="5">
        <v>82.32</v>
      </c>
      <c r="AC2697" s="1">
        <v>40036</v>
      </c>
      <c r="AD2697">
        <v>3.948</v>
      </c>
      <c r="AE2697" s="87">
        <f t="shared" ca="1" si="297"/>
        <v>-0.13899999999999979</v>
      </c>
      <c r="AF2697" s="87">
        <f t="shared" ca="1" si="298"/>
        <v>8.1747961238593861E-2</v>
      </c>
      <c r="AG2697" s="87">
        <f t="shared" ca="1" si="299"/>
        <v>1.3181462678069256</v>
      </c>
      <c r="AI2697" s="1">
        <v>39906</v>
      </c>
      <c r="AJ2697">
        <v>842.5</v>
      </c>
      <c r="AK2697" s="85">
        <f t="shared" ca="1" si="302"/>
        <v>9.6847281464941207E-3</v>
      </c>
      <c r="AL2697" s="87">
        <f t="shared" ca="1" si="300"/>
        <v>8.1162427102674344E-3</v>
      </c>
      <c r="AM2697" s="87">
        <f t="shared" ca="1" si="301"/>
        <v>13.087048135585047</v>
      </c>
    </row>
    <row r="2698" spans="2:39" x14ac:dyDescent="0.45">
      <c r="B2698" s="86">
        <v>40163</v>
      </c>
      <c r="C2698" s="5">
        <v>115.72</v>
      </c>
      <c r="E2698" s="86">
        <v>40179</v>
      </c>
      <c r="F2698" s="5">
        <v>3.95</v>
      </c>
      <c r="G2698" s="5">
        <v>1.0028575837741522</v>
      </c>
      <c r="I2698" s="86">
        <v>40049</v>
      </c>
      <c r="J2698" s="5">
        <v>25.14</v>
      </c>
      <c r="L2698" s="86">
        <v>40185</v>
      </c>
      <c r="M2698" s="5">
        <v>2.6415000000000002</v>
      </c>
      <c r="O2698" s="86">
        <f t="shared" ca="1" si="296"/>
        <v>40185</v>
      </c>
      <c r="P2698" s="5">
        <v>1028</v>
      </c>
      <c r="Q2698" s="5">
        <v>20.430179976586899</v>
      </c>
      <c r="R2698" s="1"/>
      <c r="V2698" s="86">
        <v>40149</v>
      </c>
      <c r="W2698" s="5">
        <v>11</v>
      </c>
      <c r="Z2698" s="86">
        <v>40050</v>
      </c>
      <c r="AA2698" s="5">
        <v>82</v>
      </c>
      <c r="AC2698" s="1">
        <v>40035</v>
      </c>
      <c r="AD2698">
        <v>4.0869999999999997</v>
      </c>
      <c r="AE2698" s="87">
        <f t="shared" ca="1" si="297"/>
        <v>3.6999999999999922E-2</v>
      </c>
      <c r="AF2698" s="87">
        <f t="shared" ca="1" si="298"/>
        <v>3.42086124633353E-2</v>
      </c>
      <c r="AG2698" s="87">
        <f t="shared" ca="1" si="299"/>
        <v>0.55159730178213473</v>
      </c>
      <c r="AI2698" s="1">
        <v>39905</v>
      </c>
      <c r="AJ2698">
        <v>834.38</v>
      </c>
      <c r="AK2698" s="85">
        <f t="shared" ca="1" si="302"/>
        <v>2.8322241179759542E-2</v>
      </c>
      <c r="AL2698" s="87">
        <f t="shared" ca="1" si="300"/>
        <v>2.8124954051548006E-2</v>
      </c>
      <c r="AM2698" s="87">
        <f t="shared" ca="1" si="301"/>
        <v>45.350125744526714</v>
      </c>
    </row>
    <row r="2699" spans="2:39" x14ac:dyDescent="0.45">
      <c r="B2699" s="86">
        <v>40162</v>
      </c>
      <c r="C2699" s="5">
        <v>119.07</v>
      </c>
      <c r="E2699" s="86">
        <v>40178</v>
      </c>
      <c r="F2699" s="5">
        <v>4.008</v>
      </c>
      <c r="G2699" s="5">
        <v>0.94950123749261184</v>
      </c>
      <c r="I2699" s="86">
        <v>40046</v>
      </c>
      <c r="J2699" s="5">
        <v>25.01</v>
      </c>
      <c r="L2699" s="86">
        <v>40184</v>
      </c>
      <c r="M2699" s="5">
        <v>2.6515</v>
      </c>
      <c r="O2699" s="86">
        <f t="shared" ca="1" si="296"/>
        <v>40184</v>
      </c>
      <c r="P2699" s="5">
        <v>1025.57</v>
      </c>
      <c r="Q2699" s="5">
        <v>20.998410828950501</v>
      </c>
      <c r="R2699" s="1"/>
      <c r="V2699" s="86">
        <v>40148</v>
      </c>
      <c r="W2699" s="5">
        <v>11</v>
      </c>
      <c r="Z2699" s="86">
        <v>40049</v>
      </c>
      <c r="AA2699" s="5">
        <v>82.01</v>
      </c>
      <c r="AC2699" s="1">
        <v>40032</v>
      </c>
      <c r="AD2699">
        <v>4.05</v>
      </c>
      <c r="AE2699" s="87">
        <f t="shared" ca="1" si="297"/>
        <v>6.0000000000002274E-3</v>
      </c>
      <c r="AF2699" s="87">
        <f t="shared" ca="1" si="298"/>
        <v>3.4201303581393783E-2</v>
      </c>
      <c r="AG2699" s="87">
        <f t="shared" ca="1" si="299"/>
        <v>0.5514794496020059</v>
      </c>
      <c r="AI2699" s="1">
        <v>39904</v>
      </c>
      <c r="AJ2699">
        <v>811.08</v>
      </c>
      <c r="AK2699" s="85">
        <f t="shared" ca="1" si="302"/>
        <v>1.6421015989455109E-2</v>
      </c>
      <c r="AL2699" s="87">
        <f t="shared" ca="1" si="300"/>
        <v>2.5439252236438961E-2</v>
      </c>
      <c r="AM2699" s="87">
        <f t="shared" ca="1" si="301"/>
        <v>41.019561690830244</v>
      </c>
    </row>
    <row r="2700" spans="2:39" x14ac:dyDescent="0.45">
      <c r="B2700" s="86">
        <v>40161</v>
      </c>
      <c r="C2700" s="5">
        <v>118.16</v>
      </c>
      <c r="E2700" s="86">
        <v>40177</v>
      </c>
      <c r="F2700" s="5">
        <v>3.93</v>
      </c>
      <c r="G2700" s="5">
        <v>0.66607896178556569</v>
      </c>
      <c r="I2700" s="86">
        <v>40045</v>
      </c>
      <c r="J2700" s="5">
        <v>25.09</v>
      </c>
      <c r="L2700" s="86">
        <v>40183</v>
      </c>
      <c r="M2700" s="5">
        <v>2.5581999999999998</v>
      </c>
      <c r="O2700" s="86">
        <f t="shared" ca="1" si="296"/>
        <v>40183</v>
      </c>
      <c r="P2700" s="5">
        <v>1026.1300000000001</v>
      </c>
      <c r="Q2700" s="5">
        <v>22.703560399017402</v>
      </c>
      <c r="R2700" s="1"/>
      <c r="V2700" s="86">
        <v>40147</v>
      </c>
      <c r="W2700" s="5">
        <v>9.81</v>
      </c>
      <c r="Z2700" s="86">
        <v>40046</v>
      </c>
      <c r="AA2700" s="5">
        <v>82.44</v>
      </c>
      <c r="AC2700" s="1">
        <v>40031</v>
      </c>
      <c r="AD2700">
        <v>4.0439999999999996</v>
      </c>
      <c r="AE2700" s="87">
        <f t="shared" ca="1" si="297"/>
        <v>2.4499999999999744E-2</v>
      </c>
      <c r="AF2700" s="87">
        <f t="shared" ca="1" si="298"/>
        <v>6.4445551954085106E-2</v>
      </c>
      <c r="AG2700" s="87">
        <f t="shared" ca="1" si="299"/>
        <v>1.0391533011703986</v>
      </c>
      <c r="AI2700" s="1">
        <v>39903</v>
      </c>
      <c r="AJ2700">
        <v>797.87</v>
      </c>
      <c r="AK2700" s="85">
        <f t="shared" ca="1" si="302"/>
        <v>1.3044211698529869E-2</v>
      </c>
      <c r="AL2700" s="87">
        <f t="shared" ca="1" si="300"/>
        <v>2.756876837278294E-2</v>
      </c>
      <c r="AM2700" s="87">
        <f t="shared" ca="1" si="301"/>
        <v>44.453303284903448</v>
      </c>
    </row>
    <row r="2701" spans="2:39" x14ac:dyDescent="0.45">
      <c r="B2701" s="86">
        <v>40158</v>
      </c>
      <c r="C2701" s="5">
        <v>118.34</v>
      </c>
      <c r="E2701" s="86">
        <v>40176</v>
      </c>
      <c r="F2701" s="5">
        <v>3.9495</v>
      </c>
      <c r="G2701" s="5">
        <v>0.72862279907599525</v>
      </c>
      <c r="I2701" s="86">
        <v>40044</v>
      </c>
      <c r="J2701" s="5">
        <v>26.26</v>
      </c>
      <c r="L2701" s="86">
        <v>40182</v>
      </c>
      <c r="M2701" s="5">
        <v>2.589</v>
      </c>
      <c r="O2701" s="86">
        <f t="shared" ca="1" si="296"/>
        <v>40182</v>
      </c>
      <c r="P2701" s="5">
        <v>1007.37</v>
      </c>
      <c r="Q2701" s="5">
        <v>20.512500408784</v>
      </c>
      <c r="R2701" s="1"/>
      <c r="V2701" s="86">
        <v>40144</v>
      </c>
      <c r="W2701" s="5">
        <v>9.56</v>
      </c>
      <c r="Z2701" s="86">
        <v>40045</v>
      </c>
      <c r="AA2701" s="5">
        <v>81.33</v>
      </c>
      <c r="AC2701" s="1">
        <v>40030</v>
      </c>
      <c r="AD2701">
        <v>4.0194999999999999</v>
      </c>
      <c r="AE2701" s="87">
        <f t="shared" ca="1" si="297"/>
        <v>8.5999999999999854E-2</v>
      </c>
      <c r="AF2701" s="87">
        <f t="shared" ca="1" si="298"/>
        <v>0.12569274707264025</v>
      </c>
      <c r="AG2701" s="87">
        <f t="shared" ca="1" si="299"/>
        <v>2.0267346479826474</v>
      </c>
      <c r="AI2701" s="1">
        <v>39902</v>
      </c>
      <c r="AJ2701">
        <v>787.53</v>
      </c>
      <c r="AK2701" s="85">
        <f t="shared" ca="1" si="302"/>
        <v>-3.5439357636644506E-2</v>
      </c>
      <c r="AL2701" s="87">
        <f t="shared" ca="1" si="300"/>
        <v>2.6859718262753917E-2</v>
      </c>
      <c r="AM2701" s="87">
        <f t="shared" ca="1" si="301"/>
        <v>43.309994336200766</v>
      </c>
    </row>
    <row r="2702" spans="2:39" x14ac:dyDescent="0.45">
      <c r="B2702" s="86">
        <v>40157</v>
      </c>
      <c r="C2702" s="5">
        <v>116.85</v>
      </c>
      <c r="E2702" s="86">
        <v>40175</v>
      </c>
      <c r="F2702" s="5">
        <v>3.9980000000000002</v>
      </c>
      <c r="G2702" s="5">
        <v>0.48895560466501958</v>
      </c>
      <c r="I2702" s="86">
        <v>40043</v>
      </c>
      <c r="J2702" s="5">
        <v>26.18</v>
      </c>
      <c r="L2702" s="86">
        <v>40179</v>
      </c>
      <c r="M2702" s="5">
        <v>2.5383</v>
      </c>
      <c r="O2702" s="86">
        <f t="shared" ca="1" si="296"/>
        <v>40179</v>
      </c>
      <c r="P2702" s="5">
        <v>996.46</v>
      </c>
      <c r="Q2702" s="5">
        <v>20.9874858510241</v>
      </c>
      <c r="R2702" s="1"/>
      <c r="V2702" s="86">
        <v>40143</v>
      </c>
      <c r="W2702" s="5">
        <v>9.69</v>
      </c>
      <c r="Z2702" s="86">
        <v>40044</v>
      </c>
      <c r="AA2702" s="5">
        <v>81.58</v>
      </c>
      <c r="AC2702" s="1">
        <v>40029</v>
      </c>
      <c r="AD2702">
        <v>3.9335</v>
      </c>
      <c r="AE2702" s="87">
        <f t="shared" ca="1" si="297"/>
        <v>4.0000000000000036E-2</v>
      </c>
      <c r="AF2702" s="87">
        <f t="shared" ca="1" si="298"/>
        <v>0.12657375978719568</v>
      </c>
      <c r="AG2702" s="87">
        <f t="shared" ca="1" si="299"/>
        <v>2.0409405511511953</v>
      </c>
      <c r="AI2702" s="1">
        <v>39899</v>
      </c>
      <c r="AJ2702">
        <v>815.94</v>
      </c>
      <c r="AK2702" s="85">
        <f t="shared" ca="1" si="302"/>
        <v>-2.0524737966150289E-2</v>
      </c>
      <c r="AL2702" s="87">
        <f t="shared" ca="1" si="300"/>
        <v>2.1998322242577126E-2</v>
      </c>
      <c r="AM2702" s="87">
        <f t="shared" ca="1" si="301"/>
        <v>35.471228789957152</v>
      </c>
    </row>
    <row r="2703" spans="2:39" x14ac:dyDescent="0.45">
      <c r="B2703" s="86">
        <v>40156</v>
      </c>
      <c r="C2703" s="5">
        <v>113</v>
      </c>
      <c r="E2703" s="86">
        <v>40172</v>
      </c>
      <c r="F2703" s="5">
        <v>3.9481999999999999</v>
      </c>
      <c r="G2703" s="5">
        <v>0.74667055430535401</v>
      </c>
      <c r="I2703" s="86">
        <v>40042</v>
      </c>
      <c r="J2703" s="5">
        <v>27.89</v>
      </c>
      <c r="L2703" s="86">
        <v>40178</v>
      </c>
      <c r="M2703" s="5">
        <v>2.5956000000000001</v>
      </c>
      <c r="O2703" s="86">
        <f t="shared" ca="1" si="296"/>
        <v>40178</v>
      </c>
      <c r="P2703" s="5">
        <v>989.67</v>
      </c>
      <c r="Q2703" s="5">
        <v>20.722872834507498</v>
      </c>
      <c r="R2703" s="1"/>
      <c r="V2703" s="86">
        <v>40142</v>
      </c>
      <c r="W2703" s="5">
        <v>8.5</v>
      </c>
      <c r="Z2703" s="86">
        <v>40043</v>
      </c>
      <c r="AA2703" s="5">
        <v>81.25</v>
      </c>
      <c r="AC2703" s="1">
        <v>40028</v>
      </c>
      <c r="AD2703">
        <v>3.8935</v>
      </c>
      <c r="AE2703" s="87">
        <f t="shared" ca="1" si="297"/>
        <v>0.16800000000000015</v>
      </c>
      <c r="AF2703" s="87">
        <f t="shared" ca="1" si="298"/>
        <v>0.12495165731860747</v>
      </c>
      <c r="AG2703" s="87">
        <f t="shared" ca="1" si="299"/>
        <v>2.0147849347593763</v>
      </c>
      <c r="AI2703" s="1">
        <v>39898</v>
      </c>
      <c r="AJ2703">
        <v>832.86</v>
      </c>
      <c r="AK2703" s="85">
        <f t="shared" ca="1" si="302"/>
        <v>2.3052625827370773E-2</v>
      </c>
      <c r="AL2703" s="87">
        <f t="shared" ca="1" si="300"/>
        <v>3.7002984381657333E-2</v>
      </c>
      <c r="AM2703" s="87">
        <f t="shared" ca="1" si="301"/>
        <v>59.665519508237409</v>
      </c>
    </row>
    <row r="2704" spans="2:39" x14ac:dyDescent="0.45">
      <c r="B2704" s="86">
        <v>40155</v>
      </c>
      <c r="C2704" s="5">
        <v>113.95</v>
      </c>
      <c r="E2704" s="86">
        <v>40171</v>
      </c>
      <c r="F2704" s="5">
        <v>3.9495</v>
      </c>
      <c r="G2704" s="5">
        <v>1.143882190903708</v>
      </c>
      <c r="I2704" s="86">
        <v>40039</v>
      </c>
      <c r="J2704" s="5">
        <v>24.27</v>
      </c>
      <c r="L2704" s="86">
        <v>40177</v>
      </c>
      <c r="M2704" s="5">
        <v>2.5579999999999998</v>
      </c>
      <c r="O2704" s="86">
        <f t="shared" ref="O2704:O2767" ca="1" si="303">VALUE(L2704)</f>
        <v>40177</v>
      </c>
      <c r="P2704" s="5">
        <v>979.73</v>
      </c>
      <c r="Q2704" s="5">
        <v>19.510548110684802</v>
      </c>
      <c r="R2704" s="1"/>
      <c r="V2704" s="86">
        <v>40141</v>
      </c>
      <c r="W2704" s="5">
        <v>9.25</v>
      </c>
      <c r="Z2704" s="86">
        <v>40042</v>
      </c>
      <c r="AA2704" s="5">
        <v>79.87</v>
      </c>
      <c r="AC2704" s="1">
        <v>40025</v>
      </c>
      <c r="AD2704">
        <v>3.7254999999999998</v>
      </c>
      <c r="AE2704" s="87">
        <f t="shared" ca="1" si="297"/>
        <v>-0.13000000000000034</v>
      </c>
      <c r="AF2704" s="87">
        <f t="shared" ca="1" si="298"/>
        <v>5.1668010735205896E-2</v>
      </c>
      <c r="AG2704" s="87">
        <f t="shared" ca="1" si="299"/>
        <v>0.83312163977817266</v>
      </c>
      <c r="AI2704" s="1">
        <v>39897</v>
      </c>
      <c r="AJ2704">
        <v>813.88</v>
      </c>
      <c r="AK2704" s="85">
        <f t="shared" ca="1" si="302"/>
        <v>9.5803201884136508E-3</v>
      </c>
      <c r="AL2704" s="87">
        <f t="shared" ca="1" si="300"/>
        <v>4.1797449123784691E-2</v>
      </c>
      <c r="AM2704" s="87">
        <f t="shared" ca="1" si="301"/>
        <v>67.396361611469501</v>
      </c>
    </row>
    <row r="2705" spans="2:39" x14ac:dyDescent="0.45">
      <c r="B2705" s="86">
        <v>40154</v>
      </c>
      <c r="C2705" s="5">
        <v>119.33</v>
      </c>
      <c r="E2705" s="86">
        <v>40170</v>
      </c>
      <c r="F2705" s="5">
        <v>3.9079999999999999</v>
      </c>
      <c r="G2705" s="5">
        <v>1.12395574497694</v>
      </c>
      <c r="I2705" s="86">
        <v>40038</v>
      </c>
      <c r="J2705" s="5">
        <v>24.71</v>
      </c>
      <c r="L2705" s="86">
        <v>40176</v>
      </c>
      <c r="M2705" s="5">
        <v>2.573</v>
      </c>
      <c r="O2705" s="86">
        <f t="shared" ca="1" si="303"/>
        <v>40176</v>
      </c>
      <c r="P2705" s="5">
        <v>1004.09</v>
      </c>
      <c r="Q2705" s="5">
        <v>14.563999316796</v>
      </c>
      <c r="R2705" s="1"/>
      <c r="V2705" s="86">
        <v>40140</v>
      </c>
      <c r="W2705" s="5">
        <v>10.94</v>
      </c>
      <c r="Z2705" s="86">
        <v>40039</v>
      </c>
      <c r="AA2705" s="5">
        <v>81.87</v>
      </c>
      <c r="AC2705" s="1">
        <v>40024</v>
      </c>
      <c r="AD2705">
        <v>3.8555000000000001</v>
      </c>
      <c r="AE2705" s="87">
        <f t="shared" ca="1" si="297"/>
        <v>-4.0999999999999925E-2</v>
      </c>
      <c r="AF2705" s="87">
        <f t="shared" ca="1" si="298"/>
        <v>5.6515484603779143E-2</v>
      </c>
      <c r="AG2705" s="87">
        <f t="shared" ca="1" si="299"/>
        <v>0.91128480729133154</v>
      </c>
      <c r="AI2705" s="1">
        <v>39896</v>
      </c>
      <c r="AJ2705">
        <v>806.12</v>
      </c>
      <c r="AK2705" s="85">
        <f t="shared" ca="1" si="302"/>
        <v>-2.0626375806741395E-2</v>
      </c>
      <c r="AL2705" s="87">
        <f t="shared" ca="1" si="300"/>
        <v>4.326158554376866E-2</v>
      </c>
      <c r="AM2705" s="87">
        <f t="shared" ca="1" si="301"/>
        <v>69.757210650785879</v>
      </c>
    </row>
    <row r="2706" spans="2:39" x14ac:dyDescent="0.45">
      <c r="B2706" s="86">
        <v>40151</v>
      </c>
      <c r="C2706" s="5">
        <v>122</v>
      </c>
      <c r="E2706" s="86">
        <v>40169</v>
      </c>
      <c r="F2706" s="5">
        <v>3.9188999999999998</v>
      </c>
      <c r="G2706" s="5">
        <v>1.9366146708453238</v>
      </c>
      <c r="I2706" s="86">
        <v>40037</v>
      </c>
      <c r="J2706" s="5">
        <v>25.45</v>
      </c>
      <c r="L2706" s="86">
        <v>40175</v>
      </c>
      <c r="M2706" s="5">
        <v>2.6002000000000001</v>
      </c>
      <c r="O2706" s="86">
        <f t="shared" ca="1" si="303"/>
        <v>40175</v>
      </c>
      <c r="P2706" s="5">
        <v>1012.73</v>
      </c>
      <c r="Q2706" s="5">
        <v>15.512862140069499</v>
      </c>
      <c r="R2706" s="1"/>
      <c r="V2706" s="86">
        <v>40137</v>
      </c>
      <c r="W2706" s="5">
        <v>10.88</v>
      </c>
      <c r="Z2706" s="86">
        <v>40038</v>
      </c>
      <c r="AA2706" s="5">
        <v>82.28</v>
      </c>
      <c r="AC2706" s="1">
        <v>40023</v>
      </c>
      <c r="AD2706">
        <v>3.8965000000000001</v>
      </c>
      <c r="AE2706" s="87">
        <f t="shared" ca="1" si="297"/>
        <v>-8.0000000000000071E-3</v>
      </c>
      <c r="AF2706" s="87">
        <f t="shared" ca="1" si="298"/>
        <v>5.2372663034576841E-2</v>
      </c>
      <c r="AG2706" s="87">
        <f t="shared" ca="1" si="299"/>
        <v>0.84448381669909234</v>
      </c>
      <c r="AI2706" s="1">
        <v>39895</v>
      </c>
      <c r="AJ2706">
        <v>822.92</v>
      </c>
      <c r="AK2706" s="85">
        <f t="shared" ca="1" si="302"/>
        <v>6.836637953493023E-2</v>
      </c>
      <c r="AL2706" s="87">
        <f t="shared" ca="1" si="300"/>
        <v>4.0357120176426925E-2</v>
      </c>
      <c r="AM2706" s="87">
        <f t="shared" ca="1" si="301"/>
        <v>65.073900968282743</v>
      </c>
    </row>
    <row r="2707" spans="2:39" x14ac:dyDescent="0.45">
      <c r="B2707" s="86">
        <v>40150</v>
      </c>
      <c r="C2707" s="5">
        <v>120</v>
      </c>
      <c r="E2707" s="86">
        <v>40168</v>
      </c>
      <c r="F2707" s="5">
        <v>3.8285</v>
      </c>
      <c r="G2707" s="5">
        <v>1.8739773700163356</v>
      </c>
      <c r="I2707" s="86">
        <v>40036</v>
      </c>
      <c r="J2707" s="5">
        <v>25.99</v>
      </c>
      <c r="L2707" s="86">
        <v>40172</v>
      </c>
      <c r="M2707" s="5">
        <v>2.6488</v>
      </c>
      <c r="O2707" s="86">
        <f t="shared" ca="1" si="303"/>
        <v>40172</v>
      </c>
      <c r="P2707" s="5">
        <v>1005.81</v>
      </c>
      <c r="Q2707" s="5">
        <v>15.341161329872101</v>
      </c>
      <c r="R2707" s="1"/>
      <c r="V2707" s="86">
        <v>40136</v>
      </c>
      <c r="W2707" s="5">
        <v>11.25</v>
      </c>
      <c r="Z2707" s="86">
        <v>40037</v>
      </c>
      <c r="AA2707" s="5">
        <v>83.34</v>
      </c>
      <c r="AC2707" s="1">
        <v>40022</v>
      </c>
      <c r="AD2707">
        <v>3.9045000000000001</v>
      </c>
      <c r="AE2707" s="87">
        <f t="shared" ca="1" si="297"/>
        <v>-5.2000000000000046E-2</v>
      </c>
      <c r="AF2707" s="87">
        <f t="shared" ca="1" si="298"/>
        <v>8.818399325652404E-2</v>
      </c>
      <c r="AG2707" s="87">
        <f t="shared" ca="1" si="299"/>
        <v>1.4219241658166359</v>
      </c>
      <c r="AI2707" s="1">
        <v>39892</v>
      </c>
      <c r="AJ2707">
        <v>768.54</v>
      </c>
      <c r="AK2707" s="85">
        <f t="shared" ca="1" si="302"/>
        <v>-1.9967428385974675E-2</v>
      </c>
      <c r="AL2707" s="87">
        <f t="shared" ca="1" si="300"/>
        <v>2.5190241765259073E-2</v>
      </c>
      <c r="AM2707" s="87">
        <f t="shared" ca="1" si="301"/>
        <v>40.61804437069474</v>
      </c>
    </row>
    <row r="2708" spans="2:39" x14ac:dyDescent="0.45">
      <c r="B2708" s="86">
        <v>40149</v>
      </c>
      <c r="C2708" s="5">
        <v>116</v>
      </c>
      <c r="E2708" s="86">
        <v>40165</v>
      </c>
      <c r="F2708" s="5">
        <v>3.6728999999999998</v>
      </c>
      <c r="G2708" s="5">
        <v>1.3740553603597414</v>
      </c>
      <c r="I2708" s="86">
        <v>40035</v>
      </c>
      <c r="J2708" s="5">
        <v>24.99</v>
      </c>
      <c r="L2708" s="86">
        <v>40171</v>
      </c>
      <c r="M2708" s="5">
        <v>2.6400999999999999</v>
      </c>
      <c r="O2708" s="86">
        <f t="shared" ca="1" si="303"/>
        <v>40171</v>
      </c>
      <c r="P2708" s="5">
        <v>994.35</v>
      </c>
      <c r="Q2708" s="5">
        <v>15.4146477278347</v>
      </c>
      <c r="R2708" s="1"/>
      <c r="V2708" s="86">
        <v>40135</v>
      </c>
      <c r="W2708" s="5">
        <v>8.8800000000000008</v>
      </c>
      <c r="Z2708" s="86">
        <v>40036</v>
      </c>
      <c r="AA2708" s="5">
        <v>83.55</v>
      </c>
      <c r="AC2708" s="1">
        <v>40021</v>
      </c>
      <c r="AD2708">
        <v>3.9565000000000001</v>
      </c>
      <c r="AE2708" s="87">
        <f t="shared" ca="1" si="297"/>
        <v>7.2999999999999954E-2</v>
      </c>
      <c r="AF2708" s="87">
        <f t="shared" ca="1" si="298"/>
        <v>6.4351897148931581E-2</v>
      </c>
      <c r="AG2708" s="87">
        <f t="shared" ca="1" si="299"/>
        <v>1.03764316281337</v>
      </c>
      <c r="AI2708" s="1">
        <v>39891</v>
      </c>
      <c r="AJ2708">
        <v>784.04</v>
      </c>
      <c r="AK2708" s="85">
        <f t="shared" ca="1" si="302"/>
        <v>-1.3064130708958283E-2</v>
      </c>
      <c r="AL2708" s="87">
        <f t="shared" ca="1" si="300"/>
        <v>2.0748385142397793E-2</v>
      </c>
      <c r="AM2708" s="87">
        <f t="shared" ca="1" si="301"/>
        <v>33.455765775795818</v>
      </c>
    </row>
    <row r="2709" spans="2:39" x14ac:dyDescent="0.45">
      <c r="B2709" s="86">
        <v>40148</v>
      </c>
      <c r="C2709" s="5">
        <v>118</v>
      </c>
      <c r="E2709" s="86">
        <v>40164</v>
      </c>
      <c r="F2709" s="5">
        <v>3.6202999999999999</v>
      </c>
      <c r="G2709" s="5">
        <v>1.2513282010194897</v>
      </c>
      <c r="I2709" s="86">
        <v>40032</v>
      </c>
      <c r="J2709" s="5">
        <v>24.76</v>
      </c>
      <c r="L2709" s="86">
        <v>40170</v>
      </c>
      <c r="M2709" s="5">
        <v>2.6240000000000001</v>
      </c>
      <c r="O2709" s="86">
        <f t="shared" ca="1" si="303"/>
        <v>40170</v>
      </c>
      <c r="P2709" s="5">
        <v>1007.1</v>
      </c>
      <c r="Q2709" s="5">
        <v>13.331956696099301</v>
      </c>
      <c r="R2709" s="1"/>
      <c r="V2709" s="86">
        <v>40134</v>
      </c>
      <c r="W2709" s="5">
        <v>9.25</v>
      </c>
      <c r="Z2709" s="86">
        <v>40035</v>
      </c>
      <c r="AA2709" s="5">
        <v>83.75</v>
      </c>
      <c r="AC2709" s="1">
        <v>40018</v>
      </c>
      <c r="AD2709">
        <v>3.8835000000000002</v>
      </c>
      <c r="AE2709" s="87">
        <f t="shared" ca="1" si="297"/>
        <v>-1.1499999999999844E-2</v>
      </c>
      <c r="AF2709" s="87">
        <f t="shared" ca="1" si="298"/>
        <v>0.12815964978624633</v>
      </c>
      <c r="AG2709" s="87">
        <f t="shared" ca="1" si="299"/>
        <v>2.0665122590167861</v>
      </c>
      <c r="AI2709" s="1">
        <v>39890</v>
      </c>
      <c r="AJ2709">
        <v>794.35</v>
      </c>
      <c r="AK2709" s="85">
        <f t="shared" ca="1" si="302"/>
        <v>2.0643416236416384E-2</v>
      </c>
      <c r="AL2709" s="87">
        <f t="shared" ca="1" si="300"/>
        <v>1.5293229728574945E-2</v>
      </c>
      <c r="AM2709" s="87">
        <f t="shared" ca="1" si="301"/>
        <v>24.659591975142614</v>
      </c>
    </row>
    <row r="2710" spans="2:39" x14ac:dyDescent="0.45">
      <c r="B2710" s="86">
        <v>40147</v>
      </c>
      <c r="C2710" s="5">
        <v>115.15</v>
      </c>
      <c r="E2710" s="86">
        <v>40163</v>
      </c>
      <c r="F2710" s="5">
        <v>3.7454000000000001</v>
      </c>
      <c r="G2710" s="5">
        <v>0.55715120628664794</v>
      </c>
      <c r="I2710" s="86">
        <v>40031</v>
      </c>
      <c r="J2710" s="5">
        <v>25.67</v>
      </c>
      <c r="L2710" s="86">
        <v>40169</v>
      </c>
      <c r="M2710" s="5">
        <v>2.6490999999999998</v>
      </c>
      <c r="O2710" s="86">
        <f t="shared" ca="1" si="303"/>
        <v>40169</v>
      </c>
      <c r="P2710" s="5">
        <v>1010.48</v>
      </c>
      <c r="Q2710" s="5">
        <v>13.2214377446138</v>
      </c>
      <c r="R2710" s="1"/>
      <c r="V2710" s="86">
        <v>40133</v>
      </c>
      <c r="W2710" s="5">
        <v>9.44</v>
      </c>
      <c r="Z2710" s="86">
        <v>40032</v>
      </c>
      <c r="AA2710" s="5">
        <v>83.37</v>
      </c>
      <c r="AC2710" s="1">
        <v>40017</v>
      </c>
      <c r="AD2710">
        <v>3.895</v>
      </c>
      <c r="AE2710" s="87">
        <f t="shared" ca="1" si="297"/>
        <v>0.14550000000000018</v>
      </c>
      <c r="AF2710" s="87">
        <f t="shared" ca="1" si="298"/>
        <v>0.1302321644858391</v>
      </c>
      <c r="AG2710" s="87">
        <f t="shared" ca="1" si="299"/>
        <v>2.0999305544072948</v>
      </c>
      <c r="AI2710" s="1">
        <v>39889</v>
      </c>
      <c r="AJ2710">
        <v>778.12</v>
      </c>
      <c r="AK2710" s="85">
        <f t="shared" ca="1" si="302"/>
        <v>3.1634285158600728E-2</v>
      </c>
      <c r="AL2710" s="87">
        <f t="shared" ca="1" si="300"/>
        <v>2.0265146309333602E-2</v>
      </c>
      <c r="AM2710" s="87">
        <f t="shared" ca="1" si="301"/>
        <v>32.676566570565711</v>
      </c>
    </row>
    <row r="2711" spans="2:39" x14ac:dyDescent="0.45">
      <c r="B2711" s="86">
        <v>40144</v>
      </c>
      <c r="C2711" s="5">
        <v>116.11</v>
      </c>
      <c r="E2711" s="86">
        <v>40162</v>
      </c>
      <c r="F2711" s="5">
        <v>3.7338</v>
      </c>
      <c r="G2711" s="5">
        <v>0.53926380371762472</v>
      </c>
      <c r="I2711" s="86">
        <v>40030</v>
      </c>
      <c r="J2711" s="5">
        <v>24.9</v>
      </c>
      <c r="L2711" s="86">
        <v>40168</v>
      </c>
      <c r="M2711" s="5">
        <v>2.6255000000000002</v>
      </c>
      <c r="O2711" s="86">
        <f t="shared" ca="1" si="303"/>
        <v>40168</v>
      </c>
      <c r="P2711" s="5">
        <v>997.08</v>
      </c>
      <c r="Q2711" s="5">
        <v>11.711624681391299</v>
      </c>
      <c r="R2711" s="1"/>
      <c r="V2711" s="86">
        <v>40130</v>
      </c>
      <c r="W2711" s="5">
        <v>11.44</v>
      </c>
      <c r="Z2711" s="86">
        <v>40031</v>
      </c>
      <c r="AA2711" s="5">
        <v>82.79</v>
      </c>
      <c r="AC2711" s="1">
        <v>40016</v>
      </c>
      <c r="AD2711">
        <v>3.7494999999999998</v>
      </c>
      <c r="AE2711" s="87">
        <f t="shared" ca="1" si="297"/>
        <v>5.8999999999999719E-2</v>
      </c>
      <c r="AF2711" s="87">
        <f t="shared" ca="1" si="298"/>
        <v>0.11061580658597861</v>
      </c>
      <c r="AG2711" s="87">
        <f t="shared" ca="1" si="299"/>
        <v>1.7836262874641995</v>
      </c>
      <c r="AI2711" s="1">
        <v>39888</v>
      </c>
      <c r="AJ2711">
        <v>753.89</v>
      </c>
      <c r="AK2711" s="85">
        <f t="shared" ca="1" si="302"/>
        <v>-3.5221561265642199E-3</v>
      </c>
      <c r="AL2711" s="87">
        <f t="shared" ca="1" si="300"/>
        <v>1.9405744877368184E-2</v>
      </c>
      <c r="AM2711" s="87">
        <f t="shared" ca="1" si="301"/>
        <v>31.290823399813306</v>
      </c>
    </row>
    <row r="2712" spans="2:39" x14ac:dyDescent="0.45">
      <c r="B2712" s="86">
        <v>40143</v>
      </c>
      <c r="C2712" s="5">
        <v>109.79</v>
      </c>
      <c r="E2712" s="86">
        <v>40161</v>
      </c>
      <c r="F2712" s="5">
        <v>3.6768999999999998</v>
      </c>
      <c r="G2712" s="5">
        <v>0.51926698335249488</v>
      </c>
      <c r="I2712" s="86">
        <v>40029</v>
      </c>
      <c r="J2712" s="5">
        <v>24.89</v>
      </c>
      <c r="L2712" s="86">
        <v>40165</v>
      </c>
      <c r="M2712" s="5">
        <v>2.5451999999999999</v>
      </c>
      <c r="O2712" s="86">
        <f t="shared" ca="1" si="303"/>
        <v>40165</v>
      </c>
      <c r="P2712" s="5">
        <v>1002.72</v>
      </c>
      <c r="Q2712" s="5">
        <v>10.760973629365299</v>
      </c>
      <c r="R2712" s="1"/>
      <c r="V2712" s="86">
        <v>40129</v>
      </c>
      <c r="W2712" s="5">
        <v>11.88</v>
      </c>
      <c r="Z2712" s="86">
        <v>40030</v>
      </c>
      <c r="AA2712" s="5">
        <v>83.45</v>
      </c>
      <c r="AC2712" s="1">
        <v>40015</v>
      </c>
      <c r="AD2712">
        <v>3.6905000000000001</v>
      </c>
      <c r="AE2712" s="87">
        <f t="shared" ca="1" si="297"/>
        <v>-0.15749999999999975</v>
      </c>
      <c r="AF2712" s="87">
        <f t="shared" ca="1" si="298"/>
        <v>0.10024739398109049</v>
      </c>
      <c r="AG2712" s="87">
        <f t="shared" ca="1" si="299"/>
        <v>1.6164406577415682</v>
      </c>
      <c r="AI2712" s="1">
        <v>39885</v>
      </c>
      <c r="AJ2712">
        <v>756.55</v>
      </c>
      <c r="AK2712" s="85">
        <f t="shared" ca="1" si="302"/>
        <v>7.7092381361721753E-3</v>
      </c>
      <c r="AL2712" s="87">
        <f t="shared" ca="1" si="300"/>
        <v>2.7951964786935436E-2</v>
      </c>
      <c r="AM2712" s="87">
        <f t="shared" ca="1" si="301"/>
        <v>45.071188936727687</v>
      </c>
    </row>
    <row r="2713" spans="2:39" x14ac:dyDescent="0.45">
      <c r="B2713" s="86">
        <v>40142</v>
      </c>
      <c r="C2713" s="5">
        <v>109.79</v>
      </c>
      <c r="E2713" s="86">
        <v>40158</v>
      </c>
      <c r="F2713" s="5">
        <v>3.6835</v>
      </c>
      <c r="G2713" s="5">
        <v>0.87702839178671887</v>
      </c>
      <c r="I2713" s="86">
        <v>40028</v>
      </c>
      <c r="J2713" s="5">
        <v>25.56</v>
      </c>
      <c r="L2713" s="86">
        <v>40164</v>
      </c>
      <c r="M2713" s="5">
        <v>2.5207999999999999</v>
      </c>
      <c r="O2713" s="86">
        <f t="shared" ca="1" si="303"/>
        <v>40164</v>
      </c>
      <c r="P2713" s="5">
        <v>1005.65</v>
      </c>
      <c r="Q2713" s="5">
        <v>14.5241538533412</v>
      </c>
      <c r="R2713" s="1"/>
      <c r="V2713" s="86">
        <v>40128</v>
      </c>
      <c r="W2713" s="5">
        <v>13.75</v>
      </c>
      <c r="Z2713" s="86">
        <v>40029</v>
      </c>
      <c r="AA2713" s="5">
        <v>83.72</v>
      </c>
      <c r="AC2713" s="1">
        <v>40014</v>
      </c>
      <c r="AD2713">
        <v>3.8479999999999999</v>
      </c>
      <c r="AE2713" s="87">
        <f t="shared" ca="1" si="297"/>
        <v>-3.8000000000000256E-2</v>
      </c>
      <c r="AF2713" s="87">
        <f t="shared" ca="1" si="298"/>
        <v>0.10339023164690178</v>
      </c>
      <c r="AG2713" s="87">
        <f t="shared" ca="1" si="299"/>
        <v>1.6671173923872316</v>
      </c>
      <c r="AI2713" s="1">
        <v>39884</v>
      </c>
      <c r="AJ2713">
        <v>750.74</v>
      </c>
      <c r="AK2713" s="85">
        <f t="shared" ca="1" si="302"/>
        <v>3.9921067569756143E-2</v>
      </c>
      <c r="AL2713" s="87">
        <f t="shared" ca="1" si="300"/>
        <v>3.3171064286769573E-2</v>
      </c>
      <c r="AM2713" s="87">
        <f t="shared" ca="1" si="301"/>
        <v>53.486734013063455</v>
      </c>
    </row>
    <row r="2714" spans="2:39" x14ac:dyDescent="0.45">
      <c r="B2714" s="86">
        <v>40141</v>
      </c>
      <c r="C2714" s="5">
        <v>109.5</v>
      </c>
      <c r="E2714" s="86">
        <v>40157</v>
      </c>
      <c r="F2714" s="5">
        <v>3.6190000000000002</v>
      </c>
      <c r="G2714" s="5">
        <v>0.93105638926973655</v>
      </c>
      <c r="I2714" s="86">
        <v>40025</v>
      </c>
      <c r="J2714" s="5">
        <v>25.92</v>
      </c>
      <c r="L2714" s="86">
        <v>40163</v>
      </c>
      <c r="M2714" s="5">
        <v>2.5444</v>
      </c>
      <c r="O2714" s="86">
        <f t="shared" ca="1" si="303"/>
        <v>40163</v>
      </c>
      <c r="P2714" s="5">
        <v>1002.63</v>
      </c>
      <c r="Q2714" s="5">
        <v>14.8701063619429</v>
      </c>
      <c r="R2714" s="1"/>
      <c r="V2714" s="86">
        <v>40127</v>
      </c>
      <c r="W2714" s="5">
        <v>13.81</v>
      </c>
      <c r="Z2714" s="86">
        <v>40028</v>
      </c>
      <c r="AA2714" s="5">
        <v>83.9</v>
      </c>
      <c r="AC2714" s="1">
        <v>40011</v>
      </c>
      <c r="AD2714">
        <v>3.8860000000000001</v>
      </c>
      <c r="AE2714" s="87">
        <f t="shared" ca="1" si="297"/>
        <v>8.7099999999999955E-2</v>
      </c>
      <c r="AF2714" s="87">
        <f t="shared" ca="1" si="298"/>
        <v>9.6663553110776942E-2</v>
      </c>
      <c r="AG2714" s="87">
        <f t="shared" ca="1" si="299"/>
        <v>1.5586529600908594</v>
      </c>
      <c r="AI2714" s="1">
        <v>39883</v>
      </c>
      <c r="AJ2714">
        <v>721.36</v>
      </c>
      <c r="AK2714" s="85">
        <f t="shared" ca="1" si="302"/>
        <v>2.4428171152732076E-3</v>
      </c>
      <c r="AL2714" s="87">
        <f t="shared" ca="1" si="300"/>
        <v>3.2421916191481583E-2</v>
      </c>
      <c r="AM2714" s="87">
        <f t="shared" ca="1" si="301"/>
        <v>52.278769005891711</v>
      </c>
    </row>
    <row r="2715" spans="2:39" x14ac:dyDescent="0.45">
      <c r="B2715" s="86">
        <v>40140</v>
      </c>
      <c r="C2715" s="5">
        <v>116.32</v>
      </c>
      <c r="E2715" s="86">
        <v>40156</v>
      </c>
      <c r="F2715" s="5">
        <v>3.5605000000000002</v>
      </c>
      <c r="G2715" s="5">
        <v>1.3205722244542344</v>
      </c>
      <c r="I2715" s="86">
        <v>40024</v>
      </c>
      <c r="J2715" s="5">
        <v>25.4</v>
      </c>
      <c r="L2715" s="86">
        <v>40162</v>
      </c>
      <c r="M2715" s="5">
        <v>2.5192999999999999</v>
      </c>
      <c r="O2715" s="86">
        <f t="shared" ca="1" si="303"/>
        <v>40162</v>
      </c>
      <c r="P2715" s="5">
        <v>987.48</v>
      </c>
      <c r="Q2715" s="5">
        <v>13.650537597851899</v>
      </c>
      <c r="R2715" s="1"/>
      <c r="V2715" s="86">
        <v>40126</v>
      </c>
      <c r="W2715" s="5">
        <v>14.81</v>
      </c>
      <c r="Z2715" s="86">
        <v>40025</v>
      </c>
      <c r="AA2715" s="5">
        <v>84.45</v>
      </c>
      <c r="AC2715" s="1">
        <v>40010</v>
      </c>
      <c r="AD2715">
        <v>3.7989000000000002</v>
      </c>
      <c r="AE2715" s="87">
        <f t="shared" ca="1" si="297"/>
        <v>-5.359999999999987E-2</v>
      </c>
      <c r="AF2715" s="87">
        <f t="shared" ca="1" si="298"/>
        <v>9.6818197325365091E-2</v>
      </c>
      <c r="AG2715" s="87">
        <f t="shared" ca="1" si="299"/>
        <v>1.5611465231254451</v>
      </c>
      <c r="AI2715" s="1">
        <v>39882</v>
      </c>
      <c r="AJ2715">
        <v>719.6</v>
      </c>
      <c r="AK2715" s="85">
        <f t="shared" ca="1" si="302"/>
        <v>6.1718709550781174E-2</v>
      </c>
      <c r="AL2715" s="87">
        <f t="shared" ca="1" si="300"/>
        <v>4.3890589919281922E-2</v>
      </c>
      <c r="AM2715" s="87">
        <f t="shared" ca="1" si="301"/>
        <v>70.771449730824969</v>
      </c>
    </row>
    <row r="2716" spans="2:39" x14ac:dyDescent="0.45">
      <c r="B2716" s="86">
        <v>40137</v>
      </c>
      <c r="C2716" s="5">
        <v>113.45</v>
      </c>
      <c r="E2716" s="86">
        <v>40155</v>
      </c>
      <c r="F2716" s="5">
        <v>3.5203000000000002</v>
      </c>
      <c r="G2716" s="5">
        <v>1.4199125266485031</v>
      </c>
      <c r="I2716" s="86">
        <v>40023</v>
      </c>
      <c r="J2716" s="5">
        <v>25.61</v>
      </c>
      <c r="L2716" s="86">
        <v>40161</v>
      </c>
      <c r="M2716" s="5">
        <v>2.4813999999999998</v>
      </c>
      <c r="O2716" s="86">
        <f t="shared" ca="1" si="303"/>
        <v>40161</v>
      </c>
      <c r="P2716" s="5">
        <v>986.75</v>
      </c>
      <c r="Q2716" s="5">
        <v>13.974461877925499</v>
      </c>
      <c r="R2716" s="1"/>
      <c r="V2716" s="86">
        <v>40123</v>
      </c>
      <c r="W2716" s="5">
        <v>15.75</v>
      </c>
      <c r="Z2716" s="86">
        <v>40024</v>
      </c>
      <c r="AA2716" s="5">
        <v>83.1</v>
      </c>
      <c r="AC2716" s="1">
        <v>40009</v>
      </c>
      <c r="AD2716">
        <v>3.8525</v>
      </c>
      <c r="AE2716" s="87">
        <f t="shared" ca="1" si="297"/>
        <v>0.16250000000000009</v>
      </c>
      <c r="AF2716" s="87">
        <f t="shared" ca="1" si="298"/>
        <v>0.11583207313463177</v>
      </c>
      <c r="AG2716" s="87">
        <f t="shared" ca="1" si="299"/>
        <v>1.8677360582623384</v>
      </c>
      <c r="AI2716" s="1">
        <v>39881</v>
      </c>
      <c r="AJ2716">
        <v>676.53</v>
      </c>
      <c r="AK2716" s="85">
        <f t="shared" ca="1" si="302"/>
        <v>-1.007428128983503E-2</v>
      </c>
      <c r="AL2716" s="87">
        <f t="shared" ca="1" si="300"/>
        <v>2.7899126968249633E-2</v>
      </c>
      <c r="AM2716" s="87">
        <f t="shared" ca="1" si="301"/>
        <v>44.985990514107122</v>
      </c>
    </row>
    <row r="2717" spans="2:39" x14ac:dyDescent="0.45">
      <c r="B2717" s="86">
        <v>40136</v>
      </c>
      <c r="C2717" s="5">
        <v>113.75</v>
      </c>
      <c r="E2717" s="86">
        <v>40154</v>
      </c>
      <c r="F2717" s="5">
        <v>3.5727000000000002</v>
      </c>
      <c r="G2717" s="5">
        <v>1.164063457605871</v>
      </c>
      <c r="I2717" s="86">
        <v>40022</v>
      </c>
      <c r="J2717" s="5">
        <v>25.01</v>
      </c>
      <c r="L2717" s="86">
        <v>40158</v>
      </c>
      <c r="M2717" s="5">
        <v>2.5329999999999999</v>
      </c>
      <c r="O2717" s="86">
        <f t="shared" ca="1" si="303"/>
        <v>40158</v>
      </c>
      <c r="P2717" s="5">
        <v>975.15</v>
      </c>
      <c r="Q2717" s="5">
        <v>13.672667207926599</v>
      </c>
      <c r="R2717" s="1"/>
      <c r="V2717" s="86">
        <v>40122</v>
      </c>
      <c r="W2717" s="5">
        <v>16.5</v>
      </c>
      <c r="Z2717" s="86">
        <v>40023</v>
      </c>
      <c r="AA2717" s="5">
        <v>82.42</v>
      </c>
      <c r="AC2717" s="1">
        <v>40008</v>
      </c>
      <c r="AD2717">
        <v>3.69</v>
      </c>
      <c r="AE2717" s="87">
        <f t="shared" ref="AE2717:AE2780" ca="1" si="304">(AD2717-AD2718)</f>
        <v>0.13810000000000011</v>
      </c>
      <c r="AF2717" s="87">
        <f t="shared" ref="AF2717:AF2780" ca="1" si="305">STDEV(AE2717:AE2720)</f>
        <v>0.10302703124261454</v>
      </c>
      <c r="AG2717" s="87">
        <f t="shared" ref="AG2717:AG2780" ca="1" si="306">AF2717*SQRT(260)</f>
        <v>1.6612609618399317</v>
      </c>
      <c r="AI2717" s="1">
        <v>39878</v>
      </c>
      <c r="AJ2717">
        <v>683.38</v>
      </c>
      <c r="AK2717" s="85">
        <f t="shared" ca="1" si="302"/>
        <v>1.2152893664452722E-3</v>
      </c>
      <c r="AL2717" s="87">
        <f t="shared" ref="AL2717:AL2780" ca="1" si="307">STDEV(AK2717:AK2720)</f>
        <v>2.7833911236045759E-2</v>
      </c>
      <c r="AM2717" s="87">
        <f t="shared" ref="AM2717:AM2780" ca="1" si="308">AL2717*SQRT(260)*100</f>
        <v>44.880833305652793</v>
      </c>
    </row>
    <row r="2718" spans="2:39" x14ac:dyDescent="0.45">
      <c r="B2718" s="86">
        <v>40135</v>
      </c>
      <c r="C2718" s="5">
        <v>116.48</v>
      </c>
      <c r="E2718" s="86">
        <v>40151</v>
      </c>
      <c r="F2718" s="5">
        <v>3.6198000000000001</v>
      </c>
      <c r="G2718" s="5">
        <v>0.62623540568490543</v>
      </c>
      <c r="I2718" s="86">
        <v>40021</v>
      </c>
      <c r="J2718" s="5">
        <v>24.28</v>
      </c>
      <c r="L2718" s="86">
        <v>40157</v>
      </c>
      <c r="M2718" s="5">
        <v>2.5015000000000001</v>
      </c>
      <c r="O2718" s="86">
        <f t="shared" ca="1" si="303"/>
        <v>40157</v>
      </c>
      <c r="P2718" s="5">
        <v>979.62</v>
      </c>
      <c r="Q2718" s="5">
        <v>12.7962828849678</v>
      </c>
      <c r="R2718" s="1"/>
      <c r="V2718" s="86">
        <v>40121</v>
      </c>
      <c r="W2718" s="5">
        <v>16.75</v>
      </c>
      <c r="Z2718" s="86">
        <v>40022</v>
      </c>
      <c r="AA2718" s="5">
        <v>82.14</v>
      </c>
      <c r="AC2718" s="1">
        <v>40007</v>
      </c>
      <c r="AD2718">
        <v>3.5518999999999998</v>
      </c>
      <c r="AE2718" s="87">
        <f t="shared" ca="1" si="304"/>
        <v>7.0399999999999796E-2</v>
      </c>
      <c r="AF2718" s="87">
        <f t="shared" ca="1" si="305"/>
        <v>0.1328392763204215</v>
      </c>
      <c r="AG2718" s="87">
        <f t="shared" ca="1" si="306"/>
        <v>2.1419689695853803</v>
      </c>
      <c r="AI2718" s="1">
        <v>39877</v>
      </c>
      <c r="AJ2718">
        <v>682.55</v>
      </c>
      <c r="AK2718" s="85">
        <f t="shared" ref="AK2718:AK2781" ca="1" si="309">LN(AJ2718/AJ2719)</f>
        <v>-4.3463291150760704E-2</v>
      </c>
      <c r="AL2718" s="87">
        <f t="shared" ca="1" si="307"/>
        <v>3.3595274788291614E-2</v>
      </c>
      <c r="AM2718" s="87">
        <f t="shared" ca="1" si="308"/>
        <v>54.170752893624595</v>
      </c>
    </row>
    <row r="2719" spans="2:39" x14ac:dyDescent="0.45">
      <c r="B2719" s="86">
        <v>40134</v>
      </c>
      <c r="C2719" s="5">
        <v>117.18</v>
      </c>
      <c r="E2719" s="86">
        <v>40150</v>
      </c>
      <c r="F2719" s="5">
        <v>3.4994999999999998</v>
      </c>
      <c r="G2719" s="5">
        <v>0.69456229622211441</v>
      </c>
      <c r="I2719" s="86">
        <v>40018</v>
      </c>
      <c r="J2719" s="5">
        <v>23.09</v>
      </c>
      <c r="L2719" s="86">
        <v>40156</v>
      </c>
      <c r="M2719" s="5">
        <v>2.4641000000000002</v>
      </c>
      <c r="O2719" s="86">
        <f t="shared" ca="1" si="303"/>
        <v>40156</v>
      </c>
      <c r="P2719" s="5">
        <v>982.18</v>
      </c>
      <c r="Q2719" s="5">
        <v>17.0083790948892</v>
      </c>
      <c r="R2719" s="1"/>
      <c r="V2719" s="86">
        <v>40120</v>
      </c>
      <c r="W2719" s="5">
        <v>17.75</v>
      </c>
      <c r="Z2719" s="86">
        <v>40021</v>
      </c>
      <c r="AA2719" s="5">
        <v>82.05</v>
      </c>
      <c r="AC2719" s="1">
        <v>40004</v>
      </c>
      <c r="AD2719">
        <v>3.4815</v>
      </c>
      <c r="AE2719" s="87">
        <f t="shared" ca="1" si="304"/>
        <v>-9.4500000000000028E-2</v>
      </c>
      <c r="AF2719" s="87">
        <f t="shared" ca="1" si="305"/>
        <v>0.11709282286573607</v>
      </c>
      <c r="AG2719" s="87">
        <f t="shared" ca="1" si="306"/>
        <v>1.8880650368388603</v>
      </c>
      <c r="AI2719" s="1">
        <v>39876</v>
      </c>
      <c r="AJ2719">
        <v>712.87</v>
      </c>
      <c r="AK2719" s="85">
        <f t="shared" ca="1" si="309"/>
        <v>2.3475389702164888E-2</v>
      </c>
      <c r="AL2719" s="87">
        <f t="shared" ca="1" si="307"/>
        <v>2.9981568824686406E-2</v>
      </c>
      <c r="AM2719" s="87">
        <f t="shared" ca="1" si="308"/>
        <v>48.343827112594838</v>
      </c>
    </row>
    <row r="2720" spans="2:39" x14ac:dyDescent="0.45">
      <c r="B2720" s="86">
        <v>40133</v>
      </c>
      <c r="C2720" s="5">
        <v>118</v>
      </c>
      <c r="E2720" s="86">
        <v>40149</v>
      </c>
      <c r="F2720" s="5">
        <v>3.4198</v>
      </c>
      <c r="G2720" s="5">
        <v>1.1336581789351956</v>
      </c>
      <c r="I2720" s="86">
        <v>40017</v>
      </c>
      <c r="J2720" s="5">
        <v>23.43</v>
      </c>
      <c r="L2720" s="86">
        <v>40155</v>
      </c>
      <c r="M2720" s="5">
        <v>2.4268000000000001</v>
      </c>
      <c r="O2720" s="86">
        <f t="shared" ca="1" si="303"/>
        <v>40155</v>
      </c>
      <c r="P2720" s="5">
        <v>979.26</v>
      </c>
      <c r="Q2720" s="5">
        <v>16.785731056532601</v>
      </c>
      <c r="R2720" s="1"/>
      <c r="V2720" s="86">
        <v>40119</v>
      </c>
      <c r="W2720" s="5">
        <v>17.940000000000001</v>
      </c>
      <c r="Z2720" s="86">
        <v>40018</v>
      </c>
      <c r="AA2720" s="5">
        <v>81.900000000000006</v>
      </c>
      <c r="AC2720" s="1">
        <v>40003</v>
      </c>
      <c r="AD2720">
        <v>3.5760000000000001</v>
      </c>
      <c r="AE2720" s="87">
        <f t="shared" ca="1" si="304"/>
        <v>0.10349999999999993</v>
      </c>
      <c r="AF2720" s="87">
        <f t="shared" ca="1" si="305"/>
        <v>0.11673545591064713</v>
      </c>
      <c r="AG2720" s="87">
        <f t="shared" ca="1" si="306"/>
        <v>1.882302667833557</v>
      </c>
      <c r="AI2720" s="1">
        <v>39875</v>
      </c>
      <c r="AJ2720">
        <v>696.33</v>
      </c>
      <c r="AK2720" s="85">
        <f t="shared" ca="1" si="309"/>
        <v>-6.4273921301604107E-3</v>
      </c>
      <c r="AL2720" s="87">
        <f t="shared" ca="1" si="307"/>
        <v>1.7672334749152956E-2</v>
      </c>
      <c r="AM2720" s="87">
        <f t="shared" ca="1" si="308"/>
        <v>28.495783552376825</v>
      </c>
    </row>
    <row r="2721" spans="2:39" x14ac:dyDescent="0.45">
      <c r="B2721" s="86">
        <v>40130</v>
      </c>
      <c r="C2721" s="5">
        <v>121</v>
      </c>
      <c r="E2721" s="86">
        <v>40148</v>
      </c>
      <c r="F2721" s="5">
        <v>3.3915000000000002</v>
      </c>
      <c r="G2721" s="5">
        <v>1.121598086065889</v>
      </c>
      <c r="I2721" s="86">
        <v>40016</v>
      </c>
      <c r="J2721" s="5">
        <v>23.47</v>
      </c>
      <c r="L2721" s="86">
        <v>40154</v>
      </c>
      <c r="M2721" s="5">
        <v>2.4302000000000001</v>
      </c>
      <c r="O2721" s="86">
        <f t="shared" ca="1" si="303"/>
        <v>40154</v>
      </c>
      <c r="P2721" s="5">
        <v>976.29</v>
      </c>
      <c r="Q2721" s="5">
        <v>18.145576422310999</v>
      </c>
      <c r="R2721" s="1"/>
      <c r="V2721" s="86">
        <v>40116</v>
      </c>
      <c r="W2721" s="5">
        <v>18</v>
      </c>
      <c r="Z2721" s="86">
        <v>40017</v>
      </c>
      <c r="AA2721" s="5">
        <v>81.42</v>
      </c>
      <c r="AC2721" s="1">
        <v>40002</v>
      </c>
      <c r="AD2721">
        <v>3.4725000000000001</v>
      </c>
      <c r="AE2721" s="87">
        <f t="shared" ca="1" si="304"/>
        <v>-0.17499999999999982</v>
      </c>
      <c r="AF2721" s="87">
        <f t="shared" ca="1" si="305"/>
        <v>8.074490696012955E-2</v>
      </c>
      <c r="AG2721" s="87">
        <f t="shared" ca="1" si="306"/>
        <v>1.3019725035498999</v>
      </c>
      <c r="AI2721" s="1">
        <v>39874</v>
      </c>
      <c r="AJ2721">
        <v>700.82</v>
      </c>
      <c r="AK2721" s="85">
        <f t="shared" ca="1" si="309"/>
        <v>-4.7741862668421162E-2</v>
      </c>
      <c r="AL2721" s="87">
        <f t="shared" ca="1" si="307"/>
        <v>1.6375673349058949E-2</v>
      </c>
      <c r="AM2721" s="87">
        <f t="shared" ca="1" si="308"/>
        <v>26.40497986841131</v>
      </c>
    </row>
    <row r="2722" spans="2:39" x14ac:dyDescent="0.45">
      <c r="B2722" s="86">
        <v>40129</v>
      </c>
      <c r="C2722" s="5">
        <v>121.43</v>
      </c>
      <c r="E2722" s="86">
        <v>40147</v>
      </c>
      <c r="F2722" s="5">
        <v>3.2963</v>
      </c>
      <c r="G2722" s="5">
        <v>0.63262990760791149</v>
      </c>
      <c r="I2722" s="86">
        <v>40015</v>
      </c>
      <c r="J2722" s="5">
        <v>23.87</v>
      </c>
      <c r="L2722" s="86">
        <v>40151</v>
      </c>
      <c r="M2722" s="5">
        <v>2.3963000000000001</v>
      </c>
      <c r="O2722" s="86">
        <f t="shared" ca="1" si="303"/>
        <v>40151</v>
      </c>
      <c r="P2722" s="5">
        <v>954.07</v>
      </c>
      <c r="Q2722" s="5">
        <v>18.456968680785401</v>
      </c>
      <c r="R2722" s="1"/>
      <c r="V2722" s="86">
        <v>40115</v>
      </c>
      <c r="W2722" s="5">
        <v>17</v>
      </c>
      <c r="Z2722" s="86">
        <v>40016</v>
      </c>
      <c r="AA2722" s="5">
        <v>80.599999999999994</v>
      </c>
      <c r="AC2722" s="1">
        <v>40001</v>
      </c>
      <c r="AD2722">
        <v>3.6475</v>
      </c>
      <c r="AE2722" s="87">
        <f t="shared" ca="1" si="304"/>
        <v>-6.349999999999989E-2</v>
      </c>
      <c r="AF2722" s="87">
        <f t="shared" ca="1" si="305"/>
        <v>3.0384041864110051E-2</v>
      </c>
      <c r="AG2722" s="87">
        <f t="shared" ca="1" si="306"/>
        <v>0.48992795388709753</v>
      </c>
      <c r="AI2722" s="1">
        <v>39871</v>
      </c>
      <c r="AJ2722">
        <v>735.09</v>
      </c>
      <c r="AK2722" s="85">
        <f t="shared" ca="1" si="309"/>
        <v>-2.3846498003070999E-2</v>
      </c>
      <c r="AL2722" s="87">
        <f t="shared" ca="1" si="307"/>
        <v>2.8585891765411795E-2</v>
      </c>
      <c r="AM2722" s="87">
        <f t="shared" ca="1" si="308"/>
        <v>46.093365475542988</v>
      </c>
    </row>
    <row r="2723" spans="2:39" x14ac:dyDescent="0.45">
      <c r="B2723" s="86">
        <v>40128</v>
      </c>
      <c r="C2723" s="5">
        <v>123.99</v>
      </c>
      <c r="E2723" s="86">
        <v>40144</v>
      </c>
      <c r="F2723" s="5">
        <v>3.2930000000000001</v>
      </c>
      <c r="G2723" s="5">
        <v>0.61340307574492214</v>
      </c>
      <c r="I2723" s="86">
        <v>40014</v>
      </c>
      <c r="J2723" s="5">
        <v>24.4</v>
      </c>
      <c r="L2723" s="86">
        <v>40150</v>
      </c>
      <c r="M2723" s="5">
        <v>2.4137</v>
      </c>
      <c r="O2723" s="86">
        <f t="shared" ca="1" si="303"/>
        <v>40150</v>
      </c>
      <c r="P2723" s="5">
        <v>954.58</v>
      </c>
      <c r="Q2723" s="5">
        <v>17.920674404381799</v>
      </c>
      <c r="R2723" s="1"/>
      <c r="V2723" s="86">
        <v>40114</v>
      </c>
      <c r="W2723" s="5">
        <v>16.809999999999999</v>
      </c>
      <c r="Z2723" s="86">
        <v>40015</v>
      </c>
      <c r="AA2723" s="5">
        <v>80.5</v>
      </c>
      <c r="AC2723" s="1">
        <v>40000</v>
      </c>
      <c r="AD2723">
        <v>3.7109999999999999</v>
      </c>
      <c r="AE2723" s="87">
        <f t="shared" ca="1" si="304"/>
        <v>9.9999999999988987E-4</v>
      </c>
      <c r="AF2723" s="87">
        <f t="shared" ca="1" si="305"/>
        <v>2.0054155845277109E-2</v>
      </c>
      <c r="AG2723" s="87">
        <f t="shared" ca="1" si="306"/>
        <v>0.32336354669834405</v>
      </c>
      <c r="AI2723" s="1">
        <v>39870</v>
      </c>
      <c r="AJ2723">
        <v>752.83</v>
      </c>
      <c r="AK2723" s="85">
        <f t="shared" ca="1" si="309"/>
        <v>-1.5905667628585068E-2</v>
      </c>
      <c r="AL2723" s="87">
        <f t="shared" ca="1" si="307"/>
        <v>3.1797129459822264E-2</v>
      </c>
      <c r="AM2723" s="87">
        <f t="shared" ca="1" si="308"/>
        <v>51.271330672220813</v>
      </c>
    </row>
    <row r="2724" spans="2:39" x14ac:dyDescent="0.45">
      <c r="B2724" s="86">
        <v>40127</v>
      </c>
      <c r="C2724" s="5">
        <v>123.99</v>
      </c>
      <c r="E2724" s="86">
        <v>40143</v>
      </c>
      <c r="F2724" s="5">
        <v>3.3679999999999999</v>
      </c>
      <c r="G2724" s="5">
        <v>0.53391790879622414</v>
      </c>
      <c r="I2724" s="86">
        <v>40011</v>
      </c>
      <c r="J2724" s="5">
        <v>24.34</v>
      </c>
      <c r="L2724" s="86">
        <v>40149</v>
      </c>
      <c r="M2724" s="5">
        <v>2.3538000000000001</v>
      </c>
      <c r="O2724" s="86">
        <f t="shared" ca="1" si="303"/>
        <v>40149</v>
      </c>
      <c r="P2724" s="5">
        <v>951.13</v>
      </c>
      <c r="Q2724" s="5">
        <v>18.656376707263401</v>
      </c>
      <c r="R2724" s="1"/>
      <c r="V2724" s="86">
        <v>40113</v>
      </c>
      <c r="W2724" s="5">
        <v>18</v>
      </c>
      <c r="Z2724" s="86">
        <v>40014</v>
      </c>
      <c r="AA2724" s="5">
        <v>80.11</v>
      </c>
      <c r="AC2724" s="1">
        <v>39997</v>
      </c>
      <c r="AD2724">
        <v>3.71</v>
      </c>
      <c r="AE2724" s="87">
        <f t="shared" ca="1" si="304"/>
        <v>-8.90000000000013E-3</v>
      </c>
      <c r="AF2724" s="87">
        <f t="shared" ca="1" si="305"/>
        <v>5.9305726255284005E-2</v>
      </c>
      <c r="AG2724" s="87">
        <f t="shared" ca="1" si="306"/>
        <v>0.95627610204027236</v>
      </c>
      <c r="AI2724" s="1">
        <v>39869</v>
      </c>
      <c r="AJ2724">
        <v>764.9</v>
      </c>
      <c r="AK2724" s="85">
        <f t="shared" ca="1" si="309"/>
        <v>-1.0715038409216296E-2</v>
      </c>
      <c r="AL2724" s="87">
        <f t="shared" ca="1" si="307"/>
        <v>3.1395867665469049E-2</v>
      </c>
      <c r="AM2724" s="87">
        <f t="shared" ca="1" si="308"/>
        <v>50.624315470096747</v>
      </c>
    </row>
    <row r="2725" spans="2:39" x14ac:dyDescent="0.45">
      <c r="B2725" s="86">
        <v>40126</v>
      </c>
      <c r="C2725" s="5">
        <v>129</v>
      </c>
      <c r="E2725" s="86">
        <v>40142</v>
      </c>
      <c r="F2725" s="5">
        <v>3.3595000000000002</v>
      </c>
      <c r="G2725" s="5">
        <v>0.70121978247431993</v>
      </c>
      <c r="I2725" s="86">
        <v>40010</v>
      </c>
      <c r="J2725" s="5">
        <v>25.42</v>
      </c>
      <c r="L2725" s="86">
        <v>40148</v>
      </c>
      <c r="M2725" s="5">
        <v>2.3755000000000002</v>
      </c>
      <c r="O2725" s="86">
        <f t="shared" ca="1" si="303"/>
        <v>40148</v>
      </c>
      <c r="P2725" s="5">
        <v>940.38</v>
      </c>
      <c r="Q2725" s="5">
        <v>23.917043219126398</v>
      </c>
      <c r="R2725" s="1"/>
      <c r="V2725" s="86">
        <v>40112</v>
      </c>
      <c r="W2725" s="5">
        <v>19</v>
      </c>
      <c r="Z2725" s="86">
        <v>40011</v>
      </c>
      <c r="AA2725" s="5">
        <v>79.010000000000005</v>
      </c>
      <c r="AC2725" s="1">
        <v>39996</v>
      </c>
      <c r="AD2725">
        <v>3.7189000000000001</v>
      </c>
      <c r="AE2725" s="87">
        <f t="shared" ca="1" si="304"/>
        <v>-4.5599999999999863E-2</v>
      </c>
      <c r="AF2725" s="87">
        <f t="shared" ca="1" si="305"/>
        <v>6.5215559237552276E-2</v>
      </c>
      <c r="AG2725" s="87">
        <f t="shared" ca="1" si="306"/>
        <v>1.0515692955451577</v>
      </c>
      <c r="AI2725" s="1">
        <v>39868</v>
      </c>
      <c r="AJ2725">
        <v>773.14</v>
      </c>
      <c r="AK2725" s="85">
        <f t="shared" ca="1" si="309"/>
        <v>3.932005326596915E-2</v>
      </c>
      <c r="AL2725" s="87">
        <f t="shared" ca="1" si="307"/>
        <v>3.1493809481599758E-2</v>
      </c>
      <c r="AM2725" s="87">
        <f t="shared" ca="1" si="308"/>
        <v>50.78224190329319</v>
      </c>
    </row>
    <row r="2726" spans="2:39" x14ac:dyDescent="0.45">
      <c r="B2726" s="86">
        <v>40123</v>
      </c>
      <c r="C2726" s="5">
        <v>134</v>
      </c>
      <c r="E2726" s="86">
        <v>40141</v>
      </c>
      <c r="F2726" s="5">
        <v>3.3984999999999999</v>
      </c>
      <c r="G2726" s="5">
        <v>0.67962282431752807</v>
      </c>
      <c r="I2726" s="86">
        <v>40009</v>
      </c>
      <c r="J2726" s="5">
        <v>25.89</v>
      </c>
      <c r="L2726" s="86">
        <v>40147</v>
      </c>
      <c r="M2726" s="5">
        <v>2.3006000000000002</v>
      </c>
      <c r="O2726" s="86">
        <f t="shared" ca="1" si="303"/>
        <v>40147</v>
      </c>
      <c r="P2726" s="5">
        <v>940.74</v>
      </c>
      <c r="Q2726" s="5">
        <v>23.752048084140402</v>
      </c>
      <c r="R2726" s="1"/>
      <c r="V2726" s="86">
        <v>40109</v>
      </c>
      <c r="W2726" s="5">
        <v>17.75</v>
      </c>
      <c r="Z2726" s="86">
        <v>40010</v>
      </c>
      <c r="AA2726" s="5">
        <v>78.94</v>
      </c>
      <c r="AC2726" s="1">
        <v>39995</v>
      </c>
      <c r="AD2726">
        <v>3.7645</v>
      </c>
      <c r="AE2726" s="87">
        <f t="shared" ca="1" si="304"/>
        <v>-1.9000000000000128E-2</v>
      </c>
      <c r="AF2726" s="87">
        <f t="shared" ca="1" si="305"/>
        <v>6.0319289341525667E-2</v>
      </c>
      <c r="AG2726" s="87">
        <f t="shared" ca="1" si="306"/>
        <v>0.97261931573115479</v>
      </c>
      <c r="AI2726" s="1">
        <v>39867</v>
      </c>
      <c r="AJ2726">
        <v>743.33</v>
      </c>
      <c r="AK2726" s="85">
        <f t="shared" ca="1" si="309"/>
        <v>-3.5315356333406947E-2</v>
      </c>
      <c r="AL2726" s="87">
        <f t="shared" ca="1" si="307"/>
        <v>1.4501899595077684E-2</v>
      </c>
      <c r="AM2726" s="87">
        <f t="shared" ca="1" si="308"/>
        <v>23.383610475092528</v>
      </c>
    </row>
    <row r="2727" spans="2:39" x14ac:dyDescent="0.45">
      <c r="B2727" s="86">
        <v>40122</v>
      </c>
      <c r="C2727" s="5">
        <v>141</v>
      </c>
      <c r="E2727" s="86">
        <v>40140</v>
      </c>
      <c r="F2727" s="5">
        <v>3.4670000000000001</v>
      </c>
      <c r="G2727" s="5">
        <v>0.43502635935461581</v>
      </c>
      <c r="I2727" s="86">
        <v>40008</v>
      </c>
      <c r="J2727" s="5">
        <v>25.02</v>
      </c>
      <c r="L2727" s="86">
        <v>40144</v>
      </c>
      <c r="M2727" s="5">
        <v>2.278</v>
      </c>
      <c r="O2727" s="86">
        <f t="shared" ca="1" si="303"/>
        <v>40144</v>
      </c>
      <c r="P2727" s="5">
        <v>932.68</v>
      </c>
      <c r="Q2727" s="5">
        <v>30.080720863784801</v>
      </c>
      <c r="R2727" s="1"/>
      <c r="V2727" s="86">
        <v>40108</v>
      </c>
      <c r="W2727" s="5">
        <v>17.75</v>
      </c>
      <c r="Z2727" s="86">
        <v>40009</v>
      </c>
      <c r="AA2727" s="5">
        <v>78.7</v>
      </c>
      <c r="AC2727" s="1">
        <v>39994</v>
      </c>
      <c r="AD2727">
        <v>3.7835000000000001</v>
      </c>
      <c r="AE2727" s="87">
        <f t="shared" ca="1" si="304"/>
        <v>9.0000000000000302E-2</v>
      </c>
      <c r="AF2727" s="87">
        <f t="shared" ca="1" si="305"/>
        <v>0.1063236999293511</v>
      </c>
      <c r="AG2727" s="87">
        <f t="shared" ca="1" si="306"/>
        <v>1.7144181471663618</v>
      </c>
      <c r="AI2727" s="1">
        <v>39864</v>
      </c>
      <c r="AJ2727">
        <v>770.05</v>
      </c>
      <c r="AK2727" s="85">
        <f t="shared" ca="1" si="309"/>
        <v>-1.1478573277091092E-2</v>
      </c>
      <c r="AL2727" s="87">
        <f t="shared" ca="1" si="307"/>
        <v>1.989570254440971E-2</v>
      </c>
      <c r="AM2727" s="87">
        <f t="shared" ca="1" si="308"/>
        <v>32.080856399302064</v>
      </c>
    </row>
    <row r="2728" spans="2:39" x14ac:dyDescent="0.45">
      <c r="B2728" s="86">
        <v>40121</v>
      </c>
      <c r="C2728" s="5">
        <v>144.94999999999999</v>
      </c>
      <c r="E2728" s="86">
        <v>40137</v>
      </c>
      <c r="F2728" s="5">
        <v>3.4809999999999999</v>
      </c>
      <c r="G2728" s="5">
        <v>0.43765189744057104</v>
      </c>
      <c r="I2728" s="86">
        <v>40007</v>
      </c>
      <c r="J2728" s="5">
        <v>26.31</v>
      </c>
      <c r="L2728" s="86">
        <v>40143</v>
      </c>
      <c r="M2728" s="5">
        <v>2.3380999999999998</v>
      </c>
      <c r="O2728" s="86">
        <f t="shared" ca="1" si="303"/>
        <v>40143</v>
      </c>
      <c r="P2728" s="5">
        <v>905.84</v>
      </c>
      <c r="Q2728" s="5">
        <v>25.093738829062701</v>
      </c>
      <c r="R2728" s="1"/>
      <c r="V2728" s="86">
        <v>40107</v>
      </c>
      <c r="W2728" s="5">
        <v>17.690000000000001</v>
      </c>
      <c r="Z2728" s="86">
        <v>40008</v>
      </c>
      <c r="AA2728" s="5">
        <v>77</v>
      </c>
      <c r="AC2728" s="1">
        <v>39993</v>
      </c>
      <c r="AD2728">
        <v>3.6934999999999998</v>
      </c>
      <c r="AE2728" s="87">
        <f t="shared" ca="1" si="304"/>
        <v>-4.850000000000021E-2</v>
      </c>
      <c r="AF2728" s="87">
        <f t="shared" ca="1" si="305"/>
        <v>8.809522783140214E-2</v>
      </c>
      <c r="AG2728" s="87">
        <f t="shared" ca="1" si="306"/>
        <v>1.4204928663436958</v>
      </c>
      <c r="AI2728" s="1">
        <v>39863</v>
      </c>
      <c r="AJ2728">
        <v>778.94</v>
      </c>
      <c r="AK2728" s="85">
        <f t="shared" ca="1" si="309"/>
        <v>-1.2096921708828458E-2</v>
      </c>
      <c r="AL2728" s="87">
        <f t="shared" ca="1" si="307"/>
        <v>2.005913064310685E-2</v>
      </c>
      <c r="AM2728" s="87">
        <f t="shared" ca="1" si="308"/>
        <v>32.344376290304211</v>
      </c>
    </row>
    <row r="2729" spans="2:39" x14ac:dyDescent="0.45">
      <c r="B2729" s="86">
        <v>40120</v>
      </c>
      <c r="C2729" s="5">
        <v>143</v>
      </c>
      <c r="E2729" s="86">
        <v>40136</v>
      </c>
      <c r="F2729" s="5">
        <v>3.4468000000000001</v>
      </c>
      <c r="G2729" s="5">
        <v>0.94345951158488817</v>
      </c>
      <c r="I2729" s="86">
        <v>40004</v>
      </c>
      <c r="J2729" s="5">
        <v>29.02</v>
      </c>
      <c r="L2729" s="86">
        <v>40142</v>
      </c>
      <c r="M2729" s="5">
        <v>2.3178000000000001</v>
      </c>
      <c r="O2729" s="86">
        <f t="shared" ca="1" si="303"/>
        <v>40142</v>
      </c>
      <c r="P2729" s="5">
        <v>901.05</v>
      </c>
      <c r="Q2729" s="5">
        <v>24.953395647361901</v>
      </c>
      <c r="R2729" s="1"/>
      <c r="V2729" s="86">
        <v>40106</v>
      </c>
      <c r="W2729" s="5">
        <v>17.059999999999999</v>
      </c>
      <c r="Z2729" s="86">
        <v>40007</v>
      </c>
      <c r="AA2729" s="5">
        <v>76.7</v>
      </c>
      <c r="AC2729" s="1">
        <v>39990</v>
      </c>
      <c r="AD2729">
        <v>3.742</v>
      </c>
      <c r="AE2729" s="87">
        <f t="shared" ca="1" si="304"/>
        <v>-1.1499999999999844E-2</v>
      </c>
      <c r="AF2729" s="87">
        <f t="shared" ca="1" si="305"/>
        <v>8.8161537342917554E-2</v>
      </c>
      <c r="AG2729" s="87">
        <f t="shared" ca="1" si="306"/>
        <v>1.4215620750896978</v>
      </c>
      <c r="AI2729" s="1">
        <v>39862</v>
      </c>
      <c r="AJ2729">
        <v>788.42</v>
      </c>
      <c r="AK2729" s="85">
        <f t="shared" ca="1" si="309"/>
        <v>-9.5081745764534693E-4</v>
      </c>
      <c r="AL2729" s="87">
        <f t="shared" ca="1" si="307"/>
        <v>2.2347634038674277E-2</v>
      </c>
      <c r="AM2729" s="87">
        <f t="shared" ca="1" si="308"/>
        <v>36.034477136888412</v>
      </c>
    </row>
    <row r="2730" spans="2:39" x14ac:dyDescent="0.45">
      <c r="B2730" s="86">
        <v>40119</v>
      </c>
      <c r="C2730" s="5">
        <v>144.27000000000001</v>
      </c>
      <c r="E2730" s="86">
        <v>40135</v>
      </c>
      <c r="F2730" s="5">
        <v>3.4548000000000001</v>
      </c>
      <c r="G2730" s="5">
        <v>0.9336512196746688</v>
      </c>
      <c r="I2730" s="86">
        <v>40003</v>
      </c>
      <c r="J2730" s="5">
        <v>29.78</v>
      </c>
      <c r="L2730" s="86">
        <v>40141</v>
      </c>
      <c r="M2730" s="5">
        <v>2.3835000000000002</v>
      </c>
      <c r="O2730" s="86">
        <f t="shared" ca="1" si="303"/>
        <v>40141</v>
      </c>
      <c r="P2730" s="5">
        <v>879.13</v>
      </c>
      <c r="Q2730" s="5">
        <v>20.27181898209</v>
      </c>
      <c r="R2730" s="1"/>
      <c r="V2730" s="86">
        <v>40105</v>
      </c>
      <c r="W2730" s="5">
        <v>17.309999999999999</v>
      </c>
      <c r="Z2730" s="86">
        <v>40004</v>
      </c>
      <c r="AA2730" s="5">
        <v>76.53</v>
      </c>
      <c r="AC2730" s="1">
        <v>39989</v>
      </c>
      <c r="AD2730">
        <v>3.7534999999999998</v>
      </c>
      <c r="AE2730" s="87">
        <f t="shared" ca="1" si="304"/>
        <v>-0.16749999999999998</v>
      </c>
      <c r="AF2730" s="87">
        <f t="shared" ca="1" si="305"/>
        <v>8.8092389947523997E-2</v>
      </c>
      <c r="AG2730" s="87">
        <f t="shared" ca="1" si="306"/>
        <v>1.4204471068411251</v>
      </c>
      <c r="AI2730" s="1">
        <v>39861</v>
      </c>
      <c r="AJ2730">
        <v>789.17</v>
      </c>
      <c r="AK2730" s="85">
        <f t="shared" ca="1" si="309"/>
        <v>-4.6629445682995825E-2</v>
      </c>
      <c r="AL2730" s="87">
        <f t="shared" ca="1" si="307"/>
        <v>2.4416071759861564E-2</v>
      </c>
      <c r="AM2730" s="87">
        <f t="shared" ca="1" si="308"/>
        <v>39.36973274579146</v>
      </c>
    </row>
    <row r="2731" spans="2:39" x14ac:dyDescent="0.45">
      <c r="B2731" s="86">
        <v>40116</v>
      </c>
      <c r="C2731" s="5">
        <v>142.5</v>
      </c>
      <c r="E2731" s="86">
        <v>40134</v>
      </c>
      <c r="F2731" s="5">
        <v>3.4180000000000001</v>
      </c>
      <c r="G2731" s="5">
        <v>0.61125739259333045</v>
      </c>
      <c r="I2731" s="86">
        <v>40002</v>
      </c>
      <c r="J2731" s="5">
        <v>31.3</v>
      </c>
      <c r="L2731" s="86">
        <v>40140</v>
      </c>
      <c r="M2731" s="5">
        <v>2.4089999999999998</v>
      </c>
      <c r="O2731" s="86">
        <f t="shared" ca="1" si="303"/>
        <v>40140</v>
      </c>
      <c r="P2731" s="5">
        <v>882.68</v>
      </c>
      <c r="Q2731" s="5">
        <v>20.354261933171799</v>
      </c>
      <c r="R2731" s="1"/>
      <c r="V2731" s="86">
        <v>40102</v>
      </c>
      <c r="W2731" s="5">
        <v>18.75</v>
      </c>
      <c r="Z2731" s="86">
        <v>40003</v>
      </c>
      <c r="AA2731" s="5">
        <v>77.12</v>
      </c>
      <c r="AC2731" s="1">
        <v>39988</v>
      </c>
      <c r="AD2731">
        <v>3.9209999999999998</v>
      </c>
      <c r="AE2731" s="87">
        <f t="shared" ca="1" si="304"/>
        <v>3.9599999999999635E-2</v>
      </c>
      <c r="AF2731" s="87">
        <f t="shared" ca="1" si="305"/>
        <v>6.1446779139891668E-2</v>
      </c>
      <c r="AG2731" s="87">
        <f t="shared" ca="1" si="306"/>
        <v>0.99079954245716251</v>
      </c>
      <c r="AI2731" s="1">
        <v>39857</v>
      </c>
      <c r="AJ2731">
        <v>826.84</v>
      </c>
      <c r="AK2731" s="85">
        <f t="shared" ca="1" si="309"/>
        <v>-1.0048037945583399E-2</v>
      </c>
      <c r="AL2731" s="87">
        <f t="shared" ca="1" si="307"/>
        <v>2.6202606627488516E-2</v>
      </c>
      <c r="AM2731" s="87">
        <f t="shared" ca="1" si="308"/>
        <v>42.250433661617642</v>
      </c>
    </row>
    <row r="2732" spans="2:39" x14ac:dyDescent="0.45">
      <c r="B2732" s="86">
        <v>40115</v>
      </c>
      <c r="C2732" s="5">
        <v>146.63999999999999</v>
      </c>
      <c r="E2732" s="86">
        <v>40133</v>
      </c>
      <c r="F2732" s="5">
        <v>3.4325000000000001</v>
      </c>
      <c r="G2732" s="5">
        <v>0.80818132247658059</v>
      </c>
      <c r="I2732" s="86">
        <v>40001</v>
      </c>
      <c r="J2732" s="5">
        <v>30.85</v>
      </c>
      <c r="L2732" s="86">
        <v>40137</v>
      </c>
      <c r="M2732" s="5">
        <v>2.4342000000000001</v>
      </c>
      <c r="O2732" s="86">
        <f t="shared" ca="1" si="303"/>
        <v>40137</v>
      </c>
      <c r="P2732" s="5">
        <v>879.56</v>
      </c>
      <c r="Q2732" s="5">
        <v>24.463768522610199</v>
      </c>
      <c r="R2732" s="1"/>
      <c r="V2732" s="86">
        <v>40101</v>
      </c>
      <c r="W2732" s="5">
        <v>17.75</v>
      </c>
      <c r="Z2732" s="86">
        <v>40002</v>
      </c>
      <c r="AA2732" s="5">
        <v>76.03</v>
      </c>
      <c r="AC2732" s="1">
        <v>39987</v>
      </c>
      <c r="AD2732">
        <v>3.8814000000000002</v>
      </c>
      <c r="AE2732" s="87">
        <f t="shared" ca="1" si="304"/>
        <v>-5.359999999999987E-2</v>
      </c>
      <c r="AF2732" s="87">
        <f t="shared" ca="1" si="305"/>
        <v>0.14240115870315095</v>
      </c>
      <c r="AG2732" s="87">
        <f t="shared" ca="1" si="306"/>
        <v>2.2961496902423404</v>
      </c>
      <c r="AI2732" s="1">
        <v>39856</v>
      </c>
      <c r="AJ2732">
        <v>835.19</v>
      </c>
      <c r="AK2732" s="85">
        <f t="shared" ca="1" si="309"/>
        <v>1.737640721712224E-3</v>
      </c>
      <c r="AL2732" s="87">
        <f t="shared" ca="1" si="307"/>
        <v>2.7205272652894345E-2</v>
      </c>
      <c r="AM2732" s="87">
        <f t="shared" ca="1" si="308"/>
        <v>43.867184048074414</v>
      </c>
    </row>
    <row r="2733" spans="2:39" x14ac:dyDescent="0.45">
      <c r="B2733" s="86">
        <v>40114</v>
      </c>
      <c r="C2733" s="5">
        <v>142.16</v>
      </c>
      <c r="E2733" s="86">
        <v>40130</v>
      </c>
      <c r="F2733" s="5">
        <v>3.5354999999999999</v>
      </c>
      <c r="G2733" s="5">
        <v>0.51086369675938526</v>
      </c>
      <c r="I2733" s="86">
        <v>40000</v>
      </c>
      <c r="J2733" s="5">
        <v>29</v>
      </c>
      <c r="L2733" s="86">
        <v>40136</v>
      </c>
      <c r="M2733" s="5">
        <v>2.4258000000000002</v>
      </c>
      <c r="O2733" s="86">
        <f t="shared" ca="1" si="303"/>
        <v>40136</v>
      </c>
      <c r="P2733" s="5">
        <v>881.03</v>
      </c>
      <c r="Q2733" s="5">
        <v>24.961555246460801</v>
      </c>
      <c r="R2733" s="1"/>
      <c r="V2733" s="86">
        <v>40100</v>
      </c>
      <c r="W2733" s="5">
        <v>16.75</v>
      </c>
      <c r="Z2733" s="86">
        <v>40001</v>
      </c>
      <c r="AA2733" s="5">
        <v>75.569999999999993</v>
      </c>
      <c r="AC2733" s="1">
        <v>39986</v>
      </c>
      <c r="AD2733">
        <v>3.9350000000000001</v>
      </c>
      <c r="AE2733" s="87">
        <f t="shared" ca="1" si="304"/>
        <v>-0.10899999999999954</v>
      </c>
      <c r="AF2733" s="87">
        <f t="shared" ca="1" si="305"/>
        <v>0.1379891300066784</v>
      </c>
      <c r="AG2733" s="87">
        <f t="shared" ca="1" si="306"/>
        <v>2.2250078651546374</v>
      </c>
      <c r="AI2733" s="1">
        <v>39855</v>
      </c>
      <c r="AJ2733">
        <v>833.74</v>
      </c>
      <c r="AK2733" s="85">
        <f t="shared" ca="1" si="309"/>
        <v>7.9234564693457347E-3</v>
      </c>
      <c r="AL2733" s="87">
        <f t="shared" ca="1" si="307"/>
        <v>3.2936312141249084E-2</v>
      </c>
      <c r="AM2733" s="87">
        <f t="shared" ca="1" si="308"/>
        <v>53.108207552232997</v>
      </c>
    </row>
    <row r="2734" spans="2:39" x14ac:dyDescent="0.45">
      <c r="B2734" s="86">
        <v>40113</v>
      </c>
      <c r="C2734" s="5">
        <v>143.4</v>
      </c>
      <c r="E2734" s="86">
        <v>40129</v>
      </c>
      <c r="F2734" s="5">
        <v>3.5710000000000002</v>
      </c>
      <c r="G2734" s="5">
        <v>0.50389454915355536</v>
      </c>
      <c r="I2734" s="86">
        <v>39996</v>
      </c>
      <c r="J2734" s="5">
        <v>27.95</v>
      </c>
      <c r="L2734" s="86">
        <v>40135</v>
      </c>
      <c r="M2734" s="5">
        <v>2.4062999999999999</v>
      </c>
      <c r="O2734" s="86">
        <f t="shared" ca="1" si="303"/>
        <v>40135</v>
      </c>
      <c r="P2734" s="5">
        <v>898.72</v>
      </c>
      <c r="Q2734" s="5">
        <v>22.449405031508299</v>
      </c>
      <c r="R2734" s="1"/>
      <c r="V2734" s="86">
        <v>40099</v>
      </c>
      <c r="W2734" s="5">
        <v>16.5</v>
      </c>
      <c r="Z2734" s="86">
        <v>40000</v>
      </c>
      <c r="AA2734" s="5">
        <v>76.64</v>
      </c>
      <c r="AC2734" s="1">
        <v>39983</v>
      </c>
      <c r="AD2734">
        <v>4.0439999999999996</v>
      </c>
      <c r="AE2734" s="87">
        <f t="shared" ca="1" si="304"/>
        <v>-4.9000000000000377E-2</v>
      </c>
      <c r="AF2734" s="87">
        <f t="shared" ca="1" si="305"/>
        <v>0.12887033211721002</v>
      </c>
      <c r="AG2734" s="87">
        <f t="shared" ca="1" si="306"/>
        <v>2.0779716672755679</v>
      </c>
      <c r="AI2734" s="1">
        <v>39854</v>
      </c>
      <c r="AJ2734">
        <v>827.16</v>
      </c>
      <c r="AK2734" s="85">
        <f t="shared" ca="1" si="309"/>
        <v>-5.0368620187655838E-2</v>
      </c>
      <c r="AL2734" s="87">
        <f t="shared" ca="1" si="307"/>
        <v>3.4145714621066151E-2</v>
      </c>
      <c r="AM2734" s="87">
        <f t="shared" ca="1" si="308"/>
        <v>55.058310454976322</v>
      </c>
    </row>
    <row r="2735" spans="2:39" x14ac:dyDescent="0.45">
      <c r="B2735" s="86">
        <v>40112</v>
      </c>
      <c r="C2735" s="5">
        <v>150</v>
      </c>
      <c r="E2735" s="86">
        <v>40128</v>
      </c>
      <c r="F2735" s="5">
        <v>3.6288</v>
      </c>
      <c r="G2735" s="5">
        <v>0.38867552877260747</v>
      </c>
      <c r="I2735" s="86">
        <v>39995</v>
      </c>
      <c r="J2735" s="5">
        <v>26.22</v>
      </c>
      <c r="L2735" s="86">
        <v>40134</v>
      </c>
      <c r="M2735" s="5">
        <v>2.3559999999999999</v>
      </c>
      <c r="O2735" s="86">
        <f t="shared" ca="1" si="303"/>
        <v>40134</v>
      </c>
      <c r="P2735" s="5">
        <v>896.42</v>
      </c>
      <c r="Q2735" s="5">
        <v>28.112004509626299</v>
      </c>
      <c r="R2735" s="1"/>
      <c r="V2735" s="86">
        <v>40098</v>
      </c>
      <c r="W2735" s="5">
        <v>17.5</v>
      </c>
      <c r="Z2735" s="86">
        <v>39996</v>
      </c>
      <c r="AA2735" s="5">
        <v>77.8</v>
      </c>
      <c r="AC2735" s="1">
        <v>39982</v>
      </c>
      <c r="AD2735">
        <v>4.093</v>
      </c>
      <c r="AE2735" s="87">
        <f t="shared" ca="1" si="304"/>
        <v>0.20900000000000007</v>
      </c>
      <c r="AF2735" s="87">
        <f t="shared" ca="1" si="305"/>
        <v>0.14721025779476113</v>
      </c>
      <c r="AG2735" s="87">
        <f t="shared" ca="1" si="306"/>
        <v>2.3736940830696796</v>
      </c>
      <c r="AI2735" s="1">
        <v>39853</v>
      </c>
      <c r="AJ2735">
        <v>869.89</v>
      </c>
      <c r="AK2735" s="85">
        <f t="shared" ca="1" si="309"/>
        <v>1.4840467724950225E-3</v>
      </c>
      <c r="AL2735" s="87">
        <f t="shared" ca="1" si="307"/>
        <v>1.5156740163292591E-2</v>
      </c>
      <c r="AM2735" s="87">
        <f t="shared" ca="1" si="308"/>
        <v>24.439509164090705</v>
      </c>
    </row>
    <row r="2736" spans="2:39" x14ac:dyDescent="0.45">
      <c r="B2736" s="86">
        <v>40109</v>
      </c>
      <c r="C2736" s="5">
        <v>142.38999999999999</v>
      </c>
      <c r="E2736" s="86">
        <v>40127</v>
      </c>
      <c r="F2736" s="5">
        <v>3.6112000000000002</v>
      </c>
      <c r="G2736" s="5">
        <v>0.2348480004882614</v>
      </c>
      <c r="I2736" s="86">
        <v>39994</v>
      </c>
      <c r="J2736" s="5">
        <v>26.35</v>
      </c>
      <c r="L2736" s="86">
        <v>40133</v>
      </c>
      <c r="M2736" s="5">
        <v>2.3580000000000001</v>
      </c>
      <c r="O2736" s="86">
        <f t="shared" ca="1" si="303"/>
        <v>40133</v>
      </c>
      <c r="P2736" s="5">
        <v>923.33</v>
      </c>
      <c r="Q2736" s="5">
        <v>23.129438960121199</v>
      </c>
      <c r="R2736" s="1"/>
      <c r="V2736" s="86">
        <v>40095</v>
      </c>
      <c r="W2736" s="5">
        <v>17.5</v>
      </c>
      <c r="Z2736" s="86">
        <v>39995</v>
      </c>
      <c r="AA2736" s="5">
        <v>79.180000000000007</v>
      </c>
      <c r="AC2736" s="1">
        <v>39981</v>
      </c>
      <c r="AD2736">
        <v>3.8839999999999999</v>
      </c>
      <c r="AE2736" s="87">
        <f t="shared" ca="1" si="304"/>
        <v>1.0999999999999677E-2</v>
      </c>
      <c r="AF2736" s="87">
        <f t="shared" ca="1" si="305"/>
        <v>6.6846042016960969E-2</v>
      </c>
      <c r="AG2736" s="87">
        <f t="shared" ca="1" si="306"/>
        <v>1.0778600403886678</v>
      </c>
      <c r="AI2736" s="1">
        <v>39850</v>
      </c>
      <c r="AJ2736">
        <v>868.6</v>
      </c>
      <c r="AK2736" s="85">
        <f t="shared" ca="1" si="309"/>
        <v>2.6540681179420624E-2</v>
      </c>
      <c r="AL2736" s="87">
        <f t="shared" ca="1" si="307"/>
        <v>1.4397390521493029E-2</v>
      </c>
      <c r="AM2736" s="87">
        <f t="shared" ca="1" si="308"/>
        <v>23.215094657437451</v>
      </c>
    </row>
    <row r="2737" spans="2:39" x14ac:dyDescent="0.45">
      <c r="B2737" s="86">
        <v>40108</v>
      </c>
      <c r="C2737" s="5">
        <v>142.26</v>
      </c>
      <c r="E2737" s="86">
        <v>40126</v>
      </c>
      <c r="F2737" s="5">
        <v>3.6402000000000001</v>
      </c>
      <c r="G2737" s="5">
        <v>0.62183565620936587</v>
      </c>
      <c r="I2737" s="86">
        <v>39993</v>
      </c>
      <c r="J2737" s="5">
        <v>25.35</v>
      </c>
      <c r="L2737" s="86">
        <v>40130</v>
      </c>
      <c r="M2737" s="5">
        <v>2.4034</v>
      </c>
      <c r="O2737" s="86">
        <f t="shared" ca="1" si="303"/>
        <v>40130</v>
      </c>
      <c r="P2737" s="5">
        <v>919.32</v>
      </c>
      <c r="Q2737" s="5">
        <v>23.4406628064114</v>
      </c>
      <c r="R2737" s="1"/>
      <c r="V2737" s="86">
        <v>40094</v>
      </c>
      <c r="W2737" s="5">
        <v>15.5</v>
      </c>
      <c r="Z2737" s="86">
        <v>39994</v>
      </c>
      <c r="AA2737" s="5">
        <v>79.709999999999994</v>
      </c>
      <c r="AC2737" s="1">
        <v>39980</v>
      </c>
      <c r="AD2737">
        <v>3.8730000000000002</v>
      </c>
      <c r="AE2737" s="87">
        <f t="shared" ca="1" si="304"/>
        <v>-7.649999999999979E-2</v>
      </c>
      <c r="AF2737" s="87">
        <f t="shared" ca="1" si="305"/>
        <v>2.6727934824823246E-2</v>
      </c>
      <c r="AG2737" s="87">
        <f t="shared" ca="1" si="306"/>
        <v>0.43097499927489968</v>
      </c>
      <c r="AI2737" s="1">
        <v>39849</v>
      </c>
      <c r="AJ2737">
        <v>845.85</v>
      </c>
      <c r="AK2737" s="85">
        <f t="shared" ca="1" si="309"/>
        <v>1.6233193995534287E-2</v>
      </c>
      <c r="AL2737" s="87">
        <f t="shared" ca="1" si="307"/>
        <v>1.1894034609947552E-2</v>
      </c>
      <c r="AM2737" s="87">
        <f t="shared" ca="1" si="308"/>
        <v>19.178554538516153</v>
      </c>
    </row>
    <row r="2738" spans="2:39" x14ac:dyDescent="0.45">
      <c r="B2738" s="86">
        <v>40107</v>
      </c>
      <c r="C2738" s="5">
        <v>143.11000000000001</v>
      </c>
      <c r="E2738" s="86">
        <v>40123</v>
      </c>
      <c r="F2738" s="5">
        <v>3.6564999999999999</v>
      </c>
      <c r="G2738" s="5">
        <v>0.69167014055352505</v>
      </c>
      <c r="I2738" s="86">
        <v>39990</v>
      </c>
      <c r="J2738" s="5">
        <v>25.93</v>
      </c>
      <c r="L2738" s="86">
        <v>40129</v>
      </c>
      <c r="M2738" s="5">
        <v>2.4430000000000001</v>
      </c>
      <c r="O2738" s="86">
        <f t="shared" ca="1" si="303"/>
        <v>40129</v>
      </c>
      <c r="P2738" s="5">
        <v>927.23</v>
      </c>
      <c r="Q2738" s="5">
        <v>22.7921953699333</v>
      </c>
      <c r="R2738" s="1"/>
      <c r="V2738" s="86">
        <v>40093</v>
      </c>
      <c r="W2738" s="5">
        <v>17.5</v>
      </c>
      <c r="Z2738" s="86">
        <v>39993</v>
      </c>
      <c r="AA2738" s="5">
        <v>79.34</v>
      </c>
      <c r="AC2738" s="1">
        <v>39979</v>
      </c>
      <c r="AD2738">
        <v>3.9495</v>
      </c>
      <c r="AE2738" s="87">
        <f t="shared" ca="1" si="304"/>
        <v>-0.1243000000000003</v>
      </c>
      <c r="AF2738" s="87">
        <f t="shared" ca="1" si="305"/>
        <v>0.11698242033171756</v>
      </c>
      <c r="AG2738" s="87">
        <f t="shared" ca="1" si="306"/>
        <v>1.8862848494682152</v>
      </c>
      <c r="AI2738" s="1">
        <v>39848</v>
      </c>
      <c r="AJ2738">
        <v>832.23</v>
      </c>
      <c r="AK2738" s="85">
        <f t="shared" ca="1" si="309"/>
        <v>-7.5176623248196855E-3</v>
      </c>
      <c r="AL2738" s="87">
        <f t="shared" ca="1" si="307"/>
        <v>1.6080978309704258E-2</v>
      </c>
      <c r="AM2738" s="87">
        <f t="shared" ca="1" si="308"/>
        <v>25.929798395526809</v>
      </c>
    </row>
    <row r="2739" spans="2:39" x14ac:dyDescent="0.45">
      <c r="B2739" s="86">
        <v>40106</v>
      </c>
      <c r="C2739" s="5">
        <v>138.66999999999999</v>
      </c>
      <c r="E2739" s="86">
        <v>40122</v>
      </c>
      <c r="F2739" s="5">
        <v>3.6936</v>
      </c>
      <c r="G2739" s="5">
        <v>0.41155831907519291</v>
      </c>
      <c r="I2739" s="86">
        <v>39989</v>
      </c>
      <c r="J2739" s="5">
        <v>26.36</v>
      </c>
      <c r="L2739" s="86">
        <v>40128</v>
      </c>
      <c r="M2739" s="5">
        <v>2.5009000000000001</v>
      </c>
      <c r="O2739" s="86">
        <f t="shared" ca="1" si="303"/>
        <v>40128</v>
      </c>
      <c r="P2739" s="5">
        <v>918.9</v>
      </c>
      <c r="Q2739" s="5">
        <v>23.563458215773601</v>
      </c>
      <c r="R2739" s="1"/>
      <c r="V2739" s="86">
        <v>40092</v>
      </c>
      <c r="W2739" s="5">
        <v>17.5</v>
      </c>
      <c r="Z2739" s="86">
        <v>39990</v>
      </c>
      <c r="AA2739" s="5">
        <v>78.36</v>
      </c>
      <c r="AC2739" s="1">
        <v>39976</v>
      </c>
      <c r="AD2739">
        <v>4.0738000000000003</v>
      </c>
      <c r="AE2739" s="87">
        <f t="shared" ca="1" si="304"/>
        <v>-0.13619999999999965</v>
      </c>
      <c r="AF2739" s="87">
        <f t="shared" ca="1" si="305"/>
        <v>0.1124521342616492</v>
      </c>
      <c r="AG2739" s="87">
        <f t="shared" ca="1" si="306"/>
        <v>1.8132361815273801</v>
      </c>
      <c r="AI2739" s="1">
        <v>39847</v>
      </c>
      <c r="AJ2739">
        <v>838.51</v>
      </c>
      <c r="AK2739" s="85">
        <f t="shared" ca="1" si="309"/>
        <v>1.5709929754246527E-2</v>
      </c>
      <c r="AL2739" s="87">
        <f t="shared" ca="1" si="307"/>
        <v>2.2220024149413757E-2</v>
      </c>
      <c r="AM2739" s="87">
        <f t="shared" ca="1" si="308"/>
        <v>35.828712373198393</v>
      </c>
    </row>
    <row r="2740" spans="2:39" x14ac:dyDescent="0.45">
      <c r="B2740" s="86">
        <v>40105</v>
      </c>
      <c r="C2740" s="5">
        <v>143.29</v>
      </c>
      <c r="E2740" s="86">
        <v>40121</v>
      </c>
      <c r="F2740" s="5">
        <v>3.6974999999999998</v>
      </c>
      <c r="G2740" s="5">
        <v>1.1789901823170517</v>
      </c>
      <c r="I2740" s="86">
        <v>39988</v>
      </c>
      <c r="J2740" s="5">
        <v>29.05</v>
      </c>
      <c r="L2740" s="86">
        <v>40127</v>
      </c>
      <c r="M2740" s="5">
        <v>2.4521999999999999</v>
      </c>
      <c r="O2740" s="86">
        <f t="shared" ca="1" si="303"/>
        <v>40127</v>
      </c>
      <c r="P2740" s="5">
        <v>920.26</v>
      </c>
      <c r="Q2740" s="5">
        <v>26.751776522621402</v>
      </c>
      <c r="R2740" s="1"/>
      <c r="V2740" s="86">
        <v>40091</v>
      </c>
      <c r="W2740" s="5">
        <v>17</v>
      </c>
      <c r="Z2740" s="86">
        <v>39989</v>
      </c>
      <c r="AA2740" s="5">
        <v>78.38</v>
      </c>
      <c r="AC2740" s="1">
        <v>39975</v>
      </c>
      <c r="AD2740">
        <v>4.21</v>
      </c>
      <c r="AE2740" s="87">
        <f t="shared" ca="1" si="304"/>
        <v>-0.12629999999999963</v>
      </c>
      <c r="AF2740" s="87">
        <f t="shared" ca="1" si="305"/>
        <v>0.12108284698227642</v>
      </c>
      <c r="AG2740" s="87">
        <f t="shared" ca="1" si="306"/>
        <v>1.9524022425378114</v>
      </c>
      <c r="AI2740" s="1">
        <v>39846</v>
      </c>
      <c r="AJ2740">
        <v>825.44</v>
      </c>
      <c r="AK2740" s="85">
        <f t="shared" ca="1" si="309"/>
        <v>-5.3290702033877114E-4</v>
      </c>
      <c r="AL2740" s="87">
        <f t="shared" ca="1" si="307"/>
        <v>2.9486970070668462E-2</v>
      </c>
      <c r="AM2740" s="87">
        <f t="shared" ca="1" si="308"/>
        <v>47.546310585218841</v>
      </c>
    </row>
    <row r="2741" spans="2:39" x14ac:dyDescent="0.45">
      <c r="B2741" s="86">
        <v>40102</v>
      </c>
      <c r="C2741" s="5">
        <v>144.52000000000001</v>
      </c>
      <c r="E2741" s="86">
        <v>40120</v>
      </c>
      <c r="F2741" s="5">
        <v>3.6444999999999999</v>
      </c>
      <c r="G2741" s="5">
        <v>1.2696684015915316</v>
      </c>
      <c r="I2741" s="86">
        <v>39987</v>
      </c>
      <c r="J2741" s="5">
        <v>30.58</v>
      </c>
      <c r="L2741" s="86">
        <v>40126</v>
      </c>
      <c r="M2741" s="5">
        <v>2.4531999999999998</v>
      </c>
      <c r="O2741" s="86">
        <f t="shared" ca="1" si="303"/>
        <v>40126</v>
      </c>
      <c r="P2741" s="5">
        <v>900.94</v>
      </c>
      <c r="Q2741" s="5">
        <v>22.7152696932007</v>
      </c>
      <c r="R2741" s="1"/>
      <c r="V2741" s="86">
        <v>40088</v>
      </c>
      <c r="W2741" s="5">
        <v>16.25</v>
      </c>
      <c r="Z2741" s="86">
        <v>39988</v>
      </c>
      <c r="AA2741" s="5">
        <v>77.64</v>
      </c>
      <c r="AC2741" s="1">
        <v>39974</v>
      </c>
      <c r="AD2741">
        <v>4.3362999999999996</v>
      </c>
      <c r="AE2741" s="87">
        <f t="shared" ca="1" si="304"/>
        <v>0.1048</v>
      </c>
      <c r="AF2741" s="87">
        <f t="shared" ca="1" si="305"/>
        <v>0.10864572395328474</v>
      </c>
      <c r="AG2741" s="87">
        <f t="shared" ca="1" si="306"/>
        <v>1.7518596595237503</v>
      </c>
      <c r="AI2741" s="1">
        <v>39843</v>
      </c>
      <c r="AJ2741">
        <v>825.88</v>
      </c>
      <c r="AK2741" s="85">
        <f t="shared" ca="1" si="309"/>
        <v>-2.3052809590374129E-2</v>
      </c>
      <c r="AL2741" s="87">
        <f t="shared" ca="1" si="307"/>
        <v>3.0724710834773947E-2</v>
      </c>
      <c r="AM2741" s="87">
        <f t="shared" ca="1" si="308"/>
        <v>49.542107598377726</v>
      </c>
    </row>
    <row r="2742" spans="2:39" x14ac:dyDescent="0.45">
      <c r="B2742" s="86">
        <v>40101</v>
      </c>
      <c r="C2742" s="5">
        <v>146.47999999999999</v>
      </c>
      <c r="E2742" s="86">
        <v>40119</v>
      </c>
      <c r="F2742" s="5">
        <v>3.5977999999999999</v>
      </c>
      <c r="G2742" s="5">
        <v>1.283567138875094</v>
      </c>
      <c r="I2742" s="86">
        <v>39986</v>
      </c>
      <c r="J2742" s="5">
        <v>31.17</v>
      </c>
      <c r="L2742" s="86">
        <v>40123</v>
      </c>
      <c r="M2742" s="5">
        <v>2.4681999999999999</v>
      </c>
      <c r="O2742" s="86">
        <f t="shared" ca="1" si="303"/>
        <v>40123</v>
      </c>
      <c r="P2742" s="5">
        <v>895.1</v>
      </c>
      <c r="Q2742" s="5">
        <v>22.6470509302384</v>
      </c>
      <c r="R2742" s="1"/>
      <c r="V2742" s="86">
        <v>40087</v>
      </c>
      <c r="W2742" s="5">
        <v>14.75</v>
      </c>
      <c r="Z2742" s="86">
        <v>39987</v>
      </c>
      <c r="AA2742" s="5">
        <v>77.25</v>
      </c>
      <c r="AC2742" s="1">
        <v>39973</v>
      </c>
      <c r="AD2742">
        <v>4.2314999999999996</v>
      </c>
      <c r="AE2742" s="87">
        <f t="shared" ca="1" si="304"/>
        <v>-8.4000000000000519E-2</v>
      </c>
      <c r="AF2742" s="87">
        <f t="shared" ca="1" si="305"/>
        <v>0.1302653541813788</v>
      </c>
      <c r="AG2742" s="87">
        <f t="shared" ca="1" si="306"/>
        <v>2.1004657221673519</v>
      </c>
      <c r="AI2742" s="1">
        <v>39842</v>
      </c>
      <c r="AJ2742">
        <v>845.14</v>
      </c>
      <c r="AK2742" s="85">
        <f t="shared" ca="1" si="309"/>
        <v>-3.3681051075314307E-2</v>
      </c>
      <c r="AL2742" s="87">
        <f t="shared" ca="1" si="307"/>
        <v>2.7753384417021802E-2</v>
      </c>
      <c r="AM2742" s="87">
        <f t="shared" ca="1" si="308"/>
        <v>44.750987711528445</v>
      </c>
    </row>
    <row r="2743" spans="2:39" x14ac:dyDescent="0.45">
      <c r="B2743" s="86">
        <v>40100</v>
      </c>
      <c r="C2743" s="5">
        <v>144.4</v>
      </c>
      <c r="E2743" s="86">
        <v>40116</v>
      </c>
      <c r="F2743" s="5">
        <v>3.5625</v>
      </c>
      <c r="G2743" s="5">
        <v>1.4235834830923442</v>
      </c>
      <c r="I2743" s="86">
        <v>39983</v>
      </c>
      <c r="J2743" s="5">
        <v>27.99</v>
      </c>
      <c r="L2743" s="86">
        <v>40122</v>
      </c>
      <c r="M2743" s="5">
        <v>2.4651000000000001</v>
      </c>
      <c r="O2743" s="86">
        <f t="shared" ca="1" si="303"/>
        <v>40122</v>
      </c>
      <c r="P2743" s="5">
        <v>893.04</v>
      </c>
      <c r="Q2743" s="5">
        <v>22.221900437594901</v>
      </c>
      <c r="R2743" s="1"/>
      <c r="V2743" s="86">
        <v>40086</v>
      </c>
      <c r="W2743" s="5">
        <v>15.25</v>
      </c>
      <c r="Z2743" s="86">
        <v>39986</v>
      </c>
      <c r="AA2743" s="5">
        <v>77.12</v>
      </c>
      <c r="AC2743" s="1">
        <v>39972</v>
      </c>
      <c r="AD2743">
        <v>4.3155000000000001</v>
      </c>
      <c r="AE2743" s="87">
        <f t="shared" ca="1" si="304"/>
        <v>0.10000000000000053</v>
      </c>
      <c r="AF2743" s="87">
        <f t="shared" ca="1" si="305"/>
        <v>0.14103920258802752</v>
      </c>
      <c r="AG2743" s="87">
        <f t="shared" ca="1" si="306"/>
        <v>2.2741888077583474</v>
      </c>
      <c r="AI2743" s="1">
        <v>39841</v>
      </c>
      <c r="AJ2743">
        <v>874.09</v>
      </c>
      <c r="AK2743" s="85">
        <f t="shared" ca="1" si="309"/>
        <v>3.3006833940036617E-2</v>
      </c>
      <c r="AL2743" s="87">
        <f t="shared" ca="1" si="307"/>
        <v>1.3126381714989244E-2</v>
      </c>
      <c r="AM2743" s="87">
        <f t="shared" ca="1" si="308"/>
        <v>21.165654537759288</v>
      </c>
    </row>
    <row r="2744" spans="2:39" x14ac:dyDescent="0.45">
      <c r="B2744" s="86">
        <v>40099</v>
      </c>
      <c r="C2744" s="5">
        <v>139.51</v>
      </c>
      <c r="E2744" s="86">
        <v>40115</v>
      </c>
      <c r="F2744" s="5">
        <v>3.6629999999999998</v>
      </c>
      <c r="G2744" s="5">
        <v>1.5715400938781874</v>
      </c>
      <c r="I2744" s="86">
        <v>39982</v>
      </c>
      <c r="J2744" s="5">
        <v>30.03</v>
      </c>
      <c r="L2744" s="86">
        <v>40121</v>
      </c>
      <c r="M2744" s="5">
        <v>2.4365000000000001</v>
      </c>
      <c r="O2744" s="86">
        <f t="shared" ca="1" si="303"/>
        <v>40121</v>
      </c>
      <c r="P2744" s="5">
        <v>921.23</v>
      </c>
      <c r="Q2744" s="5">
        <v>16.587113656321801</v>
      </c>
      <c r="R2744" s="1"/>
      <c r="V2744" s="86">
        <v>40085</v>
      </c>
      <c r="W2744" s="5">
        <v>14.75</v>
      </c>
      <c r="Z2744" s="86">
        <v>39983</v>
      </c>
      <c r="AA2744" s="5">
        <v>78.180000000000007</v>
      </c>
      <c r="AC2744" s="1">
        <v>39969</v>
      </c>
      <c r="AD2744">
        <v>4.2154999999999996</v>
      </c>
      <c r="AE2744" s="87">
        <f t="shared" ca="1" si="304"/>
        <v>0.16799999999999926</v>
      </c>
      <c r="AF2744" s="87">
        <f t="shared" ca="1" si="305"/>
        <v>0.15862326437190732</v>
      </c>
      <c r="AG2744" s="87">
        <f t="shared" ca="1" si="306"/>
        <v>2.5577232844856379</v>
      </c>
      <c r="AI2744" s="1">
        <v>39840</v>
      </c>
      <c r="AJ2744">
        <v>845.71</v>
      </c>
      <c r="AK2744" s="85">
        <f t="shared" ca="1" si="309"/>
        <v>1.0866312308227391E-2</v>
      </c>
      <c r="AL2744" s="87">
        <f t="shared" ca="1" si="307"/>
        <v>1.155297314187648E-2</v>
      </c>
      <c r="AM2744" s="87">
        <f t="shared" ca="1" si="308"/>
        <v>18.628609445795739</v>
      </c>
    </row>
    <row r="2745" spans="2:39" x14ac:dyDescent="0.45">
      <c r="B2745" s="86">
        <v>40095</v>
      </c>
      <c r="C2745" s="5">
        <v>139.30000000000001</v>
      </c>
      <c r="E2745" s="86">
        <v>40114</v>
      </c>
      <c r="F2745" s="5">
        <v>3.5859999999999999</v>
      </c>
      <c r="G2745" s="5">
        <v>1.5342058477705423</v>
      </c>
      <c r="I2745" s="86">
        <v>39981</v>
      </c>
      <c r="J2745" s="5">
        <v>31.54</v>
      </c>
      <c r="L2745" s="86">
        <v>40120</v>
      </c>
      <c r="M2745" s="5">
        <v>2.3565</v>
      </c>
      <c r="O2745" s="86">
        <f t="shared" ca="1" si="303"/>
        <v>40120</v>
      </c>
      <c r="P2745" s="5">
        <v>918.37</v>
      </c>
      <c r="Q2745" s="5">
        <v>16.308872997154602</v>
      </c>
      <c r="R2745" s="1"/>
      <c r="V2745" s="86">
        <v>40084</v>
      </c>
      <c r="W2745" s="5">
        <v>14.5</v>
      </c>
      <c r="Z2745" s="86">
        <v>39982</v>
      </c>
      <c r="AA2745" s="5">
        <v>78.099999999999994</v>
      </c>
      <c r="AC2745" s="1">
        <v>39968</v>
      </c>
      <c r="AD2745">
        <v>4.0475000000000003</v>
      </c>
      <c r="AE2745" s="87">
        <f t="shared" ca="1" si="304"/>
        <v>0.21150000000000047</v>
      </c>
      <c r="AF2745" s="87">
        <f t="shared" ca="1" si="305"/>
        <v>0.21442419600719836</v>
      </c>
      <c r="AG2745" s="87">
        <f t="shared" ca="1" si="306"/>
        <v>3.4574862713634436</v>
      </c>
      <c r="AI2745" s="1">
        <v>39839</v>
      </c>
      <c r="AJ2745">
        <v>836.57</v>
      </c>
      <c r="AK2745" s="85">
        <f t="shared" ca="1" si="309"/>
        <v>5.5378560725867065E-3</v>
      </c>
      <c r="AL2745" s="87">
        <f t="shared" ca="1" si="307"/>
        <v>2.4086879564261296E-2</v>
      </c>
      <c r="AM2745" s="87">
        <f t="shared" ca="1" si="308"/>
        <v>38.838926279859926</v>
      </c>
    </row>
    <row r="2746" spans="2:39" x14ac:dyDescent="0.45">
      <c r="B2746" s="86">
        <v>40094</v>
      </c>
      <c r="C2746" s="5">
        <v>130.38</v>
      </c>
      <c r="E2746" s="86">
        <v>40113</v>
      </c>
      <c r="F2746" s="5">
        <v>3.6307999999999998</v>
      </c>
      <c r="G2746" s="5">
        <v>1.4846697444212966</v>
      </c>
      <c r="I2746" s="86">
        <v>39980</v>
      </c>
      <c r="J2746" s="5">
        <v>32.68</v>
      </c>
      <c r="L2746" s="86">
        <v>40119</v>
      </c>
      <c r="M2746" s="5">
        <v>2.3268</v>
      </c>
      <c r="O2746" s="86">
        <f t="shared" ca="1" si="303"/>
        <v>40119</v>
      </c>
      <c r="P2746" s="5">
        <v>910.71</v>
      </c>
      <c r="Q2746" s="5">
        <v>14.918556693238701</v>
      </c>
      <c r="R2746" s="1"/>
      <c r="V2746" s="86">
        <v>40081</v>
      </c>
      <c r="W2746" s="5">
        <v>16.25</v>
      </c>
      <c r="Z2746" s="86">
        <v>39981</v>
      </c>
      <c r="AA2746" s="5">
        <v>77.36</v>
      </c>
      <c r="AC2746" s="1">
        <v>39967</v>
      </c>
      <c r="AD2746">
        <v>3.8359999999999999</v>
      </c>
      <c r="AE2746" s="87">
        <f t="shared" ca="1" si="304"/>
        <v>-0.1069</v>
      </c>
      <c r="AF2746" s="87">
        <f t="shared" ca="1" si="305"/>
        <v>0.24620859719622587</v>
      </c>
      <c r="AG2746" s="87">
        <f t="shared" ca="1" si="306"/>
        <v>3.969994340885977</v>
      </c>
      <c r="AI2746" s="1">
        <v>39836</v>
      </c>
      <c r="AJ2746">
        <v>831.95</v>
      </c>
      <c r="AK2746" s="85">
        <f t="shared" ca="1" si="309"/>
        <v>5.3632356102983943E-3</v>
      </c>
      <c r="AL2746" s="87">
        <f t="shared" ca="1" si="307"/>
        <v>4.0423757974571851E-2</v>
      </c>
      <c r="AM2746" s="87">
        <f t="shared" ca="1" si="308"/>
        <v>65.18135118916743</v>
      </c>
    </row>
    <row r="2747" spans="2:39" x14ac:dyDescent="0.45">
      <c r="B2747" s="86">
        <v>40093</v>
      </c>
      <c r="C2747" s="5">
        <v>132.71</v>
      </c>
      <c r="E2747" s="86">
        <v>40112</v>
      </c>
      <c r="F2747" s="5">
        <v>3.7494999999999998</v>
      </c>
      <c r="G2747" s="5">
        <v>0.32466349245539067</v>
      </c>
      <c r="I2747" s="86">
        <v>39979</v>
      </c>
      <c r="J2747" s="5">
        <v>30.81</v>
      </c>
      <c r="L2747" s="86">
        <v>40116</v>
      </c>
      <c r="M2747" s="5">
        <v>2.3186</v>
      </c>
      <c r="O2747" s="86">
        <f t="shared" ca="1" si="303"/>
        <v>40116</v>
      </c>
      <c r="P2747" s="5">
        <v>911.97</v>
      </c>
      <c r="Q2747" s="5">
        <v>17.031698221030702</v>
      </c>
      <c r="R2747" s="1"/>
      <c r="V2747" s="86">
        <v>40080</v>
      </c>
      <c r="W2747" s="5">
        <v>18.440000000000001</v>
      </c>
      <c r="Z2747" s="86">
        <v>39980</v>
      </c>
      <c r="AA2747" s="5">
        <v>77.81</v>
      </c>
      <c r="AC2747" s="1">
        <v>39966</v>
      </c>
      <c r="AD2747">
        <v>3.9428999999999998</v>
      </c>
      <c r="AE2747" s="87">
        <f t="shared" ca="1" si="304"/>
        <v>-5.4600000000000204E-2</v>
      </c>
      <c r="AF2747" s="87">
        <f t="shared" ca="1" si="305"/>
        <v>0.25678194867760223</v>
      </c>
      <c r="AG2747" s="87">
        <f t="shared" ca="1" si="306"/>
        <v>4.1404845106983981</v>
      </c>
      <c r="AI2747" s="1">
        <v>39835</v>
      </c>
      <c r="AJ2747">
        <v>827.5</v>
      </c>
      <c r="AK2747" s="85">
        <f t="shared" ca="1" si="309"/>
        <v>-1.5278458063301996E-2</v>
      </c>
      <c r="AL2747" s="87">
        <f t="shared" ca="1" si="307"/>
        <v>4.0630397624521288E-2</v>
      </c>
      <c r="AM2747" s="87">
        <f t="shared" ca="1" si="308"/>
        <v>65.514547612949542</v>
      </c>
    </row>
    <row r="2748" spans="2:39" x14ac:dyDescent="0.45">
      <c r="B2748" s="86">
        <v>40092</v>
      </c>
      <c r="C2748" s="5">
        <v>137.12</v>
      </c>
      <c r="E2748" s="86">
        <v>40109</v>
      </c>
      <c r="F2748" s="5">
        <v>3.669</v>
      </c>
      <c r="G2748" s="5">
        <v>0.79909122341152461</v>
      </c>
      <c r="I2748" s="86">
        <v>39976</v>
      </c>
      <c r="J2748" s="5">
        <v>28.15</v>
      </c>
      <c r="L2748" s="86">
        <v>40115</v>
      </c>
      <c r="M2748" s="5">
        <v>2.3525999999999998</v>
      </c>
      <c r="O2748" s="86">
        <f t="shared" ca="1" si="303"/>
        <v>40115</v>
      </c>
      <c r="P2748" s="5">
        <v>923.72</v>
      </c>
      <c r="Q2748" s="5">
        <v>17.244650908928499</v>
      </c>
      <c r="R2748" s="1"/>
      <c r="V2748" s="86">
        <v>40079</v>
      </c>
      <c r="W2748" s="5">
        <v>19.25</v>
      </c>
      <c r="Z2748" s="86">
        <v>39979</v>
      </c>
      <c r="AA2748" s="5">
        <v>78.56</v>
      </c>
      <c r="AC2748" s="1">
        <v>39965</v>
      </c>
      <c r="AD2748">
        <v>3.9975000000000001</v>
      </c>
      <c r="AE2748" s="87">
        <f t="shared" ca="1" si="304"/>
        <v>0.34250000000000025</v>
      </c>
      <c r="AF2748" s="87">
        <f t="shared" ca="1" si="305"/>
        <v>0.30347772433354431</v>
      </c>
      <c r="AG2748" s="87">
        <f t="shared" ca="1" si="306"/>
        <v>4.8934312688882571</v>
      </c>
      <c r="AI2748" s="1">
        <v>39834</v>
      </c>
      <c r="AJ2748">
        <v>840.24</v>
      </c>
      <c r="AK2748" s="85">
        <f t="shared" ca="1" si="309"/>
        <v>4.2572033307926416E-2</v>
      </c>
      <c r="AL2748" s="87">
        <f t="shared" ca="1" si="307"/>
        <v>4.0055183483617272E-2</v>
      </c>
      <c r="AM2748" s="87">
        <f t="shared" ca="1" si="308"/>
        <v>64.587042680062694</v>
      </c>
    </row>
    <row r="2749" spans="2:39" x14ac:dyDescent="0.45">
      <c r="B2749" s="86">
        <v>40091</v>
      </c>
      <c r="C2749" s="5">
        <v>136.91999999999999</v>
      </c>
      <c r="E2749" s="86">
        <v>40108</v>
      </c>
      <c r="F2749" s="5">
        <v>3.6009000000000002</v>
      </c>
      <c r="G2749" s="5">
        <v>0.75790826181889048</v>
      </c>
      <c r="I2749" s="86">
        <v>39975</v>
      </c>
      <c r="J2749" s="5">
        <v>28.11</v>
      </c>
      <c r="L2749" s="86">
        <v>40114</v>
      </c>
      <c r="M2749" s="5">
        <v>2.3174000000000001</v>
      </c>
      <c r="O2749" s="86">
        <f t="shared" ca="1" si="303"/>
        <v>40114</v>
      </c>
      <c r="P2749" s="5">
        <v>946.21</v>
      </c>
      <c r="Q2749" s="5">
        <v>11.332104658029101</v>
      </c>
      <c r="R2749" s="1"/>
      <c r="V2749" s="86">
        <v>40078</v>
      </c>
      <c r="W2749" s="5">
        <v>21.25</v>
      </c>
      <c r="Z2749" s="86">
        <v>39976</v>
      </c>
      <c r="AA2749" s="5">
        <v>79.739999999999995</v>
      </c>
      <c r="AC2749" s="1">
        <v>39962</v>
      </c>
      <c r="AD2749">
        <v>3.6549999999999998</v>
      </c>
      <c r="AE2749" s="87">
        <f t="shared" ca="1" si="304"/>
        <v>-0.22500000000000009</v>
      </c>
      <c r="AF2749" s="87">
        <f t="shared" ca="1" si="305"/>
        <v>0.25659744737623563</v>
      </c>
      <c r="AG2749" s="87">
        <f t="shared" ca="1" si="306"/>
        <v>4.1375095166053697</v>
      </c>
      <c r="AI2749" s="1">
        <v>39833</v>
      </c>
      <c r="AJ2749">
        <v>805.22</v>
      </c>
      <c r="AK2749" s="85">
        <f t="shared" ca="1" si="309"/>
        <v>-5.426198398389679E-2</v>
      </c>
      <c r="AL2749" s="87">
        <f t="shared" ca="1" si="307"/>
        <v>2.934668290920445E-2</v>
      </c>
      <c r="AM2749" s="87">
        <f t="shared" ca="1" si="308"/>
        <v>47.320104334318835</v>
      </c>
    </row>
    <row r="2750" spans="2:39" x14ac:dyDescent="0.45">
      <c r="B2750" s="86">
        <v>40088</v>
      </c>
      <c r="C2750" s="5">
        <v>137.03</v>
      </c>
      <c r="E2750" s="86">
        <v>40107</v>
      </c>
      <c r="F2750" s="5">
        <v>3.5644999999999998</v>
      </c>
      <c r="G2750" s="5">
        <v>0.69177303599759299</v>
      </c>
      <c r="I2750" s="86">
        <v>39974</v>
      </c>
      <c r="J2750" s="5">
        <v>28.46</v>
      </c>
      <c r="L2750" s="86">
        <v>40113</v>
      </c>
      <c r="M2750" s="5">
        <v>2.3128000000000002</v>
      </c>
      <c r="O2750" s="86">
        <f t="shared" ca="1" si="303"/>
        <v>40113</v>
      </c>
      <c r="P2750" s="5">
        <v>944.89</v>
      </c>
      <c r="Q2750" s="5">
        <v>17.658747585001102</v>
      </c>
      <c r="R2750" s="1"/>
      <c r="V2750" s="86">
        <v>40077</v>
      </c>
      <c r="W2750" s="5">
        <v>21.5</v>
      </c>
      <c r="Z2750" s="86">
        <v>39975</v>
      </c>
      <c r="AA2750" s="5">
        <v>79.33</v>
      </c>
      <c r="AC2750" s="1">
        <v>39961</v>
      </c>
      <c r="AD2750">
        <v>3.88</v>
      </c>
      <c r="AE2750" s="87">
        <f t="shared" ca="1" si="304"/>
        <v>-0.17300000000000004</v>
      </c>
      <c r="AF2750" s="87">
        <f t="shared" ca="1" si="305"/>
        <v>0.20678506353216128</v>
      </c>
      <c r="AG2750" s="87">
        <f t="shared" ca="1" si="306"/>
        <v>3.3343089613891501</v>
      </c>
      <c r="AI2750" s="1">
        <v>39829</v>
      </c>
      <c r="AJ2750">
        <v>850.12</v>
      </c>
      <c r="AK2750" s="85">
        <f t="shared" ca="1" si="309"/>
        <v>7.5331257258363935E-3</v>
      </c>
      <c r="AL2750" s="87">
        <f t="shared" ca="1" si="307"/>
        <v>1.8997790135855248E-2</v>
      </c>
      <c r="AM2750" s="87">
        <f t="shared" ca="1" si="308"/>
        <v>30.633016144669746</v>
      </c>
    </row>
    <row r="2751" spans="2:39" x14ac:dyDescent="0.45">
      <c r="B2751" s="86">
        <v>40087</v>
      </c>
      <c r="C2751" s="5">
        <v>139.38999999999999</v>
      </c>
      <c r="E2751" s="86">
        <v>40106</v>
      </c>
      <c r="F2751" s="5">
        <v>3.5184000000000002</v>
      </c>
      <c r="G2751" s="5">
        <v>0.75429764240207742</v>
      </c>
      <c r="I2751" s="86">
        <v>39973</v>
      </c>
      <c r="J2751" s="5">
        <v>28.27</v>
      </c>
      <c r="L2751" s="86">
        <v>40112</v>
      </c>
      <c r="M2751" s="5">
        <v>2.3414999999999999</v>
      </c>
      <c r="O2751" s="86">
        <f t="shared" ca="1" si="303"/>
        <v>40112</v>
      </c>
      <c r="P2751" s="5">
        <v>939.15</v>
      </c>
      <c r="Q2751" s="5">
        <v>18.4967975019329</v>
      </c>
      <c r="R2751" s="1"/>
      <c r="V2751" s="86">
        <v>40074</v>
      </c>
      <c r="W2751" s="5">
        <v>20.18</v>
      </c>
      <c r="Z2751" s="86">
        <v>39974</v>
      </c>
      <c r="AA2751" s="5">
        <v>79.150000000000006</v>
      </c>
      <c r="AC2751" s="1">
        <v>39960</v>
      </c>
      <c r="AD2751">
        <v>4.0529999999999999</v>
      </c>
      <c r="AE2751" s="87">
        <f t="shared" ca="1" si="304"/>
        <v>0.30699999999999994</v>
      </c>
      <c r="AF2751" s="87">
        <f t="shared" ca="1" si="305"/>
        <v>0.12918516426690271</v>
      </c>
      <c r="AG2751" s="87">
        <f t="shared" ca="1" si="306"/>
        <v>2.0830481831521146</v>
      </c>
      <c r="AI2751" s="1">
        <v>39828</v>
      </c>
      <c r="AJ2751">
        <v>843.74</v>
      </c>
      <c r="AK2751" s="85">
        <f t="shared" ca="1" si="309"/>
        <v>1.3283049463657997E-3</v>
      </c>
      <c r="AL2751" s="87">
        <f t="shared" ca="1" si="307"/>
        <v>1.7898994900848886E-2</v>
      </c>
      <c r="AM2751" s="87">
        <f t="shared" ca="1" si="308"/>
        <v>28.861262065225031</v>
      </c>
    </row>
    <row r="2752" spans="2:39" x14ac:dyDescent="0.45">
      <c r="B2752" s="86">
        <v>40086</v>
      </c>
      <c r="C2752" s="5">
        <v>141.86000000000001</v>
      </c>
      <c r="E2752" s="86">
        <v>40105</v>
      </c>
      <c r="F2752" s="5">
        <v>3.5636999999999999</v>
      </c>
      <c r="G2752" s="5">
        <v>0.89519806933065538</v>
      </c>
      <c r="I2752" s="86">
        <v>39972</v>
      </c>
      <c r="J2752" s="5">
        <v>29.77</v>
      </c>
      <c r="L2752" s="86">
        <v>40109</v>
      </c>
      <c r="M2752" s="5">
        <v>2.2869999999999999</v>
      </c>
      <c r="O2752" s="86">
        <f t="shared" ca="1" si="303"/>
        <v>40109</v>
      </c>
      <c r="P2752" s="5">
        <v>942.43</v>
      </c>
      <c r="Q2752" s="5">
        <v>18.8151014167405</v>
      </c>
      <c r="R2752" s="1"/>
      <c r="V2752" s="86">
        <v>40073</v>
      </c>
      <c r="W2752" s="5">
        <v>19.38</v>
      </c>
      <c r="Z2752" s="86">
        <v>39973</v>
      </c>
      <c r="AA2752" s="5">
        <v>79.05</v>
      </c>
      <c r="AC2752" s="1">
        <v>39959</v>
      </c>
      <c r="AD2752">
        <v>3.746</v>
      </c>
      <c r="AE2752" s="87">
        <f t="shared" ca="1" si="304"/>
        <v>0.15399999999999991</v>
      </c>
      <c r="AF2752" s="87">
        <f t="shared" ca="1" si="305"/>
        <v>8.5072949088806388E-2</v>
      </c>
      <c r="AG2752" s="87">
        <f t="shared" ca="1" si="306"/>
        <v>1.3717600859236745</v>
      </c>
      <c r="AI2752" s="1">
        <v>39827</v>
      </c>
      <c r="AJ2752">
        <v>842.62</v>
      </c>
      <c r="AK2752" s="85">
        <f t="shared" ca="1" si="309"/>
        <v>-3.4032483899455471E-2</v>
      </c>
      <c r="AL2752" s="87">
        <f t="shared" ca="1" si="307"/>
        <v>1.5030411859426898E-2</v>
      </c>
      <c r="AM2752" s="87">
        <f t="shared" ca="1" si="308"/>
        <v>24.235810894756582</v>
      </c>
    </row>
    <row r="2753" spans="2:39" x14ac:dyDescent="0.45">
      <c r="B2753" s="86">
        <v>40085</v>
      </c>
      <c r="C2753" s="5">
        <v>140.96</v>
      </c>
      <c r="E2753" s="86">
        <v>40102</v>
      </c>
      <c r="F2753" s="5">
        <v>3.5973000000000002</v>
      </c>
      <c r="G2753" s="5">
        <v>0.87060277011581522</v>
      </c>
      <c r="I2753" s="86">
        <v>39969</v>
      </c>
      <c r="J2753" s="5">
        <v>29.62</v>
      </c>
      <c r="L2753" s="86">
        <v>40108</v>
      </c>
      <c r="M2753" s="5">
        <v>2.2970000000000002</v>
      </c>
      <c r="O2753" s="86">
        <f t="shared" ca="1" si="303"/>
        <v>40108</v>
      </c>
      <c r="P2753" s="5">
        <v>939.14</v>
      </c>
      <c r="Q2753" s="5">
        <v>23.2111386868525</v>
      </c>
      <c r="R2753" s="1"/>
      <c r="V2753" s="86">
        <v>40072</v>
      </c>
      <c r="W2753" s="5">
        <v>20.38</v>
      </c>
      <c r="Z2753" s="86">
        <v>39972</v>
      </c>
      <c r="AA2753" s="5">
        <v>78.900000000000006</v>
      </c>
      <c r="AC2753" s="1">
        <v>39958</v>
      </c>
      <c r="AD2753">
        <v>3.5920000000000001</v>
      </c>
      <c r="AE2753" s="87">
        <f t="shared" ca="1" si="304"/>
        <v>-7.4999999999998401E-3</v>
      </c>
      <c r="AF2753" s="87">
        <f t="shared" ca="1" si="305"/>
        <v>0.10564864331042452</v>
      </c>
      <c r="AG2753" s="87">
        <f t="shared" ca="1" si="306"/>
        <v>1.7035331862533996</v>
      </c>
      <c r="AI2753" s="1">
        <v>39826</v>
      </c>
      <c r="AJ2753">
        <v>871.79</v>
      </c>
      <c r="AK2753" s="85">
        <f t="shared" ca="1" si="309"/>
        <v>1.7565516413395224E-3</v>
      </c>
      <c r="AL2753" s="87">
        <f t="shared" ca="1" si="307"/>
        <v>1.431575972688472E-2</v>
      </c>
      <c r="AM2753" s="87">
        <f t="shared" ca="1" si="308"/>
        <v>23.08346895617133</v>
      </c>
    </row>
    <row r="2754" spans="2:39" x14ac:dyDescent="0.45">
      <c r="B2754" s="86">
        <v>40084</v>
      </c>
      <c r="C2754" s="5">
        <v>139.5</v>
      </c>
      <c r="E2754" s="86">
        <v>40101</v>
      </c>
      <c r="F2754" s="5">
        <v>3.6358999999999999</v>
      </c>
      <c r="G2754" s="5">
        <v>0.75202788068883075</v>
      </c>
      <c r="I2754" s="86">
        <v>39968</v>
      </c>
      <c r="J2754" s="5">
        <v>30.18</v>
      </c>
      <c r="L2754" s="86">
        <v>40107</v>
      </c>
      <c r="M2754" s="5">
        <v>2.2519999999999998</v>
      </c>
      <c r="O2754" s="86">
        <f t="shared" ca="1" si="303"/>
        <v>40107</v>
      </c>
      <c r="P2754" s="5">
        <v>940.09</v>
      </c>
      <c r="Q2754" s="5">
        <v>25.894337497871899</v>
      </c>
      <c r="R2754" s="1"/>
      <c r="V2754" s="86">
        <v>40071</v>
      </c>
      <c r="W2754" s="5">
        <v>21.19</v>
      </c>
      <c r="Z2754" s="86">
        <v>39969</v>
      </c>
      <c r="AA2754" s="5">
        <v>78.760000000000005</v>
      </c>
      <c r="AC2754" s="1">
        <v>39955</v>
      </c>
      <c r="AD2754">
        <v>3.5994999999999999</v>
      </c>
      <c r="AE2754" s="87">
        <f t="shared" ca="1" si="304"/>
        <v>0.12290000000000001</v>
      </c>
      <c r="AF2754" s="87">
        <f t="shared" ca="1" si="305"/>
        <v>0.10340439626373073</v>
      </c>
      <c r="AG2754" s="87">
        <f t="shared" ca="1" si="306"/>
        <v>1.6673457899707933</v>
      </c>
      <c r="AI2754" s="1">
        <v>39825</v>
      </c>
      <c r="AJ2754">
        <v>870.26</v>
      </c>
      <c r="AK2754" s="85">
        <f t="shared" ca="1" si="309"/>
        <v>-2.2822626270919497E-2</v>
      </c>
      <c r="AL2754" s="87">
        <f t="shared" ca="1" si="307"/>
        <v>1.470522409335755E-2</v>
      </c>
      <c r="AM2754" s="87">
        <f t="shared" ca="1" si="308"/>
        <v>23.711461377427685</v>
      </c>
    </row>
    <row r="2755" spans="2:39" x14ac:dyDescent="0.45">
      <c r="B2755" s="86">
        <v>40081</v>
      </c>
      <c r="C2755" s="5">
        <v>139.08000000000001</v>
      </c>
      <c r="E2755" s="86">
        <v>40100</v>
      </c>
      <c r="F2755" s="5">
        <v>3.5819999999999999</v>
      </c>
      <c r="G2755" s="5">
        <v>1.3515238744962446</v>
      </c>
      <c r="I2755" s="86">
        <v>39967</v>
      </c>
      <c r="J2755" s="5">
        <v>31.02</v>
      </c>
      <c r="L2755" s="86">
        <v>40106</v>
      </c>
      <c r="M2755" s="5">
        <v>2.2412000000000001</v>
      </c>
      <c r="O2755" s="86">
        <f t="shared" ca="1" si="303"/>
        <v>40106</v>
      </c>
      <c r="P2755" s="5">
        <v>942.46</v>
      </c>
      <c r="Q2755" s="5">
        <v>25.785038409623301</v>
      </c>
      <c r="R2755" s="1"/>
      <c r="V2755" s="86">
        <v>40070</v>
      </c>
      <c r="W2755" s="5">
        <v>19.25</v>
      </c>
      <c r="Z2755" s="86">
        <v>39968</v>
      </c>
      <c r="AA2755" s="5">
        <v>78.510000000000005</v>
      </c>
      <c r="AC2755" s="1">
        <v>39954</v>
      </c>
      <c r="AD2755">
        <v>3.4765999999999999</v>
      </c>
      <c r="AE2755" s="87">
        <f t="shared" ca="1" si="304"/>
        <v>0.18659999999999988</v>
      </c>
      <c r="AF2755" s="87">
        <f t="shared" ca="1" si="305"/>
        <v>9.9113100378641419E-2</v>
      </c>
      <c r="AG2755" s="87">
        <f t="shared" ca="1" si="306"/>
        <v>1.5981507229711873</v>
      </c>
      <c r="AI2755" s="1">
        <v>39822</v>
      </c>
      <c r="AJ2755">
        <v>890.35</v>
      </c>
      <c r="AK2755" s="85">
        <f t="shared" ca="1" si="309"/>
        <v>-2.1533208341737411E-2</v>
      </c>
      <c r="AL2755" s="87">
        <f t="shared" ca="1" si="307"/>
        <v>1.8686244186344781E-2</v>
      </c>
      <c r="AM2755" s="87">
        <f t="shared" ca="1" si="308"/>
        <v>30.130663395591384</v>
      </c>
    </row>
    <row r="2756" spans="2:39" x14ac:dyDescent="0.45">
      <c r="B2756" s="86">
        <v>40080</v>
      </c>
      <c r="C2756" s="5">
        <v>140.91</v>
      </c>
      <c r="E2756" s="86">
        <v>40099</v>
      </c>
      <c r="F2756" s="5">
        <v>3.5165999999999999</v>
      </c>
      <c r="G2756" s="5">
        <v>1.3338443624851217</v>
      </c>
      <c r="I2756" s="86">
        <v>39966</v>
      </c>
      <c r="J2756" s="5">
        <v>29.63</v>
      </c>
      <c r="L2756" s="86">
        <v>40105</v>
      </c>
      <c r="M2756" s="5">
        <v>2.2286999999999999</v>
      </c>
      <c r="O2756" s="86">
        <f t="shared" ca="1" si="303"/>
        <v>40105</v>
      </c>
      <c r="P2756" s="5">
        <v>931.76</v>
      </c>
      <c r="Q2756" s="5">
        <v>28.413541521063799</v>
      </c>
      <c r="R2756" s="1"/>
      <c r="V2756" s="86">
        <v>40067</v>
      </c>
      <c r="W2756" s="5">
        <v>17.25</v>
      </c>
      <c r="Z2756" s="86">
        <v>39967</v>
      </c>
      <c r="AA2756" s="5">
        <v>78.27</v>
      </c>
      <c r="AC2756" s="1">
        <v>39953</v>
      </c>
      <c r="AD2756">
        <v>3.29</v>
      </c>
      <c r="AE2756" s="87">
        <f t="shared" ca="1" si="304"/>
        <v>-3.5499999999999865E-2</v>
      </c>
      <c r="AF2756" s="87">
        <f t="shared" ca="1" si="305"/>
        <v>5.4031433752338383E-2</v>
      </c>
      <c r="AG2756" s="87">
        <f t="shared" ca="1" si="306"/>
        <v>0.8712306908429398</v>
      </c>
      <c r="AI2756" s="1">
        <v>39821</v>
      </c>
      <c r="AJ2756">
        <v>909.73</v>
      </c>
      <c r="AK2756" s="85">
        <f t="shared" ca="1" si="309"/>
        <v>3.3913640890262491E-3</v>
      </c>
      <c r="AL2756" s="87">
        <f t="shared" ca="1" si="307"/>
        <v>1.711485089659193E-2</v>
      </c>
      <c r="AM2756" s="87">
        <f t="shared" ca="1" si="308"/>
        <v>27.596867850404532</v>
      </c>
    </row>
    <row r="2757" spans="2:39" x14ac:dyDescent="0.45">
      <c r="B2757" s="86">
        <v>40079</v>
      </c>
      <c r="C2757" s="5">
        <v>144.01</v>
      </c>
      <c r="E2757" s="86">
        <v>40098</v>
      </c>
      <c r="F2757" s="5">
        <v>3.5444</v>
      </c>
      <c r="G2757" s="5">
        <v>1.558236433707459</v>
      </c>
      <c r="I2757" s="86">
        <v>39965</v>
      </c>
      <c r="J2757" s="5">
        <v>30.04</v>
      </c>
      <c r="L2757" s="86">
        <v>40102</v>
      </c>
      <c r="M2757" s="5">
        <v>2.2507999999999999</v>
      </c>
      <c r="O2757" s="86">
        <f t="shared" ca="1" si="303"/>
        <v>40102</v>
      </c>
      <c r="P2757" s="5">
        <v>944.74</v>
      </c>
      <c r="Q2757" s="5">
        <v>27.049061138673501</v>
      </c>
      <c r="R2757" s="1"/>
      <c r="V2757" s="86">
        <v>40066</v>
      </c>
      <c r="W2757" s="5">
        <v>17</v>
      </c>
      <c r="Z2757" s="86">
        <v>39966</v>
      </c>
      <c r="AA2757" s="5">
        <v>78.72</v>
      </c>
      <c r="AC2757" s="1">
        <v>39952</v>
      </c>
      <c r="AD2757">
        <v>3.3254999999999999</v>
      </c>
      <c r="AE2757" s="87">
        <f t="shared" ca="1" si="304"/>
        <v>2.4999999999999467E-3</v>
      </c>
      <c r="AF2757" s="87">
        <f t="shared" ca="1" si="305"/>
        <v>4.6314819442593191E-2</v>
      </c>
      <c r="AG2757" s="87">
        <f t="shared" ca="1" si="306"/>
        <v>0.74680402382419053</v>
      </c>
      <c r="AI2757" s="1">
        <v>39820</v>
      </c>
      <c r="AJ2757">
        <v>906.65</v>
      </c>
      <c r="AK2757" s="85">
        <f t="shared" ca="1" si="309"/>
        <v>-3.0469134088503158E-2</v>
      </c>
      <c r="AL2757" s="87">
        <f t="shared" ca="1" si="307"/>
        <v>2.566287822107554E-2</v>
      </c>
      <c r="AM2757" s="87">
        <f t="shared" ca="1" si="308"/>
        <v>41.380147756301675</v>
      </c>
    </row>
    <row r="2758" spans="2:39" x14ac:dyDescent="0.45">
      <c r="B2758" s="86">
        <v>40078</v>
      </c>
      <c r="C2758" s="5">
        <v>148.78</v>
      </c>
      <c r="E2758" s="86">
        <v>40095</v>
      </c>
      <c r="F2758" s="5">
        <v>3.5565000000000002</v>
      </c>
      <c r="G2758" s="5">
        <v>1.4997437058822209</v>
      </c>
      <c r="I2758" s="86">
        <v>39962</v>
      </c>
      <c r="J2758" s="5">
        <v>28.92</v>
      </c>
      <c r="L2758" s="86">
        <v>40101</v>
      </c>
      <c r="M2758" s="5">
        <v>2.3043999999999998</v>
      </c>
      <c r="O2758" s="86">
        <f t="shared" ca="1" si="303"/>
        <v>40101</v>
      </c>
      <c r="P2758" s="5">
        <v>942.87</v>
      </c>
      <c r="Q2758" s="5">
        <v>27.230050891061001</v>
      </c>
      <c r="R2758" s="1"/>
      <c r="V2758" s="86">
        <v>40065</v>
      </c>
      <c r="W2758" s="5">
        <v>17.25</v>
      </c>
      <c r="Z2758" s="86">
        <v>39965</v>
      </c>
      <c r="AA2758" s="5">
        <v>78.95</v>
      </c>
      <c r="AC2758" s="1">
        <v>39951</v>
      </c>
      <c r="AD2758">
        <v>3.323</v>
      </c>
      <c r="AE2758" s="87">
        <f t="shared" ca="1" si="304"/>
        <v>9.2000000000000082E-2</v>
      </c>
      <c r="AF2758" s="87">
        <f t="shared" ca="1" si="305"/>
        <v>6.7807325071361751E-2</v>
      </c>
      <c r="AG2758" s="87">
        <f t="shared" ca="1" si="306"/>
        <v>1.0933602638959694</v>
      </c>
      <c r="AI2758" s="1">
        <v>39819</v>
      </c>
      <c r="AJ2758">
        <v>934.7</v>
      </c>
      <c r="AK2758" s="85">
        <f t="shared" ca="1" si="309"/>
        <v>7.7867375158502984E-3</v>
      </c>
      <c r="AL2758" s="87">
        <f t="shared" ca="1" si="307"/>
        <v>1.4896309962559189E-2</v>
      </c>
      <c r="AM2758" s="87">
        <f t="shared" ca="1" si="308"/>
        <v>24.019578083339937</v>
      </c>
    </row>
    <row r="2759" spans="2:39" x14ac:dyDescent="0.45">
      <c r="B2759" s="86">
        <v>40077</v>
      </c>
      <c r="C2759" s="5">
        <v>149.16</v>
      </c>
      <c r="E2759" s="86">
        <v>40094</v>
      </c>
      <c r="F2759" s="5">
        <v>3.4015</v>
      </c>
      <c r="G2759" s="5">
        <v>0.86576624058306484</v>
      </c>
      <c r="I2759" s="86">
        <v>39961</v>
      </c>
      <c r="J2759" s="5">
        <v>31.67</v>
      </c>
      <c r="L2759" s="86">
        <v>40100</v>
      </c>
      <c r="M2759" s="5">
        <v>2.3007</v>
      </c>
      <c r="O2759" s="86">
        <f t="shared" ca="1" si="303"/>
        <v>40100</v>
      </c>
      <c r="P2759" s="5">
        <v>919.14</v>
      </c>
      <c r="Q2759" s="5">
        <v>28.4493276606294</v>
      </c>
      <c r="R2759" s="1"/>
      <c r="V2759" s="86">
        <v>40064</v>
      </c>
      <c r="W2759" s="5">
        <v>19.25</v>
      </c>
      <c r="Z2759" s="86">
        <v>39962</v>
      </c>
      <c r="AA2759" s="5">
        <v>77.834999999999994</v>
      </c>
      <c r="AC2759" s="1">
        <v>39948</v>
      </c>
      <c r="AD2759">
        <v>3.2309999999999999</v>
      </c>
      <c r="AE2759" s="87">
        <f t="shared" ca="1" si="304"/>
        <v>3.5499999999999865E-2</v>
      </c>
      <c r="AF2759" s="87">
        <f t="shared" ca="1" si="305"/>
        <v>4.2161149177886346E-2</v>
      </c>
      <c r="AG2759" s="87">
        <f t="shared" ca="1" si="306"/>
        <v>0.67982810327317045</v>
      </c>
      <c r="AI2759" s="1">
        <v>39818</v>
      </c>
      <c r="AJ2759">
        <v>927.45</v>
      </c>
      <c r="AK2759" s="85">
        <f t="shared" ca="1" si="309"/>
        <v>-4.6793147100088238E-3</v>
      </c>
      <c r="AL2759" s="87">
        <f t="shared" ca="1" si="307"/>
        <v>1.5553383300807948E-2</v>
      </c>
      <c r="AM2759" s="87">
        <f t="shared" ca="1" si="308"/>
        <v>25.079077005839228</v>
      </c>
    </row>
    <row r="2760" spans="2:39" x14ac:dyDescent="0.45">
      <c r="B2760" s="86">
        <v>40074</v>
      </c>
      <c r="C2760" s="5">
        <v>152.31</v>
      </c>
      <c r="E2760" s="86">
        <v>40093</v>
      </c>
      <c r="F2760" s="5">
        <v>3.3624999999999998</v>
      </c>
      <c r="G2760" s="5">
        <v>0.91304158357291432</v>
      </c>
      <c r="I2760" s="86">
        <v>39960</v>
      </c>
      <c r="J2760" s="5">
        <v>32.36</v>
      </c>
      <c r="L2760" s="86">
        <v>40099</v>
      </c>
      <c r="M2760" s="5">
        <v>2.2456</v>
      </c>
      <c r="O2760" s="86">
        <f t="shared" ca="1" si="303"/>
        <v>40099</v>
      </c>
      <c r="P2760" s="5">
        <v>906.83</v>
      </c>
      <c r="Q2760" s="5">
        <v>29.036791618498601</v>
      </c>
      <c r="R2760" s="1"/>
      <c r="V2760" s="86">
        <v>40063</v>
      </c>
      <c r="W2760" s="5">
        <v>20.75</v>
      </c>
      <c r="Z2760" s="86">
        <v>39961</v>
      </c>
      <c r="AA2760" s="5">
        <v>77.260000000000005</v>
      </c>
      <c r="AC2760" s="1">
        <v>39947</v>
      </c>
      <c r="AD2760">
        <v>3.1955</v>
      </c>
      <c r="AE2760" s="87">
        <f t="shared" ca="1" si="304"/>
        <v>-1.2500000000000178E-2</v>
      </c>
      <c r="AF2760" s="87">
        <f t="shared" ca="1" si="305"/>
        <v>4.2438926706503531E-2</v>
      </c>
      <c r="AG2760" s="87">
        <f t="shared" ca="1" si="306"/>
        <v>0.68430713133796461</v>
      </c>
      <c r="AI2760" s="1">
        <v>39815</v>
      </c>
      <c r="AJ2760">
        <v>931.8</v>
      </c>
      <c r="AK2760" s="85">
        <f t="shared" ca="1" si="309"/>
        <v>3.1118829354946687E-2</v>
      </c>
      <c r="AL2760" s="87">
        <f t="shared" ca="1" si="307"/>
        <v>1.5197626184823105E-2</v>
      </c>
      <c r="AM2760" s="87">
        <f t="shared" ca="1" si="308"/>
        <v>24.505435892866998</v>
      </c>
    </row>
    <row r="2761" spans="2:39" x14ac:dyDescent="0.45">
      <c r="B2761" s="86">
        <v>40073</v>
      </c>
      <c r="C2761" s="5">
        <v>153.85</v>
      </c>
      <c r="E2761" s="86">
        <v>40092</v>
      </c>
      <c r="F2761" s="5">
        <v>3.4352999999999998</v>
      </c>
      <c r="G2761" s="5">
        <v>1.3497346405868089</v>
      </c>
      <c r="I2761" s="86">
        <v>39959</v>
      </c>
      <c r="J2761" s="5">
        <v>30.62</v>
      </c>
      <c r="L2761" s="86">
        <v>40098</v>
      </c>
      <c r="M2761" s="5">
        <v>2.2353000000000001</v>
      </c>
      <c r="O2761" s="86">
        <f t="shared" ca="1" si="303"/>
        <v>40098</v>
      </c>
      <c r="P2761" s="5">
        <v>893.06</v>
      </c>
      <c r="Q2761" s="5">
        <v>28.392480123035501</v>
      </c>
      <c r="R2761" s="1"/>
      <c r="V2761" s="86">
        <v>40060</v>
      </c>
      <c r="W2761" s="5">
        <v>20.5</v>
      </c>
      <c r="Z2761" s="86">
        <v>39960</v>
      </c>
      <c r="AA2761" s="5">
        <v>76.989999999999995</v>
      </c>
      <c r="AC2761" s="1">
        <v>39946</v>
      </c>
      <c r="AD2761">
        <v>3.2080000000000002</v>
      </c>
      <c r="AE2761" s="87">
        <f t="shared" ca="1" si="304"/>
        <v>-6.6999999999999726E-2</v>
      </c>
      <c r="AF2761" s="87">
        <f t="shared" ca="1" si="305"/>
        <v>3.3884608108500393E-2</v>
      </c>
      <c r="AG2761" s="87">
        <f t="shared" ca="1" si="306"/>
        <v>0.54637288854163424</v>
      </c>
      <c r="AI2761" s="1">
        <v>39813</v>
      </c>
      <c r="AJ2761">
        <v>903.25</v>
      </c>
      <c r="AK2761" s="85">
        <f t="shared" ca="1" si="309"/>
        <v>1.4059064607297868E-2</v>
      </c>
      <c r="AL2761" s="87">
        <f t="shared" ca="1" si="307"/>
        <v>1.1972222887671337E-2</v>
      </c>
      <c r="AM2761" s="87">
        <f t="shared" ca="1" si="308"/>
        <v>19.304629348097095</v>
      </c>
    </row>
    <row r="2762" spans="2:39" x14ac:dyDescent="0.45">
      <c r="B2762" s="86">
        <v>40072</v>
      </c>
      <c r="C2762" s="5">
        <v>158.21</v>
      </c>
      <c r="E2762" s="86">
        <v>40091</v>
      </c>
      <c r="F2762" s="5">
        <v>3.3927999999999998</v>
      </c>
      <c r="G2762" s="5">
        <v>1.2911971964034006</v>
      </c>
      <c r="I2762" s="86">
        <v>39955</v>
      </c>
      <c r="J2762" s="5">
        <v>32.630000000000003</v>
      </c>
      <c r="L2762" s="86">
        <v>40095</v>
      </c>
      <c r="M2762" s="5">
        <v>2.218</v>
      </c>
      <c r="O2762" s="86">
        <f t="shared" ca="1" si="303"/>
        <v>40095</v>
      </c>
      <c r="P2762" s="5">
        <v>910.33</v>
      </c>
      <c r="Q2762" s="5">
        <v>30.530682001130799</v>
      </c>
      <c r="R2762" s="1"/>
      <c r="V2762" s="86">
        <v>40059</v>
      </c>
      <c r="W2762" s="5">
        <v>20</v>
      </c>
      <c r="Z2762" s="86">
        <v>39959</v>
      </c>
      <c r="AA2762" s="5">
        <v>76.849999999999994</v>
      </c>
      <c r="AC2762" s="1">
        <v>39945</v>
      </c>
      <c r="AD2762">
        <v>3.2749999999999999</v>
      </c>
      <c r="AE2762" s="87">
        <f t="shared" ca="1" si="304"/>
        <v>-2.4500000000000188E-2</v>
      </c>
      <c r="AF2762" s="87">
        <f t="shared" ca="1" si="305"/>
        <v>0.1228837526553721</v>
      </c>
      <c r="AG2762" s="87">
        <f t="shared" ca="1" si="306"/>
        <v>1.9814409739715524</v>
      </c>
      <c r="AI2762" s="1">
        <v>39812</v>
      </c>
      <c r="AJ2762">
        <v>890.64</v>
      </c>
      <c r="AK2762" s="85">
        <f t="shared" ca="1" si="309"/>
        <v>2.4113982759526236E-2</v>
      </c>
      <c r="AL2762" s="87">
        <f t="shared" ca="1" si="307"/>
        <v>1.1729617576005496E-2</v>
      </c>
      <c r="AM2762" s="87">
        <f t="shared" ca="1" si="308"/>
        <v>18.913440037345833</v>
      </c>
    </row>
    <row r="2763" spans="2:39" x14ac:dyDescent="0.45">
      <c r="B2763" s="86">
        <v>40071</v>
      </c>
      <c r="C2763" s="5">
        <v>154.99</v>
      </c>
      <c r="E2763" s="86">
        <v>40088</v>
      </c>
      <c r="F2763" s="5">
        <v>3.3820000000000001</v>
      </c>
      <c r="G2763" s="5">
        <v>1.2756033278413799</v>
      </c>
      <c r="I2763" s="86">
        <v>39954</v>
      </c>
      <c r="J2763" s="5">
        <v>31.35</v>
      </c>
      <c r="L2763" s="86">
        <v>40094</v>
      </c>
      <c r="M2763" s="5">
        <v>2.1751</v>
      </c>
      <c r="O2763" s="86">
        <f t="shared" ca="1" si="303"/>
        <v>40094</v>
      </c>
      <c r="P2763" s="5">
        <v>887</v>
      </c>
      <c r="Q2763" s="5">
        <v>26.294452517123801</v>
      </c>
      <c r="R2763" s="1"/>
      <c r="V2763" s="86">
        <v>40058</v>
      </c>
      <c r="W2763" s="5">
        <v>20.75</v>
      </c>
      <c r="Z2763" s="86">
        <v>39955</v>
      </c>
      <c r="AA2763" s="5">
        <v>77.05</v>
      </c>
      <c r="AC2763" s="1">
        <v>39944</v>
      </c>
      <c r="AD2763">
        <v>3.2995000000000001</v>
      </c>
      <c r="AE2763" s="87">
        <f t="shared" ca="1" si="304"/>
        <v>-0.10549999999999971</v>
      </c>
      <c r="AF2763" s="87">
        <f t="shared" ca="1" si="305"/>
        <v>0.12252124985759275</v>
      </c>
      <c r="AG2763" s="87">
        <f t="shared" ca="1" si="306"/>
        <v>1.9755957919911993</v>
      </c>
      <c r="AI2763" s="1">
        <v>39811</v>
      </c>
      <c r="AJ2763">
        <v>869.42</v>
      </c>
      <c r="AK2763" s="85">
        <f t="shared" ca="1" si="309"/>
        <v>-3.880111857935365E-3</v>
      </c>
      <c r="AL2763" s="87">
        <f t="shared" ca="1" si="307"/>
        <v>7.5401838769971613E-3</v>
      </c>
      <c r="AM2763" s="87">
        <f t="shared" ca="1" si="308"/>
        <v>12.158181177183232</v>
      </c>
    </row>
    <row r="2764" spans="2:39" x14ac:dyDescent="0.45">
      <c r="B2764" s="86">
        <v>40070</v>
      </c>
      <c r="C2764" s="5">
        <v>150.35</v>
      </c>
      <c r="E2764" s="86">
        <v>40087</v>
      </c>
      <c r="F2764" s="5">
        <v>3.3304999999999998</v>
      </c>
      <c r="G2764" s="5">
        <v>1.0583165169267643</v>
      </c>
      <c r="I2764" s="86">
        <v>39953</v>
      </c>
      <c r="J2764" s="5">
        <v>29.03</v>
      </c>
      <c r="L2764" s="86">
        <v>40093</v>
      </c>
      <c r="M2764" s="5">
        <v>2.1581999999999999</v>
      </c>
      <c r="O2764" s="86">
        <f t="shared" ca="1" si="303"/>
        <v>40093</v>
      </c>
      <c r="P2764" s="5">
        <v>888.33</v>
      </c>
      <c r="Q2764" s="5">
        <v>28.166515121861099</v>
      </c>
      <c r="R2764" s="1"/>
      <c r="V2764" s="86">
        <v>40057</v>
      </c>
      <c r="W2764" s="5">
        <v>22.13</v>
      </c>
      <c r="Z2764" s="86">
        <v>39954</v>
      </c>
      <c r="AA2764" s="5">
        <v>76</v>
      </c>
      <c r="AC2764" s="1">
        <v>39941</v>
      </c>
      <c r="AD2764">
        <v>3.4049999999999998</v>
      </c>
      <c r="AE2764" s="87">
        <f t="shared" ca="1" si="304"/>
        <v>-5.1000000000000156E-2</v>
      </c>
      <c r="AF2764" s="87">
        <f t="shared" ca="1" si="305"/>
        <v>0.10213945940069734</v>
      </c>
      <c r="AG2764" s="87">
        <f t="shared" ca="1" si="306"/>
        <v>1.6469492959205945</v>
      </c>
      <c r="AI2764" s="1">
        <v>39808</v>
      </c>
      <c r="AJ2764">
        <v>872.8</v>
      </c>
      <c r="AK2764" s="85">
        <f t="shared" ca="1" si="309"/>
        <v>5.3419237287142809E-3</v>
      </c>
      <c r="AL2764" s="87">
        <f t="shared" ca="1" si="307"/>
        <v>1.1901787215938073E-2</v>
      </c>
      <c r="AM2764" s="87">
        <f t="shared" ca="1" si="308"/>
        <v>19.19105524005947</v>
      </c>
    </row>
    <row r="2765" spans="2:39" x14ac:dyDescent="0.45">
      <c r="B2765" s="86">
        <v>40067</v>
      </c>
      <c r="C2765" s="5">
        <v>148.65</v>
      </c>
      <c r="E2765" s="86">
        <v>40086</v>
      </c>
      <c r="F2765" s="5">
        <v>3.4592999999999998</v>
      </c>
      <c r="G2765" s="5">
        <v>0.7538371950671201</v>
      </c>
      <c r="I2765" s="86">
        <v>39952</v>
      </c>
      <c r="J2765" s="5">
        <v>28.8</v>
      </c>
      <c r="L2765" s="86">
        <v>40092</v>
      </c>
      <c r="M2765" s="5">
        <v>2.1898</v>
      </c>
      <c r="O2765" s="86">
        <f t="shared" ca="1" si="303"/>
        <v>40092</v>
      </c>
      <c r="P2765" s="5">
        <v>903.47</v>
      </c>
      <c r="Q2765" s="5">
        <v>30.933291601764001</v>
      </c>
      <c r="R2765" s="1"/>
      <c r="V2765" s="86">
        <v>40056</v>
      </c>
      <c r="W2765" s="5">
        <v>21.75</v>
      </c>
      <c r="Z2765" s="86">
        <v>39953</v>
      </c>
      <c r="AA2765" s="5">
        <v>76.989999999999995</v>
      </c>
      <c r="AC2765" s="1">
        <v>39940</v>
      </c>
      <c r="AD2765">
        <v>3.456</v>
      </c>
      <c r="AE2765" s="87">
        <f t="shared" ca="1" si="304"/>
        <v>0.17600000000000016</v>
      </c>
      <c r="AF2765" s="87">
        <f t="shared" ca="1" si="305"/>
        <v>9.2142950535205645E-2</v>
      </c>
      <c r="AG2765" s="87">
        <f t="shared" ca="1" si="306"/>
        <v>1.4857604338071033</v>
      </c>
      <c r="AI2765" s="1">
        <v>39806</v>
      </c>
      <c r="AJ2765">
        <v>868.15</v>
      </c>
      <c r="AK2765" s="85">
        <f t="shared" ca="1" si="309"/>
        <v>5.7644371228817255E-3</v>
      </c>
      <c r="AL2765" s="87">
        <f t="shared" ca="1" si="307"/>
        <v>1.1298003521925724E-2</v>
      </c>
      <c r="AM2765" s="87">
        <f t="shared" ca="1" si="308"/>
        <v>18.217483286989992</v>
      </c>
    </row>
    <row r="2766" spans="2:39" x14ac:dyDescent="0.45">
      <c r="B2766" s="86">
        <v>40066</v>
      </c>
      <c r="C2766" s="5">
        <v>148.99</v>
      </c>
      <c r="E2766" s="86">
        <v>40085</v>
      </c>
      <c r="F2766" s="5">
        <v>3.4390000000000001</v>
      </c>
      <c r="G2766" s="5">
        <v>0.54990567372959454</v>
      </c>
      <c r="I2766" s="86">
        <v>39951</v>
      </c>
      <c r="J2766" s="5">
        <v>30.24</v>
      </c>
      <c r="L2766" s="86">
        <v>40091</v>
      </c>
      <c r="M2766" s="5">
        <v>2.1707999999999998</v>
      </c>
      <c r="O2766" s="86">
        <f t="shared" ca="1" si="303"/>
        <v>40091</v>
      </c>
      <c r="P2766" s="5">
        <v>908.13</v>
      </c>
      <c r="Q2766" s="5">
        <v>31.634304215901199</v>
      </c>
      <c r="R2766" s="1"/>
      <c r="V2766" s="86">
        <v>40053</v>
      </c>
      <c r="W2766" s="5">
        <v>22.88</v>
      </c>
      <c r="Z2766" s="86">
        <v>39952</v>
      </c>
      <c r="AA2766" s="5">
        <v>75.87</v>
      </c>
      <c r="AC2766" s="1">
        <v>39939</v>
      </c>
      <c r="AD2766">
        <v>3.28</v>
      </c>
      <c r="AE2766" s="87">
        <f t="shared" ca="1" si="304"/>
        <v>-1.8100000000000005E-2</v>
      </c>
      <c r="AF2766" s="87">
        <f t="shared" ca="1" si="305"/>
        <v>3.588596522319E-2</v>
      </c>
      <c r="AG2766" s="87">
        <f t="shared" ca="1" si="306"/>
        <v>0.57864380235167168</v>
      </c>
      <c r="AI2766" s="1">
        <v>39805</v>
      </c>
      <c r="AJ2766">
        <v>863.16</v>
      </c>
      <c r="AK2766" s="85">
        <f t="shared" ca="1" si="309"/>
        <v>-9.7649482693308552E-3</v>
      </c>
      <c r="AL2766" s="87">
        <f t="shared" ca="1" si="307"/>
        <v>1.0917922455332591E-2</v>
      </c>
      <c r="AM2766" s="87">
        <f t="shared" ca="1" si="308"/>
        <v>17.604620982165581</v>
      </c>
    </row>
    <row r="2767" spans="2:39" x14ac:dyDescent="0.45">
      <c r="B2767" s="86">
        <v>40065</v>
      </c>
      <c r="C2767" s="5">
        <v>147.65</v>
      </c>
      <c r="E2767" s="86">
        <v>40084</v>
      </c>
      <c r="F2767" s="5">
        <v>3.4415</v>
      </c>
      <c r="G2767" s="5">
        <v>0.33688276892711322</v>
      </c>
      <c r="I2767" s="86">
        <v>39948</v>
      </c>
      <c r="J2767" s="5">
        <v>33.119999999999997</v>
      </c>
      <c r="L2767" s="86">
        <v>40088</v>
      </c>
      <c r="M2767" s="5">
        <v>2.1545000000000001</v>
      </c>
      <c r="O2767" s="86">
        <f t="shared" ca="1" si="303"/>
        <v>40088</v>
      </c>
      <c r="P2767" s="5">
        <v>909.71</v>
      </c>
      <c r="Q2767" s="5">
        <v>33.175180681048502</v>
      </c>
      <c r="R2767" s="1"/>
      <c r="V2767" s="86">
        <v>40052</v>
      </c>
      <c r="W2767" s="5">
        <v>23.25</v>
      </c>
      <c r="Z2767" s="86">
        <v>39951</v>
      </c>
      <c r="AA2767" s="5">
        <v>75.37</v>
      </c>
      <c r="AC2767" s="1">
        <v>39938</v>
      </c>
      <c r="AD2767">
        <v>3.2980999999999998</v>
      </c>
      <c r="AE2767" s="87">
        <f t="shared" ca="1" si="304"/>
        <v>-4.4000000000004036E-3</v>
      </c>
      <c r="AF2767" s="87">
        <f t="shared" ca="1" si="305"/>
        <v>3.0661702496763008E-2</v>
      </c>
      <c r="AG2767" s="87">
        <f t="shared" ca="1" si="306"/>
        <v>0.49440509706110508</v>
      </c>
      <c r="AI2767" s="1">
        <v>39804</v>
      </c>
      <c r="AJ2767">
        <v>871.63</v>
      </c>
      <c r="AK2767" s="85">
        <f t="shared" ca="1" si="309"/>
        <v>-1.8471576788863877E-2</v>
      </c>
      <c r="AL2767" s="87">
        <f t="shared" ca="1" si="307"/>
        <v>1.0925430513587235E-2</v>
      </c>
      <c r="AM2767" s="87">
        <f t="shared" ca="1" si="308"/>
        <v>17.616727362333219</v>
      </c>
    </row>
    <row r="2768" spans="2:39" x14ac:dyDescent="0.45">
      <c r="B2768" s="86">
        <v>40064</v>
      </c>
      <c r="C2768" s="5">
        <v>151.37</v>
      </c>
      <c r="E2768" s="86">
        <v>40081</v>
      </c>
      <c r="F2768" s="5">
        <v>3.484</v>
      </c>
      <c r="G2768" s="5">
        <v>0.36523451370318205</v>
      </c>
      <c r="I2768" s="86">
        <v>39947</v>
      </c>
      <c r="J2768" s="5">
        <v>31.37</v>
      </c>
      <c r="L2768" s="86">
        <v>40087</v>
      </c>
      <c r="M2768" s="5">
        <v>2.1162000000000001</v>
      </c>
      <c r="O2768" s="86">
        <f t="shared" ref="O2768:O2831" ca="1" si="310">VALUE(L2768)</f>
        <v>40087</v>
      </c>
      <c r="P2768" s="5">
        <v>882.88</v>
      </c>
      <c r="Q2768" s="5">
        <v>28.085598897152899</v>
      </c>
      <c r="R2768" s="1"/>
      <c r="V2768" s="86">
        <v>40051</v>
      </c>
      <c r="W2768" s="5">
        <v>23.5</v>
      </c>
      <c r="Z2768" s="86">
        <v>39948</v>
      </c>
      <c r="AA2768" s="5">
        <v>73.8</v>
      </c>
      <c r="AC2768" s="1">
        <v>39937</v>
      </c>
      <c r="AD2768">
        <v>3.3025000000000002</v>
      </c>
      <c r="AE2768" s="87">
        <f t="shared" ca="1" si="304"/>
        <v>-4.9999999999972289E-4</v>
      </c>
      <c r="AF2768" s="87">
        <f t="shared" ca="1" si="305"/>
        <v>3.8432570822155385E-2</v>
      </c>
      <c r="AG2768" s="87">
        <f t="shared" ca="1" si="306"/>
        <v>0.61970658379590993</v>
      </c>
      <c r="AI2768" s="1">
        <v>39801</v>
      </c>
      <c r="AJ2768">
        <v>887.88</v>
      </c>
      <c r="AK2768" s="85">
        <f t="shared" ca="1" si="309"/>
        <v>2.9326195756603059E-3</v>
      </c>
      <c r="AL2768" s="87">
        <f t="shared" ca="1" si="307"/>
        <v>3.1340379693902798E-2</v>
      </c>
      <c r="AM2768" s="87">
        <f t="shared" ca="1" si="308"/>
        <v>50.534843804357266</v>
      </c>
    </row>
    <row r="2769" spans="2:39" x14ac:dyDescent="0.45">
      <c r="B2769" s="86">
        <v>40060</v>
      </c>
      <c r="C2769" s="5">
        <v>153.87</v>
      </c>
      <c r="E2769" s="86">
        <v>40080</v>
      </c>
      <c r="F2769" s="5">
        <v>3.57</v>
      </c>
      <c r="G2769" s="5">
        <v>0.51358543593057515</v>
      </c>
      <c r="I2769" s="86">
        <v>39946</v>
      </c>
      <c r="J2769" s="5">
        <v>33.65</v>
      </c>
      <c r="L2769" s="86">
        <v>40086</v>
      </c>
      <c r="M2769" s="5">
        <v>2.1728000000000001</v>
      </c>
      <c r="O2769" s="86">
        <f t="shared" ca="1" si="310"/>
        <v>40086</v>
      </c>
      <c r="P2769" s="5">
        <v>893.07</v>
      </c>
      <c r="Q2769" s="5">
        <v>33.498611577996797</v>
      </c>
      <c r="R2769" s="1"/>
      <c r="V2769" s="86">
        <v>40050</v>
      </c>
      <c r="W2769" s="5">
        <v>25.25</v>
      </c>
      <c r="Z2769" s="86">
        <v>39947</v>
      </c>
      <c r="AA2769" s="5">
        <v>74.849999999999994</v>
      </c>
      <c r="AC2769" s="1">
        <v>39934</v>
      </c>
      <c r="AD2769">
        <v>3.3029999999999999</v>
      </c>
      <c r="AE2769" s="87">
        <f t="shared" ca="1" si="304"/>
        <v>6.25E-2</v>
      </c>
      <c r="AF2769" s="87">
        <f t="shared" ca="1" si="305"/>
        <v>3.0796374245463849E-2</v>
      </c>
      <c r="AG2769" s="87">
        <f t="shared" ca="1" si="306"/>
        <v>0.49657661375998557</v>
      </c>
      <c r="AI2769" s="1">
        <v>39800</v>
      </c>
      <c r="AJ2769">
        <v>885.28</v>
      </c>
      <c r="AK2769" s="85">
        <f t="shared" ca="1" si="309"/>
        <v>-2.1389875118303318E-2</v>
      </c>
      <c r="AL2769" s="87">
        <f t="shared" ca="1" si="307"/>
        <v>3.2721224641833448E-2</v>
      </c>
      <c r="AM2769" s="87">
        <f t="shared" ca="1" si="308"/>
        <v>52.76138938048782</v>
      </c>
    </row>
    <row r="2770" spans="2:39" x14ac:dyDescent="0.45">
      <c r="B2770" s="86">
        <v>40059</v>
      </c>
      <c r="C2770" s="5">
        <v>155.75</v>
      </c>
      <c r="E2770" s="86">
        <v>40079</v>
      </c>
      <c r="F2770" s="5">
        <v>3.6124999999999998</v>
      </c>
      <c r="G2770" s="5">
        <v>1.0434733665344169</v>
      </c>
      <c r="I2770" s="86">
        <v>39945</v>
      </c>
      <c r="J2770" s="5">
        <v>31.8</v>
      </c>
      <c r="L2770" s="86">
        <v>40085</v>
      </c>
      <c r="M2770" s="5">
        <v>2.1269999999999998</v>
      </c>
      <c r="O2770" s="86">
        <f t="shared" ca="1" si="310"/>
        <v>40085</v>
      </c>
      <c r="P2770" s="5">
        <v>883.92</v>
      </c>
      <c r="Q2770" s="5">
        <v>33.2034010034197</v>
      </c>
      <c r="R2770" s="1"/>
      <c r="V2770" s="86">
        <v>40049</v>
      </c>
      <c r="W2770" s="5">
        <v>25.75</v>
      </c>
      <c r="Z2770" s="86">
        <v>39946</v>
      </c>
      <c r="AA2770" s="5">
        <v>75.650000000000006</v>
      </c>
      <c r="AC2770" s="1">
        <v>39933</v>
      </c>
      <c r="AD2770">
        <v>3.2404999999999999</v>
      </c>
      <c r="AE2770" s="87">
        <f t="shared" ca="1" si="304"/>
        <v>2.0000000000000018E-2</v>
      </c>
      <c r="AF2770" s="87">
        <f t="shared" ca="1" si="305"/>
        <v>8.5488181444376726E-2</v>
      </c>
      <c r="AG2770" s="87">
        <f t="shared" ca="1" si="306"/>
        <v>1.3784555064757571</v>
      </c>
      <c r="AI2770" s="1">
        <v>39799</v>
      </c>
      <c r="AJ2770">
        <v>904.42</v>
      </c>
      <c r="AK2770" s="85">
        <f t="shared" ca="1" si="309"/>
        <v>-9.6391591402606482E-3</v>
      </c>
      <c r="AL2770" s="87">
        <f t="shared" ca="1" si="307"/>
        <v>2.894090870283848E-2</v>
      </c>
      <c r="AM2770" s="87">
        <f t="shared" ca="1" si="308"/>
        <v>46.66581308645209</v>
      </c>
    </row>
    <row r="2771" spans="2:39" x14ac:dyDescent="0.45">
      <c r="B2771" s="86">
        <v>40058</v>
      </c>
      <c r="C2771" s="5">
        <v>160.62</v>
      </c>
      <c r="E2771" s="86">
        <v>40078</v>
      </c>
      <c r="F2771" s="5">
        <v>3.6615000000000002</v>
      </c>
      <c r="G2771" s="5">
        <v>1.2647641413849977</v>
      </c>
      <c r="I2771" s="86">
        <v>39944</v>
      </c>
      <c r="J2771" s="5">
        <v>32.869999999999997</v>
      </c>
      <c r="L2771" s="86">
        <v>40084</v>
      </c>
      <c r="M2771" s="5">
        <v>2.1535000000000002</v>
      </c>
      <c r="O2771" s="86">
        <f t="shared" ca="1" si="310"/>
        <v>40084</v>
      </c>
      <c r="P2771" s="5">
        <v>908.35</v>
      </c>
      <c r="Q2771" s="5">
        <v>28.498317744147101</v>
      </c>
      <c r="R2771" s="1"/>
      <c r="V2771" s="86">
        <v>40046</v>
      </c>
      <c r="W2771" s="5">
        <v>26.81</v>
      </c>
      <c r="Z2771" s="86">
        <v>39945</v>
      </c>
      <c r="AA2771" s="5">
        <v>76.650000000000006</v>
      </c>
      <c r="AC2771" s="1">
        <v>39932</v>
      </c>
      <c r="AD2771">
        <v>3.2204999999999999</v>
      </c>
      <c r="AE2771" s="87">
        <f t="shared" ca="1" si="304"/>
        <v>8.3499999999999908E-2</v>
      </c>
      <c r="AF2771" s="87">
        <f t="shared" ca="1" si="305"/>
        <v>9.1017397604340869E-2</v>
      </c>
      <c r="AG2771" s="87">
        <f t="shared" ca="1" si="306"/>
        <v>1.467611438131134</v>
      </c>
      <c r="AI2771" s="1">
        <v>39798</v>
      </c>
      <c r="AJ2771">
        <v>913.18</v>
      </c>
      <c r="AK2771" s="85">
        <f t="shared" ca="1" si="309"/>
        <v>5.008483224165873E-2</v>
      </c>
      <c r="AL2771" s="87">
        <f t="shared" ca="1" si="307"/>
        <v>3.4150804632302523E-2</v>
      </c>
      <c r="AM2771" s="87">
        <f t="shared" ca="1" si="308"/>
        <v>55.066517851482203</v>
      </c>
    </row>
    <row r="2772" spans="2:39" x14ac:dyDescent="0.45">
      <c r="B2772" s="86">
        <v>40057</v>
      </c>
      <c r="C2772" s="5">
        <v>158.07</v>
      </c>
      <c r="E2772" s="86">
        <v>40077</v>
      </c>
      <c r="F2772" s="5">
        <v>3.6964999999999999</v>
      </c>
      <c r="G2772" s="5">
        <v>1.2164305706999199</v>
      </c>
      <c r="I2772" s="86">
        <v>39941</v>
      </c>
      <c r="J2772" s="5">
        <v>32.049999999999997</v>
      </c>
      <c r="L2772" s="86">
        <v>40081</v>
      </c>
      <c r="M2772" s="5">
        <v>2.181</v>
      </c>
      <c r="O2772" s="86">
        <f t="shared" ca="1" si="310"/>
        <v>40081</v>
      </c>
      <c r="P2772" s="5">
        <v>909.24</v>
      </c>
      <c r="Q2772" s="5">
        <v>29.6551905041797</v>
      </c>
      <c r="R2772" s="1"/>
      <c r="V2772" s="86">
        <v>40045</v>
      </c>
      <c r="W2772" s="5">
        <v>24.5</v>
      </c>
      <c r="Z2772" s="86">
        <v>39944</v>
      </c>
      <c r="AA2772" s="5">
        <v>76.349999999999994</v>
      </c>
      <c r="AC2772" s="1">
        <v>39931</v>
      </c>
      <c r="AD2772">
        <v>3.137</v>
      </c>
      <c r="AE2772" s="87">
        <f t="shared" ca="1" si="304"/>
        <v>8.7000000000000188E-2</v>
      </c>
      <c r="AF2772" s="87">
        <f t="shared" ca="1" si="305"/>
        <v>9.0773725089734372E-2</v>
      </c>
      <c r="AG2772" s="87">
        <f t="shared" ca="1" si="306"/>
        <v>1.4636823368932668</v>
      </c>
      <c r="AI2772" s="1">
        <v>39797</v>
      </c>
      <c r="AJ2772">
        <v>868.57</v>
      </c>
      <c r="AK2772" s="85">
        <f t="shared" ca="1" si="309"/>
        <v>-1.2766861045400991E-2</v>
      </c>
      <c r="AL2772" s="87">
        <f t="shared" ca="1" si="307"/>
        <v>1.8783505593618549E-2</v>
      </c>
      <c r="AM2772" s="87">
        <f t="shared" ca="1" si="308"/>
        <v>30.287492702472058</v>
      </c>
    </row>
    <row r="2773" spans="2:39" x14ac:dyDescent="0.45">
      <c r="B2773" s="86">
        <v>40056</v>
      </c>
      <c r="C2773" s="5">
        <v>155.58000000000001</v>
      </c>
      <c r="E2773" s="86">
        <v>40074</v>
      </c>
      <c r="F2773" s="5">
        <v>3.6760000000000002</v>
      </c>
      <c r="G2773" s="5">
        <v>1.2659948327961958</v>
      </c>
      <c r="I2773" s="86">
        <v>39940</v>
      </c>
      <c r="J2773" s="5">
        <v>33.44</v>
      </c>
      <c r="L2773" s="86">
        <v>40080</v>
      </c>
      <c r="M2773" s="5">
        <v>2.3374999999999999</v>
      </c>
      <c r="O2773" s="86">
        <f t="shared" ca="1" si="310"/>
        <v>40080</v>
      </c>
      <c r="P2773" s="5">
        <v>929.23</v>
      </c>
      <c r="Q2773" s="5">
        <v>25.119196335357302</v>
      </c>
      <c r="R2773" s="1"/>
      <c r="V2773" s="86">
        <v>40044</v>
      </c>
      <c r="W2773" s="5">
        <v>26.25</v>
      </c>
      <c r="Z2773" s="86">
        <v>39941</v>
      </c>
      <c r="AA2773" s="5">
        <v>76.75</v>
      </c>
      <c r="AC2773" s="1">
        <v>39930</v>
      </c>
      <c r="AD2773">
        <v>3.05</v>
      </c>
      <c r="AE2773" s="87">
        <f t="shared" ca="1" si="304"/>
        <v>-9.6000000000000085E-2</v>
      </c>
      <c r="AF2773" s="87">
        <f t="shared" ca="1" si="305"/>
        <v>7.868708068461211E-2</v>
      </c>
      <c r="AG2773" s="87">
        <f t="shared" ca="1" si="306"/>
        <v>1.2687910518810142</v>
      </c>
      <c r="AI2773" s="1">
        <v>39794</v>
      </c>
      <c r="AJ2773">
        <v>879.73</v>
      </c>
      <c r="AK2773" s="85">
        <f t="shared" ca="1" si="309"/>
        <v>7.0038841734281236E-3</v>
      </c>
      <c r="AL2773" s="87">
        <f t="shared" ca="1" si="307"/>
        <v>2.0758911594285934E-2</v>
      </c>
      <c r="AM2773" s="87">
        <f t="shared" ca="1" si="308"/>
        <v>33.472739169455274</v>
      </c>
    </row>
    <row r="2774" spans="2:39" x14ac:dyDescent="0.45">
      <c r="B2774" s="86">
        <v>40052</v>
      </c>
      <c r="C2774" s="5">
        <v>156.63999999999999</v>
      </c>
      <c r="E2774" s="86">
        <v>40073</v>
      </c>
      <c r="F2774" s="5">
        <v>3.5825</v>
      </c>
      <c r="G2774" s="5">
        <v>1.2665332210408056</v>
      </c>
      <c r="I2774" s="86">
        <v>39939</v>
      </c>
      <c r="J2774" s="5">
        <v>32.450000000000003</v>
      </c>
      <c r="L2774" s="86">
        <v>40079</v>
      </c>
      <c r="M2774" s="5">
        <v>2.3504999999999998</v>
      </c>
      <c r="O2774" s="86">
        <f t="shared" ca="1" si="310"/>
        <v>40079</v>
      </c>
      <c r="P2774" s="5">
        <v>907.39</v>
      </c>
      <c r="Q2774" s="5">
        <v>25.210374573486298</v>
      </c>
      <c r="R2774" s="1"/>
      <c r="V2774" s="86">
        <v>40043</v>
      </c>
      <c r="W2774" s="5">
        <v>25.13</v>
      </c>
      <c r="Z2774" s="86">
        <v>39940</v>
      </c>
      <c r="AA2774" s="5">
        <v>75.400000000000006</v>
      </c>
      <c r="AC2774" s="1">
        <v>39927</v>
      </c>
      <c r="AD2774">
        <v>3.1459999999999999</v>
      </c>
      <c r="AE2774" s="87">
        <f t="shared" ca="1" si="304"/>
        <v>8.7499999999999911E-2</v>
      </c>
      <c r="AF2774" s="87">
        <f t="shared" ca="1" si="305"/>
        <v>4.7972978505265426E-2</v>
      </c>
      <c r="AG2774" s="87">
        <f t="shared" ca="1" si="306"/>
        <v>0.77354103532607188</v>
      </c>
      <c r="AI2774" s="1">
        <v>39793</v>
      </c>
      <c r="AJ2774">
        <v>873.59</v>
      </c>
      <c r="AK2774" s="85">
        <f t="shared" ca="1" si="309"/>
        <v>-2.8938804097131003E-2</v>
      </c>
      <c r="AL2774" s="87">
        <f t="shared" ca="1" si="307"/>
        <v>3.1311541311623989E-2</v>
      </c>
      <c r="AM2774" s="87">
        <f t="shared" ca="1" si="308"/>
        <v>50.488343310162122</v>
      </c>
    </row>
    <row r="2775" spans="2:39" x14ac:dyDescent="0.45">
      <c r="B2775" s="86">
        <v>40051</v>
      </c>
      <c r="C2775" s="5">
        <v>159.16999999999999</v>
      </c>
      <c r="E2775" s="86">
        <v>40072</v>
      </c>
      <c r="F2775" s="5">
        <v>3.6724999999999999</v>
      </c>
      <c r="G2775" s="5">
        <v>0.68766033281943328</v>
      </c>
      <c r="I2775" s="86">
        <v>39938</v>
      </c>
      <c r="J2775" s="5">
        <v>33.36</v>
      </c>
      <c r="L2775" s="86">
        <v>40078</v>
      </c>
      <c r="M2775" s="5">
        <v>2.3344999999999998</v>
      </c>
      <c r="O2775" s="86">
        <f t="shared" ca="1" si="310"/>
        <v>40078</v>
      </c>
      <c r="P2775" s="5">
        <v>919.53</v>
      </c>
      <c r="Q2775" s="5">
        <v>23.1418334418737</v>
      </c>
      <c r="R2775" s="1"/>
      <c r="V2775" s="86">
        <v>40042</v>
      </c>
      <c r="W2775" s="5">
        <v>20.75</v>
      </c>
      <c r="Z2775" s="86">
        <v>39939</v>
      </c>
      <c r="AA2775" s="5">
        <v>76.66</v>
      </c>
      <c r="AC2775" s="1">
        <v>39926</v>
      </c>
      <c r="AD2775">
        <v>3.0585</v>
      </c>
      <c r="AE2775" s="87">
        <f t="shared" ca="1" si="304"/>
        <v>-2.9599999999999849E-2</v>
      </c>
      <c r="AF2775" s="87">
        <f t="shared" ca="1" si="305"/>
        <v>5.9310538692546058E-2</v>
      </c>
      <c r="AG2775" s="87">
        <f t="shared" ca="1" si="306"/>
        <v>0.95635370025948074</v>
      </c>
      <c r="AI2775" s="1">
        <v>39792</v>
      </c>
      <c r="AJ2775">
        <v>899.24</v>
      </c>
      <c r="AK2775" s="85">
        <f t="shared" ca="1" si="309"/>
        <v>1.1823999134564792E-2</v>
      </c>
      <c r="AL2775" s="87">
        <f t="shared" ca="1" si="307"/>
        <v>2.8468712736462204E-2</v>
      </c>
      <c r="AM2775" s="87">
        <f t="shared" ca="1" si="308"/>
        <v>45.904419968725598</v>
      </c>
    </row>
    <row r="2776" spans="2:39" x14ac:dyDescent="0.45">
      <c r="B2776" s="86">
        <v>40050</v>
      </c>
      <c r="C2776" s="5">
        <v>163.13999999999999</v>
      </c>
      <c r="E2776" s="86">
        <v>40071</v>
      </c>
      <c r="F2776" s="5">
        <v>3.6665000000000001</v>
      </c>
      <c r="G2776" s="5">
        <v>1.5345057782013514</v>
      </c>
      <c r="I2776" s="86">
        <v>39937</v>
      </c>
      <c r="J2776" s="5">
        <v>34.53</v>
      </c>
      <c r="L2776" s="86">
        <v>40077</v>
      </c>
      <c r="M2776" s="5">
        <v>2.3450000000000002</v>
      </c>
      <c r="O2776" s="86">
        <f t="shared" ca="1" si="310"/>
        <v>40077</v>
      </c>
      <c r="P2776" s="5">
        <v>903.8</v>
      </c>
      <c r="Q2776" s="5">
        <v>22.565720823607801</v>
      </c>
      <c r="R2776" s="1"/>
      <c r="V2776" s="86">
        <v>40039</v>
      </c>
      <c r="W2776" s="5">
        <v>22</v>
      </c>
      <c r="Z2776" s="86">
        <v>39938</v>
      </c>
      <c r="AA2776" s="5">
        <v>76.03</v>
      </c>
      <c r="AC2776" s="1">
        <v>39925</v>
      </c>
      <c r="AD2776">
        <v>3.0880999999999998</v>
      </c>
      <c r="AE2776" s="87">
        <f t="shared" ca="1" si="304"/>
        <v>2.9099999999999682E-2</v>
      </c>
      <c r="AF2776" s="87">
        <f t="shared" ca="1" si="305"/>
        <v>8.8395187463270075E-2</v>
      </c>
      <c r="AG2776" s="87">
        <f t="shared" ca="1" si="306"/>
        <v>1.4253295700761039</v>
      </c>
      <c r="AI2776" s="1">
        <v>39791</v>
      </c>
      <c r="AJ2776">
        <v>888.67</v>
      </c>
      <c r="AK2776" s="85">
        <f t="shared" ca="1" si="309"/>
        <v>-2.3388911826772271E-2</v>
      </c>
      <c r="AL2776" s="87">
        <f t="shared" ca="1" si="307"/>
        <v>3.6661199843989259E-2</v>
      </c>
      <c r="AM2776" s="87">
        <f t="shared" ca="1" si="308"/>
        <v>59.114408500824787</v>
      </c>
    </row>
    <row r="2777" spans="2:39" x14ac:dyDescent="0.45">
      <c r="B2777" s="86">
        <v>40046</v>
      </c>
      <c r="C2777" s="5">
        <v>171.09</v>
      </c>
      <c r="E2777" s="86">
        <v>40070</v>
      </c>
      <c r="F2777" s="5">
        <v>3.6164999999999998</v>
      </c>
      <c r="G2777" s="5">
        <v>1.4657562268899511</v>
      </c>
      <c r="I2777" s="86">
        <v>39934</v>
      </c>
      <c r="J2777" s="5">
        <v>35.299999999999997</v>
      </c>
      <c r="L2777" s="86">
        <v>40074</v>
      </c>
      <c r="M2777" s="5">
        <v>2.3075000000000001</v>
      </c>
      <c r="O2777" s="86">
        <f t="shared" ca="1" si="310"/>
        <v>40074</v>
      </c>
      <c r="P2777" s="5">
        <v>907.24</v>
      </c>
      <c r="Q2777" s="5">
        <v>23.297816309342799</v>
      </c>
      <c r="R2777" s="1"/>
      <c r="V2777" s="86">
        <v>40038</v>
      </c>
      <c r="W2777" s="5">
        <v>22.75</v>
      </c>
      <c r="Z2777" s="86">
        <v>39937</v>
      </c>
      <c r="AA2777" s="5">
        <v>75.374799999999993</v>
      </c>
      <c r="AC2777" s="1">
        <v>39924</v>
      </c>
      <c r="AD2777">
        <v>3.0590000000000002</v>
      </c>
      <c r="AE2777" s="87">
        <f t="shared" ca="1" si="304"/>
        <v>3.7000000000000366E-2</v>
      </c>
      <c r="AF2777" s="87">
        <f t="shared" ca="1" si="305"/>
        <v>9.0077337142405928E-2</v>
      </c>
      <c r="AG2777" s="87">
        <f t="shared" ca="1" si="306"/>
        <v>1.4524534186449258</v>
      </c>
      <c r="AI2777" s="1">
        <v>39790</v>
      </c>
      <c r="AJ2777">
        <v>909.7</v>
      </c>
      <c r="AK2777" s="85">
        <f t="shared" ca="1" si="309"/>
        <v>3.7668878408353763E-2</v>
      </c>
      <c r="AL2777" s="87">
        <f t="shared" ca="1" si="307"/>
        <v>3.1831325914288909E-2</v>
      </c>
      <c r="AM2777" s="87">
        <f t="shared" ca="1" si="308"/>
        <v>51.326470798218423</v>
      </c>
    </row>
    <row r="2778" spans="2:39" x14ac:dyDescent="0.45">
      <c r="B2778" s="86">
        <v>40045</v>
      </c>
      <c r="C2778" s="5">
        <v>172.12</v>
      </c>
      <c r="E2778" s="86">
        <v>40067</v>
      </c>
      <c r="F2778" s="5">
        <v>3.5228999999999999</v>
      </c>
      <c r="G2778" s="5">
        <v>1.2105458754903384</v>
      </c>
      <c r="I2778" s="86">
        <v>39933</v>
      </c>
      <c r="J2778" s="5">
        <v>36.5</v>
      </c>
      <c r="L2778" s="86">
        <v>40073</v>
      </c>
      <c r="M2778" s="5">
        <v>2.2949999999999999</v>
      </c>
      <c r="O2778" s="86">
        <f t="shared" ca="1" si="310"/>
        <v>40073</v>
      </c>
      <c r="P2778" s="5">
        <v>877.52</v>
      </c>
      <c r="Q2778" s="5">
        <v>19.448152197596801</v>
      </c>
      <c r="R2778" s="1"/>
      <c r="V2778" s="86">
        <v>40037</v>
      </c>
      <c r="W2778" s="5">
        <v>24.19</v>
      </c>
      <c r="Z2778" s="86">
        <v>39934</v>
      </c>
      <c r="AA2778" s="5">
        <v>75.56</v>
      </c>
      <c r="AC2778" s="1">
        <v>39923</v>
      </c>
      <c r="AD2778">
        <v>3.0219999999999998</v>
      </c>
      <c r="AE2778" s="87">
        <f t="shared" ca="1" si="304"/>
        <v>-9.0500000000000025E-2</v>
      </c>
      <c r="AF2778" s="87">
        <f t="shared" ca="1" si="305"/>
        <v>9.6322319151205357E-2</v>
      </c>
      <c r="AG2778" s="87">
        <f t="shared" ca="1" si="306"/>
        <v>1.5531507278217822</v>
      </c>
      <c r="AI2778" s="1">
        <v>39787</v>
      </c>
      <c r="AJ2778">
        <v>876.07</v>
      </c>
      <c r="AK2778" s="85">
        <f t="shared" ca="1" si="309"/>
        <v>3.5849047919391849E-2</v>
      </c>
      <c r="AL2778" s="87">
        <f t="shared" ca="1" si="307"/>
        <v>3.2156968059501106E-2</v>
      </c>
      <c r="AM2778" s="87">
        <f t="shared" ca="1" si="308"/>
        <v>51.851552979900347</v>
      </c>
    </row>
    <row r="2779" spans="2:39" x14ac:dyDescent="0.45">
      <c r="B2779" s="86">
        <v>40044</v>
      </c>
      <c r="C2779" s="5">
        <v>177.01</v>
      </c>
      <c r="E2779" s="86">
        <v>40066</v>
      </c>
      <c r="F2779" s="5">
        <v>3.5194999999999999</v>
      </c>
      <c r="G2779" s="5">
        <v>1.177170159039608</v>
      </c>
      <c r="I2779" s="86">
        <v>39932</v>
      </c>
      <c r="J2779" s="5">
        <v>36.08</v>
      </c>
      <c r="L2779" s="86">
        <v>40072</v>
      </c>
      <c r="M2779" s="5">
        <v>2.3464999999999998</v>
      </c>
      <c r="O2779" s="86">
        <f t="shared" ca="1" si="310"/>
        <v>40072</v>
      </c>
      <c r="P2779" s="5">
        <v>872.81</v>
      </c>
      <c r="Q2779" s="5">
        <v>33.023602472835798</v>
      </c>
      <c r="R2779" s="1"/>
      <c r="V2779" s="86">
        <v>40036</v>
      </c>
      <c r="W2779" s="5">
        <v>27.75</v>
      </c>
      <c r="Z2779" s="86">
        <v>39933</v>
      </c>
      <c r="AA2779" s="5">
        <v>76.27</v>
      </c>
      <c r="AC2779" s="1">
        <v>39920</v>
      </c>
      <c r="AD2779">
        <v>3.1124999999999998</v>
      </c>
      <c r="AE2779" s="87">
        <f t="shared" ca="1" si="304"/>
        <v>0.12469999999999981</v>
      </c>
      <c r="AF2779" s="87">
        <f t="shared" ca="1" si="305"/>
        <v>9.7047183541478135E-2</v>
      </c>
      <c r="AG2779" s="87">
        <f t="shared" ca="1" si="306"/>
        <v>1.5648388149156671</v>
      </c>
      <c r="AI2779" s="1">
        <v>39786</v>
      </c>
      <c r="AJ2779">
        <v>845.22</v>
      </c>
      <c r="AK2779" s="85">
        <f t="shared" ca="1" si="309"/>
        <v>-2.9746476327324762E-2</v>
      </c>
      <c r="AL2779" s="87">
        <f t="shared" ca="1" si="307"/>
        <v>6.0441641132194426E-2</v>
      </c>
      <c r="AM2779" s="87">
        <f t="shared" ca="1" si="308"/>
        <v>97.459217907582968</v>
      </c>
    </row>
    <row r="2780" spans="2:39" x14ac:dyDescent="0.45">
      <c r="B2780" s="86">
        <v>40043</v>
      </c>
      <c r="C2780" s="5">
        <v>179.25</v>
      </c>
      <c r="E2780" s="86">
        <v>40065</v>
      </c>
      <c r="F2780" s="5">
        <v>3.6459999999999999</v>
      </c>
      <c r="G2780" s="5">
        <v>0.97487777011616916</v>
      </c>
      <c r="I2780" s="86">
        <v>39931</v>
      </c>
      <c r="J2780" s="5">
        <v>37.950000000000003</v>
      </c>
      <c r="L2780" s="86">
        <v>40071</v>
      </c>
      <c r="M2780" s="5">
        <v>2.38</v>
      </c>
      <c r="O2780" s="86">
        <f t="shared" ca="1" si="310"/>
        <v>40071</v>
      </c>
      <c r="P2780" s="5">
        <v>873.64</v>
      </c>
      <c r="Q2780" s="5">
        <v>33.097105742240799</v>
      </c>
      <c r="R2780" s="1"/>
      <c r="V2780" s="86">
        <v>40035</v>
      </c>
      <c r="W2780" s="5">
        <v>30.75</v>
      </c>
      <c r="Z2780" s="86">
        <v>39932</v>
      </c>
      <c r="AA2780" s="5">
        <v>75.680000000000007</v>
      </c>
      <c r="AC2780" s="1">
        <v>39919</v>
      </c>
      <c r="AD2780">
        <v>2.9878</v>
      </c>
      <c r="AE2780" s="87">
        <f t="shared" ca="1" si="304"/>
        <v>5.8800000000000185E-2</v>
      </c>
      <c r="AF2780" s="87">
        <f t="shared" ca="1" si="305"/>
        <v>6.2809626385345513E-2</v>
      </c>
      <c r="AG2780" s="87">
        <f t="shared" ca="1" si="306"/>
        <v>1.0127747939859777</v>
      </c>
      <c r="AI2780" s="1">
        <v>39785</v>
      </c>
      <c r="AJ2780">
        <v>870.74</v>
      </c>
      <c r="AK2780" s="85">
        <f t="shared" ca="1" si="309"/>
        <v>2.5508056258861354E-2</v>
      </c>
      <c r="AL2780" s="87">
        <f t="shared" ca="1" si="307"/>
        <v>6.0367849286471459E-2</v>
      </c>
      <c r="AM2780" s="87">
        <f t="shared" ca="1" si="308"/>
        <v>97.340232131594718</v>
      </c>
    </row>
    <row r="2781" spans="2:39" x14ac:dyDescent="0.45">
      <c r="B2781" s="86">
        <v>40042</v>
      </c>
      <c r="C2781" s="5">
        <v>184.92</v>
      </c>
      <c r="E2781" s="86">
        <v>40064</v>
      </c>
      <c r="F2781" s="5">
        <v>3.6760000000000002</v>
      </c>
      <c r="G2781" s="5">
        <v>0.77959711817493993</v>
      </c>
      <c r="I2781" s="86">
        <v>39930</v>
      </c>
      <c r="J2781" s="5">
        <v>38.32</v>
      </c>
      <c r="L2781" s="86">
        <v>40070</v>
      </c>
      <c r="M2781" s="5">
        <v>2.3530000000000002</v>
      </c>
      <c r="O2781" s="86">
        <f t="shared" ca="1" si="310"/>
        <v>40070</v>
      </c>
      <c r="P2781" s="5">
        <v>855.16</v>
      </c>
      <c r="Q2781" s="5">
        <v>32.046500506507599</v>
      </c>
      <c r="R2781" s="1"/>
      <c r="V2781" s="86">
        <v>40032</v>
      </c>
      <c r="W2781" s="5">
        <v>32.25</v>
      </c>
      <c r="Z2781" s="86">
        <v>39931</v>
      </c>
      <c r="AA2781" s="5">
        <v>74.3</v>
      </c>
      <c r="AC2781" s="1">
        <v>39918</v>
      </c>
      <c r="AD2781">
        <v>2.9289999999999998</v>
      </c>
      <c r="AE2781" s="87">
        <f t="shared" ref="AE2781:AE2844" ca="1" si="311">(AD2781-AD2782)</f>
        <v>-3.7500000000000089E-2</v>
      </c>
      <c r="AF2781" s="87">
        <f t="shared" ref="AF2781:AF2844" ca="1" si="312">STDEV(AE2781:AE2784)</f>
        <v>3.3632858437347819E-2</v>
      </c>
      <c r="AG2781" s="87">
        <f t="shared" ref="AG2781:AG2844" ca="1" si="313">AF2781*SQRT(260)</f>
        <v>0.54231354706787138</v>
      </c>
      <c r="AI2781" s="1">
        <v>39784</v>
      </c>
      <c r="AJ2781">
        <v>848.81</v>
      </c>
      <c r="AK2781" s="85">
        <f t="shared" ca="1" si="309"/>
        <v>3.9163693773038161E-2</v>
      </c>
      <c r="AL2781" s="87">
        <f t="shared" ref="AL2781:AL2844" ca="1" si="314">STDEV(AK2781:AK2784)</f>
        <v>6.206197007746507E-2</v>
      </c>
      <c r="AM2781" s="87">
        <f t="shared" ref="AM2781:AM2844" ca="1" si="315">AL2781*SQRT(260)*100</f>
        <v>100.07191982634309</v>
      </c>
    </row>
    <row r="2782" spans="2:39" x14ac:dyDescent="0.45">
      <c r="B2782" s="86">
        <v>40039</v>
      </c>
      <c r="C2782" s="5">
        <v>182.57</v>
      </c>
      <c r="E2782" s="86">
        <v>40063</v>
      </c>
      <c r="F2782" s="5">
        <v>3.625</v>
      </c>
      <c r="G2782" s="5">
        <v>1.1929667150986807</v>
      </c>
      <c r="I2782" s="86">
        <v>39927</v>
      </c>
      <c r="J2782" s="5">
        <v>36.82</v>
      </c>
      <c r="L2782" s="86">
        <v>40067</v>
      </c>
      <c r="M2782" s="5">
        <v>2.2964000000000002</v>
      </c>
      <c r="O2782" s="86">
        <f t="shared" ca="1" si="310"/>
        <v>40067</v>
      </c>
      <c r="P2782" s="5">
        <v>857.51</v>
      </c>
      <c r="Q2782" s="5">
        <v>32.599468329400302</v>
      </c>
      <c r="R2782" s="1"/>
      <c r="V2782" s="86">
        <v>40031</v>
      </c>
      <c r="W2782" s="5">
        <v>29.25</v>
      </c>
      <c r="Z2782" s="86">
        <v>39930</v>
      </c>
      <c r="AA2782" s="5">
        <v>74.14</v>
      </c>
      <c r="AC2782" s="1">
        <v>39917</v>
      </c>
      <c r="AD2782">
        <v>2.9664999999999999</v>
      </c>
      <c r="AE2782" s="87">
        <f t="shared" ca="1" si="311"/>
        <v>-9.2500000000000249E-2</v>
      </c>
      <c r="AF2782" s="87">
        <f t="shared" ca="1" si="312"/>
        <v>6.2704299427285462E-2</v>
      </c>
      <c r="AG2782" s="87">
        <f t="shared" ca="1" si="313"/>
        <v>1.011076447818529</v>
      </c>
      <c r="AI2782" s="1">
        <v>39783</v>
      </c>
      <c r="AJ2782">
        <v>816.21</v>
      </c>
      <c r="AK2782" s="85">
        <f t="shared" ref="AK2782:AK2845" ca="1" si="316">LN(AJ2782/AJ2783)</f>
        <v>-9.35365594547721E-2</v>
      </c>
      <c r="AL2782" s="87">
        <f t="shared" ca="1" si="314"/>
        <v>5.6667283253229637E-2</v>
      </c>
      <c r="AM2782" s="87">
        <f t="shared" ca="1" si="315"/>
        <v>91.373248696675859</v>
      </c>
    </row>
    <row r="2783" spans="2:39" x14ac:dyDescent="0.45">
      <c r="B2783" s="86">
        <v>40038</v>
      </c>
      <c r="C2783" s="5">
        <v>187.16</v>
      </c>
      <c r="E2783" s="86">
        <v>40060</v>
      </c>
      <c r="F2783" s="5">
        <v>3.6440000000000001</v>
      </c>
      <c r="G2783" s="5">
        <v>1.2184660780396546</v>
      </c>
      <c r="I2783" s="86">
        <v>39926</v>
      </c>
      <c r="J2783" s="5">
        <v>37.15</v>
      </c>
      <c r="L2783" s="86">
        <v>40066</v>
      </c>
      <c r="M2783" s="5">
        <v>2.3094999999999999</v>
      </c>
      <c r="O2783" s="86">
        <f t="shared" ca="1" si="310"/>
        <v>40066</v>
      </c>
      <c r="P2783" s="5">
        <v>866.23</v>
      </c>
      <c r="Q2783" s="5">
        <v>34.250062698808101</v>
      </c>
      <c r="R2783" s="1"/>
      <c r="V2783" s="86">
        <v>40030</v>
      </c>
      <c r="W2783" s="5">
        <v>27</v>
      </c>
      <c r="Z2783" s="86">
        <v>39927</v>
      </c>
      <c r="AA2783" s="5">
        <v>74.73</v>
      </c>
      <c r="AC2783" s="1">
        <v>39916</v>
      </c>
      <c r="AD2783">
        <v>3.0590000000000002</v>
      </c>
      <c r="AE2783" s="87">
        <f t="shared" ca="1" si="311"/>
        <v>-1.18999999999998E-2</v>
      </c>
      <c r="AF2783" s="87">
        <f t="shared" ca="1" si="312"/>
        <v>5.191884693121241E-2</v>
      </c>
      <c r="AG2783" s="87">
        <f t="shared" ca="1" si="313"/>
        <v>0.83716625190778726</v>
      </c>
      <c r="AI2783" s="1">
        <v>39780</v>
      </c>
      <c r="AJ2783">
        <v>896.24</v>
      </c>
      <c r="AK2783" s="85">
        <f t="shared" ca="1" si="316"/>
        <v>9.5969165640557887E-3</v>
      </c>
      <c r="AL2783" s="87">
        <f t="shared" ca="1" si="314"/>
        <v>2.613599440809547E-2</v>
      </c>
      <c r="AM2783" s="87">
        <f t="shared" ca="1" si="315"/>
        <v>42.143024685231047</v>
      </c>
    </row>
    <row r="2784" spans="2:39" x14ac:dyDescent="0.45">
      <c r="B2784" s="86">
        <v>40037</v>
      </c>
      <c r="C2784" s="5">
        <v>188.86</v>
      </c>
      <c r="E2784" s="86">
        <v>40059</v>
      </c>
      <c r="F2784" s="5">
        <v>3.5459999999999998</v>
      </c>
      <c r="G2784" s="5">
        <v>0.76460855998347155</v>
      </c>
      <c r="I2784" s="86">
        <v>39925</v>
      </c>
      <c r="J2784" s="5">
        <v>38.1</v>
      </c>
      <c r="L2784" s="86">
        <v>40065</v>
      </c>
      <c r="M2784" s="5">
        <v>2.39</v>
      </c>
      <c r="O2784" s="86">
        <f t="shared" ca="1" si="310"/>
        <v>40065</v>
      </c>
      <c r="P2784" s="5">
        <v>851.92</v>
      </c>
      <c r="Q2784" s="5">
        <v>32.9640781563659</v>
      </c>
      <c r="R2784" s="1"/>
      <c r="V2784" s="86">
        <v>40029</v>
      </c>
      <c r="W2784" s="5">
        <v>24.75</v>
      </c>
      <c r="Z2784" s="86">
        <v>39926</v>
      </c>
      <c r="AA2784" s="5">
        <v>73.59</v>
      </c>
      <c r="AC2784" s="1">
        <v>39913</v>
      </c>
      <c r="AD2784">
        <v>3.0709</v>
      </c>
      <c r="AE2784" s="87">
        <f t="shared" ca="1" si="311"/>
        <v>-4.8599999999999977E-2</v>
      </c>
      <c r="AF2784" s="87">
        <f t="shared" ca="1" si="312"/>
        <v>5.1950705802070979E-2</v>
      </c>
      <c r="AG2784" s="87">
        <f t="shared" ca="1" si="313"/>
        <v>0.83767996076465023</v>
      </c>
      <c r="AI2784" s="1">
        <v>39778</v>
      </c>
      <c r="AJ2784">
        <v>887.68</v>
      </c>
      <c r="AK2784" s="85">
        <f t="shared" ca="1" si="316"/>
        <v>3.4718426758267008E-2</v>
      </c>
      <c r="AL2784" s="87">
        <f t="shared" ca="1" si="314"/>
        <v>2.6533002142284004E-2</v>
      </c>
      <c r="AM2784" s="87">
        <f t="shared" ca="1" si="315"/>
        <v>42.783180421450247</v>
      </c>
    </row>
    <row r="2785" spans="2:39" x14ac:dyDescent="0.45">
      <c r="B2785" s="86">
        <v>40036</v>
      </c>
      <c r="C2785" s="5">
        <v>191.02</v>
      </c>
      <c r="E2785" s="86">
        <v>40058</v>
      </c>
      <c r="F2785" s="5">
        <v>3.5129999999999999</v>
      </c>
      <c r="G2785" s="5">
        <v>0.46950683346109578</v>
      </c>
      <c r="I2785" s="86">
        <v>39924</v>
      </c>
      <c r="J2785" s="5">
        <v>37.14</v>
      </c>
      <c r="L2785" s="86">
        <v>40064</v>
      </c>
      <c r="M2785" s="5">
        <v>2.3919999999999999</v>
      </c>
      <c r="O2785" s="86">
        <f t="shared" ca="1" si="310"/>
        <v>40064</v>
      </c>
      <c r="P2785" s="5">
        <v>843.55</v>
      </c>
      <c r="Q2785" s="5">
        <v>38.623575431206802</v>
      </c>
      <c r="R2785" s="1"/>
      <c r="V2785" s="86">
        <v>40028</v>
      </c>
      <c r="W2785" s="5">
        <v>26</v>
      </c>
      <c r="Z2785" s="86">
        <v>39925</v>
      </c>
      <c r="AA2785" s="5">
        <v>73.67</v>
      </c>
      <c r="AC2785" s="1">
        <v>39912</v>
      </c>
      <c r="AD2785">
        <v>3.1194999999999999</v>
      </c>
      <c r="AE2785" s="87">
        <f t="shared" ca="1" si="311"/>
        <v>5.5699999999999861E-2</v>
      </c>
      <c r="AF2785" s="87">
        <f t="shared" ca="1" si="312"/>
        <v>5.7760915274373319E-2</v>
      </c>
      <c r="AG2785" s="87">
        <f t="shared" ca="1" si="313"/>
        <v>0.93136677343926466</v>
      </c>
      <c r="AI2785" s="1">
        <v>39777</v>
      </c>
      <c r="AJ2785">
        <v>857.39</v>
      </c>
      <c r="AK2785" s="85">
        <f t="shared" ca="1" si="316"/>
        <v>6.5293936629094397E-3</v>
      </c>
      <c r="AL2785" s="87">
        <f t="shared" ca="1" si="314"/>
        <v>6.2267074261307037E-2</v>
      </c>
      <c r="AM2785" s="87">
        <f t="shared" ca="1" si="315"/>
        <v>100.40264038542077</v>
      </c>
    </row>
    <row r="2786" spans="2:39" x14ac:dyDescent="0.45">
      <c r="B2786" s="86">
        <v>40035</v>
      </c>
      <c r="C2786" s="5">
        <v>193.5</v>
      </c>
      <c r="E2786" s="86">
        <v>40057</v>
      </c>
      <c r="F2786" s="5">
        <v>3.5884999999999998</v>
      </c>
      <c r="G2786" s="5">
        <v>0.49605275257106712</v>
      </c>
      <c r="I2786" s="86">
        <v>39923</v>
      </c>
      <c r="J2786" s="5">
        <v>39.18</v>
      </c>
      <c r="L2786" s="86">
        <v>40063</v>
      </c>
      <c r="M2786" s="5">
        <v>2.3544999999999998</v>
      </c>
      <c r="O2786" s="86">
        <f t="shared" ca="1" si="310"/>
        <v>40063</v>
      </c>
      <c r="P2786" s="5">
        <v>850.08</v>
      </c>
      <c r="Q2786" s="5">
        <v>38.373209989221102</v>
      </c>
      <c r="R2786" s="1"/>
      <c r="V2786" s="86">
        <v>40025</v>
      </c>
      <c r="W2786" s="5">
        <v>24.38</v>
      </c>
      <c r="Z2786" s="86">
        <v>39924</v>
      </c>
      <c r="AA2786" s="5">
        <v>73.319999999999993</v>
      </c>
      <c r="AC2786" s="1">
        <v>39911</v>
      </c>
      <c r="AD2786">
        <v>3.0638000000000001</v>
      </c>
      <c r="AE2786" s="87">
        <f t="shared" ca="1" si="311"/>
        <v>-5.9200000000000141E-2</v>
      </c>
      <c r="AF2786" s="87">
        <f t="shared" ca="1" si="312"/>
        <v>8.0471464921838362E-2</v>
      </c>
      <c r="AG2786" s="87">
        <f t="shared" ca="1" si="313"/>
        <v>1.2975633831660525</v>
      </c>
      <c r="AI2786" s="1">
        <v>39776</v>
      </c>
      <c r="AJ2786">
        <v>851.81</v>
      </c>
      <c r="AK2786" s="85">
        <f t="shared" ca="1" si="316"/>
        <v>6.2714270300415847E-2</v>
      </c>
      <c r="AL2786" s="87">
        <f t="shared" ca="1" si="314"/>
        <v>7.4130461471261025E-2</v>
      </c>
      <c r="AM2786" s="87">
        <f t="shared" ca="1" si="315"/>
        <v>119.53177747632427</v>
      </c>
    </row>
    <row r="2787" spans="2:39" x14ac:dyDescent="0.45">
      <c r="B2787" s="86">
        <v>40032</v>
      </c>
      <c r="C2787" s="5">
        <v>195.37</v>
      </c>
      <c r="E2787" s="86">
        <v>40056</v>
      </c>
      <c r="F2787" s="5">
        <v>3.6185</v>
      </c>
      <c r="G2787" s="5">
        <v>0.4856743593533962</v>
      </c>
      <c r="I2787" s="86">
        <v>39920</v>
      </c>
      <c r="J2787" s="5">
        <v>33.94</v>
      </c>
      <c r="L2787" s="86">
        <v>40060</v>
      </c>
      <c r="M2787" s="5">
        <v>2.36</v>
      </c>
      <c r="O2787" s="86">
        <f t="shared" ca="1" si="310"/>
        <v>40060</v>
      </c>
      <c r="P2787" s="5">
        <v>832.39</v>
      </c>
      <c r="Q2787" s="5">
        <v>39.747010391500197</v>
      </c>
      <c r="R2787" s="1"/>
      <c r="V2787" s="86">
        <v>40024</v>
      </c>
      <c r="W2787" s="5">
        <v>24.5</v>
      </c>
      <c r="Z2787" s="86">
        <v>39923</v>
      </c>
      <c r="AA2787" s="5">
        <v>72.5</v>
      </c>
      <c r="AC2787" s="1">
        <v>39910</v>
      </c>
      <c r="AD2787">
        <v>3.1230000000000002</v>
      </c>
      <c r="AE2787" s="87">
        <f t="shared" ca="1" si="311"/>
        <v>-1.0799999999999699E-2</v>
      </c>
      <c r="AF2787" s="87">
        <f t="shared" ca="1" si="312"/>
        <v>5.6627224018134449E-2</v>
      </c>
      <c r="AG2787" s="87">
        <f t="shared" ca="1" si="313"/>
        <v>0.91308655120968429</v>
      </c>
      <c r="AI2787" s="1">
        <v>39773</v>
      </c>
      <c r="AJ2787">
        <v>800.03</v>
      </c>
      <c r="AK2787" s="85">
        <f t="shared" ca="1" si="316"/>
        <v>6.1327967739999954E-2</v>
      </c>
      <c r="AL2787" s="87">
        <f t="shared" ca="1" si="314"/>
        <v>6.2509702562529246E-2</v>
      </c>
      <c r="AM2787" s="87">
        <f t="shared" ca="1" si="315"/>
        <v>100.79386676571782</v>
      </c>
    </row>
    <row r="2788" spans="2:39" x14ac:dyDescent="0.45">
      <c r="B2788" s="86">
        <v>40030</v>
      </c>
      <c r="C2788" s="5">
        <v>184.97</v>
      </c>
      <c r="E2788" s="86">
        <v>40053</v>
      </c>
      <c r="F2788" s="5">
        <v>3.6755</v>
      </c>
      <c r="G2788" s="5">
        <v>0.41127393547366975</v>
      </c>
      <c r="I2788" s="86">
        <v>39919</v>
      </c>
      <c r="J2788" s="5">
        <v>35.79</v>
      </c>
      <c r="L2788" s="86">
        <v>40059</v>
      </c>
      <c r="M2788" s="5">
        <v>2.2635000000000001</v>
      </c>
      <c r="O2788" s="86">
        <f t="shared" ca="1" si="310"/>
        <v>40059</v>
      </c>
      <c r="P2788" s="5">
        <v>869.6</v>
      </c>
      <c r="Q2788" s="5">
        <v>30.745965466179001</v>
      </c>
      <c r="R2788" s="1"/>
      <c r="V2788" s="86">
        <v>40023</v>
      </c>
      <c r="W2788" s="5">
        <v>23.5</v>
      </c>
      <c r="Z2788" s="86">
        <v>39920</v>
      </c>
      <c r="AA2788" s="5">
        <v>75.25</v>
      </c>
      <c r="AC2788" s="1">
        <v>39909</v>
      </c>
      <c r="AD2788">
        <v>3.1337999999999999</v>
      </c>
      <c r="AE2788" s="87">
        <f t="shared" ca="1" si="311"/>
        <v>6.2100000000000044E-2</v>
      </c>
      <c r="AF2788" s="87">
        <f t="shared" ca="1" si="312"/>
        <v>5.2293490672039485E-2</v>
      </c>
      <c r="AG2788" s="87">
        <f t="shared" ca="1" si="313"/>
        <v>0.84320720071245647</v>
      </c>
      <c r="AI2788" s="1">
        <v>39772</v>
      </c>
      <c r="AJ2788">
        <v>752.44</v>
      </c>
      <c r="AK2788" s="85">
        <f t="shared" ca="1" si="316"/>
        <v>-6.9481827469396434E-2</v>
      </c>
      <c r="AL2788" s="87">
        <f t="shared" ca="1" si="314"/>
        <v>3.6712447400173848E-2</v>
      </c>
      <c r="AM2788" s="87">
        <f t="shared" ca="1" si="315"/>
        <v>59.197042702210908</v>
      </c>
    </row>
    <row r="2789" spans="2:39" x14ac:dyDescent="0.45">
      <c r="B2789" s="86">
        <v>40029</v>
      </c>
      <c r="C2789" s="5">
        <v>183.99</v>
      </c>
      <c r="E2789" s="86">
        <v>40052</v>
      </c>
      <c r="F2789" s="5">
        <v>3.6850000000000001</v>
      </c>
      <c r="G2789" s="5">
        <v>0.71214201533120969</v>
      </c>
      <c r="I2789" s="86">
        <v>39918</v>
      </c>
      <c r="J2789" s="5">
        <v>36.17</v>
      </c>
      <c r="L2789" s="86">
        <v>40058</v>
      </c>
      <c r="M2789" s="5">
        <v>2.2614999999999998</v>
      </c>
      <c r="O2789" s="86">
        <f t="shared" ca="1" si="310"/>
        <v>40058</v>
      </c>
      <c r="P2789" s="5">
        <v>865.3</v>
      </c>
      <c r="Q2789" s="5">
        <v>30.922389578910899</v>
      </c>
      <c r="R2789" s="1"/>
      <c r="V2789" s="86">
        <v>40022</v>
      </c>
      <c r="W2789" s="5">
        <v>22</v>
      </c>
      <c r="Z2789" s="86">
        <v>39919</v>
      </c>
      <c r="AA2789" s="5">
        <v>73.64</v>
      </c>
      <c r="AC2789" s="1">
        <v>39906</v>
      </c>
      <c r="AD2789">
        <v>3.0716999999999999</v>
      </c>
      <c r="AE2789" s="87">
        <f t="shared" ca="1" si="311"/>
        <v>0.12369999999999992</v>
      </c>
      <c r="AF2789" s="87">
        <f t="shared" ca="1" si="312"/>
        <v>7.2223882245879542E-2</v>
      </c>
      <c r="AG2789" s="87">
        <f t="shared" ca="1" si="313"/>
        <v>1.1645751084980887</v>
      </c>
      <c r="AI2789" s="1">
        <v>39771</v>
      </c>
      <c r="AJ2789">
        <v>806.58</v>
      </c>
      <c r="AK2789" s="85">
        <f t="shared" ca="1" si="316"/>
        <v>-6.3105522855744681E-2</v>
      </c>
      <c r="AL2789" s="87">
        <f t="shared" ca="1" si="314"/>
        <v>3.0830762067522794E-2</v>
      </c>
      <c r="AM2789" s="87">
        <f t="shared" ca="1" si="315"/>
        <v>49.713110072966927</v>
      </c>
    </row>
    <row r="2790" spans="2:39" x14ac:dyDescent="0.45">
      <c r="B2790" s="86">
        <v>40028</v>
      </c>
      <c r="C2790" s="5">
        <v>184.08</v>
      </c>
      <c r="E2790" s="86">
        <v>40051</v>
      </c>
      <c r="F2790" s="5">
        <v>3.6695000000000002</v>
      </c>
      <c r="G2790" s="5">
        <v>1.6487062806940476</v>
      </c>
      <c r="I2790" s="86">
        <v>39917</v>
      </c>
      <c r="J2790" s="5">
        <v>37.67</v>
      </c>
      <c r="L2790" s="86">
        <v>40057</v>
      </c>
      <c r="M2790" s="5">
        <v>2.3005</v>
      </c>
      <c r="O2790" s="86">
        <f t="shared" ca="1" si="310"/>
        <v>40057</v>
      </c>
      <c r="P2790" s="5">
        <v>852.06</v>
      </c>
      <c r="Q2790" s="5">
        <v>33.161747899964801</v>
      </c>
      <c r="R2790" s="1"/>
      <c r="V2790" s="86">
        <v>40021</v>
      </c>
      <c r="W2790" s="5">
        <v>23</v>
      </c>
      <c r="Z2790" s="86">
        <v>39918</v>
      </c>
      <c r="AA2790" s="5">
        <v>72.489999999999995</v>
      </c>
      <c r="AC2790" s="1">
        <v>39905</v>
      </c>
      <c r="AD2790">
        <v>2.948</v>
      </c>
      <c r="AE2790" s="87">
        <f t="shared" ca="1" si="311"/>
        <v>8.5500000000000131E-2</v>
      </c>
      <c r="AF2790" s="87">
        <f t="shared" ca="1" si="312"/>
        <v>6.2462542108584346E-2</v>
      </c>
      <c r="AG2790" s="87">
        <f t="shared" ca="1" si="313"/>
        <v>1.007178228186717</v>
      </c>
      <c r="AI2790" s="1">
        <v>39770</v>
      </c>
      <c r="AJ2790">
        <v>859.12</v>
      </c>
      <c r="AK2790" s="85">
        <f t="shared" ca="1" si="316"/>
        <v>9.7902961689460208E-3</v>
      </c>
      <c r="AL2790" s="87">
        <f t="shared" ca="1" si="314"/>
        <v>4.8499481748294555E-2</v>
      </c>
      <c r="AM2790" s="87">
        <f t="shared" ca="1" si="315"/>
        <v>78.203064502730371</v>
      </c>
    </row>
    <row r="2791" spans="2:39" x14ac:dyDescent="0.45">
      <c r="B2791" s="86">
        <v>40025</v>
      </c>
      <c r="C2791" s="5">
        <v>180.41</v>
      </c>
      <c r="E2791" s="86">
        <v>40050</v>
      </c>
      <c r="F2791" s="5">
        <v>3.69</v>
      </c>
      <c r="G2791" s="5">
        <v>1.6645668305398051</v>
      </c>
      <c r="I2791" s="86">
        <v>39916</v>
      </c>
      <c r="J2791" s="5">
        <v>37.81</v>
      </c>
      <c r="L2791" s="86">
        <v>40056</v>
      </c>
      <c r="M2791" s="5">
        <v>2.2885</v>
      </c>
      <c r="O2791" s="86">
        <f t="shared" ca="1" si="310"/>
        <v>40056</v>
      </c>
      <c r="P2791" s="5">
        <v>841.5</v>
      </c>
      <c r="Q2791" s="5">
        <v>33.498768379929203</v>
      </c>
      <c r="R2791" s="1"/>
      <c r="V2791" s="86">
        <v>40018</v>
      </c>
      <c r="W2791" s="5">
        <v>22.5</v>
      </c>
      <c r="Z2791" s="86">
        <v>39917</v>
      </c>
      <c r="AA2791" s="5">
        <v>71.88</v>
      </c>
      <c r="AC2791" s="1">
        <v>39904</v>
      </c>
      <c r="AD2791">
        <v>2.8624999999999998</v>
      </c>
      <c r="AE2791" s="87">
        <f t="shared" ca="1" si="311"/>
        <v>-1.000000000000334E-3</v>
      </c>
      <c r="AF2791" s="87">
        <f t="shared" ca="1" si="312"/>
        <v>3.1564365456423583E-2</v>
      </c>
      <c r="AG2791" s="87">
        <f t="shared" ca="1" si="313"/>
        <v>0.50896009994235625</v>
      </c>
      <c r="AI2791" s="1">
        <v>39769</v>
      </c>
      <c r="AJ2791">
        <v>850.75</v>
      </c>
      <c r="AK2791" s="85">
        <f t="shared" ca="1" si="316"/>
        <v>-2.6149375154377364E-2</v>
      </c>
      <c r="AL2791" s="87">
        <f t="shared" ca="1" si="314"/>
        <v>5.4945659874380402E-2</v>
      </c>
      <c r="AM2791" s="87">
        <f t="shared" ca="1" si="315"/>
        <v>88.597214411520014</v>
      </c>
    </row>
    <row r="2792" spans="2:39" x14ac:dyDescent="0.45">
      <c r="B2792" s="86">
        <v>40024</v>
      </c>
      <c r="C2792" s="5">
        <v>180.52</v>
      </c>
      <c r="E2792" s="86">
        <v>40049</v>
      </c>
      <c r="F2792" s="5">
        <v>3.7360000000000002</v>
      </c>
      <c r="G2792" s="5">
        <v>1.6709391770298911</v>
      </c>
      <c r="I2792" s="86">
        <v>39912</v>
      </c>
      <c r="J2792" s="5">
        <v>36.53</v>
      </c>
      <c r="L2792" s="86">
        <v>40053</v>
      </c>
      <c r="M2792" s="5">
        <v>2.2999999999999998</v>
      </c>
      <c r="O2792" s="86">
        <f t="shared" ca="1" si="310"/>
        <v>40053</v>
      </c>
      <c r="P2792" s="5">
        <v>858.73</v>
      </c>
      <c r="Q2792" s="5">
        <v>29.593692189354499</v>
      </c>
      <c r="R2792" s="1"/>
      <c r="V2792" s="86">
        <v>40017</v>
      </c>
      <c r="W2792" s="5">
        <v>22.75</v>
      </c>
      <c r="Z2792" s="86">
        <v>39916</v>
      </c>
      <c r="AA2792" s="5">
        <v>72.25</v>
      </c>
      <c r="AC2792" s="1">
        <v>39903</v>
      </c>
      <c r="AD2792">
        <v>2.8635000000000002</v>
      </c>
      <c r="AE2792" s="87">
        <f t="shared" ca="1" si="311"/>
        <v>-3.0499999999999972E-2</v>
      </c>
      <c r="AF2792" s="87">
        <f t="shared" ca="1" si="312"/>
        <v>3.5634206412752924E-2</v>
      </c>
      <c r="AG2792" s="87">
        <f t="shared" ca="1" si="313"/>
        <v>0.57458431351137418</v>
      </c>
      <c r="AI2792" s="1">
        <v>39766</v>
      </c>
      <c r="AJ2792">
        <v>873.29</v>
      </c>
      <c r="AK2792" s="85">
        <f t="shared" ca="1" si="316"/>
        <v>-4.2593489571684628E-2</v>
      </c>
      <c r="AL2792" s="87">
        <f t="shared" ca="1" si="314"/>
        <v>5.46891131533562E-2</v>
      </c>
      <c r="AM2792" s="87">
        <f t="shared" ca="1" si="315"/>
        <v>88.183545253644425</v>
      </c>
    </row>
    <row r="2793" spans="2:39" x14ac:dyDescent="0.45">
      <c r="B2793" s="86">
        <v>40023</v>
      </c>
      <c r="C2793" s="5">
        <v>182.51</v>
      </c>
      <c r="E2793" s="86">
        <v>40046</v>
      </c>
      <c r="F2793" s="5">
        <v>3.8254999999999999</v>
      </c>
      <c r="G2793" s="5">
        <v>1.5050459572163679</v>
      </c>
      <c r="I2793" s="86">
        <v>39911</v>
      </c>
      <c r="J2793" s="5">
        <v>38.85</v>
      </c>
      <c r="L2793" s="86">
        <v>40052</v>
      </c>
      <c r="M2793" s="5">
        <v>2.2955000000000001</v>
      </c>
      <c r="O2793" s="86">
        <f t="shared" ca="1" si="310"/>
        <v>40052</v>
      </c>
      <c r="P2793" s="5">
        <v>856.56</v>
      </c>
      <c r="Q2793" s="5">
        <v>38.303746211300698</v>
      </c>
      <c r="R2793" s="1"/>
      <c r="V2793" s="86">
        <v>40016</v>
      </c>
      <c r="W2793" s="5">
        <v>20.25</v>
      </c>
      <c r="Z2793" s="86">
        <v>39912</v>
      </c>
      <c r="AA2793" s="5">
        <v>72.3</v>
      </c>
      <c r="AC2793" s="1">
        <v>39902</v>
      </c>
      <c r="AD2793">
        <v>2.8940000000000001</v>
      </c>
      <c r="AE2793" s="87">
        <f t="shared" ca="1" si="311"/>
        <v>-5.8899999999999952E-2</v>
      </c>
      <c r="AF2793" s="87">
        <f t="shared" ca="1" si="312"/>
        <v>6.3197151834556722E-2</v>
      </c>
      <c r="AG2793" s="87">
        <f t="shared" ca="1" si="313"/>
        <v>1.0190234540971097</v>
      </c>
      <c r="AI2793" s="1">
        <v>39765</v>
      </c>
      <c r="AJ2793">
        <v>911.29</v>
      </c>
      <c r="AK2793" s="85">
        <f t="shared" ca="1" si="316"/>
        <v>6.6922600578825264E-2</v>
      </c>
      <c r="AL2793" s="87">
        <f t="shared" ca="1" si="314"/>
        <v>5.1195220418075199E-2</v>
      </c>
      <c r="AM2793" s="87">
        <f t="shared" ca="1" si="315"/>
        <v>82.549812498295765</v>
      </c>
    </row>
    <row r="2794" spans="2:39" x14ac:dyDescent="0.45">
      <c r="B2794" s="86">
        <v>40022</v>
      </c>
      <c r="C2794" s="5">
        <v>185.96</v>
      </c>
      <c r="E2794" s="86">
        <v>40045</v>
      </c>
      <c r="F2794" s="5">
        <v>3.6810999999999998</v>
      </c>
      <c r="G2794" s="5">
        <v>1.3347067093560294</v>
      </c>
      <c r="I2794" s="86">
        <v>39910</v>
      </c>
      <c r="J2794" s="5">
        <v>40.39</v>
      </c>
      <c r="L2794" s="86">
        <v>40051</v>
      </c>
      <c r="M2794" s="5">
        <v>2.2605</v>
      </c>
      <c r="O2794" s="86">
        <f t="shared" ca="1" si="310"/>
        <v>40051</v>
      </c>
      <c r="P2794" s="5">
        <v>825.16</v>
      </c>
      <c r="Q2794" s="5">
        <v>35.112617755460199</v>
      </c>
      <c r="R2794" s="1"/>
      <c r="V2794" s="86">
        <v>40015</v>
      </c>
      <c r="W2794" s="5">
        <v>20.63</v>
      </c>
      <c r="Z2794" s="86">
        <v>39911</v>
      </c>
      <c r="AA2794" s="5">
        <v>70.3</v>
      </c>
      <c r="AC2794" s="1">
        <v>39899</v>
      </c>
      <c r="AD2794">
        <v>2.9529000000000001</v>
      </c>
      <c r="AE2794" s="87">
        <f t="shared" ca="1" si="311"/>
        <v>1.1700000000000266E-2</v>
      </c>
      <c r="AF2794" s="87">
        <f t="shared" ca="1" si="312"/>
        <v>5.5164685261496968E-2</v>
      </c>
      <c r="AG2794" s="87">
        <f t="shared" ca="1" si="313"/>
        <v>0.88950382236390946</v>
      </c>
      <c r="AI2794" s="1">
        <v>39764</v>
      </c>
      <c r="AJ2794">
        <v>852.3</v>
      </c>
      <c r="AK2794" s="85">
        <f t="shared" ca="1" si="316"/>
        <v>-5.3288838044052052E-2</v>
      </c>
      <c r="AL2794" s="87">
        <f t="shared" ca="1" si="314"/>
        <v>3.3723586179571746E-2</v>
      </c>
      <c r="AM2794" s="87">
        <f t="shared" ca="1" si="315"/>
        <v>54.377648795333236</v>
      </c>
    </row>
    <row r="2795" spans="2:39" x14ac:dyDescent="0.45">
      <c r="B2795" s="86">
        <v>40021</v>
      </c>
      <c r="C2795" s="5">
        <v>191.31</v>
      </c>
      <c r="E2795" s="86">
        <v>40044</v>
      </c>
      <c r="F2795" s="5">
        <v>3.7149999999999999</v>
      </c>
      <c r="G2795" s="5">
        <v>1.3349219452836933</v>
      </c>
      <c r="I2795" s="86">
        <v>39909</v>
      </c>
      <c r="J2795" s="5">
        <v>40.93</v>
      </c>
      <c r="L2795" s="86">
        <v>40050</v>
      </c>
      <c r="M2795" s="5">
        <v>2.2770000000000001</v>
      </c>
      <c r="O2795" s="86">
        <f t="shared" ca="1" si="310"/>
        <v>40050</v>
      </c>
      <c r="P2795" s="5">
        <v>815.55</v>
      </c>
      <c r="Q2795" s="5">
        <v>36.9319892425844</v>
      </c>
      <c r="R2795" s="1"/>
      <c r="V2795" s="86">
        <v>40014</v>
      </c>
      <c r="W2795" s="5">
        <v>23.75</v>
      </c>
      <c r="Z2795" s="86">
        <v>39910</v>
      </c>
      <c r="AA2795" s="5">
        <v>69.48</v>
      </c>
      <c r="AC2795" s="1">
        <v>39898</v>
      </c>
      <c r="AD2795">
        <v>2.9411999999999998</v>
      </c>
      <c r="AE2795" s="87">
        <f t="shared" ca="1" si="311"/>
        <v>-6.730000000000036E-2</v>
      </c>
      <c r="AF2795" s="87">
        <f t="shared" ca="1" si="312"/>
        <v>5.6326037495993062E-2</v>
      </c>
      <c r="AG2795" s="87">
        <f t="shared" ca="1" si="313"/>
        <v>0.90823006446604937</v>
      </c>
      <c r="AI2795" s="1">
        <v>39763</v>
      </c>
      <c r="AJ2795">
        <v>898.95</v>
      </c>
      <c r="AK2795" s="85">
        <f t="shared" ca="1" si="316"/>
        <v>-2.228718992830513E-2</v>
      </c>
      <c r="AL2795" s="87">
        <f t="shared" ca="1" si="314"/>
        <v>3.3077702785277316E-2</v>
      </c>
      <c r="AM2795" s="87">
        <f t="shared" ca="1" si="315"/>
        <v>53.336193115303708</v>
      </c>
    </row>
    <row r="2796" spans="2:39" x14ac:dyDescent="0.45">
      <c r="B2796" s="86">
        <v>40018</v>
      </c>
      <c r="C2796" s="5">
        <v>187.13</v>
      </c>
      <c r="E2796" s="86">
        <v>40043</v>
      </c>
      <c r="F2796" s="5">
        <v>3.7639999999999998</v>
      </c>
      <c r="G2796" s="5">
        <v>1.5744258000934817</v>
      </c>
      <c r="I2796" s="86">
        <v>39906</v>
      </c>
      <c r="J2796" s="5">
        <v>39.700000000000003</v>
      </c>
      <c r="L2796" s="86">
        <v>40049</v>
      </c>
      <c r="M2796" s="5">
        <v>2.3005</v>
      </c>
      <c r="O2796" s="86">
        <f t="shared" ca="1" si="310"/>
        <v>40049</v>
      </c>
      <c r="P2796" s="5">
        <v>835.48</v>
      </c>
      <c r="Q2796" s="5">
        <v>34.033680369288803</v>
      </c>
      <c r="R2796" s="1"/>
      <c r="V2796" s="86">
        <v>40011</v>
      </c>
      <c r="W2796" s="5">
        <v>24</v>
      </c>
      <c r="Z2796" s="86">
        <v>39909</v>
      </c>
      <c r="AA2796" s="5">
        <v>70.290000000000006</v>
      </c>
      <c r="AC2796" s="1">
        <v>39897</v>
      </c>
      <c r="AD2796">
        <v>3.0085000000000002</v>
      </c>
      <c r="AE2796" s="87">
        <f t="shared" ca="1" si="311"/>
        <v>6.6500000000000004E-2</v>
      </c>
      <c r="AF2796" s="87">
        <f t="shared" ca="1" si="312"/>
        <v>3.6197087820246818E-2</v>
      </c>
      <c r="AG2796" s="87">
        <f t="shared" ca="1" si="313"/>
        <v>0.58366050348925591</v>
      </c>
      <c r="AI2796" s="1">
        <v>39762</v>
      </c>
      <c r="AJ2796">
        <v>919.21</v>
      </c>
      <c r="AK2796" s="85">
        <f t="shared" ca="1" si="316"/>
        <v>-1.2733930580210799E-2</v>
      </c>
      <c r="AL2796" s="87">
        <f t="shared" ca="1" si="314"/>
        <v>3.888252044251362E-2</v>
      </c>
      <c r="AM2796" s="87">
        <f t="shared" ca="1" si="315"/>
        <v>62.696180342206432</v>
      </c>
    </row>
    <row r="2797" spans="2:39" x14ac:dyDescent="0.45">
      <c r="B2797" s="86">
        <v>40017</v>
      </c>
      <c r="C2797" s="5">
        <v>191.48</v>
      </c>
      <c r="E2797" s="86">
        <v>40042</v>
      </c>
      <c r="F2797" s="5">
        <v>3.6802999999999999</v>
      </c>
      <c r="G2797" s="5">
        <v>1.0739245085200371</v>
      </c>
      <c r="I2797" s="86">
        <v>39905</v>
      </c>
      <c r="J2797" s="5">
        <v>42.04</v>
      </c>
      <c r="L2797" s="86">
        <v>40046</v>
      </c>
      <c r="M2797" s="5">
        <v>2.2930000000000001</v>
      </c>
      <c r="O2797" s="86">
        <f t="shared" ca="1" si="310"/>
        <v>40046</v>
      </c>
      <c r="P2797" s="5">
        <v>842.5</v>
      </c>
      <c r="Q2797" s="5">
        <v>36.056264262164298</v>
      </c>
      <c r="R2797" s="1"/>
      <c r="V2797" s="86">
        <v>40010</v>
      </c>
      <c r="W2797" s="5">
        <v>22.5</v>
      </c>
      <c r="Z2797" s="86">
        <v>39906</v>
      </c>
      <c r="AA2797" s="5">
        <v>70.52</v>
      </c>
      <c r="AC2797" s="1">
        <v>39896</v>
      </c>
      <c r="AD2797">
        <v>2.9420000000000002</v>
      </c>
      <c r="AE2797" s="87">
        <f t="shared" ca="1" si="311"/>
        <v>1.4000000000000234E-2</v>
      </c>
      <c r="AF2797" s="87">
        <f t="shared" ca="1" si="312"/>
        <v>3.9193962120033926E-2</v>
      </c>
      <c r="AG2797" s="87">
        <f t="shared" ca="1" si="313"/>
        <v>0.63198364957752673</v>
      </c>
      <c r="AI2797" s="1">
        <v>39759</v>
      </c>
      <c r="AJ2797">
        <v>930.99</v>
      </c>
      <c r="AK2797" s="85">
        <f t="shared" ca="1" si="316"/>
        <v>2.8446197857694408E-2</v>
      </c>
      <c r="AL2797" s="87">
        <f t="shared" ca="1" si="314"/>
        <v>5.0503976307930978E-2</v>
      </c>
      <c r="AM2797" s="87">
        <f t="shared" ca="1" si="315"/>
        <v>81.435214861700572</v>
      </c>
    </row>
    <row r="2798" spans="2:39" x14ac:dyDescent="0.45">
      <c r="B2798" s="86">
        <v>40016</v>
      </c>
      <c r="C2798" s="5">
        <v>185.21</v>
      </c>
      <c r="E2798" s="86">
        <v>40039</v>
      </c>
      <c r="F2798" s="5">
        <v>3.7955000000000001</v>
      </c>
      <c r="G2798" s="5">
        <v>1.178678461950784</v>
      </c>
      <c r="I2798" s="86">
        <v>39904</v>
      </c>
      <c r="J2798" s="5">
        <v>42.28</v>
      </c>
      <c r="L2798" s="86">
        <v>40045</v>
      </c>
      <c r="M2798" s="5">
        <v>2.2690999999999999</v>
      </c>
      <c r="O2798" s="86">
        <f t="shared" ca="1" si="310"/>
        <v>40045</v>
      </c>
      <c r="P2798" s="5">
        <v>834.38</v>
      </c>
      <c r="Q2798" s="5">
        <v>50.641889815879601</v>
      </c>
      <c r="R2798" s="1"/>
      <c r="V2798" s="86">
        <v>40009</v>
      </c>
      <c r="W2798" s="5">
        <v>24.5</v>
      </c>
      <c r="Z2798" s="86">
        <v>39905</v>
      </c>
      <c r="AA2798" s="5">
        <v>69.540000000000006</v>
      </c>
      <c r="AC2798" s="1">
        <v>39895</v>
      </c>
      <c r="AD2798">
        <v>2.9279999999999999</v>
      </c>
      <c r="AE2798" s="87">
        <f t="shared" ca="1" si="311"/>
        <v>-1.9499999999999851E-2</v>
      </c>
      <c r="AF2798" s="87">
        <f t="shared" ca="1" si="312"/>
        <v>0.21126341180305369</v>
      </c>
      <c r="AG2798" s="87">
        <f t="shared" ca="1" si="313"/>
        <v>3.4065201574823134</v>
      </c>
      <c r="AI2798" s="1">
        <v>39758</v>
      </c>
      <c r="AJ2798">
        <v>904.88</v>
      </c>
      <c r="AK2798" s="85">
        <f t="shared" ca="1" si="316"/>
        <v>-5.1571193176169892E-2</v>
      </c>
      <c r="AL2798" s="87">
        <f t="shared" ca="1" si="314"/>
        <v>4.4842934985314949E-2</v>
      </c>
      <c r="AM2798" s="87">
        <f t="shared" ca="1" si="315"/>
        <v>72.307060008360708</v>
      </c>
    </row>
    <row r="2799" spans="2:39" x14ac:dyDescent="0.45">
      <c r="B2799" s="86">
        <v>40015</v>
      </c>
      <c r="C2799" s="5">
        <v>183.86</v>
      </c>
      <c r="E2799" s="86">
        <v>40038</v>
      </c>
      <c r="F2799" s="5">
        <v>3.83</v>
      </c>
      <c r="G2799" s="5">
        <v>1.4822865220102792</v>
      </c>
      <c r="I2799" s="86">
        <v>39903</v>
      </c>
      <c r="J2799" s="5">
        <v>44.14</v>
      </c>
      <c r="L2799" s="86">
        <v>40044</v>
      </c>
      <c r="M2799" s="5">
        <v>2.2949999999999999</v>
      </c>
      <c r="O2799" s="86">
        <f t="shared" ca="1" si="310"/>
        <v>40044</v>
      </c>
      <c r="P2799" s="5">
        <v>811.08</v>
      </c>
      <c r="Q2799" s="5">
        <v>51.341403538399497</v>
      </c>
      <c r="R2799" s="1"/>
      <c r="V2799" s="86">
        <v>40008</v>
      </c>
      <c r="W2799" s="5">
        <v>21.75</v>
      </c>
      <c r="Z2799" s="86">
        <v>39904</v>
      </c>
      <c r="AA2799" s="5">
        <v>67.099999999999994</v>
      </c>
      <c r="AC2799" s="1">
        <v>39892</v>
      </c>
      <c r="AD2799">
        <v>2.9474999999999998</v>
      </c>
      <c r="AE2799" s="87">
        <f t="shared" ca="1" si="311"/>
        <v>3.5499999999999865E-2</v>
      </c>
      <c r="AF2799" s="87">
        <f t="shared" ca="1" si="312"/>
        <v>0.22114639758916863</v>
      </c>
      <c r="AG2799" s="87">
        <f t="shared" ca="1" si="313"/>
        <v>3.5658785149431727</v>
      </c>
      <c r="AI2799" s="1">
        <v>39757</v>
      </c>
      <c r="AJ2799">
        <v>952.77</v>
      </c>
      <c r="AK2799" s="85">
        <f t="shared" ca="1" si="316"/>
        <v>-5.4115279430602112E-2</v>
      </c>
      <c r="AL2799" s="87">
        <f t="shared" ca="1" si="314"/>
        <v>3.986674879340265E-2</v>
      </c>
      <c r="AM2799" s="87">
        <f t="shared" ca="1" si="315"/>
        <v>64.283200871816476</v>
      </c>
    </row>
    <row r="2800" spans="2:39" x14ac:dyDescent="0.45">
      <c r="B2800" s="86">
        <v>40014</v>
      </c>
      <c r="C2800" s="5">
        <v>190.11</v>
      </c>
      <c r="E2800" s="86">
        <v>40037</v>
      </c>
      <c r="F2800" s="5">
        <v>3.9590000000000001</v>
      </c>
      <c r="G2800" s="5">
        <v>1.2846004566920137</v>
      </c>
      <c r="I2800" s="86">
        <v>39902</v>
      </c>
      <c r="J2800" s="5">
        <v>45.54</v>
      </c>
      <c r="L2800" s="86">
        <v>40043</v>
      </c>
      <c r="M2800" s="5">
        <v>2.3045</v>
      </c>
      <c r="O2800" s="86">
        <f t="shared" ca="1" si="310"/>
        <v>40043</v>
      </c>
      <c r="P2800" s="5">
        <v>797.87</v>
      </c>
      <c r="Q2800" s="5">
        <v>51.425491720471904</v>
      </c>
      <c r="R2800" s="1"/>
      <c r="V2800" s="86">
        <v>40007</v>
      </c>
      <c r="W2800" s="5">
        <v>20</v>
      </c>
      <c r="Z2800" s="86">
        <v>39903</v>
      </c>
      <c r="AA2800" s="5">
        <v>67.8</v>
      </c>
      <c r="AC2800" s="1">
        <v>39891</v>
      </c>
      <c r="AD2800">
        <v>2.9119999999999999</v>
      </c>
      <c r="AE2800" s="87">
        <f t="shared" ca="1" si="311"/>
        <v>7.3999999999999844E-2</v>
      </c>
      <c r="AF2800" s="87">
        <f t="shared" ca="1" si="312"/>
        <v>0.22219454688778173</v>
      </c>
      <c r="AG2800" s="87">
        <f t="shared" ca="1" si="313"/>
        <v>3.5827794145514069</v>
      </c>
      <c r="AI2800" s="1">
        <v>39756</v>
      </c>
      <c r="AJ2800">
        <v>1005.75</v>
      </c>
      <c r="AK2800" s="85">
        <f t="shared" ca="1" si="316"/>
        <v>4.0014465824634769E-2</v>
      </c>
      <c r="AL2800" s="87">
        <f t="shared" ca="1" si="314"/>
        <v>1.7888981117868411E-2</v>
      </c>
      <c r="AM2800" s="87">
        <f t="shared" ca="1" si="315"/>
        <v>28.84511532534021</v>
      </c>
    </row>
    <row r="2801" spans="2:39" x14ac:dyDescent="0.45">
      <c r="B2801" s="86">
        <v>40011</v>
      </c>
      <c r="C2801" s="5">
        <v>192.67</v>
      </c>
      <c r="E2801" s="86">
        <v>40036</v>
      </c>
      <c r="F2801" s="5">
        <v>3.948</v>
      </c>
      <c r="G2801" s="5">
        <v>1.3181462678069256</v>
      </c>
      <c r="I2801" s="86">
        <v>39899</v>
      </c>
      <c r="J2801" s="5">
        <v>41.04</v>
      </c>
      <c r="L2801" s="86">
        <v>40042</v>
      </c>
      <c r="M2801" s="5">
        <v>2.2603</v>
      </c>
      <c r="O2801" s="86">
        <f t="shared" ca="1" si="310"/>
        <v>40042</v>
      </c>
      <c r="P2801" s="5">
        <v>787.53</v>
      </c>
      <c r="Q2801" s="5">
        <v>52.184948658966803</v>
      </c>
      <c r="R2801" s="1"/>
      <c r="V2801" s="86">
        <v>40004</v>
      </c>
      <c r="W2801" s="5">
        <v>17.75</v>
      </c>
      <c r="Z2801" s="86">
        <v>39902</v>
      </c>
      <c r="AA2801" s="5">
        <v>66.75</v>
      </c>
      <c r="AC2801" s="1">
        <v>39890</v>
      </c>
      <c r="AD2801">
        <v>2.8380000000000001</v>
      </c>
      <c r="AE2801" s="87">
        <f t="shared" ca="1" si="311"/>
        <v>-0.38549999999999995</v>
      </c>
      <c r="AF2801" s="87">
        <f t="shared" ca="1" si="312"/>
        <v>0.22414374108296364</v>
      </c>
      <c r="AG2801" s="87">
        <f t="shared" ca="1" si="313"/>
        <v>3.6142092265574948</v>
      </c>
      <c r="AI2801" s="1">
        <v>39755</v>
      </c>
      <c r="AJ2801">
        <v>966.3</v>
      </c>
      <c r="AK2801" s="85">
        <f t="shared" ca="1" si="316"/>
        <v>-2.5322356622939578E-3</v>
      </c>
      <c r="AL2801" s="87">
        <f t="shared" ca="1" si="314"/>
        <v>1.6624857489111845E-2</v>
      </c>
      <c r="AM2801" s="87">
        <f t="shared" ca="1" si="315"/>
        <v>26.806777221190224</v>
      </c>
    </row>
    <row r="2802" spans="2:39" x14ac:dyDescent="0.45">
      <c r="B2802" s="86">
        <v>40010</v>
      </c>
      <c r="C2802" s="5">
        <v>191.26</v>
      </c>
      <c r="E2802" s="86">
        <v>40035</v>
      </c>
      <c r="F2802" s="5">
        <v>4.0869999999999997</v>
      </c>
      <c r="G2802" s="5">
        <v>0.55159730178213473</v>
      </c>
      <c r="I2802" s="86">
        <v>39898</v>
      </c>
      <c r="J2802" s="5">
        <v>40.36</v>
      </c>
      <c r="L2802" s="86">
        <v>40039</v>
      </c>
      <c r="M2802" s="5">
        <v>2.3285</v>
      </c>
      <c r="O2802" s="86">
        <f t="shared" ca="1" si="310"/>
        <v>40039</v>
      </c>
      <c r="P2802" s="5">
        <v>815.94</v>
      </c>
      <c r="Q2802" s="5">
        <v>49.189760359773402</v>
      </c>
      <c r="R2802" s="1"/>
      <c r="V2802" s="86">
        <v>40003</v>
      </c>
      <c r="W2802" s="5">
        <v>17.25</v>
      </c>
      <c r="Z2802" s="86">
        <v>39899</v>
      </c>
      <c r="AA2802" s="5">
        <v>70.03</v>
      </c>
      <c r="AC2802" s="1">
        <v>39889</v>
      </c>
      <c r="AD2802">
        <v>3.2235</v>
      </c>
      <c r="AE2802" s="87">
        <f t="shared" ca="1" si="311"/>
        <v>5.7500000000000107E-2</v>
      </c>
      <c r="AF2802" s="87">
        <f t="shared" ca="1" si="312"/>
        <v>6.5488389556215734E-2</v>
      </c>
      <c r="AG2802" s="87">
        <f t="shared" ca="1" si="313"/>
        <v>1.0559685522463882</v>
      </c>
      <c r="AI2802" s="1">
        <v>39752</v>
      </c>
      <c r="AJ2802">
        <v>968.75</v>
      </c>
      <c r="AK2802" s="85">
        <f t="shared" ca="1" si="316"/>
        <v>1.5248574046331105E-2</v>
      </c>
      <c r="AL2802" s="87">
        <f t="shared" ca="1" si="314"/>
        <v>4.8800461736260833E-2</v>
      </c>
      <c r="AM2802" s="87">
        <f t="shared" ca="1" si="315"/>
        <v>78.688380150743157</v>
      </c>
    </row>
    <row r="2803" spans="2:39" x14ac:dyDescent="0.45">
      <c r="B2803" s="86">
        <v>40009</v>
      </c>
      <c r="C2803" s="5">
        <v>191.91</v>
      </c>
      <c r="E2803" s="86">
        <v>40032</v>
      </c>
      <c r="F2803" s="5">
        <v>4.05</v>
      </c>
      <c r="G2803" s="5">
        <v>0.5514794496020059</v>
      </c>
      <c r="I2803" s="86">
        <v>39897</v>
      </c>
      <c r="J2803" s="5">
        <v>42.25</v>
      </c>
      <c r="L2803" s="86">
        <v>40038</v>
      </c>
      <c r="M2803" s="5">
        <v>2.3530000000000002</v>
      </c>
      <c r="O2803" s="86">
        <f t="shared" ca="1" si="310"/>
        <v>40038</v>
      </c>
      <c r="P2803" s="5">
        <v>832.86</v>
      </c>
      <c r="Q2803" s="5">
        <v>46.681781546257596</v>
      </c>
      <c r="R2803" s="1"/>
      <c r="V2803" s="86">
        <v>40002</v>
      </c>
      <c r="W2803" s="5">
        <v>16.25</v>
      </c>
      <c r="Z2803" s="86">
        <v>39898</v>
      </c>
      <c r="AA2803" s="5">
        <v>70.75</v>
      </c>
      <c r="AC2803" s="1">
        <v>39888</v>
      </c>
      <c r="AD2803">
        <v>3.1659999999999999</v>
      </c>
      <c r="AE2803" s="87">
        <f t="shared" ca="1" si="311"/>
        <v>4.2999999999999705E-2</v>
      </c>
      <c r="AF2803" s="87">
        <f t="shared" ca="1" si="312"/>
        <v>9.848984719248971E-2</v>
      </c>
      <c r="AG2803" s="87">
        <f t="shared" ca="1" si="313"/>
        <v>1.5881010673127804</v>
      </c>
      <c r="AI2803" s="1">
        <v>39751</v>
      </c>
      <c r="AJ2803">
        <v>954.09</v>
      </c>
      <c r="AK2803" s="85">
        <f t="shared" ca="1" si="316"/>
        <v>2.547665096269594E-2</v>
      </c>
      <c r="AL2803" s="87">
        <f t="shared" ca="1" si="314"/>
        <v>5.9236929205621978E-2</v>
      </c>
      <c r="AM2803" s="87">
        <f t="shared" ca="1" si="315"/>
        <v>95.516678294687679</v>
      </c>
    </row>
    <row r="2804" spans="2:39" x14ac:dyDescent="0.45">
      <c r="B2804" s="86">
        <v>40008</v>
      </c>
      <c r="C2804" s="5">
        <v>184.6</v>
      </c>
      <c r="E2804" s="86">
        <v>40031</v>
      </c>
      <c r="F2804" s="5">
        <v>4.0439999999999996</v>
      </c>
      <c r="G2804" s="5">
        <v>1.0391533011703986</v>
      </c>
      <c r="I2804" s="86">
        <v>39896</v>
      </c>
      <c r="J2804" s="5">
        <v>42.93</v>
      </c>
      <c r="L2804" s="86">
        <v>40037</v>
      </c>
      <c r="M2804" s="5">
        <v>2.4095</v>
      </c>
      <c r="O2804" s="86">
        <f t="shared" ca="1" si="310"/>
        <v>40037</v>
      </c>
      <c r="P2804" s="5">
        <v>813.88</v>
      </c>
      <c r="Q2804" s="5">
        <v>46.084477413294202</v>
      </c>
      <c r="R2804" s="1"/>
      <c r="V2804" s="86">
        <v>40001</v>
      </c>
      <c r="W2804" s="5">
        <v>18.25</v>
      </c>
      <c r="Z2804" s="86">
        <v>39897</v>
      </c>
      <c r="AA2804" s="5">
        <v>69.67</v>
      </c>
      <c r="AC2804" s="1">
        <v>39885</v>
      </c>
      <c r="AD2804">
        <v>3.1230000000000002</v>
      </c>
      <c r="AE2804" s="87">
        <f t="shared" ca="1" si="311"/>
        <v>8.4000000000000075E-2</v>
      </c>
      <c r="AF2804" s="87">
        <f t="shared" ca="1" si="312"/>
        <v>0.12130771822105946</v>
      </c>
      <c r="AG2804" s="87">
        <f t="shared" ca="1" si="313"/>
        <v>1.9560281823123074</v>
      </c>
      <c r="AI2804" s="1">
        <v>39750</v>
      </c>
      <c r="AJ2804">
        <v>930.09</v>
      </c>
      <c r="AK2804" s="85">
        <f t="shared" ca="1" si="316"/>
        <v>-1.1140925668240704E-2</v>
      </c>
      <c r="AL2804" s="87">
        <f t="shared" ca="1" si="314"/>
        <v>6.5202469893678103E-2</v>
      </c>
      <c r="AM2804" s="87">
        <f t="shared" ca="1" si="315"/>
        <v>105.13582362170185</v>
      </c>
    </row>
    <row r="2805" spans="2:39" x14ac:dyDescent="0.45">
      <c r="B2805" s="86">
        <v>40007</v>
      </c>
      <c r="C2805" s="5">
        <v>176.57</v>
      </c>
      <c r="E2805" s="86">
        <v>40030</v>
      </c>
      <c r="F2805" s="5">
        <v>4.0194999999999999</v>
      </c>
      <c r="G2805" s="5">
        <v>2.0267346479826474</v>
      </c>
      <c r="I2805" s="86">
        <v>39895</v>
      </c>
      <c r="J2805" s="5">
        <v>43.23</v>
      </c>
      <c r="L2805" s="86">
        <v>40036</v>
      </c>
      <c r="M2805" s="5">
        <v>2.3610000000000002</v>
      </c>
      <c r="O2805" s="86">
        <f t="shared" ca="1" si="310"/>
        <v>40036</v>
      </c>
      <c r="P2805" s="5">
        <v>806.12</v>
      </c>
      <c r="Q2805" s="5">
        <v>49.0071805465967</v>
      </c>
      <c r="R2805" s="1"/>
      <c r="V2805" s="86">
        <v>40000</v>
      </c>
      <c r="W2805" s="5">
        <v>20.25</v>
      </c>
      <c r="Z2805" s="86">
        <v>39896</v>
      </c>
      <c r="AA2805" s="5">
        <v>69.3</v>
      </c>
      <c r="AC2805" s="1">
        <v>39884</v>
      </c>
      <c r="AD2805">
        <v>3.0390000000000001</v>
      </c>
      <c r="AE2805" s="87">
        <f t="shared" ca="1" si="311"/>
        <v>-6.4999999999999947E-2</v>
      </c>
      <c r="AF2805" s="87">
        <f t="shared" ca="1" si="312"/>
        <v>0.10888870464837003</v>
      </c>
      <c r="AG2805" s="87">
        <f t="shared" ca="1" si="313"/>
        <v>1.7557776055070269</v>
      </c>
      <c r="AI2805" s="1">
        <v>39749</v>
      </c>
      <c r="AJ2805">
        <v>940.51</v>
      </c>
      <c r="AK2805" s="85">
        <f t="shared" ca="1" si="316"/>
        <v>0.10245732795933024</v>
      </c>
      <c r="AL2805" s="87">
        <f t="shared" ca="1" si="314"/>
        <v>6.419726311976838E-2</v>
      </c>
      <c r="AM2805" s="87">
        <f t="shared" ca="1" si="315"/>
        <v>103.51497640138265</v>
      </c>
    </row>
    <row r="2806" spans="2:39" x14ac:dyDescent="0.45">
      <c r="B2806" s="86">
        <v>40004</v>
      </c>
      <c r="C2806" s="5">
        <v>174.88</v>
      </c>
      <c r="E2806" s="86">
        <v>40029</v>
      </c>
      <c r="F2806" s="5">
        <v>3.9335</v>
      </c>
      <c r="G2806" s="5">
        <v>2.0409405511511953</v>
      </c>
      <c r="I2806" s="86">
        <v>39892</v>
      </c>
      <c r="J2806" s="5">
        <v>45.89</v>
      </c>
      <c r="L2806" s="86">
        <v>40035</v>
      </c>
      <c r="M2806" s="5">
        <v>2.395</v>
      </c>
      <c r="O2806" s="86">
        <f t="shared" ca="1" si="310"/>
        <v>40035</v>
      </c>
      <c r="P2806" s="5">
        <v>822.92</v>
      </c>
      <c r="Q2806" s="5">
        <v>45.398897805782703</v>
      </c>
      <c r="R2806" s="1"/>
      <c r="V2806" s="86">
        <v>39997</v>
      </c>
      <c r="W2806" s="5">
        <v>21.3</v>
      </c>
      <c r="Z2806" s="86">
        <v>39895</v>
      </c>
      <c r="AA2806" s="5">
        <v>69.17</v>
      </c>
      <c r="AC2806" s="1">
        <v>39883</v>
      </c>
      <c r="AD2806">
        <v>3.1040000000000001</v>
      </c>
      <c r="AE2806" s="87">
        <f t="shared" ca="1" si="311"/>
        <v>-0.13099999999999978</v>
      </c>
      <c r="AF2806" s="87">
        <f t="shared" ca="1" si="312"/>
        <v>0.10689948549922941</v>
      </c>
      <c r="AG2806" s="87">
        <f t="shared" ca="1" si="313"/>
        <v>1.7237024105105814</v>
      </c>
      <c r="AI2806" s="1">
        <v>39748</v>
      </c>
      <c r="AJ2806">
        <v>848.92</v>
      </c>
      <c r="AK2806" s="85">
        <f t="shared" ca="1" si="316"/>
        <v>-3.227974691248589E-2</v>
      </c>
      <c r="AL2806" s="87">
        <f t="shared" ca="1" si="314"/>
        <v>3.1235879807732219E-2</v>
      </c>
      <c r="AM2806" s="87">
        <f t="shared" ca="1" si="315"/>
        <v>50.366342800962258</v>
      </c>
    </row>
    <row r="2807" spans="2:39" x14ac:dyDescent="0.45">
      <c r="B2807" s="86">
        <v>40003</v>
      </c>
      <c r="C2807" s="5">
        <v>180.02</v>
      </c>
      <c r="E2807" s="86">
        <v>40028</v>
      </c>
      <c r="F2807" s="5">
        <v>3.8935</v>
      </c>
      <c r="G2807" s="5">
        <v>2.0147849347593763</v>
      </c>
      <c r="I2807" s="86">
        <v>39891</v>
      </c>
      <c r="J2807" s="5">
        <v>43.68</v>
      </c>
      <c r="L2807" s="86">
        <v>40032</v>
      </c>
      <c r="M2807" s="5">
        <v>2.2959999999999998</v>
      </c>
      <c r="O2807" s="86">
        <f t="shared" ca="1" si="310"/>
        <v>40032</v>
      </c>
      <c r="P2807" s="5">
        <v>768.54</v>
      </c>
      <c r="Q2807" s="5">
        <v>42.928158053365799</v>
      </c>
      <c r="R2807" s="1"/>
      <c r="V2807" s="86">
        <v>39996</v>
      </c>
      <c r="W2807" s="5">
        <v>21.5</v>
      </c>
      <c r="Z2807" s="86">
        <v>39892</v>
      </c>
      <c r="AA2807" s="5">
        <v>67.77</v>
      </c>
      <c r="AC2807" s="1">
        <v>39882</v>
      </c>
      <c r="AD2807">
        <v>3.2349999999999999</v>
      </c>
      <c r="AE2807" s="87">
        <f t="shared" ca="1" si="311"/>
        <v>0.12549999999999972</v>
      </c>
      <c r="AF2807" s="87">
        <f t="shared" ca="1" si="312"/>
        <v>0.13119093909260651</v>
      </c>
      <c r="AG2807" s="87">
        <f t="shared" ca="1" si="313"/>
        <v>2.1153903304118598</v>
      </c>
      <c r="AI2807" s="1">
        <v>39745</v>
      </c>
      <c r="AJ2807">
        <v>876.77</v>
      </c>
      <c r="AK2807" s="85">
        <f t="shared" ca="1" si="316"/>
        <v>-3.5120816358308195E-2</v>
      </c>
      <c r="AL2807" s="87">
        <f t="shared" ca="1" si="314"/>
        <v>3.1209763208008626E-2</v>
      </c>
      <c r="AM2807" s="87">
        <f t="shared" ca="1" si="315"/>
        <v>50.32423104926611</v>
      </c>
    </row>
    <row r="2808" spans="2:39" x14ac:dyDescent="0.45">
      <c r="B2808" s="86">
        <v>40002</v>
      </c>
      <c r="C2808" s="5">
        <v>179.17</v>
      </c>
      <c r="E2808" s="86">
        <v>40025</v>
      </c>
      <c r="F2808" s="5">
        <v>3.7254999999999998</v>
      </c>
      <c r="G2808" s="5">
        <v>0.83312163977817266</v>
      </c>
      <c r="I2808" s="86">
        <v>39890</v>
      </c>
      <c r="J2808" s="5">
        <v>40.06</v>
      </c>
      <c r="L2808" s="86">
        <v>40031</v>
      </c>
      <c r="M2808" s="5">
        <v>2.3919999999999999</v>
      </c>
      <c r="O2808" s="86">
        <f t="shared" ca="1" si="310"/>
        <v>40031</v>
      </c>
      <c r="P2808" s="5">
        <v>784.04</v>
      </c>
      <c r="Q2808" s="5">
        <v>40.639744430441503</v>
      </c>
      <c r="R2808" s="1"/>
      <c r="V2808" s="86">
        <v>39995</v>
      </c>
      <c r="W2808" s="5">
        <v>22.25</v>
      </c>
      <c r="Z2808" s="86">
        <v>39891</v>
      </c>
      <c r="AA2808" s="5">
        <v>67.900000000000006</v>
      </c>
      <c r="AC2808" s="1">
        <v>39881</v>
      </c>
      <c r="AD2808">
        <v>3.1095000000000002</v>
      </c>
      <c r="AE2808" s="87">
        <f t="shared" ca="1" si="311"/>
        <v>-1.2499999999999734E-2</v>
      </c>
      <c r="AF2808" s="87">
        <f t="shared" ca="1" si="312"/>
        <v>0.11838241353061424</v>
      </c>
      <c r="AG2808" s="87">
        <f t="shared" ca="1" si="313"/>
        <v>1.9088590614989553</v>
      </c>
      <c r="AI2808" s="1">
        <v>39744</v>
      </c>
      <c r="AJ2808">
        <v>908.11</v>
      </c>
      <c r="AK2808" s="85">
        <f t="shared" ca="1" si="316"/>
        <v>1.2554946645469935E-2</v>
      </c>
      <c r="AL2808" s="87">
        <f t="shared" ca="1" si="314"/>
        <v>4.8171150852863276E-2</v>
      </c>
      <c r="AM2808" s="87">
        <f t="shared" ca="1" si="315"/>
        <v>77.673646841591037</v>
      </c>
    </row>
    <row r="2809" spans="2:39" x14ac:dyDescent="0.45">
      <c r="B2809" s="86">
        <v>40001</v>
      </c>
      <c r="C2809" s="5">
        <v>187.75</v>
      </c>
      <c r="E2809" s="86">
        <v>40024</v>
      </c>
      <c r="F2809" s="5">
        <v>3.8555000000000001</v>
      </c>
      <c r="G2809" s="5">
        <v>0.91128480729133154</v>
      </c>
      <c r="I2809" s="86">
        <v>39889</v>
      </c>
      <c r="J2809" s="5">
        <v>40.799999999999997</v>
      </c>
      <c r="L2809" s="86">
        <v>40030</v>
      </c>
      <c r="M2809" s="5">
        <v>2.363</v>
      </c>
      <c r="O2809" s="86">
        <f t="shared" ca="1" si="310"/>
        <v>40030</v>
      </c>
      <c r="P2809" s="5">
        <v>794.35</v>
      </c>
      <c r="Q2809" s="5">
        <v>38.046402585584403</v>
      </c>
      <c r="R2809" s="1"/>
      <c r="V2809" s="86">
        <v>39994</v>
      </c>
      <c r="W2809" s="5">
        <v>24.75</v>
      </c>
      <c r="Z2809" s="86">
        <v>39890</v>
      </c>
      <c r="AA2809" s="5">
        <v>68.5</v>
      </c>
      <c r="AC2809" s="1">
        <v>39878</v>
      </c>
      <c r="AD2809">
        <v>3.1219999999999999</v>
      </c>
      <c r="AE2809" s="87">
        <f t="shared" ca="1" si="311"/>
        <v>3.6000000000000032E-2</v>
      </c>
      <c r="AF2809" s="87">
        <f t="shared" ca="1" si="312"/>
        <v>0.11849085759388088</v>
      </c>
      <c r="AG2809" s="87">
        <f t="shared" ca="1" si="313"/>
        <v>1.9106076694776122</v>
      </c>
      <c r="AI2809" s="1">
        <v>39743</v>
      </c>
      <c r="AJ2809">
        <v>896.78</v>
      </c>
      <c r="AK2809" s="85">
        <f t="shared" ca="1" si="316"/>
        <v>-6.2953125138379459E-2</v>
      </c>
      <c r="AL2809" s="87">
        <f t="shared" ca="1" si="314"/>
        <v>4.6276869436043942E-2</v>
      </c>
      <c r="AM2809" s="87">
        <f t="shared" ca="1" si="315"/>
        <v>74.619209835549114</v>
      </c>
    </row>
    <row r="2810" spans="2:39" x14ac:dyDescent="0.45">
      <c r="B2810" s="86">
        <v>40000</v>
      </c>
      <c r="C2810" s="5">
        <v>189.24</v>
      </c>
      <c r="E2810" s="86">
        <v>40023</v>
      </c>
      <c r="F2810" s="5">
        <v>3.8965000000000001</v>
      </c>
      <c r="G2810" s="5">
        <v>0.84448381669909234</v>
      </c>
      <c r="I2810" s="86">
        <v>39888</v>
      </c>
      <c r="J2810" s="5">
        <v>43.74</v>
      </c>
      <c r="L2810" s="86">
        <v>40029</v>
      </c>
      <c r="M2810" s="5">
        <v>2.3199999999999998</v>
      </c>
      <c r="O2810" s="86">
        <f t="shared" ca="1" si="310"/>
        <v>40029</v>
      </c>
      <c r="P2810" s="5">
        <v>778.12</v>
      </c>
      <c r="Q2810" s="5">
        <v>49.768219106185903</v>
      </c>
      <c r="R2810" s="1"/>
      <c r="V2810" s="86">
        <v>39993</v>
      </c>
      <c r="W2810" s="5">
        <v>21.5</v>
      </c>
      <c r="Z2810" s="86">
        <v>39889</v>
      </c>
      <c r="AA2810" s="5">
        <v>66.959999999999994</v>
      </c>
      <c r="AC2810" s="1">
        <v>39877</v>
      </c>
      <c r="AD2810">
        <v>3.0859999999999999</v>
      </c>
      <c r="AE2810" s="87">
        <f t="shared" ca="1" si="311"/>
        <v>-0.18650000000000011</v>
      </c>
      <c r="AF2810" s="87">
        <f t="shared" ca="1" si="312"/>
        <v>0.12295019316780287</v>
      </c>
      <c r="AG2810" s="87">
        <f t="shared" ca="1" si="313"/>
        <v>1.9825122950438441</v>
      </c>
      <c r="AI2810" s="1">
        <v>39742</v>
      </c>
      <c r="AJ2810">
        <v>955.05</v>
      </c>
      <c r="AK2810" s="85">
        <f t="shared" ca="1" si="316"/>
        <v>-3.1283954978718657E-2</v>
      </c>
      <c r="AL2810" s="87">
        <f t="shared" ca="1" si="314"/>
        <v>3.7762148273362904E-2</v>
      </c>
      <c r="AM2810" s="87">
        <f t="shared" ca="1" si="315"/>
        <v>60.889634501863753</v>
      </c>
    </row>
    <row r="2811" spans="2:39" x14ac:dyDescent="0.45">
      <c r="B2811" s="86">
        <v>39996</v>
      </c>
      <c r="C2811" s="5">
        <v>192.04</v>
      </c>
      <c r="E2811" s="86">
        <v>40022</v>
      </c>
      <c r="F2811" s="5">
        <v>3.9045000000000001</v>
      </c>
      <c r="G2811" s="5">
        <v>1.4219241658166359</v>
      </c>
      <c r="I2811" s="86">
        <v>39885</v>
      </c>
      <c r="J2811" s="5">
        <v>42.36</v>
      </c>
      <c r="L2811" s="86">
        <v>40028</v>
      </c>
      <c r="M2811" s="5">
        <v>2.3065000000000002</v>
      </c>
      <c r="O2811" s="86">
        <f t="shared" ca="1" si="310"/>
        <v>40028</v>
      </c>
      <c r="P2811" s="5">
        <v>753.89</v>
      </c>
      <c r="Q2811" s="5">
        <v>48.784715811599703</v>
      </c>
      <c r="R2811" s="1"/>
      <c r="V2811" s="86">
        <v>39990</v>
      </c>
      <c r="W2811" s="5">
        <v>20.25</v>
      </c>
      <c r="Z2811" s="86">
        <v>39888</v>
      </c>
      <c r="AA2811" s="5">
        <v>67.341999999999999</v>
      </c>
      <c r="AC2811" s="1">
        <v>39876</v>
      </c>
      <c r="AD2811">
        <v>3.2725</v>
      </c>
      <c r="AE2811" s="87">
        <f t="shared" ca="1" si="311"/>
        <v>8.5500000000000131E-2</v>
      </c>
      <c r="AF2811" s="87">
        <f t="shared" ca="1" si="312"/>
        <v>9.2688883727590057E-2</v>
      </c>
      <c r="AG2811" s="87">
        <f t="shared" ca="1" si="313"/>
        <v>1.4945633420278126</v>
      </c>
      <c r="AI2811" s="1">
        <v>39741</v>
      </c>
      <c r="AJ2811">
        <v>985.4</v>
      </c>
      <c r="AK2811" s="85">
        <f t="shared" ca="1" si="316"/>
        <v>4.6582839570833083E-2</v>
      </c>
      <c r="AL2811" s="87">
        <f t="shared" ca="1" si="314"/>
        <v>6.5494304414251248E-2</v>
      </c>
      <c r="AM2811" s="87">
        <f t="shared" ca="1" si="315"/>
        <v>105.6063926466442</v>
      </c>
    </row>
    <row r="2812" spans="2:39" x14ac:dyDescent="0.45">
      <c r="B2812" s="86">
        <v>39995</v>
      </c>
      <c r="C2812" s="5">
        <v>201.1</v>
      </c>
      <c r="E2812" s="86">
        <v>40021</v>
      </c>
      <c r="F2812" s="5">
        <v>3.9565000000000001</v>
      </c>
      <c r="G2812" s="5">
        <v>1.03764316281337</v>
      </c>
      <c r="I2812" s="86">
        <v>39884</v>
      </c>
      <c r="J2812" s="5">
        <v>41.18</v>
      </c>
      <c r="L2812" s="86">
        <v>40025</v>
      </c>
      <c r="M2812" s="5">
        <v>2.2595000000000001</v>
      </c>
      <c r="O2812" s="86">
        <f t="shared" ca="1" si="310"/>
        <v>40025</v>
      </c>
      <c r="P2812" s="5">
        <v>756.55</v>
      </c>
      <c r="Q2812" s="5">
        <v>49.047967009648197</v>
      </c>
      <c r="R2812" s="1"/>
      <c r="V2812" s="86">
        <v>39989</v>
      </c>
      <c r="W2812" s="5">
        <v>20.75</v>
      </c>
      <c r="Z2812" s="86">
        <v>39885</v>
      </c>
      <c r="AA2812" s="5">
        <v>66.959999999999994</v>
      </c>
      <c r="AC2812" s="1">
        <v>39875</v>
      </c>
      <c r="AD2812">
        <v>3.1869999999999998</v>
      </c>
      <c r="AE2812" s="87">
        <f t="shared" ca="1" si="311"/>
        <v>-8.0000000000000071E-3</v>
      </c>
      <c r="AF2812" s="87">
        <f t="shared" ca="1" si="312"/>
        <v>8.453438649449127E-2</v>
      </c>
      <c r="AG2812" s="87">
        <f t="shared" ca="1" si="313"/>
        <v>1.363076025025753</v>
      </c>
      <c r="AI2812" s="1">
        <v>39738</v>
      </c>
      <c r="AJ2812">
        <v>940.55</v>
      </c>
      <c r="AK2812" s="85">
        <f t="shared" ca="1" si="316"/>
        <v>-6.232200692903124E-3</v>
      </c>
      <c r="AL2812" s="87">
        <f t="shared" ca="1" si="314"/>
        <v>5.6929878220321008E-2</v>
      </c>
      <c r="AM2812" s="87">
        <f t="shared" ca="1" si="315"/>
        <v>91.796670358295174</v>
      </c>
    </row>
    <row r="2813" spans="2:39" x14ac:dyDescent="0.45">
      <c r="B2813" s="86">
        <v>39994</v>
      </c>
      <c r="C2813" s="5">
        <v>200.54</v>
      </c>
      <c r="E2813" s="86">
        <v>40018</v>
      </c>
      <c r="F2813" s="5">
        <v>3.8835000000000002</v>
      </c>
      <c r="G2813" s="5">
        <v>2.0665122590167861</v>
      </c>
      <c r="I2813" s="86">
        <v>39883</v>
      </c>
      <c r="J2813" s="5">
        <v>43.61</v>
      </c>
      <c r="L2813" s="86">
        <v>40024</v>
      </c>
      <c r="M2813" s="5">
        <v>2.319</v>
      </c>
      <c r="O2813" s="86">
        <f t="shared" ca="1" si="310"/>
        <v>40024</v>
      </c>
      <c r="P2813" s="5">
        <v>750.74</v>
      </c>
      <c r="Q2813" s="5">
        <v>57.6416377544491</v>
      </c>
      <c r="R2813" s="1"/>
      <c r="V2813" s="86">
        <v>39988</v>
      </c>
      <c r="W2813" s="5">
        <v>23.5</v>
      </c>
      <c r="Z2813" s="86">
        <v>39884</v>
      </c>
      <c r="AA2813" s="5">
        <v>66.81</v>
      </c>
      <c r="AC2813" s="1">
        <v>39874</v>
      </c>
      <c r="AD2813">
        <v>3.1949999999999998</v>
      </c>
      <c r="AE2813" s="87">
        <f t="shared" ca="1" si="311"/>
        <v>-0.13400000000000034</v>
      </c>
      <c r="AF2813" s="87">
        <f t="shared" ca="1" si="312"/>
        <v>0.1342193478353004</v>
      </c>
      <c r="AG2813" s="87">
        <f t="shared" ca="1" si="313"/>
        <v>2.1642219541134575</v>
      </c>
      <c r="AI2813" s="1">
        <v>39737</v>
      </c>
      <c r="AJ2813">
        <v>946.43</v>
      </c>
      <c r="AK2813" s="85">
        <f t="shared" ca="1" si="316"/>
        <v>4.1628859611446023E-2</v>
      </c>
      <c r="AL2813" s="87">
        <f t="shared" ca="1" si="314"/>
        <v>8.5790538675603434E-2</v>
      </c>
      <c r="AM2813" s="87">
        <f t="shared" ca="1" si="315"/>
        <v>138.33308703361803</v>
      </c>
    </row>
    <row r="2814" spans="2:39" x14ac:dyDescent="0.45">
      <c r="B2814" s="86">
        <v>39993</v>
      </c>
      <c r="C2814" s="5">
        <v>199.2</v>
      </c>
      <c r="E2814" s="86">
        <v>40017</v>
      </c>
      <c r="F2814" s="5">
        <v>3.895</v>
      </c>
      <c r="G2814" s="5">
        <v>2.0999305544072948</v>
      </c>
      <c r="I2814" s="86">
        <v>39882</v>
      </c>
      <c r="J2814" s="5">
        <v>44.37</v>
      </c>
      <c r="L2814" s="86">
        <v>40023</v>
      </c>
      <c r="M2814" s="5">
        <v>2.3734999999999999</v>
      </c>
      <c r="O2814" s="86">
        <f t="shared" ca="1" si="310"/>
        <v>40023</v>
      </c>
      <c r="P2814" s="5">
        <v>721.36</v>
      </c>
      <c r="Q2814" s="5">
        <v>54.218097869732901</v>
      </c>
      <c r="R2814" s="1"/>
      <c r="V2814" s="86">
        <v>39987</v>
      </c>
      <c r="W2814" s="5">
        <v>26</v>
      </c>
      <c r="Z2814" s="86">
        <v>39883</v>
      </c>
      <c r="AA2814" s="5">
        <v>65.72</v>
      </c>
      <c r="AC2814" s="1">
        <v>39871</v>
      </c>
      <c r="AD2814">
        <v>3.3290000000000002</v>
      </c>
      <c r="AE2814" s="87">
        <f t="shared" ca="1" si="311"/>
        <v>2.6000000000000245E-2</v>
      </c>
      <c r="AF2814" s="87">
        <f t="shared" ca="1" si="312"/>
        <v>7.6072881720974081E-2</v>
      </c>
      <c r="AG2814" s="87">
        <f t="shared" ca="1" si="313"/>
        <v>1.2266383601806448</v>
      </c>
      <c r="AI2814" s="1">
        <v>39736</v>
      </c>
      <c r="AJ2814">
        <v>907.84</v>
      </c>
      <c r="AK2814" s="85">
        <f t="shared" ca="1" si="316"/>
        <v>-9.4695144680857268E-2</v>
      </c>
      <c r="AL2814" s="87">
        <f t="shared" ca="1" si="314"/>
        <v>8.3944975446575101E-2</v>
      </c>
      <c r="AM2814" s="87">
        <f t="shared" ca="1" si="315"/>
        <v>135.35720574497631</v>
      </c>
    </row>
    <row r="2815" spans="2:39" x14ac:dyDescent="0.45">
      <c r="B2815" s="86">
        <v>39989</v>
      </c>
      <c r="C2815" s="5">
        <v>198.55</v>
      </c>
      <c r="E2815" s="86">
        <v>40016</v>
      </c>
      <c r="F2815" s="5">
        <v>3.7494999999999998</v>
      </c>
      <c r="G2815" s="5">
        <v>1.7836262874641995</v>
      </c>
      <c r="I2815" s="86">
        <v>39881</v>
      </c>
      <c r="J2815" s="5">
        <v>49.68</v>
      </c>
      <c r="L2815" s="86">
        <v>40022</v>
      </c>
      <c r="M2815" s="5">
        <v>2.4184999999999999</v>
      </c>
      <c r="O2815" s="86">
        <f t="shared" ca="1" si="310"/>
        <v>40022</v>
      </c>
      <c r="P2815" s="5">
        <v>719.6</v>
      </c>
      <c r="Q2815" s="5">
        <v>54.324407938027498</v>
      </c>
      <c r="R2815" s="1"/>
      <c r="V2815" s="86">
        <v>39986</v>
      </c>
      <c r="W2815" s="5">
        <v>25.25</v>
      </c>
      <c r="Z2815" s="86">
        <v>39882</v>
      </c>
      <c r="AA2815" s="5">
        <v>64.69</v>
      </c>
      <c r="AC2815" s="1">
        <v>39870</v>
      </c>
      <c r="AD2815">
        <v>3.3029999999999999</v>
      </c>
      <c r="AE2815" s="87">
        <f t="shared" ca="1" si="311"/>
        <v>5.9499999999999886E-2</v>
      </c>
      <c r="AF2815" s="87">
        <f t="shared" ca="1" si="312"/>
        <v>9.3063598325732771E-2</v>
      </c>
      <c r="AG2815" s="87">
        <f t="shared" ca="1" si="313"/>
        <v>1.5006054333723657</v>
      </c>
      <c r="AI2815" s="1">
        <v>39735</v>
      </c>
      <c r="AJ2815">
        <v>998.01</v>
      </c>
      <c r="AK2815" s="85">
        <f t="shared" ca="1" si="316"/>
        <v>-5.3363839311829468E-3</v>
      </c>
      <c r="AL2815" s="87">
        <f t="shared" ca="1" si="314"/>
        <v>7.8331388819820005E-2</v>
      </c>
      <c r="AM2815" s="87">
        <f t="shared" ca="1" si="315"/>
        <v>126.30556928951604</v>
      </c>
    </row>
    <row r="2816" spans="2:39" x14ac:dyDescent="0.45">
      <c r="B2816" s="86">
        <v>39988</v>
      </c>
      <c r="C2816" s="5">
        <v>197.12</v>
      </c>
      <c r="E2816" s="86">
        <v>40015</v>
      </c>
      <c r="F2816" s="5">
        <v>3.6905000000000001</v>
      </c>
      <c r="G2816" s="5">
        <v>1.6164406577415682</v>
      </c>
      <c r="I2816" s="86">
        <v>39878</v>
      </c>
      <c r="J2816" s="5">
        <v>49.33</v>
      </c>
      <c r="L2816" s="86">
        <v>40021</v>
      </c>
      <c r="M2816" s="5">
        <v>2.4984999999999999</v>
      </c>
      <c r="O2816" s="86">
        <f t="shared" ca="1" si="310"/>
        <v>40021</v>
      </c>
      <c r="P2816" s="5">
        <v>676.53</v>
      </c>
      <c r="Q2816" s="5">
        <v>35.236857510758597</v>
      </c>
      <c r="R2816" s="1"/>
      <c r="V2816" s="86">
        <v>39983</v>
      </c>
      <c r="W2816" s="5">
        <v>25.75</v>
      </c>
      <c r="Z2816" s="86">
        <v>39881</v>
      </c>
      <c r="AA2816" s="5">
        <v>61.64</v>
      </c>
      <c r="AC2816" s="1">
        <v>39869</v>
      </c>
      <c r="AD2816">
        <v>3.2435</v>
      </c>
      <c r="AE2816" s="87">
        <f t="shared" ca="1" si="311"/>
        <v>0.19249999999999989</v>
      </c>
      <c r="AF2816" s="87">
        <f t="shared" ca="1" si="312"/>
        <v>0.11582125236760299</v>
      </c>
      <c r="AG2816" s="87">
        <f t="shared" ca="1" si="313"/>
        <v>1.8675615786366977</v>
      </c>
      <c r="AI2816" s="1">
        <v>39734</v>
      </c>
      <c r="AJ2816">
        <v>1003.35</v>
      </c>
      <c r="AK2816" s="85">
        <f t="shared" ca="1" si="316"/>
        <v>0.10957195934756697</v>
      </c>
      <c r="AL2816" s="87">
        <f t="shared" ca="1" si="314"/>
        <v>7.8612148824951641E-2</v>
      </c>
      <c r="AM2816" s="87">
        <f t="shared" ca="1" si="315"/>
        <v>126.75828119487301</v>
      </c>
    </row>
    <row r="2817" spans="2:39" x14ac:dyDescent="0.45">
      <c r="B2817" s="86">
        <v>39987</v>
      </c>
      <c r="C2817" s="5">
        <v>203.07</v>
      </c>
      <c r="E2817" s="86">
        <v>40014</v>
      </c>
      <c r="F2817" s="5">
        <v>3.8479999999999999</v>
      </c>
      <c r="G2817" s="5">
        <v>1.6671173923872316</v>
      </c>
      <c r="I2817" s="86">
        <v>39877</v>
      </c>
      <c r="J2817" s="5">
        <v>50.17</v>
      </c>
      <c r="L2817" s="86">
        <v>40018</v>
      </c>
      <c r="M2817" s="5">
        <v>2.4424999999999999</v>
      </c>
      <c r="O2817" s="86">
        <f t="shared" ca="1" si="310"/>
        <v>40018</v>
      </c>
      <c r="P2817" s="5">
        <v>683.38</v>
      </c>
      <c r="Q2817" s="5">
        <v>45.817063615616703</v>
      </c>
      <c r="R2817" s="1"/>
      <c r="V2817" s="86">
        <v>39982</v>
      </c>
      <c r="W2817" s="5">
        <v>26</v>
      </c>
      <c r="Z2817" s="86">
        <v>39878</v>
      </c>
      <c r="AA2817" s="5">
        <v>62</v>
      </c>
      <c r="AC2817" s="1">
        <v>39868</v>
      </c>
      <c r="AD2817">
        <v>3.0510000000000002</v>
      </c>
      <c r="AE2817" s="87">
        <f t="shared" ca="1" si="311"/>
        <v>4.3000000000000149E-2</v>
      </c>
      <c r="AF2817" s="87">
        <f t="shared" ca="1" si="312"/>
        <v>6.7203050525999161E-2</v>
      </c>
      <c r="AG2817" s="87">
        <f t="shared" ca="1" si="313"/>
        <v>1.0836166296250713</v>
      </c>
      <c r="AI2817" s="1">
        <v>39731</v>
      </c>
      <c r="AJ2817">
        <v>899.22</v>
      </c>
      <c r="AK2817" s="85">
        <f t="shared" ca="1" si="316"/>
        <v>-1.1828962673529704E-2</v>
      </c>
      <c r="AL2817" s="87">
        <f t="shared" ca="1" si="314"/>
        <v>3.4228347418907644E-2</v>
      </c>
      <c r="AM2817" s="87">
        <f t="shared" ca="1" si="315"/>
        <v>55.191551837908563</v>
      </c>
    </row>
    <row r="2818" spans="2:39" x14ac:dyDescent="0.45">
      <c r="B2818" s="86">
        <v>39986</v>
      </c>
      <c r="C2818" s="5">
        <v>199.24</v>
      </c>
      <c r="E2818" s="86">
        <v>40011</v>
      </c>
      <c r="F2818" s="5">
        <v>3.8860000000000001</v>
      </c>
      <c r="G2818" s="5">
        <v>1.5586529600908594</v>
      </c>
      <c r="I2818" s="86">
        <v>39876</v>
      </c>
      <c r="J2818" s="5">
        <v>47.56</v>
      </c>
      <c r="L2818" s="86">
        <v>40017</v>
      </c>
      <c r="M2818" s="5">
        <v>2.4415</v>
      </c>
      <c r="O2818" s="86">
        <f t="shared" ca="1" si="310"/>
        <v>40017</v>
      </c>
      <c r="P2818" s="5">
        <v>682.55</v>
      </c>
      <c r="Q2818" s="5">
        <v>47.2653176163696</v>
      </c>
      <c r="R2818" s="1"/>
      <c r="V2818" s="86">
        <v>39981</v>
      </c>
      <c r="W2818" s="5">
        <v>19.5</v>
      </c>
      <c r="Z2818" s="86">
        <v>39877</v>
      </c>
      <c r="AA2818" s="5">
        <v>62.3</v>
      </c>
      <c r="AC2818" s="1">
        <v>39867</v>
      </c>
      <c r="AD2818">
        <v>3.008</v>
      </c>
      <c r="AE2818" s="87">
        <f t="shared" ca="1" si="311"/>
        <v>-3.1000000000000139E-2</v>
      </c>
      <c r="AF2818" s="87">
        <f t="shared" ca="1" si="312"/>
        <v>7.8855881201087288E-2</v>
      </c>
      <c r="AG2818" s="87">
        <f t="shared" ca="1" si="313"/>
        <v>1.2715128784247518</v>
      </c>
      <c r="AI2818" s="1">
        <v>39730</v>
      </c>
      <c r="AJ2818">
        <v>909.92</v>
      </c>
      <c r="AK2818" s="85">
        <f t="shared" ca="1" si="316"/>
        <v>-7.9224042052700616E-2</v>
      </c>
      <c r="AL2818" s="87">
        <f t="shared" ca="1" si="314"/>
        <v>2.8936048157493229E-2</v>
      </c>
      <c r="AM2818" s="87">
        <f t="shared" ca="1" si="315"/>
        <v>46.657975692577949</v>
      </c>
    </row>
    <row r="2819" spans="2:39" x14ac:dyDescent="0.45">
      <c r="B2819" s="86">
        <v>39983</v>
      </c>
      <c r="C2819" s="5">
        <v>203.8</v>
      </c>
      <c r="E2819" s="86">
        <v>40010</v>
      </c>
      <c r="F2819" s="5">
        <v>3.7989000000000002</v>
      </c>
      <c r="G2819" s="5">
        <v>1.5611465231254451</v>
      </c>
      <c r="I2819" s="86">
        <v>39875</v>
      </c>
      <c r="J2819" s="5">
        <v>50.93</v>
      </c>
      <c r="L2819" s="86">
        <v>40016</v>
      </c>
      <c r="M2819" s="5">
        <v>2.3849999999999998</v>
      </c>
      <c r="O2819" s="86">
        <f t="shared" ca="1" si="310"/>
        <v>40016</v>
      </c>
      <c r="P2819" s="5">
        <v>712.87</v>
      </c>
      <c r="Q2819" s="5">
        <v>43.641464960118803</v>
      </c>
      <c r="R2819" s="1"/>
      <c r="V2819" s="86">
        <v>39980</v>
      </c>
      <c r="W2819" s="5">
        <v>21.38</v>
      </c>
      <c r="Z2819" s="86">
        <v>39876</v>
      </c>
      <c r="AA2819" s="5">
        <v>65.400000000000006</v>
      </c>
      <c r="AC2819" s="1">
        <v>39864</v>
      </c>
      <c r="AD2819">
        <v>3.0390000000000001</v>
      </c>
      <c r="AE2819" s="87">
        <f t="shared" ca="1" si="311"/>
        <v>-6.999999999999984E-2</v>
      </c>
      <c r="AF2819" s="87">
        <f t="shared" ca="1" si="312"/>
        <v>0.12871771439860169</v>
      </c>
      <c r="AG2819" s="87">
        <f t="shared" ca="1" si="313"/>
        <v>2.0755107805068125</v>
      </c>
      <c r="AI2819" s="1">
        <v>39729</v>
      </c>
      <c r="AJ2819">
        <v>984.94</v>
      </c>
      <c r="AK2819" s="85">
        <f t="shared" ca="1" si="316"/>
        <v>-1.1397429009414909E-2</v>
      </c>
      <c r="AL2819" s="87">
        <f t="shared" ca="1" si="314"/>
        <v>2.2697796813652991E-2</v>
      </c>
      <c r="AM2819" s="87">
        <f t="shared" ca="1" si="315"/>
        <v>36.599097646035986</v>
      </c>
    </row>
    <row r="2820" spans="2:39" x14ac:dyDescent="0.45">
      <c r="B2820" s="86">
        <v>39982</v>
      </c>
      <c r="C2820" s="5">
        <v>204.06</v>
      </c>
      <c r="E2820" s="86">
        <v>40009</v>
      </c>
      <c r="F2820" s="5">
        <v>3.8525</v>
      </c>
      <c r="G2820" s="5">
        <v>1.8677360582623384</v>
      </c>
      <c r="I2820" s="86">
        <v>39874</v>
      </c>
      <c r="J2820" s="5">
        <v>52.65</v>
      </c>
      <c r="L2820" s="86">
        <v>40015</v>
      </c>
      <c r="M2820" s="5">
        <v>2.3344999999999998</v>
      </c>
      <c r="O2820" s="86">
        <f t="shared" ca="1" si="310"/>
        <v>40015</v>
      </c>
      <c r="P2820" s="5">
        <v>696.33</v>
      </c>
      <c r="Q2820" s="5">
        <v>38.724980352580197</v>
      </c>
      <c r="R2820" s="1"/>
      <c r="V2820" s="86">
        <v>39979</v>
      </c>
      <c r="W2820" s="5">
        <v>23.5</v>
      </c>
      <c r="Z2820" s="86">
        <v>39875</v>
      </c>
      <c r="AA2820" s="5">
        <v>65.41</v>
      </c>
      <c r="AC2820" s="1">
        <v>39863</v>
      </c>
      <c r="AD2820">
        <v>3.109</v>
      </c>
      <c r="AE2820" s="87">
        <f t="shared" ca="1" si="311"/>
        <v>7.6999999999999957E-2</v>
      </c>
      <c r="AF2820" s="87">
        <f t="shared" ca="1" si="312"/>
        <v>0.12469161960613072</v>
      </c>
      <c r="AG2820" s="87">
        <f t="shared" ca="1" si="313"/>
        <v>2.0105919526348455</v>
      </c>
      <c r="AI2820" s="1">
        <v>39728</v>
      </c>
      <c r="AJ2820">
        <v>996.23</v>
      </c>
      <c r="AK2820" s="85">
        <f t="shared" ca="1" si="316"/>
        <v>-5.9107757716857307E-2</v>
      </c>
      <c r="AL2820" s="87">
        <f t="shared" ca="1" si="314"/>
        <v>1.8727093912703163E-2</v>
      </c>
      <c r="AM2820" s="87">
        <f t="shared" ca="1" si="315"/>
        <v>30.196531600161137</v>
      </c>
    </row>
    <row r="2821" spans="2:39" x14ac:dyDescent="0.45">
      <c r="B2821" s="86">
        <v>39981</v>
      </c>
      <c r="C2821" s="5">
        <v>191.58</v>
      </c>
      <c r="E2821" s="86">
        <v>40008</v>
      </c>
      <c r="F2821" s="5">
        <v>3.69</v>
      </c>
      <c r="G2821" s="5">
        <v>1.6612609618399317</v>
      </c>
      <c r="I2821" s="86">
        <v>39871</v>
      </c>
      <c r="J2821" s="5">
        <v>46.35</v>
      </c>
      <c r="L2821" s="86">
        <v>40014</v>
      </c>
      <c r="M2821" s="5">
        <v>2.4015</v>
      </c>
      <c r="O2821" s="86">
        <f t="shared" ca="1" si="310"/>
        <v>40014</v>
      </c>
      <c r="P2821" s="5">
        <v>700.82</v>
      </c>
      <c r="Q2821" s="5">
        <v>39.173154504951299</v>
      </c>
      <c r="R2821" s="1"/>
      <c r="V2821" s="86">
        <v>39976</v>
      </c>
      <c r="W2821" s="5">
        <v>27.75</v>
      </c>
      <c r="Z2821" s="86">
        <v>39874</v>
      </c>
      <c r="AA2821" s="5">
        <v>65.150000000000006</v>
      </c>
      <c r="AC2821" s="1">
        <v>39862</v>
      </c>
      <c r="AD2821">
        <v>3.032</v>
      </c>
      <c r="AE2821" s="87">
        <f t="shared" ca="1" si="311"/>
        <v>8.8999999999999968E-2</v>
      </c>
      <c r="AF2821" s="87">
        <f t="shared" ca="1" si="312"/>
        <v>0.13821972845195921</v>
      </c>
      <c r="AG2821" s="87">
        <f t="shared" ca="1" si="313"/>
        <v>2.2287261533590592</v>
      </c>
      <c r="AI2821" s="1">
        <v>39727</v>
      </c>
      <c r="AJ2821">
        <v>1056.8900000000001</v>
      </c>
      <c r="AK2821" s="85">
        <f t="shared" ca="1" si="316"/>
        <v>-3.9279301334606172E-2</v>
      </c>
      <c r="AL2821" s="87">
        <f t="shared" ca="1" si="314"/>
        <v>1.8366974500076811E-2</v>
      </c>
      <c r="AM2821" s="87">
        <f t="shared" ca="1" si="315"/>
        <v>29.615856495209229</v>
      </c>
    </row>
    <row r="2822" spans="2:39" x14ac:dyDescent="0.45">
      <c r="B2822" s="86">
        <v>39980</v>
      </c>
      <c r="C2822" s="5">
        <v>187.15</v>
      </c>
      <c r="E2822" s="86">
        <v>40007</v>
      </c>
      <c r="F2822" s="5">
        <v>3.5518999999999998</v>
      </c>
      <c r="G2822" s="5">
        <v>2.1419689695853803</v>
      </c>
      <c r="I2822" s="86">
        <v>39870</v>
      </c>
      <c r="J2822" s="5">
        <v>44.66</v>
      </c>
      <c r="L2822" s="86">
        <v>40011</v>
      </c>
      <c r="M2822" s="5">
        <v>2.4300000000000002</v>
      </c>
      <c r="O2822" s="86">
        <f t="shared" ca="1" si="310"/>
        <v>40011</v>
      </c>
      <c r="P2822" s="5">
        <v>735.09</v>
      </c>
      <c r="Q2822" s="5">
        <v>38.8575939817948</v>
      </c>
      <c r="R2822" s="1"/>
      <c r="V2822" s="86">
        <v>39975</v>
      </c>
      <c r="W2822" s="5">
        <v>35.5</v>
      </c>
      <c r="Z2822" s="86">
        <v>39871</v>
      </c>
      <c r="AA2822" s="5">
        <v>67.25</v>
      </c>
      <c r="AC2822" s="1">
        <v>39861</v>
      </c>
      <c r="AD2822">
        <v>2.9430000000000001</v>
      </c>
      <c r="AE2822" s="87">
        <f t="shared" ca="1" si="311"/>
        <v>-0.18100000000000005</v>
      </c>
      <c r="AF2822" s="87">
        <f t="shared" ca="1" si="312"/>
        <v>0.12735340265052475</v>
      </c>
      <c r="AG2822" s="87">
        <f t="shared" ca="1" si="313"/>
        <v>2.0535119145827565</v>
      </c>
      <c r="AI2822" s="1">
        <v>39724</v>
      </c>
      <c r="AJ2822">
        <v>1099.23</v>
      </c>
      <c r="AK2822" s="85">
        <f t="shared" ca="1" si="316"/>
        <v>-1.359852173202372E-2</v>
      </c>
      <c r="AL2822" s="87">
        <f t="shared" ca="1" si="314"/>
        <v>3.9468570832267985E-2</v>
      </c>
      <c r="AM2822" s="87">
        <f t="shared" ca="1" si="315"/>
        <v>63.641158201344538</v>
      </c>
    </row>
    <row r="2823" spans="2:39" x14ac:dyDescent="0.45">
      <c r="B2823" s="86">
        <v>39979</v>
      </c>
      <c r="C2823" s="5">
        <v>189.57</v>
      </c>
      <c r="E2823" s="86">
        <v>40004</v>
      </c>
      <c r="F2823" s="5">
        <v>3.4815</v>
      </c>
      <c r="G2823" s="5">
        <v>1.8880650368388603</v>
      </c>
      <c r="I2823" s="86">
        <v>39869</v>
      </c>
      <c r="J2823" s="5">
        <v>44.67</v>
      </c>
      <c r="L2823" s="86">
        <v>40010</v>
      </c>
      <c r="M2823" s="5">
        <v>2.3704000000000001</v>
      </c>
      <c r="O2823" s="86">
        <f t="shared" ca="1" si="310"/>
        <v>40010</v>
      </c>
      <c r="P2823" s="5">
        <v>752.83</v>
      </c>
      <c r="Q2823" s="5">
        <v>38.3177583175706</v>
      </c>
      <c r="R2823" s="1"/>
      <c r="V2823" s="86">
        <v>39974</v>
      </c>
      <c r="W2823" s="5">
        <v>39</v>
      </c>
      <c r="Z2823" s="86">
        <v>39870</v>
      </c>
      <c r="AA2823" s="5">
        <v>68.28</v>
      </c>
      <c r="AC2823" s="1">
        <v>39860</v>
      </c>
      <c r="AD2823">
        <v>3.1240000000000001</v>
      </c>
      <c r="AE2823" s="87">
        <f t="shared" ca="1" si="311"/>
        <v>-1.6999999999999904E-2</v>
      </c>
      <c r="AF2823" s="87">
        <f t="shared" ca="1" si="312"/>
        <v>8.6664064063486007E-2</v>
      </c>
      <c r="AG2823" s="87">
        <f t="shared" ca="1" si="313"/>
        <v>1.3974160439897638</v>
      </c>
      <c r="AI2823" s="1">
        <v>39723</v>
      </c>
      <c r="AJ2823">
        <v>1114.28</v>
      </c>
      <c r="AK2823" s="85">
        <f t="shared" ca="1" si="316"/>
        <v>-4.1133537327248761E-2</v>
      </c>
      <c r="AL2823" s="87">
        <f t="shared" ca="1" si="314"/>
        <v>6.09959448948795E-2</v>
      </c>
      <c r="AM2823" s="87">
        <f t="shared" ca="1" si="315"/>
        <v>98.353005868706717</v>
      </c>
    </row>
    <row r="2824" spans="2:39" x14ac:dyDescent="0.45">
      <c r="B2824" s="86">
        <v>39976</v>
      </c>
      <c r="C2824" s="5">
        <v>189.24</v>
      </c>
      <c r="E2824" s="86">
        <v>40003</v>
      </c>
      <c r="F2824" s="5">
        <v>3.5760000000000001</v>
      </c>
      <c r="G2824" s="5">
        <v>1.882302667833557</v>
      </c>
      <c r="I2824" s="86">
        <v>39868</v>
      </c>
      <c r="J2824" s="5">
        <v>45.49</v>
      </c>
      <c r="L2824" s="86">
        <v>40009</v>
      </c>
      <c r="M2824" s="5">
        <v>2.3774999999999999</v>
      </c>
      <c r="O2824" s="86">
        <f t="shared" ca="1" si="310"/>
        <v>40009</v>
      </c>
      <c r="P2824" s="5">
        <v>764.9</v>
      </c>
      <c r="Q2824" s="5">
        <v>38.833749467369202</v>
      </c>
      <c r="R2824" s="1"/>
      <c r="V2824" s="86">
        <v>39973</v>
      </c>
      <c r="W2824" s="5">
        <v>37.5</v>
      </c>
      <c r="Z2824" s="86">
        <v>39869</v>
      </c>
      <c r="AA2824" s="5">
        <v>69.66</v>
      </c>
      <c r="AC2824" s="1">
        <v>39857</v>
      </c>
      <c r="AD2824">
        <v>3.141</v>
      </c>
      <c r="AE2824" s="87">
        <f t="shared" ca="1" si="311"/>
        <v>0.12820000000000009</v>
      </c>
      <c r="AF2824" s="87">
        <f t="shared" ca="1" si="312"/>
        <v>0.11486393036980759</v>
      </c>
      <c r="AG2824" s="87">
        <f t="shared" ca="1" si="313"/>
        <v>1.8521252252480125</v>
      </c>
      <c r="AI2824" s="1">
        <v>39722</v>
      </c>
      <c r="AJ2824">
        <v>1161.07</v>
      </c>
      <c r="AK2824" s="85">
        <f t="shared" ca="1" si="316"/>
        <v>-4.5457943822031664E-3</v>
      </c>
      <c r="AL2824" s="87">
        <f t="shared" ca="1" si="314"/>
        <v>6.0192192849693724E-2</v>
      </c>
      <c r="AM2824" s="87">
        <f t="shared" ca="1" si="315"/>
        <v>97.056994637904751</v>
      </c>
    </row>
    <row r="2825" spans="2:39" x14ac:dyDescent="0.45">
      <c r="B2825" s="86">
        <v>39975</v>
      </c>
      <c r="C2825" s="5">
        <v>197.43</v>
      </c>
      <c r="E2825" s="86">
        <v>40002</v>
      </c>
      <c r="F2825" s="5">
        <v>3.4725000000000001</v>
      </c>
      <c r="G2825" s="5">
        <v>1.3019725035498999</v>
      </c>
      <c r="I2825" s="86">
        <v>39867</v>
      </c>
      <c r="J2825" s="5">
        <v>52.62</v>
      </c>
      <c r="L2825" s="86">
        <v>40008</v>
      </c>
      <c r="M2825" s="5">
        <v>2.2999999999999998</v>
      </c>
      <c r="O2825" s="86">
        <f t="shared" ca="1" si="310"/>
        <v>40008</v>
      </c>
      <c r="P2825" s="5">
        <v>773.14</v>
      </c>
      <c r="Q2825" s="5">
        <v>39.932554052162601</v>
      </c>
      <c r="R2825" s="1"/>
      <c r="V2825" s="86">
        <v>39972</v>
      </c>
      <c r="W2825" s="5">
        <v>43.5</v>
      </c>
      <c r="Z2825" s="86">
        <v>39868</v>
      </c>
      <c r="AA2825" s="5">
        <v>70</v>
      </c>
      <c r="AC2825" s="1">
        <v>39856</v>
      </c>
      <c r="AD2825">
        <v>3.0127999999999999</v>
      </c>
      <c r="AE2825" s="87">
        <f t="shared" ca="1" si="311"/>
        <v>9.300000000000086E-3</v>
      </c>
      <c r="AF2825" s="87">
        <f t="shared" ca="1" si="312"/>
        <v>6.9653589282965167E-2</v>
      </c>
      <c r="AG2825" s="87">
        <f t="shared" ca="1" si="313"/>
        <v>1.1231303797867813</v>
      </c>
      <c r="AI2825" s="1">
        <v>39721</v>
      </c>
      <c r="AJ2825">
        <v>1166.3599999999999</v>
      </c>
      <c r="AK2825" s="85">
        <f t="shared" ca="1" si="316"/>
        <v>5.2785325126328934E-2</v>
      </c>
      <c r="AL2825" s="87">
        <f t="shared" ca="1" si="314"/>
        <v>6.2104356126045618E-2</v>
      </c>
      <c r="AM2825" s="87">
        <f t="shared" ca="1" si="315"/>
        <v>100.14026527606075</v>
      </c>
    </row>
    <row r="2826" spans="2:39" x14ac:dyDescent="0.45">
      <c r="B2826" s="86">
        <v>39974</v>
      </c>
      <c r="C2826" s="5">
        <v>202.11</v>
      </c>
      <c r="E2826" s="86">
        <v>40001</v>
      </c>
      <c r="F2826" s="5">
        <v>3.6475</v>
      </c>
      <c r="G2826" s="5">
        <v>0.48992795388709753</v>
      </c>
      <c r="I2826" s="86">
        <v>39864</v>
      </c>
      <c r="J2826" s="5">
        <v>49.3</v>
      </c>
      <c r="L2826" s="86">
        <v>40007</v>
      </c>
      <c r="M2826" s="5">
        <v>2.2239</v>
      </c>
      <c r="O2826" s="86">
        <f t="shared" ca="1" si="310"/>
        <v>40007</v>
      </c>
      <c r="P2826" s="5">
        <v>743.33</v>
      </c>
      <c r="Q2826" s="5">
        <v>34.477599872859102</v>
      </c>
      <c r="R2826" s="1"/>
      <c r="V2826" s="86">
        <v>39969</v>
      </c>
      <c r="W2826" s="5">
        <v>38</v>
      </c>
      <c r="Z2826" s="86">
        <v>39867</v>
      </c>
      <c r="AA2826" s="5">
        <v>69.02</v>
      </c>
      <c r="AC2826" s="1">
        <v>39855</v>
      </c>
      <c r="AD2826">
        <v>3.0034999999999998</v>
      </c>
      <c r="AE2826" s="87">
        <f t="shared" ca="1" si="311"/>
        <v>-7.8500000000000014E-2</v>
      </c>
      <c r="AF2826" s="87">
        <f t="shared" ca="1" si="312"/>
        <v>8.4034219220505593E-2</v>
      </c>
      <c r="AG2826" s="87">
        <f t="shared" ca="1" si="313"/>
        <v>1.3550110700654803</v>
      </c>
      <c r="AI2826" s="1">
        <v>39720</v>
      </c>
      <c r="AJ2826">
        <v>1106.3900000000001</v>
      </c>
      <c r="AK2826" s="85">
        <f t="shared" ca="1" si="316"/>
        <v>-9.2002410945936239E-2</v>
      </c>
      <c r="AL2826" s="87">
        <f t="shared" ca="1" si="314"/>
        <v>5.0280658986266061E-2</v>
      </c>
      <c r="AM2826" s="87">
        <f t="shared" ca="1" si="315"/>
        <v>81.075126500316117</v>
      </c>
    </row>
    <row r="2827" spans="2:39" x14ac:dyDescent="0.45">
      <c r="B2827" s="86">
        <v>39973</v>
      </c>
      <c r="C2827" s="5">
        <v>198.12</v>
      </c>
      <c r="E2827" s="86">
        <v>40000</v>
      </c>
      <c r="F2827" s="5">
        <v>3.7109999999999999</v>
      </c>
      <c r="G2827" s="5">
        <v>0.32336354669834405</v>
      </c>
      <c r="I2827" s="86">
        <v>39863</v>
      </c>
      <c r="J2827" s="5">
        <v>47.08</v>
      </c>
      <c r="L2827" s="86">
        <v>40004</v>
      </c>
      <c r="M2827" s="5">
        <v>2.1920000000000002</v>
      </c>
      <c r="O2827" s="86">
        <f t="shared" ca="1" si="310"/>
        <v>40004</v>
      </c>
      <c r="P2827" s="5">
        <v>770.05</v>
      </c>
      <c r="Q2827" s="5">
        <v>33.956666590541502</v>
      </c>
      <c r="R2827" s="1"/>
      <c r="V2827" s="86">
        <v>39968</v>
      </c>
      <c r="W2827" s="5">
        <v>33.5</v>
      </c>
      <c r="Z2827" s="86">
        <v>39864</v>
      </c>
      <c r="AA2827" s="5">
        <v>70.8</v>
      </c>
      <c r="AC2827" s="1">
        <v>39854</v>
      </c>
      <c r="AD2827">
        <v>3.0819999999999999</v>
      </c>
      <c r="AE2827" s="87">
        <f t="shared" ca="1" si="311"/>
        <v>-0.13549999999999995</v>
      </c>
      <c r="AF2827" s="87">
        <f t="shared" ca="1" si="312"/>
        <v>8.040004145935907E-2</v>
      </c>
      <c r="AG2827" s="87">
        <f t="shared" ca="1" si="313"/>
        <v>1.2964117144384846</v>
      </c>
      <c r="AI2827" s="1">
        <v>39717</v>
      </c>
      <c r="AJ2827">
        <v>1213.01</v>
      </c>
      <c r="AK2827" s="85">
        <f t="shared" ca="1" si="316"/>
        <v>3.1624300256987603E-3</v>
      </c>
      <c r="AL2827" s="87">
        <f t="shared" ca="1" si="314"/>
        <v>1.4549999137199888E-2</v>
      </c>
      <c r="AM2827" s="87">
        <f t="shared" ca="1" si="315"/>
        <v>23.461168656325402</v>
      </c>
    </row>
    <row r="2828" spans="2:39" x14ac:dyDescent="0.45">
      <c r="B2828" s="86">
        <v>39972</v>
      </c>
      <c r="C2828" s="5">
        <v>202.32</v>
      </c>
      <c r="E2828" s="86">
        <v>39997</v>
      </c>
      <c r="F2828" s="5">
        <v>3.71</v>
      </c>
      <c r="G2828" s="5">
        <v>0.95627610204027236</v>
      </c>
      <c r="I2828" s="86">
        <v>39862</v>
      </c>
      <c r="J2828" s="5">
        <v>48.46</v>
      </c>
      <c r="L2828" s="86">
        <v>40003</v>
      </c>
      <c r="M2828" s="5">
        <v>2.2845</v>
      </c>
      <c r="O2828" s="86">
        <f t="shared" ca="1" si="310"/>
        <v>40003</v>
      </c>
      <c r="P2828" s="5">
        <v>778.94</v>
      </c>
      <c r="Q2828" s="5">
        <v>40.219928407041003</v>
      </c>
      <c r="R2828" s="1"/>
      <c r="V2828" s="86">
        <v>39967</v>
      </c>
      <c r="W2828" s="5">
        <v>29.25</v>
      </c>
      <c r="Z2828" s="86">
        <v>39863</v>
      </c>
      <c r="AA2828" s="5">
        <v>71.849999999999994</v>
      </c>
      <c r="AC2828" s="1">
        <v>39853</v>
      </c>
      <c r="AD2828">
        <v>3.2174999999999998</v>
      </c>
      <c r="AE2828" s="87">
        <f t="shared" ca="1" si="311"/>
        <v>4.0000000000000036E-3</v>
      </c>
      <c r="AF2828" s="87">
        <f t="shared" ca="1" si="312"/>
        <v>3.439809830014838E-2</v>
      </c>
      <c r="AG2828" s="87">
        <f t="shared" ca="1" si="313"/>
        <v>0.55465266909421285</v>
      </c>
      <c r="AI2828" s="1">
        <v>39716</v>
      </c>
      <c r="AJ2828">
        <v>1209.18</v>
      </c>
      <c r="AK2828" s="85">
        <f t="shared" ca="1" si="316"/>
        <v>1.9465761499284553E-2</v>
      </c>
      <c r="AL2828" s="87">
        <f t="shared" ca="1" si="314"/>
        <v>2.4522391857845646E-2</v>
      </c>
      <c r="AM2828" s="87">
        <f t="shared" ca="1" si="315"/>
        <v>39.541168752545865</v>
      </c>
    </row>
    <row r="2829" spans="2:39" x14ac:dyDescent="0.45">
      <c r="B2829" s="86">
        <v>39969</v>
      </c>
      <c r="C2829" s="5">
        <v>205.18</v>
      </c>
      <c r="E2829" s="86">
        <v>39996</v>
      </c>
      <c r="F2829" s="5">
        <v>3.7189000000000001</v>
      </c>
      <c r="G2829" s="5">
        <v>1.0515692955451577</v>
      </c>
      <c r="I2829" s="86">
        <v>39861</v>
      </c>
      <c r="J2829" s="5">
        <v>48.66</v>
      </c>
      <c r="L2829" s="86">
        <v>40002</v>
      </c>
      <c r="M2829" s="5">
        <v>2.1884999999999999</v>
      </c>
      <c r="O2829" s="86">
        <f t="shared" ca="1" si="310"/>
        <v>40002</v>
      </c>
      <c r="P2829" s="5">
        <v>788.42</v>
      </c>
      <c r="Q2829" s="5">
        <v>42.371637655449099</v>
      </c>
      <c r="R2829" s="1"/>
      <c r="V2829" s="86">
        <v>39966</v>
      </c>
      <c r="W2829" s="5">
        <v>32.75</v>
      </c>
      <c r="Z2829" s="86">
        <v>39862</v>
      </c>
      <c r="AA2829" s="5">
        <v>71.489999999999995</v>
      </c>
      <c r="AC2829" s="1">
        <v>39850</v>
      </c>
      <c r="AD2829">
        <v>3.2134999999999998</v>
      </c>
      <c r="AE2829" s="87">
        <f t="shared" ca="1" si="311"/>
        <v>5.2999999999999936E-2</v>
      </c>
      <c r="AF2829" s="87">
        <f t="shared" ca="1" si="312"/>
        <v>6.8907395587605086E-2</v>
      </c>
      <c r="AG2829" s="87">
        <f t="shared" ca="1" si="313"/>
        <v>1.1110983679824846</v>
      </c>
      <c r="AI2829" s="1">
        <v>39715</v>
      </c>
      <c r="AJ2829">
        <v>1185.8699999999999</v>
      </c>
      <c r="AK2829" s="85">
        <f t="shared" ca="1" si="316"/>
        <v>-1.9797065549473961E-3</v>
      </c>
      <c r="AL2829" s="87">
        <f t="shared" ca="1" si="314"/>
        <v>3.2937627438215433E-2</v>
      </c>
      <c r="AM2829" s="87">
        <f t="shared" ca="1" si="315"/>
        <v>53.110328404864646</v>
      </c>
    </row>
    <row r="2830" spans="2:39" x14ac:dyDescent="0.45">
      <c r="B2830" s="86">
        <v>39968</v>
      </c>
      <c r="C2830" s="5">
        <v>200.32</v>
      </c>
      <c r="E2830" s="86">
        <v>39995</v>
      </c>
      <c r="F2830" s="5">
        <v>3.7645</v>
      </c>
      <c r="G2830" s="5">
        <v>0.97261931573115479</v>
      </c>
      <c r="I2830" s="86">
        <v>39857</v>
      </c>
      <c r="J2830" s="5">
        <v>42.93</v>
      </c>
      <c r="L2830" s="86">
        <v>40001</v>
      </c>
      <c r="M2830" s="5">
        <v>2.2959999999999998</v>
      </c>
      <c r="O2830" s="86">
        <f t="shared" ca="1" si="310"/>
        <v>40001</v>
      </c>
      <c r="P2830" s="5">
        <v>789.17</v>
      </c>
      <c r="Q2830" s="5">
        <v>42.263751526100002</v>
      </c>
      <c r="R2830" s="1"/>
      <c r="V2830" s="86">
        <v>39965</v>
      </c>
      <c r="W2830" s="5">
        <v>31.75</v>
      </c>
      <c r="Z2830" s="86">
        <v>39861</v>
      </c>
      <c r="AA2830" s="5">
        <v>71.92</v>
      </c>
      <c r="AC2830" s="1">
        <v>39849</v>
      </c>
      <c r="AD2830">
        <v>3.1604999999999999</v>
      </c>
      <c r="AE2830" s="87">
        <f t="shared" ca="1" si="311"/>
        <v>-7.5000000000002842E-3</v>
      </c>
      <c r="AF2830" s="87">
        <f t="shared" ca="1" si="312"/>
        <v>0.12353364926205349</v>
      </c>
      <c r="AG2830" s="87">
        <f t="shared" ca="1" si="313"/>
        <v>1.9919202418771722</v>
      </c>
      <c r="AI2830" s="1">
        <v>39714</v>
      </c>
      <c r="AJ2830">
        <v>1188.22</v>
      </c>
      <c r="AK2830" s="85">
        <f t="shared" ca="1" si="316"/>
        <v>-1.5756115391864084E-2</v>
      </c>
      <c r="AL2830" s="87">
        <f t="shared" ca="1" si="314"/>
        <v>4.058666311937506E-2</v>
      </c>
      <c r="AM2830" s="87">
        <f t="shared" ca="1" si="315"/>
        <v>65.444027842352909</v>
      </c>
    </row>
    <row r="2831" spans="2:39" x14ac:dyDescent="0.45">
      <c r="B2831" s="86">
        <v>39967</v>
      </c>
      <c r="C2831" s="5">
        <v>193.08</v>
      </c>
      <c r="E2831" s="86">
        <v>39994</v>
      </c>
      <c r="F2831" s="5">
        <v>3.7835000000000001</v>
      </c>
      <c r="G2831" s="5">
        <v>1.7144181471663618</v>
      </c>
      <c r="I2831" s="86">
        <v>39856</v>
      </c>
      <c r="J2831" s="5">
        <v>41.25</v>
      </c>
      <c r="L2831" s="86">
        <v>40000</v>
      </c>
      <c r="M2831" s="5">
        <v>2.3704999999999998</v>
      </c>
      <c r="O2831" s="86">
        <f t="shared" ca="1" si="310"/>
        <v>40000</v>
      </c>
      <c r="P2831" s="5">
        <v>826.84</v>
      </c>
      <c r="Q2831" s="5">
        <v>35.951213707948497</v>
      </c>
      <c r="R2831" s="1"/>
      <c r="V2831" s="86">
        <v>39962</v>
      </c>
      <c r="W2831" s="5">
        <v>19.25</v>
      </c>
      <c r="Z2831" s="86">
        <v>39857</v>
      </c>
      <c r="AA2831" s="5">
        <v>73.8</v>
      </c>
      <c r="AC2831" s="1">
        <v>39848</v>
      </c>
      <c r="AD2831">
        <v>3.1680000000000001</v>
      </c>
      <c r="AE2831" s="87">
        <f t="shared" ca="1" si="311"/>
        <v>6.0999999999999943E-2</v>
      </c>
      <c r="AF2831" s="87">
        <f t="shared" ca="1" si="312"/>
        <v>0.12346212307154522</v>
      </c>
      <c r="AG2831" s="87">
        <f t="shared" ca="1" si="313"/>
        <v>1.9907669167099091</v>
      </c>
      <c r="AI2831" s="1">
        <v>39713</v>
      </c>
      <c r="AJ2831">
        <v>1207.0899999999999</v>
      </c>
      <c r="AK2831" s="85">
        <f t="shared" ca="1" si="316"/>
        <v>-3.8986811199197322E-2</v>
      </c>
      <c r="AL2831" s="87">
        <f t="shared" ca="1" si="314"/>
        <v>4.8995350908162129E-2</v>
      </c>
      <c r="AM2831" s="87">
        <f t="shared" ca="1" si="315"/>
        <v>79.0026294979873</v>
      </c>
    </row>
    <row r="2832" spans="2:39" x14ac:dyDescent="0.45">
      <c r="B2832" s="86">
        <v>39966</v>
      </c>
      <c r="C2832" s="5">
        <v>203.3</v>
      </c>
      <c r="E2832" s="86">
        <v>39993</v>
      </c>
      <c r="F2832" s="5">
        <v>3.6934999999999998</v>
      </c>
      <c r="G2832" s="5">
        <v>1.4204928663436958</v>
      </c>
      <c r="I2832" s="86">
        <v>39855</v>
      </c>
      <c r="J2832" s="5">
        <v>44.53</v>
      </c>
      <c r="L2832" s="86">
        <v>39997</v>
      </c>
      <c r="M2832" s="5">
        <v>2.2650000000000001</v>
      </c>
      <c r="O2832" s="86">
        <f t="shared" ref="O2832:O2895" ca="1" si="317">VALUE(L2832)</f>
        <v>39997</v>
      </c>
      <c r="P2832" s="5">
        <v>835.19</v>
      </c>
      <c r="Q2832" s="5">
        <v>35.430712112028701</v>
      </c>
      <c r="R2832" s="1"/>
      <c r="V2832" s="86">
        <v>39961</v>
      </c>
      <c r="W2832" s="5">
        <v>26.5</v>
      </c>
      <c r="Z2832" s="86">
        <v>39856</v>
      </c>
      <c r="AA2832" s="5">
        <v>73.510000000000005</v>
      </c>
      <c r="AC2832" s="1">
        <v>39847</v>
      </c>
      <c r="AD2832">
        <v>3.1070000000000002</v>
      </c>
      <c r="AE2832" s="87">
        <f t="shared" ca="1" si="311"/>
        <v>0.15900000000000025</v>
      </c>
      <c r="AF2832" s="87">
        <f t="shared" ca="1" si="312"/>
        <v>0.15684088274426433</v>
      </c>
      <c r="AG2832" s="87">
        <f t="shared" ca="1" si="313"/>
        <v>2.5289832443098588</v>
      </c>
      <c r="AI2832" s="1">
        <v>39710</v>
      </c>
      <c r="AJ2832">
        <v>1255.08</v>
      </c>
      <c r="AK2832" s="85">
        <f t="shared" ca="1" si="316"/>
        <v>3.9459132751226464E-2</v>
      </c>
      <c r="AL2832" s="87">
        <f t="shared" ca="1" si="314"/>
        <v>4.2192508560868959E-2</v>
      </c>
      <c r="AM2832" s="87">
        <f t="shared" ca="1" si="315"/>
        <v>68.03337581300373</v>
      </c>
    </row>
    <row r="2833" spans="2:39" x14ac:dyDescent="0.45">
      <c r="B2833" s="86">
        <v>39965</v>
      </c>
      <c r="C2833" s="5">
        <v>205.48</v>
      </c>
      <c r="E2833" s="86">
        <v>39990</v>
      </c>
      <c r="F2833" s="5">
        <v>3.742</v>
      </c>
      <c r="G2833" s="5">
        <v>1.4215620750896978</v>
      </c>
      <c r="I2833" s="86">
        <v>39854</v>
      </c>
      <c r="J2833" s="5">
        <v>46.67</v>
      </c>
      <c r="L2833" s="86">
        <v>39996</v>
      </c>
      <c r="M2833" s="5">
        <v>2.3239000000000001</v>
      </c>
      <c r="O2833" s="86">
        <f t="shared" ca="1" si="317"/>
        <v>39996</v>
      </c>
      <c r="P2833" s="5">
        <v>833.74</v>
      </c>
      <c r="Q2833" s="5">
        <v>37.748473240754798</v>
      </c>
      <c r="R2833" s="1"/>
      <c r="V2833" s="86">
        <v>39960</v>
      </c>
      <c r="W2833" s="5">
        <v>33</v>
      </c>
      <c r="Z2833" s="86">
        <v>39855</v>
      </c>
      <c r="AA2833" s="5">
        <v>73.739999999999995</v>
      </c>
      <c r="AC2833" s="1">
        <v>39846</v>
      </c>
      <c r="AD2833">
        <v>2.948</v>
      </c>
      <c r="AE2833" s="87">
        <f t="shared" ca="1" si="311"/>
        <v>-0.13500000000000023</v>
      </c>
      <c r="AF2833" s="87">
        <f t="shared" ca="1" si="312"/>
        <v>0.15361016676422623</v>
      </c>
      <c r="AG2833" s="87">
        <f t="shared" ca="1" si="313"/>
        <v>2.4768895144246303</v>
      </c>
      <c r="AI2833" s="1">
        <v>39709</v>
      </c>
      <c r="AJ2833">
        <v>1206.52</v>
      </c>
      <c r="AK2833" s="85">
        <f t="shared" ca="1" si="316"/>
        <v>4.2437099224956872E-2</v>
      </c>
      <c r="AL2833" s="87">
        <f t="shared" ca="1" si="314"/>
        <v>4.6284298931492655E-2</v>
      </c>
      <c r="AM2833" s="87">
        <f t="shared" ca="1" si="315"/>
        <v>74.63118953699859</v>
      </c>
    </row>
    <row r="2834" spans="2:39" x14ac:dyDescent="0.45">
      <c r="B2834" s="86">
        <v>39962</v>
      </c>
      <c r="C2834" s="5">
        <v>178.17</v>
      </c>
      <c r="E2834" s="86">
        <v>39989</v>
      </c>
      <c r="F2834" s="5">
        <v>3.7534999999999998</v>
      </c>
      <c r="G2834" s="5">
        <v>1.4204471068411251</v>
      </c>
      <c r="I2834" s="86">
        <v>39853</v>
      </c>
      <c r="J2834" s="5">
        <v>43.64</v>
      </c>
      <c r="L2834" s="86">
        <v>39995</v>
      </c>
      <c r="M2834" s="5">
        <v>2.286</v>
      </c>
      <c r="O2834" s="86">
        <f t="shared" ca="1" si="317"/>
        <v>39995</v>
      </c>
      <c r="P2834" s="5">
        <v>827.16</v>
      </c>
      <c r="Q2834" s="5">
        <v>40.864590080442802</v>
      </c>
      <c r="R2834" s="1"/>
      <c r="V2834" s="86">
        <v>39959</v>
      </c>
      <c r="W2834" s="5">
        <v>19.5</v>
      </c>
      <c r="Z2834" s="86">
        <v>39854</v>
      </c>
      <c r="AA2834" s="5">
        <v>73.91</v>
      </c>
      <c r="AC2834" s="1">
        <v>39843</v>
      </c>
      <c r="AD2834">
        <v>3.0830000000000002</v>
      </c>
      <c r="AE2834" s="87">
        <f t="shared" ca="1" si="311"/>
        <v>-6.4999999999999503E-3</v>
      </c>
      <c r="AF2834" s="87">
        <f t="shared" ca="1" si="312"/>
        <v>0.14053054235052745</v>
      </c>
      <c r="AG2834" s="87">
        <f t="shared" ca="1" si="313"/>
        <v>2.2659869078762744</v>
      </c>
      <c r="AI2834" s="1">
        <v>39708</v>
      </c>
      <c r="AJ2834">
        <v>1156.3900000000001</v>
      </c>
      <c r="AK2834" s="85">
        <f t="shared" ca="1" si="316"/>
        <v>-4.8279825475115869E-2</v>
      </c>
      <c r="AL2834" s="87">
        <f t="shared" ca="1" si="314"/>
        <v>3.4072589873883237E-2</v>
      </c>
      <c r="AM2834" s="87">
        <f t="shared" ca="1" si="315"/>
        <v>54.94040034306277</v>
      </c>
    </row>
    <row r="2835" spans="2:39" x14ac:dyDescent="0.45">
      <c r="B2835" s="86">
        <v>39961</v>
      </c>
      <c r="C2835" s="5">
        <v>183.74</v>
      </c>
      <c r="E2835" s="86">
        <v>39988</v>
      </c>
      <c r="F2835" s="5">
        <v>3.9209999999999998</v>
      </c>
      <c r="G2835" s="5">
        <v>0.99079954245716251</v>
      </c>
      <c r="I2835" s="86">
        <v>39850</v>
      </c>
      <c r="J2835" s="5">
        <v>43.37</v>
      </c>
      <c r="L2835" s="86">
        <v>39994</v>
      </c>
      <c r="M2835" s="5">
        <v>2.2490000000000001</v>
      </c>
      <c r="O2835" s="86">
        <f t="shared" ca="1" si="317"/>
        <v>39994</v>
      </c>
      <c r="P2835" s="5">
        <v>869.89</v>
      </c>
      <c r="Q2835" s="5">
        <v>35.787380809365601</v>
      </c>
      <c r="R2835" s="1"/>
      <c r="V2835" s="86">
        <v>39958</v>
      </c>
      <c r="W2835" s="5">
        <v>14.1</v>
      </c>
      <c r="Z2835" s="86">
        <v>39853</v>
      </c>
      <c r="AA2835" s="5">
        <v>74.400000000000006</v>
      </c>
      <c r="AC2835" s="1">
        <v>39842</v>
      </c>
      <c r="AD2835">
        <v>3.0895000000000001</v>
      </c>
      <c r="AE2835" s="87">
        <f t="shared" ca="1" si="311"/>
        <v>0.20700000000000029</v>
      </c>
      <c r="AF2835" s="87">
        <f t="shared" ca="1" si="312"/>
        <v>0.13337439471902668</v>
      </c>
      <c r="AG2835" s="87">
        <f t="shared" ca="1" si="313"/>
        <v>2.1505974944962039</v>
      </c>
      <c r="AI2835" s="1">
        <v>39707</v>
      </c>
      <c r="AJ2835">
        <v>1213.5899999999999</v>
      </c>
      <c r="AK2835" s="85">
        <f t="shared" ca="1" si="316"/>
        <v>1.7363264468486114E-2</v>
      </c>
      <c r="AL2835" s="87">
        <f t="shared" ca="1" si="314"/>
        <v>3.0377200813662263E-2</v>
      </c>
      <c r="AM2835" s="87">
        <f t="shared" ca="1" si="315"/>
        <v>48.981764526313917</v>
      </c>
    </row>
    <row r="2836" spans="2:39" x14ac:dyDescent="0.45">
      <c r="B2836" s="86">
        <v>39960</v>
      </c>
      <c r="C2836" s="5">
        <v>181.77</v>
      </c>
      <c r="E2836" s="86">
        <v>39987</v>
      </c>
      <c r="F2836" s="5">
        <v>3.8814000000000002</v>
      </c>
      <c r="G2836" s="5">
        <v>2.2961496902423404</v>
      </c>
      <c r="I2836" s="86">
        <v>39849</v>
      </c>
      <c r="J2836" s="5">
        <v>43.73</v>
      </c>
      <c r="L2836" s="86">
        <v>39993</v>
      </c>
      <c r="M2836" s="5">
        <v>2.2094999999999998</v>
      </c>
      <c r="O2836" s="86">
        <f t="shared" ca="1" si="317"/>
        <v>39993</v>
      </c>
      <c r="P2836" s="5">
        <v>868.6</v>
      </c>
      <c r="Q2836" s="5">
        <v>36.001600236559597</v>
      </c>
      <c r="R2836" s="1"/>
      <c r="V2836" s="86">
        <v>39955</v>
      </c>
      <c r="W2836" s="5">
        <v>14.4</v>
      </c>
      <c r="Z2836" s="86">
        <v>39850</v>
      </c>
      <c r="AA2836" s="5">
        <v>73.83</v>
      </c>
      <c r="AC2836" s="1">
        <v>39841</v>
      </c>
      <c r="AD2836">
        <v>2.8824999999999998</v>
      </c>
      <c r="AE2836" s="87">
        <f t="shared" ca="1" si="311"/>
        <v>0.14349999999999996</v>
      </c>
      <c r="AF2836" s="87">
        <f t="shared" ca="1" si="312"/>
        <v>0.10304570183499503</v>
      </c>
      <c r="AG2836" s="87">
        <f t="shared" ca="1" si="313"/>
        <v>1.6615620160961015</v>
      </c>
      <c r="AI2836" s="1">
        <v>39706</v>
      </c>
      <c r="AJ2836">
        <v>1192.7</v>
      </c>
      <c r="AK2836" s="85">
        <f t="shared" ca="1" si="316"/>
        <v>-4.8282982749354428E-2</v>
      </c>
      <c r="AL2836" s="87">
        <f t="shared" ca="1" si="314"/>
        <v>2.8214291277034998E-2</v>
      </c>
      <c r="AM2836" s="87">
        <f t="shared" ca="1" si="315"/>
        <v>45.494177692205518</v>
      </c>
    </row>
    <row r="2837" spans="2:39" x14ac:dyDescent="0.45">
      <c r="B2837" s="86">
        <v>39959</v>
      </c>
      <c r="C2837" s="5">
        <v>171.83</v>
      </c>
      <c r="E2837" s="86">
        <v>39986</v>
      </c>
      <c r="F2837" s="5">
        <v>3.9350000000000001</v>
      </c>
      <c r="G2837" s="5">
        <v>2.2250078651546374</v>
      </c>
      <c r="I2837" s="86">
        <v>39848</v>
      </c>
      <c r="J2837" s="5">
        <v>43.85</v>
      </c>
      <c r="L2837" s="86">
        <v>39990</v>
      </c>
      <c r="M2837" s="5">
        <v>2.258</v>
      </c>
      <c r="O2837" s="86">
        <f t="shared" ca="1" si="317"/>
        <v>39990</v>
      </c>
      <c r="P2837" s="5">
        <v>845.85</v>
      </c>
      <c r="Q2837" s="5">
        <v>33.439691061801298</v>
      </c>
      <c r="R2837" s="1"/>
      <c r="V2837" s="86">
        <v>39954</v>
      </c>
      <c r="W2837" s="5">
        <v>11</v>
      </c>
      <c r="Z2837" s="86">
        <v>39849</v>
      </c>
      <c r="AA2837" s="5">
        <v>72.37</v>
      </c>
      <c r="AC2837" s="1">
        <v>39840</v>
      </c>
      <c r="AD2837">
        <v>2.7389999999999999</v>
      </c>
      <c r="AE2837" s="87">
        <f t="shared" ca="1" si="311"/>
        <v>-0.10200000000000031</v>
      </c>
      <c r="AF2837" s="87">
        <f t="shared" ca="1" si="312"/>
        <v>8.6033302660462246E-2</v>
      </c>
      <c r="AG2837" s="87">
        <f t="shared" ca="1" si="313"/>
        <v>1.3872453219720517</v>
      </c>
      <c r="AI2837" s="1">
        <v>39703</v>
      </c>
      <c r="AJ2837">
        <v>1251.7</v>
      </c>
      <c r="AK2837" s="85">
        <f t="shared" ca="1" si="316"/>
        <v>2.1193649840399688E-3</v>
      </c>
      <c r="AL2837" s="87">
        <f t="shared" ca="1" si="314"/>
        <v>2.1569969177672434E-2</v>
      </c>
      <c r="AM2837" s="87">
        <f t="shared" ca="1" si="315"/>
        <v>34.780530226650093</v>
      </c>
    </row>
    <row r="2838" spans="2:39" x14ac:dyDescent="0.45">
      <c r="B2838" s="86">
        <v>39955</v>
      </c>
      <c r="C2838" s="5">
        <v>159.86000000000001</v>
      </c>
      <c r="E2838" s="86">
        <v>39983</v>
      </c>
      <c r="F2838" s="5">
        <v>4.0439999999999996</v>
      </c>
      <c r="G2838" s="5">
        <v>2.0779716672755679</v>
      </c>
      <c r="I2838" s="86">
        <v>39847</v>
      </c>
      <c r="J2838" s="5">
        <v>43.06</v>
      </c>
      <c r="L2838" s="86">
        <v>39989</v>
      </c>
      <c r="M2838" s="5">
        <v>2.2610000000000001</v>
      </c>
      <c r="O2838" s="86">
        <f t="shared" ca="1" si="317"/>
        <v>39989</v>
      </c>
      <c r="P2838" s="5">
        <v>832.23</v>
      </c>
      <c r="Q2838" s="5">
        <v>32.413884982314599</v>
      </c>
      <c r="R2838" s="1"/>
      <c r="V2838" s="86">
        <v>39953</v>
      </c>
      <c r="W2838" s="5">
        <v>9.5</v>
      </c>
      <c r="Z2838" s="86">
        <v>39848</v>
      </c>
      <c r="AA2838" s="5">
        <v>72.97</v>
      </c>
      <c r="AC2838" s="1">
        <v>39839</v>
      </c>
      <c r="AD2838">
        <v>2.8410000000000002</v>
      </c>
      <c r="AE2838" s="87">
        <f t="shared" ca="1" si="311"/>
        <v>7.1000000000000174E-2</v>
      </c>
      <c r="AF2838" s="87">
        <f t="shared" ca="1" si="312"/>
        <v>4.642377264577565E-2</v>
      </c>
      <c r="AG2838" s="87">
        <f t="shared" ca="1" si="313"/>
        <v>0.74856084143730994</v>
      </c>
      <c r="AI2838" s="1">
        <v>39702</v>
      </c>
      <c r="AJ2838">
        <v>1249.05</v>
      </c>
      <c r="AK2838" s="85">
        <f t="shared" ca="1" si="316"/>
        <v>1.3711930251064272E-2</v>
      </c>
      <c r="AL2838" s="87">
        <f t="shared" ca="1" si="314"/>
        <v>2.4745124672030813E-2</v>
      </c>
      <c r="AM2838" s="87">
        <f t="shared" ca="1" si="315"/>
        <v>39.900314623938804</v>
      </c>
    </row>
    <row r="2839" spans="2:39" x14ac:dyDescent="0.45">
      <c r="B2839" s="86">
        <v>39954</v>
      </c>
      <c r="C2839" s="5">
        <v>150.44999999999999</v>
      </c>
      <c r="E2839" s="86">
        <v>39982</v>
      </c>
      <c r="F2839" s="5">
        <v>4.093</v>
      </c>
      <c r="G2839" s="5">
        <v>2.3736940830696796</v>
      </c>
      <c r="I2839" s="86">
        <v>39846</v>
      </c>
      <c r="J2839" s="5">
        <v>45.52</v>
      </c>
      <c r="L2839" s="86">
        <v>39988</v>
      </c>
      <c r="M2839" s="5">
        <v>2.3199999999999998</v>
      </c>
      <c r="O2839" s="86">
        <f t="shared" ca="1" si="317"/>
        <v>39988</v>
      </c>
      <c r="P2839" s="5">
        <v>838.51</v>
      </c>
      <c r="Q2839" s="5">
        <v>33.304309378402898</v>
      </c>
      <c r="R2839" s="1"/>
      <c r="V2839" s="86">
        <v>39952</v>
      </c>
      <c r="W2839" s="5">
        <v>7.75</v>
      </c>
      <c r="Z2839" s="86">
        <v>39847</v>
      </c>
      <c r="AA2839" s="5">
        <v>73.03</v>
      </c>
      <c r="AC2839" s="1">
        <v>39836</v>
      </c>
      <c r="AD2839">
        <v>2.77</v>
      </c>
      <c r="AE2839" s="87">
        <f t="shared" ca="1" si="311"/>
        <v>3.0499999999999972E-2</v>
      </c>
      <c r="AF2839" s="87">
        <f t="shared" ca="1" si="312"/>
        <v>4.5827575395897505E-2</v>
      </c>
      <c r="AG2839" s="87">
        <f t="shared" ca="1" si="313"/>
        <v>0.73894744964262127</v>
      </c>
      <c r="AI2839" s="1">
        <v>39701</v>
      </c>
      <c r="AJ2839">
        <v>1232.04</v>
      </c>
      <c r="AK2839" s="85">
        <f t="shared" ca="1" si="316"/>
        <v>6.1305681413860308E-3</v>
      </c>
      <c r="AL2839" s="87">
        <f t="shared" ca="1" si="314"/>
        <v>2.3608230161582429E-2</v>
      </c>
      <c r="AM2839" s="87">
        <f t="shared" ca="1" si="315"/>
        <v>38.067127308766693</v>
      </c>
    </row>
    <row r="2840" spans="2:39" x14ac:dyDescent="0.45">
      <c r="B2840" s="86">
        <v>39953</v>
      </c>
      <c r="C2840" s="5">
        <v>144.41</v>
      </c>
      <c r="E2840" s="86">
        <v>39981</v>
      </c>
      <c r="F2840" s="5">
        <v>3.8839999999999999</v>
      </c>
      <c r="G2840" s="5">
        <v>1.0778600403886678</v>
      </c>
      <c r="I2840" s="86">
        <v>39843</v>
      </c>
      <c r="J2840" s="5">
        <v>44.84</v>
      </c>
      <c r="L2840" s="86">
        <v>39987</v>
      </c>
      <c r="M2840" s="5">
        <v>2.3304</v>
      </c>
      <c r="O2840" s="86">
        <f t="shared" ca="1" si="317"/>
        <v>39987</v>
      </c>
      <c r="P2840" s="5">
        <v>825.44</v>
      </c>
      <c r="Q2840" s="5">
        <v>39.949113246830301</v>
      </c>
      <c r="R2840" s="1"/>
      <c r="V2840" s="86">
        <v>39951</v>
      </c>
      <c r="W2840" s="5">
        <v>8.5</v>
      </c>
      <c r="Z2840" s="86">
        <v>39846</v>
      </c>
      <c r="AA2840" s="5">
        <v>72.900000000000006</v>
      </c>
      <c r="AC2840" s="1">
        <v>39835</v>
      </c>
      <c r="AD2840">
        <v>2.7395</v>
      </c>
      <c r="AE2840" s="87">
        <f t="shared" ca="1" si="311"/>
        <v>8.8000000000000078E-2</v>
      </c>
      <c r="AF2840" s="87">
        <f t="shared" ca="1" si="312"/>
        <v>7.2806106657798145E-2</v>
      </c>
      <c r="AG2840" s="87">
        <f t="shared" ca="1" si="313"/>
        <v>1.1739631950505673</v>
      </c>
      <c r="AI2840" s="1">
        <v>39700</v>
      </c>
      <c r="AJ2840">
        <v>1224.51</v>
      </c>
      <c r="AK2840" s="85">
        <f t="shared" ca="1" si="316"/>
        <v>-3.4734463182025777E-2</v>
      </c>
      <c r="AL2840" s="87">
        <f t="shared" ca="1" si="314"/>
        <v>2.6790963563257716E-2</v>
      </c>
      <c r="AM2840" s="87">
        <f t="shared" ca="1" si="315"/>
        <v>43.199130714451726</v>
      </c>
    </row>
    <row r="2841" spans="2:39" x14ac:dyDescent="0.45">
      <c r="B2841" s="86">
        <v>39952</v>
      </c>
      <c r="C2841" s="5">
        <v>143.66999999999999</v>
      </c>
      <c r="E2841" s="86">
        <v>39980</v>
      </c>
      <c r="F2841" s="5">
        <v>3.8730000000000002</v>
      </c>
      <c r="G2841" s="5">
        <v>0.43097499927489968</v>
      </c>
      <c r="I2841" s="86">
        <v>39842</v>
      </c>
      <c r="J2841" s="5">
        <v>42.63</v>
      </c>
      <c r="L2841" s="86">
        <v>39986</v>
      </c>
      <c r="M2841" s="5">
        <v>2.3370000000000002</v>
      </c>
      <c r="O2841" s="86">
        <f t="shared" ca="1" si="317"/>
        <v>39986</v>
      </c>
      <c r="P2841" s="5">
        <v>825.88</v>
      </c>
      <c r="Q2841" s="5">
        <v>50.445526732281898</v>
      </c>
      <c r="R2841" s="1"/>
      <c r="V2841" s="86">
        <v>39948</v>
      </c>
      <c r="W2841" s="5">
        <v>9</v>
      </c>
      <c r="Z2841" s="86">
        <v>39843</v>
      </c>
      <c r="AA2841" s="5">
        <v>75.239999999999995</v>
      </c>
      <c r="AC2841" s="1">
        <v>39834</v>
      </c>
      <c r="AD2841">
        <v>2.6515</v>
      </c>
      <c r="AE2841" s="87">
        <f t="shared" ca="1" si="311"/>
        <v>0.14250000000000007</v>
      </c>
      <c r="AF2841" s="87">
        <f t="shared" ca="1" si="312"/>
        <v>7.2806106657798145E-2</v>
      </c>
      <c r="AG2841" s="87">
        <f t="shared" ca="1" si="313"/>
        <v>1.1739631950505673</v>
      </c>
      <c r="AI2841" s="1">
        <v>39699</v>
      </c>
      <c r="AJ2841">
        <v>1267.79</v>
      </c>
      <c r="AK2841" s="85">
        <f t="shared" ca="1" si="316"/>
        <v>2.0302677366833565E-2</v>
      </c>
      <c r="AL2841" s="87">
        <f t="shared" ca="1" si="314"/>
        <v>2.1165801526627684E-2</v>
      </c>
      <c r="AM2841" s="87">
        <f t="shared" ca="1" si="315"/>
        <v>34.128829471400664</v>
      </c>
    </row>
    <row r="2842" spans="2:39" x14ac:dyDescent="0.45">
      <c r="B2842" s="86">
        <v>39951</v>
      </c>
      <c r="C2842" s="5">
        <v>139.41999999999999</v>
      </c>
      <c r="E2842" s="86">
        <v>39979</v>
      </c>
      <c r="F2842" s="5">
        <v>3.9495</v>
      </c>
      <c r="G2842" s="5">
        <v>1.8862848494682152</v>
      </c>
      <c r="I2842" s="86">
        <v>39841</v>
      </c>
      <c r="J2842" s="5">
        <v>39.659999999999997</v>
      </c>
      <c r="L2842" s="86">
        <v>39983</v>
      </c>
      <c r="M2842" s="5">
        <v>2.3620000000000001</v>
      </c>
      <c r="O2842" s="86">
        <f t="shared" ca="1" si="317"/>
        <v>39983</v>
      </c>
      <c r="P2842" s="5">
        <v>845.14</v>
      </c>
      <c r="Q2842" s="5">
        <v>49.1995774120116</v>
      </c>
      <c r="R2842" s="1"/>
      <c r="V2842" s="86">
        <v>39947</v>
      </c>
      <c r="W2842" s="5">
        <v>10.5</v>
      </c>
      <c r="Z2842" s="86">
        <v>39842</v>
      </c>
      <c r="AA2842" s="5">
        <v>74.900000000000006</v>
      </c>
      <c r="AC2842" s="1">
        <v>39833</v>
      </c>
      <c r="AD2842">
        <v>2.5089999999999999</v>
      </c>
      <c r="AE2842" s="87">
        <f t="shared" ca="1" si="311"/>
        <v>8.0999999999999961E-2</v>
      </c>
      <c r="AF2842" s="87">
        <f t="shared" ca="1" si="312"/>
        <v>5.4879223451746055E-2</v>
      </c>
      <c r="AG2842" s="87">
        <f t="shared" ca="1" si="313"/>
        <v>0.88490088898889419</v>
      </c>
      <c r="AI2842" s="1">
        <v>39696</v>
      </c>
      <c r="AJ2842">
        <v>1242.31</v>
      </c>
      <c r="AK2842" s="85">
        <f t="shared" ca="1" si="316"/>
        <v>4.420895088807897E-3</v>
      </c>
      <c r="AL2842" s="87">
        <f t="shared" ca="1" si="314"/>
        <v>1.533891474110715E-2</v>
      </c>
      <c r="AM2842" s="87">
        <f t="shared" ca="1" si="315"/>
        <v>24.73325684439639</v>
      </c>
    </row>
    <row r="2843" spans="2:39" x14ac:dyDescent="0.45">
      <c r="B2843" s="86">
        <v>39948</v>
      </c>
      <c r="C2843" s="5">
        <v>137.69</v>
      </c>
      <c r="E2843" s="86">
        <v>39976</v>
      </c>
      <c r="F2843" s="5">
        <v>4.0738000000000003</v>
      </c>
      <c r="G2843" s="5">
        <v>1.8132361815273801</v>
      </c>
      <c r="I2843" s="86">
        <v>39840</v>
      </c>
      <c r="J2843" s="5">
        <v>42.25</v>
      </c>
      <c r="L2843" s="86">
        <v>39982</v>
      </c>
      <c r="M2843" s="5">
        <v>2.3435000000000001</v>
      </c>
      <c r="O2843" s="86">
        <f t="shared" ca="1" si="317"/>
        <v>39982</v>
      </c>
      <c r="P2843" s="5">
        <v>874.09</v>
      </c>
      <c r="Q2843" s="5">
        <v>44.7664541064537</v>
      </c>
      <c r="R2843" s="1"/>
      <c r="V2843" s="86">
        <v>39946</v>
      </c>
      <c r="W2843" s="5">
        <v>8.75</v>
      </c>
      <c r="Z2843" s="86">
        <v>39841</v>
      </c>
      <c r="AA2843" s="5">
        <v>76.81</v>
      </c>
      <c r="AC2843" s="1">
        <v>39832</v>
      </c>
      <c r="AD2843">
        <v>2.4279999999999999</v>
      </c>
      <c r="AE2843" s="87">
        <f t="shared" ca="1" si="311"/>
        <v>-3.1000000000000139E-2</v>
      </c>
      <c r="AF2843" s="87">
        <f t="shared" ca="1" si="312"/>
        <v>8.9251050413986746E-2</v>
      </c>
      <c r="AG2843" s="87">
        <f t="shared" ca="1" si="313"/>
        <v>1.4391299454878981</v>
      </c>
      <c r="AI2843" s="1">
        <v>39695</v>
      </c>
      <c r="AJ2843">
        <v>1236.83</v>
      </c>
      <c r="AK2843" s="85">
        <f t="shared" ca="1" si="316"/>
        <v>-3.0378837511113921E-2</v>
      </c>
      <c r="AL2843" s="87">
        <f t="shared" ca="1" si="314"/>
        <v>1.2927734279275287E-2</v>
      </c>
      <c r="AM2843" s="87">
        <f t="shared" ca="1" si="315"/>
        <v>20.84534517220639</v>
      </c>
    </row>
    <row r="2844" spans="2:39" x14ac:dyDescent="0.45">
      <c r="B2844" s="86">
        <v>39947</v>
      </c>
      <c r="C2844" s="5">
        <v>143.49</v>
      </c>
      <c r="E2844" s="86">
        <v>39975</v>
      </c>
      <c r="F2844" s="5">
        <v>4.21</v>
      </c>
      <c r="G2844" s="5">
        <v>1.9524022425378114</v>
      </c>
      <c r="I2844" s="86">
        <v>39839</v>
      </c>
      <c r="J2844" s="5">
        <v>45.69</v>
      </c>
      <c r="L2844" s="86">
        <v>39981</v>
      </c>
      <c r="M2844" s="5">
        <v>2.2799999999999998</v>
      </c>
      <c r="O2844" s="86">
        <f t="shared" ca="1" si="317"/>
        <v>39981</v>
      </c>
      <c r="P2844" s="5">
        <v>845.71</v>
      </c>
      <c r="Q2844" s="5">
        <v>45.184305972473901</v>
      </c>
      <c r="R2844" s="1"/>
      <c r="V2844" s="86">
        <v>39945</v>
      </c>
      <c r="W2844" s="5">
        <v>10</v>
      </c>
      <c r="Z2844" s="86">
        <v>39840</v>
      </c>
      <c r="AA2844" s="5">
        <v>74.180000000000007</v>
      </c>
      <c r="AC2844" s="1">
        <v>39829</v>
      </c>
      <c r="AD2844">
        <v>2.4590000000000001</v>
      </c>
      <c r="AE2844" s="87">
        <f t="shared" ca="1" si="311"/>
        <v>8.8000000000000078E-2</v>
      </c>
      <c r="AF2844" s="87">
        <f t="shared" ca="1" si="312"/>
        <v>8.8338718389314813E-2</v>
      </c>
      <c r="AG2844" s="87">
        <f t="shared" ca="1" si="313"/>
        <v>1.4244190336180338</v>
      </c>
      <c r="AI2844" s="1">
        <v>39694</v>
      </c>
      <c r="AJ2844">
        <v>1274.98</v>
      </c>
      <c r="AK2844" s="85">
        <f t="shared" ca="1" si="316"/>
        <v>-2.0371712313763252E-3</v>
      </c>
      <c r="AL2844" s="87">
        <f t="shared" ca="1" si="314"/>
        <v>1.1861708149638106E-2</v>
      </c>
      <c r="AM2844" s="87">
        <f t="shared" ca="1" si="315"/>
        <v>19.126429687495172</v>
      </c>
    </row>
    <row r="2845" spans="2:39" x14ac:dyDescent="0.45">
      <c r="B2845" s="86">
        <v>39946</v>
      </c>
      <c r="C2845" s="5">
        <v>143.97</v>
      </c>
      <c r="E2845" s="86">
        <v>39974</v>
      </c>
      <c r="F2845" s="5">
        <v>4.3362999999999996</v>
      </c>
      <c r="G2845" s="5">
        <v>1.7518596595237503</v>
      </c>
      <c r="I2845" s="86">
        <v>39836</v>
      </c>
      <c r="J2845" s="5">
        <v>47.27</v>
      </c>
      <c r="L2845" s="86">
        <v>39980</v>
      </c>
      <c r="M2845" s="5">
        <v>2.2679999999999998</v>
      </c>
      <c r="O2845" s="86">
        <f t="shared" ca="1" si="317"/>
        <v>39980</v>
      </c>
      <c r="P2845" s="5">
        <v>836.57</v>
      </c>
      <c r="Q2845" s="5">
        <v>44.5114560222028</v>
      </c>
      <c r="R2845" s="1"/>
      <c r="V2845" s="86">
        <v>39944</v>
      </c>
      <c r="W2845" s="5">
        <v>12.25</v>
      </c>
      <c r="Z2845" s="86">
        <v>39839</v>
      </c>
      <c r="AA2845" s="5">
        <v>73.5</v>
      </c>
      <c r="AC2845" s="1">
        <v>39828</v>
      </c>
      <c r="AD2845">
        <v>2.371</v>
      </c>
      <c r="AE2845" s="87">
        <f t="shared" ref="AE2845:AE2908" ca="1" si="318">(AD2845-AD2846)</f>
        <v>3.3500000000000085E-2</v>
      </c>
      <c r="AF2845" s="87">
        <f t="shared" ref="AF2845:AF2908" ca="1" si="319">STDEV(AE2845:AE2848)</f>
        <v>7.9893157821347024E-2</v>
      </c>
      <c r="AG2845" s="87">
        <f t="shared" ref="AG2845:AG2908" ca="1" si="320">AF2845*SQRT(260)</f>
        <v>1.2882384613623878</v>
      </c>
      <c r="AI2845" s="1">
        <v>39693</v>
      </c>
      <c r="AJ2845">
        <v>1277.58</v>
      </c>
      <c r="AK2845" s="85">
        <f t="shared" ca="1" si="316"/>
        <v>-4.100911461557449E-3</v>
      </c>
      <c r="AL2845" s="87">
        <f t="shared" ref="AL2845:AL2908" ca="1" si="321">STDEV(AK2845:AK2848)</f>
        <v>1.2679697916923974E-2</v>
      </c>
      <c r="AM2845" s="87">
        <f t="shared" ref="AM2845:AM2908" ca="1" si="322">AL2845*SQRT(260)*100</f>
        <v>20.445398555361059</v>
      </c>
    </row>
    <row r="2846" spans="2:39" x14ac:dyDescent="0.45">
      <c r="B2846" s="86">
        <v>39945</v>
      </c>
      <c r="C2846" s="5">
        <v>140.58000000000001</v>
      </c>
      <c r="E2846" s="86">
        <v>39973</v>
      </c>
      <c r="F2846" s="5">
        <v>4.2314999999999996</v>
      </c>
      <c r="G2846" s="5">
        <v>2.1004657221673519</v>
      </c>
      <c r="I2846" s="86">
        <v>39835</v>
      </c>
      <c r="J2846" s="5">
        <v>47.29</v>
      </c>
      <c r="L2846" s="86">
        <v>39979</v>
      </c>
      <c r="M2846" s="5">
        <v>2.3214999999999999</v>
      </c>
      <c r="O2846" s="86">
        <f t="shared" ca="1" si="317"/>
        <v>39979</v>
      </c>
      <c r="P2846" s="5">
        <v>831.95</v>
      </c>
      <c r="Q2846" s="5">
        <v>45.062982934911503</v>
      </c>
      <c r="R2846" s="1"/>
      <c r="V2846" s="86">
        <v>39941</v>
      </c>
      <c r="W2846" s="5">
        <v>11.75</v>
      </c>
      <c r="Z2846" s="86">
        <v>39836</v>
      </c>
      <c r="AA2846" s="5">
        <v>73.31</v>
      </c>
      <c r="AC2846" s="1">
        <v>39827</v>
      </c>
      <c r="AD2846">
        <v>2.3374999999999999</v>
      </c>
      <c r="AE2846" s="87">
        <f t="shared" ca="1" si="318"/>
        <v>-0.11949999999999994</v>
      </c>
      <c r="AF2846" s="87">
        <f t="shared" ca="1" si="319"/>
        <v>6.2633191413711778E-2</v>
      </c>
      <c r="AG2846" s="87">
        <f t="shared" ca="1" si="320"/>
        <v>1.0099298655517279</v>
      </c>
      <c r="AI2846" s="1">
        <v>39689</v>
      </c>
      <c r="AJ2846">
        <v>1282.83</v>
      </c>
      <c r="AK2846" s="85">
        <f t="shared" ref="AK2846:AK2909" ca="1" si="323">LN(AJ2846/AJ2847)</f>
        <v>-1.3818629727739336E-2</v>
      </c>
      <c r="AL2846" s="87">
        <f t="shared" ca="1" si="321"/>
        <v>1.2184481257650905E-2</v>
      </c>
      <c r="AM2846" s="87">
        <f t="shared" ca="1" si="322"/>
        <v>19.646885685698891</v>
      </c>
    </row>
    <row r="2847" spans="2:39" x14ac:dyDescent="0.45">
      <c r="B2847" s="86">
        <v>39944</v>
      </c>
      <c r="C2847" s="5">
        <v>140.53</v>
      </c>
      <c r="E2847" s="86">
        <v>39972</v>
      </c>
      <c r="F2847" s="5">
        <v>4.3155000000000001</v>
      </c>
      <c r="G2847" s="5">
        <v>2.2741888077583474</v>
      </c>
      <c r="I2847" s="86">
        <v>39834</v>
      </c>
      <c r="J2847" s="5">
        <v>46.42</v>
      </c>
      <c r="L2847" s="86">
        <v>39976</v>
      </c>
      <c r="M2847" s="5">
        <v>2.3818000000000001</v>
      </c>
      <c r="O2847" s="86">
        <f t="shared" ca="1" si="317"/>
        <v>39976</v>
      </c>
      <c r="P2847" s="5">
        <v>827.5</v>
      </c>
      <c r="Q2847" s="5">
        <v>44.878847828548999</v>
      </c>
      <c r="R2847" s="1"/>
      <c r="V2847" s="86">
        <v>39940</v>
      </c>
      <c r="W2847" s="5">
        <v>12</v>
      </c>
      <c r="Z2847" s="86">
        <v>39835</v>
      </c>
      <c r="AA2847" s="5">
        <v>74.5</v>
      </c>
      <c r="AC2847" s="1">
        <v>39826</v>
      </c>
      <c r="AD2847">
        <v>2.4569999999999999</v>
      </c>
      <c r="AE2847" s="87">
        <f t="shared" ca="1" si="318"/>
        <v>1.9499999999999851E-2</v>
      </c>
      <c r="AF2847" s="87">
        <f t="shared" ca="1" si="319"/>
        <v>6.1738696671266649E-2</v>
      </c>
      <c r="AG2847" s="87">
        <f t="shared" ca="1" si="320"/>
        <v>0.99550657121554675</v>
      </c>
      <c r="AI2847" s="1">
        <v>39688</v>
      </c>
      <c r="AJ2847">
        <v>1300.68</v>
      </c>
      <c r="AK2847" s="85">
        <f t="shared" ca="1" si="323"/>
        <v>1.4731091918020444E-2</v>
      </c>
      <c r="AL2847" s="87">
        <f t="shared" ca="1" si="321"/>
        <v>1.5010229216847339E-2</v>
      </c>
      <c r="AM2847" s="87">
        <f t="shared" ca="1" si="322"/>
        <v>24.203267361452944</v>
      </c>
    </row>
    <row r="2848" spans="2:39" x14ac:dyDescent="0.45">
      <c r="B2848" s="86">
        <v>39941</v>
      </c>
      <c r="C2848" s="5">
        <v>141.55000000000001</v>
      </c>
      <c r="E2848" s="86">
        <v>39969</v>
      </c>
      <c r="F2848" s="5">
        <v>4.2154999999999996</v>
      </c>
      <c r="G2848" s="5">
        <v>2.5577232844856379</v>
      </c>
      <c r="I2848" s="86">
        <v>39833</v>
      </c>
      <c r="J2848" s="5">
        <v>56.65</v>
      </c>
      <c r="L2848" s="86">
        <v>39975</v>
      </c>
      <c r="M2848" s="5">
        <v>2.4289999999999998</v>
      </c>
      <c r="O2848" s="86">
        <f t="shared" ca="1" si="317"/>
        <v>39975</v>
      </c>
      <c r="P2848" s="5">
        <v>840.24</v>
      </c>
      <c r="Q2848" s="5">
        <v>45.355703869575599</v>
      </c>
      <c r="R2848" s="1"/>
      <c r="V2848" s="86">
        <v>39939</v>
      </c>
      <c r="W2848" s="5">
        <v>11.75</v>
      </c>
      <c r="Z2848" s="86">
        <v>39834</v>
      </c>
      <c r="AA2848" s="5">
        <v>74.7</v>
      </c>
      <c r="AC2848" s="1">
        <v>39825</v>
      </c>
      <c r="AD2848">
        <v>2.4375</v>
      </c>
      <c r="AE2848" s="87">
        <f t="shared" ca="1" si="318"/>
        <v>-0.10250000000000004</v>
      </c>
      <c r="AF2848" s="87">
        <f t="shared" ca="1" si="319"/>
        <v>4.5912961132996137E-2</v>
      </c>
      <c r="AG2848" s="87">
        <f t="shared" ca="1" si="320"/>
        <v>0.74032425328365647</v>
      </c>
      <c r="AI2848" s="1">
        <v>39687</v>
      </c>
      <c r="AJ2848">
        <v>1281.6600000000001</v>
      </c>
      <c r="AK2848" s="85">
        <f t="shared" ca="1" si="323"/>
        <v>7.9509421396900901E-3</v>
      </c>
      <c r="AL2848" s="87">
        <f t="shared" ca="1" si="321"/>
        <v>1.407398914669925E-2</v>
      </c>
      <c r="AM2848" s="87">
        <f t="shared" ca="1" si="322"/>
        <v>22.693625609489143</v>
      </c>
    </row>
    <row r="2849" spans="2:39" x14ac:dyDescent="0.45">
      <c r="B2849" s="86">
        <v>39940</v>
      </c>
      <c r="C2849" s="5">
        <v>143.04</v>
      </c>
      <c r="E2849" s="86">
        <v>39968</v>
      </c>
      <c r="F2849" s="5">
        <v>4.0475000000000003</v>
      </c>
      <c r="G2849" s="5">
        <v>3.4574862713634436</v>
      </c>
      <c r="I2849" s="86">
        <v>39829</v>
      </c>
      <c r="J2849" s="5">
        <v>46.11</v>
      </c>
      <c r="L2849" s="86">
        <v>39974</v>
      </c>
      <c r="M2849" s="5">
        <v>2.5093000000000001</v>
      </c>
      <c r="O2849" s="86">
        <f t="shared" ca="1" si="317"/>
        <v>39974</v>
      </c>
      <c r="P2849" s="5">
        <v>805.22</v>
      </c>
      <c r="Q2849" s="5">
        <v>34.291453052417801</v>
      </c>
      <c r="R2849" s="1"/>
      <c r="V2849" s="86">
        <v>39938</v>
      </c>
      <c r="W2849" s="5">
        <v>13.75</v>
      </c>
      <c r="Z2849" s="86">
        <v>39833</v>
      </c>
      <c r="AA2849" s="5">
        <v>74.69</v>
      </c>
      <c r="AC2849" s="1">
        <v>39822</v>
      </c>
      <c r="AD2849">
        <v>2.54</v>
      </c>
      <c r="AE2849" s="87">
        <f t="shared" ca="1" si="318"/>
        <v>-4.8499999999999766E-2</v>
      </c>
      <c r="AF2849" s="87">
        <f t="shared" ca="1" si="319"/>
        <v>4.4313532545563056E-2</v>
      </c>
      <c r="AG2849" s="87">
        <f t="shared" ca="1" si="320"/>
        <v>0.71453424223989137</v>
      </c>
      <c r="AI2849" s="1">
        <v>39686</v>
      </c>
      <c r="AJ2849">
        <v>1271.51</v>
      </c>
      <c r="AK2849" s="85">
        <f t="shared" ca="1" si="323"/>
        <v>3.6795597683445406E-3</v>
      </c>
      <c r="AL2849" s="87">
        <f t="shared" ca="1" si="321"/>
        <v>1.3393745110563864E-2</v>
      </c>
      <c r="AM2849" s="87">
        <f t="shared" ca="1" si="322"/>
        <v>21.596765059275864</v>
      </c>
    </row>
    <row r="2850" spans="2:39" x14ac:dyDescent="0.45">
      <c r="B2850" s="86">
        <v>39939</v>
      </c>
      <c r="C2850" s="5">
        <v>137.66999999999999</v>
      </c>
      <c r="E2850" s="86">
        <v>39967</v>
      </c>
      <c r="F2850" s="5">
        <v>3.8359999999999999</v>
      </c>
      <c r="G2850" s="5">
        <v>3.969994340885977</v>
      </c>
      <c r="I2850" s="86">
        <v>39828</v>
      </c>
      <c r="J2850" s="5">
        <v>51</v>
      </c>
      <c r="L2850" s="86">
        <v>39973</v>
      </c>
      <c r="M2850" s="5">
        <v>2.4405000000000001</v>
      </c>
      <c r="O2850" s="86">
        <f t="shared" ca="1" si="317"/>
        <v>39973</v>
      </c>
      <c r="P2850" s="5">
        <v>850.12</v>
      </c>
      <c r="Q2850" s="5">
        <v>27.710430124486699</v>
      </c>
      <c r="R2850" s="1"/>
      <c r="V2850" s="86">
        <v>39937</v>
      </c>
      <c r="W2850" s="5">
        <v>15.5</v>
      </c>
      <c r="Z2850" s="86">
        <v>39829</v>
      </c>
      <c r="AA2850" s="5">
        <v>75.989999999999995</v>
      </c>
      <c r="AC2850" s="1">
        <v>39821</v>
      </c>
      <c r="AD2850">
        <v>2.5884999999999998</v>
      </c>
      <c r="AE2850" s="87">
        <f t="shared" ca="1" si="318"/>
        <v>-0.11650000000000027</v>
      </c>
      <c r="AF2850" s="87">
        <f t="shared" ca="1" si="319"/>
        <v>8.5711006683311511E-2</v>
      </c>
      <c r="AG2850" s="87">
        <f t="shared" ca="1" si="320"/>
        <v>1.382048455493994</v>
      </c>
      <c r="AI2850" s="1">
        <v>39685</v>
      </c>
      <c r="AJ2850">
        <v>1266.8399999999999</v>
      </c>
      <c r="AK2850" s="85">
        <f t="shared" ca="1" si="323"/>
        <v>-1.9820581334461455E-2</v>
      </c>
      <c r="AL2850" s="87">
        <f t="shared" ca="1" si="321"/>
        <v>1.3713984845120018E-2</v>
      </c>
      <c r="AM2850" s="87">
        <f t="shared" ca="1" si="322"/>
        <v>22.113136115523549</v>
      </c>
    </row>
    <row r="2851" spans="2:39" x14ac:dyDescent="0.45">
      <c r="B2851" s="86">
        <v>39938</v>
      </c>
      <c r="C2851" s="5">
        <v>139.61000000000001</v>
      </c>
      <c r="E2851" s="86">
        <v>39966</v>
      </c>
      <c r="F2851" s="5">
        <v>3.9428999999999998</v>
      </c>
      <c r="G2851" s="5">
        <v>4.1404845106983981</v>
      </c>
      <c r="I2851" s="86">
        <v>39827</v>
      </c>
      <c r="J2851" s="5">
        <v>49.14</v>
      </c>
      <c r="L2851" s="86">
        <v>39972</v>
      </c>
      <c r="M2851" s="5">
        <v>2.3755000000000002</v>
      </c>
      <c r="O2851" s="86">
        <f t="shared" ca="1" si="317"/>
        <v>39972</v>
      </c>
      <c r="P2851" s="5">
        <v>843.74</v>
      </c>
      <c r="Q2851" s="5">
        <v>25.9685647455211</v>
      </c>
      <c r="R2851" s="1"/>
      <c r="V2851" s="86">
        <v>39934</v>
      </c>
      <c r="W2851" s="5">
        <v>14.75</v>
      </c>
      <c r="Z2851" s="86">
        <v>39828</v>
      </c>
      <c r="AA2851" s="5">
        <v>75.38</v>
      </c>
      <c r="AC2851" s="1">
        <v>39820</v>
      </c>
      <c r="AD2851">
        <v>2.7050000000000001</v>
      </c>
      <c r="AE2851" s="87">
        <f t="shared" ca="1" si="318"/>
        <v>-1.8499999999999961E-2</v>
      </c>
      <c r="AF2851" s="87">
        <f t="shared" ca="1" si="319"/>
        <v>0.11875658578229097</v>
      </c>
      <c r="AG2851" s="87">
        <f t="shared" ca="1" si="320"/>
        <v>1.9148924077695133</v>
      </c>
      <c r="AI2851" s="1">
        <v>39682</v>
      </c>
      <c r="AJ2851">
        <v>1292.2</v>
      </c>
      <c r="AK2851" s="85">
        <f t="shared" ca="1" si="323"/>
        <v>1.1268952522584542E-2</v>
      </c>
      <c r="AL2851" s="87">
        <f t="shared" ca="1" si="321"/>
        <v>8.7742757534322504E-3</v>
      </c>
      <c r="AM2851" s="87">
        <f t="shared" ca="1" si="322"/>
        <v>14.14809453576345</v>
      </c>
    </row>
    <row r="2852" spans="2:39" x14ac:dyDescent="0.45">
      <c r="B2852" s="86">
        <v>39937</v>
      </c>
      <c r="C2852" s="5">
        <v>141.22999999999999</v>
      </c>
      <c r="E2852" s="86">
        <v>39965</v>
      </c>
      <c r="F2852" s="5">
        <v>3.9975000000000001</v>
      </c>
      <c r="G2852" s="5">
        <v>4.8934312688882571</v>
      </c>
      <c r="I2852" s="86">
        <v>39826</v>
      </c>
      <c r="J2852" s="5">
        <v>43.27</v>
      </c>
      <c r="L2852" s="86">
        <v>39969</v>
      </c>
      <c r="M2852" s="5">
        <v>2.4470000000000001</v>
      </c>
      <c r="O2852" s="86">
        <f t="shared" ca="1" si="317"/>
        <v>39969</v>
      </c>
      <c r="P2852" s="5">
        <v>842.62</v>
      </c>
      <c r="Q2852" s="5">
        <v>34.206142541628402</v>
      </c>
      <c r="R2852" s="1"/>
      <c r="V2852" s="86">
        <v>39933</v>
      </c>
      <c r="W2852" s="5">
        <v>11.75</v>
      </c>
      <c r="Z2852" s="86">
        <v>39827</v>
      </c>
      <c r="AA2852" s="5">
        <v>75.680000000000007</v>
      </c>
      <c r="AC2852" s="1">
        <v>39819</v>
      </c>
      <c r="AD2852">
        <v>2.7235</v>
      </c>
      <c r="AE2852" s="87">
        <f t="shared" ca="1" si="318"/>
        <v>-9.4799999999999773E-2</v>
      </c>
      <c r="AF2852" s="87">
        <f t="shared" ca="1" si="319"/>
        <v>0.11603610070433527</v>
      </c>
      <c r="AG2852" s="87">
        <f t="shared" ca="1" si="320"/>
        <v>1.8710259039717556</v>
      </c>
      <c r="AI2852" s="1">
        <v>39681</v>
      </c>
      <c r="AJ2852">
        <v>1277.72</v>
      </c>
      <c r="AK2852" s="85">
        <f t="shared" ca="1" si="323"/>
        <v>2.4919104209983069E-3</v>
      </c>
      <c r="AL2852" s="87">
        <f t="shared" ca="1" si="321"/>
        <v>1.0003018449855272E-2</v>
      </c>
      <c r="AM2852" s="87">
        <f t="shared" ca="1" si="322"/>
        <v>16.129382600743803</v>
      </c>
    </row>
    <row r="2853" spans="2:39" x14ac:dyDescent="0.45">
      <c r="B2853" s="86">
        <v>39934</v>
      </c>
      <c r="C2853" s="5">
        <v>140.31</v>
      </c>
      <c r="E2853" s="86">
        <v>39962</v>
      </c>
      <c r="F2853" s="5">
        <v>3.6549999999999998</v>
      </c>
      <c r="G2853" s="5">
        <v>4.1375095166053697</v>
      </c>
      <c r="I2853" s="86">
        <v>39825</v>
      </c>
      <c r="J2853" s="5">
        <v>45.84</v>
      </c>
      <c r="L2853" s="86">
        <v>39968</v>
      </c>
      <c r="M2853" s="5">
        <v>2.6044999999999998</v>
      </c>
      <c r="O2853" s="86">
        <f t="shared" ca="1" si="317"/>
        <v>39968</v>
      </c>
      <c r="P2853" s="5">
        <v>871.79</v>
      </c>
      <c r="Q2853" s="5">
        <v>31.870016334856899</v>
      </c>
      <c r="R2853" s="1"/>
      <c r="V2853" s="86">
        <v>39932</v>
      </c>
      <c r="W2853" s="5">
        <v>11</v>
      </c>
      <c r="Z2853" s="86">
        <v>39826</v>
      </c>
      <c r="AA2853" s="5">
        <v>76.658100000000005</v>
      </c>
      <c r="AC2853" s="1">
        <v>39818</v>
      </c>
      <c r="AD2853">
        <v>2.8182999999999998</v>
      </c>
      <c r="AE2853" s="87">
        <f t="shared" ca="1" si="318"/>
        <v>7.2799999999999976E-2</v>
      </c>
      <c r="AF2853" s="87">
        <f t="shared" ca="1" si="319"/>
        <v>7.5063234453803432E-2</v>
      </c>
      <c r="AG2853" s="87">
        <f t="shared" ca="1" si="320"/>
        <v>1.2103582871750547</v>
      </c>
      <c r="AI2853" s="1">
        <v>39680</v>
      </c>
      <c r="AJ2853">
        <v>1274.54</v>
      </c>
      <c r="AK2853" s="85">
        <f t="shared" ca="1" si="323"/>
        <v>6.1781302511489085E-3</v>
      </c>
      <c r="AL2853" s="87">
        <f t="shared" ca="1" si="321"/>
        <v>1.0367031630197775E-2</v>
      </c>
      <c r="AM2853" s="87">
        <f t="shared" ca="1" si="322"/>
        <v>16.716336217483629</v>
      </c>
    </row>
    <row r="2854" spans="2:39" x14ac:dyDescent="0.45">
      <c r="B2854" s="86">
        <v>39933</v>
      </c>
      <c r="C2854" s="5">
        <v>136.44</v>
      </c>
      <c r="E2854" s="86">
        <v>39961</v>
      </c>
      <c r="F2854" s="5">
        <v>3.88</v>
      </c>
      <c r="G2854" s="5">
        <v>3.3343089613891501</v>
      </c>
      <c r="I2854" s="86">
        <v>39822</v>
      </c>
      <c r="J2854" s="5">
        <v>42.82</v>
      </c>
      <c r="L2854" s="86">
        <v>39967</v>
      </c>
      <c r="M2854" s="5">
        <v>2.5194999999999999</v>
      </c>
      <c r="O2854" s="86">
        <f t="shared" ca="1" si="317"/>
        <v>39967</v>
      </c>
      <c r="P2854" s="5">
        <v>870.26</v>
      </c>
      <c r="Q2854" s="5">
        <v>34.930919568322501</v>
      </c>
      <c r="R2854" s="1"/>
      <c r="V2854" s="86">
        <v>39931</v>
      </c>
      <c r="W2854" s="5">
        <v>12</v>
      </c>
      <c r="Z2854" s="86">
        <v>39825</v>
      </c>
      <c r="AA2854" s="5">
        <v>76.94</v>
      </c>
      <c r="AC2854" s="1">
        <v>39815</v>
      </c>
      <c r="AD2854">
        <v>2.7454999999999998</v>
      </c>
      <c r="AE2854" s="87">
        <f t="shared" ca="1" si="318"/>
        <v>0.18049999999999988</v>
      </c>
      <c r="AF2854" s="87">
        <f t="shared" ca="1" si="319"/>
        <v>0.1008425959932937</v>
      </c>
      <c r="AG2854" s="87">
        <f t="shared" ca="1" si="320"/>
        <v>1.6260380018109448</v>
      </c>
      <c r="AI2854" s="1">
        <v>39679</v>
      </c>
      <c r="AJ2854">
        <v>1266.69</v>
      </c>
      <c r="AK2854" s="85">
        <f t="shared" ca="1" si="323"/>
        <v>-9.3585304032928786E-3</v>
      </c>
      <c r="AL2854" s="87">
        <f t="shared" ca="1" si="321"/>
        <v>1.0159649307330538E-2</v>
      </c>
      <c r="AM2854" s="87">
        <f t="shared" ca="1" si="322"/>
        <v>16.381942269604323</v>
      </c>
    </row>
    <row r="2855" spans="2:39" x14ac:dyDescent="0.45">
      <c r="B2855" s="86">
        <v>39932</v>
      </c>
      <c r="C2855" s="5">
        <v>133.63999999999999</v>
      </c>
      <c r="E2855" s="86">
        <v>39960</v>
      </c>
      <c r="F2855" s="5">
        <v>4.0529999999999999</v>
      </c>
      <c r="G2855" s="5">
        <v>2.0830481831521146</v>
      </c>
      <c r="I2855" s="86">
        <v>39821</v>
      </c>
      <c r="J2855" s="5">
        <v>42.56</v>
      </c>
      <c r="L2855" s="86">
        <v>39966</v>
      </c>
      <c r="M2855" s="5">
        <v>2.5558999999999998</v>
      </c>
      <c r="O2855" s="86">
        <f t="shared" ca="1" si="317"/>
        <v>39966</v>
      </c>
      <c r="P2855" s="5">
        <v>890.35</v>
      </c>
      <c r="Q2855" s="5">
        <v>32.272292549695301</v>
      </c>
      <c r="R2855" s="1"/>
      <c r="V2855" s="86">
        <v>39930</v>
      </c>
      <c r="W2855" s="5">
        <v>14</v>
      </c>
      <c r="Z2855" s="86">
        <v>39822</v>
      </c>
      <c r="AA2855" s="5">
        <v>78.649900000000002</v>
      </c>
      <c r="AC2855" s="1">
        <v>39814</v>
      </c>
      <c r="AD2855">
        <v>2.5649999999999999</v>
      </c>
      <c r="AE2855" s="87">
        <f t="shared" ca="1" si="318"/>
        <v>2.4999999999999467E-3</v>
      </c>
      <c r="AF2855" s="87">
        <f t="shared" ca="1" si="319"/>
        <v>7.4123067709497004E-2</v>
      </c>
      <c r="AG2855" s="87">
        <f t="shared" ca="1" si="320"/>
        <v>1.1951985539371004</v>
      </c>
      <c r="AI2855" s="1">
        <v>39678</v>
      </c>
      <c r="AJ2855">
        <v>1278.5999999999999</v>
      </c>
      <c r="AK2855" s="85">
        <f t="shared" ca="1" si="323"/>
        <v>-1.5212960266741826E-2</v>
      </c>
      <c r="AL2855" s="87">
        <f t="shared" ca="1" si="321"/>
        <v>9.4607253760515524E-3</v>
      </c>
      <c r="AM2855" s="87">
        <f t="shared" ca="1" si="322"/>
        <v>15.254961293519267</v>
      </c>
    </row>
    <row r="2856" spans="2:39" x14ac:dyDescent="0.45">
      <c r="B2856" s="86">
        <v>39931</v>
      </c>
      <c r="C2856" s="5">
        <v>133.33000000000001</v>
      </c>
      <c r="E2856" s="86">
        <v>39959</v>
      </c>
      <c r="F2856" s="5">
        <v>3.746</v>
      </c>
      <c r="G2856" s="5">
        <v>1.3717600859236745</v>
      </c>
      <c r="I2856" s="86">
        <v>39820</v>
      </c>
      <c r="J2856" s="5">
        <v>43.39</v>
      </c>
      <c r="L2856" s="86">
        <v>39965</v>
      </c>
      <c r="M2856" s="5">
        <v>2.5630000000000002</v>
      </c>
      <c r="O2856" s="86">
        <f t="shared" ca="1" si="317"/>
        <v>39965</v>
      </c>
      <c r="P2856" s="5">
        <v>909.73</v>
      </c>
      <c r="Q2856" s="5">
        <v>28.902522697363899</v>
      </c>
      <c r="R2856" s="1"/>
      <c r="V2856" s="86">
        <v>39927</v>
      </c>
      <c r="W2856" s="5">
        <v>15</v>
      </c>
      <c r="Z2856" s="86">
        <v>39821</v>
      </c>
      <c r="AA2856" s="5">
        <v>77.510000000000005</v>
      </c>
      <c r="AC2856" s="1">
        <v>39813</v>
      </c>
      <c r="AD2856">
        <v>2.5625</v>
      </c>
      <c r="AE2856" s="87">
        <f t="shared" ca="1" si="318"/>
        <v>0.11850000000000005</v>
      </c>
      <c r="AF2856" s="87">
        <f t="shared" ca="1" si="319"/>
        <v>7.7470827842915618E-2</v>
      </c>
      <c r="AG2856" s="87">
        <f t="shared" ca="1" si="320"/>
        <v>1.2491795640872989</v>
      </c>
      <c r="AI2856" s="1">
        <v>39675</v>
      </c>
      <c r="AJ2856">
        <v>1298.2</v>
      </c>
      <c r="AK2856" s="85">
        <f t="shared" ca="1" si="323"/>
        <v>4.0677289573533828E-3</v>
      </c>
      <c r="AL2856" s="87">
        <f t="shared" ca="1" si="321"/>
        <v>8.060269982184131E-3</v>
      </c>
      <c r="AM2856" s="87">
        <f t="shared" ca="1" si="322"/>
        <v>12.996794823448443</v>
      </c>
    </row>
    <row r="2857" spans="2:39" x14ac:dyDescent="0.45">
      <c r="B2857" s="86">
        <v>39930</v>
      </c>
      <c r="C2857" s="5">
        <v>135.69999999999999</v>
      </c>
      <c r="E2857" s="86">
        <v>39958</v>
      </c>
      <c r="F2857" s="5">
        <v>3.5920000000000001</v>
      </c>
      <c r="G2857" s="5">
        <v>1.7035331862533996</v>
      </c>
      <c r="I2857" s="86">
        <v>39819</v>
      </c>
      <c r="J2857" s="5">
        <v>38.56</v>
      </c>
      <c r="L2857" s="86">
        <v>39962</v>
      </c>
      <c r="M2857" s="5">
        <v>2.331</v>
      </c>
      <c r="O2857" s="86">
        <f t="shared" ca="1" si="317"/>
        <v>39962</v>
      </c>
      <c r="P2857" s="5">
        <v>906.65</v>
      </c>
      <c r="Q2857" s="5">
        <v>28.882446024651198</v>
      </c>
      <c r="R2857" s="1"/>
      <c r="V2857" s="86">
        <v>39926</v>
      </c>
      <c r="W2857" s="5">
        <v>13.75</v>
      </c>
      <c r="Z2857" s="86">
        <v>39820</v>
      </c>
      <c r="AA2857" s="5">
        <v>78.653999999999996</v>
      </c>
      <c r="AC2857" s="1">
        <v>39812</v>
      </c>
      <c r="AD2857">
        <v>2.444</v>
      </c>
      <c r="AE2857" s="87">
        <f t="shared" ca="1" si="318"/>
        <v>-3.6999999999999922E-2</v>
      </c>
      <c r="AF2857" s="87">
        <f t="shared" ca="1" si="319"/>
        <v>2.0126164562578687E-2</v>
      </c>
      <c r="AG2857" s="87">
        <f t="shared" ca="1" si="320"/>
        <v>0.32452465237636341</v>
      </c>
      <c r="AI2857" s="1">
        <v>39674</v>
      </c>
      <c r="AJ2857">
        <v>1292.93</v>
      </c>
      <c r="AK2857" s="85">
        <f t="shared" ca="1" si="323"/>
        <v>5.5065364287288287E-3</v>
      </c>
      <c r="AL2857" s="87">
        <f t="shared" ca="1" si="321"/>
        <v>8.7937703125275761E-3</v>
      </c>
      <c r="AM2857" s="87">
        <f t="shared" ca="1" si="322"/>
        <v>14.17952856778664</v>
      </c>
    </row>
    <row r="2858" spans="2:39" x14ac:dyDescent="0.45">
      <c r="B2858" s="86">
        <v>39927</v>
      </c>
      <c r="C2858" s="5">
        <v>133.33000000000001</v>
      </c>
      <c r="E2858" s="86">
        <v>39955</v>
      </c>
      <c r="F2858" s="5">
        <v>3.5994999999999999</v>
      </c>
      <c r="G2858" s="5">
        <v>1.6673457899707933</v>
      </c>
      <c r="I2858" s="86">
        <v>39818</v>
      </c>
      <c r="J2858" s="5">
        <v>39.08</v>
      </c>
      <c r="L2858" s="86">
        <v>39961</v>
      </c>
      <c r="M2858" s="5">
        <v>2.5070000000000001</v>
      </c>
      <c r="O2858" s="86">
        <f t="shared" ca="1" si="317"/>
        <v>39961</v>
      </c>
      <c r="P2858" s="5">
        <v>934.7</v>
      </c>
      <c r="Q2858" s="5">
        <v>21.7826443366815</v>
      </c>
      <c r="R2858" s="1"/>
      <c r="V2858" s="86">
        <v>39925</v>
      </c>
      <c r="W2858" s="5">
        <v>14.5</v>
      </c>
      <c r="Z2858" s="86">
        <v>39819</v>
      </c>
      <c r="AA2858" s="5">
        <v>80.099999999999994</v>
      </c>
      <c r="AC2858" s="1">
        <v>39811</v>
      </c>
      <c r="AD2858">
        <v>2.4809999999999999</v>
      </c>
      <c r="AE2858" s="87">
        <f t="shared" ca="1" si="318"/>
        <v>-3.9500000000000313E-2</v>
      </c>
      <c r="AF2858" s="87">
        <f t="shared" ca="1" si="319"/>
        <v>2.5486924752377217E-2</v>
      </c>
      <c r="AG2858" s="87">
        <f t="shared" ca="1" si="320"/>
        <v>0.41096431313031062</v>
      </c>
      <c r="AI2858" s="1">
        <v>39673</v>
      </c>
      <c r="AJ2858">
        <v>1285.83</v>
      </c>
      <c r="AK2858" s="85">
        <f t="shared" ca="1" si="323"/>
        <v>-2.9199141665808611E-3</v>
      </c>
      <c r="AL2858" s="87">
        <f t="shared" ca="1" si="321"/>
        <v>1.5285541445205757E-2</v>
      </c>
      <c r="AM2858" s="87">
        <f t="shared" ca="1" si="322"/>
        <v>24.647194990709746</v>
      </c>
    </row>
    <row r="2859" spans="2:39" x14ac:dyDescent="0.45">
      <c r="B2859" s="86">
        <v>39926</v>
      </c>
      <c r="C2859" s="5">
        <v>132.62</v>
      </c>
      <c r="E2859" s="86">
        <v>39954</v>
      </c>
      <c r="F2859" s="5">
        <v>3.4765999999999999</v>
      </c>
      <c r="G2859" s="5">
        <v>1.5981507229711873</v>
      </c>
      <c r="I2859" s="86">
        <v>39815</v>
      </c>
      <c r="J2859" s="5">
        <v>39.19</v>
      </c>
      <c r="L2859" s="86">
        <v>39960</v>
      </c>
      <c r="M2859" s="5">
        <v>2.6364999999999998</v>
      </c>
      <c r="O2859" s="86">
        <f t="shared" ca="1" si="317"/>
        <v>39960</v>
      </c>
      <c r="P2859" s="5">
        <v>927.45</v>
      </c>
      <c r="Q2859" s="5">
        <v>25.947156912360899</v>
      </c>
      <c r="R2859" s="1"/>
      <c r="V2859" s="86">
        <v>39924</v>
      </c>
      <c r="W2859" s="5">
        <v>16.13</v>
      </c>
      <c r="Z2859" s="86">
        <v>39818</v>
      </c>
      <c r="AA2859" s="5">
        <v>79.430000000000007</v>
      </c>
      <c r="AC2859" s="1">
        <v>39808</v>
      </c>
      <c r="AD2859">
        <v>2.5205000000000002</v>
      </c>
      <c r="AE2859" s="87">
        <f t="shared" ca="1" si="318"/>
        <v>-3.2499999999999751E-2</v>
      </c>
      <c r="AF2859" s="87">
        <f t="shared" ca="1" si="319"/>
        <v>2.8535066146760376E-2</v>
      </c>
      <c r="AG2859" s="87">
        <f t="shared" ca="1" si="320"/>
        <v>0.46011411627986093</v>
      </c>
      <c r="AI2859" s="1">
        <v>39672</v>
      </c>
      <c r="AJ2859">
        <v>1289.5899999999999</v>
      </c>
      <c r="AK2859" s="85">
        <f t="shared" ca="1" si="323"/>
        <v>-1.2123883045659341E-2</v>
      </c>
      <c r="AL2859" s="87">
        <f t="shared" ca="1" si="321"/>
        <v>1.8972234054050317E-2</v>
      </c>
      <c r="AM2859" s="87">
        <f t="shared" ca="1" si="322"/>
        <v>30.591808200960152</v>
      </c>
    </row>
    <row r="2860" spans="2:39" x14ac:dyDescent="0.45">
      <c r="B2860" s="86">
        <v>39925</v>
      </c>
      <c r="C2860" s="5">
        <v>133.03</v>
      </c>
      <c r="E2860" s="86">
        <v>39953</v>
      </c>
      <c r="F2860" s="5">
        <v>3.29</v>
      </c>
      <c r="G2860" s="5">
        <v>0.8712306908429398</v>
      </c>
      <c r="I2860" s="86">
        <v>39813</v>
      </c>
      <c r="J2860" s="5">
        <v>40</v>
      </c>
      <c r="L2860" s="86">
        <v>39959</v>
      </c>
      <c r="M2860" s="5">
        <v>2.3820000000000001</v>
      </c>
      <c r="O2860" s="86">
        <f t="shared" ca="1" si="317"/>
        <v>39959</v>
      </c>
      <c r="P2860" s="5">
        <v>931.8</v>
      </c>
      <c r="Q2860" s="5">
        <v>25.354908985334902</v>
      </c>
      <c r="R2860" s="1"/>
      <c r="V2860" s="86">
        <v>39923</v>
      </c>
      <c r="W2860" s="5">
        <v>18.5</v>
      </c>
      <c r="Z2860" s="86">
        <v>39815</v>
      </c>
      <c r="AA2860" s="5">
        <v>75.77</v>
      </c>
      <c r="AC2860" s="1">
        <v>39807</v>
      </c>
      <c r="AD2860">
        <v>2.5529999999999999</v>
      </c>
      <c r="AE2860" s="87">
        <f t="shared" ca="1" si="318"/>
        <v>3.4999999999998366E-3</v>
      </c>
      <c r="AF2860" s="87">
        <f t="shared" ca="1" si="319"/>
        <v>4.5159670429857447E-2</v>
      </c>
      <c r="AG2860" s="87">
        <f t="shared" ca="1" si="320"/>
        <v>0.72817780566745416</v>
      </c>
      <c r="AI2860" s="1">
        <v>39671</v>
      </c>
      <c r="AJ2860">
        <v>1305.32</v>
      </c>
      <c r="AK2860" s="85">
        <f t="shared" ca="1" si="323"/>
        <v>6.9187404112007432E-3</v>
      </c>
      <c r="AL2860" s="87">
        <f t="shared" ca="1" si="321"/>
        <v>1.7144600249167846E-2</v>
      </c>
      <c r="AM2860" s="87">
        <f t="shared" ca="1" si="322"/>
        <v>27.644837240066938</v>
      </c>
    </row>
    <row r="2861" spans="2:39" x14ac:dyDescent="0.45">
      <c r="B2861" s="86">
        <v>39924</v>
      </c>
      <c r="C2861" s="5">
        <v>129.38999999999999</v>
      </c>
      <c r="E2861" s="86">
        <v>39952</v>
      </c>
      <c r="F2861" s="5">
        <v>3.3254999999999999</v>
      </c>
      <c r="G2861" s="5">
        <v>0.74680402382419053</v>
      </c>
      <c r="I2861" s="86">
        <v>39812</v>
      </c>
      <c r="J2861" s="5">
        <v>41.63</v>
      </c>
      <c r="L2861" s="86">
        <v>39958</v>
      </c>
      <c r="M2861" s="5">
        <v>2.3325</v>
      </c>
      <c r="O2861" s="86">
        <f t="shared" ca="1" si="317"/>
        <v>39958</v>
      </c>
      <c r="P2861" s="5">
        <v>903.25</v>
      </c>
      <c r="Q2861" s="5">
        <v>23.9060261971463</v>
      </c>
      <c r="R2861" s="1"/>
      <c r="V2861" s="86">
        <v>39920</v>
      </c>
      <c r="W2861" s="5">
        <v>17</v>
      </c>
      <c r="Z2861" s="86">
        <v>39813</v>
      </c>
      <c r="AA2861" s="5">
        <v>76.010000000000005</v>
      </c>
      <c r="AC2861" s="1">
        <v>39806</v>
      </c>
      <c r="AD2861">
        <v>2.5495000000000001</v>
      </c>
      <c r="AE2861" s="87">
        <f t="shared" ca="1" si="318"/>
        <v>1.1500000000000288E-2</v>
      </c>
      <c r="AF2861" s="87">
        <f t="shared" ca="1" si="319"/>
        <v>3.9934394115014878E-2</v>
      </c>
      <c r="AG2861" s="87">
        <f t="shared" ca="1" si="320"/>
        <v>0.6439227567547734</v>
      </c>
      <c r="AI2861" s="1">
        <v>39668</v>
      </c>
      <c r="AJ2861">
        <v>1296.32</v>
      </c>
      <c r="AK2861" s="85">
        <f t="shared" ca="1" si="323"/>
        <v>2.3611866579681028E-2</v>
      </c>
      <c r="AL2861" s="87">
        <f t="shared" ca="1" si="321"/>
        <v>2.1229270053600719E-2</v>
      </c>
      <c r="AM2861" s="87">
        <f t="shared" ca="1" si="322"/>
        <v>34.23116939607295</v>
      </c>
    </row>
    <row r="2862" spans="2:39" x14ac:dyDescent="0.45">
      <c r="B2862" s="86">
        <v>39923</v>
      </c>
      <c r="C2862" s="5">
        <v>126.12</v>
      </c>
      <c r="E2862" s="86">
        <v>39951</v>
      </c>
      <c r="F2862" s="5">
        <v>3.323</v>
      </c>
      <c r="G2862" s="5">
        <v>1.0933602638959694</v>
      </c>
      <c r="I2862" s="86">
        <v>39811</v>
      </c>
      <c r="J2862" s="5">
        <v>43.9</v>
      </c>
      <c r="L2862" s="86">
        <v>39955</v>
      </c>
      <c r="M2862" s="5">
        <v>2.3062999999999998</v>
      </c>
      <c r="O2862" s="86">
        <f t="shared" ca="1" si="317"/>
        <v>39955</v>
      </c>
      <c r="P2862" s="5">
        <v>890.64</v>
      </c>
      <c r="Q2862" s="5">
        <v>22.692747972471398</v>
      </c>
      <c r="R2862" s="1"/>
      <c r="V2862" s="86">
        <v>39919</v>
      </c>
      <c r="W2862" s="5">
        <v>15.25</v>
      </c>
      <c r="Z2862" s="86">
        <v>39812</v>
      </c>
      <c r="AA2862" s="5">
        <v>75.52</v>
      </c>
      <c r="AC2862" s="1">
        <v>39805</v>
      </c>
      <c r="AD2862">
        <v>2.5379999999999998</v>
      </c>
      <c r="AE2862" s="87">
        <f t="shared" ca="1" si="318"/>
        <v>3.6499999999999755E-2</v>
      </c>
      <c r="AF2862" s="87">
        <f t="shared" ca="1" si="319"/>
        <v>6.529642026941461E-2</v>
      </c>
      <c r="AG2862" s="87">
        <f t="shared" ca="1" si="320"/>
        <v>1.0528731405064928</v>
      </c>
      <c r="AI2862" s="1">
        <v>39667</v>
      </c>
      <c r="AJ2862">
        <v>1266.07</v>
      </c>
      <c r="AK2862" s="85">
        <f t="shared" ca="1" si="323"/>
        <v>-1.8096499728183422E-2</v>
      </c>
      <c r="AL2862" s="87">
        <f t="shared" ca="1" si="321"/>
        <v>2.0130462611908755E-2</v>
      </c>
      <c r="AM2862" s="87">
        <f t="shared" ca="1" si="322"/>
        <v>32.459395633939117</v>
      </c>
    </row>
    <row r="2863" spans="2:39" x14ac:dyDescent="0.45">
      <c r="B2863" s="86">
        <v>39920</v>
      </c>
      <c r="C2863" s="5">
        <v>128.32</v>
      </c>
      <c r="E2863" s="86">
        <v>39948</v>
      </c>
      <c r="F2863" s="5">
        <v>3.2309999999999999</v>
      </c>
      <c r="G2863" s="5">
        <v>0.67982810327317045</v>
      </c>
      <c r="I2863" s="86">
        <v>39808</v>
      </c>
      <c r="J2863" s="5">
        <v>43.38</v>
      </c>
      <c r="L2863" s="86">
        <v>39954</v>
      </c>
      <c r="M2863" s="5">
        <v>2.2281</v>
      </c>
      <c r="O2863" s="86">
        <f t="shared" ca="1" si="317"/>
        <v>39954</v>
      </c>
      <c r="P2863" s="5">
        <v>869.42</v>
      </c>
      <c r="Q2863" s="5">
        <v>34.113903499944399</v>
      </c>
      <c r="R2863" s="1"/>
      <c r="V2863" s="86">
        <v>39918</v>
      </c>
      <c r="W2863" s="5">
        <v>16.25</v>
      </c>
      <c r="Z2863" s="86">
        <v>39811</v>
      </c>
      <c r="AA2863" s="5">
        <v>75.290000000000006</v>
      </c>
      <c r="AC2863" s="1">
        <v>39804</v>
      </c>
      <c r="AD2863">
        <v>2.5015000000000001</v>
      </c>
      <c r="AE2863" s="87">
        <f t="shared" ca="1" si="318"/>
        <v>0.1030000000000002</v>
      </c>
      <c r="AF2863" s="87">
        <f t="shared" ca="1" si="319"/>
        <v>7.6184381601480611E-2</v>
      </c>
      <c r="AG2863" s="87">
        <f t="shared" ca="1" si="320"/>
        <v>1.2284362417317409</v>
      </c>
      <c r="AI2863" s="1">
        <v>39666</v>
      </c>
      <c r="AJ2863">
        <v>1289.19</v>
      </c>
      <c r="AK2863" s="85">
        <f t="shared" ca="1" si="323"/>
        <v>3.3487854081860544E-3</v>
      </c>
      <c r="AL2863" s="87">
        <f t="shared" ca="1" si="321"/>
        <v>1.6851647237505957E-2</v>
      </c>
      <c r="AM2863" s="87">
        <f t="shared" ca="1" si="322"/>
        <v>27.172464702435249</v>
      </c>
    </row>
    <row r="2864" spans="2:39" x14ac:dyDescent="0.45">
      <c r="B2864" s="86">
        <v>39919</v>
      </c>
      <c r="C2864" s="5">
        <v>121.63</v>
      </c>
      <c r="E2864" s="86">
        <v>39947</v>
      </c>
      <c r="F2864" s="5">
        <v>3.1955</v>
      </c>
      <c r="G2864" s="5">
        <v>0.68430713133796461</v>
      </c>
      <c r="I2864" s="86">
        <v>39806</v>
      </c>
      <c r="J2864" s="5">
        <v>44.21</v>
      </c>
      <c r="L2864" s="86">
        <v>39953</v>
      </c>
      <c r="M2864" s="5">
        <v>2.1097000000000001</v>
      </c>
      <c r="O2864" s="86">
        <f t="shared" ca="1" si="317"/>
        <v>39953</v>
      </c>
      <c r="P2864" s="5">
        <v>872.8</v>
      </c>
      <c r="Q2864" s="5">
        <v>34.779501942169098</v>
      </c>
      <c r="R2864" s="1"/>
      <c r="V2864" s="86">
        <v>39917</v>
      </c>
      <c r="W2864" s="5">
        <v>17.75</v>
      </c>
      <c r="Z2864" s="86">
        <v>39808</v>
      </c>
      <c r="AA2864" s="5">
        <v>75.31</v>
      </c>
      <c r="AC2864" s="1">
        <v>39801</v>
      </c>
      <c r="AD2864">
        <v>2.3984999999999999</v>
      </c>
      <c r="AE2864" s="87">
        <f t="shared" ca="1" si="318"/>
        <v>7.0699999999999985E-2</v>
      </c>
      <c r="AF2864" s="87">
        <f t="shared" ca="1" si="319"/>
        <v>0.1668893645502913</v>
      </c>
      <c r="AG2864" s="87">
        <f t="shared" ca="1" si="320"/>
        <v>2.6910101449084145</v>
      </c>
      <c r="AI2864" s="1">
        <v>39665</v>
      </c>
      <c r="AJ2864">
        <v>1284.8800000000001</v>
      </c>
      <c r="AK2864" s="85">
        <f t="shared" ca="1" si="323"/>
        <v>2.8306084947019642E-2</v>
      </c>
      <c r="AL2864" s="87">
        <f t="shared" ca="1" si="321"/>
        <v>1.9048175574922072E-2</v>
      </c>
      <c r="AM2864" s="87">
        <f t="shared" ca="1" si="322"/>
        <v>30.714260223973326</v>
      </c>
    </row>
    <row r="2865" spans="2:39" x14ac:dyDescent="0.45">
      <c r="B2865" s="86">
        <v>39918</v>
      </c>
      <c r="C2865" s="5">
        <v>119.6</v>
      </c>
      <c r="E2865" s="86">
        <v>39946</v>
      </c>
      <c r="F2865" s="5">
        <v>3.2080000000000002</v>
      </c>
      <c r="G2865" s="5">
        <v>0.54637288854163424</v>
      </c>
      <c r="I2865" s="86">
        <v>39805</v>
      </c>
      <c r="J2865" s="5">
        <v>45.02</v>
      </c>
      <c r="L2865" s="86">
        <v>39952</v>
      </c>
      <c r="M2865" s="5">
        <v>2.081</v>
      </c>
      <c r="O2865" s="86">
        <f t="shared" ca="1" si="317"/>
        <v>39952</v>
      </c>
      <c r="P2865" s="5">
        <v>868.15</v>
      </c>
      <c r="Q2865" s="5">
        <v>34.887414481312099</v>
      </c>
      <c r="R2865" s="1"/>
      <c r="V2865" s="86">
        <v>39916</v>
      </c>
      <c r="W2865" s="5">
        <v>20</v>
      </c>
      <c r="Z2865" s="86">
        <v>39806</v>
      </c>
      <c r="AA2865" s="5">
        <v>73.900000000000006</v>
      </c>
      <c r="AC2865" s="1">
        <v>39800</v>
      </c>
      <c r="AD2865">
        <v>2.3277999999999999</v>
      </c>
      <c r="AE2865" s="87">
        <f t="shared" ca="1" si="318"/>
        <v>-4.8700000000000188E-2</v>
      </c>
      <c r="AF2865" s="87">
        <f t="shared" ca="1" si="319"/>
        <v>0.1436722891397875</v>
      </c>
      <c r="AG2865" s="87">
        <f t="shared" ca="1" si="320"/>
        <v>2.3166460526660826</v>
      </c>
      <c r="AI2865" s="1">
        <v>39664</v>
      </c>
      <c r="AJ2865">
        <v>1249.02</v>
      </c>
      <c r="AK2865" s="85">
        <f t="shared" ca="1" si="323"/>
        <v>-8.9984786230864373E-3</v>
      </c>
      <c r="AL2865" s="87">
        <f t="shared" ca="1" si="321"/>
        <v>1.32772008659226E-2</v>
      </c>
      <c r="AM2865" s="87">
        <f t="shared" ca="1" si="322"/>
        <v>21.408843111400138</v>
      </c>
    </row>
    <row r="2866" spans="2:39" x14ac:dyDescent="0.45">
      <c r="B2866" s="86">
        <v>39917</v>
      </c>
      <c r="C2866" s="5">
        <v>119.13</v>
      </c>
      <c r="E2866" s="86">
        <v>39945</v>
      </c>
      <c r="F2866" s="5">
        <v>3.2749999999999999</v>
      </c>
      <c r="G2866" s="5">
        <v>1.9814409739715524</v>
      </c>
      <c r="I2866" s="86">
        <v>39804</v>
      </c>
      <c r="J2866" s="5">
        <v>44.56</v>
      </c>
      <c r="L2866" s="86">
        <v>39951</v>
      </c>
      <c r="M2866" s="5">
        <v>2.0385</v>
      </c>
      <c r="O2866" s="86">
        <f t="shared" ca="1" si="317"/>
        <v>39951</v>
      </c>
      <c r="P2866" s="5">
        <v>863.16</v>
      </c>
      <c r="Q2866" s="5">
        <v>37.674375263595699</v>
      </c>
      <c r="R2866" s="1"/>
      <c r="V2866" s="86">
        <v>39913</v>
      </c>
      <c r="W2866" s="5">
        <v>19.5</v>
      </c>
      <c r="Z2866" s="86">
        <v>39805</v>
      </c>
      <c r="AA2866" s="5">
        <v>75.08</v>
      </c>
      <c r="AC2866" s="1">
        <v>39799</v>
      </c>
      <c r="AD2866">
        <v>2.3765000000000001</v>
      </c>
      <c r="AE2866" s="87">
        <f t="shared" ca="1" si="318"/>
        <v>-3.6999999999999922E-2</v>
      </c>
      <c r="AF2866" s="87">
        <f t="shared" ca="1" si="319"/>
        <v>0.14261917531197094</v>
      </c>
      <c r="AG2866" s="87">
        <f t="shared" ca="1" si="320"/>
        <v>2.2996651024297736</v>
      </c>
      <c r="AI2866" s="1">
        <v>39661</v>
      </c>
      <c r="AJ2866">
        <v>1260.31</v>
      </c>
      <c r="AK2866" s="85">
        <f t="shared" ca="1" si="323"/>
        <v>-5.5940549964979738E-3</v>
      </c>
      <c r="AL2866" s="87">
        <f t="shared" ca="1" si="321"/>
        <v>1.7365116685865326E-2</v>
      </c>
      <c r="AM2866" s="87">
        <f t="shared" ca="1" si="322"/>
        <v>28.00040931014523</v>
      </c>
    </row>
    <row r="2867" spans="2:39" x14ac:dyDescent="0.45">
      <c r="B2867" s="86">
        <v>39916</v>
      </c>
      <c r="C2867" s="5">
        <v>124.24</v>
      </c>
      <c r="E2867" s="86">
        <v>39944</v>
      </c>
      <c r="F2867" s="5">
        <v>3.2995000000000001</v>
      </c>
      <c r="G2867" s="5">
        <v>1.9755957919911993</v>
      </c>
      <c r="I2867" s="86">
        <v>39801</v>
      </c>
      <c r="J2867" s="5">
        <v>44.93</v>
      </c>
      <c r="L2867" s="86">
        <v>39948</v>
      </c>
      <c r="M2867" s="5">
        <v>1.9590000000000001</v>
      </c>
      <c r="O2867" s="86">
        <f t="shared" ca="1" si="317"/>
        <v>39948</v>
      </c>
      <c r="P2867" s="5">
        <v>871.63</v>
      </c>
      <c r="Q2867" s="5">
        <v>38.4814748193971</v>
      </c>
      <c r="R2867" s="1"/>
      <c r="V2867" s="86">
        <v>39912</v>
      </c>
      <c r="W2867" s="5">
        <v>19.25</v>
      </c>
      <c r="Z2867" s="86">
        <v>39804</v>
      </c>
      <c r="AA2867" s="5">
        <v>74</v>
      </c>
      <c r="AC2867" s="1">
        <v>39798</v>
      </c>
      <c r="AD2867">
        <v>2.4135</v>
      </c>
      <c r="AE2867" s="87">
        <f t="shared" ca="1" si="318"/>
        <v>-0.32100000000000017</v>
      </c>
      <c r="AF2867" s="87">
        <f t="shared" ca="1" si="319"/>
        <v>0.13491153582996537</v>
      </c>
      <c r="AG2867" s="87">
        <f t="shared" ca="1" si="320"/>
        <v>2.1753831501599912</v>
      </c>
      <c r="AI2867" s="1">
        <v>39660</v>
      </c>
      <c r="AJ2867">
        <v>1267.3800000000001</v>
      </c>
      <c r="AK2867" s="85">
        <f t="shared" ca="1" si="323"/>
        <v>-1.3230899535757073E-2</v>
      </c>
      <c r="AL2867" s="87">
        <f t="shared" ca="1" si="321"/>
        <v>2.0970915686495527E-2</v>
      </c>
      <c r="AM2867" s="87">
        <f t="shared" ca="1" si="322"/>
        <v>33.81458549647283</v>
      </c>
    </row>
    <row r="2868" spans="2:39" x14ac:dyDescent="0.45">
      <c r="B2868" s="86">
        <v>39912</v>
      </c>
      <c r="C2868" s="5">
        <v>126.17</v>
      </c>
      <c r="E2868" s="86">
        <v>39941</v>
      </c>
      <c r="F2868" s="5">
        <v>3.4049999999999998</v>
      </c>
      <c r="G2868" s="5">
        <v>1.6469492959205945</v>
      </c>
      <c r="I2868" s="86">
        <v>39800</v>
      </c>
      <c r="J2868" s="5">
        <v>47.34</v>
      </c>
      <c r="L2868" s="86">
        <v>39947</v>
      </c>
      <c r="M2868" s="5">
        <v>1.9139999999999999</v>
      </c>
      <c r="O2868" s="86">
        <f t="shared" ca="1" si="317"/>
        <v>39947</v>
      </c>
      <c r="P2868" s="5">
        <v>887.88</v>
      </c>
      <c r="Q2868" s="5">
        <v>39.242503279414699</v>
      </c>
      <c r="R2868" s="1"/>
      <c r="V2868" s="86">
        <v>39911</v>
      </c>
      <c r="W2868" s="5">
        <v>20.75</v>
      </c>
      <c r="Z2868" s="86">
        <v>39801</v>
      </c>
      <c r="AA2868" s="5">
        <v>71.150000000000006</v>
      </c>
      <c r="AC2868" s="1">
        <v>39797</v>
      </c>
      <c r="AD2868">
        <v>2.7345000000000002</v>
      </c>
      <c r="AE2868" s="87">
        <f t="shared" ca="1" si="318"/>
        <v>-1.8499999999999961E-2</v>
      </c>
      <c r="AF2868" s="87">
        <f t="shared" ca="1" si="319"/>
        <v>4.2449695719364848E-2</v>
      </c>
      <c r="AG2868" s="87">
        <f t="shared" ca="1" si="320"/>
        <v>0.68448077645272998</v>
      </c>
      <c r="AI2868" s="1">
        <v>39659</v>
      </c>
      <c r="AJ2868">
        <v>1284.26</v>
      </c>
      <c r="AK2868" s="85">
        <f t="shared" ca="1" si="323"/>
        <v>1.6534493021531392E-2</v>
      </c>
      <c r="AL2868" s="87">
        <f t="shared" ca="1" si="321"/>
        <v>1.8436616072627546E-2</v>
      </c>
      <c r="AM2868" s="87">
        <f t="shared" ca="1" si="322"/>
        <v>29.7281501567894</v>
      </c>
    </row>
    <row r="2869" spans="2:39" x14ac:dyDescent="0.45">
      <c r="B2869" s="86">
        <v>39911</v>
      </c>
      <c r="C2869" s="5">
        <v>125.64</v>
      </c>
      <c r="E2869" s="86">
        <v>39940</v>
      </c>
      <c r="F2869" s="5">
        <v>3.456</v>
      </c>
      <c r="G2869" s="5">
        <v>1.4857604338071033</v>
      </c>
      <c r="I2869" s="86">
        <v>39799</v>
      </c>
      <c r="J2869" s="5">
        <v>49.84</v>
      </c>
      <c r="L2869" s="86">
        <v>39946</v>
      </c>
      <c r="M2869" s="5">
        <v>1.903</v>
      </c>
      <c r="O2869" s="86">
        <f t="shared" ca="1" si="317"/>
        <v>39946</v>
      </c>
      <c r="P2869" s="5">
        <v>885.28</v>
      </c>
      <c r="Q2869" s="5">
        <v>44.896232915930803</v>
      </c>
      <c r="R2869" s="1"/>
      <c r="V2869" s="86">
        <v>39910</v>
      </c>
      <c r="W2869" s="5">
        <v>22.5</v>
      </c>
      <c r="Z2869" s="86">
        <v>39800</v>
      </c>
      <c r="AA2869" s="5">
        <v>71.63</v>
      </c>
      <c r="AC2869" s="1">
        <v>39794</v>
      </c>
      <c r="AD2869">
        <v>2.7530000000000001</v>
      </c>
      <c r="AE2869" s="87">
        <f t="shared" ca="1" si="318"/>
        <v>-5.699999999999994E-2</v>
      </c>
      <c r="AF2869" s="87">
        <f t="shared" ca="1" si="319"/>
        <v>3.6253126301971E-2</v>
      </c>
      <c r="AG2869" s="87">
        <f t="shared" ca="1" si="320"/>
        <v>0.58456409685622324</v>
      </c>
      <c r="AI2869" s="1">
        <v>39658</v>
      </c>
      <c r="AJ2869">
        <v>1263.2</v>
      </c>
      <c r="AK2869" s="85">
        <f t="shared" ca="1" si="323"/>
        <v>2.3087465493061024E-2</v>
      </c>
      <c r="AL2869" s="87">
        <f t="shared" ca="1" si="321"/>
        <v>2.1559343121147233E-2</v>
      </c>
      <c r="AM2869" s="87">
        <f t="shared" ca="1" si="322"/>
        <v>34.763396225339264</v>
      </c>
    </row>
    <row r="2870" spans="2:39" x14ac:dyDescent="0.45">
      <c r="B2870" s="86">
        <v>39910</v>
      </c>
      <c r="C2870" s="5">
        <v>127</v>
      </c>
      <c r="E2870" s="86">
        <v>39939</v>
      </c>
      <c r="F2870" s="5">
        <v>3.28</v>
      </c>
      <c r="G2870" s="5">
        <v>0.57864380235167168</v>
      </c>
      <c r="I2870" s="86">
        <v>39798</v>
      </c>
      <c r="J2870" s="5">
        <v>52.37</v>
      </c>
      <c r="L2870" s="86">
        <v>39945</v>
      </c>
      <c r="M2870" s="5">
        <v>1.9384999999999999</v>
      </c>
      <c r="O2870" s="86">
        <f t="shared" ca="1" si="317"/>
        <v>39945</v>
      </c>
      <c r="P2870" s="5">
        <v>904.42</v>
      </c>
      <c r="Q2870" s="5">
        <v>46.077209673120997</v>
      </c>
      <c r="R2870" s="1"/>
      <c r="V2870" s="86">
        <v>39909</v>
      </c>
      <c r="W2870" s="5">
        <v>22</v>
      </c>
      <c r="Z2870" s="86">
        <v>39799</v>
      </c>
      <c r="AA2870" s="5">
        <v>67.7</v>
      </c>
      <c r="AC2870" s="1">
        <v>39793</v>
      </c>
      <c r="AD2870">
        <v>2.81</v>
      </c>
      <c r="AE2870" s="87">
        <f t="shared" ca="1" si="318"/>
        <v>-0.1097999999999999</v>
      </c>
      <c r="AF2870" s="87">
        <f t="shared" ca="1" si="319"/>
        <v>4.4640667184381005E-2</v>
      </c>
      <c r="AG2870" s="87">
        <f t="shared" ca="1" si="320"/>
        <v>0.71980912979298506</v>
      </c>
      <c r="AI2870" s="1">
        <v>39657</v>
      </c>
      <c r="AJ2870">
        <v>1234.3699999999999</v>
      </c>
      <c r="AK2870" s="85">
        <f t="shared" ca="1" si="323"/>
        <v>-1.8771642597075019E-2</v>
      </c>
      <c r="AL2870" s="87">
        <f t="shared" ca="1" si="321"/>
        <v>1.4666269400613666E-2</v>
      </c>
      <c r="AM2870" s="87">
        <f t="shared" ca="1" si="322"/>
        <v>23.648648822746292</v>
      </c>
    </row>
    <row r="2871" spans="2:39" x14ac:dyDescent="0.45">
      <c r="B2871" s="86">
        <v>39909</v>
      </c>
      <c r="C2871" s="5">
        <v>129.62</v>
      </c>
      <c r="E2871" s="86">
        <v>39938</v>
      </c>
      <c r="F2871" s="5">
        <v>3.2980999999999998</v>
      </c>
      <c r="G2871" s="5">
        <v>0.49440509706110508</v>
      </c>
      <c r="I2871" s="86">
        <v>39797</v>
      </c>
      <c r="J2871" s="5">
        <v>56.76</v>
      </c>
      <c r="L2871" s="86">
        <v>39944</v>
      </c>
      <c r="M2871" s="5">
        <v>1.9295</v>
      </c>
      <c r="O2871" s="86">
        <f t="shared" ca="1" si="317"/>
        <v>39944</v>
      </c>
      <c r="P2871" s="5">
        <v>913.18</v>
      </c>
      <c r="Q2871" s="5">
        <v>49.640699694525999</v>
      </c>
      <c r="R2871" s="1"/>
      <c r="V2871" s="86">
        <v>39906</v>
      </c>
      <c r="W2871" s="5">
        <v>18</v>
      </c>
      <c r="Z2871" s="86">
        <v>39798</v>
      </c>
      <c r="AA2871" s="5">
        <v>66.013900000000007</v>
      </c>
      <c r="AC2871" s="1">
        <v>39792</v>
      </c>
      <c r="AD2871">
        <v>2.9198</v>
      </c>
      <c r="AE2871" s="87">
        <f t="shared" ca="1" si="318"/>
        <v>-2.1700000000000053E-2</v>
      </c>
      <c r="AF2871" s="87">
        <f t="shared" ca="1" si="319"/>
        <v>8.4331622182903632E-2</v>
      </c>
      <c r="AG2871" s="87">
        <f t="shared" ca="1" si="320"/>
        <v>1.3598065487414013</v>
      </c>
      <c r="AI2871" s="1">
        <v>39654</v>
      </c>
      <c r="AJ2871">
        <v>1257.76</v>
      </c>
      <c r="AK2871" s="85">
        <f t="shared" ca="1" si="323"/>
        <v>4.1588714686291777E-3</v>
      </c>
      <c r="AL2871" s="87">
        <f t="shared" ca="1" si="321"/>
        <v>1.5915832539482106E-2</v>
      </c>
      <c r="AM2871" s="87">
        <f t="shared" ca="1" si="322"/>
        <v>25.663508842412359</v>
      </c>
    </row>
    <row r="2872" spans="2:39" x14ac:dyDescent="0.45">
      <c r="B2872" s="86">
        <v>39906</v>
      </c>
      <c r="C2872" s="5">
        <v>124.26</v>
      </c>
      <c r="E2872" s="86">
        <v>39937</v>
      </c>
      <c r="F2872" s="5">
        <v>3.3025000000000002</v>
      </c>
      <c r="G2872" s="5">
        <v>0.61970658379590993</v>
      </c>
      <c r="I2872" s="86">
        <v>39794</v>
      </c>
      <c r="J2872" s="5">
        <v>54.28</v>
      </c>
      <c r="L2872" s="86">
        <v>39941</v>
      </c>
      <c r="M2872" s="5">
        <v>1.9655</v>
      </c>
      <c r="O2872" s="86">
        <f t="shared" ca="1" si="317"/>
        <v>39941</v>
      </c>
      <c r="P2872" s="5">
        <v>868.57</v>
      </c>
      <c r="Q2872" s="5">
        <v>43.852758641718502</v>
      </c>
      <c r="R2872" s="1"/>
      <c r="V2872" s="86">
        <v>39905</v>
      </c>
      <c r="W2872" s="5">
        <v>17.75</v>
      </c>
      <c r="Z2872" s="86">
        <v>39797</v>
      </c>
      <c r="AA2872" s="5">
        <v>64.805000000000007</v>
      </c>
      <c r="AC2872" s="1">
        <v>39791</v>
      </c>
      <c r="AD2872">
        <v>2.9415</v>
      </c>
      <c r="AE2872" s="87">
        <f t="shared" ca="1" si="318"/>
        <v>-5.9000000000000163E-2</v>
      </c>
      <c r="AF2872" s="87">
        <f t="shared" ca="1" si="319"/>
        <v>9.2574632054359285E-2</v>
      </c>
      <c r="AG2872" s="87">
        <f t="shared" ca="1" si="320"/>
        <v>1.4927210891522908</v>
      </c>
      <c r="AI2872" s="1">
        <v>39653</v>
      </c>
      <c r="AJ2872">
        <v>1252.54</v>
      </c>
      <c r="AK2872" s="85">
        <f t="shared" ca="1" si="323"/>
        <v>-2.339606385062188E-2</v>
      </c>
      <c r="AL2872" s="87">
        <f t="shared" ca="1" si="321"/>
        <v>1.5633694639987521E-2</v>
      </c>
      <c r="AM2872" s="87">
        <f t="shared" ca="1" si="322"/>
        <v>25.208575149154576</v>
      </c>
    </row>
    <row r="2873" spans="2:39" x14ac:dyDescent="0.45">
      <c r="B2873" s="86">
        <v>39905</v>
      </c>
      <c r="C2873" s="5">
        <v>118.7</v>
      </c>
      <c r="E2873" s="86">
        <v>39934</v>
      </c>
      <c r="F2873" s="5">
        <v>3.3029999999999999</v>
      </c>
      <c r="G2873" s="5">
        <v>0.49657661375998557</v>
      </c>
      <c r="I2873" s="86">
        <v>39793</v>
      </c>
      <c r="J2873" s="5">
        <v>55.78</v>
      </c>
      <c r="L2873" s="86">
        <v>39940</v>
      </c>
      <c r="M2873" s="5">
        <v>2.0059999999999998</v>
      </c>
      <c r="O2873" s="86">
        <f t="shared" ca="1" si="317"/>
        <v>39940</v>
      </c>
      <c r="P2873" s="5">
        <v>879.73</v>
      </c>
      <c r="Q2873" s="5">
        <v>46.742707173262303</v>
      </c>
      <c r="R2873" s="1"/>
      <c r="V2873" s="86">
        <v>39904</v>
      </c>
      <c r="W2873" s="5">
        <v>20.5</v>
      </c>
      <c r="Z2873" s="86">
        <v>39794</v>
      </c>
      <c r="AA2873" s="5">
        <v>65.150000000000006</v>
      </c>
      <c r="AC2873" s="1">
        <v>39790</v>
      </c>
      <c r="AD2873">
        <v>3.0005000000000002</v>
      </c>
      <c r="AE2873" s="87">
        <f t="shared" ca="1" si="318"/>
        <v>-1.0999999999999677E-2</v>
      </c>
      <c r="AF2873" s="87">
        <f t="shared" ca="1" si="319"/>
        <v>8.5775870732974713E-2</v>
      </c>
      <c r="AG2873" s="87">
        <f t="shared" ca="1" si="320"/>
        <v>1.3830943568679603</v>
      </c>
      <c r="AI2873" s="1">
        <v>39652</v>
      </c>
      <c r="AJ2873">
        <v>1282.19</v>
      </c>
      <c r="AK2873" s="85">
        <f t="shared" ca="1" si="323"/>
        <v>4.0559763948996826E-3</v>
      </c>
      <c r="AL2873" s="87">
        <f t="shared" ca="1" si="321"/>
        <v>6.3885273648519965E-3</v>
      </c>
      <c r="AM2873" s="87">
        <f t="shared" ca="1" si="322"/>
        <v>10.301190849499065</v>
      </c>
    </row>
    <row r="2874" spans="2:39" x14ac:dyDescent="0.45">
      <c r="B2874" s="86">
        <v>39904</v>
      </c>
      <c r="C2874" s="5">
        <v>119.98</v>
      </c>
      <c r="E2874" s="86">
        <v>39933</v>
      </c>
      <c r="F2874" s="5">
        <v>3.2404999999999999</v>
      </c>
      <c r="G2874" s="5">
        <v>1.3784555064757571</v>
      </c>
      <c r="I2874" s="86">
        <v>39792</v>
      </c>
      <c r="J2874" s="5">
        <v>55.73</v>
      </c>
      <c r="L2874" s="86">
        <v>39939</v>
      </c>
      <c r="M2874" s="5">
        <v>1.8505</v>
      </c>
      <c r="O2874" s="86">
        <f t="shared" ca="1" si="317"/>
        <v>39939</v>
      </c>
      <c r="P2874" s="5">
        <v>873.59</v>
      </c>
      <c r="Q2874" s="5">
        <v>72.052392566725601</v>
      </c>
      <c r="R2874" s="1"/>
      <c r="V2874" s="86">
        <v>39903</v>
      </c>
      <c r="W2874" s="5">
        <v>20</v>
      </c>
      <c r="Z2874" s="86">
        <v>39793</v>
      </c>
      <c r="AA2874" s="5">
        <v>64.260000000000005</v>
      </c>
      <c r="AC2874" s="1">
        <v>39787</v>
      </c>
      <c r="AD2874">
        <v>3.0114999999999998</v>
      </c>
      <c r="AE2874" s="87">
        <f t="shared" ca="1" si="318"/>
        <v>0.13300000000000001</v>
      </c>
      <c r="AF2874" s="87">
        <f t="shared" ca="1" si="319"/>
        <v>9.401806120811744E-2</v>
      </c>
      <c r="AG2874" s="87">
        <f t="shared" ca="1" si="320"/>
        <v>1.5159956849103042</v>
      </c>
      <c r="AI2874" s="1">
        <v>39651</v>
      </c>
      <c r="AJ2874">
        <v>1277</v>
      </c>
      <c r="AK2874" s="85">
        <f t="shared" ca="1" si="323"/>
        <v>1.3401856087015563E-2</v>
      </c>
      <c r="AL2874" s="87">
        <f t="shared" ca="1" si="321"/>
        <v>7.4208390491855491E-3</v>
      </c>
      <c r="AM2874" s="87">
        <f t="shared" ca="1" si="322"/>
        <v>11.965743424634526</v>
      </c>
    </row>
    <row r="2875" spans="2:39" x14ac:dyDescent="0.45">
      <c r="B2875" s="86">
        <v>39903</v>
      </c>
      <c r="C2875" s="5">
        <v>123.27</v>
      </c>
      <c r="E2875" s="86">
        <v>39932</v>
      </c>
      <c r="F2875" s="5">
        <v>3.2204999999999999</v>
      </c>
      <c r="G2875" s="5">
        <v>1.467611438131134</v>
      </c>
      <c r="I2875" s="86">
        <v>39791</v>
      </c>
      <c r="J2875" s="5">
        <v>58.91</v>
      </c>
      <c r="L2875" s="86">
        <v>39938</v>
      </c>
      <c r="M2875" s="5">
        <v>1.8170999999999999</v>
      </c>
      <c r="O2875" s="86">
        <f t="shared" ca="1" si="317"/>
        <v>39938</v>
      </c>
      <c r="P2875" s="5">
        <v>899.24</v>
      </c>
      <c r="Q2875" s="5">
        <v>70.476396065504801</v>
      </c>
      <c r="R2875" s="1"/>
      <c r="V2875" s="86">
        <v>39902</v>
      </c>
      <c r="W2875" s="5">
        <v>17.75</v>
      </c>
      <c r="Z2875" s="86">
        <v>39792</v>
      </c>
      <c r="AA2875" s="5">
        <v>64.760000000000005</v>
      </c>
      <c r="AC2875" s="1">
        <v>39786</v>
      </c>
      <c r="AD2875">
        <v>2.8784999999999998</v>
      </c>
      <c r="AE2875" s="87">
        <f t="shared" ca="1" si="318"/>
        <v>-6.6500000000000004E-2</v>
      </c>
      <c r="AF2875" s="87">
        <f t="shared" ca="1" si="319"/>
        <v>9.1626051608335257E-2</v>
      </c>
      <c r="AG2875" s="87">
        <f t="shared" ca="1" si="320"/>
        <v>1.4774256890506072</v>
      </c>
      <c r="AI2875" s="1">
        <v>39650</v>
      </c>
      <c r="AJ2875">
        <v>1260</v>
      </c>
      <c r="AK2875" s="85">
        <f t="shared" ca="1" si="323"/>
        <v>-5.3953696343506596E-4</v>
      </c>
      <c r="AL2875" s="87">
        <f t="shared" ca="1" si="321"/>
        <v>1.1884908099820686E-2</v>
      </c>
      <c r="AM2875" s="87">
        <f t="shared" ca="1" si="322"/>
        <v>19.163838483119104</v>
      </c>
    </row>
    <row r="2876" spans="2:39" x14ac:dyDescent="0.45">
      <c r="B2876" s="86">
        <v>39902</v>
      </c>
      <c r="C2876" s="5">
        <v>123.76</v>
      </c>
      <c r="E2876" s="86">
        <v>39931</v>
      </c>
      <c r="F2876" s="5">
        <v>3.137</v>
      </c>
      <c r="G2876" s="5">
        <v>1.4636823368932668</v>
      </c>
      <c r="I2876" s="86">
        <v>39790</v>
      </c>
      <c r="J2876" s="5">
        <v>58.49</v>
      </c>
      <c r="L2876" s="86">
        <v>39937</v>
      </c>
      <c r="M2876" s="5">
        <v>1.7845</v>
      </c>
      <c r="O2876" s="86">
        <f t="shared" ca="1" si="317"/>
        <v>39937</v>
      </c>
      <c r="P2876" s="5">
        <v>888.67</v>
      </c>
      <c r="Q2876" s="5">
        <v>72.614793332725199</v>
      </c>
      <c r="R2876" s="1"/>
      <c r="V2876" s="86">
        <v>39899</v>
      </c>
      <c r="W2876" s="5">
        <v>18.75</v>
      </c>
      <c r="Z2876" s="86">
        <v>39791</v>
      </c>
      <c r="AA2876" s="5">
        <v>64.81</v>
      </c>
      <c r="AC2876" s="1">
        <v>39785</v>
      </c>
      <c r="AD2876">
        <v>2.9449999999999998</v>
      </c>
      <c r="AE2876" s="87">
        <f t="shared" ca="1" si="318"/>
        <v>5.2499999999999769E-2</v>
      </c>
      <c r="AF2876" s="87">
        <f t="shared" ca="1" si="319"/>
        <v>0.11205058381522752</v>
      </c>
      <c r="AG2876" s="87">
        <f t="shared" ca="1" si="320"/>
        <v>1.8067613751313882</v>
      </c>
      <c r="AI2876" s="1">
        <v>39647</v>
      </c>
      <c r="AJ2876">
        <v>1260.68</v>
      </c>
      <c r="AK2876" s="85">
        <f t="shared" ca="1" si="323"/>
        <v>2.8560095394465992E-4</v>
      </c>
      <c r="AL2876" s="87">
        <f t="shared" ca="1" si="321"/>
        <v>1.534432927284185E-2</v>
      </c>
      <c r="AM2876" s="87">
        <f t="shared" ca="1" si="322"/>
        <v>24.741987514482688</v>
      </c>
    </row>
    <row r="2877" spans="2:39" x14ac:dyDescent="0.45">
      <c r="B2877" s="86">
        <v>39899</v>
      </c>
      <c r="C2877" s="5">
        <v>120.65</v>
      </c>
      <c r="E2877" s="86">
        <v>39930</v>
      </c>
      <c r="F2877" s="5">
        <v>3.05</v>
      </c>
      <c r="G2877" s="5">
        <v>1.2687910518810142</v>
      </c>
      <c r="I2877" s="86">
        <v>39787</v>
      </c>
      <c r="J2877" s="5">
        <v>59.93</v>
      </c>
      <c r="L2877" s="86">
        <v>39934</v>
      </c>
      <c r="M2877" s="5">
        <v>1.8147</v>
      </c>
      <c r="O2877" s="86">
        <f t="shared" ca="1" si="317"/>
        <v>39934</v>
      </c>
      <c r="P2877" s="5">
        <v>909.7</v>
      </c>
      <c r="Q2877" s="5">
        <v>70.7051988160554</v>
      </c>
      <c r="R2877" s="1"/>
      <c r="V2877" s="86">
        <v>39898</v>
      </c>
      <c r="W2877" s="5">
        <v>19.75</v>
      </c>
      <c r="Z2877" s="86">
        <v>39790</v>
      </c>
      <c r="AA2877" s="5">
        <v>65.3</v>
      </c>
      <c r="AC2877" s="1">
        <v>39784</v>
      </c>
      <c r="AD2877">
        <v>2.8925000000000001</v>
      </c>
      <c r="AE2877" s="87">
        <f t="shared" ca="1" si="318"/>
        <v>-5.2499999999999769E-2</v>
      </c>
      <c r="AF2877" s="87">
        <f t="shared" ca="1" si="319"/>
        <v>0.13855587019923291</v>
      </c>
      <c r="AG2877" s="87">
        <f t="shared" ca="1" si="320"/>
        <v>2.234146276172027</v>
      </c>
      <c r="AI2877" s="1">
        <v>39646</v>
      </c>
      <c r="AJ2877">
        <v>1260.32</v>
      </c>
      <c r="AK2877" s="85">
        <f t="shared" ca="1" si="323"/>
        <v>1.1941012227420401E-2</v>
      </c>
      <c r="AL2877" s="87">
        <f t="shared" ca="1" si="321"/>
        <v>1.7207895122599667E-2</v>
      </c>
      <c r="AM2877" s="87">
        <f t="shared" ca="1" si="322"/>
        <v>27.746897156817596</v>
      </c>
    </row>
    <row r="2878" spans="2:39" x14ac:dyDescent="0.45">
      <c r="B2878" s="86">
        <v>39898</v>
      </c>
      <c r="C2878" s="5">
        <v>125.99</v>
      </c>
      <c r="E2878" s="86">
        <v>39927</v>
      </c>
      <c r="F2878" s="5">
        <v>3.1459999999999999</v>
      </c>
      <c r="G2878" s="5">
        <v>0.77354103532607188</v>
      </c>
      <c r="I2878" s="86">
        <v>39786</v>
      </c>
      <c r="J2878" s="5">
        <v>63.64</v>
      </c>
      <c r="L2878" s="86">
        <v>39933</v>
      </c>
      <c r="M2878" s="5">
        <v>1.7709999999999999</v>
      </c>
      <c r="O2878" s="86">
        <f t="shared" ca="1" si="317"/>
        <v>39933</v>
      </c>
      <c r="P2878" s="5">
        <v>876.07</v>
      </c>
      <c r="Q2878" s="5">
        <v>75.330819240608605</v>
      </c>
      <c r="R2878" s="1"/>
      <c r="V2878" s="86">
        <v>39897</v>
      </c>
      <c r="W2878" s="5">
        <v>22</v>
      </c>
      <c r="Z2878" s="86">
        <v>39787</v>
      </c>
      <c r="AA2878" s="5">
        <v>64.55</v>
      </c>
      <c r="AC2878" s="1">
        <v>39783</v>
      </c>
      <c r="AD2878">
        <v>2.9449999999999998</v>
      </c>
      <c r="AE2878" s="87">
        <f t="shared" ca="1" si="318"/>
        <v>-0.17149999999999999</v>
      </c>
      <c r="AF2878" s="87">
        <f t="shared" ca="1" si="319"/>
        <v>0.13808534498635258</v>
      </c>
      <c r="AG2878" s="87">
        <f t="shared" ca="1" si="320"/>
        <v>2.2265592850853988</v>
      </c>
      <c r="AI2878" s="1">
        <v>39645</v>
      </c>
      <c r="AJ2878">
        <v>1245.3599999999999</v>
      </c>
      <c r="AK2878" s="85">
        <f t="shared" ca="1" si="323"/>
        <v>2.4754644770638757E-2</v>
      </c>
      <c r="AL2878" s="87">
        <f t="shared" ca="1" si="321"/>
        <v>1.7599433474707448E-2</v>
      </c>
      <c r="AM2878" s="87">
        <f t="shared" ca="1" si="322"/>
        <v>28.378233779424995</v>
      </c>
    </row>
    <row r="2879" spans="2:39" x14ac:dyDescent="0.45">
      <c r="B2879" s="86">
        <v>39897</v>
      </c>
      <c r="C2879" s="5">
        <v>126.61</v>
      </c>
      <c r="E2879" s="86">
        <v>39926</v>
      </c>
      <c r="F2879" s="5">
        <v>3.0585</v>
      </c>
      <c r="G2879" s="5">
        <v>0.95635370025948074</v>
      </c>
      <c r="I2879" s="86">
        <v>39785</v>
      </c>
      <c r="J2879" s="5">
        <v>60.72</v>
      </c>
      <c r="L2879" s="86">
        <v>39932</v>
      </c>
      <c r="M2879" s="5">
        <v>1.7175</v>
      </c>
      <c r="O2879" s="86">
        <f t="shared" ca="1" si="317"/>
        <v>39932</v>
      </c>
      <c r="P2879" s="5">
        <v>845.22</v>
      </c>
      <c r="Q2879" s="5">
        <v>79.302583686282006</v>
      </c>
      <c r="R2879" s="1"/>
      <c r="V2879" s="86">
        <v>39896</v>
      </c>
      <c r="W2879" s="5">
        <v>24.25</v>
      </c>
      <c r="Z2879" s="86">
        <v>39786</v>
      </c>
      <c r="AA2879" s="5">
        <v>64.52</v>
      </c>
      <c r="AC2879" s="1">
        <v>39780</v>
      </c>
      <c r="AD2879">
        <v>3.1164999999999998</v>
      </c>
      <c r="AE2879" s="87">
        <f t="shared" ca="1" si="318"/>
        <v>-0.18650000000000011</v>
      </c>
      <c r="AF2879" s="87">
        <f t="shared" ca="1" si="319"/>
        <v>0.17365530992937336</v>
      </c>
      <c r="AG2879" s="87">
        <f t="shared" ca="1" si="320"/>
        <v>2.8001077360225528</v>
      </c>
      <c r="AI2879" s="1">
        <v>39644</v>
      </c>
      <c r="AJ2879">
        <v>1214.9100000000001</v>
      </c>
      <c r="AK2879" s="85">
        <f t="shared" ca="1" si="323"/>
        <v>-1.0961099588093584E-2</v>
      </c>
      <c r="AL2879" s="87">
        <f t="shared" ca="1" si="321"/>
        <v>8.7304411600277049E-3</v>
      </c>
      <c r="AM2879" s="87">
        <f t="shared" ca="1" si="322"/>
        <v>14.077413377699589</v>
      </c>
    </row>
    <row r="2880" spans="2:39" x14ac:dyDescent="0.45">
      <c r="B2880" s="86">
        <v>39896</v>
      </c>
      <c r="C2880" s="5">
        <v>125.84</v>
      </c>
      <c r="E2880" s="86">
        <v>39925</v>
      </c>
      <c r="F2880" s="5">
        <v>3.0880999999999998</v>
      </c>
      <c r="G2880" s="5">
        <v>1.4253295700761039</v>
      </c>
      <c r="I2880" s="86">
        <v>39784</v>
      </c>
      <c r="J2880" s="5">
        <v>62.98</v>
      </c>
      <c r="L2880" s="86">
        <v>39931</v>
      </c>
      <c r="M2880" s="5">
        <v>1.6279999999999999</v>
      </c>
      <c r="O2880" s="86">
        <f t="shared" ca="1" si="317"/>
        <v>39931</v>
      </c>
      <c r="P2880" s="5">
        <v>870.74</v>
      </c>
      <c r="Q2880" s="5">
        <v>88.583312992465594</v>
      </c>
      <c r="R2880" s="1"/>
      <c r="V2880" s="86">
        <v>39895</v>
      </c>
      <c r="W2880" s="5">
        <v>27.25</v>
      </c>
      <c r="Z2880" s="86">
        <v>39785</v>
      </c>
      <c r="AA2880" s="5">
        <v>64.900000000000006</v>
      </c>
      <c r="AC2880" s="1">
        <v>39779</v>
      </c>
      <c r="AD2880">
        <v>3.3029999999999999</v>
      </c>
      <c r="AE2880" s="87">
        <f t="shared" ca="1" si="318"/>
        <v>0.11299999999999999</v>
      </c>
      <c r="AF2880" s="87">
        <f t="shared" ca="1" si="319"/>
        <v>0.19416546852276989</v>
      </c>
      <c r="AG2880" s="87">
        <f t="shared" ca="1" si="320"/>
        <v>3.1308241060994391</v>
      </c>
      <c r="AI2880" s="1">
        <v>39643</v>
      </c>
      <c r="AJ2880">
        <v>1228.3</v>
      </c>
      <c r="AK2880" s="85">
        <f t="shared" ca="1" si="323"/>
        <v>-9.0689051283901756E-3</v>
      </c>
      <c r="AL2880" s="87">
        <f t="shared" ca="1" si="321"/>
        <v>1.2337149154711518E-2</v>
      </c>
      <c r="AM2880" s="87">
        <f t="shared" ca="1" si="322"/>
        <v>19.893055272897566</v>
      </c>
    </row>
    <row r="2881" spans="2:39" x14ac:dyDescent="0.45">
      <c r="B2881" s="86">
        <v>39895</v>
      </c>
      <c r="C2881" s="5">
        <v>127.13</v>
      </c>
      <c r="E2881" s="86">
        <v>39924</v>
      </c>
      <c r="F2881" s="5">
        <v>3.0590000000000002</v>
      </c>
      <c r="G2881" s="5">
        <v>1.4524534186449258</v>
      </c>
      <c r="I2881" s="86">
        <v>39783</v>
      </c>
      <c r="J2881" s="5">
        <v>68.510000000000005</v>
      </c>
      <c r="L2881" s="86">
        <v>39930</v>
      </c>
      <c r="M2881" s="5">
        <v>1.5784</v>
      </c>
      <c r="O2881" s="86">
        <f t="shared" ca="1" si="317"/>
        <v>39930</v>
      </c>
      <c r="P2881" s="5">
        <v>848.81</v>
      </c>
      <c r="Q2881" s="5">
        <v>95.582828821936602</v>
      </c>
      <c r="R2881" s="1"/>
      <c r="V2881" s="86">
        <v>39892</v>
      </c>
      <c r="W2881" s="5">
        <v>31.75</v>
      </c>
      <c r="Z2881" s="86">
        <v>39784</v>
      </c>
      <c r="AA2881" s="5">
        <v>64.89</v>
      </c>
      <c r="AC2881" s="1">
        <v>39778</v>
      </c>
      <c r="AD2881">
        <v>3.19</v>
      </c>
      <c r="AE2881" s="87">
        <f t="shared" ca="1" si="318"/>
        <v>-6.349999999999989E-2</v>
      </c>
      <c r="AF2881" s="87">
        <f t="shared" ca="1" si="319"/>
        <v>0.24552817217853729</v>
      </c>
      <c r="AG2881" s="87">
        <f t="shared" ca="1" si="320"/>
        <v>3.959022817143985</v>
      </c>
      <c r="AI2881" s="1">
        <v>39640</v>
      </c>
      <c r="AJ2881">
        <v>1239.49</v>
      </c>
      <c r="AK2881" s="85">
        <f t="shared" ca="1" si="323"/>
        <v>-1.1151875786283015E-2</v>
      </c>
      <c r="AL2881" s="87">
        <f t="shared" ca="1" si="321"/>
        <v>1.7926390220661448E-2</v>
      </c>
      <c r="AM2881" s="87">
        <f t="shared" ca="1" si="322"/>
        <v>28.90543569111022</v>
      </c>
    </row>
    <row r="2882" spans="2:39" x14ac:dyDescent="0.45">
      <c r="B2882" s="86">
        <v>39892</v>
      </c>
      <c r="C2882" s="5">
        <v>126.83</v>
      </c>
      <c r="E2882" s="86">
        <v>39923</v>
      </c>
      <c r="F2882" s="5">
        <v>3.0219999999999998</v>
      </c>
      <c r="G2882" s="5">
        <v>1.5531507278217822</v>
      </c>
      <c r="I2882" s="86">
        <v>39780</v>
      </c>
      <c r="J2882" s="5">
        <v>55.28</v>
      </c>
      <c r="L2882" s="86">
        <v>39927</v>
      </c>
      <c r="M2882" s="5">
        <v>1.577</v>
      </c>
      <c r="O2882" s="86">
        <f t="shared" ca="1" si="317"/>
        <v>39927</v>
      </c>
      <c r="P2882" s="5">
        <v>816.21</v>
      </c>
      <c r="Q2882" s="5">
        <v>92.800738684410902</v>
      </c>
      <c r="R2882" s="1"/>
      <c r="V2882" s="86">
        <v>39891</v>
      </c>
      <c r="W2882" s="5">
        <v>30.5</v>
      </c>
      <c r="Z2882" s="86">
        <v>39783</v>
      </c>
      <c r="AA2882" s="5">
        <v>64.2</v>
      </c>
      <c r="AC2882" s="1">
        <v>39777</v>
      </c>
      <c r="AD2882">
        <v>3.2534999999999998</v>
      </c>
      <c r="AE2882" s="87">
        <f t="shared" ca="1" si="318"/>
        <v>-0.29100000000000037</v>
      </c>
      <c r="AF2882" s="87">
        <f t="shared" ca="1" si="319"/>
        <v>0.33889314318823299</v>
      </c>
      <c r="AG2882" s="87">
        <f t="shared" ca="1" si="320"/>
        <v>5.4644877390291624</v>
      </c>
      <c r="AI2882" s="1">
        <v>39639</v>
      </c>
      <c r="AJ2882">
        <v>1253.3900000000001</v>
      </c>
      <c r="AK2882" s="85">
        <f t="shared" ca="1" si="323"/>
        <v>6.9653775494962081E-3</v>
      </c>
      <c r="AL2882" s="87">
        <f t="shared" ca="1" si="321"/>
        <v>1.7538516138424221E-2</v>
      </c>
      <c r="AM2882" s="87">
        <f t="shared" ca="1" si="322"/>
        <v>28.280007526133964</v>
      </c>
    </row>
    <row r="2883" spans="2:39" x14ac:dyDescent="0.45">
      <c r="B2883" s="86">
        <v>39891</v>
      </c>
      <c r="C2883" s="5">
        <v>129</v>
      </c>
      <c r="E2883" s="86">
        <v>39920</v>
      </c>
      <c r="F2883" s="5">
        <v>3.1124999999999998</v>
      </c>
      <c r="G2883" s="5">
        <v>1.5648388149156671</v>
      </c>
      <c r="I2883" s="86">
        <v>39778</v>
      </c>
      <c r="J2883" s="5">
        <v>54.92</v>
      </c>
      <c r="L2883" s="86">
        <v>39926</v>
      </c>
      <c r="M2883" s="5">
        <v>1.4995000000000001</v>
      </c>
      <c r="O2883" s="86">
        <f t="shared" ca="1" si="317"/>
        <v>39926</v>
      </c>
      <c r="P2883" s="5">
        <v>896.24</v>
      </c>
      <c r="Q2883" s="5">
        <v>77.643351721369697</v>
      </c>
      <c r="R2883" s="1"/>
      <c r="V2883" s="86">
        <v>39890</v>
      </c>
      <c r="W2883" s="5">
        <v>29.75</v>
      </c>
      <c r="Z2883" s="86">
        <v>39780</v>
      </c>
      <c r="AA2883" s="5">
        <v>66.25</v>
      </c>
      <c r="AC2883" s="1">
        <v>39776</v>
      </c>
      <c r="AD2883">
        <v>3.5445000000000002</v>
      </c>
      <c r="AE2883" s="87">
        <f t="shared" ca="1" si="318"/>
        <v>0.12300000000000022</v>
      </c>
      <c r="AF2883" s="87">
        <f t="shared" ca="1" si="319"/>
        <v>0.331377522623367</v>
      </c>
      <c r="AG2883" s="87">
        <f t="shared" ca="1" si="320"/>
        <v>5.3433019987644368</v>
      </c>
      <c r="AI2883" s="1">
        <v>39638</v>
      </c>
      <c r="AJ2883">
        <v>1244.69</v>
      </c>
      <c r="AK2883" s="85">
        <f t="shared" ca="1" si="323"/>
        <v>-2.3039547685488389E-2</v>
      </c>
      <c r="AL2883" s="87">
        <f t="shared" ca="1" si="321"/>
        <v>1.6779595190253647E-2</v>
      </c>
      <c r="AM2883" s="87">
        <f t="shared" ca="1" si="322"/>
        <v>27.05628426718711</v>
      </c>
    </row>
    <row r="2884" spans="2:39" x14ac:dyDescent="0.45">
      <c r="B2884" s="86">
        <v>39890</v>
      </c>
      <c r="C2884" s="5">
        <v>145.82</v>
      </c>
      <c r="E2884" s="86">
        <v>39919</v>
      </c>
      <c r="F2884" s="5">
        <v>2.9878</v>
      </c>
      <c r="G2884" s="5">
        <v>1.0127747939859777</v>
      </c>
      <c r="I2884" s="86">
        <v>39777</v>
      </c>
      <c r="J2884" s="5">
        <v>60.9</v>
      </c>
      <c r="L2884" s="86">
        <v>39925</v>
      </c>
      <c r="M2884" s="5">
        <v>1.5021</v>
      </c>
      <c r="O2884" s="86">
        <f t="shared" ca="1" si="317"/>
        <v>39925</v>
      </c>
      <c r="P2884" s="5">
        <v>887.68</v>
      </c>
      <c r="Q2884" s="5">
        <v>81.163977054261295</v>
      </c>
      <c r="R2884" s="1"/>
      <c r="V2884" s="86">
        <v>39889</v>
      </c>
      <c r="W2884" s="5">
        <v>21.5</v>
      </c>
      <c r="Z2884" s="86">
        <v>39778</v>
      </c>
      <c r="AA2884" s="5">
        <v>66.5</v>
      </c>
      <c r="AC2884" s="1">
        <v>39773</v>
      </c>
      <c r="AD2884">
        <v>3.4215</v>
      </c>
      <c r="AE2884" s="87">
        <f t="shared" ca="1" si="318"/>
        <v>0.27850000000000019</v>
      </c>
      <c r="AF2884" s="87">
        <f t="shared" ca="1" si="319"/>
        <v>0.30459946377716002</v>
      </c>
      <c r="AG2884" s="87">
        <f t="shared" ca="1" si="320"/>
        <v>4.9115187739299833</v>
      </c>
      <c r="AI2884" s="1">
        <v>39637</v>
      </c>
      <c r="AJ2884">
        <v>1273.7</v>
      </c>
      <c r="AK2884" s="85">
        <f t="shared" ca="1" si="323"/>
        <v>1.6936204750574474E-2</v>
      </c>
      <c r="AL2884" s="87">
        <f t="shared" ca="1" si="321"/>
        <v>1.5024985375637187E-2</v>
      </c>
      <c r="AM2884" s="87">
        <f t="shared" ca="1" si="322"/>
        <v>24.22706095256066</v>
      </c>
    </row>
    <row r="2885" spans="2:39" x14ac:dyDescent="0.45">
      <c r="B2885" s="86">
        <v>39889</v>
      </c>
      <c r="C2885" s="5">
        <v>153</v>
      </c>
      <c r="E2885" s="86">
        <v>39918</v>
      </c>
      <c r="F2885" s="5">
        <v>2.9289999999999998</v>
      </c>
      <c r="G2885" s="5">
        <v>0.54231354706787138</v>
      </c>
      <c r="I2885" s="86">
        <v>39776</v>
      </c>
      <c r="J2885" s="5">
        <v>64.7</v>
      </c>
      <c r="L2885" s="86">
        <v>39924</v>
      </c>
      <c r="M2885" s="5">
        <v>1.4650000000000001</v>
      </c>
      <c r="O2885" s="86">
        <f t="shared" ca="1" si="317"/>
        <v>39924</v>
      </c>
      <c r="P2885" s="5">
        <v>857.39</v>
      </c>
      <c r="Q2885" s="5">
        <v>87.607103601697602</v>
      </c>
      <c r="R2885" s="1"/>
      <c r="V2885" s="86">
        <v>39888</v>
      </c>
      <c r="W2885" s="5">
        <v>21.25</v>
      </c>
      <c r="Z2885" s="86">
        <v>39777</v>
      </c>
      <c r="AA2885" s="5">
        <v>64.989999999999995</v>
      </c>
      <c r="AC2885" s="1">
        <v>39772</v>
      </c>
      <c r="AD2885">
        <v>3.1429999999999998</v>
      </c>
      <c r="AE2885" s="87">
        <f t="shared" ca="1" si="318"/>
        <v>-0.44100000000000028</v>
      </c>
      <c r="AF2885" s="87">
        <f t="shared" ca="1" si="319"/>
        <v>0.15487326808286395</v>
      </c>
      <c r="AG2885" s="87">
        <f t="shared" ca="1" si="320"/>
        <v>2.4972564112107767</v>
      </c>
      <c r="AI2885" s="1">
        <v>39636</v>
      </c>
      <c r="AJ2885">
        <v>1252.31</v>
      </c>
      <c r="AK2885" s="85">
        <f t="shared" ca="1" si="323"/>
        <v>-8.4208178069851113E-3</v>
      </c>
      <c r="AL2885" s="87">
        <f t="shared" ca="1" si="321"/>
        <v>1.0077910473038786E-2</v>
      </c>
      <c r="AM2885" s="87">
        <f t="shared" ca="1" si="322"/>
        <v>16.250142359583208</v>
      </c>
    </row>
    <row r="2886" spans="2:39" x14ac:dyDescent="0.45">
      <c r="B2886" s="86">
        <v>39888</v>
      </c>
      <c r="C2886" s="5">
        <v>150.32</v>
      </c>
      <c r="E2886" s="86">
        <v>39917</v>
      </c>
      <c r="F2886" s="5">
        <v>2.9664999999999999</v>
      </c>
      <c r="G2886" s="5">
        <v>1.011076447818529</v>
      </c>
      <c r="I2886" s="86">
        <v>39773</v>
      </c>
      <c r="J2886" s="5">
        <v>72.67</v>
      </c>
      <c r="L2886" s="86">
        <v>39923</v>
      </c>
      <c r="M2886" s="5">
        <v>1.49</v>
      </c>
      <c r="O2886" s="86">
        <f t="shared" ca="1" si="317"/>
        <v>39923</v>
      </c>
      <c r="P2886" s="5">
        <v>851.81</v>
      </c>
      <c r="Q2886" s="5">
        <v>92.0899699625908</v>
      </c>
      <c r="R2886" s="1"/>
      <c r="V2886" s="86">
        <v>39885</v>
      </c>
      <c r="W2886" s="5">
        <v>23.25</v>
      </c>
      <c r="Z2886" s="86">
        <v>39776</v>
      </c>
      <c r="AA2886" s="5">
        <v>64.319999999999993</v>
      </c>
      <c r="AC2886" s="1">
        <v>39771</v>
      </c>
      <c r="AD2886">
        <v>3.5840000000000001</v>
      </c>
      <c r="AE2886" s="87">
        <f t="shared" ca="1" si="318"/>
        <v>-0.25199999999999978</v>
      </c>
      <c r="AF2886" s="87">
        <f t="shared" ca="1" si="319"/>
        <v>7.3535138992638444E-2</v>
      </c>
      <c r="AG2886" s="87">
        <f t="shared" ca="1" si="320"/>
        <v>1.1857184882312202</v>
      </c>
      <c r="AI2886" s="1">
        <v>39632</v>
      </c>
      <c r="AJ2886">
        <v>1262.9000000000001</v>
      </c>
      <c r="AK2886" s="85">
        <f t="shared" ca="1" si="323"/>
        <v>1.0933205547930325E-3</v>
      </c>
      <c r="AL2886" s="87">
        <f t="shared" ca="1" si="321"/>
        <v>1.0293314460044936E-2</v>
      </c>
      <c r="AM2886" s="87">
        <f t="shared" ca="1" si="322"/>
        <v>16.597470852234157</v>
      </c>
    </row>
    <row r="2887" spans="2:39" x14ac:dyDescent="0.45">
      <c r="B2887" s="86">
        <v>39885</v>
      </c>
      <c r="C2887" s="5">
        <v>152.41</v>
      </c>
      <c r="E2887" s="86">
        <v>39916</v>
      </c>
      <c r="F2887" s="5">
        <v>3.0590000000000002</v>
      </c>
      <c r="G2887" s="5">
        <v>0.83716625190778726</v>
      </c>
      <c r="I2887" s="86">
        <v>39772</v>
      </c>
      <c r="J2887" s="5">
        <v>80.86</v>
      </c>
      <c r="L2887" s="86">
        <v>39920</v>
      </c>
      <c r="M2887" s="5">
        <v>1.5495000000000001</v>
      </c>
      <c r="O2887" s="86">
        <f t="shared" ca="1" si="317"/>
        <v>39920</v>
      </c>
      <c r="P2887" s="5">
        <v>800.03</v>
      </c>
      <c r="Q2887" s="5">
        <v>82.293163157187394</v>
      </c>
      <c r="R2887" s="1"/>
      <c r="V2887" s="86">
        <v>39884</v>
      </c>
      <c r="W2887" s="5">
        <v>18</v>
      </c>
      <c r="Z2887" s="86">
        <v>39773</v>
      </c>
      <c r="AA2887" s="5">
        <v>64.03</v>
      </c>
      <c r="AC2887" s="1">
        <v>39770</v>
      </c>
      <c r="AD2887">
        <v>3.8359999999999999</v>
      </c>
      <c r="AE2887" s="87">
        <f t="shared" ca="1" si="318"/>
        <v>-0.14749999999999996</v>
      </c>
      <c r="AF2887" s="87">
        <f t="shared" ca="1" si="319"/>
        <v>0.13761722275936245</v>
      </c>
      <c r="AG2887" s="87">
        <f t="shared" ca="1" si="320"/>
        <v>2.2190110409819948</v>
      </c>
      <c r="AI2887" s="1">
        <v>39631</v>
      </c>
      <c r="AJ2887">
        <v>1261.52</v>
      </c>
      <c r="AK2887" s="85">
        <f t="shared" ca="1" si="323"/>
        <v>-1.837133386864391E-2</v>
      </c>
      <c r="AL2887" s="87">
        <f t="shared" ca="1" si="321"/>
        <v>9.9227535230529181E-3</v>
      </c>
      <c r="AM2887" s="87">
        <f t="shared" ca="1" si="322"/>
        <v>15.999959295138023</v>
      </c>
    </row>
    <row r="2888" spans="2:39" x14ac:dyDescent="0.45">
      <c r="B2888" s="86">
        <v>39884</v>
      </c>
      <c r="C2888" s="5">
        <v>155.05000000000001</v>
      </c>
      <c r="E2888" s="86">
        <v>39913</v>
      </c>
      <c r="F2888" s="5">
        <v>3.0709</v>
      </c>
      <c r="G2888" s="5">
        <v>0.83767996076465023</v>
      </c>
      <c r="I2888" s="86">
        <v>39771</v>
      </c>
      <c r="J2888" s="5">
        <v>74.260000000000005</v>
      </c>
      <c r="L2888" s="86">
        <v>39919</v>
      </c>
      <c r="M2888" s="5">
        <v>1.5113000000000001</v>
      </c>
      <c r="O2888" s="86">
        <f t="shared" ca="1" si="317"/>
        <v>39919</v>
      </c>
      <c r="P2888" s="5">
        <v>752.44</v>
      </c>
      <c r="Q2888" s="5">
        <v>68.2762381593284</v>
      </c>
      <c r="R2888" s="1"/>
      <c r="V2888" s="86">
        <v>39883</v>
      </c>
      <c r="W2888" s="5">
        <v>19.5</v>
      </c>
      <c r="Z2888" s="86">
        <v>39772</v>
      </c>
      <c r="AA2888" s="5">
        <v>63.4</v>
      </c>
      <c r="AC2888" s="1">
        <v>39769</v>
      </c>
      <c r="AD2888">
        <v>3.9834999999999998</v>
      </c>
      <c r="AE2888" s="87">
        <f t="shared" ca="1" si="318"/>
        <v>-8.8000000000000522E-2</v>
      </c>
      <c r="AF2888" s="87">
        <f t="shared" ca="1" si="319"/>
        <v>0.14027317099146228</v>
      </c>
      <c r="AG2888" s="87">
        <f t="shared" ca="1" si="320"/>
        <v>2.2618369194086481</v>
      </c>
      <c r="AI2888" s="1">
        <v>39630</v>
      </c>
      <c r="AJ2888">
        <v>1284.9100000000001</v>
      </c>
      <c r="AK2888" s="85">
        <f t="shared" ca="1" si="323"/>
        <v>3.828599052312572E-3</v>
      </c>
      <c r="AL2888" s="87">
        <f t="shared" ca="1" si="321"/>
        <v>1.5452569556174732E-2</v>
      </c>
      <c r="AM2888" s="87">
        <f t="shared" ca="1" si="322"/>
        <v>24.916519727078402</v>
      </c>
    </row>
    <row r="2889" spans="2:39" x14ac:dyDescent="0.45">
      <c r="B2889" s="86">
        <v>39883</v>
      </c>
      <c r="C2889" s="5">
        <v>156.44</v>
      </c>
      <c r="E2889" s="86">
        <v>39912</v>
      </c>
      <c r="F2889" s="5">
        <v>3.1194999999999999</v>
      </c>
      <c r="G2889" s="5">
        <v>0.93136677343926466</v>
      </c>
      <c r="I2889" s="86">
        <v>39770</v>
      </c>
      <c r="J2889" s="5">
        <v>67.64</v>
      </c>
      <c r="L2889" s="86">
        <v>39918</v>
      </c>
      <c r="M2889" s="5">
        <v>1.5202</v>
      </c>
      <c r="O2889" s="86">
        <f t="shared" ca="1" si="317"/>
        <v>39918</v>
      </c>
      <c r="P2889" s="5">
        <v>806.58</v>
      </c>
      <c r="Q2889" s="5">
        <v>67.195703316172796</v>
      </c>
      <c r="R2889" s="1"/>
      <c r="V2889" s="86">
        <v>39882</v>
      </c>
      <c r="W2889" s="5">
        <v>23</v>
      </c>
      <c r="Z2889" s="86">
        <v>39771</v>
      </c>
      <c r="AA2889" s="5">
        <v>65.58</v>
      </c>
      <c r="AC2889" s="1">
        <v>39766</v>
      </c>
      <c r="AD2889">
        <v>4.0715000000000003</v>
      </c>
      <c r="AE2889" s="87">
        <f t="shared" ca="1" si="318"/>
        <v>-0.10549999999999926</v>
      </c>
      <c r="AF2889" s="87">
        <f t="shared" ca="1" si="319"/>
        <v>0.13880944672463758</v>
      </c>
      <c r="AG2889" s="87">
        <f t="shared" ca="1" si="320"/>
        <v>2.238235074785488</v>
      </c>
      <c r="AI2889" s="1">
        <v>39629</v>
      </c>
      <c r="AJ2889">
        <v>1280</v>
      </c>
      <c r="AK2889" s="85">
        <f t="shared" ca="1" si="323"/>
        <v>1.2664265797244986E-3</v>
      </c>
      <c r="AL2889" s="87">
        <f t="shared" ca="1" si="321"/>
        <v>1.5948261059190786E-2</v>
      </c>
      <c r="AM2889" s="87">
        <f t="shared" ca="1" si="322"/>
        <v>25.715798259269789</v>
      </c>
    </row>
    <row r="2890" spans="2:39" x14ac:dyDescent="0.45">
      <c r="B2890" s="86">
        <v>39882</v>
      </c>
      <c r="C2890" s="5">
        <v>160.86000000000001</v>
      </c>
      <c r="E2890" s="86">
        <v>39911</v>
      </c>
      <c r="F2890" s="5">
        <v>3.0638000000000001</v>
      </c>
      <c r="G2890" s="5">
        <v>1.2975633831660525</v>
      </c>
      <c r="I2890" s="86">
        <v>39769</v>
      </c>
      <c r="J2890" s="5">
        <v>69.150000000000006</v>
      </c>
      <c r="L2890" s="86">
        <v>39917</v>
      </c>
      <c r="M2890" s="5">
        <v>1.542</v>
      </c>
      <c r="O2890" s="86">
        <f t="shared" ca="1" si="317"/>
        <v>39917</v>
      </c>
      <c r="P2890" s="5">
        <v>859.12</v>
      </c>
      <c r="Q2890" s="5">
        <v>64.624871975091295</v>
      </c>
      <c r="R2890" s="1"/>
      <c r="V2890" s="86">
        <v>39881</v>
      </c>
      <c r="W2890" s="5">
        <v>25</v>
      </c>
      <c r="Z2890" s="86">
        <v>39770</v>
      </c>
      <c r="AA2890" s="5">
        <v>67.900000000000006</v>
      </c>
      <c r="AC2890" s="1">
        <v>39765</v>
      </c>
      <c r="AD2890">
        <v>4.1769999999999996</v>
      </c>
      <c r="AE2890" s="87">
        <f t="shared" ca="1" si="318"/>
        <v>0.15700000000000003</v>
      </c>
      <c r="AF2890" s="87">
        <f t="shared" ca="1" si="319"/>
        <v>0.12950120655808595</v>
      </c>
      <c r="AG2890" s="87">
        <f t="shared" ca="1" si="320"/>
        <v>2.0881442119738787</v>
      </c>
      <c r="AI2890" s="1">
        <v>39626</v>
      </c>
      <c r="AJ2890">
        <v>1278.3800000000001</v>
      </c>
      <c r="AK2890" s="85">
        <f t="shared" ca="1" si="323"/>
        <v>-3.724340931871223E-3</v>
      </c>
      <c r="AL2890" s="87">
        <f t="shared" ca="1" si="321"/>
        <v>1.539708468795445E-2</v>
      </c>
      <c r="AM2890" s="87">
        <f t="shared" ca="1" si="322"/>
        <v>24.827053065333942</v>
      </c>
    </row>
    <row r="2891" spans="2:39" x14ac:dyDescent="0.45">
      <c r="B2891" s="86">
        <v>39881</v>
      </c>
      <c r="C2891" s="5">
        <v>167.34</v>
      </c>
      <c r="E2891" s="86">
        <v>39910</v>
      </c>
      <c r="F2891" s="5">
        <v>3.1230000000000002</v>
      </c>
      <c r="G2891" s="5">
        <v>0.91308655120968429</v>
      </c>
      <c r="I2891" s="86">
        <v>39766</v>
      </c>
      <c r="J2891" s="5">
        <v>66.31</v>
      </c>
      <c r="L2891" s="86">
        <v>39916</v>
      </c>
      <c r="M2891" s="5">
        <v>1.5992</v>
      </c>
      <c r="O2891" s="86">
        <f t="shared" ca="1" si="317"/>
        <v>39916</v>
      </c>
      <c r="P2891" s="5">
        <v>850.75</v>
      </c>
      <c r="Q2891" s="5">
        <v>66.872759986510999</v>
      </c>
      <c r="R2891" s="1"/>
      <c r="V2891" s="86">
        <v>39878</v>
      </c>
      <c r="W2891" s="5">
        <v>25</v>
      </c>
      <c r="Z2891" s="86">
        <v>39769</v>
      </c>
      <c r="AA2891" s="5">
        <v>69.36</v>
      </c>
      <c r="AC2891" s="1">
        <v>39764</v>
      </c>
      <c r="AD2891">
        <v>4.0199999999999996</v>
      </c>
      <c r="AE2891" s="87">
        <f t="shared" ca="1" si="318"/>
        <v>-0.15800000000000036</v>
      </c>
      <c r="AF2891" s="87">
        <f t="shared" ca="1" si="319"/>
        <v>0.10169593158037367</v>
      </c>
      <c r="AG2891" s="87">
        <f t="shared" ca="1" si="320"/>
        <v>1.6397976247086135</v>
      </c>
      <c r="AI2891" s="1">
        <v>39625</v>
      </c>
      <c r="AJ2891">
        <v>1283.1500000000001</v>
      </c>
      <c r="AK2891" s="85">
        <f t="shared" ca="1" si="323"/>
        <v>-2.9805055998773238E-2</v>
      </c>
      <c r="AL2891" s="87">
        <f t="shared" ca="1" si="321"/>
        <v>1.5826378545511648E-2</v>
      </c>
      <c r="AM2891" s="87">
        <f t="shared" ca="1" si="322"/>
        <v>25.519268611211444</v>
      </c>
    </row>
    <row r="2892" spans="2:39" x14ac:dyDescent="0.45">
      <c r="B2892" s="86">
        <v>39878</v>
      </c>
      <c r="C2892" s="5">
        <v>167.98</v>
      </c>
      <c r="E2892" s="86">
        <v>39909</v>
      </c>
      <c r="F2892" s="5">
        <v>3.1337999999999999</v>
      </c>
      <c r="G2892" s="5">
        <v>0.84320720071245647</v>
      </c>
      <c r="I2892" s="86">
        <v>39765</v>
      </c>
      <c r="J2892" s="5">
        <v>59.83</v>
      </c>
      <c r="L2892" s="86">
        <v>39913</v>
      </c>
      <c r="M2892" s="5">
        <v>1.56</v>
      </c>
      <c r="O2892" s="86">
        <f t="shared" ca="1" si="317"/>
        <v>39913</v>
      </c>
      <c r="P2892" s="5">
        <v>873.29</v>
      </c>
      <c r="Q2892" s="5">
        <v>73.564999060692003</v>
      </c>
      <c r="R2892" s="1"/>
      <c r="V2892" s="86">
        <v>39877</v>
      </c>
      <c r="W2892" s="5">
        <v>27.25</v>
      </c>
      <c r="Z2892" s="86">
        <v>39766</v>
      </c>
      <c r="AA2892" s="5">
        <v>70.45</v>
      </c>
      <c r="AC2892" s="1">
        <v>39763</v>
      </c>
      <c r="AD2892">
        <v>4.1779999999999999</v>
      </c>
      <c r="AE2892" s="87">
        <f t="shared" ca="1" si="318"/>
        <v>-1.9999999999997797E-3</v>
      </c>
      <c r="AF2892" s="87">
        <f t="shared" ca="1" si="319"/>
        <v>5.1160694548321735E-2</v>
      </c>
      <c r="AG2892" s="87">
        <f t="shared" ca="1" si="320"/>
        <v>0.82494141206108451</v>
      </c>
      <c r="AI2892" s="1">
        <v>39624</v>
      </c>
      <c r="AJ2892">
        <v>1321.97</v>
      </c>
      <c r="AK2892" s="85">
        <f t="shared" ca="1" si="323"/>
        <v>5.8264524185159599E-3</v>
      </c>
      <c r="AL2892" s="87">
        <f t="shared" ca="1" si="321"/>
        <v>1.0503057898274373E-2</v>
      </c>
      <c r="AM2892" s="87">
        <f t="shared" ca="1" si="322"/>
        <v>16.935671984238169</v>
      </c>
    </row>
    <row r="2893" spans="2:39" x14ac:dyDescent="0.45">
      <c r="B2893" s="86">
        <v>39877</v>
      </c>
      <c r="C2893" s="5">
        <v>171.13</v>
      </c>
      <c r="E2893" s="86">
        <v>39906</v>
      </c>
      <c r="F2893" s="5">
        <v>3.0716999999999999</v>
      </c>
      <c r="G2893" s="5">
        <v>1.1645751084980887</v>
      </c>
      <c r="I2893" s="86">
        <v>39764</v>
      </c>
      <c r="J2893" s="5">
        <v>66.459999999999994</v>
      </c>
      <c r="L2893" s="86">
        <v>39912</v>
      </c>
      <c r="M2893" s="5">
        <v>1.6073</v>
      </c>
      <c r="O2893" s="86">
        <f t="shared" ca="1" si="317"/>
        <v>39912</v>
      </c>
      <c r="P2893" s="5">
        <v>911.29</v>
      </c>
      <c r="Q2893" s="5">
        <v>71.127659183128401</v>
      </c>
      <c r="R2893" s="1"/>
      <c r="V2893" s="86">
        <v>39876</v>
      </c>
      <c r="W2893" s="5">
        <v>29.25</v>
      </c>
      <c r="Z2893" s="86">
        <v>39765</v>
      </c>
      <c r="AA2893" s="5">
        <v>71.314999999999998</v>
      </c>
      <c r="AC2893" s="1">
        <v>39762</v>
      </c>
      <c r="AD2893">
        <v>4.18</v>
      </c>
      <c r="AE2893" s="87">
        <f t="shared" ca="1" si="318"/>
        <v>-3.1500000000000306E-2</v>
      </c>
      <c r="AF2893" s="87">
        <f t="shared" ca="1" si="319"/>
        <v>7.8007478273987851E-2</v>
      </c>
      <c r="AG2893" s="87">
        <f t="shared" ca="1" si="320"/>
        <v>1.2578327922793786</v>
      </c>
      <c r="AI2893" s="1">
        <v>39623</v>
      </c>
      <c r="AJ2893">
        <v>1314.29</v>
      </c>
      <c r="AK2893" s="85">
        <f t="shared" ca="1" si="323"/>
        <v>-2.8188402163855826E-3</v>
      </c>
      <c r="AL2893" s="87">
        <f t="shared" ca="1" si="321"/>
        <v>9.893589436449449E-3</v>
      </c>
      <c r="AM2893" s="87">
        <f t="shared" ca="1" si="322"/>
        <v>15.952933618499848</v>
      </c>
    </row>
    <row r="2894" spans="2:39" x14ac:dyDescent="0.45">
      <c r="B2894" s="86">
        <v>39876</v>
      </c>
      <c r="C2894" s="5">
        <v>173.29</v>
      </c>
      <c r="E2894" s="86">
        <v>39905</v>
      </c>
      <c r="F2894" s="5">
        <v>2.948</v>
      </c>
      <c r="G2894" s="5">
        <v>1.007178228186717</v>
      </c>
      <c r="I2894" s="86">
        <v>39763</v>
      </c>
      <c r="J2894" s="5">
        <v>61.44</v>
      </c>
      <c r="L2894" s="86">
        <v>39911</v>
      </c>
      <c r="M2894" s="5">
        <v>1.5678000000000001</v>
      </c>
      <c r="O2894" s="86">
        <f t="shared" ca="1" si="317"/>
        <v>39911</v>
      </c>
      <c r="P2894" s="5">
        <v>852.3</v>
      </c>
      <c r="Q2894" s="5">
        <v>57.918361449201598</v>
      </c>
      <c r="R2894" s="1"/>
      <c r="V2894" s="86">
        <v>39875</v>
      </c>
      <c r="W2894" s="5">
        <v>30.25</v>
      </c>
      <c r="Z2894" s="86">
        <v>39764</v>
      </c>
      <c r="AA2894" s="5">
        <v>71.7</v>
      </c>
      <c r="AC2894" s="1">
        <v>39759</v>
      </c>
      <c r="AD2894">
        <v>4.2115</v>
      </c>
      <c r="AE2894" s="87">
        <f t="shared" ca="1" si="318"/>
        <v>8.8000000000000078E-2</v>
      </c>
      <c r="AF2894" s="87">
        <f t="shared" ca="1" si="319"/>
        <v>0.13711028103926667</v>
      </c>
      <c r="AG2894" s="87">
        <f t="shared" ca="1" si="320"/>
        <v>2.2108368513604386</v>
      </c>
      <c r="AI2894" s="1">
        <v>39622</v>
      </c>
      <c r="AJ2894">
        <v>1318</v>
      </c>
      <c r="AK2894" s="85">
        <f t="shared" ca="1" si="323"/>
        <v>5.3112184326833306E-5</v>
      </c>
      <c r="AL2894" s="87">
        <f t="shared" ca="1" si="321"/>
        <v>1.0121794846878465E-2</v>
      </c>
      <c r="AM2894" s="87">
        <f t="shared" ca="1" si="322"/>
        <v>16.320903786186847</v>
      </c>
    </row>
    <row r="2895" spans="2:39" x14ac:dyDescent="0.45">
      <c r="B2895" s="86">
        <v>39875</v>
      </c>
      <c r="C2895" s="5">
        <v>173.74</v>
      </c>
      <c r="E2895" s="86">
        <v>39904</v>
      </c>
      <c r="F2895" s="5">
        <v>2.8624999999999998</v>
      </c>
      <c r="G2895" s="5">
        <v>0.50896009994235625</v>
      </c>
      <c r="I2895" s="86">
        <v>39762</v>
      </c>
      <c r="J2895" s="5">
        <v>59.98</v>
      </c>
      <c r="L2895" s="86">
        <v>39910</v>
      </c>
      <c r="M2895" s="5">
        <v>1.609</v>
      </c>
      <c r="O2895" s="86">
        <f t="shared" ca="1" si="317"/>
        <v>39910</v>
      </c>
      <c r="P2895" s="5">
        <v>898.95</v>
      </c>
      <c r="Q2895" s="5">
        <v>55.320258916433801</v>
      </c>
      <c r="R2895" s="1"/>
      <c r="V2895" s="86">
        <v>39874</v>
      </c>
      <c r="W2895" s="5">
        <v>33.25</v>
      </c>
      <c r="Z2895" s="86">
        <v>39763</v>
      </c>
      <c r="AA2895" s="5">
        <v>72.73</v>
      </c>
      <c r="AC2895" s="1">
        <v>39758</v>
      </c>
      <c r="AD2895">
        <v>4.1234999999999999</v>
      </c>
      <c r="AE2895" s="87">
        <f t="shared" ca="1" si="318"/>
        <v>6.4999999999999503E-3</v>
      </c>
      <c r="AF2895" s="87">
        <f t="shared" ca="1" si="319"/>
        <v>0.10602908406030252</v>
      </c>
      <c r="AG2895" s="87">
        <f t="shared" ca="1" si="320"/>
        <v>1.7096676090203444</v>
      </c>
      <c r="AI2895" s="1">
        <v>39619</v>
      </c>
      <c r="AJ2895">
        <v>1317.93</v>
      </c>
      <c r="AK2895" s="85">
        <f t="shared" ca="1" si="323"/>
        <v>-1.8717003354418071E-2</v>
      </c>
      <c r="AL2895" s="87">
        <f t="shared" ca="1" si="321"/>
        <v>9.2610359434180875E-3</v>
      </c>
      <c r="AM2895" s="87">
        <f t="shared" ca="1" si="322"/>
        <v>14.932971758418766</v>
      </c>
    </row>
    <row r="2896" spans="2:39" x14ac:dyDescent="0.45">
      <c r="B2896" s="86">
        <v>39874</v>
      </c>
      <c r="C2896" s="5">
        <v>172.63</v>
      </c>
      <c r="E2896" s="86">
        <v>39903</v>
      </c>
      <c r="F2896" s="5">
        <v>2.8635000000000002</v>
      </c>
      <c r="G2896" s="5">
        <v>0.57458431351137418</v>
      </c>
      <c r="I2896" s="86">
        <v>39759</v>
      </c>
      <c r="J2896" s="5">
        <v>56.1</v>
      </c>
      <c r="L2896" s="86">
        <v>39909</v>
      </c>
      <c r="M2896" s="5">
        <v>1.5838000000000001</v>
      </c>
      <c r="O2896" s="86">
        <f t="shared" ref="O2896:O2959" ca="1" si="324">VALUE(L2896)</f>
        <v>39909</v>
      </c>
      <c r="P2896" s="5">
        <v>919.21</v>
      </c>
      <c r="Q2896" s="5">
        <v>54.425763079191803</v>
      </c>
      <c r="R2896" s="1"/>
      <c r="V2896" s="86">
        <v>39871</v>
      </c>
      <c r="W2896" s="5">
        <v>31.5</v>
      </c>
      <c r="Z2896" s="86">
        <v>39762</v>
      </c>
      <c r="AA2896" s="5">
        <v>72.86</v>
      </c>
      <c r="AC2896" s="1">
        <v>39757</v>
      </c>
      <c r="AD2896">
        <v>4.117</v>
      </c>
      <c r="AE2896" s="87">
        <f t="shared" ca="1" si="318"/>
        <v>-9.9000000000000199E-2</v>
      </c>
      <c r="AF2896" s="87">
        <f t="shared" ca="1" si="319"/>
        <v>0.10503203876278278</v>
      </c>
      <c r="AG2896" s="87">
        <f t="shared" ca="1" si="320"/>
        <v>1.6935907366696781</v>
      </c>
      <c r="AI2896" s="1">
        <v>39618</v>
      </c>
      <c r="AJ2896">
        <v>1342.83</v>
      </c>
      <c r="AK2896" s="85">
        <f t="shared" ca="1" si="323"/>
        <v>3.7453786172857214E-3</v>
      </c>
      <c r="AL2896" s="87">
        <f t="shared" ca="1" si="321"/>
        <v>6.1899146808355524E-3</v>
      </c>
      <c r="AM2896" s="87">
        <f t="shared" ca="1" si="322"/>
        <v>9.9809375193746739</v>
      </c>
    </row>
    <row r="2897" spans="2:39" x14ac:dyDescent="0.45">
      <c r="B2897" s="86">
        <v>39871</v>
      </c>
      <c r="C2897" s="5">
        <v>175.57</v>
      </c>
      <c r="E2897" s="86">
        <v>39902</v>
      </c>
      <c r="F2897" s="5">
        <v>2.8940000000000001</v>
      </c>
      <c r="G2897" s="5">
        <v>1.0190234540971097</v>
      </c>
      <c r="I2897" s="86">
        <v>39758</v>
      </c>
      <c r="J2897" s="5">
        <v>63.68</v>
      </c>
      <c r="L2897" s="86">
        <v>39906</v>
      </c>
      <c r="M2897" s="5">
        <v>1.5487</v>
      </c>
      <c r="O2897" s="86">
        <f t="shared" ca="1" si="324"/>
        <v>39906</v>
      </c>
      <c r="P2897" s="5">
        <v>930.99</v>
      </c>
      <c r="Q2897" s="5">
        <v>77.669640044842694</v>
      </c>
      <c r="R2897" s="1"/>
      <c r="V2897" s="86">
        <v>39870</v>
      </c>
      <c r="W2897" s="5">
        <v>30.75</v>
      </c>
      <c r="Z2897" s="86">
        <v>39759</v>
      </c>
      <c r="AA2897" s="5">
        <v>72.849999999999994</v>
      </c>
      <c r="AC2897" s="1">
        <v>39756</v>
      </c>
      <c r="AD2897">
        <v>4.2160000000000002</v>
      </c>
      <c r="AE2897" s="87">
        <f t="shared" ca="1" si="318"/>
        <v>-0.22900000000000009</v>
      </c>
      <c r="AF2897" s="87">
        <f t="shared" ca="1" si="319"/>
        <v>0.14493180867796643</v>
      </c>
      <c r="AG2897" s="87">
        <f t="shared" ca="1" si="320"/>
        <v>2.3369551949777154</v>
      </c>
      <c r="AI2897" s="1">
        <v>39617</v>
      </c>
      <c r="AJ2897">
        <v>1337.81</v>
      </c>
      <c r="AK2897" s="85">
        <f t="shared" ca="1" si="323"/>
        <v>-9.7592955310740366E-3</v>
      </c>
      <c r="AL2897" s="87">
        <f t="shared" ca="1" si="321"/>
        <v>1.101289459958296E-2</v>
      </c>
      <c r="AM2897" s="87">
        <f t="shared" ca="1" si="322"/>
        <v>17.757758963336592</v>
      </c>
    </row>
    <row r="2898" spans="2:39" x14ac:dyDescent="0.45">
      <c r="B2898" s="86">
        <v>39870</v>
      </c>
      <c r="C2898" s="5">
        <v>172.05</v>
      </c>
      <c r="E2898" s="86">
        <v>39899</v>
      </c>
      <c r="F2898" s="5">
        <v>2.9529000000000001</v>
      </c>
      <c r="G2898" s="5">
        <v>0.88950382236390946</v>
      </c>
      <c r="I2898" s="86">
        <v>39757</v>
      </c>
      <c r="J2898" s="5">
        <v>54.56</v>
      </c>
      <c r="L2898" s="86">
        <v>39905</v>
      </c>
      <c r="M2898" s="5">
        <v>1.5035000000000001</v>
      </c>
      <c r="O2898" s="86">
        <f t="shared" ca="1" si="324"/>
        <v>39905</v>
      </c>
      <c r="P2898" s="5">
        <v>904.88</v>
      </c>
      <c r="Q2898" s="5">
        <v>79.873664164230405</v>
      </c>
      <c r="R2898" s="1"/>
      <c r="V2898" s="86">
        <v>39869</v>
      </c>
      <c r="W2898" s="5">
        <v>31.88</v>
      </c>
      <c r="Z2898" s="86">
        <v>39758</v>
      </c>
      <c r="AA2898" s="5">
        <v>72.099000000000004</v>
      </c>
      <c r="AC2898" s="1">
        <v>39755</v>
      </c>
      <c r="AD2898">
        <v>4.4450000000000003</v>
      </c>
      <c r="AE2898" s="87">
        <f t="shared" ca="1" si="318"/>
        <v>-1.8499999999999517E-2</v>
      </c>
      <c r="AF2898" s="87">
        <f t="shared" ca="1" si="319"/>
        <v>6.8819813038591207E-2</v>
      </c>
      <c r="AG2898" s="87">
        <f t="shared" ca="1" si="320"/>
        <v>1.109686141813679</v>
      </c>
      <c r="AI2898" s="1">
        <v>39616</v>
      </c>
      <c r="AJ2898">
        <v>1350.93</v>
      </c>
      <c r="AK2898" s="85">
        <f t="shared" ca="1" si="323"/>
        <v>-6.7943914621569736E-3</v>
      </c>
      <c r="AL2898" s="87">
        <f t="shared" ca="1" si="321"/>
        <v>9.0716985964352428E-3</v>
      </c>
      <c r="AM2898" s="87">
        <f t="shared" ca="1" si="322"/>
        <v>14.627674459867821</v>
      </c>
    </row>
    <row r="2899" spans="2:39" x14ac:dyDescent="0.45">
      <c r="B2899" s="86">
        <v>39869</v>
      </c>
      <c r="C2899" s="5">
        <v>173.65</v>
      </c>
      <c r="E2899" s="86">
        <v>39898</v>
      </c>
      <c r="F2899" s="5">
        <v>2.9411999999999998</v>
      </c>
      <c r="G2899" s="5">
        <v>0.90823006446604937</v>
      </c>
      <c r="I2899" s="86">
        <v>39756</v>
      </c>
      <c r="J2899" s="5">
        <v>47.73</v>
      </c>
      <c r="L2899" s="86">
        <v>39904</v>
      </c>
      <c r="M2899" s="5">
        <v>1.4735</v>
      </c>
      <c r="O2899" s="86">
        <f t="shared" ca="1" si="324"/>
        <v>39904</v>
      </c>
      <c r="P2899" s="5">
        <v>952.77</v>
      </c>
      <c r="Q2899" s="5">
        <v>76.609709839903104</v>
      </c>
      <c r="R2899" s="1"/>
      <c r="V2899" s="86">
        <v>39868</v>
      </c>
      <c r="W2899" s="5">
        <v>25.25</v>
      </c>
      <c r="Z2899" s="86">
        <v>39757</v>
      </c>
      <c r="AA2899" s="5">
        <v>72.099999999999994</v>
      </c>
      <c r="AC2899" s="1">
        <v>39752</v>
      </c>
      <c r="AD2899">
        <v>4.4634999999999998</v>
      </c>
      <c r="AE2899" s="87">
        <f t="shared" ca="1" si="318"/>
        <v>3.0000000000001137E-3</v>
      </c>
      <c r="AF2899" s="87">
        <f t="shared" ca="1" si="319"/>
        <v>9.6706170089262383E-2</v>
      </c>
      <c r="AG2899" s="87">
        <f t="shared" ca="1" si="320"/>
        <v>1.559340138220866</v>
      </c>
      <c r="AI2899" s="1">
        <v>39615</v>
      </c>
      <c r="AJ2899">
        <v>1360.14</v>
      </c>
      <c r="AK2899" s="85">
        <f t="shared" ca="1" si="323"/>
        <v>8.0877298154207478E-5</v>
      </c>
      <c r="AL2899" s="87">
        <f t="shared" ca="1" si="321"/>
        <v>1.3212164365749925E-2</v>
      </c>
      <c r="AM2899" s="87">
        <f t="shared" ca="1" si="322"/>
        <v>21.303974905912266</v>
      </c>
    </row>
    <row r="2900" spans="2:39" x14ac:dyDescent="0.45">
      <c r="B2900" s="86">
        <v>39868</v>
      </c>
      <c r="C2900" s="5">
        <v>166.29</v>
      </c>
      <c r="E2900" s="86">
        <v>39897</v>
      </c>
      <c r="F2900" s="5">
        <v>3.0085000000000002</v>
      </c>
      <c r="G2900" s="5">
        <v>0.58366050348925591</v>
      </c>
      <c r="I2900" s="86">
        <v>39755</v>
      </c>
      <c r="J2900" s="5">
        <v>53.68</v>
      </c>
      <c r="L2900" s="86">
        <v>39903</v>
      </c>
      <c r="M2900" s="5">
        <v>1.4835</v>
      </c>
      <c r="O2900" s="86">
        <f t="shared" ca="1" si="324"/>
        <v>39903</v>
      </c>
      <c r="P2900" s="5">
        <v>1005.75</v>
      </c>
      <c r="Q2900" s="5">
        <v>67.652444269918504</v>
      </c>
      <c r="R2900" s="1"/>
      <c r="V2900" s="86">
        <v>39867</v>
      </c>
      <c r="W2900" s="5">
        <v>24.5</v>
      </c>
      <c r="Z2900" s="86">
        <v>39756</v>
      </c>
      <c r="AA2900" s="5">
        <v>72.6999</v>
      </c>
      <c r="AC2900" s="1">
        <v>39751</v>
      </c>
      <c r="AD2900">
        <v>4.4604999999999997</v>
      </c>
      <c r="AE2900" s="87">
        <f t="shared" ca="1" si="318"/>
        <v>0.11899999999999977</v>
      </c>
      <c r="AF2900" s="87">
        <f t="shared" ca="1" si="319"/>
        <v>9.1550873835261809E-2</v>
      </c>
      <c r="AG2900" s="87">
        <f t="shared" ca="1" si="320"/>
        <v>1.4762134838836849</v>
      </c>
      <c r="AI2900" s="1">
        <v>39612</v>
      </c>
      <c r="AJ2900">
        <v>1360.03</v>
      </c>
      <c r="AK2900" s="85">
        <f t="shared" ca="1" si="323"/>
        <v>1.4934163997003336E-2</v>
      </c>
      <c r="AL2900" s="87">
        <f t="shared" ca="1" si="321"/>
        <v>1.3286871018876007E-2</v>
      </c>
      <c r="AM2900" s="87">
        <f t="shared" ca="1" si="322"/>
        <v>21.424435764515305</v>
      </c>
    </row>
    <row r="2901" spans="2:39" x14ac:dyDescent="0.45">
      <c r="B2901" s="86">
        <v>39867</v>
      </c>
      <c r="C2901" s="5">
        <v>167.42</v>
      </c>
      <c r="E2901" s="86">
        <v>39896</v>
      </c>
      <c r="F2901" s="5">
        <v>2.9420000000000002</v>
      </c>
      <c r="G2901" s="5">
        <v>0.63198364957752673</v>
      </c>
      <c r="I2901" s="86">
        <v>39752</v>
      </c>
      <c r="J2901" s="5">
        <v>59.89</v>
      </c>
      <c r="L2901" s="86">
        <v>39902</v>
      </c>
      <c r="M2901" s="5">
        <v>1.4955000000000001</v>
      </c>
      <c r="O2901" s="86">
        <f t="shared" ca="1" si="324"/>
        <v>39902</v>
      </c>
      <c r="P2901" s="5">
        <v>966.3</v>
      </c>
      <c r="Q2901" s="5">
        <v>76.252406660778107</v>
      </c>
      <c r="R2901" s="1"/>
      <c r="V2901" s="86">
        <v>39864</v>
      </c>
      <c r="W2901" s="5">
        <v>25.25</v>
      </c>
      <c r="Z2901" s="86">
        <v>39755</v>
      </c>
      <c r="AA2901" s="5">
        <v>71.89</v>
      </c>
      <c r="AC2901" s="1">
        <v>39750</v>
      </c>
      <c r="AD2901">
        <v>4.3414999999999999</v>
      </c>
      <c r="AE2901" s="87">
        <f t="shared" ca="1" si="318"/>
        <v>-3.1500000000000306E-2</v>
      </c>
      <c r="AF2901" s="87">
        <f t="shared" ca="1" si="319"/>
        <v>8.6310968789217998E-2</v>
      </c>
      <c r="AG2901" s="87">
        <f t="shared" ca="1" si="320"/>
        <v>1.3917225537680542</v>
      </c>
      <c r="AI2901" s="1">
        <v>39611</v>
      </c>
      <c r="AJ2901">
        <v>1339.87</v>
      </c>
      <c r="AK2901" s="85">
        <f t="shared" ca="1" si="323"/>
        <v>3.2743286236224397E-3</v>
      </c>
      <c r="AL2901" s="87">
        <f t="shared" ca="1" si="321"/>
        <v>9.0966070476185025E-3</v>
      </c>
      <c r="AM2901" s="87">
        <f t="shared" ca="1" si="322"/>
        <v>14.667838130577893</v>
      </c>
    </row>
    <row r="2902" spans="2:39" x14ac:dyDescent="0.45">
      <c r="B2902" s="86">
        <v>39864</v>
      </c>
      <c r="C2902" s="5">
        <v>169.56</v>
      </c>
      <c r="E2902" s="86">
        <v>39895</v>
      </c>
      <c r="F2902" s="5">
        <v>2.9279999999999999</v>
      </c>
      <c r="G2902" s="5">
        <v>3.4065201574823134</v>
      </c>
      <c r="I2902" s="86">
        <v>39751</v>
      </c>
      <c r="J2902" s="5">
        <v>62.9</v>
      </c>
      <c r="L2902" s="86">
        <v>39899</v>
      </c>
      <c r="M2902" s="5">
        <v>1.4988999999999999</v>
      </c>
      <c r="O2902" s="86">
        <f t="shared" ca="1" si="324"/>
        <v>39899</v>
      </c>
      <c r="P2902" s="5">
        <v>968.75</v>
      </c>
      <c r="Q2902" s="5">
        <v>78.261641218405501</v>
      </c>
      <c r="R2902" s="1"/>
      <c r="V2902" s="86">
        <v>39863</v>
      </c>
      <c r="W2902" s="5">
        <v>25</v>
      </c>
      <c r="Z2902" s="86">
        <v>39752</v>
      </c>
      <c r="AA2902" s="5">
        <v>72</v>
      </c>
      <c r="AC2902" s="1">
        <v>39749</v>
      </c>
      <c r="AD2902">
        <v>4.3730000000000002</v>
      </c>
      <c r="AE2902" s="87">
        <f t="shared" ca="1" si="318"/>
        <v>0.1745000000000001</v>
      </c>
      <c r="AF2902" s="87">
        <f t="shared" ca="1" si="319"/>
        <v>6.2002016096252853E-2</v>
      </c>
      <c r="AG2902" s="87">
        <f t="shared" ca="1" si="320"/>
        <v>0.99975246936429185</v>
      </c>
      <c r="AI2902" s="1">
        <v>39610</v>
      </c>
      <c r="AJ2902">
        <v>1335.49</v>
      </c>
      <c r="AK2902" s="85">
        <f t="shared" ca="1" si="323"/>
        <v>-1.7038716841375152E-2</v>
      </c>
      <c r="AL2902" s="87">
        <f t="shared" ca="1" si="321"/>
        <v>1.477400242276899E-2</v>
      </c>
      <c r="AM2902" s="87">
        <f t="shared" ca="1" si="322"/>
        <v>23.822363101270163</v>
      </c>
    </row>
    <row r="2903" spans="2:39" x14ac:dyDescent="0.45">
      <c r="B2903" s="86">
        <v>39863</v>
      </c>
      <c r="C2903" s="5">
        <v>168.36</v>
      </c>
      <c r="E2903" s="86">
        <v>39892</v>
      </c>
      <c r="F2903" s="5">
        <v>2.9474999999999998</v>
      </c>
      <c r="G2903" s="5">
        <v>3.5658785149431727</v>
      </c>
      <c r="I2903" s="86">
        <v>39750</v>
      </c>
      <c r="J2903" s="5">
        <v>69.959999999999994</v>
      </c>
      <c r="L2903" s="86">
        <v>39898</v>
      </c>
      <c r="M2903" s="5">
        <v>1.4497</v>
      </c>
      <c r="O2903" s="86">
        <f t="shared" ca="1" si="324"/>
        <v>39898</v>
      </c>
      <c r="P2903" s="5">
        <v>954.09</v>
      </c>
      <c r="Q2903" s="5">
        <v>82.205012526210993</v>
      </c>
      <c r="R2903" s="1"/>
      <c r="V2903" s="86">
        <v>39862</v>
      </c>
      <c r="W2903" s="5">
        <v>27.75</v>
      </c>
      <c r="Z2903" s="86">
        <v>39751</v>
      </c>
      <c r="AA2903" s="5">
        <v>71.97</v>
      </c>
      <c r="AC2903" s="1">
        <v>39748</v>
      </c>
      <c r="AD2903">
        <v>4.1985000000000001</v>
      </c>
      <c r="AE2903" s="87">
        <f t="shared" ca="1" si="318"/>
        <v>3.0499999999999972E-2</v>
      </c>
      <c r="AF2903" s="87">
        <f t="shared" ca="1" si="319"/>
        <v>0.10518079672639886</v>
      </c>
      <c r="AG2903" s="87">
        <f t="shared" ca="1" si="320"/>
        <v>1.6959893867592479</v>
      </c>
      <c r="AI2903" s="1">
        <v>39609</v>
      </c>
      <c r="AJ2903">
        <v>1358.44</v>
      </c>
      <c r="AK2903" s="85">
        <f t="shared" ca="1" si="323"/>
        <v>-2.4409981975666356E-3</v>
      </c>
      <c r="AL2903" s="87">
        <f t="shared" ca="1" si="321"/>
        <v>2.0951142690248486E-2</v>
      </c>
      <c r="AM2903" s="87">
        <f t="shared" ca="1" si="322"/>
        <v>33.782702498032876</v>
      </c>
    </row>
    <row r="2904" spans="2:39" x14ac:dyDescent="0.45">
      <c r="B2904" s="86">
        <v>39862</v>
      </c>
      <c r="C2904" s="5">
        <v>164.55</v>
      </c>
      <c r="E2904" s="86">
        <v>39891</v>
      </c>
      <c r="F2904" s="5">
        <v>2.9119999999999999</v>
      </c>
      <c r="G2904" s="5">
        <v>3.5827794145514069</v>
      </c>
      <c r="I2904" s="86">
        <v>39749</v>
      </c>
      <c r="J2904" s="5">
        <v>66.959999999999994</v>
      </c>
      <c r="L2904" s="86">
        <v>39897</v>
      </c>
      <c r="M2904" s="5">
        <v>1.4709000000000001</v>
      </c>
      <c r="O2904" s="86">
        <f t="shared" ca="1" si="324"/>
        <v>39897</v>
      </c>
      <c r="P2904" s="5">
        <v>930.09</v>
      </c>
      <c r="Q2904" s="5">
        <v>80.967695134372093</v>
      </c>
      <c r="R2904" s="1"/>
      <c r="V2904" s="86">
        <v>39861</v>
      </c>
      <c r="W2904" s="5">
        <v>29.5</v>
      </c>
      <c r="Z2904" s="86">
        <v>39750</v>
      </c>
      <c r="AA2904" s="5">
        <v>70.05</v>
      </c>
      <c r="AC2904" s="1">
        <v>39745</v>
      </c>
      <c r="AD2904">
        <v>4.1680000000000001</v>
      </c>
      <c r="AE2904" s="87">
        <f t="shared" ca="1" si="318"/>
        <v>6.1500000000000554E-2</v>
      </c>
      <c r="AF2904" s="87">
        <f t="shared" ca="1" si="319"/>
        <v>0.12653548580009749</v>
      </c>
      <c r="AG2904" s="87">
        <f t="shared" ca="1" si="320"/>
        <v>2.0403234016531142</v>
      </c>
      <c r="AI2904" s="1">
        <v>39608</v>
      </c>
      <c r="AJ2904">
        <v>1361.76</v>
      </c>
      <c r="AK2904" s="85">
        <f t="shared" ca="1" si="323"/>
        <v>7.9340595690218646E-4</v>
      </c>
      <c r="AL2904" s="87">
        <f t="shared" ca="1" si="321"/>
        <v>2.1010958656209465E-2</v>
      </c>
      <c r="AM2904" s="87">
        <f t="shared" ca="1" si="322"/>
        <v>33.879152845041041</v>
      </c>
    </row>
    <row r="2905" spans="2:39" x14ac:dyDescent="0.45">
      <c r="B2905" s="86">
        <v>39861</v>
      </c>
      <c r="C2905" s="5">
        <v>164.58</v>
      </c>
      <c r="E2905" s="86">
        <v>39890</v>
      </c>
      <c r="F2905" s="5">
        <v>2.8380000000000001</v>
      </c>
      <c r="G2905" s="5">
        <v>3.6142092265574948</v>
      </c>
      <c r="I2905" s="86">
        <v>39748</v>
      </c>
      <c r="J2905" s="5">
        <v>80.06</v>
      </c>
      <c r="L2905" s="86">
        <v>39896</v>
      </c>
      <c r="M2905" s="5">
        <v>1.4331</v>
      </c>
      <c r="O2905" s="86">
        <f t="shared" ca="1" si="324"/>
        <v>39896</v>
      </c>
      <c r="P2905" s="5">
        <v>940.51</v>
      </c>
      <c r="Q2905" s="5">
        <v>83.9312611673558</v>
      </c>
      <c r="R2905" s="1"/>
      <c r="V2905" s="86">
        <v>39860</v>
      </c>
      <c r="W2905" s="5">
        <v>24.75</v>
      </c>
      <c r="Z2905" s="86">
        <v>39749</v>
      </c>
      <c r="AA2905" s="5">
        <v>67</v>
      </c>
      <c r="AC2905" s="1">
        <v>39744</v>
      </c>
      <c r="AD2905">
        <v>4.1064999999999996</v>
      </c>
      <c r="AE2905" s="87">
        <f t="shared" ca="1" si="318"/>
        <v>9.6499999999999808E-2</v>
      </c>
      <c r="AF2905" s="87">
        <f t="shared" ca="1" si="319"/>
        <v>0.12613641755390598</v>
      </c>
      <c r="AG2905" s="87">
        <f t="shared" ca="1" si="320"/>
        <v>2.0338886195331991</v>
      </c>
      <c r="AI2905" s="1">
        <v>39605</v>
      </c>
      <c r="AJ2905">
        <v>1360.68</v>
      </c>
      <c r="AK2905" s="85">
        <f t="shared" ca="1" si="323"/>
        <v>-3.1376342715508834E-2</v>
      </c>
      <c r="AL2905" s="87">
        <f t="shared" ca="1" si="321"/>
        <v>2.088292285043632E-2</v>
      </c>
      <c r="AM2905" s="87">
        <f t="shared" ca="1" si="322"/>
        <v>33.672701311610211</v>
      </c>
    </row>
    <row r="2906" spans="2:39" x14ac:dyDescent="0.45">
      <c r="B2906" s="86">
        <v>39857</v>
      </c>
      <c r="C2906" s="5">
        <v>164.72</v>
      </c>
      <c r="E2906" s="86">
        <v>39889</v>
      </c>
      <c r="F2906" s="5">
        <v>3.2235</v>
      </c>
      <c r="G2906" s="5">
        <v>1.0559685522463882</v>
      </c>
      <c r="I2906" s="86">
        <v>39745</v>
      </c>
      <c r="J2906" s="5">
        <v>79.13</v>
      </c>
      <c r="L2906" s="86">
        <v>39895</v>
      </c>
      <c r="M2906" s="5">
        <v>1.4325000000000001</v>
      </c>
      <c r="O2906" s="86">
        <f t="shared" ca="1" si="324"/>
        <v>39895</v>
      </c>
      <c r="P2906" s="5">
        <v>848.92</v>
      </c>
      <c r="Q2906" s="5">
        <v>75.145782407935997</v>
      </c>
      <c r="R2906" s="1"/>
      <c r="V2906" s="86">
        <v>39857</v>
      </c>
      <c r="W2906" s="5">
        <v>25</v>
      </c>
      <c r="Z2906" s="86">
        <v>39748</v>
      </c>
      <c r="AA2906" s="5">
        <v>66.25</v>
      </c>
      <c r="AC2906" s="1">
        <v>39743</v>
      </c>
      <c r="AD2906">
        <v>4.01</v>
      </c>
      <c r="AE2906" s="87">
        <f t="shared" ca="1" si="318"/>
        <v>-0.14050000000000029</v>
      </c>
      <c r="AF2906" s="87">
        <f t="shared" ca="1" si="319"/>
        <v>4.2227558142363252E-2</v>
      </c>
      <c r="AG2906" s="87">
        <f t="shared" ca="1" si="320"/>
        <v>0.68089891564999128</v>
      </c>
      <c r="AI2906" s="1">
        <v>39604</v>
      </c>
      <c r="AJ2906">
        <v>1404.05</v>
      </c>
      <c r="AK2906" s="85">
        <f t="shared" ca="1" si="323"/>
        <v>1.9308465022889004E-2</v>
      </c>
      <c r="AL2906" s="87">
        <f t="shared" ca="1" si="321"/>
        <v>1.3120152011582691E-2</v>
      </c>
      <c r="AM2906" s="87">
        <f t="shared" ca="1" si="322"/>
        <v>21.155609442847471</v>
      </c>
    </row>
    <row r="2907" spans="2:39" x14ac:dyDescent="0.45">
      <c r="B2907" s="86">
        <v>39856</v>
      </c>
      <c r="C2907" s="5">
        <v>160.05000000000001</v>
      </c>
      <c r="E2907" s="86">
        <v>39888</v>
      </c>
      <c r="F2907" s="5">
        <v>3.1659999999999999</v>
      </c>
      <c r="G2907" s="5">
        <v>1.5881010673127804</v>
      </c>
      <c r="I2907" s="86">
        <v>39744</v>
      </c>
      <c r="J2907" s="5">
        <v>67.8</v>
      </c>
      <c r="L2907" s="86">
        <v>39892</v>
      </c>
      <c r="M2907" s="5">
        <v>1.4369000000000001</v>
      </c>
      <c r="O2907" s="86">
        <f t="shared" ca="1" si="324"/>
        <v>39892</v>
      </c>
      <c r="P2907" s="5">
        <v>876.77</v>
      </c>
      <c r="Q2907" s="5">
        <v>74.874092752503898</v>
      </c>
      <c r="R2907" s="1"/>
      <c r="V2907" s="86">
        <v>39856</v>
      </c>
      <c r="W2907" s="5">
        <v>22.5</v>
      </c>
      <c r="Z2907" s="86">
        <v>39745</v>
      </c>
      <c r="AA2907" s="5">
        <v>69.8</v>
      </c>
      <c r="AC2907" s="1">
        <v>39742</v>
      </c>
      <c r="AD2907">
        <v>4.1505000000000001</v>
      </c>
      <c r="AE2907" s="87">
        <f t="shared" ca="1" si="318"/>
        <v>-0.13699999999999957</v>
      </c>
      <c r="AF2907" s="87">
        <f t="shared" ca="1" si="319"/>
        <v>8.2638267971523738E-2</v>
      </c>
      <c r="AG2907" s="87">
        <f t="shared" ca="1" si="320"/>
        <v>1.3325020325187782</v>
      </c>
      <c r="AI2907" s="1">
        <v>39603</v>
      </c>
      <c r="AJ2907">
        <v>1377.2</v>
      </c>
      <c r="AK2907" s="85">
        <f t="shared" ca="1" si="323"/>
        <v>-3.2669655625712079E-4</v>
      </c>
      <c r="AL2907" s="87">
        <f t="shared" ca="1" si="321"/>
        <v>5.4780554379301937E-3</v>
      </c>
      <c r="AM2907" s="87">
        <f t="shared" ca="1" si="322"/>
        <v>8.8330989800123412</v>
      </c>
    </row>
    <row r="2908" spans="2:39" x14ac:dyDescent="0.45">
      <c r="B2908" s="86">
        <v>39855</v>
      </c>
      <c r="C2908" s="5">
        <v>160.76</v>
      </c>
      <c r="E2908" s="86">
        <v>39885</v>
      </c>
      <c r="F2908" s="5">
        <v>3.1230000000000002</v>
      </c>
      <c r="G2908" s="5">
        <v>1.9560281823123074</v>
      </c>
      <c r="I2908" s="86">
        <v>39743</v>
      </c>
      <c r="J2908" s="5">
        <v>69.650000000000006</v>
      </c>
      <c r="L2908" s="86">
        <v>39891</v>
      </c>
      <c r="M2908" s="5">
        <v>1.4157999999999999</v>
      </c>
      <c r="O2908" s="86">
        <f t="shared" ca="1" si="324"/>
        <v>39891</v>
      </c>
      <c r="P2908" s="5">
        <v>908.11</v>
      </c>
      <c r="Q2908" s="5">
        <v>98.794860669689399</v>
      </c>
      <c r="R2908" s="1"/>
      <c r="V2908" s="86">
        <v>39855</v>
      </c>
      <c r="W2908" s="5">
        <v>24.75</v>
      </c>
      <c r="Z2908" s="86">
        <v>39744</v>
      </c>
      <c r="AA2908" s="5">
        <v>71.59</v>
      </c>
      <c r="AC2908" s="1">
        <v>39741</v>
      </c>
      <c r="AD2908">
        <v>4.2874999999999996</v>
      </c>
      <c r="AE2908" s="87">
        <f t="shared" ca="1" si="318"/>
        <v>-0.18050000000000033</v>
      </c>
      <c r="AF2908" s="87">
        <f t="shared" ca="1" si="319"/>
        <v>8.0799520419369136E-2</v>
      </c>
      <c r="AG2908" s="87">
        <f t="shared" ca="1" si="320"/>
        <v>1.3028531191197312</v>
      </c>
      <c r="AI2908" s="1">
        <v>39602</v>
      </c>
      <c r="AJ2908">
        <v>1377.65</v>
      </c>
      <c r="AK2908" s="85">
        <f t="shared" ca="1" si="323"/>
        <v>-5.8046281419563209E-3</v>
      </c>
      <c r="AL2908" s="87">
        <f t="shared" ca="1" si="321"/>
        <v>7.1440042496314742E-3</v>
      </c>
      <c r="AM2908" s="87">
        <f t="shared" ca="1" si="322"/>
        <v>11.519360723093824</v>
      </c>
    </row>
    <row r="2909" spans="2:39" x14ac:dyDescent="0.45">
      <c r="B2909" s="86">
        <v>39854</v>
      </c>
      <c r="C2909" s="5">
        <v>174.55</v>
      </c>
      <c r="E2909" s="86">
        <v>39884</v>
      </c>
      <c r="F2909" s="5">
        <v>3.0390000000000001</v>
      </c>
      <c r="G2909" s="5">
        <v>1.7557776055070269</v>
      </c>
      <c r="I2909" s="86">
        <v>39742</v>
      </c>
      <c r="J2909" s="5">
        <v>53.11</v>
      </c>
      <c r="L2909" s="86">
        <v>39890</v>
      </c>
      <c r="M2909" s="5">
        <v>1.3819999999999999</v>
      </c>
      <c r="O2909" s="86">
        <f t="shared" ca="1" si="324"/>
        <v>39890</v>
      </c>
      <c r="P2909" s="5">
        <v>896.78</v>
      </c>
      <c r="Q2909" s="5">
        <v>98.7447484949911</v>
      </c>
      <c r="R2909" s="1"/>
      <c r="V2909" s="86">
        <v>39854</v>
      </c>
      <c r="W2909" s="5">
        <v>26.5</v>
      </c>
      <c r="Z2909" s="86">
        <v>39743</v>
      </c>
      <c r="AA2909" s="5">
        <v>70.400000000000006</v>
      </c>
      <c r="AC2909" s="1">
        <v>39738</v>
      </c>
      <c r="AD2909">
        <v>4.468</v>
      </c>
      <c r="AE2909" s="87">
        <f t="shared" ref="AE2909:AE2972" ca="1" si="325">(AD2909-AD2910)</f>
        <v>-7.8000000000000291E-2</v>
      </c>
      <c r="AF2909" s="87">
        <f t="shared" ref="AF2909:AF2972" ca="1" si="326">STDEV(AE2909:AE2912)</f>
        <v>0.10514989300993144</v>
      </c>
      <c r="AG2909" s="87">
        <f t="shared" ref="AG2909:AG2972" ca="1" si="327">AF2909*SQRT(260)</f>
        <v>1.6954910793041664</v>
      </c>
      <c r="AI2909" s="1">
        <v>39601</v>
      </c>
      <c r="AJ2909">
        <v>1385.67</v>
      </c>
      <c r="AK2909" s="85">
        <f t="shared" ca="1" si="323"/>
        <v>-1.055985118212607E-2</v>
      </c>
      <c r="AL2909" s="87">
        <f t="shared" ref="AL2909:AL2972" ca="1" si="328">STDEV(AK2909:AK2912)</f>
        <v>7.2513234755839972E-3</v>
      </c>
      <c r="AM2909" s="87">
        <f t="shared" ref="AM2909:AM2972" ca="1" si="329">AL2909*SQRT(260)*100</f>
        <v>11.692407775289249</v>
      </c>
    </row>
    <row r="2910" spans="2:39" x14ac:dyDescent="0.45">
      <c r="B2910" s="86">
        <v>39853</v>
      </c>
      <c r="C2910" s="5">
        <v>173.81</v>
      </c>
      <c r="E2910" s="86">
        <v>39883</v>
      </c>
      <c r="F2910" s="5">
        <v>3.1040000000000001</v>
      </c>
      <c r="G2910" s="5">
        <v>1.7237024105105814</v>
      </c>
      <c r="I2910" s="86">
        <v>39741</v>
      </c>
      <c r="J2910" s="5">
        <v>52.97</v>
      </c>
      <c r="L2910" s="86">
        <v>39889</v>
      </c>
      <c r="M2910" s="5">
        <v>1.5155000000000001</v>
      </c>
      <c r="O2910" s="86">
        <f t="shared" ca="1" si="324"/>
        <v>39889</v>
      </c>
      <c r="P2910" s="5">
        <v>955.05</v>
      </c>
      <c r="Q2910" s="5">
        <v>102.350936520852</v>
      </c>
      <c r="R2910" s="1"/>
      <c r="V2910" s="86">
        <v>39853</v>
      </c>
      <c r="W2910" s="5">
        <v>23</v>
      </c>
      <c r="Z2910" s="86">
        <v>39742</v>
      </c>
      <c r="AA2910" s="5">
        <v>70.989999999999995</v>
      </c>
      <c r="AC2910" s="1">
        <v>39737</v>
      </c>
      <c r="AD2910">
        <v>4.5460000000000003</v>
      </c>
      <c r="AE2910" s="87">
        <f t="shared" ca="1" si="325"/>
        <v>1.0500000000000398E-2</v>
      </c>
      <c r="AF2910" s="87">
        <f t="shared" ca="1" si="326"/>
        <v>0.11540255629751028</v>
      </c>
      <c r="AG2910" s="87">
        <f t="shared" ca="1" si="327"/>
        <v>1.8608103073661235</v>
      </c>
      <c r="AI2910" s="1">
        <v>39598</v>
      </c>
      <c r="AJ2910">
        <v>1400.38</v>
      </c>
      <c r="AK2910" s="85">
        <f t="shared" ref="AK2910:AK2973" ca="1" si="330">LN(AJ2910/AJ2911)</f>
        <v>1.5150218716958306E-3</v>
      </c>
      <c r="AL2910" s="87">
        <f t="shared" ca="1" si="328"/>
        <v>2.2538438016847856E-3</v>
      </c>
      <c r="AM2910" s="87">
        <f t="shared" ca="1" si="329"/>
        <v>3.6342139307175643</v>
      </c>
    </row>
    <row r="2911" spans="2:39" x14ac:dyDescent="0.45">
      <c r="B2911" s="86">
        <v>39850</v>
      </c>
      <c r="C2911" s="5">
        <v>183.85</v>
      </c>
      <c r="E2911" s="86">
        <v>39882</v>
      </c>
      <c r="F2911" s="5">
        <v>3.2349999999999999</v>
      </c>
      <c r="G2911" s="5">
        <v>2.1153903304118598</v>
      </c>
      <c r="I2911" s="86">
        <v>39738</v>
      </c>
      <c r="J2911" s="5">
        <v>70.33</v>
      </c>
      <c r="L2911" s="86">
        <v>39888</v>
      </c>
      <c r="M2911" s="5">
        <v>1.4724999999999999</v>
      </c>
      <c r="O2911" s="86">
        <f t="shared" ca="1" si="324"/>
        <v>39888</v>
      </c>
      <c r="P2911" s="5">
        <v>985.4</v>
      </c>
      <c r="Q2911" s="5">
        <v>101.14267288649999</v>
      </c>
      <c r="R2911" s="1"/>
      <c r="V2911" s="86">
        <v>39850</v>
      </c>
      <c r="W2911" s="5">
        <v>23</v>
      </c>
      <c r="Z2911" s="86">
        <v>39741</v>
      </c>
      <c r="AA2911" s="5">
        <v>71.400000000000006</v>
      </c>
      <c r="AC2911" s="1">
        <v>39736</v>
      </c>
      <c r="AD2911">
        <v>4.5354999999999999</v>
      </c>
      <c r="AE2911" s="87">
        <f t="shared" ca="1" si="325"/>
        <v>-0.12450000000000028</v>
      </c>
      <c r="AF2911" s="87">
        <f t="shared" ca="1" si="326"/>
        <v>0.11464946576412834</v>
      </c>
      <c r="AG2911" s="87">
        <f t="shared" ca="1" si="327"/>
        <v>1.8486670873902658</v>
      </c>
      <c r="AI2911" s="1">
        <v>39597</v>
      </c>
      <c r="AJ2911">
        <v>1398.26</v>
      </c>
      <c r="AK2911" s="85">
        <f t="shared" ca="1" si="330"/>
        <v>5.3207253272248827E-3</v>
      </c>
      <c r="AL2911" s="87">
        <f t="shared" ca="1" si="328"/>
        <v>9.405580008610805E-3</v>
      </c>
      <c r="AM2911" s="87">
        <f t="shared" ca="1" si="329"/>
        <v>15.166042060332879</v>
      </c>
    </row>
    <row r="2912" spans="2:39" x14ac:dyDescent="0.45">
      <c r="B2912" s="86">
        <v>39849</v>
      </c>
      <c r="C2912" s="5">
        <v>171.59</v>
      </c>
      <c r="E2912" s="86">
        <v>39881</v>
      </c>
      <c r="F2912" s="5">
        <v>3.1095000000000002</v>
      </c>
      <c r="G2912" s="5">
        <v>1.9088590614989553</v>
      </c>
      <c r="I2912" s="86">
        <v>39737</v>
      </c>
      <c r="J2912" s="5">
        <v>67.61</v>
      </c>
      <c r="L2912" s="86">
        <v>39885</v>
      </c>
      <c r="M2912" s="5">
        <v>1.4728000000000001</v>
      </c>
      <c r="O2912" s="86">
        <f t="shared" ca="1" si="324"/>
        <v>39885</v>
      </c>
      <c r="P2912" s="5">
        <v>940.55</v>
      </c>
      <c r="Q2912" s="5">
        <v>100.862520554451</v>
      </c>
      <c r="R2912" s="1"/>
      <c r="V2912" s="86">
        <v>39849</v>
      </c>
      <c r="W2912" s="5">
        <v>24.5</v>
      </c>
      <c r="Z2912" s="86">
        <v>39738</v>
      </c>
      <c r="AA2912" s="5">
        <v>70</v>
      </c>
      <c r="AC2912" s="1">
        <v>39735</v>
      </c>
      <c r="AD2912">
        <v>4.66</v>
      </c>
      <c r="AE2912" s="87">
        <f t="shared" ca="1" si="325"/>
        <v>0.11399999999999988</v>
      </c>
      <c r="AF2912" s="87">
        <f t="shared" ca="1" si="326"/>
        <v>7.3804217359172419E-2</v>
      </c>
      <c r="AG2912" s="87">
        <f t="shared" ca="1" si="327"/>
        <v>1.1900572465221961</v>
      </c>
      <c r="AI2912" s="1">
        <v>39596</v>
      </c>
      <c r="AJ2912">
        <v>1390.84</v>
      </c>
      <c r="AK2912" s="85">
        <f t="shared" ca="1" si="330"/>
        <v>3.9550658683036276E-3</v>
      </c>
      <c r="AL2912" s="87">
        <f t="shared" ca="1" si="328"/>
        <v>9.0530948892021245E-3</v>
      </c>
      <c r="AM2912" s="87">
        <f t="shared" ca="1" si="329"/>
        <v>14.597676883310365</v>
      </c>
    </row>
    <row r="2913" spans="2:39" x14ac:dyDescent="0.45">
      <c r="B2913" s="86">
        <v>39848</v>
      </c>
      <c r="C2913" s="5">
        <v>168.69</v>
      </c>
      <c r="E2913" s="86">
        <v>39878</v>
      </c>
      <c r="F2913" s="5">
        <v>3.1219999999999999</v>
      </c>
      <c r="G2913" s="5">
        <v>1.9106076694776122</v>
      </c>
      <c r="I2913" s="86">
        <v>39736</v>
      </c>
      <c r="J2913" s="5">
        <v>69.25</v>
      </c>
      <c r="L2913" s="86">
        <v>39884</v>
      </c>
      <c r="M2913" s="5">
        <v>1.3660000000000001</v>
      </c>
      <c r="O2913" s="86">
        <f t="shared" ca="1" si="324"/>
        <v>39884</v>
      </c>
      <c r="P2913" s="5">
        <v>946.43</v>
      </c>
      <c r="Q2913" s="5">
        <v>101.706810175768</v>
      </c>
      <c r="R2913" s="1"/>
      <c r="V2913" s="86">
        <v>39848</v>
      </c>
      <c r="W2913" s="5">
        <v>23</v>
      </c>
      <c r="Z2913" s="86">
        <v>39737</v>
      </c>
      <c r="AA2913" s="5">
        <v>70.849999999999994</v>
      </c>
      <c r="AC2913" s="1">
        <v>39734</v>
      </c>
      <c r="AD2913">
        <v>4.5460000000000003</v>
      </c>
      <c r="AE2913" s="87">
        <f t="shared" ca="1" si="325"/>
        <v>0.12300000000000022</v>
      </c>
      <c r="AF2913" s="87">
        <f t="shared" ca="1" si="326"/>
        <v>8.1086887554852563E-2</v>
      </c>
      <c r="AG2913" s="87">
        <f t="shared" ca="1" si="327"/>
        <v>1.3074867749490466</v>
      </c>
      <c r="AI2913" s="1">
        <v>39595</v>
      </c>
      <c r="AJ2913">
        <v>1385.35</v>
      </c>
      <c r="AK2913" s="85">
        <f t="shared" ca="1" si="330"/>
        <v>6.8229491712467902E-3</v>
      </c>
      <c r="AL2913" s="87">
        <f t="shared" ca="1" si="328"/>
        <v>1.1426502006611073E-2</v>
      </c>
      <c r="AM2913" s="87">
        <f t="shared" ca="1" si="329"/>
        <v>18.424680867749807</v>
      </c>
    </row>
    <row r="2914" spans="2:39" x14ac:dyDescent="0.45">
      <c r="B2914" s="86">
        <v>39847</v>
      </c>
      <c r="C2914" s="5">
        <v>163.25</v>
      </c>
      <c r="E2914" s="86">
        <v>39877</v>
      </c>
      <c r="F2914" s="5">
        <v>3.0859999999999999</v>
      </c>
      <c r="G2914" s="5">
        <v>1.9825122950438441</v>
      </c>
      <c r="I2914" s="86">
        <v>39735</v>
      </c>
      <c r="J2914" s="5">
        <v>55.13</v>
      </c>
      <c r="L2914" s="86">
        <v>39883</v>
      </c>
      <c r="M2914" s="5">
        <v>1.3879999999999999</v>
      </c>
      <c r="O2914" s="86">
        <f t="shared" ca="1" si="324"/>
        <v>39883</v>
      </c>
      <c r="P2914" s="5">
        <v>907.84</v>
      </c>
      <c r="Q2914" s="5">
        <v>95.572214704355801</v>
      </c>
      <c r="R2914" s="1"/>
      <c r="V2914" s="86">
        <v>39847</v>
      </c>
      <c r="W2914" s="5">
        <v>21.94</v>
      </c>
      <c r="Z2914" s="86">
        <v>39736</v>
      </c>
      <c r="AA2914" s="5">
        <v>73.641000000000005</v>
      </c>
      <c r="AC2914" s="1">
        <v>39731</v>
      </c>
      <c r="AD2914">
        <v>4.423</v>
      </c>
      <c r="AE2914" s="87">
        <f t="shared" ca="1" si="325"/>
        <v>3.1500000000000306E-2</v>
      </c>
      <c r="AF2914" s="87">
        <f t="shared" ca="1" si="326"/>
        <v>8.6900685651303364E-2</v>
      </c>
      <c r="AG2914" s="87">
        <f t="shared" ca="1" si="327"/>
        <v>1.4012314524493541</v>
      </c>
      <c r="AI2914" s="1">
        <v>39591</v>
      </c>
      <c r="AJ2914">
        <v>1375.93</v>
      </c>
      <c r="AK2914" s="85">
        <f t="shared" ca="1" si="330"/>
        <v>-1.329849074009022E-2</v>
      </c>
      <c r="AL2914" s="87">
        <f t="shared" ca="1" si="328"/>
        <v>8.2675833266081817E-3</v>
      </c>
      <c r="AM2914" s="87">
        <f t="shared" ca="1" si="329"/>
        <v>13.331077546930143</v>
      </c>
    </row>
    <row r="2915" spans="2:39" x14ac:dyDescent="0.45">
      <c r="B2915" s="86">
        <v>39846</v>
      </c>
      <c r="C2915" s="5">
        <v>160.35</v>
      </c>
      <c r="E2915" s="86">
        <v>39876</v>
      </c>
      <c r="F2915" s="5">
        <v>3.2725</v>
      </c>
      <c r="G2915" s="5">
        <v>1.4945633420278126</v>
      </c>
      <c r="I2915" s="86">
        <v>39734</v>
      </c>
      <c r="J2915" s="5">
        <v>54.99</v>
      </c>
      <c r="L2915" s="86">
        <v>39882</v>
      </c>
      <c r="M2915" s="5">
        <v>1.454</v>
      </c>
      <c r="O2915" s="86">
        <f t="shared" ca="1" si="324"/>
        <v>39882</v>
      </c>
      <c r="P2915" s="5">
        <v>998.01</v>
      </c>
      <c r="Q2915" s="5">
        <v>86.363275198660403</v>
      </c>
      <c r="R2915" s="1"/>
      <c r="V2915" s="86">
        <v>39846</v>
      </c>
      <c r="W2915" s="5">
        <v>22.75</v>
      </c>
      <c r="Z2915" s="86">
        <v>39735</v>
      </c>
      <c r="AA2915" s="5">
        <v>77</v>
      </c>
      <c r="AC2915" s="1">
        <v>39730</v>
      </c>
      <c r="AD2915">
        <v>4.3914999999999997</v>
      </c>
      <c r="AE2915" s="87">
        <f t="shared" ca="1" si="325"/>
        <v>0.21199999999999974</v>
      </c>
      <c r="AF2915" s="87">
        <f t="shared" ca="1" si="326"/>
        <v>0.15782499537990349</v>
      </c>
      <c r="AG2915" s="87">
        <f t="shared" ca="1" si="327"/>
        <v>2.5448515837536192</v>
      </c>
      <c r="AI2915" s="1">
        <v>39590</v>
      </c>
      <c r="AJ2915">
        <v>1394.35</v>
      </c>
      <c r="AK2915" s="85">
        <f t="shared" ca="1" si="330"/>
        <v>2.6139487641874135E-3</v>
      </c>
      <c r="AL2915" s="87">
        <f t="shared" ca="1" si="328"/>
        <v>8.8595810212450301E-3</v>
      </c>
      <c r="AM2915" s="87">
        <f t="shared" ca="1" si="329"/>
        <v>14.285645147042302</v>
      </c>
    </row>
    <row r="2916" spans="2:39" x14ac:dyDescent="0.45">
      <c r="B2916" s="86">
        <v>39843</v>
      </c>
      <c r="C2916" s="5">
        <v>157.30000000000001</v>
      </c>
      <c r="E2916" s="86">
        <v>39875</v>
      </c>
      <c r="F2916" s="5">
        <v>3.1869999999999998</v>
      </c>
      <c r="G2916" s="5">
        <v>1.363076025025753</v>
      </c>
      <c r="I2916" s="86">
        <v>39731</v>
      </c>
      <c r="J2916" s="5">
        <v>69.95</v>
      </c>
      <c r="L2916" s="86">
        <v>39881</v>
      </c>
      <c r="M2916" s="5">
        <v>1.345</v>
      </c>
      <c r="O2916" s="86">
        <f t="shared" ca="1" si="324"/>
        <v>39881</v>
      </c>
      <c r="P2916" s="5">
        <v>1003.35</v>
      </c>
      <c r="Q2916" s="5">
        <v>86.398459388543202</v>
      </c>
      <c r="R2916" s="1"/>
      <c r="V2916" s="86">
        <v>39843</v>
      </c>
      <c r="W2916" s="5">
        <v>23.25</v>
      </c>
      <c r="Z2916" s="86">
        <v>39734</v>
      </c>
      <c r="AA2916" s="5">
        <v>76.5</v>
      </c>
      <c r="AC2916" s="1">
        <v>39729</v>
      </c>
      <c r="AD2916">
        <v>4.1795</v>
      </c>
      <c r="AE2916" s="87">
        <f t="shared" ca="1" si="325"/>
        <v>5.4499999999999993E-2</v>
      </c>
      <c r="AF2916" s="87">
        <f t="shared" ca="1" si="326"/>
        <v>0.10585327896039216</v>
      </c>
      <c r="AG2916" s="87">
        <f t="shared" ca="1" si="327"/>
        <v>1.706832836962459</v>
      </c>
      <c r="AI2916" s="1">
        <v>39589</v>
      </c>
      <c r="AJ2916">
        <v>1390.71</v>
      </c>
      <c r="AK2916" s="85">
        <f t="shared" ca="1" si="330"/>
        <v>-1.6183741174614172E-2</v>
      </c>
      <c r="AL2916" s="87">
        <f t="shared" ca="1" si="328"/>
        <v>8.4604871386182636E-3</v>
      </c>
      <c r="AM2916" s="87">
        <f t="shared" ca="1" si="329"/>
        <v>13.642125597541064</v>
      </c>
    </row>
    <row r="2917" spans="2:39" x14ac:dyDescent="0.45">
      <c r="B2917" s="86">
        <v>39842</v>
      </c>
      <c r="C2917" s="5">
        <v>150.4</v>
      </c>
      <c r="E2917" s="86">
        <v>39874</v>
      </c>
      <c r="F2917" s="5">
        <v>3.1949999999999998</v>
      </c>
      <c r="G2917" s="5">
        <v>2.1642219541134575</v>
      </c>
      <c r="I2917" s="86">
        <v>39730</v>
      </c>
      <c r="J2917" s="5">
        <v>63.92</v>
      </c>
      <c r="L2917" s="86">
        <v>39878</v>
      </c>
      <c r="M2917" s="5">
        <v>1.393</v>
      </c>
      <c r="O2917" s="86">
        <f t="shared" ca="1" si="324"/>
        <v>39878</v>
      </c>
      <c r="P2917" s="5">
        <v>899.22</v>
      </c>
      <c r="Q2917" s="5">
        <v>61.109863946451398</v>
      </c>
      <c r="R2917" s="1"/>
      <c r="V2917" s="86">
        <v>39842</v>
      </c>
      <c r="W2917" s="5">
        <v>23.5</v>
      </c>
      <c r="Z2917" s="86">
        <v>39731</v>
      </c>
      <c r="AA2917" s="5">
        <v>68.135000000000005</v>
      </c>
      <c r="AC2917" s="1">
        <v>39728</v>
      </c>
      <c r="AD2917">
        <v>4.125</v>
      </c>
      <c r="AE2917" s="87">
        <f t="shared" ca="1" si="325"/>
        <v>3.2499999999999751E-2</v>
      </c>
      <c r="AF2917" s="87">
        <f t="shared" ca="1" si="326"/>
        <v>8.4786005134494954E-2</v>
      </c>
      <c r="AG2917" s="87">
        <f t="shared" ca="1" si="327"/>
        <v>1.367133253685725</v>
      </c>
      <c r="AI2917" s="1">
        <v>39588</v>
      </c>
      <c r="AJ2917">
        <v>1413.4</v>
      </c>
      <c r="AK2917" s="85">
        <f t="shared" ca="1" si="330"/>
        <v>-9.3168703861247655E-3</v>
      </c>
      <c r="AL2917" s="87">
        <f t="shared" ca="1" si="328"/>
        <v>8.1077730299721137E-3</v>
      </c>
      <c r="AM2917" s="87">
        <f t="shared" ca="1" si="329"/>
        <v>13.073391186467736</v>
      </c>
    </row>
    <row r="2918" spans="2:39" x14ac:dyDescent="0.45">
      <c r="B2918" s="86">
        <v>39841</v>
      </c>
      <c r="C2918" s="5">
        <v>143.9</v>
      </c>
      <c r="E2918" s="86">
        <v>39871</v>
      </c>
      <c r="F2918" s="5">
        <v>3.3290000000000002</v>
      </c>
      <c r="G2918" s="5">
        <v>1.2266383601806448</v>
      </c>
      <c r="I2918" s="86">
        <v>39729</v>
      </c>
      <c r="J2918" s="5">
        <v>57.53</v>
      </c>
      <c r="L2918" s="86">
        <v>39877</v>
      </c>
      <c r="M2918" s="5">
        <v>1.4384999999999999</v>
      </c>
      <c r="O2918" s="86">
        <f t="shared" ca="1" si="324"/>
        <v>39877</v>
      </c>
      <c r="P2918" s="5">
        <v>909.92</v>
      </c>
      <c r="Q2918" s="5">
        <v>70.762036475769406</v>
      </c>
      <c r="R2918" s="1"/>
      <c r="V2918" s="86">
        <v>39841</v>
      </c>
      <c r="W2918" s="5">
        <v>21</v>
      </c>
      <c r="Z2918" s="86">
        <v>39730</v>
      </c>
      <c r="AA2918" s="5">
        <v>73.010000000000005</v>
      </c>
      <c r="AC2918" s="1">
        <v>39727</v>
      </c>
      <c r="AD2918">
        <v>4.0925000000000002</v>
      </c>
      <c r="AE2918" s="87">
        <f t="shared" ca="1" si="325"/>
        <v>-0.17249999999999943</v>
      </c>
      <c r="AF2918" s="87">
        <f t="shared" ca="1" si="326"/>
        <v>5.1729061786710315E-2</v>
      </c>
      <c r="AG2918" s="87">
        <f t="shared" ca="1" si="327"/>
        <v>0.83410605840423924</v>
      </c>
      <c r="AI2918" s="1">
        <v>39587</v>
      </c>
      <c r="AJ2918">
        <v>1426.63</v>
      </c>
      <c r="AK2918" s="85">
        <f t="shared" ca="1" si="330"/>
        <v>8.9762206322911416E-4</v>
      </c>
      <c r="AL2918" s="87">
        <f t="shared" ca="1" si="328"/>
        <v>4.4610380007235901E-3</v>
      </c>
      <c r="AM2918" s="87">
        <f t="shared" ca="1" si="329"/>
        <v>7.1932076373576068</v>
      </c>
    </row>
    <row r="2919" spans="2:39" x14ac:dyDescent="0.45">
      <c r="B2919" s="86">
        <v>39840</v>
      </c>
      <c r="C2919" s="5">
        <v>146.44999999999999</v>
      </c>
      <c r="E2919" s="86">
        <v>39870</v>
      </c>
      <c r="F2919" s="5">
        <v>3.3029999999999999</v>
      </c>
      <c r="G2919" s="5">
        <v>1.5006054333723657</v>
      </c>
      <c r="I2919" s="86">
        <v>39728</v>
      </c>
      <c r="J2919" s="5">
        <v>53.68</v>
      </c>
      <c r="L2919" s="86">
        <v>39876</v>
      </c>
      <c r="M2919" s="5">
        <v>1.6094999999999999</v>
      </c>
      <c r="O2919" s="86">
        <f t="shared" ca="1" si="324"/>
        <v>39876</v>
      </c>
      <c r="P2919" s="5">
        <v>984.94</v>
      </c>
      <c r="Q2919" s="5">
        <v>66.605166787983293</v>
      </c>
      <c r="R2919" s="1"/>
      <c r="V2919" s="86">
        <v>39840</v>
      </c>
      <c r="W2919" s="5">
        <v>21</v>
      </c>
      <c r="Z2919" s="86">
        <v>39729</v>
      </c>
      <c r="AA2919" s="5">
        <v>74.75</v>
      </c>
      <c r="AC2919" s="1">
        <v>39724</v>
      </c>
      <c r="AD2919">
        <v>4.2649999999999997</v>
      </c>
      <c r="AE2919" s="87">
        <f t="shared" ca="1" si="325"/>
        <v>-8.3499999999999908E-2</v>
      </c>
      <c r="AF2919" s="87">
        <f t="shared" ca="1" si="326"/>
        <v>0.1544112474314398</v>
      </c>
      <c r="AG2919" s="87">
        <f t="shared" ca="1" si="327"/>
        <v>2.4898065520571402</v>
      </c>
      <c r="AI2919" s="1">
        <v>39584</v>
      </c>
      <c r="AJ2919">
        <v>1425.35</v>
      </c>
      <c r="AK2919" s="85">
        <f t="shared" ca="1" si="330"/>
        <v>1.2495965008642619E-3</v>
      </c>
      <c r="AL2919" s="87">
        <f t="shared" ca="1" si="328"/>
        <v>4.8071189650494969E-3</v>
      </c>
      <c r="AM2919" s="87">
        <f t="shared" ca="1" si="329"/>
        <v>7.751246424592642</v>
      </c>
    </row>
    <row r="2920" spans="2:39" x14ac:dyDescent="0.45">
      <c r="B2920" s="86">
        <v>39839</v>
      </c>
      <c r="C2920" s="5">
        <v>152.69999999999999</v>
      </c>
      <c r="E2920" s="86">
        <v>39869</v>
      </c>
      <c r="F2920" s="5">
        <v>3.2435</v>
      </c>
      <c r="G2920" s="5">
        <v>1.8675615786366977</v>
      </c>
      <c r="I2920" s="86">
        <v>39727</v>
      </c>
      <c r="J2920" s="5">
        <v>52.05</v>
      </c>
      <c r="L2920" s="86">
        <v>39875</v>
      </c>
      <c r="M2920" s="5">
        <v>1.6120000000000001</v>
      </c>
      <c r="O2920" s="86">
        <f t="shared" ca="1" si="324"/>
        <v>39875</v>
      </c>
      <c r="P2920" s="5">
        <v>996.23</v>
      </c>
      <c r="Q2920" s="5">
        <v>70.285058494630903</v>
      </c>
      <c r="R2920" s="1"/>
      <c r="V2920" s="86">
        <v>39839</v>
      </c>
      <c r="W2920" s="5">
        <v>20</v>
      </c>
      <c r="Z2920" s="86">
        <v>39728</v>
      </c>
      <c r="AA2920" s="5">
        <v>78.010000000000005</v>
      </c>
      <c r="AC2920" s="1">
        <v>39723</v>
      </c>
      <c r="AD2920">
        <v>4.3484999999999996</v>
      </c>
      <c r="AE2920" s="87">
        <f t="shared" ca="1" si="325"/>
        <v>-5.0500000000000433E-2</v>
      </c>
      <c r="AF2920" s="87">
        <f t="shared" ca="1" si="326"/>
        <v>0.20585553186640387</v>
      </c>
      <c r="AG2920" s="87">
        <f t="shared" ca="1" si="327"/>
        <v>3.3193207136400669</v>
      </c>
      <c r="AI2920" s="1">
        <v>39583</v>
      </c>
      <c r="AJ2920">
        <v>1423.57</v>
      </c>
      <c r="AK2920" s="85">
        <f t="shared" ca="1" si="330"/>
        <v>1.0528903189758522E-2</v>
      </c>
      <c r="AL2920" s="87">
        <f t="shared" ca="1" si="328"/>
        <v>5.464724052797962E-3</v>
      </c>
      <c r="AM2920" s="87">
        <f t="shared" ca="1" si="329"/>
        <v>8.8116027673967636</v>
      </c>
    </row>
    <row r="2921" spans="2:39" x14ac:dyDescent="0.45">
      <c r="B2921" s="86">
        <v>39836</v>
      </c>
      <c r="C2921" s="5">
        <v>152.6</v>
      </c>
      <c r="E2921" s="86">
        <v>39868</v>
      </c>
      <c r="F2921" s="5">
        <v>3.0510000000000002</v>
      </c>
      <c r="G2921" s="5">
        <v>1.0836166296250713</v>
      </c>
      <c r="I2921" s="86">
        <v>39724</v>
      </c>
      <c r="J2921" s="5">
        <v>45.14</v>
      </c>
      <c r="L2921" s="86">
        <v>39874</v>
      </c>
      <c r="M2921" s="5">
        <v>1.6180000000000001</v>
      </c>
      <c r="O2921" s="86">
        <f t="shared" ca="1" si="324"/>
        <v>39874</v>
      </c>
      <c r="P2921" s="5">
        <v>1056.8900000000001</v>
      </c>
      <c r="Q2921" s="5">
        <v>66.384520621971205</v>
      </c>
      <c r="R2921" s="1"/>
      <c r="V2921" s="86">
        <v>39836</v>
      </c>
      <c r="W2921" s="5">
        <v>15</v>
      </c>
      <c r="Z2921" s="86">
        <v>39727</v>
      </c>
      <c r="AA2921" s="5">
        <v>79.349999999999994</v>
      </c>
      <c r="AC2921" s="1">
        <v>39722</v>
      </c>
      <c r="AD2921">
        <v>4.399</v>
      </c>
      <c r="AE2921" s="87">
        <f t="shared" ca="1" si="325"/>
        <v>-9.2999999999999972E-2</v>
      </c>
      <c r="AF2921" s="87">
        <f t="shared" ca="1" si="326"/>
        <v>0.2063994912784429</v>
      </c>
      <c r="AG2921" s="87">
        <f t="shared" ca="1" si="327"/>
        <v>3.3280917956090099</v>
      </c>
      <c r="AI2921" s="1">
        <v>39582</v>
      </c>
      <c r="AJ2921">
        <v>1408.66</v>
      </c>
      <c r="AK2921" s="85">
        <f t="shared" ca="1" si="330"/>
        <v>3.9975868579812252E-3</v>
      </c>
      <c r="AL2921" s="87">
        <f t="shared" ca="1" si="328"/>
        <v>7.4496412865223188E-3</v>
      </c>
      <c r="AM2921" s="87">
        <f t="shared" ca="1" si="329"/>
        <v>12.012185636861867</v>
      </c>
    </row>
    <row r="2922" spans="2:39" x14ac:dyDescent="0.45">
      <c r="B2922" s="86">
        <v>39835</v>
      </c>
      <c r="C2922" s="5">
        <v>150.44999999999999</v>
      </c>
      <c r="E2922" s="86">
        <v>39867</v>
      </c>
      <c r="F2922" s="5">
        <v>3.008</v>
      </c>
      <c r="G2922" s="5">
        <v>1.2715128784247518</v>
      </c>
      <c r="I2922" s="86">
        <v>39723</v>
      </c>
      <c r="J2922" s="5">
        <v>45.26</v>
      </c>
      <c r="L2922" s="86">
        <v>39871</v>
      </c>
      <c r="M2922" s="5">
        <v>1.66</v>
      </c>
      <c r="O2922" s="86">
        <f t="shared" ca="1" si="324"/>
        <v>39871</v>
      </c>
      <c r="P2922" s="5">
        <v>1099.23</v>
      </c>
      <c r="Q2922" s="5">
        <v>64.5380535649482</v>
      </c>
      <c r="R2922" s="1"/>
      <c r="V2922" s="86">
        <v>39835</v>
      </c>
      <c r="W2922" s="5">
        <v>14.25</v>
      </c>
      <c r="Z2922" s="86">
        <v>39724</v>
      </c>
      <c r="AA2922" s="5">
        <v>82.334999999999994</v>
      </c>
      <c r="AC2922" s="1">
        <v>39721</v>
      </c>
      <c r="AD2922">
        <v>4.492</v>
      </c>
      <c r="AE2922" s="87">
        <f t="shared" ca="1" si="325"/>
        <v>0.23099999999999987</v>
      </c>
      <c r="AF2922" s="87">
        <f t="shared" ca="1" si="326"/>
        <v>0.20281231060597224</v>
      </c>
      <c r="AG2922" s="87">
        <f t="shared" ca="1" si="327"/>
        <v>3.2702502452666633</v>
      </c>
      <c r="AI2922" s="1">
        <v>39581</v>
      </c>
      <c r="AJ2922">
        <v>1403.04</v>
      </c>
      <c r="AK2922" s="85">
        <f t="shared" ca="1" si="330"/>
        <v>-3.8480450268530846E-4</v>
      </c>
      <c r="AL2922" s="87">
        <f t="shared" ca="1" si="328"/>
        <v>7.4208845561108969E-3</v>
      </c>
      <c r="AM2922" s="87">
        <f t="shared" ca="1" si="329"/>
        <v>11.965816802346824</v>
      </c>
    </row>
    <row r="2923" spans="2:39" x14ac:dyDescent="0.45">
      <c r="B2923" s="86">
        <v>39834</v>
      </c>
      <c r="C2923" s="5">
        <v>149.85</v>
      </c>
      <c r="E2923" s="86">
        <v>39864</v>
      </c>
      <c r="F2923" s="5">
        <v>3.0390000000000001</v>
      </c>
      <c r="G2923" s="5">
        <v>2.0755107805068125</v>
      </c>
      <c r="I2923" s="86">
        <v>39722</v>
      </c>
      <c r="J2923" s="5">
        <v>39.81</v>
      </c>
      <c r="L2923" s="86">
        <v>39870</v>
      </c>
      <c r="M2923" s="5">
        <v>1.59</v>
      </c>
      <c r="O2923" s="86">
        <f t="shared" ca="1" si="324"/>
        <v>39870</v>
      </c>
      <c r="P2923" s="5">
        <v>1114.28</v>
      </c>
      <c r="Q2923" s="5">
        <v>66.363740666486805</v>
      </c>
      <c r="R2923" s="1"/>
      <c r="V2923" s="86">
        <v>39834</v>
      </c>
      <c r="W2923" s="5">
        <v>11.38</v>
      </c>
      <c r="Z2923" s="86">
        <v>39723</v>
      </c>
      <c r="AA2923" s="5">
        <v>82.64</v>
      </c>
      <c r="AC2923" s="1">
        <v>39720</v>
      </c>
      <c r="AD2923">
        <v>4.2610000000000001</v>
      </c>
      <c r="AE2923" s="87">
        <f t="shared" ca="1" si="325"/>
        <v>-0.26550000000000029</v>
      </c>
      <c r="AF2923" s="87">
        <f t="shared" ca="1" si="326"/>
        <v>0.13876141094218769</v>
      </c>
      <c r="AG2923" s="87">
        <f t="shared" ca="1" si="327"/>
        <v>2.2374605210669838</v>
      </c>
      <c r="AI2923" s="1">
        <v>39580</v>
      </c>
      <c r="AJ2923">
        <v>1403.58</v>
      </c>
      <c r="AK2923" s="85">
        <f t="shared" ca="1" si="330"/>
        <v>1.0960544704932866E-2</v>
      </c>
      <c r="AL2923" s="87">
        <f t="shared" ca="1" si="328"/>
        <v>1.2730200317246362E-2</v>
      </c>
      <c r="AM2923" s="87">
        <f t="shared" ca="1" si="329"/>
        <v>20.526831229022424</v>
      </c>
    </row>
    <row r="2924" spans="2:39" x14ac:dyDescent="0.45">
      <c r="B2924" s="86">
        <v>39833</v>
      </c>
      <c r="C2924" s="5">
        <v>147</v>
      </c>
      <c r="E2924" s="86">
        <v>39863</v>
      </c>
      <c r="F2924" s="5">
        <v>3.109</v>
      </c>
      <c r="G2924" s="5">
        <v>2.0105919526348455</v>
      </c>
      <c r="I2924" s="86">
        <v>39721</v>
      </c>
      <c r="J2924" s="5">
        <v>39.39</v>
      </c>
      <c r="L2924" s="86">
        <v>39869</v>
      </c>
      <c r="M2924" s="5">
        <v>1.5285</v>
      </c>
      <c r="O2924" s="86">
        <f t="shared" ca="1" si="324"/>
        <v>39869</v>
      </c>
      <c r="P2924" s="5">
        <v>1161.07</v>
      </c>
      <c r="Q2924" s="5">
        <v>69.414241792686596</v>
      </c>
      <c r="R2924" s="1"/>
      <c r="V2924" s="86">
        <v>39833</v>
      </c>
      <c r="W2924" s="5">
        <v>12.75</v>
      </c>
      <c r="Z2924" s="86">
        <v>39722</v>
      </c>
      <c r="AA2924" s="5">
        <v>84.847999999999999</v>
      </c>
      <c r="AC2924" s="1">
        <v>39717</v>
      </c>
      <c r="AD2924">
        <v>4.5265000000000004</v>
      </c>
      <c r="AE2924" s="87">
        <f t="shared" ca="1" si="325"/>
        <v>-1.1499999999999844E-2</v>
      </c>
      <c r="AF2924" s="87">
        <f t="shared" ca="1" si="326"/>
        <v>3.4337479523109643E-2</v>
      </c>
      <c r="AG2924" s="87">
        <f t="shared" ca="1" si="327"/>
        <v>0.55367522068446695</v>
      </c>
      <c r="AI2924" s="1">
        <v>39577</v>
      </c>
      <c r="AJ2924">
        <v>1388.28</v>
      </c>
      <c r="AK2924" s="85">
        <f t="shared" ca="1" si="330"/>
        <v>-6.7481483373913517E-3</v>
      </c>
      <c r="AL2924" s="87">
        <f t="shared" ca="1" si="328"/>
        <v>1.1604570788409442E-2</v>
      </c>
      <c r="AM2924" s="87">
        <f t="shared" ca="1" si="329"/>
        <v>18.711808150906606</v>
      </c>
    </row>
    <row r="2925" spans="2:39" x14ac:dyDescent="0.45">
      <c r="B2925" s="86">
        <v>39829</v>
      </c>
      <c r="C2925" s="5">
        <v>140.4</v>
      </c>
      <c r="E2925" s="86">
        <v>39862</v>
      </c>
      <c r="F2925" s="5">
        <v>3.032</v>
      </c>
      <c r="G2925" s="5">
        <v>2.2287261533590592</v>
      </c>
      <c r="I2925" s="86">
        <v>39720</v>
      </c>
      <c r="J2925" s="5">
        <v>46.72</v>
      </c>
      <c r="L2925" s="86">
        <v>39868</v>
      </c>
      <c r="M2925" s="5">
        <v>1.4335</v>
      </c>
      <c r="O2925" s="86">
        <f t="shared" ca="1" si="324"/>
        <v>39868</v>
      </c>
      <c r="P2925" s="5">
        <v>1166.3599999999999</v>
      </c>
      <c r="Q2925" s="5">
        <v>73.8071674290874</v>
      </c>
      <c r="R2925" s="1"/>
      <c r="V2925" s="86">
        <v>39832</v>
      </c>
      <c r="W2925" s="5">
        <v>10.8</v>
      </c>
      <c r="Z2925" s="86">
        <v>39721</v>
      </c>
      <c r="AA2925" s="5">
        <v>82</v>
      </c>
      <c r="AC2925" s="1">
        <v>39716</v>
      </c>
      <c r="AD2925">
        <v>4.5380000000000003</v>
      </c>
      <c r="AE2925" s="87">
        <f t="shared" ca="1" si="325"/>
        <v>-2.7999999999999581E-2</v>
      </c>
      <c r="AF2925" s="87">
        <f t="shared" ca="1" si="326"/>
        <v>4.1350886729709893E-2</v>
      </c>
      <c r="AG2925" s="87">
        <f t="shared" ca="1" si="327"/>
        <v>0.66676301387123849</v>
      </c>
      <c r="AI2925" s="1">
        <v>39576</v>
      </c>
      <c r="AJ2925">
        <v>1397.68</v>
      </c>
      <c r="AK2925" s="85">
        <f t="shared" ca="1" si="330"/>
        <v>3.662758328388545E-3</v>
      </c>
      <c r="AL2925" s="87">
        <f t="shared" ca="1" si="328"/>
        <v>1.1446087570396214E-2</v>
      </c>
      <c r="AM2925" s="87">
        <f t="shared" ca="1" si="329"/>
        <v>18.456261640426117</v>
      </c>
    </row>
    <row r="2926" spans="2:39" x14ac:dyDescent="0.45">
      <c r="B2926" s="86">
        <v>39828</v>
      </c>
      <c r="C2926" s="5">
        <v>139.44999999999999</v>
      </c>
      <c r="E2926" s="86">
        <v>39861</v>
      </c>
      <c r="F2926" s="5">
        <v>2.9430000000000001</v>
      </c>
      <c r="G2926" s="5">
        <v>2.0535119145827565</v>
      </c>
      <c r="I2926" s="86">
        <v>39717</v>
      </c>
      <c r="J2926" s="5">
        <v>34.74</v>
      </c>
      <c r="L2926" s="86">
        <v>39867</v>
      </c>
      <c r="M2926" s="5">
        <v>1.4517</v>
      </c>
      <c r="O2926" s="86">
        <f t="shared" ca="1" si="324"/>
        <v>39867</v>
      </c>
      <c r="P2926" s="5">
        <v>1106.3900000000001</v>
      </c>
      <c r="Q2926" s="5">
        <v>70.663466316605593</v>
      </c>
      <c r="R2926" s="1"/>
      <c r="V2926" s="86">
        <v>39829</v>
      </c>
      <c r="W2926" s="5">
        <v>9.3000000000000007</v>
      </c>
      <c r="Z2926" s="86">
        <v>39720</v>
      </c>
      <c r="AA2926" s="5">
        <v>79.22</v>
      </c>
      <c r="AC2926" s="1">
        <v>39715</v>
      </c>
      <c r="AD2926">
        <v>4.5659999999999998</v>
      </c>
      <c r="AE2926" s="87">
        <f t="shared" ca="1" si="325"/>
        <v>5.0499999999999545E-2</v>
      </c>
      <c r="AF2926" s="87">
        <f t="shared" ca="1" si="326"/>
        <v>0.10889167017423018</v>
      </c>
      <c r="AG2926" s="87">
        <f t="shared" ca="1" si="327"/>
        <v>1.7558254231747146</v>
      </c>
      <c r="AI2926" s="1">
        <v>39575</v>
      </c>
      <c r="AJ2926">
        <v>1392.57</v>
      </c>
      <c r="AK2926" s="85">
        <f t="shared" ca="1" si="330"/>
        <v>-1.8279807287081808E-2</v>
      </c>
      <c r="AL2926" s="87">
        <f t="shared" ca="1" si="328"/>
        <v>1.136539469342863E-2</v>
      </c>
      <c r="AM2926" s="87">
        <f t="shared" ca="1" si="329"/>
        <v>18.326148285913234</v>
      </c>
    </row>
    <row r="2927" spans="2:39" x14ac:dyDescent="0.45">
      <c r="B2927" s="86">
        <v>39827</v>
      </c>
      <c r="C2927" s="5">
        <v>137</v>
      </c>
      <c r="E2927" s="86">
        <v>39860</v>
      </c>
      <c r="F2927" s="5">
        <v>3.1240000000000001</v>
      </c>
      <c r="G2927" s="5">
        <v>1.3974160439897638</v>
      </c>
      <c r="I2927" s="86">
        <v>39716</v>
      </c>
      <c r="J2927" s="5">
        <v>32.82</v>
      </c>
      <c r="L2927" s="86">
        <v>39864</v>
      </c>
      <c r="M2927" s="5">
        <v>1.4490000000000001</v>
      </c>
      <c r="O2927" s="86">
        <f t="shared" ca="1" si="324"/>
        <v>39864</v>
      </c>
      <c r="P2927" s="5">
        <v>1213.01</v>
      </c>
      <c r="Q2927" s="5">
        <v>51.370349395095403</v>
      </c>
      <c r="R2927" s="1"/>
      <c r="V2927" s="86">
        <v>39828</v>
      </c>
      <c r="W2927" s="5">
        <v>16.75</v>
      </c>
      <c r="Z2927" s="86">
        <v>39717</v>
      </c>
      <c r="AA2927" s="5">
        <v>86.2</v>
      </c>
      <c r="AC2927" s="1">
        <v>39714</v>
      </c>
      <c r="AD2927">
        <v>4.5155000000000003</v>
      </c>
      <c r="AE2927" s="87">
        <f t="shared" ca="1" si="325"/>
        <v>-8.49999999999973E-3</v>
      </c>
      <c r="AF2927" s="87">
        <f t="shared" ca="1" si="326"/>
        <v>0.10875536385239422</v>
      </c>
      <c r="AG2927" s="87">
        <f t="shared" ca="1" si="327"/>
        <v>1.7536275497759866</v>
      </c>
      <c r="AI2927" s="1">
        <v>39574</v>
      </c>
      <c r="AJ2927">
        <v>1418.26</v>
      </c>
      <c r="AK2927" s="85">
        <f t="shared" ca="1" si="330"/>
        <v>7.6227919320131943E-3</v>
      </c>
      <c r="AL2927" s="87">
        <f t="shared" ca="1" si="328"/>
        <v>8.9862322221125456E-3</v>
      </c>
      <c r="AM2927" s="87">
        <f t="shared" ca="1" si="329"/>
        <v>14.489864072147393</v>
      </c>
    </row>
    <row r="2928" spans="2:39" x14ac:dyDescent="0.45">
      <c r="B2928" s="86">
        <v>39826</v>
      </c>
      <c r="C2928" s="5">
        <v>137.30000000000001</v>
      </c>
      <c r="E2928" s="86">
        <v>39857</v>
      </c>
      <c r="F2928" s="5">
        <v>3.141</v>
      </c>
      <c r="G2928" s="5">
        <v>1.8521252252480125</v>
      </c>
      <c r="I2928" s="86">
        <v>39715</v>
      </c>
      <c r="J2928" s="5">
        <v>35.19</v>
      </c>
      <c r="L2928" s="86">
        <v>39863</v>
      </c>
      <c r="M2928" s="5">
        <v>1.4855</v>
      </c>
      <c r="O2928" s="86">
        <f t="shared" ca="1" si="324"/>
        <v>39863</v>
      </c>
      <c r="P2928" s="5">
        <v>1209.18</v>
      </c>
      <c r="Q2928" s="5">
        <v>57.969668399085499</v>
      </c>
      <c r="R2928" s="1"/>
      <c r="V2928" s="86">
        <v>39827</v>
      </c>
      <c r="W2928" s="5">
        <v>13.75</v>
      </c>
      <c r="Z2928" s="86">
        <v>39716</v>
      </c>
      <c r="AA2928" s="5">
        <v>86.5</v>
      </c>
      <c r="AC2928" s="1">
        <v>39713</v>
      </c>
      <c r="AD2928">
        <v>4.524</v>
      </c>
      <c r="AE2928" s="87">
        <f t="shared" ca="1" si="325"/>
        <v>5.3499999999999659E-2</v>
      </c>
      <c r="AF2928" s="87">
        <f t="shared" ca="1" si="326"/>
        <v>0.10545694224026531</v>
      </c>
      <c r="AG2928" s="87">
        <f t="shared" ca="1" si="327"/>
        <v>1.7004420993769029</v>
      </c>
      <c r="AI2928" s="1">
        <v>39573</v>
      </c>
      <c r="AJ2928">
        <v>1407.49</v>
      </c>
      <c r="AK2928" s="85">
        <f t="shared" ca="1" si="330"/>
        <v>-4.5438674049257206E-3</v>
      </c>
      <c r="AL2928" s="87">
        <f t="shared" ca="1" si="328"/>
        <v>9.9967066196549638E-3</v>
      </c>
      <c r="AM2928" s="87">
        <f t="shared" ca="1" si="329"/>
        <v>16.119205080356124</v>
      </c>
    </row>
    <row r="2929" spans="2:39" x14ac:dyDescent="0.45">
      <c r="B2929" s="86">
        <v>39825</v>
      </c>
      <c r="C2929" s="5">
        <v>147.1</v>
      </c>
      <c r="E2929" s="86">
        <v>39856</v>
      </c>
      <c r="F2929" s="5">
        <v>3.0127999999999999</v>
      </c>
      <c r="G2929" s="5">
        <v>1.1231303797867813</v>
      </c>
      <c r="I2929" s="86">
        <v>39714</v>
      </c>
      <c r="J2929" s="5">
        <v>35.72</v>
      </c>
      <c r="L2929" s="86">
        <v>39862</v>
      </c>
      <c r="M2929" s="5">
        <v>1.4365000000000001</v>
      </c>
      <c r="O2929" s="86">
        <f t="shared" ca="1" si="324"/>
        <v>39862</v>
      </c>
      <c r="P2929" s="5">
        <v>1185.8699999999999</v>
      </c>
      <c r="Q2929" s="5">
        <v>56.432536438142797</v>
      </c>
      <c r="R2929" s="1"/>
      <c r="V2929" s="86">
        <v>39826</v>
      </c>
      <c r="W2929" s="5">
        <v>16.5</v>
      </c>
      <c r="Z2929" s="86">
        <v>39715</v>
      </c>
      <c r="AA2929" s="5">
        <v>88.760099999999994</v>
      </c>
      <c r="AC2929" s="1">
        <v>39710</v>
      </c>
      <c r="AD2929">
        <v>4.4705000000000004</v>
      </c>
      <c r="AE2929" s="87">
        <f t="shared" ca="1" si="325"/>
        <v>0.24199999999999999</v>
      </c>
      <c r="AF2929" s="87">
        <f t="shared" ca="1" si="326"/>
        <v>0.10101350982253138</v>
      </c>
      <c r="AG2929" s="87">
        <f t="shared" ca="1" si="327"/>
        <v>1.6287939044990705</v>
      </c>
      <c r="AI2929" s="1">
        <v>39570</v>
      </c>
      <c r="AJ2929">
        <v>1413.9</v>
      </c>
      <c r="AK2929" s="85">
        <f t="shared" ca="1" si="330"/>
        <v>3.2303339179958019E-3</v>
      </c>
      <c r="AL2929" s="87">
        <f t="shared" ca="1" si="328"/>
        <v>9.8387214848801117E-3</v>
      </c>
      <c r="AM2929" s="87">
        <f t="shared" ca="1" si="329"/>
        <v>15.864461704965219</v>
      </c>
    </row>
    <row r="2930" spans="2:39" x14ac:dyDescent="0.45">
      <c r="B2930" s="86">
        <v>39822</v>
      </c>
      <c r="C2930" s="5">
        <v>150.25</v>
      </c>
      <c r="E2930" s="86">
        <v>39855</v>
      </c>
      <c r="F2930" s="5">
        <v>3.0034999999999998</v>
      </c>
      <c r="G2930" s="5">
        <v>1.3550110700654803</v>
      </c>
      <c r="I2930" s="86">
        <v>39713</v>
      </c>
      <c r="J2930" s="5">
        <v>33.85</v>
      </c>
      <c r="L2930" s="86">
        <v>39861</v>
      </c>
      <c r="M2930" s="5">
        <v>1.3752</v>
      </c>
      <c r="O2930" s="86">
        <f t="shared" ca="1" si="324"/>
        <v>39861</v>
      </c>
      <c r="P2930" s="5">
        <v>1188.22</v>
      </c>
      <c r="Q2930" s="5">
        <v>57.396832669160901</v>
      </c>
      <c r="R2930" s="1"/>
      <c r="V2930" s="86">
        <v>39825</v>
      </c>
      <c r="W2930" s="5">
        <v>13.13</v>
      </c>
      <c r="Z2930" s="86">
        <v>39714</v>
      </c>
      <c r="AA2930" s="5">
        <v>87.971999999999994</v>
      </c>
      <c r="AC2930" s="1">
        <v>39709</v>
      </c>
      <c r="AD2930">
        <v>4.2285000000000004</v>
      </c>
      <c r="AE2930" s="87">
        <f t="shared" ca="1" si="325"/>
        <v>0.13949999999999996</v>
      </c>
      <c r="AF2930" s="87">
        <f t="shared" ca="1" si="326"/>
        <v>0.21984274682903077</v>
      </c>
      <c r="AG2930" s="87">
        <f t="shared" ca="1" si="327"/>
        <v>3.5448577780591792</v>
      </c>
      <c r="AI2930" s="1">
        <v>39569</v>
      </c>
      <c r="AJ2930">
        <v>1409.34</v>
      </c>
      <c r="AK2930" s="85">
        <f t="shared" ca="1" si="330"/>
        <v>1.6995467987741038E-2</v>
      </c>
      <c r="AL2930" s="87">
        <f t="shared" ca="1" si="328"/>
        <v>1.0053230005201105E-2</v>
      </c>
      <c r="AM2930" s="87">
        <f t="shared" ca="1" si="329"/>
        <v>16.210346300972013</v>
      </c>
    </row>
    <row r="2931" spans="2:39" x14ac:dyDescent="0.45">
      <c r="B2931" s="86">
        <v>39821</v>
      </c>
      <c r="C2931" s="5">
        <v>160.15</v>
      </c>
      <c r="E2931" s="86">
        <v>39854</v>
      </c>
      <c r="F2931" s="5">
        <v>3.0819999999999999</v>
      </c>
      <c r="G2931" s="5">
        <v>1.2964117144384846</v>
      </c>
      <c r="I2931" s="86">
        <v>39710</v>
      </c>
      <c r="J2931" s="5">
        <v>32.07</v>
      </c>
      <c r="L2931" s="86">
        <v>39860</v>
      </c>
      <c r="M2931" s="5">
        <v>1.4821</v>
      </c>
      <c r="O2931" s="86">
        <f t="shared" ca="1" si="324"/>
        <v>39860</v>
      </c>
      <c r="P2931" s="5">
        <v>1207.0899999999999</v>
      </c>
      <c r="Q2931" s="5">
        <v>57.1478396610636</v>
      </c>
      <c r="R2931" s="1"/>
      <c r="V2931" s="86">
        <v>39822</v>
      </c>
      <c r="W2931" s="5">
        <v>14.5</v>
      </c>
      <c r="Z2931" s="86">
        <v>39713</v>
      </c>
      <c r="AA2931" s="5">
        <v>88.84</v>
      </c>
      <c r="AC2931" s="1">
        <v>39708</v>
      </c>
      <c r="AD2931">
        <v>4.0890000000000004</v>
      </c>
      <c r="AE2931" s="87">
        <f t="shared" ca="1" si="325"/>
        <v>1.000000000000334E-3</v>
      </c>
      <c r="AF2931" s="87">
        <f t="shared" ca="1" si="326"/>
        <v>0.21532727029647994</v>
      </c>
      <c r="AG2931" s="87">
        <f t="shared" ca="1" si="327"/>
        <v>3.472047906735543</v>
      </c>
      <c r="AI2931" s="1">
        <v>39568</v>
      </c>
      <c r="AJ2931">
        <v>1385.59</v>
      </c>
      <c r="AK2931" s="85">
        <f t="shared" ca="1" si="330"/>
        <v>-3.8537358654105939E-3</v>
      </c>
      <c r="AL2931" s="87">
        <f t="shared" ca="1" si="328"/>
        <v>4.8885133830107426E-3</v>
      </c>
      <c r="AM2931" s="87">
        <f t="shared" ca="1" si="329"/>
        <v>7.882490979967903</v>
      </c>
    </row>
    <row r="2932" spans="2:39" x14ac:dyDescent="0.45">
      <c r="B2932" s="86">
        <v>39820</v>
      </c>
      <c r="C2932" s="5">
        <v>166.2</v>
      </c>
      <c r="E2932" s="86">
        <v>39853</v>
      </c>
      <c r="F2932" s="5">
        <v>3.2174999999999998</v>
      </c>
      <c r="G2932" s="5">
        <v>0.55465266909421285</v>
      </c>
      <c r="I2932" s="86">
        <v>39709</v>
      </c>
      <c r="J2932" s="5">
        <v>33.1</v>
      </c>
      <c r="L2932" s="86">
        <v>39857</v>
      </c>
      <c r="M2932" s="5">
        <v>1.4954000000000001</v>
      </c>
      <c r="O2932" s="86">
        <f t="shared" ca="1" si="324"/>
        <v>39857</v>
      </c>
      <c r="P2932" s="5">
        <v>1255.08</v>
      </c>
      <c r="Q2932" s="5">
        <v>56.282680342913999</v>
      </c>
      <c r="R2932" s="1"/>
      <c r="V2932" s="86">
        <v>39821</v>
      </c>
      <c r="W2932" s="5">
        <v>14.5</v>
      </c>
      <c r="Z2932" s="86">
        <v>39710</v>
      </c>
      <c r="AA2932" s="5">
        <v>88.92</v>
      </c>
      <c r="AC2932" s="1">
        <v>39707</v>
      </c>
      <c r="AD2932">
        <v>4.0880000000000001</v>
      </c>
      <c r="AE2932" s="87">
        <f t="shared" ca="1" si="325"/>
        <v>8.4999999999999964E-2</v>
      </c>
      <c r="AF2932" s="87">
        <f t="shared" ca="1" si="326"/>
        <v>0.21458967628165773</v>
      </c>
      <c r="AG2932" s="87">
        <f t="shared" ca="1" si="327"/>
        <v>3.4601545606133448</v>
      </c>
      <c r="AI2932" s="1">
        <v>39567</v>
      </c>
      <c r="AJ2932">
        <v>1390.94</v>
      </c>
      <c r="AK2932" s="85">
        <f t="shared" ca="1" si="330"/>
        <v>-3.8962346271061072E-3</v>
      </c>
      <c r="AL2932" s="87">
        <f t="shared" ca="1" si="328"/>
        <v>5.2803476481119689E-3</v>
      </c>
      <c r="AM2932" s="87">
        <f t="shared" ca="1" si="329"/>
        <v>8.5143047479401481</v>
      </c>
    </row>
    <row r="2933" spans="2:39" x14ac:dyDescent="0.45">
      <c r="B2933" s="86">
        <v>39819</v>
      </c>
      <c r="C2933" s="5">
        <v>180.1</v>
      </c>
      <c r="E2933" s="86">
        <v>39850</v>
      </c>
      <c r="F2933" s="5">
        <v>3.2134999999999998</v>
      </c>
      <c r="G2933" s="5">
        <v>1.1110983679824846</v>
      </c>
      <c r="I2933" s="86">
        <v>39708</v>
      </c>
      <c r="J2933" s="5">
        <v>36.22</v>
      </c>
      <c r="L2933" s="86">
        <v>39856</v>
      </c>
      <c r="M2933" s="5">
        <v>1.4538</v>
      </c>
      <c r="O2933" s="86">
        <f t="shared" ca="1" si="324"/>
        <v>39856</v>
      </c>
      <c r="P2933" s="5">
        <v>1206.52</v>
      </c>
      <c r="Q2933" s="5">
        <v>52.6163518282792</v>
      </c>
      <c r="R2933" s="1"/>
      <c r="V2933" s="86">
        <v>39820</v>
      </c>
      <c r="W2933" s="5">
        <v>20.75</v>
      </c>
      <c r="Z2933" s="86">
        <v>39709</v>
      </c>
      <c r="AA2933" s="5">
        <v>87.8</v>
      </c>
      <c r="AC2933" s="1">
        <v>39706</v>
      </c>
      <c r="AD2933">
        <v>4.0030000000000001</v>
      </c>
      <c r="AE2933" s="87">
        <f t="shared" ca="1" si="325"/>
        <v>-0.34949999999999992</v>
      </c>
      <c r="AF2933" s="87">
        <f t="shared" ca="1" si="326"/>
        <v>0.20745662197191972</v>
      </c>
      <c r="AG2933" s="87">
        <f t="shared" ca="1" si="327"/>
        <v>3.3451375158579055</v>
      </c>
      <c r="AI2933" s="1">
        <v>39566</v>
      </c>
      <c r="AJ2933">
        <v>1396.37</v>
      </c>
      <c r="AK2933" s="85">
        <f t="shared" ca="1" si="330"/>
        <v>-1.0521758462081335E-3</v>
      </c>
      <c r="AL2933" s="87">
        <f t="shared" ca="1" si="328"/>
        <v>3.5744641961710844E-3</v>
      </c>
      <c r="AM2933" s="87">
        <f t="shared" ca="1" si="329"/>
        <v>5.7636503323192141</v>
      </c>
    </row>
    <row r="2934" spans="2:39" x14ac:dyDescent="0.45">
      <c r="B2934" s="86">
        <v>39818</v>
      </c>
      <c r="C2934" s="5">
        <v>183.5</v>
      </c>
      <c r="E2934" s="86">
        <v>39849</v>
      </c>
      <c r="F2934" s="5">
        <v>3.1604999999999999</v>
      </c>
      <c r="G2934" s="5">
        <v>1.9919202418771722</v>
      </c>
      <c r="I2934" s="86">
        <v>39707</v>
      </c>
      <c r="J2934" s="5">
        <v>30.3</v>
      </c>
      <c r="L2934" s="86">
        <v>39855</v>
      </c>
      <c r="M2934" s="5">
        <v>1.4484999999999999</v>
      </c>
      <c r="O2934" s="86">
        <f t="shared" ca="1" si="324"/>
        <v>39855</v>
      </c>
      <c r="P2934" s="5">
        <v>1156.3900000000001</v>
      </c>
      <c r="Q2934" s="5">
        <v>45.355138777321898</v>
      </c>
      <c r="R2934" s="1"/>
      <c r="V2934" s="86">
        <v>39819</v>
      </c>
      <c r="W2934" s="5">
        <v>27.63</v>
      </c>
      <c r="Z2934" s="86">
        <v>39708</v>
      </c>
      <c r="AA2934" s="5">
        <v>81.38</v>
      </c>
      <c r="AC2934" s="1">
        <v>39703</v>
      </c>
      <c r="AD2934">
        <v>4.3525</v>
      </c>
      <c r="AE2934" s="87">
        <f t="shared" ca="1" si="325"/>
        <v>0.12150000000000016</v>
      </c>
      <c r="AF2934" s="87">
        <f t="shared" ca="1" si="326"/>
        <v>8.0851071936823143E-2</v>
      </c>
      <c r="AG2934" s="87">
        <f t="shared" ca="1" si="327"/>
        <v>1.3036843623617915</v>
      </c>
      <c r="AI2934" s="1">
        <v>39563</v>
      </c>
      <c r="AJ2934">
        <v>1397.84</v>
      </c>
      <c r="AK2934" s="85">
        <f t="shared" ca="1" si="330"/>
        <v>6.4737223067305814E-3</v>
      </c>
      <c r="AL2934" s="87">
        <f t="shared" ca="1" si="328"/>
        <v>7.2524232328541422E-3</v>
      </c>
      <c r="AM2934" s="87">
        <f t="shared" ca="1" si="329"/>
        <v>11.694181080603745</v>
      </c>
    </row>
    <row r="2935" spans="2:39" x14ac:dyDescent="0.45">
      <c r="B2935" s="86">
        <v>39815</v>
      </c>
      <c r="C2935" s="5">
        <v>189.15</v>
      </c>
      <c r="E2935" s="86">
        <v>39848</v>
      </c>
      <c r="F2935" s="5">
        <v>3.1680000000000001</v>
      </c>
      <c r="G2935" s="5">
        <v>1.9907669167099091</v>
      </c>
      <c r="I2935" s="86">
        <v>39706</v>
      </c>
      <c r="J2935" s="5">
        <v>31.7</v>
      </c>
      <c r="L2935" s="86">
        <v>39854</v>
      </c>
      <c r="M2935" s="5">
        <v>1.4910000000000001</v>
      </c>
      <c r="O2935" s="86">
        <f t="shared" ca="1" si="324"/>
        <v>39854</v>
      </c>
      <c r="P2935" s="5">
        <v>1213.5899999999999</v>
      </c>
      <c r="Q2935" s="5">
        <v>40.924792756317302</v>
      </c>
      <c r="R2935" s="1"/>
      <c r="V2935" s="86">
        <v>39818</v>
      </c>
      <c r="W2935" s="5">
        <v>33.25</v>
      </c>
      <c r="Z2935" s="86">
        <v>39707</v>
      </c>
      <c r="AA2935" s="5">
        <v>86.58</v>
      </c>
      <c r="AC2935" s="1">
        <v>39702</v>
      </c>
      <c r="AD2935">
        <v>4.2309999999999999</v>
      </c>
      <c r="AE2935" s="87">
        <f t="shared" ca="1" si="325"/>
        <v>-1.4499999999999957E-2</v>
      </c>
      <c r="AF2935" s="87">
        <f t="shared" ca="1" si="326"/>
        <v>6.420410163429334E-2</v>
      </c>
      <c r="AG2935" s="87">
        <f t="shared" ca="1" si="327"/>
        <v>1.035260031747258</v>
      </c>
      <c r="AI2935" s="1">
        <v>39562</v>
      </c>
      <c r="AJ2935">
        <v>1388.82</v>
      </c>
      <c r="AK2935" s="85">
        <f t="shared" ca="1" si="330"/>
        <v>6.4216924970210967E-3</v>
      </c>
      <c r="AL2935" s="87">
        <f t="shared" ca="1" si="328"/>
        <v>6.5841569252564763E-3</v>
      </c>
      <c r="AM2935" s="87">
        <f t="shared" ca="1" si="329"/>
        <v>10.616634037332515</v>
      </c>
    </row>
    <row r="2936" spans="2:39" x14ac:dyDescent="0.45">
      <c r="B2936" s="86">
        <v>39813</v>
      </c>
      <c r="C2936" s="5">
        <v>190.75</v>
      </c>
      <c r="E2936" s="86">
        <v>39847</v>
      </c>
      <c r="F2936" s="5">
        <v>3.1070000000000002</v>
      </c>
      <c r="G2936" s="5">
        <v>2.5289832443098588</v>
      </c>
      <c r="I2936" s="86">
        <v>39703</v>
      </c>
      <c r="J2936" s="5">
        <v>25.66</v>
      </c>
      <c r="L2936" s="86">
        <v>39853</v>
      </c>
      <c r="M2936" s="5">
        <v>1.611</v>
      </c>
      <c r="O2936" s="86">
        <f t="shared" ca="1" si="324"/>
        <v>39853</v>
      </c>
      <c r="P2936" s="5">
        <v>1192.7</v>
      </c>
      <c r="Q2936" s="5">
        <v>38.671318204320002</v>
      </c>
      <c r="R2936" s="1"/>
      <c r="V2936" s="86">
        <v>39815</v>
      </c>
      <c r="W2936" s="5">
        <v>36.880000000000003</v>
      </c>
      <c r="Z2936" s="86">
        <v>39706</v>
      </c>
      <c r="AA2936" s="5">
        <v>88.62</v>
      </c>
      <c r="AC2936" s="1">
        <v>39701</v>
      </c>
      <c r="AD2936">
        <v>4.2454999999999998</v>
      </c>
      <c r="AE2936" s="87">
        <f t="shared" ca="1" si="325"/>
        <v>4.3499999999999872E-2</v>
      </c>
      <c r="AF2936" s="87">
        <f t="shared" ca="1" si="326"/>
        <v>8.3870311592760108E-2</v>
      </c>
      <c r="AG2936" s="87">
        <f t="shared" ca="1" si="327"/>
        <v>1.3523681389818876</v>
      </c>
      <c r="AI2936" s="1">
        <v>39561</v>
      </c>
      <c r="AJ2936">
        <v>1379.93</v>
      </c>
      <c r="AK2936" s="85">
        <f t="shared" ca="1" si="330"/>
        <v>2.8956393356155282E-3</v>
      </c>
      <c r="AL2936" s="87">
        <f t="shared" ca="1" si="328"/>
        <v>1.1326522669508565E-2</v>
      </c>
      <c r="AM2936" s="87">
        <f t="shared" ca="1" si="329"/>
        <v>18.263469030704918</v>
      </c>
    </row>
    <row r="2937" spans="2:39" x14ac:dyDescent="0.45">
      <c r="B2937" s="86">
        <v>39812</v>
      </c>
      <c r="C2937" s="5">
        <v>194.6</v>
      </c>
      <c r="E2937" s="86">
        <v>39846</v>
      </c>
      <c r="F2937" s="5">
        <v>2.948</v>
      </c>
      <c r="G2937" s="5">
        <v>2.4768895144246303</v>
      </c>
      <c r="I2937" s="86">
        <v>39702</v>
      </c>
      <c r="J2937" s="5">
        <v>24.39</v>
      </c>
      <c r="L2937" s="86">
        <v>39850</v>
      </c>
      <c r="M2937" s="5">
        <v>1.6140000000000001</v>
      </c>
      <c r="O2937" s="86">
        <f t="shared" ca="1" si="324"/>
        <v>39850</v>
      </c>
      <c r="P2937" s="5">
        <v>1251.7</v>
      </c>
      <c r="Q2937" s="5">
        <v>29.869055230336599</v>
      </c>
      <c r="R2937" s="1"/>
      <c r="V2937" s="86">
        <v>39813</v>
      </c>
      <c r="W2937" s="5">
        <v>35</v>
      </c>
      <c r="Z2937" s="86">
        <v>39703</v>
      </c>
      <c r="AA2937" s="5">
        <v>92</v>
      </c>
      <c r="AC2937" s="1">
        <v>39700</v>
      </c>
      <c r="AD2937">
        <v>4.202</v>
      </c>
      <c r="AE2937" s="87">
        <f t="shared" ca="1" si="325"/>
        <v>-6.7000000000000171E-2</v>
      </c>
      <c r="AF2937" s="87">
        <f t="shared" ca="1" si="326"/>
        <v>7.9045740977402787E-2</v>
      </c>
      <c r="AG2937" s="87">
        <f t="shared" ca="1" si="327"/>
        <v>1.2745742753301315</v>
      </c>
      <c r="AI2937" s="1">
        <v>39560</v>
      </c>
      <c r="AJ2937">
        <v>1375.94</v>
      </c>
      <c r="AK2937" s="85">
        <f t="shared" ca="1" si="330"/>
        <v>-8.8491990616360768E-3</v>
      </c>
      <c r="AL2937" s="87">
        <f t="shared" ca="1" si="328"/>
        <v>1.1364839312382963E-2</v>
      </c>
      <c r="AM2937" s="87">
        <f t="shared" ca="1" si="329"/>
        <v>18.325252760885498</v>
      </c>
    </row>
    <row r="2938" spans="2:39" x14ac:dyDescent="0.45">
      <c r="B2938" s="86">
        <v>39811</v>
      </c>
      <c r="C2938" s="5">
        <v>193.6</v>
      </c>
      <c r="E2938" s="86">
        <v>39843</v>
      </c>
      <c r="F2938" s="5">
        <v>3.0830000000000002</v>
      </c>
      <c r="G2938" s="5">
        <v>2.2659869078762744</v>
      </c>
      <c r="I2938" s="86">
        <v>39701</v>
      </c>
      <c r="J2938" s="5">
        <v>24.52</v>
      </c>
      <c r="L2938" s="86">
        <v>39849</v>
      </c>
      <c r="M2938" s="5">
        <v>1.53</v>
      </c>
      <c r="O2938" s="86">
        <f t="shared" ca="1" si="324"/>
        <v>39849</v>
      </c>
      <c r="P2938" s="5">
        <v>1249.05</v>
      </c>
      <c r="Q2938" s="5">
        <v>30.254114198308699</v>
      </c>
      <c r="R2938" s="1"/>
      <c r="V2938" s="86">
        <v>39812</v>
      </c>
      <c r="W2938" s="5">
        <v>38.25</v>
      </c>
      <c r="Z2938" s="86">
        <v>39702</v>
      </c>
      <c r="AA2938" s="5">
        <v>92</v>
      </c>
      <c r="AC2938" s="1">
        <v>39699</v>
      </c>
      <c r="AD2938">
        <v>4.2690000000000001</v>
      </c>
      <c r="AE2938" s="87">
        <f t="shared" ca="1" si="325"/>
        <v>-0.10400000000000009</v>
      </c>
      <c r="AF2938" s="87">
        <f t="shared" ca="1" si="326"/>
        <v>7.7964201186612889E-2</v>
      </c>
      <c r="AG2938" s="87">
        <f t="shared" ca="1" si="327"/>
        <v>1.2571349702133534</v>
      </c>
      <c r="AI2938" s="1">
        <v>39559</v>
      </c>
      <c r="AJ2938">
        <v>1388.17</v>
      </c>
      <c r="AK2938" s="85">
        <f t="shared" ca="1" si="330"/>
        <v>-1.554796066316531E-3</v>
      </c>
      <c r="AL2938" s="87">
        <f t="shared" ca="1" si="328"/>
        <v>1.2106510424791236E-2</v>
      </c>
      <c r="AM2938" s="87">
        <f t="shared" ca="1" si="329"/>
        <v>19.52116149542606</v>
      </c>
    </row>
    <row r="2939" spans="2:39" x14ac:dyDescent="0.45">
      <c r="B2939" s="86">
        <v>39805</v>
      </c>
      <c r="C2939" s="5">
        <v>196.8</v>
      </c>
      <c r="E2939" s="86">
        <v>39842</v>
      </c>
      <c r="F2939" s="5">
        <v>3.0895000000000001</v>
      </c>
      <c r="G2939" s="5">
        <v>2.1505974944962039</v>
      </c>
      <c r="I2939" s="86">
        <v>39700</v>
      </c>
      <c r="J2939" s="5">
        <v>25.47</v>
      </c>
      <c r="L2939" s="86">
        <v>39848</v>
      </c>
      <c r="M2939" s="5">
        <v>1.4944999999999999</v>
      </c>
      <c r="O2939" s="86">
        <f t="shared" ca="1" si="324"/>
        <v>39848</v>
      </c>
      <c r="P2939" s="5">
        <v>1232.04</v>
      </c>
      <c r="Q2939" s="5">
        <v>30.457780770813802</v>
      </c>
      <c r="R2939" s="1"/>
      <c r="V2939" s="86">
        <v>39811</v>
      </c>
      <c r="W2939" s="5">
        <v>37.450000000000003</v>
      </c>
      <c r="Z2939" s="86">
        <v>39701</v>
      </c>
      <c r="AA2939" s="5">
        <v>92</v>
      </c>
      <c r="AC2939" s="1">
        <v>39696</v>
      </c>
      <c r="AD2939">
        <v>4.3730000000000002</v>
      </c>
      <c r="AE2939" s="87">
        <f t="shared" ca="1" si="325"/>
        <v>6.899999999999995E-2</v>
      </c>
      <c r="AF2939" s="87">
        <f t="shared" ca="1" si="326"/>
        <v>6.6280967605087393E-2</v>
      </c>
      <c r="AG2939" s="87">
        <f t="shared" ca="1" si="327"/>
        <v>1.068748489277682</v>
      </c>
      <c r="AI2939" s="1">
        <v>39556</v>
      </c>
      <c r="AJ2939">
        <v>1390.33</v>
      </c>
      <c r="AK2939" s="85">
        <f t="shared" ca="1" si="330"/>
        <v>1.7976528122203111E-2</v>
      </c>
      <c r="AL2939" s="87">
        <f t="shared" ca="1" si="328"/>
        <v>1.0450189590153399E-2</v>
      </c>
      <c r="AM2939" s="87">
        <f t="shared" ca="1" si="329"/>
        <v>16.850424398880616</v>
      </c>
    </row>
    <row r="2940" spans="2:39" x14ac:dyDescent="0.45">
      <c r="B2940" s="86">
        <v>39804</v>
      </c>
      <c r="C2940" s="5">
        <v>193.7</v>
      </c>
      <c r="E2940" s="86">
        <v>39841</v>
      </c>
      <c r="F2940" s="5">
        <v>2.8824999999999998</v>
      </c>
      <c r="G2940" s="5">
        <v>1.6615620160961015</v>
      </c>
      <c r="I2940" s="86">
        <v>39699</v>
      </c>
      <c r="J2940" s="5">
        <v>22.64</v>
      </c>
      <c r="L2940" s="86">
        <v>39847</v>
      </c>
      <c r="M2940" s="5">
        <v>1.4450000000000001</v>
      </c>
      <c r="O2940" s="86">
        <f t="shared" ca="1" si="324"/>
        <v>39847</v>
      </c>
      <c r="P2940" s="5">
        <v>1224.51</v>
      </c>
      <c r="Q2940" s="5">
        <v>30.677005441736199</v>
      </c>
      <c r="R2940" s="1"/>
      <c r="V2940" s="86">
        <v>39808</v>
      </c>
      <c r="W2940" s="5">
        <v>38.5</v>
      </c>
      <c r="Z2940" s="86">
        <v>39700</v>
      </c>
      <c r="AA2940" s="5">
        <v>92.51</v>
      </c>
      <c r="AC2940" s="1">
        <v>39695</v>
      </c>
      <c r="AD2940">
        <v>4.3040000000000003</v>
      </c>
      <c r="AE2940" s="87">
        <f t="shared" ca="1" si="325"/>
        <v>-8.7499999999999467E-2</v>
      </c>
      <c r="AF2940" s="87">
        <f t="shared" ca="1" si="326"/>
        <v>3.1201963079267619E-2</v>
      </c>
      <c r="AG2940" s="87">
        <f t="shared" ca="1" si="327"/>
        <v>0.50311653719590121</v>
      </c>
      <c r="AI2940" s="1">
        <v>39555</v>
      </c>
      <c r="AJ2940">
        <v>1365.56</v>
      </c>
      <c r="AK2940" s="85">
        <f t="shared" ca="1" si="330"/>
        <v>6.2264906215237794E-4</v>
      </c>
      <c r="AL2940" s="87">
        <f t="shared" ca="1" si="328"/>
        <v>1.1390796914647172E-2</v>
      </c>
      <c r="AM2940" s="87">
        <f t="shared" ca="1" si="329"/>
        <v>18.367108136881875</v>
      </c>
    </row>
    <row r="2941" spans="2:39" x14ac:dyDescent="0.45">
      <c r="B2941" s="86">
        <v>39801</v>
      </c>
      <c r="C2941" s="5">
        <v>191.95</v>
      </c>
      <c r="E2941" s="86">
        <v>39840</v>
      </c>
      <c r="F2941" s="5">
        <v>2.7389999999999999</v>
      </c>
      <c r="G2941" s="5">
        <v>1.3872453219720517</v>
      </c>
      <c r="I2941" s="86">
        <v>39696</v>
      </c>
      <c r="J2941" s="5">
        <v>23.06</v>
      </c>
      <c r="L2941" s="86">
        <v>39846</v>
      </c>
      <c r="M2941" s="5">
        <v>1.3331</v>
      </c>
      <c r="O2941" s="86">
        <f t="shared" ca="1" si="324"/>
        <v>39846</v>
      </c>
      <c r="P2941" s="5">
        <v>1267.79</v>
      </c>
      <c r="Q2941" s="5">
        <v>24.5881852248901</v>
      </c>
      <c r="R2941" s="1"/>
      <c r="V2941" s="86">
        <v>39807</v>
      </c>
      <c r="W2941" s="5">
        <v>35.880000000000003</v>
      </c>
      <c r="Z2941" s="86">
        <v>39699</v>
      </c>
      <c r="AA2941" s="5">
        <v>92.31</v>
      </c>
      <c r="AC2941" s="1">
        <v>39694</v>
      </c>
      <c r="AD2941">
        <v>4.3914999999999997</v>
      </c>
      <c r="AE2941" s="87">
        <f t="shared" ca="1" si="325"/>
        <v>-3.8499999999999979E-2</v>
      </c>
      <c r="AF2941" s="87">
        <f t="shared" ca="1" si="326"/>
        <v>2.9767151918404185E-2</v>
      </c>
      <c r="AG2941" s="87">
        <f t="shared" ca="1" si="327"/>
        <v>0.47998090239786834</v>
      </c>
      <c r="AI2941" s="1">
        <v>39554</v>
      </c>
      <c r="AJ2941">
        <v>1364.71</v>
      </c>
      <c r="AK2941" s="85">
        <f t="shared" ca="1" si="330"/>
        <v>2.2437717468858472E-2</v>
      </c>
      <c r="AL2941" s="87">
        <f t="shared" ca="1" si="328"/>
        <v>1.7864246550897037E-2</v>
      </c>
      <c r="AM2941" s="87">
        <f t="shared" ca="1" si="329"/>
        <v>28.805232034497052</v>
      </c>
    </row>
    <row r="2942" spans="2:39" x14ac:dyDescent="0.45">
      <c r="B2942" s="86">
        <v>39800</v>
      </c>
      <c r="C2942" s="5">
        <v>190.5</v>
      </c>
      <c r="E2942" s="86">
        <v>39839</v>
      </c>
      <c r="F2942" s="5">
        <v>2.8410000000000002</v>
      </c>
      <c r="G2942" s="5">
        <v>0.74856084143730994</v>
      </c>
      <c r="I2942" s="86">
        <v>39695</v>
      </c>
      <c r="J2942" s="5">
        <v>24.03</v>
      </c>
      <c r="L2942" s="86">
        <v>39843</v>
      </c>
      <c r="M2942" s="5">
        <v>1.4370000000000001</v>
      </c>
      <c r="O2942" s="86">
        <f t="shared" ca="1" si="324"/>
        <v>39843</v>
      </c>
      <c r="P2942" s="5">
        <v>1242.31</v>
      </c>
      <c r="Q2942" s="5">
        <v>23.287987662168099</v>
      </c>
      <c r="R2942" s="1"/>
      <c r="V2942" s="86">
        <v>39806</v>
      </c>
      <c r="W2942" s="5">
        <v>36.5</v>
      </c>
      <c r="Z2942" s="86">
        <v>39696</v>
      </c>
      <c r="AA2942" s="5">
        <v>92.42</v>
      </c>
      <c r="AC2942" s="1">
        <v>39693</v>
      </c>
      <c r="AD2942">
        <v>4.43</v>
      </c>
      <c r="AE2942" s="87">
        <f t="shared" ca="1" si="325"/>
        <v>-4.1000000000000369E-2</v>
      </c>
      <c r="AF2942" s="87">
        <f t="shared" ca="1" si="326"/>
        <v>2.6332805901891406E-2</v>
      </c>
      <c r="AG2942" s="87">
        <f t="shared" ca="1" si="327"/>
        <v>0.42460373683393149</v>
      </c>
      <c r="AI2942" s="1">
        <v>39553</v>
      </c>
      <c r="AJ2942">
        <v>1334.43</v>
      </c>
      <c r="AK2942" s="85">
        <f t="shared" ca="1" si="330"/>
        <v>4.5892485014802729E-3</v>
      </c>
      <c r="AL2942" s="87">
        <f t="shared" ca="1" si="328"/>
        <v>1.1839806970454432E-2</v>
      </c>
      <c r="AM2942" s="87">
        <f t="shared" ca="1" si="329"/>
        <v>19.091115097181081</v>
      </c>
    </row>
    <row r="2943" spans="2:39" x14ac:dyDescent="0.45">
      <c r="B2943" s="86">
        <v>39799</v>
      </c>
      <c r="C2943" s="5">
        <v>175.55</v>
      </c>
      <c r="E2943" s="86">
        <v>39836</v>
      </c>
      <c r="F2943" s="5">
        <v>2.77</v>
      </c>
      <c r="G2943" s="5">
        <v>0.73894744964262127</v>
      </c>
      <c r="I2943" s="86">
        <v>39694</v>
      </c>
      <c r="J2943" s="5">
        <v>21.43</v>
      </c>
      <c r="L2943" s="86">
        <v>39842</v>
      </c>
      <c r="M2943" s="5">
        <v>1.5065</v>
      </c>
      <c r="O2943" s="86">
        <f t="shared" ca="1" si="324"/>
        <v>39842</v>
      </c>
      <c r="P2943" s="5">
        <v>1236.83</v>
      </c>
      <c r="Q2943" s="5">
        <v>24.393225360792801</v>
      </c>
      <c r="R2943" s="1"/>
      <c r="V2943" s="86">
        <v>39805</v>
      </c>
      <c r="W2943" s="5">
        <v>34.25</v>
      </c>
      <c r="Z2943" s="86">
        <v>39695</v>
      </c>
      <c r="AA2943" s="5">
        <v>92.5</v>
      </c>
      <c r="AC2943" s="1">
        <v>39692</v>
      </c>
      <c r="AD2943">
        <v>4.4710000000000001</v>
      </c>
      <c r="AE2943" s="87">
        <f t="shared" ca="1" si="325"/>
        <v>-1.2500000000000178E-2</v>
      </c>
      <c r="AF2943" s="87">
        <f t="shared" ca="1" si="326"/>
        <v>1.9369219567826706E-2</v>
      </c>
      <c r="AG2943" s="87">
        <f t="shared" ca="1" si="327"/>
        <v>0.31231928107841345</v>
      </c>
      <c r="AI2943" s="1">
        <v>39552</v>
      </c>
      <c r="AJ2943">
        <v>1328.32</v>
      </c>
      <c r="AK2943" s="85">
        <f t="shared" ca="1" si="330"/>
        <v>-3.3895152981819102E-3</v>
      </c>
      <c r="AL2943" s="87">
        <f t="shared" ca="1" si="328"/>
        <v>1.0491762059615333E-2</v>
      </c>
      <c r="AM2943" s="87">
        <f t="shared" ca="1" si="329"/>
        <v>16.917457991687694</v>
      </c>
    </row>
    <row r="2944" spans="2:39" x14ac:dyDescent="0.45">
      <c r="B2944" s="86">
        <v>39798</v>
      </c>
      <c r="C2944" s="5">
        <v>190.4</v>
      </c>
      <c r="E2944" s="86">
        <v>39835</v>
      </c>
      <c r="F2944" s="5">
        <v>2.7395</v>
      </c>
      <c r="G2944" s="5">
        <v>1.1739631950505673</v>
      </c>
      <c r="I2944" s="86">
        <v>39693</v>
      </c>
      <c r="J2944" s="5">
        <v>21.99</v>
      </c>
      <c r="L2944" s="86">
        <v>39841</v>
      </c>
      <c r="M2944" s="5">
        <v>1.4097</v>
      </c>
      <c r="O2944" s="86">
        <f t="shared" ca="1" si="324"/>
        <v>39841</v>
      </c>
      <c r="P2944" s="5">
        <v>1274.98</v>
      </c>
      <c r="Q2944" s="5">
        <v>18.311505101880201</v>
      </c>
      <c r="R2944" s="1"/>
      <c r="V2944" s="86">
        <v>39804</v>
      </c>
      <c r="W2944" s="5">
        <v>33.75</v>
      </c>
      <c r="Z2944" s="86">
        <v>39694</v>
      </c>
      <c r="AA2944" s="5">
        <v>92.1</v>
      </c>
      <c r="AC2944" s="1">
        <v>39689</v>
      </c>
      <c r="AD2944">
        <v>4.4835000000000003</v>
      </c>
      <c r="AE2944" s="87">
        <f t="shared" ca="1" si="325"/>
        <v>2.3000000000000576E-2</v>
      </c>
      <c r="AF2944" s="87">
        <f t="shared" ca="1" si="326"/>
        <v>2.4421216868398241E-2</v>
      </c>
      <c r="AG2944" s="87">
        <f t="shared" ca="1" si="327"/>
        <v>0.39378028984024588</v>
      </c>
      <c r="AI2944" s="1">
        <v>39549</v>
      </c>
      <c r="AJ2944">
        <v>1332.83</v>
      </c>
      <c r="AK2944" s="85">
        <f t="shared" ca="1" si="330"/>
        <v>-2.0584528579550378E-2</v>
      </c>
      <c r="AL2944" s="87">
        <f t="shared" ca="1" si="328"/>
        <v>1.0333246916123811E-2</v>
      </c>
      <c r="AM2944" s="87">
        <f t="shared" ca="1" si="329"/>
        <v>16.661860002920257</v>
      </c>
    </row>
    <row r="2945" spans="2:39" x14ac:dyDescent="0.45">
      <c r="B2945" s="86">
        <v>39797</v>
      </c>
      <c r="C2945" s="5">
        <v>207.2</v>
      </c>
      <c r="E2945" s="86">
        <v>39834</v>
      </c>
      <c r="F2945" s="5">
        <v>2.6515</v>
      </c>
      <c r="G2945" s="5">
        <v>1.1739631950505673</v>
      </c>
      <c r="I2945" s="86">
        <v>39689</v>
      </c>
      <c r="J2945" s="5">
        <v>20.65</v>
      </c>
      <c r="L2945" s="86">
        <v>39840</v>
      </c>
      <c r="M2945" s="5">
        <v>1.3029999999999999</v>
      </c>
      <c r="O2945" s="86">
        <f t="shared" ca="1" si="324"/>
        <v>39840</v>
      </c>
      <c r="P2945" s="5">
        <v>1277.58</v>
      </c>
      <c r="Q2945" s="5">
        <v>18.539844398390802</v>
      </c>
      <c r="R2945" s="1"/>
      <c r="V2945" s="86">
        <v>39801</v>
      </c>
      <c r="W2945" s="5">
        <v>27.5</v>
      </c>
      <c r="Z2945" s="86">
        <v>39693</v>
      </c>
      <c r="AA2945" s="5">
        <v>91.8</v>
      </c>
      <c r="AC2945" s="1">
        <v>39688</v>
      </c>
      <c r="AD2945">
        <v>4.4604999999999997</v>
      </c>
      <c r="AE2945" s="87">
        <f t="shared" ca="1" si="325"/>
        <v>-4.5000000000001705E-3</v>
      </c>
      <c r="AF2945" s="87">
        <f t="shared" ca="1" si="326"/>
        <v>2.5007915413591143E-2</v>
      </c>
      <c r="AG2945" s="87">
        <f t="shared" ca="1" si="327"/>
        <v>0.40324051962403978</v>
      </c>
      <c r="AI2945" s="1">
        <v>39548</v>
      </c>
      <c r="AJ2945">
        <v>1360.55</v>
      </c>
      <c r="AK2945" s="85">
        <f t="shared" ca="1" si="330"/>
        <v>4.4640300425897571E-3</v>
      </c>
      <c r="AL2945" s="87">
        <f t="shared" ca="1" si="328"/>
        <v>5.8169776702340298E-3</v>
      </c>
      <c r="AM2945" s="87">
        <f t="shared" ca="1" si="329"/>
        <v>9.3795946587047894</v>
      </c>
    </row>
    <row r="2946" spans="2:39" x14ac:dyDescent="0.45">
      <c r="B2946" s="86">
        <v>39794</v>
      </c>
      <c r="C2946" s="5">
        <v>212.65</v>
      </c>
      <c r="E2946" s="86">
        <v>39833</v>
      </c>
      <c r="F2946" s="5">
        <v>2.5089999999999999</v>
      </c>
      <c r="G2946" s="5">
        <v>0.88490088898889419</v>
      </c>
      <c r="I2946" s="86">
        <v>39688</v>
      </c>
      <c r="J2946" s="5">
        <v>19.43</v>
      </c>
      <c r="L2946" s="86">
        <v>39839</v>
      </c>
      <c r="M2946" s="5">
        <v>1.341</v>
      </c>
      <c r="O2946" s="86">
        <f t="shared" ca="1" si="324"/>
        <v>39839</v>
      </c>
      <c r="P2946" s="5">
        <v>1282.83</v>
      </c>
      <c r="Q2946" s="5">
        <v>19.208770231014199</v>
      </c>
      <c r="R2946" s="1"/>
      <c r="V2946" s="86">
        <v>39800</v>
      </c>
      <c r="W2946" s="5">
        <v>24.5</v>
      </c>
      <c r="Z2946" s="86">
        <v>39689</v>
      </c>
      <c r="AA2946" s="5">
        <v>92.4</v>
      </c>
      <c r="AC2946" s="1">
        <v>39687</v>
      </c>
      <c r="AD2946">
        <v>4.4649999999999999</v>
      </c>
      <c r="AE2946" s="87">
        <f t="shared" ca="1" si="325"/>
        <v>-2.2000000000000242E-2</v>
      </c>
      <c r="AF2946" s="87">
        <f t="shared" ca="1" si="326"/>
        <v>4.6840153714521313E-2</v>
      </c>
      <c r="AG2946" s="87">
        <f t="shared" ca="1" si="327"/>
        <v>0.75527478443278906</v>
      </c>
      <c r="AI2946" s="1">
        <v>39547</v>
      </c>
      <c r="AJ2946">
        <v>1354.49</v>
      </c>
      <c r="AK2946" s="85">
        <f t="shared" ca="1" si="330"/>
        <v>-8.1249550840608847E-3</v>
      </c>
      <c r="AL2946" s="87">
        <f t="shared" ca="1" si="328"/>
        <v>4.6769694830127214E-3</v>
      </c>
      <c r="AM2946" s="87">
        <f t="shared" ca="1" si="329"/>
        <v>7.5413866905950337</v>
      </c>
    </row>
    <row r="2947" spans="2:39" x14ac:dyDescent="0.45">
      <c r="B2947" s="86">
        <v>39793</v>
      </c>
      <c r="C2947" s="5">
        <v>212.45</v>
      </c>
      <c r="E2947" s="86">
        <v>39832</v>
      </c>
      <c r="F2947" s="5">
        <v>2.4279999999999999</v>
      </c>
      <c r="G2947" s="5">
        <v>1.4391299454878981</v>
      </c>
      <c r="I2947" s="86">
        <v>39687</v>
      </c>
      <c r="J2947" s="5">
        <v>19.760000000000002</v>
      </c>
      <c r="L2947" s="86">
        <v>39836</v>
      </c>
      <c r="M2947" s="5">
        <v>1.3149999999999999</v>
      </c>
      <c r="O2947" s="86">
        <f t="shared" ca="1" si="324"/>
        <v>39836</v>
      </c>
      <c r="P2947" s="5">
        <v>1300.68</v>
      </c>
      <c r="Q2947" s="5">
        <v>19.554903965726201</v>
      </c>
      <c r="R2947" s="1"/>
      <c r="V2947" s="86">
        <v>39799</v>
      </c>
      <c r="W2947" s="5">
        <v>18.75</v>
      </c>
      <c r="Z2947" s="86">
        <v>39688</v>
      </c>
      <c r="AA2947" s="5">
        <v>92.23</v>
      </c>
      <c r="AC2947" s="1">
        <v>39686</v>
      </c>
      <c r="AD2947">
        <v>4.4870000000000001</v>
      </c>
      <c r="AE2947" s="87">
        <f t="shared" ca="1" si="325"/>
        <v>-3.2999999999999474E-2</v>
      </c>
      <c r="AF2947" s="87">
        <f t="shared" ca="1" si="326"/>
        <v>5.2716221412388645E-2</v>
      </c>
      <c r="AG2947" s="87">
        <f t="shared" ca="1" si="327"/>
        <v>0.85002352908610446</v>
      </c>
      <c r="AI2947" s="1">
        <v>39546</v>
      </c>
      <c r="AJ2947">
        <v>1365.54</v>
      </c>
      <c r="AK2947" s="85">
        <f t="shared" ca="1" si="330"/>
        <v>-5.1130830731296916E-3</v>
      </c>
      <c r="AL2947" s="87">
        <f t="shared" ca="1" si="328"/>
        <v>3.1818948677128094E-3</v>
      </c>
      <c r="AM2947" s="87">
        <f t="shared" ca="1" si="329"/>
        <v>5.1306513102977975</v>
      </c>
    </row>
    <row r="2948" spans="2:39" x14ac:dyDescent="0.45">
      <c r="B2948" s="86">
        <v>39792</v>
      </c>
      <c r="C2948" s="5">
        <v>210.75</v>
      </c>
      <c r="E2948" s="86">
        <v>39829</v>
      </c>
      <c r="F2948" s="5">
        <v>2.4590000000000001</v>
      </c>
      <c r="G2948" s="5">
        <v>1.4244190336180338</v>
      </c>
      <c r="I2948" s="86">
        <v>39686</v>
      </c>
      <c r="J2948" s="5">
        <v>20.49</v>
      </c>
      <c r="L2948" s="86">
        <v>39835</v>
      </c>
      <c r="M2948" s="5">
        <v>1.3254999999999999</v>
      </c>
      <c r="O2948" s="86">
        <f t="shared" ca="1" si="324"/>
        <v>39835</v>
      </c>
      <c r="P2948" s="5">
        <v>1281.6600000000001</v>
      </c>
      <c r="Q2948" s="5">
        <v>17.7372091608216</v>
      </c>
      <c r="R2948" s="1"/>
      <c r="V2948" s="86">
        <v>39798</v>
      </c>
      <c r="W2948" s="5">
        <v>14.75</v>
      </c>
      <c r="Z2948" s="86">
        <v>39687</v>
      </c>
      <c r="AA2948" s="5">
        <v>92.1</v>
      </c>
      <c r="AC2948" s="1">
        <v>39685</v>
      </c>
      <c r="AD2948">
        <v>4.5199999999999996</v>
      </c>
      <c r="AE2948" s="87">
        <f t="shared" ca="1" si="325"/>
        <v>-6.4000000000000057E-2</v>
      </c>
      <c r="AF2948" s="87">
        <f t="shared" ca="1" si="326"/>
        <v>6.4183818054085712E-2</v>
      </c>
      <c r="AG2948" s="87">
        <f t="shared" ca="1" si="327"/>
        <v>1.0349329688438738</v>
      </c>
      <c r="AI2948" s="1">
        <v>39545</v>
      </c>
      <c r="AJ2948">
        <v>1372.54</v>
      </c>
      <c r="AK2948" s="85">
        <f t="shared" ca="1" si="330"/>
        <v>1.5603698470965863E-3</v>
      </c>
      <c r="AL2948" s="87">
        <f t="shared" ca="1" si="328"/>
        <v>1.6090699858316254E-3</v>
      </c>
      <c r="AM2948" s="87">
        <f t="shared" ca="1" si="329"/>
        <v>2.5945473921651319</v>
      </c>
    </row>
    <row r="2949" spans="2:39" x14ac:dyDescent="0.45">
      <c r="B2949" s="86">
        <v>39791</v>
      </c>
      <c r="C2949" s="5">
        <v>210.55</v>
      </c>
      <c r="E2949" s="86">
        <v>39828</v>
      </c>
      <c r="F2949" s="5">
        <v>2.371</v>
      </c>
      <c r="G2949" s="5">
        <v>1.2882384613623878</v>
      </c>
      <c r="I2949" s="86">
        <v>39685</v>
      </c>
      <c r="J2949" s="5">
        <v>20.97</v>
      </c>
      <c r="L2949" s="86">
        <v>39834</v>
      </c>
      <c r="M2949" s="5">
        <v>1.2101999999999999</v>
      </c>
      <c r="O2949" s="86">
        <f t="shared" ca="1" si="324"/>
        <v>39834</v>
      </c>
      <c r="P2949" s="5">
        <v>1271.51</v>
      </c>
      <c r="Q2949" s="5">
        <v>17.382646409859301</v>
      </c>
      <c r="R2949" s="1"/>
      <c r="V2949" s="86">
        <v>39797</v>
      </c>
      <c r="W2949" s="5">
        <v>22.25</v>
      </c>
      <c r="Z2949" s="86">
        <v>39686</v>
      </c>
      <c r="AA2949" s="5">
        <v>92</v>
      </c>
      <c r="AC2949" s="1">
        <v>39682</v>
      </c>
      <c r="AD2949">
        <v>4.5839999999999996</v>
      </c>
      <c r="AE2949" s="87">
        <f t="shared" ca="1" si="325"/>
        <v>4.6999999999999709E-2</v>
      </c>
      <c r="AF2949" s="87">
        <f t="shared" ca="1" si="326"/>
        <v>5.5513511868733142E-2</v>
      </c>
      <c r="AG2949" s="87">
        <f t="shared" ca="1" si="327"/>
        <v>0.89512848239791454</v>
      </c>
      <c r="AI2949" s="1">
        <v>39542</v>
      </c>
      <c r="AJ2949">
        <v>1370.4</v>
      </c>
      <c r="AK2949" s="85">
        <f t="shared" ca="1" si="330"/>
        <v>7.9570469685552288E-4</v>
      </c>
      <c r="AL2949" s="87">
        <f t="shared" ca="1" si="328"/>
        <v>1.7664062076108183E-2</v>
      </c>
      <c r="AM2949" s="87">
        <f t="shared" ca="1" si="329"/>
        <v>28.482444267905954</v>
      </c>
    </row>
    <row r="2950" spans="2:39" x14ac:dyDescent="0.45">
      <c r="B2950" s="86">
        <v>39790</v>
      </c>
      <c r="C2950" s="5">
        <v>208.3</v>
      </c>
      <c r="E2950" s="86">
        <v>39827</v>
      </c>
      <c r="F2950" s="5">
        <v>2.3374999999999999</v>
      </c>
      <c r="G2950" s="5">
        <v>1.0099298655517279</v>
      </c>
      <c r="I2950" s="86">
        <v>39682</v>
      </c>
      <c r="J2950" s="5">
        <v>18.809999999999999</v>
      </c>
      <c r="L2950" s="86">
        <v>39833</v>
      </c>
      <c r="M2950" s="5">
        <v>1.1812</v>
      </c>
      <c r="O2950" s="86">
        <f t="shared" ca="1" si="324"/>
        <v>39833</v>
      </c>
      <c r="P2950" s="5">
        <v>1266.8399999999999</v>
      </c>
      <c r="Q2950" s="5">
        <v>17.1352372164929</v>
      </c>
      <c r="R2950" s="1"/>
      <c r="V2950" s="86">
        <v>39794</v>
      </c>
      <c r="W2950" s="5">
        <v>19.5</v>
      </c>
      <c r="Z2950" s="86">
        <v>39685</v>
      </c>
      <c r="AA2950" s="5">
        <v>92.5</v>
      </c>
      <c r="AC2950" s="1">
        <v>39681</v>
      </c>
      <c r="AD2950">
        <v>4.5369999999999999</v>
      </c>
      <c r="AE2950" s="87">
        <f t="shared" ca="1" si="325"/>
        <v>3.2000000000000028E-2</v>
      </c>
      <c r="AF2950" s="87">
        <f t="shared" ca="1" si="326"/>
        <v>4.6687792837100207E-2</v>
      </c>
      <c r="AG2950" s="87">
        <f t="shared" ca="1" si="327"/>
        <v>0.75281803910373735</v>
      </c>
      <c r="AI2950" s="1">
        <v>39541</v>
      </c>
      <c r="AJ2950">
        <v>1369.31</v>
      </c>
      <c r="AK2950" s="85">
        <f t="shared" ca="1" si="330"/>
        <v>1.3007704147706711E-3</v>
      </c>
      <c r="AL2950" s="87">
        <f t="shared" ca="1" si="328"/>
        <v>1.7080993251292535E-2</v>
      </c>
      <c r="AM2950" s="87">
        <f t="shared" ca="1" si="329"/>
        <v>27.542274037773694</v>
      </c>
    </row>
    <row r="2951" spans="2:39" x14ac:dyDescent="0.45">
      <c r="B2951" s="86">
        <v>39787</v>
      </c>
      <c r="C2951" s="5">
        <v>209.05</v>
      </c>
      <c r="E2951" s="86">
        <v>39826</v>
      </c>
      <c r="F2951" s="5">
        <v>2.4569999999999999</v>
      </c>
      <c r="G2951" s="5">
        <v>0.99550657121554675</v>
      </c>
      <c r="I2951" s="86">
        <v>39681</v>
      </c>
      <c r="J2951" s="5">
        <v>19.82</v>
      </c>
      <c r="L2951" s="86">
        <v>39832</v>
      </c>
      <c r="M2951" s="5">
        <v>1.1104000000000001</v>
      </c>
      <c r="O2951" s="86">
        <f t="shared" ca="1" si="324"/>
        <v>39832</v>
      </c>
      <c r="P2951" s="5">
        <v>1292.2</v>
      </c>
      <c r="Q2951" s="5">
        <v>14.8816753563777</v>
      </c>
      <c r="R2951" s="1"/>
      <c r="V2951" s="86">
        <v>39793</v>
      </c>
      <c r="W2951" s="5">
        <v>20.5</v>
      </c>
      <c r="Z2951" s="86">
        <v>39682</v>
      </c>
      <c r="AA2951" s="5">
        <v>92</v>
      </c>
      <c r="AC2951" s="1">
        <v>39680</v>
      </c>
      <c r="AD2951">
        <v>4.5049999999999999</v>
      </c>
      <c r="AE2951" s="87">
        <f t="shared" ca="1" si="325"/>
        <v>-7.749999999999968E-2</v>
      </c>
      <c r="AF2951" s="87">
        <f t="shared" ca="1" si="326"/>
        <v>3.7564111862254723E-2</v>
      </c>
      <c r="AG2951" s="87">
        <f t="shared" ca="1" si="327"/>
        <v>0.60570310383883319</v>
      </c>
      <c r="AI2951" s="1">
        <v>39540</v>
      </c>
      <c r="AJ2951">
        <v>1367.53</v>
      </c>
      <c r="AK2951" s="85">
        <f t="shared" ca="1" si="330"/>
        <v>-1.93592515470274E-3</v>
      </c>
      <c r="AL2951" s="87">
        <f t="shared" ca="1" si="328"/>
        <v>1.9173057363317429E-2</v>
      </c>
      <c r="AM2951" s="87">
        <f t="shared" ca="1" si="329"/>
        <v>30.915626057195698</v>
      </c>
    </row>
    <row r="2952" spans="2:39" x14ac:dyDescent="0.45">
      <c r="B2952" s="86">
        <v>39786</v>
      </c>
      <c r="C2952" s="5">
        <v>209.85</v>
      </c>
      <c r="E2952" s="86">
        <v>39825</v>
      </c>
      <c r="F2952" s="5">
        <v>2.4375</v>
      </c>
      <c r="G2952" s="5">
        <v>0.74032425328365647</v>
      </c>
      <c r="I2952" s="86">
        <v>39680</v>
      </c>
      <c r="J2952" s="5">
        <v>20.420000000000002</v>
      </c>
      <c r="L2952" s="86">
        <v>39829</v>
      </c>
      <c r="M2952" s="5">
        <v>1.1375</v>
      </c>
      <c r="O2952" s="86">
        <f t="shared" ca="1" si="324"/>
        <v>39829</v>
      </c>
      <c r="P2952" s="5">
        <v>1277.72</v>
      </c>
      <c r="Q2952" s="5">
        <v>13.8525455704769</v>
      </c>
      <c r="R2952" s="1"/>
      <c r="V2952" s="86">
        <v>39792</v>
      </c>
      <c r="W2952" s="5">
        <v>23.25</v>
      </c>
      <c r="Z2952" s="86">
        <v>39681</v>
      </c>
      <c r="AA2952" s="5">
        <v>92.525000000000006</v>
      </c>
      <c r="AC2952" s="1">
        <v>39679</v>
      </c>
      <c r="AD2952">
        <v>4.5824999999999996</v>
      </c>
      <c r="AE2952" s="87">
        <f t="shared" ca="1" si="325"/>
        <v>-2.5000000000003908E-3</v>
      </c>
      <c r="AF2952" s="87">
        <f t="shared" ca="1" si="326"/>
        <v>2.1826971083195805E-2</v>
      </c>
      <c r="AG2952" s="87">
        <f t="shared" ca="1" si="327"/>
        <v>0.35194933347476753</v>
      </c>
      <c r="AI2952" s="1">
        <v>39539</v>
      </c>
      <c r="AJ2952">
        <v>1370.18</v>
      </c>
      <c r="AK2952" s="85">
        <f t="shared" ca="1" si="330"/>
        <v>3.5267016020985191E-2</v>
      </c>
      <c r="AL2952" s="87">
        <f t="shared" ca="1" si="328"/>
        <v>2.1273557898978366E-2</v>
      </c>
      <c r="AM2952" s="87">
        <f t="shared" ca="1" si="329"/>
        <v>34.302581400983229</v>
      </c>
    </row>
    <row r="2953" spans="2:39" x14ac:dyDescent="0.45">
      <c r="B2953" s="86">
        <v>39785</v>
      </c>
      <c r="C2953" s="5">
        <v>201.9</v>
      </c>
      <c r="E2953" s="86">
        <v>39822</v>
      </c>
      <c r="F2953" s="5">
        <v>2.54</v>
      </c>
      <c r="G2953" s="5">
        <v>0.71453424223989137</v>
      </c>
      <c r="I2953" s="86">
        <v>39679</v>
      </c>
      <c r="J2953" s="5">
        <v>21.28</v>
      </c>
      <c r="L2953" s="86">
        <v>39828</v>
      </c>
      <c r="M2953" s="5">
        <v>1.0035000000000001</v>
      </c>
      <c r="O2953" s="86">
        <f t="shared" ca="1" si="324"/>
        <v>39828</v>
      </c>
      <c r="P2953" s="5">
        <v>1274.54</v>
      </c>
      <c r="Q2953" s="5">
        <v>19.4166416243431</v>
      </c>
      <c r="R2953" s="1"/>
      <c r="V2953" s="86">
        <v>39791</v>
      </c>
      <c r="W2953" s="5">
        <v>30</v>
      </c>
      <c r="Z2953" s="86">
        <v>39680</v>
      </c>
      <c r="AA2953" s="5">
        <v>92.66</v>
      </c>
      <c r="AC2953" s="1">
        <v>39678</v>
      </c>
      <c r="AD2953">
        <v>4.585</v>
      </c>
      <c r="AE2953" s="87">
        <f t="shared" ca="1" si="325"/>
        <v>3.0000000000001137E-3</v>
      </c>
      <c r="AF2953" s="87">
        <f t="shared" ca="1" si="326"/>
        <v>2.9346706231989102E-2</v>
      </c>
      <c r="AG2953" s="87">
        <f t="shared" ca="1" si="327"/>
        <v>0.47320141941179089</v>
      </c>
      <c r="AI2953" s="1">
        <v>39538</v>
      </c>
      <c r="AJ2953">
        <v>1322.7</v>
      </c>
      <c r="AK2953" s="85">
        <f t="shared" ca="1" si="330"/>
        <v>5.6711500330565885E-3</v>
      </c>
      <c r="AL2953" s="87">
        <f t="shared" ca="1" si="328"/>
        <v>7.7047904479442559E-3</v>
      </c>
      <c r="AM2953" s="87">
        <f t="shared" ca="1" si="329"/>
        <v>12.423601297591045</v>
      </c>
    </row>
    <row r="2954" spans="2:39" x14ac:dyDescent="0.45">
      <c r="B2954" s="86">
        <v>39784</v>
      </c>
      <c r="C2954" s="5">
        <v>200.85</v>
      </c>
      <c r="E2954" s="86">
        <v>39821</v>
      </c>
      <c r="F2954" s="5">
        <v>2.5884999999999998</v>
      </c>
      <c r="G2954" s="5">
        <v>1.382048455493994</v>
      </c>
      <c r="I2954" s="86">
        <v>39678</v>
      </c>
      <c r="J2954" s="5">
        <v>20.98</v>
      </c>
      <c r="L2954" s="86">
        <v>39827</v>
      </c>
      <c r="M2954" s="5">
        <v>1.0819000000000001</v>
      </c>
      <c r="O2954" s="86">
        <f t="shared" ca="1" si="324"/>
        <v>39827</v>
      </c>
      <c r="P2954" s="5">
        <v>1266.69</v>
      </c>
      <c r="Q2954" s="5">
        <v>21.4812389165646</v>
      </c>
      <c r="R2954" s="1"/>
      <c r="V2954" s="86">
        <v>39790</v>
      </c>
      <c r="W2954" s="5">
        <v>25.75</v>
      </c>
      <c r="Z2954" s="86">
        <v>39679</v>
      </c>
      <c r="AA2954" s="5">
        <v>92.68</v>
      </c>
      <c r="AC2954" s="1">
        <v>39675</v>
      </c>
      <c r="AD2954">
        <v>4.5819999999999999</v>
      </c>
      <c r="AE2954" s="87">
        <f t="shared" ca="1" si="325"/>
        <v>-4.1500000000000092E-2</v>
      </c>
      <c r="AF2954" s="87">
        <f t="shared" ca="1" si="326"/>
        <v>5.1251625990466558E-2</v>
      </c>
      <c r="AG2954" s="87">
        <f t="shared" ca="1" si="327"/>
        <v>0.82640763750907664</v>
      </c>
      <c r="AI2954" s="1">
        <v>39535</v>
      </c>
      <c r="AJ2954">
        <v>1315.22</v>
      </c>
      <c r="AK2954" s="85">
        <f t="shared" ca="1" si="330"/>
        <v>-7.981927890091816E-3</v>
      </c>
      <c r="AL2954" s="87">
        <f t="shared" ca="1" si="328"/>
        <v>6.0617900231203078E-3</v>
      </c>
      <c r="AM2954" s="87">
        <f t="shared" ca="1" si="329"/>
        <v>9.7743427164921091</v>
      </c>
    </row>
    <row r="2955" spans="2:39" x14ac:dyDescent="0.45">
      <c r="B2955" s="86">
        <v>39783</v>
      </c>
      <c r="C2955" s="5">
        <v>204.6</v>
      </c>
      <c r="E2955" s="86">
        <v>39820</v>
      </c>
      <c r="F2955" s="5">
        <v>2.7050000000000001</v>
      </c>
      <c r="G2955" s="5">
        <v>1.9148924077695133</v>
      </c>
      <c r="I2955" s="86">
        <v>39675</v>
      </c>
      <c r="J2955" s="5">
        <v>19.579999999999998</v>
      </c>
      <c r="L2955" s="86">
        <v>39826</v>
      </c>
      <c r="M2955" s="5">
        <v>1.1855</v>
      </c>
      <c r="O2955" s="86">
        <f t="shared" ca="1" si="324"/>
        <v>39826</v>
      </c>
      <c r="P2955" s="5">
        <v>1278.5999999999999</v>
      </c>
      <c r="Q2955" s="5">
        <v>21.141229282547901</v>
      </c>
      <c r="R2955" s="1"/>
      <c r="V2955" s="86">
        <v>39787</v>
      </c>
      <c r="W2955" s="5">
        <v>31.25</v>
      </c>
      <c r="Z2955" s="86">
        <v>39678</v>
      </c>
      <c r="AA2955" s="5">
        <v>92.5</v>
      </c>
      <c r="AC2955" s="1">
        <v>39674</v>
      </c>
      <c r="AD2955">
        <v>4.6234999999999999</v>
      </c>
      <c r="AE2955" s="87">
        <f t="shared" ca="1" si="325"/>
        <v>-3.2000000000000028E-2</v>
      </c>
      <c r="AF2955" s="87">
        <f t="shared" ca="1" si="326"/>
        <v>7.6947357546138975E-2</v>
      </c>
      <c r="AG2955" s="87">
        <f t="shared" ca="1" si="327"/>
        <v>1.2407388591749156</v>
      </c>
      <c r="AI2955" s="1">
        <v>39534</v>
      </c>
      <c r="AJ2955">
        <v>1325.76</v>
      </c>
      <c r="AK2955" s="85">
        <f t="shared" ca="1" si="330"/>
        <v>-1.1526662274177438E-2</v>
      </c>
      <c r="AL2955" s="87">
        <f t="shared" ca="1" si="328"/>
        <v>1.2177608371779202E-2</v>
      </c>
      <c r="AM2955" s="87">
        <f t="shared" ca="1" si="329"/>
        <v>19.635803490224429</v>
      </c>
    </row>
    <row r="2956" spans="2:39" x14ac:dyDescent="0.45">
      <c r="B2956" s="86">
        <v>39780</v>
      </c>
      <c r="C2956" s="5">
        <v>205.1</v>
      </c>
      <c r="E2956" s="86">
        <v>39819</v>
      </c>
      <c r="F2956" s="5">
        <v>2.7235</v>
      </c>
      <c r="G2956" s="5">
        <v>1.8710259039717556</v>
      </c>
      <c r="I2956" s="86">
        <v>39674</v>
      </c>
      <c r="J2956" s="5">
        <v>20.34</v>
      </c>
      <c r="L2956" s="86">
        <v>39825</v>
      </c>
      <c r="M2956" s="5">
        <v>1.1785000000000001</v>
      </c>
      <c r="O2956" s="86">
        <f t="shared" ca="1" si="324"/>
        <v>39825</v>
      </c>
      <c r="P2956" s="5">
        <v>1298.2</v>
      </c>
      <c r="Q2956" s="5">
        <v>24.065438437943001</v>
      </c>
      <c r="R2956" s="1"/>
      <c r="V2956" s="86">
        <v>39786</v>
      </c>
      <c r="W2956" s="5">
        <v>32.25</v>
      </c>
      <c r="Z2956" s="86">
        <v>39675</v>
      </c>
      <c r="AA2956" s="5">
        <v>92.715000000000003</v>
      </c>
      <c r="AC2956" s="1">
        <v>39673</v>
      </c>
      <c r="AD2956">
        <v>4.6555</v>
      </c>
      <c r="AE2956" s="87">
        <f t="shared" ca="1" si="325"/>
        <v>2.0999999999999908E-2</v>
      </c>
      <c r="AF2956" s="87">
        <f t="shared" ca="1" si="326"/>
        <v>7.6309130078473245E-2</v>
      </c>
      <c r="AG2956" s="87">
        <f t="shared" ca="1" si="327"/>
        <v>1.2304477504821856</v>
      </c>
      <c r="AI2956" s="1">
        <v>39533</v>
      </c>
      <c r="AJ2956">
        <v>1341.13</v>
      </c>
      <c r="AK2956" s="85">
        <f t="shared" ca="1" si="330"/>
        <v>-8.8044159972594325E-3</v>
      </c>
      <c r="AL2956" s="87">
        <f t="shared" ca="1" si="328"/>
        <v>1.4283492394782608E-2</v>
      </c>
      <c r="AM2956" s="87">
        <f t="shared" ca="1" si="329"/>
        <v>23.031439446519897</v>
      </c>
    </row>
    <row r="2957" spans="2:39" x14ac:dyDescent="0.45">
      <c r="B2957" s="86">
        <v>39778</v>
      </c>
      <c r="C2957" s="5">
        <v>200.2</v>
      </c>
      <c r="E2957" s="86">
        <v>39818</v>
      </c>
      <c r="F2957" s="5">
        <v>2.8182999999999998</v>
      </c>
      <c r="G2957" s="5">
        <v>1.2103582871750547</v>
      </c>
      <c r="I2957" s="86">
        <v>39673</v>
      </c>
      <c r="J2957" s="5">
        <v>21.55</v>
      </c>
      <c r="L2957" s="86">
        <v>39822</v>
      </c>
      <c r="M2957" s="5">
        <v>1.2464999999999999</v>
      </c>
      <c r="O2957" s="86">
        <f t="shared" ca="1" si="324"/>
        <v>39822</v>
      </c>
      <c r="P2957" s="5">
        <v>1292.93</v>
      </c>
      <c r="Q2957" s="5">
        <v>25.107030935964399</v>
      </c>
      <c r="R2957" s="1"/>
      <c r="V2957" s="86">
        <v>39785</v>
      </c>
      <c r="W2957" s="5">
        <v>28.5</v>
      </c>
      <c r="Z2957" s="86">
        <v>39674</v>
      </c>
      <c r="AA2957" s="5">
        <v>92.5</v>
      </c>
      <c r="AC2957" s="1">
        <v>39672</v>
      </c>
      <c r="AD2957">
        <v>4.6345000000000001</v>
      </c>
      <c r="AE2957" s="87">
        <f t="shared" ca="1" si="325"/>
        <v>-0.10400000000000009</v>
      </c>
      <c r="AF2957" s="87">
        <f t="shared" ca="1" si="326"/>
        <v>8.5889948965716459E-2</v>
      </c>
      <c r="AG2957" s="87">
        <f t="shared" ca="1" si="327"/>
        <v>1.3849338130996289</v>
      </c>
      <c r="AI2957" s="1">
        <v>39532</v>
      </c>
      <c r="AJ2957">
        <v>1352.99</v>
      </c>
      <c r="AK2957" s="85">
        <f t="shared" ca="1" si="330"/>
        <v>2.3012585677388694E-3</v>
      </c>
      <c r="AL2957" s="87">
        <f t="shared" ca="1" si="328"/>
        <v>2.1072762190066364E-2</v>
      </c>
      <c r="AM2957" s="87">
        <f t="shared" ca="1" si="329"/>
        <v>33.978808048983048</v>
      </c>
    </row>
    <row r="2958" spans="2:39" x14ac:dyDescent="0.45">
      <c r="B2958" s="86">
        <v>39777</v>
      </c>
      <c r="C2958" s="5">
        <v>198.4</v>
      </c>
      <c r="E2958" s="86">
        <v>39815</v>
      </c>
      <c r="F2958" s="5">
        <v>2.7454999999999998</v>
      </c>
      <c r="G2958" s="5">
        <v>1.6260380018109448</v>
      </c>
      <c r="I2958" s="86">
        <v>39672</v>
      </c>
      <c r="J2958" s="5">
        <v>21.17</v>
      </c>
      <c r="L2958" s="86">
        <v>39821</v>
      </c>
      <c r="M2958" s="5">
        <v>1.1937</v>
      </c>
      <c r="O2958" s="86">
        <f t="shared" ca="1" si="324"/>
        <v>39821</v>
      </c>
      <c r="P2958" s="5">
        <v>1285.83</v>
      </c>
      <c r="Q2958" s="5">
        <v>25.430589182347799</v>
      </c>
      <c r="R2958" s="1"/>
      <c r="V2958" s="86">
        <v>39784</v>
      </c>
      <c r="W2958" s="5">
        <v>21.75</v>
      </c>
      <c r="Z2958" s="86">
        <v>39673</v>
      </c>
      <c r="AA2958" s="5">
        <v>92.5</v>
      </c>
      <c r="AC2958" s="1">
        <v>39671</v>
      </c>
      <c r="AD2958">
        <v>4.7385000000000002</v>
      </c>
      <c r="AE2958" s="87">
        <f t="shared" ca="1" si="325"/>
        <v>7.6500000000000234E-2</v>
      </c>
      <c r="AF2958" s="87">
        <f t="shared" ca="1" si="326"/>
        <v>7.8785573975612491E-2</v>
      </c>
      <c r="AG2958" s="87">
        <f t="shared" ca="1" si="327"/>
        <v>1.2703792084780607</v>
      </c>
      <c r="AI2958" s="1">
        <v>39531</v>
      </c>
      <c r="AJ2958">
        <v>1349.88</v>
      </c>
      <c r="AK2958" s="85">
        <f t="shared" ca="1" si="330"/>
        <v>1.5205246313276712E-2</v>
      </c>
      <c r="AL2958" s="87">
        <f t="shared" ca="1" si="328"/>
        <v>2.7940017563903456E-2</v>
      </c>
      <c r="AM2958" s="87">
        <f t="shared" ca="1" si="329"/>
        <v>45.051924618435642</v>
      </c>
    </row>
    <row r="2959" spans="2:39" x14ac:dyDescent="0.45">
      <c r="B2959" s="86">
        <v>39776</v>
      </c>
      <c r="C2959" s="5">
        <v>192.9</v>
      </c>
      <c r="E2959" s="86">
        <v>39814</v>
      </c>
      <c r="F2959" s="5">
        <v>2.5649999999999999</v>
      </c>
      <c r="G2959" s="5">
        <v>1.1951985539371004</v>
      </c>
      <c r="I2959" s="86">
        <v>39671</v>
      </c>
      <c r="J2959" s="5">
        <v>20.12</v>
      </c>
      <c r="L2959" s="86">
        <v>39820</v>
      </c>
      <c r="M2959" s="5">
        <v>1.2621</v>
      </c>
      <c r="O2959" s="86">
        <f t="shared" ca="1" si="324"/>
        <v>39820</v>
      </c>
      <c r="P2959" s="5">
        <v>1289.5899999999999</v>
      </c>
      <c r="Q2959" s="5">
        <v>26.603773252067199</v>
      </c>
      <c r="R2959" s="1"/>
      <c r="V2959" s="86">
        <v>39783</v>
      </c>
      <c r="W2959" s="5">
        <v>21.25</v>
      </c>
      <c r="Z2959" s="86">
        <v>39672</v>
      </c>
      <c r="AA2959" s="5">
        <v>92.36</v>
      </c>
      <c r="AC2959" s="1">
        <v>39668</v>
      </c>
      <c r="AD2959">
        <v>4.6619999999999999</v>
      </c>
      <c r="AE2959" s="87">
        <f t="shared" ca="1" si="325"/>
        <v>-2.4499999999999744E-2</v>
      </c>
      <c r="AF2959" s="87">
        <f t="shared" ca="1" si="326"/>
        <v>6.9229539697059278E-2</v>
      </c>
      <c r="AG2959" s="87">
        <f t="shared" ca="1" si="327"/>
        <v>1.1162927856675162</v>
      </c>
      <c r="AI2959" s="1">
        <v>39527</v>
      </c>
      <c r="AJ2959">
        <v>1329.51</v>
      </c>
      <c r="AK2959" s="85">
        <f t="shared" ca="1" si="330"/>
        <v>2.3662312624081427E-2</v>
      </c>
      <c r="AL2959" s="87">
        <f t="shared" ca="1" si="328"/>
        <v>3.0115004881776788E-2</v>
      </c>
      <c r="AM2959" s="87">
        <f t="shared" ca="1" si="329"/>
        <v>48.55898628963071</v>
      </c>
    </row>
    <row r="2960" spans="2:39" x14ac:dyDescent="0.45">
      <c r="B2960" s="86">
        <v>39773</v>
      </c>
      <c r="C2960" s="5">
        <v>209.35</v>
      </c>
      <c r="E2960" s="86">
        <v>39813</v>
      </c>
      <c r="F2960" s="5">
        <v>2.5625</v>
      </c>
      <c r="G2960" s="5">
        <v>1.2491795640872989</v>
      </c>
      <c r="I2960" s="86">
        <v>39668</v>
      </c>
      <c r="J2960" s="5">
        <v>20.66</v>
      </c>
      <c r="L2960" s="86">
        <v>39819</v>
      </c>
      <c r="M2960" s="5">
        <v>1.2535000000000001</v>
      </c>
      <c r="O2960" s="86">
        <f t="shared" ref="O2960:O3023" ca="1" si="331">VALUE(L2960)</f>
        <v>39819</v>
      </c>
      <c r="P2960" s="5">
        <v>1305.32</v>
      </c>
      <c r="Q2960" s="5">
        <v>26.657292977307002</v>
      </c>
      <c r="R2960" s="1"/>
      <c r="V2960" s="86">
        <v>39780</v>
      </c>
      <c r="W2960" s="5">
        <v>20.25</v>
      </c>
      <c r="Z2960" s="86">
        <v>39671</v>
      </c>
      <c r="AA2960" s="5">
        <v>92</v>
      </c>
      <c r="AC2960" s="1">
        <v>39667</v>
      </c>
      <c r="AD2960">
        <v>4.6864999999999997</v>
      </c>
      <c r="AE2960" s="87">
        <f t="shared" ca="1" si="325"/>
        <v>-0.10500000000000043</v>
      </c>
      <c r="AF2960" s="87">
        <f t="shared" ca="1" si="326"/>
        <v>7.509813024747479E-2</v>
      </c>
      <c r="AG2960" s="87">
        <f t="shared" ca="1" si="327"/>
        <v>1.2109209649408745</v>
      </c>
      <c r="AI2960" s="1">
        <v>39526</v>
      </c>
      <c r="AJ2960">
        <v>1298.42</v>
      </c>
      <c r="AK2960" s="85">
        <f t="shared" ca="1" si="330"/>
        <v>-2.4587037809796659E-2</v>
      </c>
      <c r="AL2960" s="87">
        <f t="shared" ca="1" si="328"/>
        <v>3.0600380222159398E-2</v>
      </c>
      <c r="AM2960" s="87">
        <f t="shared" ca="1" si="329"/>
        <v>49.341630509397255</v>
      </c>
    </row>
    <row r="2961" spans="2:39" x14ac:dyDescent="0.45">
      <c r="B2961" s="86">
        <v>39772</v>
      </c>
      <c r="C2961" s="5">
        <v>208.35</v>
      </c>
      <c r="E2961" s="86">
        <v>39812</v>
      </c>
      <c r="F2961" s="5">
        <v>2.444</v>
      </c>
      <c r="G2961" s="5">
        <v>0.32452465237636341</v>
      </c>
      <c r="I2961" s="86">
        <v>39667</v>
      </c>
      <c r="J2961" s="5">
        <v>21.15</v>
      </c>
      <c r="L2961" s="86">
        <v>39818</v>
      </c>
      <c r="M2961" s="5">
        <v>1.2878000000000001</v>
      </c>
      <c r="O2961" s="86">
        <f t="shared" ca="1" si="331"/>
        <v>39818</v>
      </c>
      <c r="P2961" s="5">
        <v>1296.32</v>
      </c>
      <c r="Q2961" s="5">
        <v>28.645176735491098</v>
      </c>
      <c r="R2961" s="1"/>
      <c r="V2961" s="86">
        <v>39779</v>
      </c>
      <c r="W2961" s="5">
        <v>19.5</v>
      </c>
      <c r="Z2961" s="86">
        <v>39668</v>
      </c>
      <c r="AA2961" s="5">
        <v>92.26</v>
      </c>
      <c r="AC2961" s="1">
        <v>39666</v>
      </c>
      <c r="AD2961">
        <v>4.7915000000000001</v>
      </c>
      <c r="AE2961" s="87">
        <f t="shared" ca="1" si="325"/>
        <v>3.5000000000000142E-2</v>
      </c>
      <c r="AF2961" s="87">
        <f t="shared" ca="1" si="326"/>
        <v>2.29178787558241E-2</v>
      </c>
      <c r="AG2961" s="87">
        <f t="shared" ca="1" si="327"/>
        <v>0.36953969114741914</v>
      </c>
      <c r="AI2961" s="1">
        <v>39525</v>
      </c>
      <c r="AJ2961">
        <v>1330.74</v>
      </c>
      <c r="AK2961" s="85">
        <f t="shared" ca="1" si="330"/>
        <v>4.1534884643216481E-2</v>
      </c>
      <c r="AL2961" s="87">
        <f t="shared" ca="1" si="328"/>
        <v>2.7105307586412979E-2</v>
      </c>
      <c r="AM2961" s="87">
        <f t="shared" ca="1" si="329"/>
        <v>43.705995221714701</v>
      </c>
    </row>
    <row r="2962" spans="2:39" x14ac:dyDescent="0.45">
      <c r="B2962" s="86">
        <v>39771</v>
      </c>
      <c r="C2962" s="5">
        <v>192.1</v>
      </c>
      <c r="E2962" s="86">
        <v>39811</v>
      </c>
      <c r="F2962" s="5">
        <v>2.4809999999999999</v>
      </c>
      <c r="G2962" s="5">
        <v>0.41096431313031062</v>
      </c>
      <c r="I2962" s="86">
        <v>39666</v>
      </c>
      <c r="J2962" s="5">
        <v>20.23</v>
      </c>
      <c r="L2962" s="86">
        <v>39815</v>
      </c>
      <c r="M2962" s="5">
        <v>1.129</v>
      </c>
      <c r="O2962" s="86">
        <f t="shared" ca="1" si="331"/>
        <v>39815</v>
      </c>
      <c r="P2962" s="5">
        <v>1266.07</v>
      </c>
      <c r="Q2962" s="5">
        <v>28.9637702130746</v>
      </c>
      <c r="R2962" s="1"/>
      <c r="V2962" s="86">
        <v>39778</v>
      </c>
      <c r="W2962" s="5">
        <v>19.5</v>
      </c>
      <c r="Z2962" s="86">
        <v>39667</v>
      </c>
      <c r="AA2962" s="5">
        <v>92.094999999999999</v>
      </c>
      <c r="AC2962" s="1">
        <v>39665</v>
      </c>
      <c r="AD2962">
        <v>4.7565</v>
      </c>
      <c r="AE2962" s="87">
        <f t="shared" ca="1" si="325"/>
        <v>4.6000000000000263E-2</v>
      </c>
      <c r="AF2962" s="87">
        <f t="shared" ca="1" si="326"/>
        <v>5.5297679276198497E-2</v>
      </c>
      <c r="AG2962" s="87">
        <f t="shared" ca="1" si="327"/>
        <v>0.89164828641491889</v>
      </c>
      <c r="AI2962" s="1">
        <v>39524</v>
      </c>
      <c r="AJ2962">
        <v>1276.5999999999999</v>
      </c>
      <c r="AK2962" s="85">
        <f t="shared" ca="1" si="330"/>
        <v>-8.9990235875717032E-3</v>
      </c>
      <c r="AL2962" s="87">
        <f t="shared" ca="1" si="328"/>
        <v>1.0679882659837606E-2</v>
      </c>
      <c r="AM2962" s="87">
        <f t="shared" ca="1" si="329"/>
        <v>17.220793345039013</v>
      </c>
    </row>
    <row r="2963" spans="2:39" x14ac:dyDescent="0.45">
      <c r="B2963" s="86">
        <v>39770</v>
      </c>
      <c r="C2963" s="5">
        <v>189.95</v>
      </c>
      <c r="E2963" s="86">
        <v>39808</v>
      </c>
      <c r="F2963" s="5">
        <v>2.5205000000000002</v>
      </c>
      <c r="G2963" s="5">
        <v>0.46011411627986093</v>
      </c>
      <c r="I2963" s="86">
        <v>39665</v>
      </c>
      <c r="J2963" s="5">
        <v>21.14</v>
      </c>
      <c r="L2963" s="86">
        <v>39814</v>
      </c>
      <c r="M2963" s="5">
        <v>1.081</v>
      </c>
      <c r="O2963" s="86">
        <f t="shared" ca="1" si="331"/>
        <v>39814</v>
      </c>
      <c r="P2963" s="5">
        <v>1289.19</v>
      </c>
      <c r="Q2963" s="5">
        <v>26.638670707012899</v>
      </c>
      <c r="R2963" s="1"/>
      <c r="V2963" s="86">
        <v>39777</v>
      </c>
      <c r="W2963" s="5">
        <v>14.5</v>
      </c>
      <c r="Z2963" s="86">
        <v>39666</v>
      </c>
      <c r="AA2963" s="5">
        <v>92.21</v>
      </c>
      <c r="AC2963" s="1">
        <v>39664</v>
      </c>
      <c r="AD2963">
        <v>4.7104999999999997</v>
      </c>
      <c r="AE2963" s="87">
        <f t="shared" ca="1" si="325"/>
        <v>5.2499999999999325E-2</v>
      </c>
      <c r="AF2963" s="87">
        <f t="shared" ca="1" si="326"/>
        <v>4.9181636139247177E-2</v>
      </c>
      <c r="AG2963" s="87">
        <f t="shared" ca="1" si="327"/>
        <v>0.79303005407529104</v>
      </c>
      <c r="AI2963" s="1">
        <v>39521</v>
      </c>
      <c r="AJ2963">
        <v>1288.1400000000001</v>
      </c>
      <c r="AK2963" s="85">
        <f t="shared" ca="1" si="330"/>
        <v>-2.1002300610510997E-2</v>
      </c>
      <c r="AL2963" s="87">
        <f t="shared" ca="1" si="328"/>
        <v>2.4797676536253862E-2</v>
      </c>
      <c r="AM2963" s="87">
        <f t="shared" ca="1" si="329"/>
        <v>39.985051958842767</v>
      </c>
    </row>
    <row r="2964" spans="2:39" x14ac:dyDescent="0.45">
      <c r="B2964" s="86">
        <v>39769</v>
      </c>
      <c r="C2964" s="5">
        <v>189</v>
      </c>
      <c r="E2964" s="86">
        <v>39807</v>
      </c>
      <c r="F2964" s="5">
        <v>2.5529999999999999</v>
      </c>
      <c r="G2964" s="5">
        <v>0.72817780566745416</v>
      </c>
      <c r="I2964" s="86">
        <v>39664</v>
      </c>
      <c r="J2964" s="5">
        <v>23.49</v>
      </c>
      <c r="L2964" s="86">
        <v>39813</v>
      </c>
      <c r="M2964" s="5">
        <v>1.0785</v>
      </c>
      <c r="O2964" s="86">
        <f t="shared" ca="1" si="331"/>
        <v>39813</v>
      </c>
      <c r="P2964" s="5">
        <v>1284.8800000000001</v>
      </c>
      <c r="Q2964" s="5">
        <v>30.228266086523199</v>
      </c>
      <c r="R2964" s="1"/>
      <c r="V2964" s="86">
        <v>39776</v>
      </c>
      <c r="W2964" s="5">
        <v>22</v>
      </c>
      <c r="Z2964" s="86">
        <v>39665</v>
      </c>
      <c r="AA2964" s="5">
        <v>92.83</v>
      </c>
      <c r="AC2964" s="1">
        <v>39661</v>
      </c>
      <c r="AD2964">
        <v>4.6580000000000004</v>
      </c>
      <c r="AE2964" s="87">
        <f t="shared" ca="1" si="325"/>
        <v>1.000000000000334E-3</v>
      </c>
      <c r="AF2964" s="87">
        <f t="shared" ca="1" si="326"/>
        <v>4.2646561018054779E-2</v>
      </c>
      <c r="AG2964" s="87">
        <f t="shared" ca="1" si="327"/>
        <v>0.68765513401219802</v>
      </c>
      <c r="AI2964" s="1">
        <v>39520</v>
      </c>
      <c r="AJ2964">
        <v>1315.48</v>
      </c>
      <c r="AK2964" s="85">
        <f t="shared" ca="1" si="330"/>
        <v>5.1138531946558485E-3</v>
      </c>
      <c r="AL2964" s="87">
        <f t="shared" ca="1" si="328"/>
        <v>2.3151440338772863E-2</v>
      </c>
      <c r="AM2964" s="87">
        <f t="shared" ca="1" si="329"/>
        <v>37.33057585110862</v>
      </c>
    </row>
    <row r="2965" spans="2:39" x14ac:dyDescent="0.45">
      <c r="B2965" s="86">
        <v>39766</v>
      </c>
      <c r="C2965" s="5">
        <v>180.5</v>
      </c>
      <c r="E2965" s="86">
        <v>39806</v>
      </c>
      <c r="F2965" s="5">
        <v>2.5495000000000001</v>
      </c>
      <c r="G2965" s="5">
        <v>0.6439227567547734</v>
      </c>
      <c r="I2965" s="86">
        <v>39661</v>
      </c>
      <c r="J2965" s="5">
        <v>22.57</v>
      </c>
      <c r="L2965" s="86">
        <v>39812</v>
      </c>
      <c r="M2965" s="5">
        <v>1.0329999999999999</v>
      </c>
      <c r="O2965" s="86">
        <f t="shared" ca="1" si="331"/>
        <v>39812</v>
      </c>
      <c r="P2965" s="5">
        <v>1249.02</v>
      </c>
      <c r="Q2965" s="5">
        <v>25.3205123629828</v>
      </c>
      <c r="R2965" s="1"/>
      <c r="V2965" s="86">
        <v>39773</v>
      </c>
      <c r="W2965" s="5">
        <v>21.75</v>
      </c>
      <c r="Z2965" s="86">
        <v>39664</v>
      </c>
      <c r="AA2965" s="5">
        <v>92.18</v>
      </c>
      <c r="AC2965" s="1">
        <v>39660</v>
      </c>
      <c r="AD2965">
        <v>4.657</v>
      </c>
      <c r="AE2965" s="87">
        <f t="shared" ca="1" si="325"/>
        <v>-6.7499999999999893E-2</v>
      </c>
      <c r="AF2965" s="87">
        <f t="shared" ca="1" si="326"/>
        <v>5.9769696892879517E-2</v>
      </c>
      <c r="AG2965" s="87">
        <f t="shared" ca="1" si="327"/>
        <v>0.96375740377614716</v>
      </c>
      <c r="AI2965" s="1">
        <v>39519</v>
      </c>
      <c r="AJ2965">
        <v>1308.77</v>
      </c>
      <c r="AK2965" s="85">
        <f t="shared" ca="1" si="330"/>
        <v>-9.0362747964263229E-3</v>
      </c>
      <c r="AL2965" s="87">
        <f t="shared" ca="1" si="328"/>
        <v>2.395902861408411E-2</v>
      </c>
      <c r="AM2965" s="87">
        <f t="shared" ca="1" si="329"/>
        <v>38.63277281712125</v>
      </c>
    </row>
    <row r="2966" spans="2:39" x14ac:dyDescent="0.45">
      <c r="B2966" s="86">
        <v>39765</v>
      </c>
      <c r="C2966" s="5">
        <v>178.05</v>
      </c>
      <c r="E2966" s="86">
        <v>39805</v>
      </c>
      <c r="F2966" s="5">
        <v>2.5379999999999998</v>
      </c>
      <c r="G2966" s="5">
        <v>1.0528731405064928</v>
      </c>
      <c r="I2966" s="86">
        <v>39660</v>
      </c>
      <c r="J2966" s="5">
        <v>22.94</v>
      </c>
      <c r="L2966" s="86">
        <v>39811</v>
      </c>
      <c r="M2966" s="5">
        <v>1.0309999999999999</v>
      </c>
      <c r="O2966" s="86">
        <f t="shared" ca="1" si="331"/>
        <v>39811</v>
      </c>
      <c r="P2966" s="5">
        <v>1260.31</v>
      </c>
      <c r="Q2966" s="5">
        <v>26.285105913408501</v>
      </c>
      <c r="R2966" s="1"/>
      <c r="V2966" s="86">
        <v>39772</v>
      </c>
      <c r="W2966" s="5">
        <v>12.5</v>
      </c>
      <c r="Z2966" s="86">
        <v>39661</v>
      </c>
      <c r="AA2966" s="5">
        <v>92.82</v>
      </c>
      <c r="AC2966" s="1">
        <v>39659</v>
      </c>
      <c r="AD2966">
        <v>4.7244999999999999</v>
      </c>
      <c r="AE2966" s="87">
        <f t="shared" ca="1" si="325"/>
        <v>-8.0000000000000071E-3</v>
      </c>
      <c r="AF2966" s="87">
        <f t="shared" ca="1" si="326"/>
        <v>8.9745357354387448E-2</v>
      </c>
      <c r="AG2966" s="87">
        <f t="shared" ca="1" si="327"/>
        <v>1.4471004054084649</v>
      </c>
      <c r="AI2966" s="1">
        <v>39518</v>
      </c>
      <c r="AJ2966">
        <v>1320.65</v>
      </c>
      <c r="AK2966" s="85">
        <f t="shared" ca="1" si="330"/>
        <v>3.6457110292372169E-2</v>
      </c>
      <c r="AL2966" s="87">
        <f t="shared" ca="1" si="328"/>
        <v>2.654966887390444E-2</v>
      </c>
      <c r="AM2966" s="87">
        <f t="shared" ca="1" si="329"/>
        <v>42.810054718679382</v>
      </c>
    </row>
    <row r="2967" spans="2:39" x14ac:dyDescent="0.45">
      <c r="B2967" s="86">
        <v>39764</v>
      </c>
      <c r="C2967" s="5">
        <v>172.5</v>
      </c>
      <c r="E2967" s="86">
        <v>39804</v>
      </c>
      <c r="F2967" s="5">
        <v>2.5015000000000001</v>
      </c>
      <c r="G2967" s="5">
        <v>1.2284362417317409</v>
      </c>
      <c r="I2967" s="86">
        <v>39659</v>
      </c>
      <c r="J2967" s="5">
        <v>21.21</v>
      </c>
      <c r="L2967" s="86">
        <v>39808</v>
      </c>
      <c r="M2967" s="5">
        <v>0.97099999999999997</v>
      </c>
      <c r="O2967" s="86">
        <f t="shared" ca="1" si="331"/>
        <v>39808</v>
      </c>
      <c r="P2967" s="5">
        <v>1267.3800000000001</v>
      </c>
      <c r="Q2967" s="5">
        <v>26.073334353875001</v>
      </c>
      <c r="R2967" s="1"/>
      <c r="V2967" s="86">
        <v>39771</v>
      </c>
      <c r="W2967" s="5">
        <v>26</v>
      </c>
      <c r="Z2967" s="86">
        <v>39660</v>
      </c>
      <c r="AA2967" s="5">
        <v>93.9</v>
      </c>
      <c r="AC2967" s="1">
        <v>39658</v>
      </c>
      <c r="AD2967">
        <v>4.7324999999999999</v>
      </c>
      <c r="AE2967" s="87">
        <f t="shared" ca="1" si="325"/>
        <v>3.5000000000000142E-2</v>
      </c>
      <c r="AF2967" s="87">
        <f t="shared" ca="1" si="326"/>
        <v>0.11667404738558332</v>
      </c>
      <c r="AG2967" s="87">
        <f t="shared" ca="1" si="327"/>
        <v>1.8813124851195424</v>
      </c>
      <c r="AI2967" s="1">
        <v>39517</v>
      </c>
      <c r="AJ2967">
        <v>1273.3699999999999</v>
      </c>
      <c r="AK2967" s="85">
        <f t="shared" ca="1" si="330"/>
        <v>-1.5584285733366992E-2</v>
      </c>
      <c r="AL2967" s="87">
        <f t="shared" ca="1" si="328"/>
        <v>1.1767344226654763E-2</v>
      </c>
      <c r="AM2967" s="87">
        <f t="shared" ca="1" si="329"/>
        <v>18.974272433648711</v>
      </c>
    </row>
    <row r="2968" spans="2:39" x14ac:dyDescent="0.45">
      <c r="B2968" s="86">
        <v>39762</v>
      </c>
      <c r="C2968" s="5">
        <v>171.1</v>
      </c>
      <c r="E2968" s="86">
        <v>39801</v>
      </c>
      <c r="F2968" s="5">
        <v>2.3984999999999999</v>
      </c>
      <c r="G2968" s="5">
        <v>2.6910101449084145</v>
      </c>
      <c r="I2968" s="86">
        <v>39658</v>
      </c>
      <c r="J2968" s="5">
        <v>22.03</v>
      </c>
      <c r="L2968" s="86">
        <v>39807</v>
      </c>
      <c r="M2968" s="5">
        <v>0.97240000000000004</v>
      </c>
      <c r="O2968" s="86">
        <f t="shared" ca="1" si="331"/>
        <v>39807</v>
      </c>
      <c r="P2968" s="5">
        <v>1284.26</v>
      </c>
      <c r="Q2968" s="5">
        <v>24.722057793965799</v>
      </c>
      <c r="R2968" s="1"/>
      <c r="V2968" s="86">
        <v>39770</v>
      </c>
      <c r="W2968" s="5">
        <v>30.5</v>
      </c>
      <c r="Z2968" s="86">
        <v>39659</v>
      </c>
      <c r="AA2968" s="5">
        <v>93.704999999999998</v>
      </c>
      <c r="AC2968" s="1">
        <v>39657</v>
      </c>
      <c r="AD2968">
        <v>4.6974999999999998</v>
      </c>
      <c r="AE2968" s="87">
        <f t="shared" ca="1" si="325"/>
        <v>-9.8500000000000476E-2</v>
      </c>
      <c r="AF2968" s="87">
        <f t="shared" ca="1" si="326"/>
        <v>0.11160271800752286</v>
      </c>
      <c r="AG2968" s="87">
        <f t="shared" ca="1" si="327"/>
        <v>1.7995397559746584</v>
      </c>
      <c r="AI2968" s="1">
        <v>39514</v>
      </c>
      <c r="AJ2968">
        <v>1293.3699999999999</v>
      </c>
      <c r="AK2968" s="85">
        <f t="shared" ca="1" si="330"/>
        <v>-8.4459506343375519E-3</v>
      </c>
      <c r="AL2968" s="87">
        <f t="shared" ca="1" si="328"/>
        <v>1.1500085589446003E-2</v>
      </c>
      <c r="AM2968" s="87">
        <f t="shared" ca="1" si="329"/>
        <v>18.543330829921505</v>
      </c>
    </row>
    <row r="2969" spans="2:39" x14ac:dyDescent="0.45">
      <c r="B2969" s="86">
        <v>39759</v>
      </c>
      <c r="C2969" s="5">
        <v>171.3</v>
      </c>
      <c r="E2969" s="86">
        <v>39800</v>
      </c>
      <c r="F2969" s="5">
        <v>2.3277999999999999</v>
      </c>
      <c r="G2969" s="5">
        <v>2.3166460526660826</v>
      </c>
      <c r="I2969" s="86">
        <v>39657</v>
      </c>
      <c r="J2969" s="5">
        <v>24.23</v>
      </c>
      <c r="L2969" s="86">
        <v>39806</v>
      </c>
      <c r="M2969" s="5">
        <v>0.98280000000000001</v>
      </c>
      <c r="O2969" s="86">
        <f t="shared" ca="1" si="331"/>
        <v>39806</v>
      </c>
      <c r="P2969" s="5">
        <v>1263.2</v>
      </c>
      <c r="Q2969" s="5">
        <v>23.9614174592338</v>
      </c>
      <c r="R2969" s="1"/>
      <c r="V2969" s="86">
        <v>39769</v>
      </c>
      <c r="W2969" s="5">
        <v>32.75</v>
      </c>
      <c r="Z2969" s="86">
        <v>39658</v>
      </c>
      <c r="AA2969" s="5">
        <v>93.69</v>
      </c>
      <c r="AC2969" s="1">
        <v>39654</v>
      </c>
      <c r="AD2969">
        <v>4.7960000000000003</v>
      </c>
      <c r="AE2969" s="87">
        <f t="shared" ca="1" si="325"/>
        <v>0.11699999999999999</v>
      </c>
      <c r="AF2969" s="87">
        <f t="shared" ca="1" si="326"/>
        <v>0.10386078422580863</v>
      </c>
      <c r="AG2969" s="87">
        <f t="shared" ca="1" si="327"/>
        <v>1.6747048247377787</v>
      </c>
      <c r="AI2969" s="1">
        <v>39513</v>
      </c>
      <c r="AJ2969">
        <v>1304.3399999999999</v>
      </c>
      <c r="AK2969" s="85">
        <f t="shared" ca="1" si="330"/>
        <v>-2.2259868931206288E-2</v>
      </c>
      <c r="AL2969" s="87">
        <f t="shared" ca="1" si="328"/>
        <v>1.2047920617980138E-2</v>
      </c>
      <c r="AM2969" s="87">
        <f t="shared" ca="1" si="329"/>
        <v>19.426688270639243</v>
      </c>
    </row>
    <row r="2970" spans="2:39" x14ac:dyDescent="0.45">
      <c r="B2970" s="86">
        <v>39758</v>
      </c>
      <c r="C2970" s="5">
        <v>178.25</v>
      </c>
      <c r="E2970" s="86">
        <v>39799</v>
      </c>
      <c r="F2970" s="5">
        <v>2.3765000000000001</v>
      </c>
      <c r="G2970" s="5">
        <v>2.2996651024297736</v>
      </c>
      <c r="I2970" s="86">
        <v>39654</v>
      </c>
      <c r="J2970" s="5">
        <v>22.91</v>
      </c>
      <c r="L2970" s="86">
        <v>39805</v>
      </c>
      <c r="M2970" s="5">
        <v>0.95150000000000001</v>
      </c>
      <c r="O2970" s="86">
        <f t="shared" ca="1" si="331"/>
        <v>39805</v>
      </c>
      <c r="P2970" s="5">
        <v>1234.3699999999999</v>
      </c>
      <c r="Q2970" s="5">
        <v>24.459332266336801</v>
      </c>
      <c r="R2970" s="1"/>
      <c r="V2970" s="86">
        <v>39766</v>
      </c>
      <c r="W2970" s="5">
        <v>33.75</v>
      </c>
      <c r="Z2970" s="86">
        <v>39657</v>
      </c>
      <c r="AA2970" s="5">
        <v>93.67</v>
      </c>
      <c r="AC2970" s="1">
        <v>39653</v>
      </c>
      <c r="AD2970">
        <v>4.6790000000000003</v>
      </c>
      <c r="AE2970" s="87">
        <f t="shared" ca="1" si="325"/>
        <v>-0.13349999999999973</v>
      </c>
      <c r="AF2970" s="87">
        <f t="shared" ca="1" si="326"/>
        <v>6.9388399606850601E-2</v>
      </c>
      <c r="AG2970" s="87">
        <f t="shared" ca="1" si="327"/>
        <v>1.1188543247447345</v>
      </c>
      <c r="AI2970" s="1">
        <v>39512</v>
      </c>
      <c r="AJ2970">
        <v>1333.7</v>
      </c>
      <c r="AK2970" s="85">
        <f t="shared" ca="1" si="330"/>
        <v>5.2246919203445099E-3</v>
      </c>
      <c r="AL2970" s="87">
        <f t="shared" ca="1" si="328"/>
        <v>1.4554537754731646E-2</v>
      </c>
      <c r="AM2970" s="87">
        <f t="shared" ca="1" si="329"/>
        <v>23.468486957197797</v>
      </c>
    </row>
    <row r="2971" spans="2:39" x14ac:dyDescent="0.45">
      <c r="B2971" s="86">
        <v>39757</v>
      </c>
      <c r="C2971" s="5">
        <v>179.45</v>
      </c>
      <c r="E2971" s="86">
        <v>39798</v>
      </c>
      <c r="F2971" s="5">
        <v>2.4135</v>
      </c>
      <c r="G2971" s="5">
        <v>2.1753831501599912</v>
      </c>
      <c r="I2971" s="86">
        <v>39653</v>
      </c>
      <c r="J2971" s="5">
        <v>23.44</v>
      </c>
      <c r="L2971" s="86">
        <v>39804</v>
      </c>
      <c r="M2971" s="5">
        <v>0.88500000000000001</v>
      </c>
      <c r="O2971" s="86">
        <f t="shared" ca="1" si="331"/>
        <v>39804</v>
      </c>
      <c r="P2971" s="5">
        <v>1257.76</v>
      </c>
      <c r="Q2971" s="5">
        <v>22.618968478431299</v>
      </c>
      <c r="R2971" s="1"/>
      <c r="V2971" s="86">
        <v>39765</v>
      </c>
      <c r="W2971" s="5">
        <v>32</v>
      </c>
      <c r="Z2971" s="86">
        <v>39654</v>
      </c>
      <c r="AA2971" s="5">
        <v>93.99</v>
      </c>
      <c r="AC2971" s="1">
        <v>39652</v>
      </c>
      <c r="AD2971">
        <v>4.8125</v>
      </c>
      <c r="AE2971" s="87">
        <f t="shared" ca="1" si="325"/>
        <v>-1.1000000000000121E-2</v>
      </c>
      <c r="AF2971" s="87">
        <f t="shared" ca="1" si="326"/>
        <v>7.1029776619855781E-2</v>
      </c>
      <c r="AG2971" s="87">
        <f t="shared" ca="1" si="327"/>
        <v>1.1453207338266949</v>
      </c>
      <c r="AI2971" s="1">
        <v>39511</v>
      </c>
      <c r="AJ2971">
        <v>1326.75</v>
      </c>
      <c r="AK2971" s="85">
        <f t="shared" ca="1" si="330"/>
        <v>-3.4536110983757634E-3</v>
      </c>
      <c r="AL2971" s="87">
        <f t="shared" ca="1" si="328"/>
        <v>1.2378919735603133E-2</v>
      </c>
      <c r="AM2971" s="87">
        <f t="shared" ca="1" si="329"/>
        <v>19.960408310786438</v>
      </c>
    </row>
    <row r="2972" spans="2:39" x14ac:dyDescent="0.45">
      <c r="B2972" s="86">
        <v>39756</v>
      </c>
      <c r="C2972" s="5">
        <v>163.65</v>
      </c>
      <c r="E2972" s="86">
        <v>39797</v>
      </c>
      <c r="F2972" s="5">
        <v>2.7345000000000002</v>
      </c>
      <c r="G2972" s="5">
        <v>0.68448077645272998</v>
      </c>
      <c r="I2972" s="86">
        <v>39652</v>
      </c>
      <c r="J2972" s="5">
        <v>21.31</v>
      </c>
      <c r="L2972" s="86">
        <v>39801</v>
      </c>
      <c r="M2972" s="5">
        <v>0.87350000000000005</v>
      </c>
      <c r="O2972" s="86">
        <f t="shared" ca="1" si="331"/>
        <v>39801</v>
      </c>
      <c r="P2972" s="5">
        <v>1252.54</v>
      </c>
      <c r="Q2972" s="5">
        <v>23.431815411697301</v>
      </c>
      <c r="R2972" s="1"/>
      <c r="V2972" s="86">
        <v>39764</v>
      </c>
      <c r="W2972" s="5">
        <v>37.5</v>
      </c>
      <c r="Z2972" s="86">
        <v>39653</v>
      </c>
      <c r="AA2972" s="5">
        <v>93.79</v>
      </c>
      <c r="AC2972" s="1">
        <v>39651</v>
      </c>
      <c r="AD2972">
        <v>4.8235000000000001</v>
      </c>
      <c r="AE2972" s="87">
        <f t="shared" ca="1" si="325"/>
        <v>2.7000000000000135E-2</v>
      </c>
      <c r="AF2972" s="87">
        <f t="shared" ca="1" si="326"/>
        <v>8.0320581629699919E-2</v>
      </c>
      <c r="AG2972" s="87">
        <f t="shared" ca="1" si="327"/>
        <v>1.2951304631837885</v>
      </c>
      <c r="AI2972" s="1">
        <v>39510</v>
      </c>
      <c r="AJ2972">
        <v>1331.34</v>
      </c>
      <c r="AK2972" s="85">
        <f t="shared" ca="1" si="330"/>
        <v>5.3343953300466116E-4</v>
      </c>
      <c r="AL2972" s="87">
        <f t="shared" ca="1" si="328"/>
        <v>1.2869837989118383E-2</v>
      </c>
      <c r="AM2972" s="87">
        <f t="shared" ca="1" si="329"/>
        <v>20.75199020942334</v>
      </c>
    </row>
    <row r="2973" spans="2:39" x14ac:dyDescent="0.45">
      <c r="B2973" s="86">
        <v>39755</v>
      </c>
      <c r="C2973" s="5">
        <v>165.7</v>
      </c>
      <c r="E2973" s="86">
        <v>39794</v>
      </c>
      <c r="F2973" s="5">
        <v>2.7530000000000001</v>
      </c>
      <c r="G2973" s="5">
        <v>0.58456409685622324</v>
      </c>
      <c r="I2973" s="86">
        <v>39651</v>
      </c>
      <c r="J2973" s="5">
        <v>21.18</v>
      </c>
      <c r="L2973" s="86">
        <v>39800</v>
      </c>
      <c r="M2973" s="5">
        <v>0.80030000000000001</v>
      </c>
      <c r="O2973" s="86">
        <f t="shared" ca="1" si="331"/>
        <v>39800</v>
      </c>
      <c r="P2973" s="5">
        <v>1282.19</v>
      </c>
      <c r="Q2973" s="5">
        <v>19.922277970071899</v>
      </c>
      <c r="R2973" s="1"/>
      <c r="V2973" s="86">
        <v>39763</v>
      </c>
      <c r="W2973" s="5">
        <v>42.5</v>
      </c>
      <c r="Z2973" s="86">
        <v>39652</v>
      </c>
      <c r="AA2973" s="5">
        <v>93.57</v>
      </c>
      <c r="AC2973" s="1">
        <v>39650</v>
      </c>
      <c r="AD2973">
        <v>4.7965</v>
      </c>
      <c r="AE2973" s="87">
        <f t="shared" ref="AE2973:AE3036" ca="1" si="332">(AD2973-AD2974)</f>
        <v>-6.1499999999999666E-2</v>
      </c>
      <c r="AF2973" s="87">
        <f t="shared" ref="AF2973:AF3036" ca="1" si="333">STDEV(AE2973:AE2976)</f>
        <v>8.8748122045858649E-2</v>
      </c>
      <c r="AG2973" s="87">
        <f t="shared" ref="AG2973:AG3036" ca="1" si="334">AF2973*SQRT(260)</f>
        <v>1.4310204692223383</v>
      </c>
      <c r="AI2973" s="1">
        <v>39507</v>
      </c>
      <c r="AJ2973">
        <v>1330.63</v>
      </c>
      <c r="AK2973" s="85">
        <f t="shared" ca="1" si="330"/>
        <v>-2.7463359417352638E-2</v>
      </c>
      <c r="AL2973" s="87">
        <f t="shared" ref="AL2973:AL3036" ca="1" si="335">STDEV(AK2973:AK2976)</f>
        <v>1.4732789919494319E-2</v>
      </c>
      <c r="AM2973" s="87">
        <f t="shared" ref="AM2973:AM3036" ca="1" si="336">AL2973*SQRT(260)*100</f>
        <v>23.755909936499567</v>
      </c>
    </row>
    <row r="2974" spans="2:39" x14ac:dyDescent="0.45">
      <c r="B2974" s="86">
        <v>39752</v>
      </c>
      <c r="C2974" s="5">
        <v>167.55</v>
      </c>
      <c r="E2974" s="86">
        <v>39793</v>
      </c>
      <c r="F2974" s="5">
        <v>2.81</v>
      </c>
      <c r="G2974" s="5">
        <v>0.71980912979298506</v>
      </c>
      <c r="I2974" s="86">
        <v>39650</v>
      </c>
      <c r="J2974" s="5">
        <v>23.05</v>
      </c>
      <c r="L2974" s="86">
        <v>39799</v>
      </c>
      <c r="M2974" s="5">
        <v>0.83250000000000002</v>
      </c>
      <c r="O2974" s="86">
        <f t="shared" ca="1" si="331"/>
        <v>39799</v>
      </c>
      <c r="P2974" s="5">
        <v>1277</v>
      </c>
      <c r="Q2974" s="5">
        <v>20.0559090189183</v>
      </c>
      <c r="R2974" s="1"/>
      <c r="V2974" s="86">
        <v>39762</v>
      </c>
      <c r="W2974" s="5">
        <v>42</v>
      </c>
      <c r="Z2974" s="86">
        <v>39651</v>
      </c>
      <c r="AA2974" s="5">
        <v>93.814999999999998</v>
      </c>
      <c r="AC2974" s="1">
        <v>39647</v>
      </c>
      <c r="AD2974">
        <v>4.8579999999999997</v>
      </c>
      <c r="AE2974" s="87">
        <f t="shared" ca="1" si="332"/>
        <v>0.10699999999999932</v>
      </c>
      <c r="AF2974" s="87">
        <f t="shared" ca="1" si="333"/>
        <v>7.536729507330496E-2</v>
      </c>
      <c r="AG2974" s="87">
        <f t="shared" ca="1" si="334"/>
        <v>1.2152611173461119</v>
      </c>
      <c r="AI2974" s="1">
        <v>39506</v>
      </c>
      <c r="AJ2974">
        <v>1367.68</v>
      </c>
      <c r="AK2974" s="85">
        <f t="shared" ref="AK2974:AK3037" ca="1" si="337">LN(AJ2974/AJ2975)</f>
        <v>-8.9821181091264465E-3</v>
      </c>
      <c r="AL2974" s="87">
        <f t="shared" ca="1" si="335"/>
        <v>9.8075173172656391E-3</v>
      </c>
      <c r="AM2974" s="87">
        <f t="shared" ca="1" si="336"/>
        <v>15.814146496539419</v>
      </c>
    </row>
    <row r="2975" spans="2:39" x14ac:dyDescent="0.45">
      <c r="B2975" s="86">
        <v>39751</v>
      </c>
      <c r="C2975" s="5">
        <v>168.4</v>
      </c>
      <c r="E2975" s="86">
        <v>39792</v>
      </c>
      <c r="F2975" s="5">
        <v>2.9198</v>
      </c>
      <c r="G2975" s="5">
        <v>1.3598065487414013</v>
      </c>
      <c r="I2975" s="86">
        <v>39647</v>
      </c>
      <c r="J2975" s="5">
        <v>24.05</v>
      </c>
      <c r="L2975" s="86">
        <v>39798</v>
      </c>
      <c r="M2975" s="5">
        <v>0.89949999999999997</v>
      </c>
      <c r="O2975" s="86">
        <f t="shared" ca="1" si="331"/>
        <v>39798</v>
      </c>
      <c r="P2975" s="5">
        <v>1260</v>
      </c>
      <c r="Q2975" s="5">
        <v>23.148996590368402</v>
      </c>
      <c r="R2975" s="1"/>
      <c r="V2975" s="86">
        <v>39759</v>
      </c>
      <c r="W2975" s="5">
        <v>41.75</v>
      </c>
      <c r="Z2975" s="86">
        <v>39650</v>
      </c>
      <c r="AA2975" s="5">
        <v>93.5</v>
      </c>
      <c r="AC2975" s="1">
        <v>39646</v>
      </c>
      <c r="AD2975">
        <v>4.7510000000000003</v>
      </c>
      <c r="AE2975" s="87">
        <f t="shared" ca="1" si="332"/>
        <v>0.10700000000000021</v>
      </c>
      <c r="AF2975" s="87">
        <f t="shared" ca="1" si="333"/>
        <v>0.10923560164464094</v>
      </c>
      <c r="AG2975" s="87">
        <f t="shared" ca="1" si="334"/>
        <v>1.7613711514991204</v>
      </c>
      <c r="AI2975" s="1">
        <v>39505</v>
      </c>
      <c r="AJ2975">
        <v>1380.02</v>
      </c>
      <c r="AK2975" s="85">
        <f t="shared" ca="1" si="337"/>
        <v>-9.1985332291467394E-4</v>
      </c>
      <c r="AL2975" s="87">
        <f t="shared" ca="1" si="335"/>
        <v>6.0149206976758329E-3</v>
      </c>
      <c r="AM2975" s="87">
        <f t="shared" ca="1" si="336"/>
        <v>9.6987682000476596</v>
      </c>
    </row>
    <row r="2976" spans="2:39" x14ac:dyDescent="0.45">
      <c r="B2976" s="86">
        <v>39750</v>
      </c>
      <c r="C2976" s="5">
        <v>169.7</v>
      </c>
      <c r="E2976" s="86">
        <v>39791</v>
      </c>
      <c r="F2976" s="5">
        <v>2.9415</v>
      </c>
      <c r="G2976" s="5">
        <v>1.4927210891522908</v>
      </c>
      <c r="I2976" s="86">
        <v>39646</v>
      </c>
      <c r="J2976" s="5">
        <v>25.01</v>
      </c>
      <c r="L2976" s="86">
        <v>39797</v>
      </c>
      <c r="M2976" s="5">
        <v>0.95950000000000002</v>
      </c>
      <c r="O2976" s="86">
        <f t="shared" ca="1" si="331"/>
        <v>39797</v>
      </c>
      <c r="P2976" s="5">
        <v>1260.68</v>
      </c>
      <c r="Q2976" s="5">
        <v>25.132104410116401</v>
      </c>
      <c r="R2976" s="1"/>
      <c r="V2976" s="86">
        <v>39758</v>
      </c>
      <c r="W2976" s="5">
        <v>43.2</v>
      </c>
      <c r="Z2976" s="86">
        <v>39647</v>
      </c>
      <c r="AA2976" s="5">
        <v>93.04</v>
      </c>
      <c r="AC2976" s="1">
        <v>39645</v>
      </c>
      <c r="AD2976">
        <v>4.6440000000000001</v>
      </c>
      <c r="AE2976" s="87">
        <f t="shared" ca="1" si="332"/>
        <v>0.12999999999999989</v>
      </c>
      <c r="AF2976" s="87">
        <f t="shared" ca="1" si="333"/>
        <v>0.1157291197869692</v>
      </c>
      <c r="AG2976" s="87">
        <f t="shared" ca="1" si="334"/>
        <v>1.8660759854125268</v>
      </c>
      <c r="AI2976" s="1">
        <v>39504</v>
      </c>
      <c r="AJ2976">
        <v>1381.29</v>
      </c>
      <c r="AK2976" s="85">
        <f t="shared" ca="1" si="337"/>
        <v>6.894099057548262E-3</v>
      </c>
      <c r="AL2976" s="87">
        <f t="shared" ca="1" si="335"/>
        <v>1.161765787182323E-2</v>
      </c>
      <c r="AM2976" s="87">
        <f t="shared" ca="1" si="336"/>
        <v>18.732910438837695</v>
      </c>
    </row>
    <row r="2977" spans="2:39" x14ac:dyDescent="0.45">
      <c r="B2977" s="86">
        <v>39749</v>
      </c>
      <c r="C2977" s="5">
        <v>173.8</v>
      </c>
      <c r="E2977" s="86">
        <v>39790</v>
      </c>
      <c r="F2977" s="5">
        <v>3.0005000000000002</v>
      </c>
      <c r="G2977" s="5">
        <v>1.3830943568679603</v>
      </c>
      <c r="I2977" s="86">
        <v>39645</v>
      </c>
      <c r="J2977" s="5">
        <v>25.1</v>
      </c>
      <c r="L2977" s="86">
        <v>39794</v>
      </c>
      <c r="M2977" s="5">
        <v>0.93700000000000006</v>
      </c>
      <c r="O2977" s="86">
        <f t="shared" ca="1" si="331"/>
        <v>39794</v>
      </c>
      <c r="P2977" s="5">
        <v>1260.32</v>
      </c>
      <c r="Q2977" s="5">
        <v>25.614315049911301</v>
      </c>
      <c r="R2977" s="1"/>
      <c r="V2977" s="86">
        <v>39757</v>
      </c>
      <c r="W2977" s="5">
        <v>41.25</v>
      </c>
      <c r="Z2977" s="86">
        <v>39646</v>
      </c>
      <c r="AA2977" s="5">
        <v>91.57</v>
      </c>
      <c r="AC2977" s="1">
        <v>39644</v>
      </c>
      <c r="AD2977">
        <v>4.5140000000000002</v>
      </c>
      <c r="AE2977" s="87">
        <f t="shared" ca="1" si="332"/>
        <v>-3.4499999999999531E-2</v>
      </c>
      <c r="AF2977" s="87">
        <f t="shared" ca="1" si="333"/>
        <v>9.7047561363831678E-2</v>
      </c>
      <c r="AG2977" s="87">
        <f t="shared" ca="1" si="334"/>
        <v>1.5648449071180617</v>
      </c>
      <c r="AI2977" s="1">
        <v>39503</v>
      </c>
      <c r="AJ2977">
        <v>1371.8</v>
      </c>
      <c r="AK2977" s="85">
        <f t="shared" ca="1" si="337"/>
        <v>1.3718099386156906E-2</v>
      </c>
      <c r="AL2977" s="87">
        <f t="shared" ca="1" si="335"/>
        <v>1.1760453500611298E-2</v>
      </c>
      <c r="AM2977" s="87">
        <f t="shared" ca="1" si="336"/>
        <v>18.963161471761648</v>
      </c>
    </row>
    <row r="2978" spans="2:39" x14ac:dyDescent="0.45">
      <c r="B2978" s="86">
        <v>39748</v>
      </c>
      <c r="C2978" s="5">
        <v>176.65</v>
      </c>
      <c r="E2978" s="86">
        <v>39787</v>
      </c>
      <c r="F2978" s="5">
        <v>3.0114999999999998</v>
      </c>
      <c r="G2978" s="5">
        <v>1.5159956849103042</v>
      </c>
      <c r="I2978" s="86">
        <v>39644</v>
      </c>
      <c r="J2978" s="5">
        <v>28.54</v>
      </c>
      <c r="L2978" s="86">
        <v>39793</v>
      </c>
      <c r="M2978" s="5">
        <v>0.997</v>
      </c>
      <c r="O2978" s="86">
        <f t="shared" ca="1" si="331"/>
        <v>39793</v>
      </c>
      <c r="P2978" s="5">
        <v>1245.3599999999999</v>
      </c>
      <c r="Q2978" s="5">
        <v>24.582297702704899</v>
      </c>
      <c r="R2978" s="1"/>
      <c r="V2978" s="86">
        <v>39756</v>
      </c>
      <c r="W2978" s="5">
        <v>48.75</v>
      </c>
      <c r="Z2978" s="86">
        <v>39645</v>
      </c>
      <c r="AA2978" s="5">
        <v>91.3</v>
      </c>
      <c r="AC2978" s="1">
        <v>39643</v>
      </c>
      <c r="AD2978">
        <v>4.5484999999999998</v>
      </c>
      <c r="AE2978" s="87">
        <f t="shared" ca="1" si="332"/>
        <v>-9.5500000000000362E-2</v>
      </c>
      <c r="AF2978" s="87">
        <f t="shared" ca="1" si="333"/>
        <v>0.1046060068383583</v>
      </c>
      <c r="AG2978" s="87">
        <f t="shared" ca="1" si="334"/>
        <v>1.6867211783022504</v>
      </c>
      <c r="AI2978" s="1">
        <v>39500</v>
      </c>
      <c r="AJ2978">
        <v>1353.11</v>
      </c>
      <c r="AK2978" s="85">
        <f t="shared" ca="1" si="337"/>
        <v>7.8497531770055935E-3</v>
      </c>
      <c r="AL2978" s="87">
        <f t="shared" ca="1" si="335"/>
        <v>9.9637925777436558E-3</v>
      </c>
      <c r="AM2978" s="87">
        <f t="shared" ca="1" si="336"/>
        <v>16.066132782470675</v>
      </c>
    </row>
    <row r="2979" spans="2:39" x14ac:dyDescent="0.45">
      <c r="B2979" s="86">
        <v>39745</v>
      </c>
      <c r="C2979" s="5">
        <v>173.2</v>
      </c>
      <c r="E2979" s="86">
        <v>39786</v>
      </c>
      <c r="F2979" s="5">
        <v>2.8784999999999998</v>
      </c>
      <c r="G2979" s="5">
        <v>1.4774256890506072</v>
      </c>
      <c r="I2979" s="86">
        <v>39643</v>
      </c>
      <c r="J2979" s="5">
        <v>28.48</v>
      </c>
      <c r="L2979" s="86">
        <v>39792</v>
      </c>
      <c r="M2979" s="5">
        <v>0.99229999999999996</v>
      </c>
      <c r="O2979" s="86">
        <f t="shared" ca="1" si="331"/>
        <v>39792</v>
      </c>
      <c r="P2979" s="5">
        <v>1214.9100000000001</v>
      </c>
      <c r="Q2979" s="5">
        <v>20.186740118375901</v>
      </c>
      <c r="R2979" s="1"/>
      <c r="V2979" s="86">
        <v>39755</v>
      </c>
      <c r="W2979" s="5">
        <v>53</v>
      </c>
      <c r="Z2979" s="86">
        <v>39644</v>
      </c>
      <c r="AA2979" s="5">
        <v>91</v>
      </c>
      <c r="AC2979" s="1">
        <v>39640</v>
      </c>
      <c r="AD2979">
        <v>4.6440000000000001</v>
      </c>
      <c r="AE2979" s="87">
        <f t="shared" ca="1" si="332"/>
        <v>0.13149999999999995</v>
      </c>
      <c r="AF2979" s="87">
        <f t="shared" ca="1" si="333"/>
        <v>9.757080762195211E-2</v>
      </c>
      <c r="AG2979" s="87">
        <f t="shared" ca="1" si="334"/>
        <v>1.5732819995156611</v>
      </c>
      <c r="AI2979" s="1">
        <v>39499</v>
      </c>
      <c r="AJ2979">
        <v>1342.53</v>
      </c>
      <c r="AK2979" s="85">
        <f t="shared" ca="1" si="337"/>
        <v>-1.2950864808276388E-2</v>
      </c>
      <c r="AL2979" s="87">
        <f t="shared" ca="1" si="335"/>
        <v>8.807546023627006E-3</v>
      </c>
      <c r="AM2979" s="87">
        <f t="shared" ca="1" si="336"/>
        <v>14.201741234496582</v>
      </c>
    </row>
    <row r="2980" spans="2:39" x14ac:dyDescent="0.45">
      <c r="B2980" s="86">
        <v>39744</v>
      </c>
      <c r="C2980" s="5">
        <v>166.85</v>
      </c>
      <c r="E2980" s="86">
        <v>39785</v>
      </c>
      <c r="F2980" s="5">
        <v>2.9449999999999998</v>
      </c>
      <c r="G2980" s="5">
        <v>1.8067613751313882</v>
      </c>
      <c r="I2980" s="86">
        <v>39640</v>
      </c>
      <c r="J2980" s="5">
        <v>27.49</v>
      </c>
      <c r="L2980" s="86">
        <v>39791</v>
      </c>
      <c r="M2980" s="5">
        <v>0.93500000000000005</v>
      </c>
      <c r="O2980" s="86">
        <f t="shared" ca="1" si="331"/>
        <v>39791</v>
      </c>
      <c r="P2980" s="5">
        <v>1228.3</v>
      </c>
      <c r="Q2980" s="5">
        <v>20.619369626975502</v>
      </c>
      <c r="R2980" s="1"/>
      <c r="V2980" s="86">
        <v>39752</v>
      </c>
      <c r="W2980" s="5">
        <v>48.25</v>
      </c>
      <c r="Z2980" s="86">
        <v>39643</v>
      </c>
      <c r="AA2980" s="5">
        <v>92.424999999999997</v>
      </c>
      <c r="AC2980" s="1">
        <v>39639</v>
      </c>
      <c r="AD2980">
        <v>4.5125000000000002</v>
      </c>
      <c r="AE2980" s="87">
        <f t="shared" ca="1" si="332"/>
        <v>-2.8999999999999915E-2</v>
      </c>
      <c r="AF2980" s="87">
        <f t="shared" ca="1" si="333"/>
        <v>2.2683970111071736E-2</v>
      </c>
      <c r="AG2980" s="87">
        <f t="shared" ca="1" si="334"/>
        <v>0.36576802758032162</v>
      </c>
      <c r="AI2980" s="1">
        <v>39498</v>
      </c>
      <c r="AJ2980">
        <v>1360.03</v>
      </c>
      <c r="AK2980" s="85">
        <f t="shared" ca="1" si="337"/>
        <v>8.3062781679347237E-3</v>
      </c>
      <c r="AL2980" s="87">
        <f t="shared" ca="1" si="335"/>
        <v>9.0586704567107261E-3</v>
      </c>
      <c r="AM2980" s="87">
        <f t="shared" ca="1" si="336"/>
        <v>14.606667215779842</v>
      </c>
    </row>
    <row r="2981" spans="2:39" x14ac:dyDescent="0.45">
      <c r="B2981" s="86">
        <v>39743</v>
      </c>
      <c r="C2981" s="5">
        <v>155.25</v>
      </c>
      <c r="E2981" s="86">
        <v>39784</v>
      </c>
      <c r="F2981" s="5">
        <v>2.8925000000000001</v>
      </c>
      <c r="G2981" s="5">
        <v>2.234146276172027</v>
      </c>
      <c r="I2981" s="86">
        <v>39639</v>
      </c>
      <c r="J2981" s="5">
        <v>25.59</v>
      </c>
      <c r="L2981" s="86">
        <v>39790</v>
      </c>
      <c r="M2981" s="5">
        <v>0.88700000000000001</v>
      </c>
      <c r="O2981" s="86">
        <f t="shared" ca="1" si="331"/>
        <v>39790</v>
      </c>
      <c r="P2981" s="5">
        <v>1239.49</v>
      </c>
      <c r="Q2981" s="5">
        <v>20.636564899357001</v>
      </c>
      <c r="R2981" s="1"/>
      <c r="V2981" s="86">
        <v>39751</v>
      </c>
      <c r="W2981" s="5">
        <v>49.23</v>
      </c>
      <c r="Z2981" s="86">
        <v>39640</v>
      </c>
      <c r="AA2981" s="5">
        <v>92.65</v>
      </c>
      <c r="AC2981" s="1">
        <v>39638</v>
      </c>
      <c r="AD2981">
        <v>4.5415000000000001</v>
      </c>
      <c r="AE2981" s="87">
        <f t="shared" ca="1" si="332"/>
        <v>-8.3999999999999631E-2</v>
      </c>
      <c r="AF2981" s="87">
        <f t="shared" ca="1" si="333"/>
        <v>3.8508386532459853E-2</v>
      </c>
      <c r="AG2981" s="87">
        <f t="shared" ca="1" si="334"/>
        <v>0.62092907539159992</v>
      </c>
      <c r="AI2981" s="1">
        <v>39497</v>
      </c>
      <c r="AJ2981">
        <v>1348.78</v>
      </c>
      <c r="AK2981" s="85">
        <f t="shared" ca="1" si="337"/>
        <v>-9.0411229007500871E-4</v>
      </c>
      <c r="AL2981" s="87">
        <f t="shared" ca="1" si="335"/>
        <v>1.1055900768682595E-2</v>
      </c>
      <c r="AM2981" s="87">
        <f t="shared" ca="1" si="336"/>
        <v>17.827104327346227</v>
      </c>
    </row>
    <row r="2982" spans="2:39" x14ac:dyDescent="0.45">
      <c r="B2982" s="86">
        <v>39742</v>
      </c>
      <c r="C2982" s="5">
        <v>150.25</v>
      </c>
      <c r="E2982" s="86">
        <v>39783</v>
      </c>
      <c r="F2982" s="5">
        <v>2.9449999999999998</v>
      </c>
      <c r="G2982" s="5">
        <v>2.2265592850853988</v>
      </c>
      <c r="I2982" s="86">
        <v>39638</v>
      </c>
      <c r="J2982" s="5">
        <v>25.23</v>
      </c>
      <c r="L2982" s="86">
        <v>39787</v>
      </c>
      <c r="M2982" s="5">
        <v>0.85350000000000004</v>
      </c>
      <c r="O2982" s="86">
        <f t="shared" ca="1" si="331"/>
        <v>39787</v>
      </c>
      <c r="P2982" s="5">
        <v>1253.3900000000001</v>
      </c>
      <c r="Q2982" s="5">
        <v>20.113118695379899</v>
      </c>
      <c r="R2982" s="1"/>
      <c r="V2982" s="86">
        <v>39750</v>
      </c>
      <c r="W2982" s="5">
        <v>48</v>
      </c>
      <c r="Z2982" s="86">
        <v>39639</v>
      </c>
      <c r="AA2982" s="5">
        <v>92.77</v>
      </c>
      <c r="AC2982" s="1">
        <v>39637</v>
      </c>
      <c r="AD2982">
        <v>4.6254999999999997</v>
      </c>
      <c r="AE2982" s="87">
        <f t="shared" ca="1" si="332"/>
        <v>-6.2000000000000277E-2</v>
      </c>
      <c r="AF2982" s="87">
        <f t="shared" ca="1" si="333"/>
        <v>4.4652360893163885E-2</v>
      </c>
      <c r="AG2982" s="87">
        <f t="shared" ca="1" si="334"/>
        <v>0.71999768518146734</v>
      </c>
      <c r="AI2982" s="1">
        <v>39493</v>
      </c>
      <c r="AJ2982">
        <v>1350</v>
      </c>
      <c r="AK2982" s="85">
        <f t="shared" ca="1" si="337"/>
        <v>8.4480118850230649E-4</v>
      </c>
      <c r="AL2982" s="87">
        <f t="shared" ca="1" si="335"/>
        <v>1.157519107876138E-2</v>
      </c>
      <c r="AM2982" s="87">
        <f t="shared" ca="1" si="336"/>
        <v>18.664434792556033</v>
      </c>
    </row>
    <row r="2983" spans="2:39" x14ac:dyDescent="0.45">
      <c r="B2983" s="86">
        <v>39741</v>
      </c>
      <c r="C2983" s="5">
        <v>149.80000000000001</v>
      </c>
      <c r="E2983" s="86">
        <v>39780</v>
      </c>
      <c r="F2983" s="5">
        <v>3.1164999999999998</v>
      </c>
      <c r="G2983" s="5">
        <v>2.8001077360225528</v>
      </c>
      <c r="I2983" s="86">
        <v>39637</v>
      </c>
      <c r="J2983" s="5">
        <v>23.15</v>
      </c>
      <c r="L2983" s="86">
        <v>39786</v>
      </c>
      <c r="M2983" s="5">
        <v>0.87949999999999995</v>
      </c>
      <c r="O2983" s="86">
        <f t="shared" ca="1" si="331"/>
        <v>39786</v>
      </c>
      <c r="P2983" s="5">
        <v>1244.69</v>
      </c>
      <c r="Q2983" s="5">
        <v>23.797842231525401</v>
      </c>
      <c r="R2983" s="1"/>
      <c r="V2983" s="86">
        <v>39749</v>
      </c>
      <c r="W2983" s="5">
        <v>53.78</v>
      </c>
      <c r="Z2983" s="86">
        <v>39638</v>
      </c>
      <c r="AA2983" s="5">
        <v>92.65</v>
      </c>
      <c r="AC2983" s="1">
        <v>39636</v>
      </c>
      <c r="AD2983">
        <v>4.6875</v>
      </c>
      <c r="AE2983" s="87">
        <f t="shared" ca="1" si="332"/>
        <v>-5.4499999999999993E-2</v>
      </c>
      <c r="AF2983" s="87">
        <f t="shared" ca="1" si="333"/>
        <v>3.5048775537337575E-2</v>
      </c>
      <c r="AG2983" s="87">
        <f t="shared" ca="1" si="334"/>
        <v>0.565144524288553</v>
      </c>
      <c r="AI2983" s="1">
        <v>39492</v>
      </c>
      <c r="AJ2983">
        <v>1348.86</v>
      </c>
      <c r="AK2983" s="85">
        <f t="shared" ca="1" si="337"/>
        <v>-1.3512375749500944E-2</v>
      </c>
      <c r="AL2983" s="87">
        <f t="shared" ca="1" si="335"/>
        <v>1.1677347339534502E-2</v>
      </c>
      <c r="AM2983" s="87">
        <f t="shared" ca="1" si="336"/>
        <v>18.829156813547097</v>
      </c>
    </row>
    <row r="2984" spans="2:39" x14ac:dyDescent="0.45">
      <c r="B2984" s="86">
        <v>39738</v>
      </c>
      <c r="C2984" s="5">
        <v>156.6</v>
      </c>
      <c r="E2984" s="86">
        <v>39779</v>
      </c>
      <c r="F2984" s="5">
        <v>3.3029999999999999</v>
      </c>
      <c r="G2984" s="5">
        <v>3.1308241060994391</v>
      </c>
      <c r="I2984" s="86">
        <v>39636</v>
      </c>
      <c r="J2984" s="5">
        <v>25.78</v>
      </c>
      <c r="L2984" s="86">
        <v>39785</v>
      </c>
      <c r="M2984" s="5">
        <v>0.97099999999999997</v>
      </c>
      <c r="O2984" s="86">
        <f t="shared" ca="1" si="331"/>
        <v>39785</v>
      </c>
      <c r="P2984" s="5">
        <v>1273.7</v>
      </c>
      <c r="Q2984" s="5">
        <v>22.3683430636009</v>
      </c>
      <c r="R2984" s="1"/>
      <c r="V2984" s="86">
        <v>39748</v>
      </c>
      <c r="W2984" s="5">
        <v>50.75</v>
      </c>
      <c r="Z2984" s="86">
        <v>39637</v>
      </c>
      <c r="AA2984" s="5">
        <v>92.97</v>
      </c>
      <c r="AC2984" s="1">
        <v>39633</v>
      </c>
      <c r="AD2984">
        <v>4.742</v>
      </c>
      <c r="AE2984" s="87">
        <f t="shared" ca="1" si="332"/>
        <v>6.0000000000002274E-3</v>
      </c>
      <c r="AF2984" s="87">
        <f t="shared" ca="1" si="333"/>
        <v>2.1277433272523169E-2</v>
      </c>
      <c r="AG2984" s="87">
        <f t="shared" ca="1" si="334"/>
        <v>0.34308830253061057</v>
      </c>
      <c r="AI2984" s="1">
        <v>39491</v>
      </c>
      <c r="AJ2984">
        <v>1367.21</v>
      </c>
      <c r="AK2984" s="85">
        <f t="shared" ca="1" si="337"/>
        <v>1.351237574950093E-2</v>
      </c>
      <c r="AL2984" s="87">
        <f t="shared" ca="1" si="335"/>
        <v>7.3406343574973663E-3</v>
      </c>
      <c r="AM2984" s="87">
        <f t="shared" ca="1" si="336"/>
        <v>11.836417245231937</v>
      </c>
    </row>
    <row r="2985" spans="2:39" x14ac:dyDescent="0.45">
      <c r="B2985" s="86">
        <v>39737</v>
      </c>
      <c r="C2985" s="5">
        <v>168.35</v>
      </c>
      <c r="E2985" s="86">
        <v>39778</v>
      </c>
      <c r="F2985" s="5">
        <v>3.19</v>
      </c>
      <c r="G2985" s="5">
        <v>3.959022817143985</v>
      </c>
      <c r="I2985" s="86">
        <v>39632</v>
      </c>
      <c r="J2985" s="5">
        <v>24.78</v>
      </c>
      <c r="L2985" s="86">
        <v>39784</v>
      </c>
      <c r="M2985" s="5">
        <v>0.94850000000000001</v>
      </c>
      <c r="O2985" s="86">
        <f t="shared" ca="1" si="331"/>
        <v>39784</v>
      </c>
      <c r="P2985" s="5">
        <v>1252.31</v>
      </c>
      <c r="Q2985" s="5">
        <v>18.731101764249001</v>
      </c>
      <c r="R2985" s="1"/>
      <c r="V2985" s="86">
        <v>39745</v>
      </c>
      <c r="W2985" s="5">
        <v>47.25</v>
      </c>
      <c r="Z2985" s="86">
        <v>39636</v>
      </c>
      <c r="AA2985" s="5">
        <v>93.22</v>
      </c>
      <c r="AC2985" s="1">
        <v>39632</v>
      </c>
      <c r="AD2985">
        <v>4.7359999999999998</v>
      </c>
      <c r="AE2985" s="87">
        <f t="shared" ca="1" si="332"/>
        <v>2.8500000000000192E-2</v>
      </c>
      <c r="AF2985" s="87">
        <f t="shared" ca="1" si="333"/>
        <v>2.2253745003182591E-2</v>
      </c>
      <c r="AG2985" s="87">
        <f t="shared" ca="1" si="334"/>
        <v>0.35883085616113791</v>
      </c>
      <c r="AI2985" s="1">
        <v>39490</v>
      </c>
      <c r="AJ2985">
        <v>1348.86</v>
      </c>
      <c r="AK2985" s="85">
        <f t="shared" ca="1" si="337"/>
        <v>7.239641886834099E-3</v>
      </c>
      <c r="AL2985" s="87">
        <f t="shared" ca="1" si="335"/>
        <v>5.6616437164337527E-3</v>
      </c>
      <c r="AM2985" s="87">
        <f t="shared" ca="1" si="336"/>
        <v>9.1291261841847628</v>
      </c>
    </row>
    <row r="2986" spans="2:39" x14ac:dyDescent="0.45">
      <c r="B2986" s="86">
        <v>39736</v>
      </c>
      <c r="C2986" s="5">
        <v>167.45</v>
      </c>
      <c r="E2986" s="86">
        <v>39777</v>
      </c>
      <c r="F2986" s="5">
        <v>3.2534999999999998</v>
      </c>
      <c r="G2986" s="5">
        <v>5.4644877390291624</v>
      </c>
      <c r="I2986" s="86">
        <v>39631</v>
      </c>
      <c r="J2986" s="5">
        <v>25.92</v>
      </c>
      <c r="L2986" s="86">
        <v>39783</v>
      </c>
      <c r="M2986" s="5">
        <v>0.94499999999999995</v>
      </c>
      <c r="O2986" s="86">
        <f t="shared" ca="1" si="331"/>
        <v>39783</v>
      </c>
      <c r="P2986" s="5">
        <v>1262.9000000000001</v>
      </c>
      <c r="Q2986" s="5">
        <v>18.881347665720401</v>
      </c>
      <c r="R2986" s="1"/>
      <c r="V2986" s="86">
        <v>39744</v>
      </c>
      <c r="W2986" s="5">
        <v>43.63</v>
      </c>
      <c r="Z2986" s="86">
        <v>39632</v>
      </c>
      <c r="AA2986" s="5">
        <v>93.137500000000003</v>
      </c>
      <c r="AC2986" s="1">
        <v>39631</v>
      </c>
      <c r="AD2986">
        <v>4.7074999999999996</v>
      </c>
      <c r="AE2986" s="87">
        <f t="shared" ca="1" si="332"/>
        <v>-7.0000000000005613E-3</v>
      </c>
      <c r="AF2986" s="87">
        <f t="shared" ca="1" si="333"/>
        <v>5.2360131143202204E-2</v>
      </c>
      <c r="AG2986" s="87">
        <f t="shared" ca="1" si="334"/>
        <v>0.84428174602242023</v>
      </c>
      <c r="AI2986" s="1">
        <v>39489</v>
      </c>
      <c r="AJ2986">
        <v>1339.13</v>
      </c>
      <c r="AK2986" s="85">
        <f t="shared" ca="1" si="337"/>
        <v>5.8717524024473359E-3</v>
      </c>
      <c r="AL2986" s="87">
        <f t="shared" ca="1" si="335"/>
        <v>7.5635159089517514E-3</v>
      </c>
      <c r="AM2986" s="87">
        <f t="shared" ca="1" si="336"/>
        <v>12.19580294826512</v>
      </c>
    </row>
    <row r="2987" spans="2:39" x14ac:dyDescent="0.45">
      <c r="B2987" s="86">
        <v>39735</v>
      </c>
      <c r="C2987" s="5">
        <v>170.45</v>
      </c>
      <c r="E2987" s="86">
        <v>39776</v>
      </c>
      <c r="F2987" s="5">
        <v>3.5445000000000002</v>
      </c>
      <c r="G2987" s="5">
        <v>5.3433019987644368</v>
      </c>
      <c r="I2987" s="86">
        <v>39630</v>
      </c>
      <c r="J2987" s="5">
        <v>23.65</v>
      </c>
      <c r="L2987" s="86">
        <v>39780</v>
      </c>
      <c r="M2987" s="5">
        <v>1.0349999999999999</v>
      </c>
      <c r="O2987" s="86">
        <f t="shared" ca="1" si="331"/>
        <v>39780</v>
      </c>
      <c r="P2987" s="5">
        <v>1261.52</v>
      </c>
      <c r="Q2987" s="5">
        <v>19.868989947448998</v>
      </c>
      <c r="R2987" s="1"/>
      <c r="V2987" s="86">
        <v>39743</v>
      </c>
      <c r="W2987" s="5">
        <v>41.43</v>
      </c>
      <c r="Z2987" s="86">
        <v>39631</v>
      </c>
      <c r="AA2987" s="5">
        <v>93.18</v>
      </c>
      <c r="AC2987" s="1">
        <v>39630</v>
      </c>
      <c r="AD2987">
        <v>4.7145000000000001</v>
      </c>
      <c r="AE2987" s="87">
        <f t="shared" ca="1" si="332"/>
        <v>4.0000000000000036E-2</v>
      </c>
      <c r="AF2987" s="87">
        <f t="shared" ca="1" si="333"/>
        <v>5.340021847645697E-2</v>
      </c>
      <c r="AG2987" s="87">
        <f t="shared" ca="1" si="334"/>
        <v>0.8610526503453011</v>
      </c>
      <c r="AI2987" s="1">
        <v>39486</v>
      </c>
      <c r="AJ2987">
        <v>1331.29</v>
      </c>
      <c r="AK2987" s="85">
        <f t="shared" ca="1" si="337"/>
        <v>-4.2125839974343892E-3</v>
      </c>
      <c r="AL2987" s="87">
        <f t="shared" ca="1" si="335"/>
        <v>1.6949620013294538E-2</v>
      </c>
      <c r="AM2987" s="87">
        <f t="shared" ca="1" si="336"/>
        <v>27.330441056580007</v>
      </c>
    </row>
    <row r="2988" spans="2:39" x14ac:dyDescent="0.45">
      <c r="B2988" s="86">
        <v>39734</v>
      </c>
      <c r="C2988" s="5">
        <v>190.6</v>
      </c>
      <c r="E2988" s="86">
        <v>39773</v>
      </c>
      <c r="F2988" s="5">
        <v>3.4215</v>
      </c>
      <c r="G2988" s="5">
        <v>4.9115187739299833</v>
      </c>
      <c r="I2988" s="86">
        <v>39629</v>
      </c>
      <c r="J2988" s="5">
        <v>23.95</v>
      </c>
      <c r="L2988" s="86">
        <v>39779</v>
      </c>
      <c r="M2988" s="5">
        <v>1.1048</v>
      </c>
      <c r="O2988" s="86">
        <f t="shared" ca="1" si="331"/>
        <v>39779</v>
      </c>
      <c r="P2988" s="5">
        <v>1284.9100000000001</v>
      </c>
      <c r="Q2988" s="5">
        <v>19.280917948455699</v>
      </c>
      <c r="R2988" s="1"/>
      <c r="V2988" s="86">
        <v>39742</v>
      </c>
      <c r="W2988" s="5">
        <v>40.75</v>
      </c>
      <c r="Z2988" s="86">
        <v>39630</v>
      </c>
      <c r="AA2988" s="5">
        <v>93.25</v>
      </c>
      <c r="AC2988" s="1">
        <v>39629</v>
      </c>
      <c r="AD2988">
        <v>4.6745000000000001</v>
      </c>
      <c r="AE2988" s="87">
        <f t="shared" ca="1" si="332"/>
        <v>1.000000000000334E-3</v>
      </c>
      <c r="AF2988" s="87">
        <f t="shared" ca="1" si="333"/>
        <v>4.2406760467327963E-2</v>
      </c>
      <c r="AG2988" s="87">
        <f t="shared" ca="1" si="334"/>
        <v>0.68378846631591095</v>
      </c>
      <c r="AI2988" s="1">
        <v>39485</v>
      </c>
      <c r="AJ2988">
        <v>1336.91</v>
      </c>
      <c r="AK2988" s="85">
        <f t="shared" ca="1" si="337"/>
        <v>7.8547802622721628E-3</v>
      </c>
      <c r="AL2988" s="87">
        <f t="shared" ca="1" si="335"/>
        <v>1.6629753482397473E-2</v>
      </c>
      <c r="AM2988" s="87">
        <f t="shared" ca="1" si="336"/>
        <v>26.81467177315076</v>
      </c>
    </row>
    <row r="2989" spans="2:39" x14ac:dyDescent="0.45">
      <c r="B2989" s="86">
        <v>39731</v>
      </c>
      <c r="C2989" s="5">
        <v>190.6</v>
      </c>
      <c r="E2989" s="86">
        <v>39772</v>
      </c>
      <c r="F2989" s="5">
        <v>3.1429999999999998</v>
      </c>
      <c r="G2989" s="5">
        <v>2.4972564112107767</v>
      </c>
      <c r="I2989" s="86">
        <v>39626</v>
      </c>
      <c r="J2989" s="5">
        <v>23.44</v>
      </c>
      <c r="L2989" s="86">
        <v>39778</v>
      </c>
      <c r="M2989" s="5">
        <v>1.0569999999999999</v>
      </c>
      <c r="O2989" s="86">
        <f t="shared" ca="1" si="331"/>
        <v>39778</v>
      </c>
      <c r="P2989" s="5">
        <v>1280</v>
      </c>
      <c r="Q2989" s="5">
        <v>18.753239232640102</v>
      </c>
      <c r="R2989" s="1"/>
      <c r="V2989" s="86">
        <v>39741</v>
      </c>
      <c r="W2989" s="5">
        <v>43.75</v>
      </c>
      <c r="Z2989" s="86">
        <v>39629</v>
      </c>
      <c r="AA2989" s="5">
        <v>94</v>
      </c>
      <c r="AC2989" s="1">
        <v>39626</v>
      </c>
      <c r="AD2989">
        <v>4.6734999999999998</v>
      </c>
      <c r="AE2989" s="87">
        <f t="shared" ca="1" si="332"/>
        <v>-8.4999999999999964E-2</v>
      </c>
      <c r="AF2989" s="87">
        <f t="shared" ca="1" si="333"/>
        <v>4.6024223694340047E-2</v>
      </c>
      <c r="AG2989" s="87">
        <f t="shared" ca="1" si="334"/>
        <v>0.74211830817823743</v>
      </c>
      <c r="AI2989" s="1">
        <v>39484</v>
      </c>
      <c r="AJ2989">
        <v>1326.45</v>
      </c>
      <c r="AK2989" s="85">
        <f t="shared" ca="1" si="337"/>
        <v>-7.6528016189567659E-3</v>
      </c>
      <c r="AL2989" s="87">
        <f t="shared" ca="1" si="335"/>
        <v>1.8289585161035044E-2</v>
      </c>
      <c r="AM2989" s="87">
        <f t="shared" ca="1" si="336"/>
        <v>29.491069935544189</v>
      </c>
    </row>
    <row r="2990" spans="2:39" x14ac:dyDescent="0.45">
      <c r="B2990" s="86">
        <v>39730</v>
      </c>
      <c r="C2990" s="5">
        <v>184.25</v>
      </c>
      <c r="E2990" s="86">
        <v>39771</v>
      </c>
      <c r="F2990" s="5">
        <v>3.5840000000000001</v>
      </c>
      <c r="G2990" s="5">
        <v>1.1857184882312202</v>
      </c>
      <c r="I2990" s="86">
        <v>39625</v>
      </c>
      <c r="J2990" s="5">
        <v>23.93</v>
      </c>
      <c r="L2990" s="86">
        <v>39777</v>
      </c>
      <c r="M2990" s="5">
        <v>1.101</v>
      </c>
      <c r="O2990" s="86">
        <f t="shared" ca="1" si="331"/>
        <v>39777</v>
      </c>
      <c r="P2990" s="5">
        <v>1278.3800000000001</v>
      </c>
      <c r="Q2990" s="5">
        <v>18.232423060069301</v>
      </c>
      <c r="R2990" s="1"/>
      <c r="V2990" s="86">
        <v>39738</v>
      </c>
      <c r="W2990" s="5">
        <v>54</v>
      </c>
      <c r="Z2990" s="86">
        <v>39626</v>
      </c>
      <c r="AA2990" s="5">
        <v>94.1</v>
      </c>
      <c r="AC2990" s="1">
        <v>39625</v>
      </c>
      <c r="AD2990">
        <v>4.7584999999999997</v>
      </c>
      <c r="AE2990" s="87">
        <f t="shared" ca="1" si="332"/>
        <v>-3.6999999999999922E-2</v>
      </c>
      <c r="AF2990" s="87">
        <f t="shared" ca="1" si="333"/>
        <v>4.9494738777638173E-2</v>
      </c>
      <c r="AG2990" s="87">
        <f t="shared" ca="1" si="334"/>
        <v>0.79807868242005209</v>
      </c>
      <c r="AI2990" s="1">
        <v>39483</v>
      </c>
      <c r="AJ2990">
        <v>1336.64</v>
      </c>
      <c r="AK2990" s="85">
        <f t="shared" ca="1" si="337"/>
        <v>-3.2518523272350143E-2</v>
      </c>
      <c r="AL2990" s="87">
        <f t="shared" ca="1" si="335"/>
        <v>2.2671510670025975E-2</v>
      </c>
      <c r="AM2990" s="87">
        <f t="shared" ca="1" si="336"/>
        <v>36.556712513010034</v>
      </c>
    </row>
    <row r="2991" spans="2:39" x14ac:dyDescent="0.45">
      <c r="B2991" s="86">
        <v>39729</v>
      </c>
      <c r="C2991" s="5">
        <v>165.7</v>
      </c>
      <c r="E2991" s="86">
        <v>39770</v>
      </c>
      <c r="F2991" s="5">
        <v>3.8359999999999999</v>
      </c>
      <c r="G2991" s="5">
        <v>2.2190110409819948</v>
      </c>
      <c r="I2991" s="86">
        <v>39624</v>
      </c>
      <c r="J2991" s="5">
        <v>21.14</v>
      </c>
      <c r="L2991" s="86">
        <v>39776</v>
      </c>
      <c r="M2991" s="5">
        <v>1.2181</v>
      </c>
      <c r="O2991" s="86">
        <f t="shared" ca="1" si="331"/>
        <v>39776</v>
      </c>
      <c r="P2991" s="5">
        <v>1283.1500000000001</v>
      </c>
      <c r="Q2991" s="5">
        <v>18.558818959495799</v>
      </c>
      <c r="R2991" s="1"/>
      <c r="V2991" s="86">
        <v>39737</v>
      </c>
      <c r="W2991" s="5">
        <v>58.75</v>
      </c>
      <c r="Z2991" s="86">
        <v>39625</v>
      </c>
      <c r="AA2991" s="5">
        <v>94.36</v>
      </c>
      <c r="AC2991" s="1">
        <v>39624</v>
      </c>
      <c r="AD2991">
        <v>4.7954999999999997</v>
      </c>
      <c r="AE2991" s="87">
        <f t="shared" ca="1" si="332"/>
        <v>6.9999999999996732E-3</v>
      </c>
      <c r="AF2991" s="87">
        <f t="shared" ca="1" si="333"/>
        <v>4.9781187879224531E-2</v>
      </c>
      <c r="AG2991" s="87">
        <f t="shared" ca="1" si="334"/>
        <v>0.80269753539756761</v>
      </c>
      <c r="AI2991" s="1">
        <v>39482</v>
      </c>
      <c r="AJ2991">
        <v>1380.82</v>
      </c>
      <c r="AK2991" s="85">
        <f t="shared" ca="1" si="337"/>
        <v>-1.0517919629058887E-2</v>
      </c>
      <c r="AL2991" s="87">
        <f t="shared" ca="1" si="335"/>
        <v>1.3069732078599803E-2</v>
      </c>
      <c r="AM2991" s="87">
        <f t="shared" ca="1" si="336"/>
        <v>21.074309743775473</v>
      </c>
    </row>
    <row r="2992" spans="2:39" x14ac:dyDescent="0.45">
      <c r="B2992" s="86">
        <v>39728</v>
      </c>
      <c r="C2992" s="5">
        <v>160.5</v>
      </c>
      <c r="E2992" s="86">
        <v>39769</v>
      </c>
      <c r="F2992" s="5">
        <v>3.9834999999999998</v>
      </c>
      <c r="G2992" s="5">
        <v>2.2618369194086481</v>
      </c>
      <c r="I2992" s="86">
        <v>39623</v>
      </c>
      <c r="J2992" s="5">
        <v>22.42</v>
      </c>
      <c r="L2992" s="86">
        <v>39773</v>
      </c>
      <c r="M2992" s="5">
        <v>1.2637</v>
      </c>
      <c r="O2992" s="86">
        <f t="shared" ca="1" si="331"/>
        <v>39773</v>
      </c>
      <c r="P2992" s="5">
        <v>1321.97</v>
      </c>
      <c r="Q2992" s="5">
        <v>15.618643063587101</v>
      </c>
      <c r="R2992" s="1"/>
      <c r="V2992" s="86">
        <v>39736</v>
      </c>
      <c r="W2992" s="5">
        <v>58.75</v>
      </c>
      <c r="Z2992" s="86">
        <v>39624</v>
      </c>
      <c r="AA2992" s="5">
        <v>95.105000000000004</v>
      </c>
      <c r="AC2992" s="1">
        <v>39623</v>
      </c>
      <c r="AD2992">
        <v>4.7885</v>
      </c>
      <c r="AE2992" s="87">
        <f t="shared" ca="1" si="332"/>
        <v>-9.1499999999999915E-2</v>
      </c>
      <c r="AF2992" s="87">
        <f t="shared" ca="1" si="333"/>
        <v>6.9047085383815821E-2</v>
      </c>
      <c r="AG2992" s="87">
        <f t="shared" ca="1" si="334"/>
        <v>1.1133507982662012</v>
      </c>
      <c r="AI2992" s="1">
        <v>39479</v>
      </c>
      <c r="AJ2992">
        <v>1395.42</v>
      </c>
      <c r="AK2992" s="85">
        <f t="shared" ca="1" si="337"/>
        <v>1.2163223094762032E-2</v>
      </c>
      <c r="AL2992" s="87">
        <f t="shared" ca="1" si="335"/>
        <v>9.2683497951632377E-3</v>
      </c>
      <c r="AM2992" s="87">
        <f t="shared" ca="1" si="336"/>
        <v>14.944764989999218</v>
      </c>
    </row>
    <row r="2993" spans="2:39" x14ac:dyDescent="0.45">
      <c r="B2993" s="86">
        <v>39727</v>
      </c>
      <c r="C2993" s="5">
        <v>157</v>
      </c>
      <c r="E2993" s="86">
        <v>39766</v>
      </c>
      <c r="F2993" s="5">
        <v>4.0715000000000003</v>
      </c>
      <c r="G2993" s="5">
        <v>2.238235074785488</v>
      </c>
      <c r="I2993" s="86">
        <v>39622</v>
      </c>
      <c r="J2993" s="5">
        <v>22.64</v>
      </c>
      <c r="L2993" s="86">
        <v>39772</v>
      </c>
      <c r="M2993" s="5">
        <v>1.1485000000000001</v>
      </c>
      <c r="O2993" s="86">
        <f t="shared" ca="1" si="331"/>
        <v>39772</v>
      </c>
      <c r="P2993" s="5">
        <v>1314.29</v>
      </c>
      <c r="Q2993" s="5">
        <v>15.286579307606001</v>
      </c>
      <c r="R2993" s="1"/>
      <c r="V2993" s="86">
        <v>39735</v>
      </c>
      <c r="W2993" s="5">
        <v>57.75</v>
      </c>
      <c r="Z2993" s="86">
        <v>39623</v>
      </c>
      <c r="AA2993" s="5">
        <v>94.79</v>
      </c>
      <c r="AC2993" s="1">
        <v>39622</v>
      </c>
      <c r="AD2993">
        <v>4.88</v>
      </c>
      <c r="AE2993" s="87">
        <f t="shared" ca="1" si="332"/>
        <v>1.699999999999946E-2</v>
      </c>
      <c r="AF2993" s="87">
        <f t="shared" ca="1" si="333"/>
        <v>6.8828742784778851E-2</v>
      </c>
      <c r="AG2993" s="87">
        <f t="shared" ca="1" si="334"/>
        <v>1.1098301296444624</v>
      </c>
      <c r="AI2993" s="1">
        <v>39478</v>
      </c>
      <c r="AJ2993">
        <v>1378.55</v>
      </c>
      <c r="AK2993" s="85">
        <f t="shared" ca="1" si="337"/>
        <v>1.6633160426660309E-2</v>
      </c>
      <c r="AL2993" s="87">
        <f t="shared" ca="1" si="335"/>
        <v>1.043665687976778E-2</v>
      </c>
      <c r="AM2993" s="87">
        <f t="shared" ca="1" si="336"/>
        <v>16.828603559048229</v>
      </c>
    </row>
    <row r="2994" spans="2:39" x14ac:dyDescent="0.45">
      <c r="B2994" s="86">
        <v>39724</v>
      </c>
      <c r="C2994" s="5">
        <v>156.6</v>
      </c>
      <c r="E2994" s="86">
        <v>39765</v>
      </c>
      <c r="F2994" s="5">
        <v>4.1769999999999996</v>
      </c>
      <c r="G2994" s="5">
        <v>2.0881442119738787</v>
      </c>
      <c r="I2994" s="86">
        <v>39619</v>
      </c>
      <c r="J2994" s="5">
        <v>22.87</v>
      </c>
      <c r="L2994" s="86">
        <v>39771</v>
      </c>
      <c r="M2994" s="5">
        <v>1.4704999999999999</v>
      </c>
      <c r="O2994" s="86">
        <f t="shared" ca="1" si="331"/>
        <v>39771</v>
      </c>
      <c r="P2994" s="5">
        <v>1318</v>
      </c>
      <c r="Q2994" s="5">
        <v>17.369936878583001</v>
      </c>
      <c r="R2994" s="1"/>
      <c r="V2994" s="86">
        <v>39734</v>
      </c>
      <c r="W2994" s="5">
        <v>55</v>
      </c>
      <c r="Z2994" s="86">
        <v>39622</v>
      </c>
      <c r="AA2994" s="5">
        <v>95.19</v>
      </c>
      <c r="AC2994" s="1">
        <v>39619</v>
      </c>
      <c r="AD2994">
        <v>4.8630000000000004</v>
      </c>
      <c r="AE2994" s="87">
        <f t="shared" ca="1" si="332"/>
        <v>-4.4999999999992824E-3</v>
      </c>
      <c r="AF2994" s="87">
        <f t="shared" ca="1" si="333"/>
        <v>8.168983514897428E-2</v>
      </c>
      <c r="AG2994" s="87">
        <f t="shared" ca="1" si="334"/>
        <v>1.3172090127740981</v>
      </c>
      <c r="AI2994" s="1">
        <v>39477</v>
      </c>
      <c r="AJ2994">
        <v>1355.81</v>
      </c>
      <c r="AK2994" s="85">
        <f t="shared" ca="1" si="337"/>
        <v>-4.7753860832177386E-3</v>
      </c>
      <c r="AL2994" s="87">
        <f t="shared" ca="1" si="335"/>
        <v>1.4345443527691022E-2</v>
      </c>
      <c r="AM2994" s="87">
        <f t="shared" ca="1" si="336"/>
        <v>23.131332646781246</v>
      </c>
    </row>
    <row r="2995" spans="2:39" x14ac:dyDescent="0.45">
      <c r="B2995" s="86">
        <v>39723</v>
      </c>
      <c r="C2995" s="5">
        <v>158.44999999999999</v>
      </c>
      <c r="E2995" s="86">
        <v>39764</v>
      </c>
      <c r="F2995" s="5">
        <v>4.0199999999999996</v>
      </c>
      <c r="G2995" s="5">
        <v>1.6397976247086135</v>
      </c>
      <c r="I2995" s="86">
        <v>39618</v>
      </c>
      <c r="J2995" s="5">
        <v>21.58</v>
      </c>
      <c r="L2995" s="86">
        <v>39770</v>
      </c>
      <c r="M2995" s="5">
        <v>1.603</v>
      </c>
      <c r="O2995" s="86">
        <f t="shared" ca="1" si="331"/>
        <v>39770</v>
      </c>
      <c r="P2995" s="5">
        <v>1317.93</v>
      </c>
      <c r="Q2995" s="5">
        <v>17.2621530822199</v>
      </c>
      <c r="R2995" s="1"/>
      <c r="V2995" s="86">
        <v>39731</v>
      </c>
      <c r="W2995" s="5">
        <v>59</v>
      </c>
      <c r="Z2995" s="86">
        <v>39619</v>
      </c>
      <c r="AA2995" s="5">
        <v>95.54</v>
      </c>
      <c r="AC2995" s="1">
        <v>39618</v>
      </c>
      <c r="AD2995">
        <v>4.8674999999999997</v>
      </c>
      <c r="AE2995" s="87">
        <f t="shared" ca="1" si="332"/>
        <v>7.4999999999999289E-2</v>
      </c>
      <c r="AF2995" s="87">
        <f t="shared" ca="1" si="333"/>
        <v>8.6120071218424896E-2</v>
      </c>
      <c r="AG2995" s="87">
        <f t="shared" ca="1" si="334"/>
        <v>1.388644422929538</v>
      </c>
      <c r="AI2995" s="1">
        <v>39476</v>
      </c>
      <c r="AJ2995">
        <v>1362.3</v>
      </c>
      <c r="AK2995" s="85">
        <f t="shared" ca="1" si="337"/>
        <v>6.1334301183718709E-3</v>
      </c>
      <c r="AL2995" s="87">
        <f t="shared" ca="1" si="335"/>
        <v>1.4372727444560311E-2</v>
      </c>
      <c r="AM2995" s="87">
        <f t="shared" ca="1" si="336"/>
        <v>23.175326640817914</v>
      </c>
    </row>
    <row r="2996" spans="2:39" x14ac:dyDescent="0.45">
      <c r="B2996" s="86">
        <v>39722</v>
      </c>
      <c r="C2996" s="5">
        <v>154.65</v>
      </c>
      <c r="E2996" s="86">
        <v>39763</v>
      </c>
      <c r="F2996" s="5">
        <v>4.1779999999999999</v>
      </c>
      <c r="G2996" s="5">
        <v>0.82494141206108451</v>
      </c>
      <c r="I2996" s="86">
        <v>39617</v>
      </c>
      <c r="J2996" s="5">
        <v>22.24</v>
      </c>
      <c r="L2996" s="86">
        <v>39769</v>
      </c>
      <c r="M2996" s="5">
        <v>1.71</v>
      </c>
      <c r="O2996" s="86">
        <f t="shared" ca="1" si="331"/>
        <v>39769</v>
      </c>
      <c r="P2996" s="5">
        <v>1342.83</v>
      </c>
      <c r="Q2996" s="5">
        <v>14.720206874982299</v>
      </c>
      <c r="R2996" s="1"/>
      <c r="V2996" s="86">
        <v>39730</v>
      </c>
      <c r="W2996" s="5">
        <v>59.25</v>
      </c>
      <c r="Z2996" s="86">
        <v>39618</v>
      </c>
      <c r="AA2996" s="5">
        <v>95.919899999999998</v>
      </c>
      <c r="AC2996" s="1">
        <v>39617</v>
      </c>
      <c r="AD2996">
        <v>4.7925000000000004</v>
      </c>
      <c r="AE2996" s="87">
        <f t="shared" ca="1" si="332"/>
        <v>-9.0999999999999304E-2</v>
      </c>
      <c r="AF2996" s="87">
        <f t="shared" ca="1" si="333"/>
        <v>7.278435614883165E-2</v>
      </c>
      <c r="AG2996" s="87">
        <f t="shared" ca="1" si="334"/>
        <v>1.1736124786316782</v>
      </c>
      <c r="AI2996" s="1">
        <v>39475</v>
      </c>
      <c r="AJ2996">
        <v>1353.97</v>
      </c>
      <c r="AK2996" s="85">
        <f t="shared" ca="1" si="337"/>
        <v>1.7403533967513082E-2</v>
      </c>
      <c r="AL2996" s="87">
        <f t="shared" ca="1" si="335"/>
        <v>1.6762975674766763E-2</v>
      </c>
      <c r="AM2996" s="87">
        <f t="shared" ca="1" si="336"/>
        <v>27.029486103685684</v>
      </c>
    </row>
    <row r="2997" spans="2:39" x14ac:dyDescent="0.45">
      <c r="B2997" s="86">
        <v>39721</v>
      </c>
      <c r="C2997" s="5">
        <v>156.15</v>
      </c>
      <c r="E2997" s="86">
        <v>39762</v>
      </c>
      <c r="F2997" s="5">
        <v>4.18</v>
      </c>
      <c r="G2997" s="5">
        <v>1.2578327922793786</v>
      </c>
      <c r="I2997" s="86">
        <v>39616</v>
      </c>
      <c r="J2997" s="5">
        <v>21.13</v>
      </c>
      <c r="L2997" s="86">
        <v>39766</v>
      </c>
      <c r="M2997" s="5">
        <v>1.6919999999999999</v>
      </c>
      <c r="O2997" s="86">
        <f t="shared" ca="1" si="331"/>
        <v>39766</v>
      </c>
      <c r="P2997" s="5">
        <v>1337.81</v>
      </c>
      <c r="Q2997" s="5">
        <v>21.308204374593199</v>
      </c>
      <c r="R2997" s="1"/>
      <c r="V2997" s="86">
        <v>39729</v>
      </c>
      <c r="W2997" s="5">
        <v>54</v>
      </c>
      <c r="Z2997" s="86">
        <v>39617</v>
      </c>
      <c r="AA2997" s="5">
        <v>96.53</v>
      </c>
      <c r="AC2997" s="1">
        <v>39616</v>
      </c>
      <c r="AD2997">
        <v>4.8834999999999997</v>
      </c>
      <c r="AE2997" s="87">
        <f t="shared" ca="1" si="332"/>
        <v>-9.7999999999999865E-2</v>
      </c>
      <c r="AF2997" s="87">
        <f t="shared" ca="1" si="333"/>
        <v>9.6466747293216387E-2</v>
      </c>
      <c r="AG2997" s="87">
        <f t="shared" ca="1" si="334"/>
        <v>1.5554795616357837</v>
      </c>
      <c r="AI2997" s="1">
        <v>39472</v>
      </c>
      <c r="AJ2997">
        <v>1330.61</v>
      </c>
      <c r="AK2997" s="85">
        <f t="shared" ca="1" si="337"/>
        <v>-1.5999267724421628E-2</v>
      </c>
      <c r="AL2997" s="87">
        <f t="shared" ca="1" si="335"/>
        <v>1.757287988137788E-2</v>
      </c>
      <c r="AM2997" s="87">
        <f t="shared" ca="1" si="336"/>
        <v>28.335417396711698</v>
      </c>
    </row>
    <row r="2998" spans="2:39" x14ac:dyDescent="0.45">
      <c r="B2998" s="86">
        <v>39720</v>
      </c>
      <c r="C2998" s="5">
        <v>152.05000000000001</v>
      </c>
      <c r="E2998" s="86">
        <v>39759</v>
      </c>
      <c r="F2998" s="5">
        <v>4.2115</v>
      </c>
      <c r="G2998" s="5">
        <v>2.2108368513604386</v>
      </c>
      <c r="I2998" s="86">
        <v>39615</v>
      </c>
      <c r="J2998" s="5">
        <v>20.95</v>
      </c>
      <c r="L2998" s="86">
        <v>39765</v>
      </c>
      <c r="M2998" s="5">
        <v>1.8255999999999999</v>
      </c>
      <c r="O2998" s="86">
        <f t="shared" ca="1" si="331"/>
        <v>39765</v>
      </c>
      <c r="P2998" s="5">
        <v>1350.93</v>
      </c>
      <c r="Q2998" s="5">
        <v>24.803124025586801</v>
      </c>
      <c r="R2998" s="1"/>
      <c r="V2998" s="86">
        <v>39728</v>
      </c>
      <c r="W2998" s="5">
        <v>61.75</v>
      </c>
      <c r="Z2998" s="86">
        <v>39616</v>
      </c>
      <c r="AA2998" s="5">
        <v>96.32</v>
      </c>
      <c r="AC2998" s="1">
        <v>39615</v>
      </c>
      <c r="AD2998">
        <v>4.9814999999999996</v>
      </c>
      <c r="AE2998" s="87">
        <f t="shared" ca="1" si="332"/>
        <v>2.5999999999999801E-2</v>
      </c>
      <c r="AF2998" s="87">
        <f t="shared" ca="1" si="333"/>
        <v>8.932198310979543E-2</v>
      </c>
      <c r="AG2998" s="87">
        <f t="shared" ca="1" si="334"/>
        <v>1.4402737008406807</v>
      </c>
      <c r="AI2998" s="1">
        <v>39471</v>
      </c>
      <c r="AJ2998">
        <v>1352.07</v>
      </c>
      <c r="AK2998" s="85">
        <f t="shared" ca="1" si="337"/>
        <v>1.0012459744009897E-2</v>
      </c>
      <c r="AL2998" s="87">
        <f t="shared" ca="1" si="335"/>
        <v>1.4857715381324814E-2</v>
      </c>
      <c r="AM2998" s="87">
        <f t="shared" ca="1" si="336"/>
        <v>23.957346191020104</v>
      </c>
    </row>
    <row r="2999" spans="2:39" x14ac:dyDescent="0.45">
      <c r="B2999" s="86">
        <v>39717</v>
      </c>
      <c r="C2999" s="5">
        <v>140.9</v>
      </c>
      <c r="E2999" s="86">
        <v>39758</v>
      </c>
      <c r="F2999" s="5">
        <v>4.1234999999999999</v>
      </c>
      <c r="G2999" s="5">
        <v>1.7096676090203444</v>
      </c>
      <c r="I2999" s="86">
        <v>39612</v>
      </c>
      <c r="J2999" s="5">
        <v>21.22</v>
      </c>
      <c r="L2999" s="86">
        <v>39764</v>
      </c>
      <c r="M2999" s="5">
        <v>1.8145</v>
      </c>
      <c r="O2999" s="86">
        <f t="shared" ca="1" si="331"/>
        <v>39764</v>
      </c>
      <c r="P2999" s="5">
        <v>1360.14</v>
      </c>
      <c r="Q2999" s="5">
        <v>24.651816268014201</v>
      </c>
      <c r="R2999" s="1"/>
      <c r="V2999" s="86">
        <v>39727</v>
      </c>
      <c r="W2999" s="5">
        <v>63.75</v>
      </c>
      <c r="Z2999" s="86">
        <v>39615</v>
      </c>
      <c r="AA2999" s="5">
        <v>96.15</v>
      </c>
      <c r="AC2999" s="1">
        <v>39612</v>
      </c>
      <c r="AD2999">
        <v>4.9554999999999998</v>
      </c>
      <c r="AE2999" s="87">
        <f t="shared" ca="1" si="332"/>
        <v>3.6500000000000199E-2</v>
      </c>
      <c r="AF2999" s="87">
        <f t="shared" ca="1" si="333"/>
        <v>0.10090176741101506</v>
      </c>
      <c r="AG2999" s="87">
        <f t="shared" ca="1" si="334"/>
        <v>1.6269921122529485</v>
      </c>
      <c r="AI2999" s="1">
        <v>39470</v>
      </c>
      <c r="AJ2999">
        <v>1338.6</v>
      </c>
      <c r="AK2999" s="85">
        <f t="shared" ca="1" si="337"/>
        <v>2.121554790308066E-2</v>
      </c>
      <c r="AL2999" s="87">
        <f t="shared" ca="1" si="335"/>
        <v>2.0976130127392342E-2</v>
      </c>
      <c r="AM2999" s="87">
        <f t="shared" ca="1" si="336"/>
        <v>33.822993529777506</v>
      </c>
    </row>
    <row r="3000" spans="2:39" x14ac:dyDescent="0.45">
      <c r="B3000" s="86">
        <v>39716</v>
      </c>
      <c r="C3000" s="5">
        <v>138.6</v>
      </c>
      <c r="E3000" s="86">
        <v>39757</v>
      </c>
      <c r="F3000" s="5">
        <v>4.117</v>
      </c>
      <c r="G3000" s="5">
        <v>1.6935907366696781</v>
      </c>
      <c r="I3000" s="86">
        <v>39611</v>
      </c>
      <c r="J3000" s="5">
        <v>23.33</v>
      </c>
      <c r="L3000" s="86">
        <v>39763</v>
      </c>
      <c r="M3000" s="5">
        <v>1.877</v>
      </c>
      <c r="O3000" s="86">
        <f t="shared" ca="1" si="331"/>
        <v>39763</v>
      </c>
      <c r="P3000" s="5">
        <v>1360.03</v>
      </c>
      <c r="Q3000" s="5">
        <v>24.7380751434515</v>
      </c>
      <c r="R3000" s="1"/>
      <c r="V3000" s="86">
        <v>39724</v>
      </c>
      <c r="W3000" s="5">
        <v>66.25</v>
      </c>
      <c r="Z3000" s="86">
        <v>39612</v>
      </c>
      <c r="AA3000" s="5">
        <v>97.5</v>
      </c>
      <c r="AC3000" s="1">
        <v>39611</v>
      </c>
      <c r="AD3000">
        <v>4.9189999999999996</v>
      </c>
      <c r="AE3000" s="87">
        <f t="shared" ca="1" si="332"/>
        <v>0.13749999999999929</v>
      </c>
      <c r="AF3000" s="87">
        <f t="shared" ca="1" si="333"/>
        <v>0.10044764390799113</v>
      </c>
      <c r="AG3000" s="87">
        <f t="shared" ca="1" si="334"/>
        <v>1.6196695907910701</v>
      </c>
      <c r="AI3000" s="1">
        <v>39469</v>
      </c>
      <c r="AJ3000">
        <v>1310.5</v>
      </c>
      <c r="AK3000" s="85">
        <f t="shared" ca="1" si="337"/>
        <v>-1.114710160302055E-2</v>
      </c>
      <c r="AL3000" s="87">
        <f t="shared" ca="1" si="335"/>
        <v>1.1238473661688328E-2</v>
      </c>
      <c r="AM3000" s="87">
        <f t="shared" ca="1" si="336"/>
        <v>18.121494271599179</v>
      </c>
    </row>
    <row r="3001" spans="2:39" x14ac:dyDescent="0.45">
      <c r="B3001" s="86">
        <v>39715</v>
      </c>
      <c r="C3001" s="5">
        <v>145.44999999999999</v>
      </c>
      <c r="E3001" s="86">
        <v>39756</v>
      </c>
      <c r="F3001" s="5">
        <v>4.2160000000000002</v>
      </c>
      <c r="G3001" s="5">
        <v>2.3369551949777154</v>
      </c>
      <c r="I3001" s="86">
        <v>39610</v>
      </c>
      <c r="J3001" s="5">
        <v>24.12</v>
      </c>
      <c r="L3001" s="86">
        <v>39762</v>
      </c>
      <c r="M3001" s="5">
        <v>1.867</v>
      </c>
      <c r="O3001" s="86">
        <f t="shared" ca="1" si="331"/>
        <v>39762</v>
      </c>
      <c r="P3001" s="5">
        <v>1339.87</v>
      </c>
      <c r="Q3001" s="5">
        <v>22.756741719537299</v>
      </c>
      <c r="R3001" s="1"/>
      <c r="V3001" s="86">
        <v>39723</v>
      </c>
      <c r="W3001" s="5">
        <v>71.25</v>
      </c>
      <c r="Z3001" s="86">
        <v>39611</v>
      </c>
      <c r="AA3001" s="5">
        <v>97.07</v>
      </c>
      <c r="AC3001" s="1">
        <v>39610</v>
      </c>
      <c r="AD3001">
        <v>4.7815000000000003</v>
      </c>
      <c r="AE3001" s="87">
        <f t="shared" ca="1" si="332"/>
        <v>-8.0999999999999517E-2</v>
      </c>
      <c r="AF3001" s="87">
        <f t="shared" ca="1" si="333"/>
        <v>0.11338834449213311</v>
      </c>
      <c r="AG3001" s="87">
        <f t="shared" ca="1" si="334"/>
        <v>1.8283321178968905</v>
      </c>
      <c r="AI3001" s="1">
        <v>39465</v>
      </c>
      <c r="AJ3001">
        <v>1325.19</v>
      </c>
      <c r="AK3001" s="85">
        <f t="shared" ca="1" si="337"/>
        <v>-6.063725114229976E-3</v>
      </c>
      <c r="AL3001" s="87">
        <f t="shared" ca="1" si="335"/>
        <v>1.2557857987641257E-2</v>
      </c>
      <c r="AM3001" s="87">
        <f t="shared" ca="1" si="336"/>
        <v>20.248937572578711</v>
      </c>
    </row>
    <row r="3002" spans="2:39" x14ac:dyDescent="0.45">
      <c r="B3002" s="86">
        <v>39714</v>
      </c>
      <c r="C3002" s="5">
        <v>142.4</v>
      </c>
      <c r="E3002" s="86">
        <v>39755</v>
      </c>
      <c r="F3002" s="5">
        <v>4.4450000000000003</v>
      </c>
      <c r="G3002" s="5">
        <v>1.109686141813679</v>
      </c>
      <c r="I3002" s="86">
        <v>39609</v>
      </c>
      <c r="J3002" s="5">
        <v>23.18</v>
      </c>
      <c r="L3002" s="86">
        <v>39759</v>
      </c>
      <c r="M3002" s="5">
        <v>1.81</v>
      </c>
      <c r="O3002" s="86">
        <f t="shared" ca="1" si="331"/>
        <v>39759</v>
      </c>
      <c r="P3002" s="5">
        <v>1335.49</v>
      </c>
      <c r="Q3002" s="5">
        <v>22.570039892085301</v>
      </c>
      <c r="R3002" s="1"/>
      <c r="V3002" s="86">
        <v>39722</v>
      </c>
      <c r="W3002" s="5">
        <v>66.25</v>
      </c>
      <c r="Z3002" s="86">
        <v>39610</v>
      </c>
      <c r="AA3002" s="5">
        <v>97.23</v>
      </c>
      <c r="AC3002" s="1">
        <v>39609</v>
      </c>
      <c r="AD3002">
        <v>4.8624999999999998</v>
      </c>
      <c r="AE3002" s="87">
        <f t="shared" ca="1" si="332"/>
        <v>0.125</v>
      </c>
      <c r="AF3002" s="87">
        <f t="shared" ca="1" si="333"/>
        <v>0.10293161160045382</v>
      </c>
      <c r="AG3002" s="87">
        <f t="shared" ca="1" si="334"/>
        <v>1.6597223663412313</v>
      </c>
      <c r="AI3002" s="1">
        <v>39464</v>
      </c>
      <c r="AJ3002">
        <v>1333.25</v>
      </c>
      <c r="AK3002" s="85">
        <f t="shared" ca="1" si="337"/>
        <v>-2.9524212102825451E-2</v>
      </c>
      <c r="AL3002" s="87">
        <f t="shared" ca="1" si="335"/>
        <v>1.8643894543807746E-2</v>
      </c>
      <c r="AM3002" s="87">
        <f t="shared" ca="1" si="336"/>
        <v>30.062376648855011</v>
      </c>
    </row>
    <row r="3003" spans="2:39" x14ac:dyDescent="0.45">
      <c r="B3003" s="86">
        <v>39713</v>
      </c>
      <c r="C3003" s="5">
        <v>141.30000000000001</v>
      </c>
      <c r="E3003" s="86">
        <v>39752</v>
      </c>
      <c r="F3003" s="5">
        <v>4.4634999999999998</v>
      </c>
      <c r="G3003" s="5">
        <v>1.559340138220866</v>
      </c>
      <c r="I3003" s="86">
        <v>39608</v>
      </c>
      <c r="J3003" s="5">
        <v>23.12</v>
      </c>
      <c r="L3003" s="86">
        <v>39758</v>
      </c>
      <c r="M3003" s="5">
        <v>1.7375</v>
      </c>
      <c r="O3003" s="86">
        <f t="shared" ca="1" si="331"/>
        <v>39758</v>
      </c>
      <c r="P3003" s="5">
        <v>1358.44</v>
      </c>
      <c r="Q3003" s="5">
        <v>21.917382123157399</v>
      </c>
      <c r="R3003" s="1"/>
      <c r="V3003" s="86">
        <v>39721</v>
      </c>
      <c r="W3003" s="5">
        <v>66.5</v>
      </c>
      <c r="Z3003" s="86">
        <v>39609</v>
      </c>
      <c r="AA3003" s="5">
        <v>97.25</v>
      </c>
      <c r="AC3003" s="1">
        <v>39608</v>
      </c>
      <c r="AD3003">
        <v>4.7374999999999998</v>
      </c>
      <c r="AE3003" s="87">
        <f t="shared" ca="1" si="332"/>
        <v>7.5000000000000178E-2</v>
      </c>
      <c r="AF3003" s="87">
        <f t="shared" ca="1" si="333"/>
        <v>0.10121429411566985</v>
      </c>
      <c r="AG3003" s="87">
        <f t="shared" ca="1" si="334"/>
        <v>1.632031453945255</v>
      </c>
      <c r="AI3003" s="1">
        <v>39463</v>
      </c>
      <c r="AJ3003">
        <v>1373.2</v>
      </c>
      <c r="AK3003" s="85">
        <f t="shared" ca="1" si="337"/>
        <v>-5.6278855222337484E-3</v>
      </c>
      <c r="AL3003" s="87">
        <f t="shared" ca="1" si="335"/>
        <v>1.5147771686648191E-2</v>
      </c>
      <c r="AM3003" s="87">
        <f t="shared" ca="1" si="336"/>
        <v>24.42504793002735</v>
      </c>
    </row>
    <row r="3004" spans="2:39" x14ac:dyDescent="0.45">
      <c r="B3004" s="86">
        <v>39710</v>
      </c>
      <c r="C3004" s="5">
        <v>142.85</v>
      </c>
      <c r="E3004" s="86">
        <v>39751</v>
      </c>
      <c r="F3004" s="5">
        <v>4.4604999999999997</v>
      </c>
      <c r="G3004" s="5">
        <v>1.4762134838836849</v>
      </c>
      <c r="I3004" s="86">
        <v>39605</v>
      </c>
      <c r="J3004" s="5">
        <v>23.56</v>
      </c>
      <c r="L3004" s="86">
        <v>39757</v>
      </c>
      <c r="M3004" s="5">
        <v>1.7110000000000001</v>
      </c>
      <c r="O3004" s="86">
        <f t="shared" ca="1" si="331"/>
        <v>39757</v>
      </c>
      <c r="P3004" s="5">
        <v>1361.76</v>
      </c>
      <c r="Q3004" s="5">
        <v>22.202026152079998</v>
      </c>
      <c r="R3004" s="1"/>
      <c r="V3004" s="86">
        <v>39720</v>
      </c>
      <c r="W3004" s="5">
        <v>70</v>
      </c>
      <c r="Z3004" s="86">
        <v>39608</v>
      </c>
      <c r="AA3004" s="5">
        <v>97.21</v>
      </c>
      <c r="AC3004" s="1">
        <v>39605</v>
      </c>
      <c r="AD3004">
        <v>4.6624999999999996</v>
      </c>
      <c r="AE3004" s="87">
        <f t="shared" ca="1" si="332"/>
        <v>-0.10400000000000009</v>
      </c>
      <c r="AF3004" s="87">
        <f t="shared" ca="1" si="333"/>
        <v>0.10793362157672008</v>
      </c>
      <c r="AG3004" s="87">
        <f t="shared" ca="1" si="334"/>
        <v>1.7403773537176699</v>
      </c>
      <c r="AI3004" s="1">
        <v>39462</v>
      </c>
      <c r="AJ3004">
        <v>1380.95</v>
      </c>
      <c r="AK3004" s="85">
        <f t="shared" ca="1" si="337"/>
        <v>-2.5240865236445295E-2</v>
      </c>
      <c r="AL3004" s="87">
        <f t="shared" ca="1" si="335"/>
        <v>1.7340101558373896E-2</v>
      </c>
      <c r="AM3004" s="87">
        <f t="shared" ca="1" si="336"/>
        <v>27.960073629056737</v>
      </c>
    </row>
    <row r="3005" spans="2:39" x14ac:dyDescent="0.45">
      <c r="B3005" s="86">
        <v>39709</v>
      </c>
      <c r="C3005" s="5">
        <v>149.4</v>
      </c>
      <c r="E3005" s="86">
        <v>39750</v>
      </c>
      <c r="F3005" s="5">
        <v>4.3414999999999999</v>
      </c>
      <c r="G3005" s="5">
        <v>1.3917225537680542</v>
      </c>
      <c r="I3005" s="86">
        <v>39604</v>
      </c>
      <c r="J3005" s="5">
        <v>18.63</v>
      </c>
      <c r="L3005" s="86">
        <v>39756</v>
      </c>
      <c r="M3005" s="5">
        <v>1.7014</v>
      </c>
      <c r="O3005" s="86">
        <f t="shared" ca="1" si="331"/>
        <v>39756</v>
      </c>
      <c r="P3005" s="5">
        <v>1360.68</v>
      </c>
      <c r="Q3005" s="5">
        <v>22.672028637660599</v>
      </c>
      <c r="R3005" s="1"/>
      <c r="V3005" s="86">
        <v>39717</v>
      </c>
      <c r="W3005" s="5">
        <v>67.5</v>
      </c>
      <c r="Z3005" s="86">
        <v>39605</v>
      </c>
      <c r="AA3005" s="5">
        <v>96.905000000000001</v>
      </c>
      <c r="AC3005" s="1">
        <v>39604</v>
      </c>
      <c r="AD3005">
        <v>4.7664999999999997</v>
      </c>
      <c r="AE3005" s="87">
        <f t="shared" ca="1" si="332"/>
        <v>9.2999999999999972E-2</v>
      </c>
      <c r="AF3005" s="87">
        <f t="shared" ca="1" si="333"/>
        <v>0.10738588904817341</v>
      </c>
      <c r="AG3005" s="87">
        <f t="shared" ca="1" si="334"/>
        <v>1.7315454320731287</v>
      </c>
      <c r="AI3005" s="1">
        <v>39461</v>
      </c>
      <c r="AJ3005">
        <v>1416.25</v>
      </c>
      <c r="AK3005" s="85">
        <f t="shared" ca="1" si="337"/>
        <v>1.0811990589615702E-2</v>
      </c>
      <c r="AL3005" s="87">
        <f t="shared" ca="1" si="335"/>
        <v>1.2434366469931521E-2</v>
      </c>
      <c r="AM3005" s="87">
        <f t="shared" ca="1" si="336"/>
        <v>20.04981348347782</v>
      </c>
    </row>
    <row r="3006" spans="2:39" x14ac:dyDescent="0.45">
      <c r="B3006" s="86">
        <v>39708</v>
      </c>
      <c r="C3006" s="5">
        <v>148.35</v>
      </c>
      <c r="E3006" s="86">
        <v>39749</v>
      </c>
      <c r="F3006" s="5">
        <v>4.3730000000000002</v>
      </c>
      <c r="G3006" s="5">
        <v>0.99975246936429185</v>
      </c>
      <c r="I3006" s="86">
        <v>39603</v>
      </c>
      <c r="J3006" s="5">
        <v>20.8</v>
      </c>
      <c r="L3006" s="86">
        <v>39755</v>
      </c>
      <c r="M3006" s="5">
        <v>1.7509999999999999</v>
      </c>
      <c r="O3006" s="86">
        <f t="shared" ca="1" si="331"/>
        <v>39755</v>
      </c>
      <c r="P3006" s="5">
        <v>1404.05</v>
      </c>
      <c r="Q3006" s="5">
        <v>15.9465503941038</v>
      </c>
      <c r="R3006" s="1"/>
      <c r="V3006" s="86">
        <v>39716</v>
      </c>
      <c r="W3006" s="5">
        <v>67.44</v>
      </c>
      <c r="Z3006" s="86">
        <v>39604</v>
      </c>
      <c r="AA3006" s="5">
        <v>97.17</v>
      </c>
      <c r="AC3006" s="1">
        <v>39603</v>
      </c>
      <c r="AD3006">
        <v>4.6734999999999998</v>
      </c>
      <c r="AE3006" s="87">
        <f t="shared" ca="1" si="332"/>
        <v>0.11799999999999944</v>
      </c>
      <c r="AF3006" s="87">
        <f t="shared" ca="1" si="333"/>
        <v>9.3909974621087369E-2</v>
      </c>
      <c r="AG3006" s="87">
        <f t="shared" ca="1" si="334"/>
        <v>1.5142528410627636</v>
      </c>
      <c r="AI3006" s="1">
        <v>39458</v>
      </c>
      <c r="AJ3006">
        <v>1401.02</v>
      </c>
      <c r="AK3006" s="85">
        <f t="shared" ca="1" si="337"/>
        <v>-1.3688696209515521E-2</v>
      </c>
      <c r="AL3006" s="87">
        <f t="shared" ca="1" si="335"/>
        <v>1.5782938308015464E-2</v>
      </c>
      <c r="AM3006" s="87">
        <f t="shared" ca="1" si="336"/>
        <v>25.449223332943134</v>
      </c>
    </row>
    <row r="3007" spans="2:39" x14ac:dyDescent="0.45">
      <c r="B3007" s="86">
        <v>39707</v>
      </c>
      <c r="C3007" s="5">
        <v>152.44999999999999</v>
      </c>
      <c r="E3007" s="86">
        <v>39748</v>
      </c>
      <c r="F3007" s="5">
        <v>4.1985000000000001</v>
      </c>
      <c r="G3007" s="5">
        <v>1.6959893867592479</v>
      </c>
      <c r="I3007" s="86">
        <v>39602</v>
      </c>
      <c r="J3007" s="5">
        <v>20.239999999999998</v>
      </c>
      <c r="L3007" s="86">
        <v>39752</v>
      </c>
      <c r="M3007" s="5">
        <v>1.7024999999999999</v>
      </c>
      <c r="O3007" s="86">
        <f t="shared" ca="1" si="331"/>
        <v>39752</v>
      </c>
      <c r="P3007" s="5">
        <v>1377.2</v>
      </c>
      <c r="Q3007" s="5">
        <v>11.5603228400864</v>
      </c>
      <c r="R3007" s="1"/>
      <c r="V3007" s="86">
        <v>39715</v>
      </c>
      <c r="W3007" s="5">
        <v>75.75</v>
      </c>
      <c r="Z3007" s="86">
        <v>39603</v>
      </c>
      <c r="AA3007" s="5">
        <v>96.75</v>
      </c>
      <c r="AC3007" s="1">
        <v>39602</v>
      </c>
      <c r="AD3007">
        <v>4.5555000000000003</v>
      </c>
      <c r="AE3007" s="87">
        <f t="shared" ca="1" si="332"/>
        <v>-4.8999999999999488E-2</v>
      </c>
      <c r="AF3007" s="87">
        <f t="shared" ca="1" si="333"/>
        <v>7.2519537597348832E-2</v>
      </c>
      <c r="AG3007" s="87">
        <f t="shared" ca="1" si="334"/>
        <v>1.1693424077945072</v>
      </c>
      <c r="AI3007" s="1">
        <v>39457</v>
      </c>
      <c r="AJ3007">
        <v>1420.33</v>
      </c>
      <c r="AK3007" s="85">
        <f t="shared" ca="1" si="337"/>
        <v>7.9167463024648072E-3</v>
      </c>
      <c r="AL3007" s="87">
        <f t="shared" ca="1" si="335"/>
        <v>1.4021403639134213E-2</v>
      </c>
      <c r="AM3007" s="87">
        <f t="shared" ca="1" si="336"/>
        <v>22.608834026326257</v>
      </c>
    </row>
    <row r="3008" spans="2:39" x14ac:dyDescent="0.45">
      <c r="B3008" s="86">
        <v>39706</v>
      </c>
      <c r="C3008" s="5">
        <v>134.55000000000001</v>
      </c>
      <c r="E3008" s="86">
        <v>39745</v>
      </c>
      <c r="F3008" s="5">
        <v>4.1680000000000001</v>
      </c>
      <c r="G3008" s="5">
        <v>2.0403234016531142</v>
      </c>
      <c r="I3008" s="86">
        <v>39601</v>
      </c>
      <c r="J3008" s="5">
        <v>19.829999999999998</v>
      </c>
      <c r="L3008" s="86">
        <v>39751</v>
      </c>
      <c r="M3008" s="5">
        <v>1.7047000000000001</v>
      </c>
      <c r="O3008" s="86">
        <f t="shared" ca="1" si="331"/>
        <v>39751</v>
      </c>
      <c r="P3008" s="5">
        <v>1377.65</v>
      </c>
      <c r="Q3008" s="5">
        <v>14.0879050555804</v>
      </c>
      <c r="R3008" s="1"/>
      <c r="V3008" s="86">
        <v>39714</v>
      </c>
      <c r="W3008" s="5">
        <v>71</v>
      </c>
      <c r="Z3008" s="86">
        <v>39602</v>
      </c>
      <c r="AA3008" s="5">
        <v>96.85</v>
      </c>
      <c r="AC3008" s="1">
        <v>39601</v>
      </c>
      <c r="AD3008">
        <v>4.6044999999999998</v>
      </c>
      <c r="AE3008" s="87">
        <f t="shared" ca="1" si="332"/>
        <v>-0.10250000000000004</v>
      </c>
      <c r="AF3008" s="87">
        <f t="shared" ca="1" si="333"/>
        <v>8.8066736058514103E-2</v>
      </c>
      <c r="AG3008" s="87">
        <f t="shared" ca="1" si="334"/>
        <v>1.4200334503102372</v>
      </c>
      <c r="AI3008" s="1">
        <v>39456</v>
      </c>
      <c r="AJ3008">
        <v>1409.13</v>
      </c>
      <c r="AK3008" s="85">
        <f t="shared" ca="1" si="337"/>
        <v>1.3532064228746948E-2</v>
      </c>
      <c r="AL3008" s="87">
        <f t="shared" ca="1" si="335"/>
        <v>1.8047932716879479E-2</v>
      </c>
      <c r="AM3008" s="87">
        <f t="shared" ca="1" si="336"/>
        <v>29.101417077486492</v>
      </c>
    </row>
    <row r="3009" spans="2:39" x14ac:dyDescent="0.45">
      <c r="B3009" s="86">
        <v>39703</v>
      </c>
      <c r="C3009" s="5">
        <v>121.3</v>
      </c>
      <c r="E3009" s="86">
        <v>39744</v>
      </c>
      <c r="F3009" s="5">
        <v>4.1064999999999996</v>
      </c>
      <c r="G3009" s="5">
        <v>2.0338886195331991</v>
      </c>
      <c r="I3009" s="86">
        <v>39598</v>
      </c>
      <c r="J3009" s="5">
        <v>17.829999999999998</v>
      </c>
      <c r="L3009" s="86">
        <v>39750</v>
      </c>
      <c r="M3009" s="5">
        <v>1.6724000000000001</v>
      </c>
      <c r="O3009" s="86">
        <f t="shared" ca="1" si="331"/>
        <v>39750</v>
      </c>
      <c r="P3009" s="5">
        <v>1385.67</v>
      </c>
      <c r="Q3009" s="5">
        <v>14.449422594062399</v>
      </c>
      <c r="R3009" s="1"/>
      <c r="V3009" s="86">
        <v>39713</v>
      </c>
      <c r="W3009" s="5">
        <v>68.75</v>
      </c>
      <c r="Z3009" s="86">
        <v>39601</v>
      </c>
      <c r="AA3009" s="5">
        <v>96.78</v>
      </c>
      <c r="AC3009" s="1">
        <v>39598</v>
      </c>
      <c r="AD3009">
        <v>4.7069999999999999</v>
      </c>
      <c r="AE3009" s="87">
        <f t="shared" ca="1" si="332"/>
        <v>-1.1499999999999844E-2</v>
      </c>
      <c r="AF3009" s="87">
        <f t="shared" ca="1" si="333"/>
        <v>4.9988331971904422E-2</v>
      </c>
      <c r="AG3009" s="87">
        <f t="shared" ca="1" si="334"/>
        <v>0.80603763353001301</v>
      </c>
      <c r="AI3009" s="1">
        <v>39455</v>
      </c>
      <c r="AJ3009">
        <v>1390.19</v>
      </c>
      <c r="AK3009" s="85">
        <f t="shared" ca="1" si="337"/>
        <v>-1.8522677387938526E-2</v>
      </c>
      <c r="AL3009" s="87">
        <f t="shared" ca="1" si="335"/>
        <v>1.3761113121296149E-2</v>
      </c>
      <c r="AM3009" s="87">
        <f t="shared" ca="1" si="336"/>
        <v>22.18912817747654</v>
      </c>
    </row>
    <row r="3010" spans="2:39" x14ac:dyDescent="0.45">
      <c r="B3010" s="86">
        <v>39702</v>
      </c>
      <c r="C3010" s="5">
        <v>121.75</v>
      </c>
      <c r="E3010" s="86">
        <v>39743</v>
      </c>
      <c r="F3010" s="5">
        <v>4.01</v>
      </c>
      <c r="G3010" s="5">
        <v>0.68089891564999128</v>
      </c>
      <c r="I3010" s="86">
        <v>39597</v>
      </c>
      <c r="J3010" s="5">
        <v>18.14</v>
      </c>
      <c r="L3010" s="86">
        <v>39749</v>
      </c>
      <c r="M3010" s="5">
        <v>1.5680000000000001</v>
      </c>
      <c r="O3010" s="86">
        <f t="shared" ca="1" si="331"/>
        <v>39749</v>
      </c>
      <c r="P3010" s="5">
        <v>1400.38</v>
      </c>
      <c r="Q3010" s="5">
        <v>13.862617169358799</v>
      </c>
      <c r="R3010" s="1"/>
      <c r="V3010" s="86">
        <v>39710</v>
      </c>
      <c r="W3010" s="5">
        <v>66.25</v>
      </c>
      <c r="Z3010" s="86">
        <v>39598</v>
      </c>
      <c r="AA3010" s="5">
        <v>98.22</v>
      </c>
      <c r="AC3010" s="1">
        <v>39597</v>
      </c>
      <c r="AD3010">
        <v>4.7184999999999997</v>
      </c>
      <c r="AE3010" s="87">
        <f t="shared" ca="1" si="332"/>
        <v>6.9999999999999396E-2</v>
      </c>
      <c r="AF3010" s="87">
        <f t="shared" ca="1" si="333"/>
        <v>5.1693608566888087E-2</v>
      </c>
      <c r="AG3010" s="87">
        <f t="shared" ca="1" si="334"/>
        <v>0.83353439241181149</v>
      </c>
      <c r="AI3010" s="1">
        <v>39454</v>
      </c>
      <c r="AJ3010">
        <v>1416.18</v>
      </c>
      <c r="AK3010" s="85">
        <f t="shared" ca="1" si="337"/>
        <v>3.2180407641025214E-3</v>
      </c>
      <c r="AL3010" s="87">
        <f t="shared" ca="1" si="335"/>
        <v>1.3069976630503946E-2</v>
      </c>
      <c r="AM3010" s="87">
        <f t="shared" ca="1" si="336"/>
        <v>21.074704071872279</v>
      </c>
    </row>
    <row r="3011" spans="2:39" x14ac:dyDescent="0.45">
      <c r="B3011" s="86">
        <v>39701</v>
      </c>
      <c r="C3011" s="5">
        <v>118.2</v>
      </c>
      <c r="E3011" s="86">
        <v>39742</v>
      </c>
      <c r="F3011" s="5">
        <v>4.1505000000000001</v>
      </c>
      <c r="G3011" s="5">
        <v>1.3325020325187782</v>
      </c>
      <c r="I3011" s="86">
        <v>39596</v>
      </c>
      <c r="J3011" s="5">
        <v>19.07</v>
      </c>
      <c r="L3011" s="86">
        <v>39748</v>
      </c>
      <c r="M3011" s="5">
        <v>1.4095</v>
      </c>
      <c r="O3011" s="86">
        <f t="shared" ca="1" si="331"/>
        <v>39748</v>
      </c>
      <c r="P3011" s="5">
        <v>1398.26</v>
      </c>
      <c r="Q3011" s="5">
        <v>13.8416895366354</v>
      </c>
      <c r="R3011" s="1"/>
      <c r="V3011" s="86">
        <v>39709</v>
      </c>
      <c r="W3011" s="5">
        <v>68.75</v>
      </c>
      <c r="Z3011" s="86">
        <v>39597</v>
      </c>
      <c r="AA3011" s="5">
        <v>98.215000000000003</v>
      </c>
      <c r="AC3011" s="1">
        <v>39596</v>
      </c>
      <c r="AD3011">
        <v>4.6485000000000003</v>
      </c>
      <c r="AE3011" s="87">
        <f t="shared" ca="1" si="332"/>
        <v>9.1000000000000192E-2</v>
      </c>
      <c r="AF3011" s="87">
        <f t="shared" ca="1" si="333"/>
        <v>7.1995948960109205E-2</v>
      </c>
      <c r="AG3011" s="87">
        <f t="shared" ca="1" si="334"/>
        <v>1.1608997946994946</v>
      </c>
      <c r="AI3011" s="1">
        <v>39451</v>
      </c>
      <c r="AJ3011">
        <v>1411.63</v>
      </c>
      <c r="AK3011" s="85">
        <f t="shared" ca="1" si="337"/>
        <v>-2.48579500644866E-2</v>
      </c>
      <c r="AL3011" s="87">
        <f t="shared" ca="1" si="335"/>
        <v>1.0666386640806965E-2</v>
      </c>
      <c r="AM3011" s="87">
        <f t="shared" ca="1" si="336"/>
        <v>17.199031668238817</v>
      </c>
    </row>
    <row r="3012" spans="2:39" x14ac:dyDescent="0.45">
      <c r="B3012" s="86">
        <v>39700</v>
      </c>
      <c r="C3012" s="5">
        <v>118.3</v>
      </c>
      <c r="E3012" s="86">
        <v>39741</v>
      </c>
      <c r="F3012" s="5">
        <v>4.2874999999999996</v>
      </c>
      <c r="G3012" s="5">
        <v>1.3028531191197312</v>
      </c>
      <c r="I3012" s="86">
        <v>39595</v>
      </c>
      <c r="J3012" s="5">
        <v>19.64</v>
      </c>
      <c r="L3012" s="86">
        <v>39745</v>
      </c>
      <c r="M3012" s="5">
        <v>1.3965000000000001</v>
      </c>
      <c r="O3012" s="86">
        <f t="shared" ca="1" si="331"/>
        <v>39745</v>
      </c>
      <c r="P3012" s="5">
        <v>1390.84</v>
      </c>
      <c r="Q3012" s="5">
        <v>14.9729078726024</v>
      </c>
      <c r="R3012" s="1"/>
      <c r="V3012" s="86">
        <v>39708</v>
      </c>
      <c r="W3012" s="5">
        <v>67</v>
      </c>
      <c r="Z3012" s="86">
        <v>39596</v>
      </c>
      <c r="AA3012" s="5">
        <v>98.31</v>
      </c>
      <c r="AC3012" s="1">
        <v>39595</v>
      </c>
      <c r="AD3012">
        <v>4.5575000000000001</v>
      </c>
      <c r="AE3012" s="87">
        <f t="shared" ca="1" si="332"/>
        <v>9.6499999999999808E-2</v>
      </c>
      <c r="AF3012" s="87">
        <f t="shared" ca="1" si="333"/>
        <v>8.0474115921414735E-2</v>
      </c>
      <c r="AG3012" s="87">
        <f t="shared" ca="1" si="334"/>
        <v>1.2976061292498031</v>
      </c>
      <c r="AI3012" s="1">
        <v>39450</v>
      </c>
      <c r="AJ3012">
        <v>1447.16</v>
      </c>
      <c r="AK3012" s="85">
        <f t="shared" ca="1" si="337"/>
        <v>0</v>
      </c>
      <c r="AL3012" s="87">
        <f t="shared" ca="1" si="335"/>
        <v>7.3256512979621817E-3</v>
      </c>
      <c r="AM3012" s="87">
        <f t="shared" ca="1" si="336"/>
        <v>11.812257787665786</v>
      </c>
    </row>
    <row r="3013" spans="2:39" x14ac:dyDescent="0.45">
      <c r="B3013" s="86">
        <v>39699</v>
      </c>
      <c r="C3013" s="5">
        <v>112.5</v>
      </c>
      <c r="E3013" s="86">
        <v>39738</v>
      </c>
      <c r="F3013" s="5">
        <v>4.468</v>
      </c>
      <c r="G3013" s="5">
        <v>1.6954910793041664</v>
      </c>
      <c r="I3013" s="86">
        <v>39591</v>
      </c>
      <c r="J3013" s="5">
        <v>19.55</v>
      </c>
      <c r="L3013" s="86">
        <v>39744</v>
      </c>
      <c r="M3013" s="5">
        <v>1.3478000000000001</v>
      </c>
      <c r="O3013" s="86">
        <f t="shared" ca="1" si="331"/>
        <v>39744</v>
      </c>
      <c r="P3013" s="5">
        <v>1385.35</v>
      </c>
      <c r="Q3013" s="5">
        <v>14.977880599990501</v>
      </c>
      <c r="R3013" s="1"/>
      <c r="V3013" s="86">
        <v>39707</v>
      </c>
      <c r="W3013" s="5">
        <v>64.75</v>
      </c>
      <c r="Z3013" s="86">
        <v>39595</v>
      </c>
      <c r="AA3013" s="5">
        <v>97.83</v>
      </c>
      <c r="AC3013" s="1">
        <v>39594</v>
      </c>
      <c r="AD3013">
        <v>4.4610000000000003</v>
      </c>
      <c r="AE3013" s="87">
        <f t="shared" ca="1" si="332"/>
        <v>-1.499999999999968E-2</v>
      </c>
      <c r="AF3013" s="87">
        <f t="shared" ca="1" si="333"/>
        <v>7.1683767339614402E-2</v>
      </c>
      <c r="AG3013" s="87">
        <f t="shared" ca="1" si="334"/>
        <v>1.1558660173220734</v>
      </c>
      <c r="AI3013" s="1">
        <v>39449</v>
      </c>
      <c r="AJ3013">
        <v>1447.16</v>
      </c>
      <c r="AK3013" s="85">
        <f t="shared" ca="1" si="337"/>
        <v>-1.4543116598507804E-2</v>
      </c>
      <c r="AL3013" s="87">
        <f t="shared" ca="1" si="335"/>
        <v>7.5648959391876576E-3</v>
      </c>
      <c r="AM3013" s="87">
        <f t="shared" ca="1" si="336"/>
        <v>12.198028180157584</v>
      </c>
    </row>
    <row r="3014" spans="2:39" x14ac:dyDescent="0.45">
      <c r="B3014" s="86">
        <v>39696</v>
      </c>
      <c r="C3014" s="5">
        <v>111.6</v>
      </c>
      <c r="E3014" s="86">
        <v>39737</v>
      </c>
      <c r="F3014" s="5">
        <v>4.5460000000000003</v>
      </c>
      <c r="G3014" s="5">
        <v>1.8608103073661235</v>
      </c>
      <c r="I3014" s="86">
        <v>39590</v>
      </c>
      <c r="J3014" s="5">
        <v>18.05</v>
      </c>
      <c r="L3014" s="86">
        <v>39743</v>
      </c>
      <c r="M3014" s="5">
        <v>1.4125000000000001</v>
      </c>
      <c r="O3014" s="86">
        <f t="shared" ca="1" si="331"/>
        <v>39743</v>
      </c>
      <c r="P3014" s="5">
        <v>1375.93</v>
      </c>
      <c r="Q3014" s="5">
        <v>14.169497204232901</v>
      </c>
      <c r="R3014" s="1"/>
      <c r="V3014" s="86">
        <v>39706</v>
      </c>
      <c r="W3014" s="5">
        <v>61.88</v>
      </c>
      <c r="Z3014" s="86">
        <v>39591</v>
      </c>
      <c r="AA3014" s="5">
        <v>98.38</v>
      </c>
      <c r="AC3014" s="1">
        <v>39591</v>
      </c>
      <c r="AD3014">
        <v>4.476</v>
      </c>
      <c r="AE3014" s="87">
        <f t="shared" ca="1" si="332"/>
        <v>-4.3499999999999872E-2</v>
      </c>
      <c r="AF3014" s="87">
        <f t="shared" ca="1" si="333"/>
        <v>7.7535341404204983E-2</v>
      </c>
      <c r="AG3014" s="87">
        <f t="shared" ca="1" si="334"/>
        <v>1.2502198140060499</v>
      </c>
      <c r="AI3014" s="1">
        <v>39447</v>
      </c>
      <c r="AJ3014">
        <v>1468.36</v>
      </c>
      <c r="AK3014" s="85">
        <f t="shared" ca="1" si="337"/>
        <v>-6.8751649401552397E-3</v>
      </c>
      <c r="AL3014" s="87">
        <f t="shared" ca="1" si="335"/>
        <v>7.4207043161744705E-3</v>
      </c>
      <c r="AM3014" s="87">
        <f t="shared" ca="1" si="336"/>
        <v>11.965526174182022</v>
      </c>
    </row>
    <row r="3015" spans="2:39" x14ac:dyDescent="0.45">
      <c r="B3015" s="86">
        <v>39695</v>
      </c>
      <c r="C3015" s="5">
        <v>110.8</v>
      </c>
      <c r="E3015" s="86">
        <v>39736</v>
      </c>
      <c r="F3015" s="5">
        <v>4.5354999999999999</v>
      </c>
      <c r="G3015" s="5">
        <v>1.8486670873902658</v>
      </c>
      <c r="I3015" s="86">
        <v>39589</v>
      </c>
      <c r="J3015" s="5">
        <v>18.59</v>
      </c>
      <c r="L3015" s="86">
        <v>39742</v>
      </c>
      <c r="M3015" s="5">
        <v>1.49</v>
      </c>
      <c r="O3015" s="86">
        <f t="shared" ca="1" si="331"/>
        <v>39742</v>
      </c>
      <c r="P3015" s="5">
        <v>1394.35</v>
      </c>
      <c r="Q3015" s="5">
        <v>13.998197192532899</v>
      </c>
      <c r="R3015" s="1"/>
      <c r="V3015" s="86">
        <v>39703</v>
      </c>
      <c r="W3015" s="5">
        <v>61.5</v>
      </c>
      <c r="Z3015" s="86">
        <v>39590</v>
      </c>
      <c r="AA3015" s="5">
        <v>98.97</v>
      </c>
      <c r="AC3015" s="1">
        <v>39590</v>
      </c>
      <c r="AD3015">
        <v>4.5194999999999999</v>
      </c>
      <c r="AE3015" s="87">
        <f t="shared" ca="1" si="332"/>
        <v>0.11899999999999977</v>
      </c>
      <c r="AF3015" s="87">
        <f t="shared" ca="1" si="333"/>
        <v>7.5332042761806439E-2</v>
      </c>
      <c r="AG3015" s="87">
        <f t="shared" ca="1" si="334"/>
        <v>1.2146926909030631</v>
      </c>
      <c r="AI3015" s="1">
        <v>39444</v>
      </c>
      <c r="AJ3015">
        <v>1478.49</v>
      </c>
      <c r="AK3015" s="85">
        <f t="shared" ca="1" si="337"/>
        <v>1.4349244050534771E-3</v>
      </c>
      <c r="AL3015" s="87">
        <f t="shared" ca="1" si="335"/>
        <v>9.4579575424848274E-3</v>
      </c>
      <c r="AM3015" s="87">
        <f t="shared" ca="1" si="336"/>
        <v>15.250498295995401</v>
      </c>
    </row>
    <row r="3016" spans="2:39" x14ac:dyDescent="0.45">
      <c r="B3016" s="86">
        <v>39694</v>
      </c>
      <c r="C3016" s="5">
        <v>108.45</v>
      </c>
      <c r="E3016" s="86">
        <v>39735</v>
      </c>
      <c r="F3016" s="5">
        <v>4.66</v>
      </c>
      <c r="G3016" s="5">
        <v>1.1900572465221961</v>
      </c>
      <c r="I3016" s="86">
        <v>39588</v>
      </c>
      <c r="J3016" s="5">
        <v>17.579999999999998</v>
      </c>
      <c r="L3016" s="86">
        <v>39741</v>
      </c>
      <c r="M3016" s="5">
        <v>1.4995000000000001</v>
      </c>
      <c r="O3016" s="86">
        <f t="shared" ca="1" si="331"/>
        <v>39741</v>
      </c>
      <c r="P3016" s="5">
        <v>1390.71</v>
      </c>
      <c r="Q3016" s="5">
        <v>14.433066522366399</v>
      </c>
      <c r="R3016" s="1"/>
      <c r="V3016" s="86">
        <v>39702</v>
      </c>
      <c r="W3016" s="5">
        <v>58.75</v>
      </c>
      <c r="Z3016" s="86">
        <v>39589</v>
      </c>
      <c r="AA3016" s="5">
        <v>99.12</v>
      </c>
      <c r="AC3016" s="1">
        <v>39589</v>
      </c>
      <c r="AD3016">
        <v>4.4005000000000001</v>
      </c>
      <c r="AE3016" s="87">
        <f t="shared" ca="1" si="332"/>
        <v>4.1999999999999815E-2</v>
      </c>
      <c r="AF3016" s="87">
        <f t="shared" ca="1" si="333"/>
        <v>4.3438414258963505E-2</v>
      </c>
      <c r="AG3016" s="87">
        <f t="shared" ca="1" si="334"/>
        <v>0.70042338386626135</v>
      </c>
      <c r="AI3016" s="1">
        <v>39443</v>
      </c>
      <c r="AJ3016">
        <v>1476.37</v>
      </c>
      <c r="AK3016" s="85">
        <f t="shared" ca="1" si="337"/>
        <v>-1.4317517770510687E-2</v>
      </c>
      <c r="AL3016" s="87">
        <f t="shared" ca="1" si="335"/>
        <v>1.3077431434753853E-2</v>
      </c>
      <c r="AM3016" s="87">
        <f t="shared" ca="1" si="336"/>
        <v>21.086724582537453</v>
      </c>
    </row>
    <row r="3017" spans="2:39" x14ac:dyDescent="0.45">
      <c r="B3017" s="86">
        <v>39693</v>
      </c>
      <c r="C3017" s="5">
        <v>108.6</v>
      </c>
      <c r="E3017" s="86">
        <v>39734</v>
      </c>
      <c r="F3017" s="5">
        <v>4.5460000000000003</v>
      </c>
      <c r="G3017" s="5">
        <v>1.3074867749490466</v>
      </c>
      <c r="I3017" s="86">
        <v>39587</v>
      </c>
      <c r="J3017" s="5">
        <v>17.010000000000002</v>
      </c>
      <c r="L3017" s="86">
        <v>39738</v>
      </c>
      <c r="M3017" s="5">
        <v>1.6180000000000001</v>
      </c>
      <c r="O3017" s="86">
        <f t="shared" ca="1" si="331"/>
        <v>39738</v>
      </c>
      <c r="P3017" s="5">
        <v>1413.4</v>
      </c>
      <c r="Q3017" s="5">
        <v>10.9769560787463</v>
      </c>
      <c r="R3017" s="1"/>
      <c r="V3017" s="86">
        <v>39701</v>
      </c>
      <c r="W3017" s="5">
        <v>61.75</v>
      </c>
      <c r="Z3017" s="86">
        <v>39588</v>
      </c>
      <c r="AA3017" s="5">
        <v>99.3</v>
      </c>
      <c r="AC3017" s="1">
        <v>39588</v>
      </c>
      <c r="AD3017">
        <v>4.3585000000000003</v>
      </c>
      <c r="AE3017" s="87">
        <f t="shared" ca="1" si="332"/>
        <v>-4.0999999999999481E-2</v>
      </c>
      <c r="AF3017" s="87">
        <f t="shared" ca="1" si="333"/>
        <v>6.8259919914007261E-2</v>
      </c>
      <c r="AG3017" s="87">
        <f t="shared" ca="1" si="334"/>
        <v>1.1006581364498869</v>
      </c>
      <c r="AI3017" s="1">
        <v>39442</v>
      </c>
      <c r="AJ3017">
        <v>1497.66</v>
      </c>
      <c r="AK3017" s="85">
        <f t="shared" ca="1" si="337"/>
        <v>8.0825358178008883E-4</v>
      </c>
      <c r="AL3017" s="87">
        <f t="shared" ca="1" si="335"/>
        <v>6.6699247521114788E-3</v>
      </c>
      <c r="AM3017" s="87">
        <f t="shared" ca="1" si="336"/>
        <v>10.75493050265581</v>
      </c>
    </row>
    <row r="3018" spans="2:39" x14ac:dyDescent="0.45">
      <c r="B3018" s="86">
        <v>39692</v>
      </c>
      <c r="C3018" s="5">
        <v>108.65</v>
      </c>
      <c r="E3018" s="86">
        <v>39731</v>
      </c>
      <c r="F3018" s="5">
        <v>4.423</v>
      </c>
      <c r="G3018" s="5">
        <v>1.4012314524493541</v>
      </c>
      <c r="I3018" s="86">
        <v>39584</v>
      </c>
      <c r="J3018" s="5">
        <v>16.47</v>
      </c>
      <c r="L3018" s="86">
        <v>39737</v>
      </c>
      <c r="M3018" s="5">
        <v>1.5665</v>
      </c>
      <c r="O3018" s="86">
        <f t="shared" ca="1" si="331"/>
        <v>39737</v>
      </c>
      <c r="P3018" s="5">
        <v>1426.63</v>
      </c>
      <c r="Q3018" s="5">
        <v>14.4080561242162</v>
      </c>
      <c r="R3018" s="1"/>
      <c r="V3018" s="86">
        <v>39700</v>
      </c>
      <c r="W3018" s="5">
        <v>63.13</v>
      </c>
      <c r="Z3018" s="86">
        <v>39587</v>
      </c>
      <c r="AA3018" s="5">
        <v>99.49</v>
      </c>
      <c r="AC3018" s="1">
        <v>39587</v>
      </c>
      <c r="AD3018">
        <v>4.3994999999999997</v>
      </c>
      <c r="AE3018" s="87">
        <f t="shared" ca="1" si="332"/>
        <v>-3.5000000000000142E-2</v>
      </c>
      <c r="AF3018" s="87">
        <f t="shared" ca="1" si="333"/>
        <v>7.0122957486594042E-2</v>
      </c>
      <c r="AG3018" s="87">
        <f t="shared" ca="1" si="334"/>
        <v>1.1306987146598051</v>
      </c>
      <c r="AI3018" s="1">
        <v>39440</v>
      </c>
      <c r="AJ3018">
        <v>1496.45</v>
      </c>
      <c r="AK3018" s="85">
        <f t="shared" ca="1" si="337"/>
        <v>8.0445667001382264E-3</v>
      </c>
      <c r="AL3018" s="87">
        <f t="shared" ca="1" si="335"/>
        <v>7.4461331357036581E-3</v>
      </c>
      <c r="AM3018" s="87">
        <f t="shared" ca="1" si="336"/>
        <v>12.006528913637878</v>
      </c>
    </row>
    <row r="3019" spans="2:39" x14ac:dyDescent="0.45">
      <c r="B3019" s="86">
        <v>39689</v>
      </c>
      <c r="C3019" s="5">
        <v>108.65</v>
      </c>
      <c r="E3019" s="86">
        <v>39730</v>
      </c>
      <c r="F3019" s="5">
        <v>4.3914999999999997</v>
      </c>
      <c r="G3019" s="5">
        <v>2.5448515837536192</v>
      </c>
      <c r="I3019" s="86">
        <v>39583</v>
      </c>
      <c r="J3019" s="5">
        <v>16.3</v>
      </c>
      <c r="L3019" s="86">
        <v>39736</v>
      </c>
      <c r="M3019" s="5">
        <v>1.5605</v>
      </c>
      <c r="O3019" s="86">
        <f t="shared" ca="1" si="331"/>
        <v>39736</v>
      </c>
      <c r="P3019" s="5">
        <v>1425.35</v>
      </c>
      <c r="Q3019" s="5">
        <v>14.8903929561216</v>
      </c>
      <c r="R3019" s="1"/>
      <c r="V3019" s="86">
        <v>39699</v>
      </c>
      <c r="W3019" s="5">
        <v>59.5</v>
      </c>
      <c r="Z3019" s="86">
        <v>39584</v>
      </c>
      <c r="AA3019" s="5">
        <v>99.1</v>
      </c>
      <c r="AC3019" s="1">
        <v>39584</v>
      </c>
      <c r="AD3019">
        <v>4.4344999999999999</v>
      </c>
      <c r="AE3019" s="87">
        <f t="shared" ca="1" si="332"/>
        <v>3.1500000000000306E-2</v>
      </c>
      <c r="AF3019" s="87">
        <f t="shared" ca="1" si="333"/>
        <v>0.11859876334374937</v>
      </c>
      <c r="AG3019" s="87">
        <f t="shared" ca="1" si="334"/>
        <v>1.9123475974135387</v>
      </c>
      <c r="AI3019" s="1">
        <v>39437</v>
      </c>
      <c r="AJ3019">
        <v>1484.46</v>
      </c>
      <c r="AK3019" s="85">
        <f t="shared" ca="1" si="337"/>
        <v>1.6532445635784168E-2</v>
      </c>
      <c r="AL3019" s="87">
        <f t="shared" ca="1" si="335"/>
        <v>7.4181583624557844E-3</v>
      </c>
      <c r="AM3019" s="87">
        <f t="shared" ca="1" si="336"/>
        <v>11.961420947162965</v>
      </c>
    </row>
    <row r="3020" spans="2:39" x14ac:dyDescent="0.45">
      <c r="B3020" s="86">
        <v>39688</v>
      </c>
      <c r="C3020" s="5">
        <v>109.45</v>
      </c>
      <c r="E3020" s="86">
        <v>39729</v>
      </c>
      <c r="F3020" s="5">
        <v>4.1795</v>
      </c>
      <c r="G3020" s="5">
        <v>1.706832836962459</v>
      </c>
      <c r="I3020" s="86">
        <v>39582</v>
      </c>
      <c r="J3020" s="5">
        <v>17.66</v>
      </c>
      <c r="L3020" s="86">
        <v>39735</v>
      </c>
      <c r="M3020" s="5">
        <v>1.5308999999999999</v>
      </c>
      <c r="O3020" s="86">
        <f t="shared" ca="1" si="331"/>
        <v>39735</v>
      </c>
      <c r="P3020" s="5">
        <v>1423.57</v>
      </c>
      <c r="Q3020" s="5">
        <v>15.231235498547401</v>
      </c>
      <c r="R3020" s="1"/>
      <c r="V3020" s="86">
        <v>39696</v>
      </c>
      <c r="W3020" s="5">
        <v>68.25</v>
      </c>
      <c r="Z3020" s="86">
        <v>39583</v>
      </c>
      <c r="AA3020" s="5">
        <v>98.96</v>
      </c>
      <c r="AC3020" s="1">
        <v>39583</v>
      </c>
      <c r="AD3020">
        <v>4.4029999999999996</v>
      </c>
      <c r="AE3020" s="87">
        <f t="shared" ca="1" si="332"/>
        <v>-0.13450000000000006</v>
      </c>
      <c r="AF3020" s="87">
        <f t="shared" ca="1" si="333"/>
        <v>0.1183352405949583</v>
      </c>
      <c r="AG3020" s="87">
        <f t="shared" ca="1" si="334"/>
        <v>1.9080984207669511</v>
      </c>
      <c r="AI3020" s="1">
        <v>39436</v>
      </c>
      <c r="AJ3020">
        <v>1460.12</v>
      </c>
      <c r="AK3020" s="85">
        <f t="shared" ca="1" si="337"/>
        <v>4.8882395353618043E-3</v>
      </c>
      <c r="AL3020" s="87">
        <f t="shared" ca="1" si="335"/>
        <v>9.778440315687616E-3</v>
      </c>
      <c r="AM3020" s="87">
        <f t="shared" ca="1" si="336"/>
        <v>15.76726124028548</v>
      </c>
    </row>
    <row r="3021" spans="2:39" x14ac:dyDescent="0.45">
      <c r="B3021" s="86">
        <v>39687</v>
      </c>
      <c r="C3021" s="5">
        <v>109.05</v>
      </c>
      <c r="E3021" s="86">
        <v>39728</v>
      </c>
      <c r="F3021" s="5">
        <v>4.125</v>
      </c>
      <c r="G3021" s="5">
        <v>1.367133253685725</v>
      </c>
      <c r="I3021" s="86">
        <v>39581</v>
      </c>
      <c r="J3021" s="5">
        <v>17.98</v>
      </c>
      <c r="L3021" s="86">
        <v>39734</v>
      </c>
      <c r="M3021" s="5">
        <v>1.4630000000000001</v>
      </c>
      <c r="O3021" s="86">
        <f t="shared" ca="1" si="331"/>
        <v>39734</v>
      </c>
      <c r="P3021" s="5">
        <v>1408.66</v>
      </c>
      <c r="Q3021" s="5">
        <v>14.178252002995601</v>
      </c>
      <c r="R3021" s="1"/>
      <c r="V3021" s="86">
        <v>39695</v>
      </c>
      <c r="W3021" s="5">
        <v>68</v>
      </c>
      <c r="Z3021" s="86">
        <v>39582</v>
      </c>
      <c r="AA3021" s="5">
        <v>98.7</v>
      </c>
      <c r="AC3021" s="1">
        <v>39582</v>
      </c>
      <c r="AD3021">
        <v>4.5374999999999996</v>
      </c>
      <c r="AE3021" s="87">
        <f t="shared" ca="1" si="332"/>
        <v>-1.3500000000000512E-2</v>
      </c>
      <c r="AF3021" s="87">
        <f t="shared" ca="1" si="333"/>
        <v>7.4686567288457753E-2</v>
      </c>
      <c r="AG3021" s="87">
        <f t="shared" ca="1" si="334"/>
        <v>1.204284711630379</v>
      </c>
      <c r="AI3021" s="1">
        <v>39435</v>
      </c>
      <c r="AJ3021">
        <v>1453</v>
      </c>
      <c r="AK3021" s="85">
        <f t="shared" ca="1" si="337"/>
        <v>-1.3617702363695643E-3</v>
      </c>
      <c r="AL3021" s="87">
        <f t="shared" ca="1" si="335"/>
        <v>1.0275546245176948E-2</v>
      </c>
      <c r="AM3021" s="87">
        <f t="shared" ca="1" si="336"/>
        <v>16.568820466635582</v>
      </c>
    </row>
    <row r="3022" spans="2:39" x14ac:dyDescent="0.45">
      <c r="B3022" s="86">
        <v>39686</v>
      </c>
      <c r="C3022" s="5">
        <v>112.4</v>
      </c>
      <c r="E3022" s="86">
        <v>39727</v>
      </c>
      <c r="F3022" s="5">
        <v>4.0925000000000002</v>
      </c>
      <c r="G3022" s="5">
        <v>0.83410605840423924</v>
      </c>
      <c r="I3022" s="86">
        <v>39580</v>
      </c>
      <c r="J3022" s="5">
        <v>17.79</v>
      </c>
      <c r="L3022" s="86">
        <v>39731</v>
      </c>
      <c r="M3022" s="5">
        <v>1.3009999999999999</v>
      </c>
      <c r="O3022" s="86">
        <f t="shared" ca="1" si="331"/>
        <v>39731</v>
      </c>
      <c r="P3022" s="5">
        <v>1403.04</v>
      </c>
      <c r="Q3022" s="5">
        <v>16.853969038707199</v>
      </c>
      <c r="R3022" s="1"/>
      <c r="V3022" s="86">
        <v>39694</v>
      </c>
      <c r="W3022" s="5">
        <v>69</v>
      </c>
      <c r="Z3022" s="86">
        <v>39581</v>
      </c>
      <c r="AA3022" s="5">
        <v>98.84</v>
      </c>
      <c r="AC3022" s="1">
        <v>39581</v>
      </c>
      <c r="AD3022">
        <v>4.5510000000000002</v>
      </c>
      <c r="AE3022" s="87">
        <f t="shared" ca="1" si="332"/>
        <v>0.15249999999999986</v>
      </c>
      <c r="AF3022" s="87">
        <f t="shared" ca="1" si="333"/>
        <v>0.10159755164372827</v>
      </c>
      <c r="AG3022" s="87">
        <f t="shared" ca="1" si="334"/>
        <v>1.6382112958956205</v>
      </c>
      <c r="AI3022" s="1">
        <v>39434</v>
      </c>
      <c r="AJ3022">
        <v>1454.98</v>
      </c>
      <c r="AK3022" s="85">
        <f t="shared" ca="1" si="337"/>
        <v>6.2601897725718877E-3</v>
      </c>
      <c r="AL3022" s="87">
        <f t="shared" ca="1" si="335"/>
        <v>1.073711173828602E-2</v>
      </c>
      <c r="AM3022" s="87">
        <f t="shared" ca="1" si="336"/>
        <v>17.313072461268753</v>
      </c>
    </row>
    <row r="3023" spans="2:39" x14ac:dyDescent="0.45">
      <c r="B3023" s="86">
        <v>39685</v>
      </c>
      <c r="C3023" s="5">
        <v>114.05</v>
      </c>
      <c r="E3023" s="86">
        <v>39724</v>
      </c>
      <c r="F3023" s="5">
        <v>4.2649999999999997</v>
      </c>
      <c r="G3023" s="5">
        <v>2.4898065520571402</v>
      </c>
      <c r="I3023" s="86">
        <v>39577</v>
      </c>
      <c r="J3023" s="5">
        <v>19.41</v>
      </c>
      <c r="L3023" s="86">
        <v>39730</v>
      </c>
      <c r="M3023" s="5">
        <v>1.3394999999999999</v>
      </c>
      <c r="O3023" s="86">
        <f t="shared" ca="1" si="331"/>
        <v>39730</v>
      </c>
      <c r="P3023" s="5">
        <v>1403.58</v>
      </c>
      <c r="Q3023" s="5">
        <v>17.074419417955198</v>
      </c>
      <c r="R3023" s="1"/>
      <c r="V3023" s="86">
        <v>39693</v>
      </c>
      <c r="W3023" s="5">
        <v>69.5</v>
      </c>
      <c r="Z3023" s="86">
        <v>39580</v>
      </c>
      <c r="AA3023" s="5">
        <v>98.87</v>
      </c>
      <c r="AC3023" s="1">
        <v>39580</v>
      </c>
      <c r="AD3023">
        <v>4.3985000000000003</v>
      </c>
      <c r="AE3023" s="87">
        <f t="shared" ca="1" si="332"/>
        <v>2.7000000000000135E-2</v>
      </c>
      <c r="AF3023" s="87">
        <f t="shared" ca="1" si="333"/>
        <v>6.2970892746834803E-2</v>
      </c>
      <c r="AG3023" s="87">
        <f t="shared" ca="1" si="334"/>
        <v>1.0153751359308916</v>
      </c>
      <c r="AI3023" s="1">
        <v>39433</v>
      </c>
      <c r="AJ3023">
        <v>1445.9</v>
      </c>
      <c r="AK3023" s="85">
        <f t="shared" ca="1" si="337"/>
        <v>-1.5134904614823051E-2</v>
      </c>
      <c r="AL3023" s="87">
        <f t="shared" ca="1" si="335"/>
        <v>1.0654962151025455E-2</v>
      </c>
      <c r="AM3023" s="87">
        <f t="shared" ca="1" si="336"/>
        <v>17.180610231986549</v>
      </c>
    </row>
    <row r="3024" spans="2:39" x14ac:dyDescent="0.45">
      <c r="B3024" s="86">
        <v>39682</v>
      </c>
      <c r="C3024" s="5">
        <v>112.3</v>
      </c>
      <c r="E3024" s="86">
        <v>39723</v>
      </c>
      <c r="F3024" s="5">
        <v>4.3484999999999996</v>
      </c>
      <c r="G3024" s="5">
        <v>3.3193207136400669</v>
      </c>
      <c r="I3024" s="86">
        <v>39576</v>
      </c>
      <c r="J3024" s="5">
        <v>19.399999999999999</v>
      </c>
      <c r="L3024" s="86">
        <v>39729</v>
      </c>
      <c r="M3024" s="5">
        <v>1.2424999999999999</v>
      </c>
      <c r="O3024" s="86">
        <f t="shared" ref="O3024:O3087" ca="1" si="338">VALUE(L3024)</f>
        <v>39729</v>
      </c>
      <c r="P3024" s="5">
        <v>1388.28</v>
      </c>
      <c r="Q3024" s="5">
        <v>16.098528957986499</v>
      </c>
      <c r="R3024" s="1"/>
      <c r="V3024" s="86">
        <v>39692</v>
      </c>
      <c r="W3024" s="5">
        <v>67.75</v>
      </c>
      <c r="Z3024" s="86">
        <v>39577</v>
      </c>
      <c r="AA3024" s="5">
        <v>99</v>
      </c>
      <c r="AC3024" s="1">
        <v>39577</v>
      </c>
      <c r="AD3024">
        <v>4.3715000000000002</v>
      </c>
      <c r="AE3024" s="87">
        <f t="shared" ca="1" si="332"/>
        <v>7.0000000000005613E-3</v>
      </c>
      <c r="AF3024" s="87">
        <f t="shared" ca="1" si="333"/>
        <v>7.8325708848797998E-2</v>
      </c>
      <c r="AG3024" s="87">
        <f t="shared" ca="1" si="334"/>
        <v>1.2629641061143957</v>
      </c>
      <c r="AI3024" s="1">
        <v>39430</v>
      </c>
      <c r="AJ3024">
        <v>1467.95</v>
      </c>
      <c r="AK3024" s="85">
        <f t="shared" ca="1" si="337"/>
        <v>-1.3841566425019707E-2</v>
      </c>
      <c r="AL3024" s="87">
        <f t="shared" ca="1" si="335"/>
        <v>1.4441837688392401E-2</v>
      </c>
      <c r="AM3024" s="87">
        <f t="shared" ca="1" si="336"/>
        <v>23.28676356058233</v>
      </c>
    </row>
    <row r="3025" spans="2:39" x14ac:dyDescent="0.45">
      <c r="B3025" s="86">
        <v>39681</v>
      </c>
      <c r="C3025" s="5">
        <v>113.45</v>
      </c>
      <c r="E3025" s="86">
        <v>39722</v>
      </c>
      <c r="F3025" s="5">
        <v>4.399</v>
      </c>
      <c r="G3025" s="5">
        <v>3.3280917956090099</v>
      </c>
      <c r="I3025" s="86">
        <v>39575</v>
      </c>
      <c r="J3025" s="5">
        <v>19.73</v>
      </c>
      <c r="L3025" s="86">
        <v>39728</v>
      </c>
      <c r="M3025" s="5">
        <v>1.3345</v>
      </c>
      <c r="O3025" s="86">
        <f t="shared" ca="1" si="338"/>
        <v>39728</v>
      </c>
      <c r="P3025" s="5">
        <v>1397.68</v>
      </c>
      <c r="Q3025" s="5">
        <v>15.6825169280323</v>
      </c>
      <c r="R3025" s="1"/>
      <c r="V3025" s="86">
        <v>39689</v>
      </c>
      <c r="W3025" s="5">
        <v>67.75</v>
      </c>
      <c r="Z3025" s="86">
        <v>39576</v>
      </c>
      <c r="AA3025" s="5">
        <v>98.79</v>
      </c>
      <c r="AC3025" s="1">
        <v>39576</v>
      </c>
      <c r="AD3025">
        <v>4.3644999999999996</v>
      </c>
      <c r="AE3025" s="87">
        <f t="shared" ca="1" si="332"/>
        <v>-9.5000000000000639E-2</v>
      </c>
      <c r="AF3025" s="87">
        <f t="shared" ca="1" si="333"/>
        <v>7.8325708848797998E-2</v>
      </c>
      <c r="AG3025" s="87">
        <f t="shared" ca="1" si="334"/>
        <v>1.2629641061143957</v>
      </c>
      <c r="AI3025" s="1">
        <v>39429</v>
      </c>
      <c r="AJ3025">
        <v>1488.41</v>
      </c>
      <c r="AK3025" s="85">
        <f t="shared" ca="1" si="337"/>
        <v>1.2235295644025396E-3</v>
      </c>
      <c r="AL3025" s="87">
        <f t="shared" ca="1" si="335"/>
        <v>1.5486924018271392E-2</v>
      </c>
      <c r="AM3025" s="87">
        <f t="shared" ca="1" si="336"/>
        <v>24.971914632723887</v>
      </c>
    </row>
    <row r="3026" spans="2:39" x14ac:dyDescent="0.45">
      <c r="B3026" s="86">
        <v>39680</v>
      </c>
      <c r="C3026" s="5">
        <v>116.35</v>
      </c>
      <c r="E3026" s="86">
        <v>39721</v>
      </c>
      <c r="F3026" s="5">
        <v>4.492</v>
      </c>
      <c r="G3026" s="5">
        <v>3.2702502452666633</v>
      </c>
      <c r="I3026" s="86">
        <v>39574</v>
      </c>
      <c r="J3026" s="5">
        <v>18.21</v>
      </c>
      <c r="L3026" s="86">
        <v>39727</v>
      </c>
      <c r="M3026" s="5">
        <v>1.276</v>
      </c>
      <c r="O3026" s="86">
        <f t="shared" ca="1" si="338"/>
        <v>39727</v>
      </c>
      <c r="P3026" s="5">
        <v>1392.57</v>
      </c>
      <c r="Q3026" s="5">
        <v>15.9668225396093</v>
      </c>
      <c r="R3026" s="1"/>
      <c r="V3026" s="86">
        <v>39688</v>
      </c>
      <c r="W3026" s="5">
        <v>68.25</v>
      </c>
      <c r="Z3026" s="86">
        <v>39575</v>
      </c>
      <c r="AA3026" s="5">
        <v>99</v>
      </c>
      <c r="AC3026" s="1">
        <v>39575</v>
      </c>
      <c r="AD3026">
        <v>4.4595000000000002</v>
      </c>
      <c r="AE3026" s="87">
        <f t="shared" ca="1" si="332"/>
        <v>-8.6999999999999744E-2</v>
      </c>
      <c r="AF3026" s="87">
        <f t="shared" ca="1" si="333"/>
        <v>8.1487601306374433E-2</v>
      </c>
      <c r="AG3026" s="87">
        <f t="shared" ca="1" si="334"/>
        <v>1.3139480900451606</v>
      </c>
      <c r="AI3026" s="1">
        <v>39428</v>
      </c>
      <c r="AJ3026">
        <v>1486.59</v>
      </c>
      <c r="AK3026" s="85">
        <f t="shared" ca="1" si="337"/>
        <v>6.0319185397228825E-3</v>
      </c>
      <c r="AL3026" s="87">
        <f t="shared" ca="1" si="335"/>
        <v>1.530384224535084E-2</v>
      </c>
      <c r="AM3026" s="87">
        <f t="shared" ca="1" si="336"/>
        <v>24.676704144263695</v>
      </c>
    </row>
    <row r="3027" spans="2:39" x14ac:dyDescent="0.45">
      <c r="B3027" s="86">
        <v>39679</v>
      </c>
      <c r="C3027" s="5">
        <v>113.35</v>
      </c>
      <c r="E3027" s="86">
        <v>39720</v>
      </c>
      <c r="F3027" s="5">
        <v>4.2610000000000001</v>
      </c>
      <c r="G3027" s="5">
        <v>2.2374605210669838</v>
      </c>
      <c r="I3027" s="86">
        <v>39573</v>
      </c>
      <c r="J3027" s="5">
        <v>18.899999999999999</v>
      </c>
      <c r="L3027" s="86">
        <v>39724</v>
      </c>
      <c r="M3027" s="5">
        <v>1.1659999999999999</v>
      </c>
      <c r="O3027" s="86">
        <f t="shared" ca="1" si="338"/>
        <v>39724</v>
      </c>
      <c r="P3027" s="5">
        <v>1418.26</v>
      </c>
      <c r="Q3027" s="5">
        <v>11.5281200593507</v>
      </c>
      <c r="R3027" s="1"/>
      <c r="V3027" s="86">
        <v>39687</v>
      </c>
      <c r="W3027" s="5">
        <v>70</v>
      </c>
      <c r="Z3027" s="86">
        <v>39574</v>
      </c>
      <c r="AA3027" s="5">
        <v>98.93</v>
      </c>
      <c r="AC3027" s="1">
        <v>39574</v>
      </c>
      <c r="AD3027">
        <v>4.5465</v>
      </c>
      <c r="AE3027" s="87">
        <f t="shared" ca="1" si="332"/>
        <v>6.7999999999999616E-2</v>
      </c>
      <c r="AF3027" s="87">
        <f t="shared" ca="1" si="333"/>
        <v>3.9549546984341662E-2</v>
      </c>
      <c r="AG3027" s="87">
        <f t="shared" ca="1" si="334"/>
        <v>0.63771728323241217</v>
      </c>
      <c r="AI3027" s="1">
        <v>39427</v>
      </c>
      <c r="AJ3027">
        <v>1477.65</v>
      </c>
      <c r="AK3027" s="85">
        <f t="shared" ca="1" si="337"/>
        <v>-2.5595913660148489E-2</v>
      </c>
      <c r="AL3027" s="87">
        <f t="shared" ca="1" si="335"/>
        <v>1.7617254039583457E-2</v>
      </c>
      <c r="AM3027" s="87">
        <f t="shared" ca="1" si="336"/>
        <v>28.40696857687513</v>
      </c>
    </row>
    <row r="3028" spans="2:39" x14ac:dyDescent="0.45">
      <c r="B3028" s="86">
        <v>39678</v>
      </c>
      <c r="C3028" s="5">
        <v>113.15</v>
      </c>
      <c r="E3028" s="86">
        <v>39717</v>
      </c>
      <c r="F3028" s="5">
        <v>4.5265000000000004</v>
      </c>
      <c r="G3028" s="5">
        <v>0.55367522068446695</v>
      </c>
      <c r="I3028" s="86">
        <v>39570</v>
      </c>
      <c r="J3028" s="5">
        <v>18.18</v>
      </c>
      <c r="L3028" s="86">
        <v>39723</v>
      </c>
      <c r="M3028" s="5">
        <v>1.0620000000000001</v>
      </c>
      <c r="O3028" s="86">
        <f t="shared" ca="1" si="338"/>
        <v>39723</v>
      </c>
      <c r="P3028" s="5">
        <v>1407.49</v>
      </c>
      <c r="Q3028" s="5">
        <v>11.1930634734554</v>
      </c>
      <c r="R3028" s="1"/>
      <c r="V3028" s="86">
        <v>39686</v>
      </c>
      <c r="W3028" s="5">
        <v>71.13</v>
      </c>
      <c r="Z3028" s="86">
        <v>39573</v>
      </c>
      <c r="AA3028" s="5">
        <v>99.64</v>
      </c>
      <c r="AC3028" s="1">
        <v>39573</v>
      </c>
      <c r="AD3028">
        <v>4.4785000000000004</v>
      </c>
      <c r="AE3028" s="87">
        <f t="shared" ca="1" si="332"/>
        <v>7.0000000000005613E-3</v>
      </c>
      <c r="AF3028" s="87">
        <f t="shared" ca="1" si="333"/>
        <v>8.3181528398236948E-2</v>
      </c>
      <c r="AG3028" s="87">
        <f t="shared" ca="1" si="334"/>
        <v>1.3412618436880033</v>
      </c>
      <c r="AI3028" s="1">
        <v>39426</v>
      </c>
      <c r="AJ3028">
        <v>1515.96</v>
      </c>
      <c r="AK3028" s="85">
        <f t="shared" ca="1" si="337"/>
        <v>7.4819425905587661E-3</v>
      </c>
      <c r="AL3028" s="87">
        <f t="shared" ca="1" si="335"/>
        <v>7.9734044312827039E-3</v>
      </c>
      <c r="AM3028" s="87">
        <f t="shared" ca="1" si="336"/>
        <v>12.856728331285394</v>
      </c>
    </row>
    <row r="3029" spans="2:39" x14ac:dyDescent="0.45">
      <c r="B3029" s="86">
        <v>39675</v>
      </c>
      <c r="C3029" s="5">
        <v>113.05</v>
      </c>
      <c r="E3029" s="86">
        <v>39716</v>
      </c>
      <c r="F3029" s="5">
        <v>4.5380000000000003</v>
      </c>
      <c r="G3029" s="5">
        <v>0.66676301387123849</v>
      </c>
      <c r="I3029" s="86">
        <v>39569</v>
      </c>
      <c r="J3029" s="5">
        <v>18.88</v>
      </c>
      <c r="L3029" s="86">
        <v>39722</v>
      </c>
      <c r="M3029" s="5">
        <v>1.018</v>
      </c>
      <c r="O3029" s="86">
        <f t="shared" ca="1" si="338"/>
        <v>39722</v>
      </c>
      <c r="P3029" s="5">
        <v>1413.9</v>
      </c>
      <c r="Q3029" s="5">
        <v>12.2639739389244</v>
      </c>
      <c r="R3029" s="1"/>
      <c r="V3029" s="86">
        <v>39685</v>
      </c>
      <c r="W3029" s="5">
        <v>73.5</v>
      </c>
      <c r="Z3029" s="86">
        <v>39570</v>
      </c>
      <c r="AA3029" s="5">
        <v>99.8</v>
      </c>
      <c r="AC3029" s="1">
        <v>39570</v>
      </c>
      <c r="AD3029">
        <v>4.4714999999999998</v>
      </c>
      <c r="AE3029" s="87">
        <f t="shared" ca="1" si="332"/>
        <v>9.7500000000000142E-2</v>
      </c>
      <c r="AF3029" s="87">
        <f t="shared" ca="1" si="333"/>
        <v>8.4313403442157583E-2</v>
      </c>
      <c r="AG3029" s="87">
        <f t="shared" ca="1" si="334"/>
        <v>1.3595127803739131</v>
      </c>
      <c r="AI3029" s="1">
        <v>39423</v>
      </c>
      <c r="AJ3029">
        <v>1504.66</v>
      </c>
      <c r="AK3029" s="85">
        <f t="shared" ca="1" si="337"/>
        <v>-1.7861831236897767E-3</v>
      </c>
      <c r="AL3029" s="87">
        <f t="shared" ca="1" si="335"/>
        <v>1.1242764174487342E-2</v>
      </c>
      <c r="AM3029" s="87">
        <f t="shared" ca="1" si="336"/>
        <v>18.128412515610783</v>
      </c>
    </row>
    <row r="3030" spans="2:39" x14ac:dyDescent="0.45">
      <c r="B3030" s="86">
        <v>39674</v>
      </c>
      <c r="C3030" s="5">
        <v>112.45</v>
      </c>
      <c r="E3030" s="86">
        <v>39715</v>
      </c>
      <c r="F3030" s="5">
        <v>4.5659999999999998</v>
      </c>
      <c r="G3030" s="5">
        <v>1.7558254231747146</v>
      </c>
      <c r="I3030" s="86">
        <v>39568</v>
      </c>
      <c r="J3030" s="5">
        <v>20.79</v>
      </c>
      <c r="L3030" s="86">
        <v>39721</v>
      </c>
      <c r="M3030" s="5">
        <v>1.0449999999999999</v>
      </c>
      <c r="O3030" s="86">
        <f t="shared" ca="1" si="338"/>
        <v>39721</v>
      </c>
      <c r="P3030" s="5">
        <v>1409.34</v>
      </c>
      <c r="Q3030" s="5">
        <v>12.382216153390999</v>
      </c>
      <c r="R3030" s="1"/>
      <c r="V3030" s="86">
        <v>39682</v>
      </c>
      <c r="W3030" s="5">
        <v>72</v>
      </c>
      <c r="Z3030" s="86">
        <v>39569</v>
      </c>
      <c r="AA3030" s="5">
        <v>100.82</v>
      </c>
      <c r="AC3030" s="1">
        <v>39569</v>
      </c>
      <c r="AD3030">
        <v>4.3739999999999997</v>
      </c>
      <c r="AE3030" s="87">
        <f t="shared" ca="1" si="332"/>
        <v>3.3500000000000085E-2</v>
      </c>
      <c r="AF3030" s="87">
        <f t="shared" ca="1" si="333"/>
        <v>5.7593944994244188E-2</v>
      </c>
      <c r="AG3030" s="87">
        <f t="shared" ca="1" si="334"/>
        <v>0.92867445856985131</v>
      </c>
      <c r="AI3030" s="1">
        <v>39422</v>
      </c>
      <c r="AJ3030">
        <v>1507.35</v>
      </c>
      <c r="AK3030" s="85">
        <f t="shared" ca="1" si="337"/>
        <v>1.4931635942216703E-2</v>
      </c>
      <c r="AL3030" s="87">
        <f t="shared" ca="1" si="335"/>
        <v>1.2264280094449197E-2</v>
      </c>
      <c r="AM3030" s="87">
        <f t="shared" ca="1" si="336"/>
        <v>19.775557443755339</v>
      </c>
    </row>
    <row r="3031" spans="2:39" x14ac:dyDescent="0.45">
      <c r="B3031" s="86">
        <v>39673</v>
      </c>
      <c r="C3031" s="5">
        <v>112.3</v>
      </c>
      <c r="E3031" s="86">
        <v>39714</v>
      </c>
      <c r="F3031" s="5">
        <v>4.5155000000000003</v>
      </c>
      <c r="G3031" s="5">
        <v>1.7536275497759866</v>
      </c>
      <c r="I3031" s="86">
        <v>39567</v>
      </c>
      <c r="J3031" s="5">
        <v>20.239999999999998</v>
      </c>
      <c r="L3031" s="86">
        <v>39720</v>
      </c>
      <c r="M3031" s="5">
        <v>1.125</v>
      </c>
      <c r="O3031" s="86">
        <f t="shared" ca="1" si="338"/>
        <v>39720</v>
      </c>
      <c r="P3031" s="5">
        <v>1385.59</v>
      </c>
      <c r="Q3031" s="5">
        <v>12.785622620577501</v>
      </c>
      <c r="R3031" s="1"/>
      <c r="V3031" s="86">
        <v>39681</v>
      </c>
      <c r="W3031" s="5">
        <v>70.5</v>
      </c>
      <c r="Z3031" s="86">
        <v>39568</v>
      </c>
      <c r="AA3031" s="5">
        <v>99.29</v>
      </c>
      <c r="AC3031" s="1">
        <v>39568</v>
      </c>
      <c r="AD3031">
        <v>4.3404999999999996</v>
      </c>
      <c r="AE3031" s="87">
        <f t="shared" ca="1" si="332"/>
        <v>-0.10200000000000031</v>
      </c>
      <c r="AF3031" s="87">
        <f t="shared" ca="1" si="333"/>
        <v>6.1681135689933726E-2</v>
      </c>
      <c r="AG3031" s="87">
        <f t="shared" ca="1" si="334"/>
        <v>0.99457842828004472</v>
      </c>
      <c r="AI3031" s="1">
        <v>39421</v>
      </c>
      <c r="AJ3031">
        <v>1485.01</v>
      </c>
      <c r="AK3031" s="85">
        <f t="shared" ca="1" si="337"/>
        <v>1.5075935173540816E-2</v>
      </c>
      <c r="AL3031" s="87">
        <f t="shared" ca="1" si="335"/>
        <v>1.0619757861421537E-2</v>
      </c>
      <c r="AM3031" s="87">
        <f t="shared" ca="1" si="336"/>
        <v>17.123845020660045</v>
      </c>
    </row>
    <row r="3032" spans="2:39" x14ac:dyDescent="0.45">
      <c r="B3032" s="86">
        <v>39672</v>
      </c>
      <c r="C3032" s="5">
        <v>110.6</v>
      </c>
      <c r="E3032" s="86">
        <v>39713</v>
      </c>
      <c r="F3032" s="5">
        <v>4.524</v>
      </c>
      <c r="G3032" s="5">
        <v>1.7004420993769029</v>
      </c>
      <c r="I3032" s="86">
        <v>39566</v>
      </c>
      <c r="J3032" s="5">
        <v>19.64</v>
      </c>
      <c r="L3032" s="86">
        <v>39717</v>
      </c>
      <c r="M3032" s="5">
        <v>1.0255000000000001</v>
      </c>
      <c r="O3032" s="86">
        <f t="shared" ca="1" si="338"/>
        <v>39717</v>
      </c>
      <c r="P3032" s="5">
        <v>1390.94</v>
      </c>
      <c r="Q3032" s="5">
        <v>12.383062287949</v>
      </c>
      <c r="R3032" s="1"/>
      <c r="V3032" s="86">
        <v>39680</v>
      </c>
      <c r="W3032" s="5">
        <v>71.25</v>
      </c>
      <c r="Z3032" s="86">
        <v>39567</v>
      </c>
      <c r="AA3032" s="5">
        <v>99.19</v>
      </c>
      <c r="AC3032" s="1">
        <v>39567</v>
      </c>
      <c r="AD3032">
        <v>4.4424999999999999</v>
      </c>
      <c r="AE3032" s="87">
        <f t="shared" ca="1" si="332"/>
        <v>-1.7999999999999794E-2</v>
      </c>
      <c r="AF3032" s="87">
        <f t="shared" ca="1" si="333"/>
        <v>7.0430817118645114E-2</v>
      </c>
      <c r="AG3032" s="87">
        <f t="shared" ca="1" si="334"/>
        <v>1.1356628020675894</v>
      </c>
      <c r="AI3032" s="1">
        <v>39420</v>
      </c>
      <c r="AJ3032">
        <v>1462.79</v>
      </c>
      <c r="AK3032" s="85">
        <f t="shared" ca="1" si="337"/>
        <v>-6.5617346307115035E-3</v>
      </c>
      <c r="AL3032" s="87">
        <f t="shared" ca="1" si="335"/>
        <v>6.6719301668999977E-3</v>
      </c>
      <c r="AM3032" s="87">
        <f t="shared" ca="1" si="336"/>
        <v>10.758164136839268</v>
      </c>
    </row>
    <row r="3033" spans="2:39" x14ac:dyDescent="0.45">
      <c r="B3033" s="86">
        <v>39671</v>
      </c>
      <c r="C3033" s="5">
        <v>108.6</v>
      </c>
      <c r="E3033" s="86">
        <v>39710</v>
      </c>
      <c r="F3033" s="5">
        <v>4.4705000000000004</v>
      </c>
      <c r="G3033" s="5">
        <v>1.6287939044990705</v>
      </c>
      <c r="I3033" s="86">
        <v>39563</v>
      </c>
      <c r="J3033" s="5">
        <v>19.59</v>
      </c>
      <c r="L3033" s="86">
        <v>39716</v>
      </c>
      <c r="M3033" s="5">
        <v>0.97599999999999998</v>
      </c>
      <c r="O3033" s="86">
        <f t="shared" ca="1" si="338"/>
        <v>39716</v>
      </c>
      <c r="P3033" s="5">
        <v>1396.37</v>
      </c>
      <c r="Q3033" s="5">
        <v>15.835939742334199</v>
      </c>
      <c r="R3033" s="1"/>
      <c r="V3033" s="86">
        <v>39679</v>
      </c>
      <c r="W3033" s="5">
        <v>75</v>
      </c>
      <c r="Z3033" s="86">
        <v>39566</v>
      </c>
      <c r="AA3033" s="5">
        <v>99.48</v>
      </c>
      <c r="AC3033" s="1">
        <v>39566</v>
      </c>
      <c r="AD3033">
        <v>4.4604999999999997</v>
      </c>
      <c r="AE3033" s="87">
        <f t="shared" ca="1" si="332"/>
        <v>-5.7000000000000384E-2</v>
      </c>
      <c r="AF3033" s="87">
        <f t="shared" ca="1" si="333"/>
        <v>6.708250517087179E-2</v>
      </c>
      <c r="AG3033" s="87">
        <f t="shared" ca="1" si="334"/>
        <v>1.0816728941782772</v>
      </c>
      <c r="AI3033" s="1">
        <v>39419</v>
      </c>
      <c r="AJ3033">
        <v>1472.42</v>
      </c>
      <c r="AK3033" s="85">
        <f t="shared" ca="1" si="337"/>
        <v>-5.9047558445050868E-3</v>
      </c>
      <c r="AL3033" s="87">
        <f t="shared" ca="1" si="335"/>
        <v>1.4785573578969247E-2</v>
      </c>
      <c r="AM3033" s="87">
        <f t="shared" ca="1" si="336"/>
        <v>23.841021030016623</v>
      </c>
    </row>
    <row r="3034" spans="2:39" x14ac:dyDescent="0.45">
      <c r="B3034" s="86">
        <v>39668</v>
      </c>
      <c r="C3034" s="5">
        <v>108.2</v>
      </c>
      <c r="E3034" s="86">
        <v>39709</v>
      </c>
      <c r="F3034" s="5">
        <v>4.2285000000000004</v>
      </c>
      <c r="G3034" s="5">
        <v>3.5448577780591792</v>
      </c>
      <c r="I3034" s="86">
        <v>39562</v>
      </c>
      <c r="J3034" s="5">
        <v>20.059999999999999</v>
      </c>
      <c r="L3034" s="86">
        <v>39715</v>
      </c>
      <c r="M3034" s="5">
        <v>0.95750000000000002</v>
      </c>
      <c r="O3034" s="86">
        <f t="shared" ca="1" si="338"/>
        <v>39715</v>
      </c>
      <c r="P3034" s="5">
        <v>1397.84</v>
      </c>
      <c r="Q3034" s="5">
        <v>15.4151479809659</v>
      </c>
      <c r="R3034" s="1"/>
      <c r="V3034" s="86">
        <v>39678</v>
      </c>
      <c r="W3034" s="5">
        <v>77</v>
      </c>
      <c r="Z3034" s="86">
        <v>39563</v>
      </c>
      <c r="AA3034" s="5">
        <v>98.9</v>
      </c>
      <c r="AC3034" s="1">
        <v>39563</v>
      </c>
      <c r="AD3034">
        <v>4.5175000000000001</v>
      </c>
      <c r="AE3034" s="87">
        <f t="shared" ca="1" si="332"/>
        <v>4.3499999999999872E-2</v>
      </c>
      <c r="AF3034" s="87">
        <f t="shared" ca="1" si="333"/>
        <v>6.3884498641428436E-2</v>
      </c>
      <c r="AG3034" s="87">
        <f t="shared" ca="1" si="334"/>
        <v>1.0301065883360492</v>
      </c>
      <c r="AI3034" s="1">
        <v>39416</v>
      </c>
      <c r="AJ3034">
        <v>1481.14</v>
      </c>
      <c r="AK3034" s="85">
        <f t="shared" ca="1" si="337"/>
        <v>7.7401550831240817E-3</v>
      </c>
      <c r="AL3034" s="87">
        <f t="shared" ca="1" si="335"/>
        <v>1.1796468721165508E-2</v>
      </c>
      <c r="AM3034" s="87">
        <f t="shared" ca="1" si="336"/>
        <v>19.02123426995562</v>
      </c>
    </row>
    <row r="3035" spans="2:39" x14ac:dyDescent="0.45">
      <c r="B3035" s="86">
        <v>39667</v>
      </c>
      <c r="C3035" s="5">
        <v>111</v>
      </c>
      <c r="E3035" s="86">
        <v>39708</v>
      </c>
      <c r="F3035" s="5">
        <v>4.0890000000000004</v>
      </c>
      <c r="G3035" s="5">
        <v>3.472047906735543</v>
      </c>
      <c r="I3035" s="86">
        <v>39561</v>
      </c>
      <c r="J3035" s="5">
        <v>20.260000000000002</v>
      </c>
      <c r="L3035" s="86">
        <v>39714</v>
      </c>
      <c r="M3035" s="5">
        <v>1.0529999999999999</v>
      </c>
      <c r="O3035" s="86">
        <f t="shared" ca="1" si="338"/>
        <v>39714</v>
      </c>
      <c r="P3035" s="5">
        <v>1388.82</v>
      </c>
      <c r="Q3035" s="5">
        <v>16.142063444209398</v>
      </c>
      <c r="R3035" s="1"/>
      <c r="V3035" s="86">
        <v>39675</v>
      </c>
      <c r="W3035" s="5">
        <v>74.25</v>
      </c>
      <c r="Z3035" s="86">
        <v>39562</v>
      </c>
      <c r="AA3035" s="5">
        <v>98.43</v>
      </c>
      <c r="AC3035" s="1">
        <v>39562</v>
      </c>
      <c r="AD3035">
        <v>4.4740000000000002</v>
      </c>
      <c r="AE3035" s="87">
        <f t="shared" ca="1" si="332"/>
        <v>0.10350000000000037</v>
      </c>
      <c r="AF3035" s="87">
        <f t="shared" ca="1" si="333"/>
        <v>6.5055104847096215E-2</v>
      </c>
      <c r="AG3035" s="87">
        <f t="shared" ca="1" si="334"/>
        <v>1.0489820462397519</v>
      </c>
      <c r="AI3035" s="1">
        <v>39415</v>
      </c>
      <c r="AJ3035">
        <v>1469.72</v>
      </c>
      <c r="AK3035" s="85">
        <f t="shared" ca="1" si="337"/>
        <v>4.7639465433410599E-4</v>
      </c>
      <c r="AL3035" s="87">
        <f t="shared" ca="1" si="335"/>
        <v>2.210767095866149E-2</v>
      </c>
      <c r="AM3035" s="87">
        <f t="shared" ca="1" si="336"/>
        <v>35.64754829666068</v>
      </c>
    </row>
    <row r="3036" spans="2:39" x14ac:dyDescent="0.45">
      <c r="B3036" s="86">
        <v>39666</v>
      </c>
      <c r="C3036" s="5">
        <v>109.65</v>
      </c>
      <c r="E3036" s="86">
        <v>39707</v>
      </c>
      <c r="F3036" s="5">
        <v>4.0880000000000001</v>
      </c>
      <c r="G3036" s="5">
        <v>3.4601545606133448</v>
      </c>
      <c r="I3036" s="86">
        <v>39560</v>
      </c>
      <c r="J3036" s="5">
        <v>20.87</v>
      </c>
      <c r="L3036" s="86">
        <v>39713</v>
      </c>
      <c r="M3036" s="5">
        <v>1.1345000000000001</v>
      </c>
      <c r="O3036" s="86">
        <f t="shared" ca="1" si="338"/>
        <v>39713</v>
      </c>
      <c r="P3036" s="5">
        <v>1379.93</v>
      </c>
      <c r="Q3036" s="5">
        <v>20.9475226041952</v>
      </c>
      <c r="R3036" s="1"/>
      <c r="V3036" s="86">
        <v>39674</v>
      </c>
      <c r="W3036" s="5">
        <v>73.25</v>
      </c>
      <c r="Z3036" s="86">
        <v>39561</v>
      </c>
      <c r="AA3036" s="5">
        <v>98.4</v>
      </c>
      <c r="AC3036" s="1">
        <v>39561</v>
      </c>
      <c r="AD3036">
        <v>4.3704999999999998</v>
      </c>
      <c r="AE3036" s="87">
        <f t="shared" ca="1" si="332"/>
        <v>5.1499999999999879E-2</v>
      </c>
      <c r="AF3036" s="87">
        <f t="shared" ca="1" si="333"/>
        <v>5.6357489889691151E-2</v>
      </c>
      <c r="AG3036" s="87">
        <f t="shared" ca="1" si="334"/>
        <v>0.9087372190756392</v>
      </c>
      <c r="AI3036" s="1">
        <v>39414</v>
      </c>
      <c r="AJ3036">
        <v>1469.02</v>
      </c>
      <c r="AK3036" s="85">
        <f t="shared" ca="1" si="337"/>
        <v>2.8159596429260164E-2</v>
      </c>
      <c r="AL3036" s="87">
        <f t="shared" ca="1" si="335"/>
        <v>2.2495159551914501E-2</v>
      </c>
      <c r="AM3036" s="87">
        <f t="shared" ca="1" si="336"/>
        <v>36.272354879326961</v>
      </c>
    </row>
    <row r="3037" spans="2:39" x14ac:dyDescent="0.45">
      <c r="B3037" s="86">
        <v>39665</v>
      </c>
      <c r="C3037" s="5">
        <v>110.85</v>
      </c>
      <c r="E3037" s="86">
        <v>39706</v>
      </c>
      <c r="F3037" s="5">
        <v>4.0030000000000001</v>
      </c>
      <c r="G3037" s="5">
        <v>3.3451375158579055</v>
      </c>
      <c r="I3037" s="86">
        <v>39559</v>
      </c>
      <c r="J3037" s="5">
        <v>20.5</v>
      </c>
      <c r="L3037" s="86">
        <v>39710</v>
      </c>
      <c r="M3037" s="5">
        <v>1.1185</v>
      </c>
      <c r="O3037" s="86">
        <f t="shared" ca="1" si="338"/>
        <v>39710</v>
      </c>
      <c r="P3037" s="5">
        <v>1375.94</v>
      </c>
      <c r="Q3037" s="5">
        <v>20.996648204490999</v>
      </c>
      <c r="R3037" s="1"/>
      <c r="V3037" s="86">
        <v>39673</v>
      </c>
      <c r="W3037" s="5">
        <v>72</v>
      </c>
      <c r="Z3037" s="86">
        <v>39560</v>
      </c>
      <c r="AA3037" s="5">
        <v>98</v>
      </c>
      <c r="AC3037" s="1">
        <v>39560</v>
      </c>
      <c r="AD3037">
        <v>4.319</v>
      </c>
      <c r="AE3037" s="87">
        <f t="shared" ref="AE3037:AE3100" ca="1" si="339">(AD3037-AD3038)</f>
        <v>-4.9999999999999822E-2</v>
      </c>
      <c r="AF3037" s="87">
        <f t="shared" ref="AF3037:AF3100" ca="1" si="340">STDEV(AE3037:AE3040)</f>
        <v>4.3962815727233102E-2</v>
      </c>
      <c r="AG3037" s="87">
        <f t="shared" ref="AG3037:AG3100" ca="1" si="341">AF3037*SQRT(260)</f>
        <v>0.7088791034678128</v>
      </c>
      <c r="AI3037" s="1">
        <v>39413</v>
      </c>
      <c r="AJ3037">
        <v>1428.23</v>
      </c>
      <c r="AK3037" s="85">
        <f t="shared" ca="1" si="337"/>
        <v>1.4819788412660614E-2</v>
      </c>
      <c r="AL3037" s="87">
        <f t="shared" ref="AL3037:AL3100" ca="1" si="342">STDEV(AK3037:AK3040)</f>
        <v>2.077500824159214E-2</v>
      </c>
      <c r="AM3037" s="87">
        <f t="shared" ref="AM3037:AM3100" ca="1" si="343">AL3037*SQRT(260)*100</f>
        <v>33.498694233348495</v>
      </c>
    </row>
    <row r="3038" spans="2:39" x14ac:dyDescent="0.45">
      <c r="B3038" s="86">
        <v>39664</v>
      </c>
      <c r="C3038" s="5">
        <v>113.35</v>
      </c>
      <c r="E3038" s="86">
        <v>39703</v>
      </c>
      <c r="F3038" s="5">
        <v>4.3525</v>
      </c>
      <c r="G3038" s="5">
        <v>1.3036843623617915</v>
      </c>
      <c r="I3038" s="86">
        <v>39556</v>
      </c>
      <c r="J3038" s="5">
        <v>20.13</v>
      </c>
      <c r="L3038" s="86">
        <v>39709</v>
      </c>
      <c r="M3038" s="5">
        <v>1.18</v>
      </c>
      <c r="O3038" s="86">
        <f t="shared" ca="1" si="338"/>
        <v>39709</v>
      </c>
      <c r="P3038" s="5">
        <v>1388.17</v>
      </c>
      <c r="Q3038" s="5">
        <v>20.881159940009901</v>
      </c>
      <c r="R3038" s="1"/>
      <c r="V3038" s="86">
        <v>39672</v>
      </c>
      <c r="W3038" s="5">
        <v>73.25</v>
      </c>
      <c r="Z3038" s="86">
        <v>39559</v>
      </c>
      <c r="AA3038" s="5">
        <v>97.87</v>
      </c>
      <c r="AC3038" s="1">
        <v>39559</v>
      </c>
      <c r="AD3038">
        <v>4.3689999999999998</v>
      </c>
      <c r="AE3038" s="87">
        <f t="shared" ca="1" si="339"/>
        <v>8.9999999999994529E-3</v>
      </c>
      <c r="AF3038" s="87">
        <f t="shared" ca="1" si="340"/>
        <v>7.6339564883922739E-2</v>
      </c>
      <c r="AG3038" s="87">
        <f t="shared" ca="1" si="341"/>
        <v>1.2309384969742918</v>
      </c>
      <c r="AI3038" s="1">
        <v>39412</v>
      </c>
      <c r="AJ3038">
        <v>1407.22</v>
      </c>
      <c r="AK3038" s="85">
        <f t="shared" ref="AK3038:AK3101" ca="1" si="344">LN(AJ3038/AJ3039)</f>
        <v>-2.3512979624269969E-2</v>
      </c>
      <c r="AL3038" s="87">
        <f t="shared" ca="1" si="342"/>
        <v>1.8503130574963583E-2</v>
      </c>
      <c r="AM3038" s="87">
        <f t="shared" ca="1" si="343"/>
        <v>29.835401569155991</v>
      </c>
    </row>
    <row r="3039" spans="2:39" x14ac:dyDescent="0.45">
      <c r="B3039" s="86">
        <v>39661</v>
      </c>
      <c r="C3039" s="5">
        <v>113.5</v>
      </c>
      <c r="E3039" s="86">
        <v>39702</v>
      </c>
      <c r="F3039" s="5">
        <v>4.2309999999999999</v>
      </c>
      <c r="G3039" s="5">
        <v>1.035260031747258</v>
      </c>
      <c r="I3039" s="86">
        <v>39555</v>
      </c>
      <c r="J3039" s="5">
        <v>20.37</v>
      </c>
      <c r="L3039" s="86">
        <v>39708</v>
      </c>
      <c r="M3039" s="5">
        <v>1.2161</v>
      </c>
      <c r="O3039" s="86">
        <f t="shared" ca="1" si="338"/>
        <v>39708</v>
      </c>
      <c r="P3039" s="5">
        <v>1390.33</v>
      </c>
      <c r="Q3039" s="5">
        <v>21.154212833857802</v>
      </c>
      <c r="R3039" s="1"/>
      <c r="V3039" s="86">
        <v>39671</v>
      </c>
      <c r="W3039" s="5">
        <v>74</v>
      </c>
      <c r="Z3039" s="86">
        <v>39556</v>
      </c>
      <c r="AA3039" s="5">
        <v>98.03</v>
      </c>
      <c r="AC3039" s="1">
        <v>39556</v>
      </c>
      <c r="AD3039">
        <v>4.3600000000000003</v>
      </c>
      <c r="AE3039" s="87">
        <f t="shared" ca="1" si="339"/>
        <v>-7.2499999999999787E-2</v>
      </c>
      <c r="AF3039" s="87">
        <f t="shared" ca="1" si="340"/>
        <v>8.8080810433752391E-2</v>
      </c>
      <c r="AG3039" s="87">
        <f t="shared" ca="1" si="341"/>
        <v>1.4202603927918718</v>
      </c>
      <c r="AI3039" s="1">
        <v>39409</v>
      </c>
      <c r="AJ3039">
        <v>1440.7</v>
      </c>
      <c r="AK3039" s="85">
        <f t="shared" ca="1" si="344"/>
        <v>1.6749473800682077E-2</v>
      </c>
      <c r="AL3039" s="87">
        <f t="shared" ca="1" si="342"/>
        <v>1.663235974768032E-2</v>
      </c>
      <c r="AM3039" s="87">
        <f t="shared" ca="1" si="343"/>
        <v>26.818874249644914</v>
      </c>
    </row>
    <row r="3040" spans="2:39" x14ac:dyDescent="0.45">
      <c r="B3040" s="86">
        <v>39660</v>
      </c>
      <c r="C3040" s="5">
        <v>115.9</v>
      </c>
      <c r="E3040" s="86">
        <v>39701</v>
      </c>
      <c r="F3040" s="5">
        <v>4.2454999999999998</v>
      </c>
      <c r="G3040" s="5">
        <v>1.3523681389818876</v>
      </c>
      <c r="I3040" s="86">
        <v>39554</v>
      </c>
      <c r="J3040" s="5">
        <v>20.53</v>
      </c>
      <c r="L3040" s="86">
        <v>39707</v>
      </c>
      <c r="M3040" s="5">
        <v>1.2171000000000001</v>
      </c>
      <c r="O3040" s="86">
        <f t="shared" ca="1" si="338"/>
        <v>39707</v>
      </c>
      <c r="P3040" s="5">
        <v>1365.56</v>
      </c>
      <c r="Q3040" s="5">
        <v>18.676298048556198</v>
      </c>
      <c r="R3040" s="1"/>
      <c r="V3040" s="86">
        <v>39668</v>
      </c>
      <c r="W3040" s="5">
        <v>74</v>
      </c>
      <c r="Z3040" s="86">
        <v>39555</v>
      </c>
      <c r="AA3040" s="5">
        <v>97.37</v>
      </c>
      <c r="AC3040" s="1">
        <v>39555</v>
      </c>
      <c r="AD3040">
        <v>4.4325000000000001</v>
      </c>
      <c r="AE3040" s="87">
        <f t="shared" ca="1" si="339"/>
        <v>1.7000000000000348E-2</v>
      </c>
      <c r="AF3040" s="87">
        <f t="shared" ca="1" si="340"/>
        <v>4.4459719597256149E-2</v>
      </c>
      <c r="AG3040" s="87">
        <f t="shared" ca="1" si="341"/>
        <v>0.71689143762031848</v>
      </c>
      <c r="AI3040" s="1">
        <v>39407</v>
      </c>
      <c r="AJ3040">
        <v>1416.77</v>
      </c>
      <c r="AK3040" s="85">
        <f t="shared" ca="1" si="344"/>
        <v>-1.6055125765564445E-2</v>
      </c>
      <c r="AL3040" s="87">
        <f t="shared" ca="1" si="342"/>
        <v>1.2537510898892957E-2</v>
      </c>
      <c r="AM3040" s="87">
        <f t="shared" ca="1" si="343"/>
        <v>20.216128877795452</v>
      </c>
    </row>
    <row r="3041" spans="2:39" x14ac:dyDescent="0.45">
      <c r="B3041" s="86">
        <v>39659</v>
      </c>
      <c r="C3041" s="5">
        <v>117.7</v>
      </c>
      <c r="E3041" s="86">
        <v>39700</v>
      </c>
      <c r="F3041" s="5">
        <v>4.202</v>
      </c>
      <c r="G3041" s="5">
        <v>1.2745742753301315</v>
      </c>
      <c r="I3041" s="86">
        <v>39553</v>
      </c>
      <c r="J3041" s="5">
        <v>22.78</v>
      </c>
      <c r="L3041" s="86">
        <v>39706</v>
      </c>
      <c r="M3041" s="5">
        <v>1.2895000000000001</v>
      </c>
      <c r="O3041" s="86">
        <f t="shared" ca="1" si="338"/>
        <v>39706</v>
      </c>
      <c r="P3041" s="5">
        <v>1364.71</v>
      </c>
      <c r="Q3041" s="5">
        <v>18.679585959534698</v>
      </c>
      <c r="R3041" s="1"/>
      <c r="V3041" s="86">
        <v>39667</v>
      </c>
      <c r="W3041" s="5">
        <v>76</v>
      </c>
      <c r="Z3041" s="86">
        <v>39554</v>
      </c>
      <c r="AA3041" s="5">
        <v>97.272499999999994</v>
      </c>
      <c r="AC3041" s="1">
        <v>39554</v>
      </c>
      <c r="AD3041">
        <v>4.4154999999999998</v>
      </c>
      <c r="AE3041" s="87">
        <f t="shared" ca="1" si="339"/>
        <v>0.11399999999999988</v>
      </c>
      <c r="AF3041" s="87">
        <f t="shared" ca="1" si="340"/>
        <v>8.904820791758418E-2</v>
      </c>
      <c r="AG3041" s="87">
        <f t="shared" ca="1" si="341"/>
        <v>1.4358592085112865</v>
      </c>
      <c r="AI3041" s="1">
        <v>39406</v>
      </c>
      <c r="AJ3041">
        <v>1439.7</v>
      </c>
      <c r="AK3041" s="85">
        <f t="shared" ca="1" si="344"/>
        <v>4.4762115415092219E-3</v>
      </c>
      <c r="AL3041" s="87">
        <f t="shared" ca="1" si="342"/>
        <v>1.1857919770500531E-2</v>
      </c>
      <c r="AM3041" s="87">
        <f t="shared" ca="1" si="343"/>
        <v>19.120321109684092</v>
      </c>
    </row>
    <row r="3042" spans="2:39" x14ac:dyDescent="0.45">
      <c r="B3042" s="86">
        <v>39658</v>
      </c>
      <c r="C3042" s="5">
        <v>118.25</v>
      </c>
      <c r="E3042" s="86">
        <v>39699</v>
      </c>
      <c r="F3042" s="5">
        <v>4.2690000000000001</v>
      </c>
      <c r="G3042" s="5">
        <v>1.2571349702133534</v>
      </c>
      <c r="I3042" s="86">
        <v>39552</v>
      </c>
      <c r="J3042" s="5">
        <v>23.82</v>
      </c>
      <c r="L3042" s="86">
        <v>39703</v>
      </c>
      <c r="M3042" s="5">
        <v>1.1745000000000001</v>
      </c>
      <c r="O3042" s="86">
        <f t="shared" ca="1" si="338"/>
        <v>39703</v>
      </c>
      <c r="P3042" s="5">
        <v>1334.43</v>
      </c>
      <c r="Q3042" s="5">
        <v>12.8291070994287</v>
      </c>
      <c r="R3042" s="1"/>
      <c r="V3042" s="86">
        <v>39666</v>
      </c>
      <c r="W3042" s="5">
        <v>74.53</v>
      </c>
      <c r="Z3042" s="86">
        <v>39553</v>
      </c>
      <c r="AA3042" s="5">
        <v>96.85</v>
      </c>
      <c r="AC3042" s="1">
        <v>39553</v>
      </c>
      <c r="AD3042">
        <v>4.3014999999999999</v>
      </c>
      <c r="AE3042" s="87">
        <f t="shared" ca="1" si="339"/>
        <v>0.10799999999999965</v>
      </c>
      <c r="AF3042" s="87">
        <f t="shared" ca="1" si="340"/>
        <v>8.1383864084554919E-2</v>
      </c>
      <c r="AG3042" s="87">
        <f t="shared" ca="1" si="341"/>
        <v>1.3122753776043579</v>
      </c>
      <c r="AI3042" s="1">
        <v>39405</v>
      </c>
      <c r="AJ3042">
        <v>1433.27</v>
      </c>
      <c r="AK3042" s="85">
        <f t="shared" ca="1" si="344"/>
        <v>-1.7614502402235385E-2</v>
      </c>
      <c r="AL3042" s="87">
        <f t="shared" ca="1" si="342"/>
        <v>9.931071835620503E-3</v>
      </c>
      <c r="AM3042" s="87">
        <f t="shared" ca="1" si="343"/>
        <v>16.013372171128179</v>
      </c>
    </row>
    <row r="3043" spans="2:39" x14ac:dyDescent="0.45">
      <c r="B3043" s="86">
        <v>39657</v>
      </c>
      <c r="C3043" s="5">
        <v>119.3</v>
      </c>
      <c r="E3043" s="86">
        <v>39696</v>
      </c>
      <c r="F3043" s="5">
        <v>4.3730000000000002</v>
      </c>
      <c r="G3043" s="5">
        <v>1.068748489277682</v>
      </c>
      <c r="I3043" s="86">
        <v>39549</v>
      </c>
      <c r="J3043" s="5">
        <v>23.46</v>
      </c>
      <c r="L3043" s="86">
        <v>39702</v>
      </c>
      <c r="M3043" s="5">
        <v>1.0954999999999999</v>
      </c>
      <c r="O3043" s="86">
        <f t="shared" ca="1" si="338"/>
        <v>39702</v>
      </c>
      <c r="P3043" s="5">
        <v>1328.32</v>
      </c>
      <c r="Q3043" s="5">
        <v>12.077844238966</v>
      </c>
      <c r="R3043" s="1"/>
      <c r="V3043" s="86">
        <v>39665</v>
      </c>
      <c r="W3043" s="5">
        <v>74.25</v>
      </c>
      <c r="Z3043" s="86">
        <v>39552</v>
      </c>
      <c r="AA3043" s="5">
        <v>96.86</v>
      </c>
      <c r="AC3043" s="1">
        <v>39552</v>
      </c>
      <c r="AD3043">
        <v>4.1935000000000002</v>
      </c>
      <c r="AE3043" s="87">
        <f t="shared" ca="1" si="339"/>
        <v>8.4999999999999964E-2</v>
      </c>
      <c r="AF3043" s="87">
        <f t="shared" ca="1" si="340"/>
        <v>8.3924569306808722E-2</v>
      </c>
      <c r="AG3043" s="87">
        <f t="shared" ca="1" si="341"/>
        <v>1.3532430183328745</v>
      </c>
      <c r="AI3043" s="1">
        <v>39402</v>
      </c>
      <c r="AJ3043">
        <v>1458.74</v>
      </c>
      <c r="AK3043" s="85">
        <f t="shared" ca="1" si="344"/>
        <v>5.2167038704877206E-3</v>
      </c>
      <c r="AL3043" s="87">
        <f t="shared" ca="1" si="342"/>
        <v>1.8540991661239063E-2</v>
      </c>
      <c r="AM3043" s="87">
        <f t="shared" ca="1" si="343"/>
        <v>29.896450736392687</v>
      </c>
    </row>
    <row r="3044" spans="2:39" x14ac:dyDescent="0.45">
      <c r="B3044" s="86">
        <v>39654</v>
      </c>
      <c r="C3044" s="5">
        <v>118.35</v>
      </c>
      <c r="E3044" s="86">
        <v>39695</v>
      </c>
      <c r="F3044" s="5">
        <v>4.3040000000000003</v>
      </c>
      <c r="G3044" s="5">
        <v>0.50311653719590121</v>
      </c>
      <c r="I3044" s="86">
        <v>39548</v>
      </c>
      <c r="J3044" s="5">
        <v>21.98</v>
      </c>
      <c r="L3044" s="86">
        <v>39701</v>
      </c>
      <c r="M3044" s="5">
        <v>1.0974999999999999</v>
      </c>
      <c r="O3044" s="86">
        <f t="shared" ca="1" si="338"/>
        <v>39701</v>
      </c>
      <c r="P3044" s="5">
        <v>1332.83</v>
      </c>
      <c r="Q3044" s="5">
        <v>24.062974695997699</v>
      </c>
      <c r="R3044" s="1"/>
      <c r="V3044" s="86">
        <v>39664</v>
      </c>
      <c r="W3044" s="5">
        <v>74.88</v>
      </c>
      <c r="Z3044" s="86">
        <v>39549</v>
      </c>
      <c r="AA3044" s="5">
        <v>96.52</v>
      </c>
      <c r="AC3044" s="1">
        <v>39549</v>
      </c>
      <c r="AD3044">
        <v>4.1085000000000003</v>
      </c>
      <c r="AE3044" s="87">
        <f t="shared" ca="1" si="339"/>
        <v>-7.3999999999999844E-2</v>
      </c>
      <c r="AF3044" s="87">
        <f t="shared" ca="1" si="340"/>
        <v>6.9766276476054989E-2</v>
      </c>
      <c r="AG3044" s="87">
        <f t="shared" ca="1" si="341"/>
        <v>1.1249474061780262</v>
      </c>
      <c r="AI3044" s="1">
        <v>39401</v>
      </c>
      <c r="AJ3044">
        <v>1451.15</v>
      </c>
      <c r="AK3044" s="85">
        <f t="shared" ca="1" si="344"/>
        <v>-1.3300535255893498E-2</v>
      </c>
      <c r="AL3044" s="87">
        <f t="shared" ca="1" si="342"/>
        <v>1.9575936541816757E-2</v>
      </c>
      <c r="AM3044" s="87">
        <f t="shared" ca="1" si="343"/>
        <v>31.565249212892571</v>
      </c>
    </row>
    <row r="3045" spans="2:39" x14ac:dyDescent="0.45">
      <c r="B3045" s="86">
        <v>39653</v>
      </c>
      <c r="C3045" s="5">
        <v>119.9</v>
      </c>
      <c r="E3045" s="86">
        <v>39694</v>
      </c>
      <c r="F3045" s="5">
        <v>4.3914999999999997</v>
      </c>
      <c r="G3045" s="5">
        <v>0.47998090239786834</v>
      </c>
      <c r="I3045" s="86">
        <v>39547</v>
      </c>
      <c r="J3045" s="5">
        <v>22.81</v>
      </c>
      <c r="L3045" s="86">
        <v>39700</v>
      </c>
      <c r="M3045" s="5">
        <v>1.08</v>
      </c>
      <c r="O3045" s="86">
        <f t="shared" ca="1" si="338"/>
        <v>39700</v>
      </c>
      <c r="P3045" s="5">
        <v>1360.55</v>
      </c>
      <c r="Q3045" s="5">
        <v>20.307820954966399</v>
      </c>
      <c r="R3045" s="1"/>
      <c r="V3045" s="86">
        <v>39661</v>
      </c>
      <c r="W3045" s="5">
        <v>72.25</v>
      </c>
      <c r="Z3045" s="86">
        <v>39548</v>
      </c>
      <c r="AA3045" s="5">
        <v>97.3</v>
      </c>
      <c r="AC3045" s="1">
        <v>39548</v>
      </c>
      <c r="AD3045">
        <v>4.1825000000000001</v>
      </c>
      <c r="AE3045" s="87">
        <f t="shared" ca="1" si="339"/>
        <v>5.7000000000000384E-2</v>
      </c>
      <c r="AF3045" s="87">
        <f t="shared" ca="1" si="340"/>
        <v>6.3152592979227734E-2</v>
      </c>
      <c r="AG3045" s="87">
        <f t="shared" ca="1" si="341"/>
        <v>1.0183049641438466</v>
      </c>
      <c r="AI3045" s="1">
        <v>39400</v>
      </c>
      <c r="AJ3045">
        <v>1470.58</v>
      </c>
      <c r="AK3045" s="85">
        <f t="shared" ca="1" si="344"/>
        <v>-7.0944148917843506E-3</v>
      </c>
      <c r="AL3045" s="87">
        <f t="shared" ca="1" si="342"/>
        <v>1.9820587229899937E-2</v>
      </c>
      <c r="AM3045" s="87">
        <f t="shared" ca="1" si="343"/>
        <v>31.959736594017606</v>
      </c>
    </row>
    <row r="3046" spans="2:39" x14ac:dyDescent="0.45">
      <c r="B3046" s="86">
        <v>39652</v>
      </c>
      <c r="C3046" s="5">
        <v>119.9</v>
      </c>
      <c r="E3046" s="86">
        <v>39693</v>
      </c>
      <c r="F3046" s="5">
        <v>4.43</v>
      </c>
      <c r="G3046" s="5">
        <v>0.42460373683393149</v>
      </c>
      <c r="I3046" s="86">
        <v>39546</v>
      </c>
      <c r="J3046" s="5">
        <v>22.36</v>
      </c>
      <c r="L3046" s="86">
        <v>39699</v>
      </c>
      <c r="M3046" s="5">
        <v>1.085</v>
      </c>
      <c r="O3046" s="86">
        <f t="shared" ca="1" si="338"/>
        <v>39699</v>
      </c>
      <c r="P3046" s="5">
        <v>1354.49</v>
      </c>
      <c r="Q3046" s="5">
        <v>21.248581221845001</v>
      </c>
      <c r="R3046" s="1"/>
      <c r="V3046" s="86">
        <v>39660</v>
      </c>
      <c r="W3046" s="5">
        <v>70.75</v>
      </c>
      <c r="Z3046" s="86">
        <v>39547</v>
      </c>
      <c r="AA3046" s="5">
        <v>96.95</v>
      </c>
      <c r="AC3046" s="1">
        <v>39547</v>
      </c>
      <c r="AD3046">
        <v>4.1254999999999997</v>
      </c>
      <c r="AE3046" s="87">
        <f t="shared" ca="1" si="339"/>
        <v>-7.2000000000000064E-2</v>
      </c>
      <c r="AF3046" s="87">
        <f t="shared" ca="1" si="340"/>
        <v>0.10331303564087777</v>
      </c>
      <c r="AG3046" s="87">
        <f t="shared" ca="1" si="341"/>
        <v>1.6658726441918219</v>
      </c>
      <c r="AI3046" s="1">
        <v>39399</v>
      </c>
      <c r="AJ3046">
        <v>1481.05</v>
      </c>
      <c r="AK3046" s="85">
        <f t="shared" ca="1" si="344"/>
        <v>2.8677788739688601E-2</v>
      </c>
      <c r="AL3046" s="87">
        <f t="shared" ca="1" si="342"/>
        <v>1.9384007319029003E-2</v>
      </c>
      <c r="AM3046" s="87">
        <f t="shared" ca="1" si="343"/>
        <v>31.255772640183473</v>
      </c>
    </row>
    <row r="3047" spans="2:39" x14ac:dyDescent="0.45">
      <c r="B3047" s="86">
        <v>39651</v>
      </c>
      <c r="C3047" s="5">
        <v>122.25</v>
      </c>
      <c r="E3047" s="86">
        <v>39692</v>
      </c>
      <c r="F3047" s="5">
        <v>4.4710000000000001</v>
      </c>
      <c r="G3047" s="5">
        <v>0.31231928107841345</v>
      </c>
      <c r="I3047" s="86">
        <v>39545</v>
      </c>
      <c r="J3047" s="5">
        <v>22.42</v>
      </c>
      <c r="L3047" s="86">
        <v>39696</v>
      </c>
      <c r="M3047" s="5">
        <v>1.1125</v>
      </c>
      <c r="O3047" s="86">
        <f t="shared" ca="1" si="338"/>
        <v>39696</v>
      </c>
      <c r="P3047" s="5">
        <v>1365.54</v>
      </c>
      <c r="Q3047" s="5">
        <v>21.8649764597352</v>
      </c>
      <c r="R3047" s="1"/>
      <c r="V3047" s="86">
        <v>39659</v>
      </c>
      <c r="W3047" s="5">
        <v>67.75</v>
      </c>
      <c r="Z3047" s="86">
        <v>39546</v>
      </c>
      <c r="AA3047" s="5">
        <v>97.8</v>
      </c>
      <c r="AC3047" s="1">
        <v>39546</v>
      </c>
      <c r="AD3047">
        <v>4.1974999999999998</v>
      </c>
      <c r="AE3047" s="87">
        <f t="shared" ca="1" si="339"/>
        <v>3.6999999999999922E-2</v>
      </c>
      <c r="AF3047" s="87">
        <f t="shared" ca="1" si="340"/>
        <v>0.10013990213696009</v>
      </c>
      <c r="AG3047" s="87">
        <f t="shared" ca="1" si="341"/>
        <v>1.6147074038351297</v>
      </c>
      <c r="AI3047" s="1">
        <v>39398</v>
      </c>
      <c r="AJ3047">
        <v>1439.18</v>
      </c>
      <c r="AK3047" s="85">
        <f t="shared" ca="1" si="344"/>
        <v>-1.0038523501742003E-2</v>
      </c>
      <c r="AL3047" s="87">
        <f t="shared" ca="1" si="342"/>
        <v>1.2187965355523732E-2</v>
      </c>
      <c r="AM3047" s="87">
        <f t="shared" ca="1" si="343"/>
        <v>19.652503624713098</v>
      </c>
    </row>
    <row r="3048" spans="2:39" x14ac:dyDescent="0.45">
      <c r="B3048" s="86">
        <v>39650</v>
      </c>
      <c r="C3048" s="5">
        <v>126.2</v>
      </c>
      <c r="E3048" s="86">
        <v>39689</v>
      </c>
      <c r="F3048" s="5">
        <v>4.4835000000000003</v>
      </c>
      <c r="G3048" s="5">
        <v>0.39378028984024588</v>
      </c>
      <c r="I3048" s="86">
        <v>39542</v>
      </c>
      <c r="J3048" s="5">
        <v>22.45</v>
      </c>
      <c r="L3048" s="86">
        <v>39695</v>
      </c>
      <c r="M3048" s="5">
        <v>1.157</v>
      </c>
      <c r="O3048" s="86">
        <f t="shared" ca="1" si="338"/>
        <v>39695</v>
      </c>
      <c r="P3048" s="5">
        <v>1372.54</v>
      </c>
      <c r="Q3048" s="5">
        <v>22.340330482459301</v>
      </c>
      <c r="R3048" s="1"/>
      <c r="V3048" s="86">
        <v>39658</v>
      </c>
      <c r="W3048" s="5">
        <v>69.25</v>
      </c>
      <c r="Z3048" s="86">
        <v>39545</v>
      </c>
      <c r="AA3048" s="5">
        <v>97.47</v>
      </c>
      <c r="AC3048" s="1">
        <v>39545</v>
      </c>
      <c r="AD3048">
        <v>4.1604999999999999</v>
      </c>
      <c r="AE3048" s="87">
        <f t="shared" ca="1" si="339"/>
        <v>6.2999999999999723E-2</v>
      </c>
      <c r="AF3048" s="87">
        <f t="shared" ca="1" si="340"/>
        <v>0.1067938044395207</v>
      </c>
      <c r="AG3048" s="87">
        <f t="shared" ca="1" si="341"/>
        <v>1.7219983546256117</v>
      </c>
      <c r="AI3048" s="1">
        <v>39395</v>
      </c>
      <c r="AJ3048">
        <v>1453.7</v>
      </c>
      <c r="AK3048" s="85">
        <f t="shared" ca="1" si="344"/>
        <v>-1.4390014979561175E-2</v>
      </c>
      <c r="AL3048" s="87">
        <f t="shared" ca="1" si="342"/>
        <v>1.7986462704898634E-2</v>
      </c>
      <c r="AM3048" s="87">
        <f t="shared" ca="1" si="343"/>
        <v>29.00229966141038</v>
      </c>
    </row>
    <row r="3049" spans="2:39" x14ac:dyDescent="0.45">
      <c r="B3049" s="86">
        <v>39647</v>
      </c>
      <c r="C3049" s="5">
        <v>126.85</v>
      </c>
      <c r="E3049" s="86">
        <v>39688</v>
      </c>
      <c r="F3049" s="5">
        <v>4.4604999999999997</v>
      </c>
      <c r="G3049" s="5">
        <v>0.40324051962403978</v>
      </c>
      <c r="I3049" s="86">
        <v>39541</v>
      </c>
      <c r="J3049" s="5">
        <v>23.21</v>
      </c>
      <c r="L3049" s="86">
        <v>39694</v>
      </c>
      <c r="M3049" s="5">
        <v>1.1559999999999999</v>
      </c>
      <c r="O3049" s="86">
        <f t="shared" ca="1" si="338"/>
        <v>39694</v>
      </c>
      <c r="P3049" s="5">
        <v>1370.4</v>
      </c>
      <c r="Q3049" s="5">
        <v>22.343516882100499</v>
      </c>
      <c r="R3049" s="1"/>
      <c r="V3049" s="86">
        <v>39657</v>
      </c>
      <c r="W3049" s="5">
        <v>69.5</v>
      </c>
      <c r="Z3049" s="86">
        <v>39542</v>
      </c>
      <c r="AA3049" s="5">
        <v>96.7</v>
      </c>
      <c r="AC3049" s="1">
        <v>39542</v>
      </c>
      <c r="AD3049">
        <v>4.0975000000000001</v>
      </c>
      <c r="AE3049" s="87">
        <f t="shared" ca="1" si="339"/>
        <v>-0.16099999999999959</v>
      </c>
      <c r="AF3049" s="87">
        <f t="shared" ca="1" si="340"/>
        <v>0.12602215413701393</v>
      </c>
      <c r="AG3049" s="87">
        <f t="shared" ca="1" si="341"/>
        <v>2.032046177296829</v>
      </c>
      <c r="AI3049" s="1">
        <v>39394</v>
      </c>
      <c r="AJ3049">
        <v>1474.77</v>
      </c>
      <c r="AK3049" s="85">
        <f t="shared" ca="1" si="344"/>
        <v>-5.761950274483659E-4</v>
      </c>
      <c r="AL3049" s="87">
        <f t="shared" ca="1" si="342"/>
        <v>1.7516372395829177E-2</v>
      </c>
      <c r="AM3049" s="87">
        <f t="shared" ca="1" si="343"/>
        <v>28.244301814071321</v>
      </c>
    </row>
    <row r="3050" spans="2:39" x14ac:dyDescent="0.45">
      <c r="B3050" s="86">
        <v>39646</v>
      </c>
      <c r="C3050" s="5">
        <v>124.15</v>
      </c>
      <c r="E3050" s="86">
        <v>39687</v>
      </c>
      <c r="F3050" s="5">
        <v>4.4649999999999999</v>
      </c>
      <c r="G3050" s="5">
        <v>0.75527478443278906</v>
      </c>
      <c r="I3050" s="86">
        <v>39540</v>
      </c>
      <c r="J3050" s="5">
        <v>23.43</v>
      </c>
      <c r="L3050" s="86">
        <v>39693</v>
      </c>
      <c r="M3050" s="5">
        <v>1.171</v>
      </c>
      <c r="O3050" s="86">
        <f t="shared" ca="1" si="338"/>
        <v>39693</v>
      </c>
      <c r="P3050" s="5">
        <v>1369.31</v>
      </c>
      <c r="Q3050" s="5">
        <v>23.472707054170801</v>
      </c>
      <c r="R3050" s="1"/>
      <c r="V3050" s="86">
        <v>39654</v>
      </c>
      <c r="W3050" s="5">
        <v>69.5</v>
      </c>
      <c r="Z3050" s="86">
        <v>39541</v>
      </c>
      <c r="AA3050" s="5">
        <v>96.33</v>
      </c>
      <c r="AC3050" s="1">
        <v>39541</v>
      </c>
      <c r="AD3050">
        <v>4.2584999999999997</v>
      </c>
      <c r="AE3050" s="87">
        <f t="shared" ca="1" si="339"/>
        <v>-1.1000000000000121E-2</v>
      </c>
      <c r="AF3050" s="87">
        <f t="shared" ca="1" si="340"/>
        <v>7.5891918761705784E-2</v>
      </c>
      <c r="AG3050" s="87">
        <f t="shared" ca="1" si="341"/>
        <v>1.223720420139613</v>
      </c>
      <c r="AI3050" s="1">
        <v>39393</v>
      </c>
      <c r="AJ3050">
        <v>1475.62</v>
      </c>
      <c r="AK3050" s="85">
        <f t="shared" ca="1" si="344"/>
        <v>-2.9809710205359812E-2</v>
      </c>
      <c r="AL3050" s="87">
        <f t="shared" ca="1" si="342"/>
        <v>1.7667411914261123E-2</v>
      </c>
      <c r="AM3050" s="87">
        <f t="shared" ca="1" si="343"/>
        <v>28.487845719626769</v>
      </c>
    </row>
    <row r="3051" spans="2:39" x14ac:dyDescent="0.45">
      <c r="B3051" s="86">
        <v>39645</v>
      </c>
      <c r="C3051" s="5">
        <v>122.55</v>
      </c>
      <c r="E3051" s="86">
        <v>39686</v>
      </c>
      <c r="F3051" s="5">
        <v>4.4870000000000001</v>
      </c>
      <c r="G3051" s="5">
        <v>0.85002352908610446</v>
      </c>
      <c r="I3051" s="86">
        <v>39539</v>
      </c>
      <c r="J3051" s="5">
        <v>22.68</v>
      </c>
      <c r="L3051" s="86">
        <v>39692</v>
      </c>
      <c r="M3051" s="5">
        <v>1.177</v>
      </c>
      <c r="O3051" s="86">
        <f t="shared" ca="1" si="338"/>
        <v>39692</v>
      </c>
      <c r="P3051" s="5">
        <v>1367.53</v>
      </c>
      <c r="Q3051" s="5">
        <v>25.820401836477298</v>
      </c>
      <c r="R3051" s="1"/>
      <c r="V3051" s="86">
        <v>39653</v>
      </c>
      <c r="W3051" s="5">
        <v>68</v>
      </c>
      <c r="Z3051" s="86">
        <v>39540</v>
      </c>
      <c r="AA3051" s="5">
        <v>96.5</v>
      </c>
      <c r="AC3051" s="1">
        <v>39540</v>
      </c>
      <c r="AD3051">
        <v>4.2694999999999999</v>
      </c>
      <c r="AE3051" s="87">
        <f t="shared" ca="1" si="339"/>
        <v>6.7999999999999616E-2</v>
      </c>
      <c r="AF3051" s="87">
        <f t="shared" ca="1" si="340"/>
        <v>0.10628577828979119</v>
      </c>
      <c r="AG3051" s="87">
        <f t="shared" ca="1" si="341"/>
        <v>1.7138066791016215</v>
      </c>
      <c r="AI3051" s="1">
        <v>39392</v>
      </c>
      <c r="AJ3051">
        <v>1520.27</v>
      </c>
      <c r="AK3051" s="85">
        <f t="shared" ca="1" si="344"/>
        <v>1.1977221301780137E-2</v>
      </c>
      <c r="AL3051" s="87">
        <f t="shared" ca="1" si="342"/>
        <v>1.6288438797122443E-2</v>
      </c>
      <c r="AM3051" s="87">
        <f t="shared" ca="1" si="343"/>
        <v>26.264318379957423</v>
      </c>
    </row>
    <row r="3052" spans="2:39" x14ac:dyDescent="0.45">
      <c r="B3052" s="86">
        <v>39644</v>
      </c>
      <c r="C3052" s="5">
        <v>123.95</v>
      </c>
      <c r="E3052" s="86">
        <v>39685</v>
      </c>
      <c r="F3052" s="5">
        <v>4.5199999999999996</v>
      </c>
      <c r="G3052" s="5">
        <v>1.0349329688438738</v>
      </c>
      <c r="I3052" s="86">
        <v>39538</v>
      </c>
      <c r="J3052" s="5">
        <v>25.61</v>
      </c>
      <c r="L3052" s="86">
        <v>39689</v>
      </c>
      <c r="M3052" s="5">
        <v>1.1605000000000001</v>
      </c>
      <c r="O3052" s="86">
        <f t="shared" ca="1" si="338"/>
        <v>39689</v>
      </c>
      <c r="P3052" s="5">
        <v>1370.18</v>
      </c>
      <c r="Q3052" s="5">
        <v>30.467222860163101</v>
      </c>
      <c r="R3052" s="1"/>
      <c r="V3052" s="86">
        <v>39652</v>
      </c>
      <c r="W3052" s="5">
        <v>69.5</v>
      </c>
      <c r="Z3052" s="86">
        <v>39539</v>
      </c>
      <c r="AA3052" s="5">
        <v>96.45</v>
      </c>
      <c r="AC3052" s="1">
        <v>39539</v>
      </c>
      <c r="AD3052">
        <v>4.2015000000000002</v>
      </c>
      <c r="AE3052" s="87">
        <f t="shared" ca="1" si="339"/>
        <v>0.13100000000000023</v>
      </c>
      <c r="AF3052" s="87">
        <f t="shared" ca="1" si="340"/>
        <v>0.11203087372089283</v>
      </c>
      <c r="AG3052" s="87">
        <f t="shared" ca="1" si="341"/>
        <v>1.8064435594098491</v>
      </c>
      <c r="AI3052" s="1">
        <v>39391</v>
      </c>
      <c r="AJ3052">
        <v>1502.17</v>
      </c>
      <c r="AK3052" s="85">
        <f t="shared" ca="1" si="344"/>
        <v>-4.9671065196230093E-3</v>
      </c>
      <c r="AL3052" s="87">
        <f t="shared" ca="1" si="342"/>
        <v>1.6269103536188084E-2</v>
      </c>
      <c r="AM3052" s="87">
        <f t="shared" ca="1" si="343"/>
        <v>26.233141208500736</v>
      </c>
    </row>
    <row r="3053" spans="2:39" x14ac:dyDescent="0.45">
      <c r="B3053" s="86">
        <v>39643</v>
      </c>
      <c r="C3053" s="5">
        <v>123.2</v>
      </c>
      <c r="E3053" s="86">
        <v>39682</v>
      </c>
      <c r="F3053" s="5">
        <v>4.5839999999999996</v>
      </c>
      <c r="G3053" s="5">
        <v>0.89512848239791454</v>
      </c>
      <c r="I3053" s="86">
        <v>39535</v>
      </c>
      <c r="J3053" s="5">
        <v>25.71</v>
      </c>
      <c r="L3053" s="86">
        <v>39688</v>
      </c>
      <c r="M3053" s="5">
        <v>1.1555</v>
      </c>
      <c r="O3053" s="86">
        <f t="shared" ca="1" si="338"/>
        <v>39688</v>
      </c>
      <c r="P3053" s="5">
        <v>1322.7</v>
      </c>
      <c r="Q3053" s="5">
        <v>32.711773628680298</v>
      </c>
      <c r="R3053" s="1"/>
      <c r="V3053" s="86">
        <v>39651</v>
      </c>
      <c r="W3053" s="5">
        <v>72.25</v>
      </c>
      <c r="Z3053" s="86">
        <v>39538</v>
      </c>
      <c r="AA3053" s="5">
        <v>96.664699999999996</v>
      </c>
      <c r="AC3053" s="1">
        <v>39538</v>
      </c>
      <c r="AD3053">
        <v>4.0705</v>
      </c>
      <c r="AE3053" s="87">
        <f t="shared" ca="1" si="339"/>
        <v>-3.5000000000000142E-2</v>
      </c>
      <c r="AF3053" s="87">
        <f t="shared" ca="1" si="340"/>
        <v>8.4838449420059206E-2</v>
      </c>
      <c r="AG3053" s="87">
        <f t="shared" ca="1" si="341"/>
        <v>1.3679788923810137</v>
      </c>
      <c r="AI3053" s="1">
        <v>39388</v>
      </c>
      <c r="AJ3053">
        <v>1509.65</v>
      </c>
      <c r="AK3053" s="85">
        <f t="shared" ca="1" si="344"/>
        <v>8.0183166494640645E-4</v>
      </c>
      <c r="AL3053" s="87">
        <f t="shared" ca="1" si="342"/>
        <v>1.6293340725535833E-2</v>
      </c>
      <c r="AM3053" s="87">
        <f t="shared" ca="1" si="343"/>
        <v>26.272222502023912</v>
      </c>
    </row>
    <row r="3054" spans="2:39" x14ac:dyDescent="0.45">
      <c r="B3054" s="86">
        <v>39640</v>
      </c>
      <c r="C3054" s="5">
        <v>123.7</v>
      </c>
      <c r="E3054" s="86">
        <v>39681</v>
      </c>
      <c r="F3054" s="5">
        <v>4.5369999999999999</v>
      </c>
      <c r="G3054" s="5">
        <v>0.75281803910373735</v>
      </c>
      <c r="I3054" s="86">
        <v>39534</v>
      </c>
      <c r="J3054" s="5">
        <v>25.88</v>
      </c>
      <c r="L3054" s="86">
        <v>39687</v>
      </c>
      <c r="M3054" s="5">
        <v>1.1875</v>
      </c>
      <c r="O3054" s="86">
        <f t="shared" ca="1" si="338"/>
        <v>39687</v>
      </c>
      <c r="P3054" s="5">
        <v>1315.22</v>
      </c>
      <c r="Q3054" s="5">
        <v>33.402715933185803</v>
      </c>
      <c r="R3054" s="1"/>
      <c r="V3054" s="86">
        <v>39650</v>
      </c>
      <c r="W3054" s="5">
        <v>75</v>
      </c>
      <c r="Z3054" s="86">
        <v>39535</v>
      </c>
      <c r="AA3054" s="5">
        <v>96.24</v>
      </c>
      <c r="AC3054" s="1">
        <v>39535</v>
      </c>
      <c r="AD3054">
        <v>4.1055000000000001</v>
      </c>
      <c r="AE3054" s="87">
        <f t="shared" ca="1" si="339"/>
        <v>-0.10799999999999965</v>
      </c>
      <c r="AF3054" s="87">
        <f t="shared" ca="1" si="340"/>
        <v>8.6557663823988579E-2</v>
      </c>
      <c r="AG3054" s="87">
        <f t="shared" ca="1" si="341"/>
        <v>1.3957003916791459</v>
      </c>
      <c r="AI3054" s="1">
        <v>39387</v>
      </c>
      <c r="AJ3054">
        <v>1508.44</v>
      </c>
      <c r="AK3054" s="85">
        <f t="shared" ca="1" si="344"/>
        <v>-2.6778846694407915E-2</v>
      </c>
      <c r="AL3054" s="87">
        <f t="shared" ca="1" si="342"/>
        <v>1.6705542947990412E-2</v>
      </c>
      <c r="AM3054" s="87">
        <f t="shared" ca="1" si="343"/>
        <v>26.936878614393976</v>
      </c>
    </row>
    <row r="3055" spans="2:39" x14ac:dyDescent="0.45">
      <c r="B3055" s="86">
        <v>39639</v>
      </c>
      <c r="C3055" s="5">
        <v>117.25</v>
      </c>
      <c r="E3055" s="86">
        <v>39680</v>
      </c>
      <c r="F3055" s="5">
        <v>4.5049999999999999</v>
      </c>
      <c r="G3055" s="5">
        <v>0.60570310383883319</v>
      </c>
      <c r="I3055" s="86">
        <v>39533</v>
      </c>
      <c r="J3055" s="5">
        <v>26.08</v>
      </c>
      <c r="L3055" s="86">
        <v>39686</v>
      </c>
      <c r="M3055" s="5">
        <v>1.1619999999999999</v>
      </c>
      <c r="O3055" s="86">
        <f t="shared" ca="1" si="338"/>
        <v>39686</v>
      </c>
      <c r="P3055" s="5">
        <v>1325.76</v>
      </c>
      <c r="Q3055" s="5">
        <v>35.381254088147699</v>
      </c>
      <c r="R3055" s="1"/>
      <c r="V3055" s="86">
        <v>39647</v>
      </c>
      <c r="W3055" s="5">
        <v>76</v>
      </c>
      <c r="Z3055" s="86">
        <v>39534</v>
      </c>
      <c r="AA3055" s="5">
        <v>96.19</v>
      </c>
      <c r="AC3055" s="1">
        <v>39534</v>
      </c>
      <c r="AD3055">
        <v>4.2134999999999998</v>
      </c>
      <c r="AE3055" s="87">
        <f t="shared" ca="1" si="339"/>
        <v>9.6999999999999531E-2</v>
      </c>
      <c r="AF3055" s="87">
        <f t="shared" ca="1" si="340"/>
        <v>0.11848092321832515</v>
      </c>
      <c r="AG3055" s="87">
        <f t="shared" ca="1" si="341"/>
        <v>1.9104474824850148</v>
      </c>
      <c r="AI3055" s="1">
        <v>39386</v>
      </c>
      <c r="AJ3055">
        <v>1549.38</v>
      </c>
      <c r="AK3055" s="85">
        <f t="shared" ca="1" si="344"/>
        <v>1.192067096231093E-2</v>
      </c>
      <c r="AL3055" s="87">
        <f t="shared" ca="1" si="342"/>
        <v>9.2181468067575253E-3</v>
      </c>
      <c r="AM3055" s="87">
        <f t="shared" ca="1" si="343"/>
        <v>14.863815103546877</v>
      </c>
    </row>
    <row r="3056" spans="2:39" x14ac:dyDescent="0.45">
      <c r="B3056" s="86">
        <v>39638</v>
      </c>
      <c r="C3056" s="5">
        <v>115.8</v>
      </c>
      <c r="E3056" s="86">
        <v>39679</v>
      </c>
      <c r="F3056" s="5">
        <v>4.5824999999999996</v>
      </c>
      <c r="G3056" s="5">
        <v>0.35194933347476753</v>
      </c>
      <c r="I3056" s="86">
        <v>39532</v>
      </c>
      <c r="J3056" s="5">
        <v>25.72</v>
      </c>
      <c r="L3056" s="86">
        <v>39685</v>
      </c>
      <c r="M3056" s="5">
        <v>1.165</v>
      </c>
      <c r="O3056" s="86">
        <f t="shared" ca="1" si="338"/>
        <v>39685</v>
      </c>
      <c r="P3056" s="5">
        <v>1341.13</v>
      </c>
      <c r="Q3056" s="5">
        <v>34.609202692365002</v>
      </c>
      <c r="R3056" s="1"/>
      <c r="V3056" s="86">
        <v>39646</v>
      </c>
      <c r="W3056" s="5">
        <v>75.75</v>
      </c>
      <c r="Z3056" s="86">
        <v>39533</v>
      </c>
      <c r="AA3056" s="5">
        <v>96.504999999999995</v>
      </c>
      <c r="AC3056" s="1">
        <v>39533</v>
      </c>
      <c r="AD3056">
        <v>4.1165000000000003</v>
      </c>
      <c r="AE3056" s="87">
        <f t="shared" ca="1" si="339"/>
        <v>-1.5499999999999403E-2</v>
      </c>
      <c r="AF3056" s="87">
        <f t="shared" ca="1" si="340"/>
        <v>0.1170714703361441</v>
      </c>
      <c r="AG3056" s="87">
        <f t="shared" ca="1" si="341"/>
        <v>1.8877207376445631</v>
      </c>
      <c r="AI3056" s="1">
        <v>39385</v>
      </c>
      <c r="AJ3056">
        <v>1531.02</v>
      </c>
      <c r="AK3056" s="85">
        <f t="shared" ca="1" si="344"/>
        <v>-6.484397720917392E-3</v>
      </c>
      <c r="AL3056" s="87">
        <f t="shared" ca="1" si="342"/>
        <v>8.5510301277923109E-3</v>
      </c>
      <c r="AM3056" s="87">
        <f t="shared" ca="1" si="343"/>
        <v>13.788121780745577</v>
      </c>
    </row>
    <row r="3057" spans="2:39" x14ac:dyDescent="0.45">
      <c r="B3057" s="86">
        <v>39637</v>
      </c>
      <c r="C3057" s="5">
        <v>118.15</v>
      </c>
      <c r="E3057" s="86">
        <v>39678</v>
      </c>
      <c r="F3057" s="5">
        <v>4.585</v>
      </c>
      <c r="G3057" s="5">
        <v>0.47320141941179089</v>
      </c>
      <c r="I3057" s="86">
        <v>39531</v>
      </c>
      <c r="J3057" s="5">
        <v>25.73</v>
      </c>
      <c r="L3057" s="86">
        <v>39682</v>
      </c>
      <c r="M3057" s="5">
        <v>1.173</v>
      </c>
      <c r="O3057" s="86">
        <f t="shared" ca="1" si="338"/>
        <v>39682</v>
      </c>
      <c r="P3057" s="5">
        <v>1352.99</v>
      </c>
      <c r="Q3057" s="5">
        <v>34.634497159449701</v>
      </c>
      <c r="R3057" s="1"/>
      <c r="V3057" s="86">
        <v>39645</v>
      </c>
      <c r="W3057" s="5">
        <v>70.75</v>
      </c>
      <c r="Z3057" s="86">
        <v>39532</v>
      </c>
      <c r="AA3057" s="5">
        <v>96.73</v>
      </c>
      <c r="AC3057" s="1">
        <v>39532</v>
      </c>
      <c r="AD3057">
        <v>4.1319999999999997</v>
      </c>
      <c r="AE3057" s="87">
        <f t="shared" ca="1" si="339"/>
        <v>-5.200000000000049E-2</v>
      </c>
      <c r="AF3057" s="87">
        <f t="shared" ca="1" si="340"/>
        <v>0.11246805101894507</v>
      </c>
      <c r="AG3057" s="87">
        <f t="shared" ca="1" si="341"/>
        <v>1.8134928315270529</v>
      </c>
      <c r="AI3057" s="1">
        <v>39384</v>
      </c>
      <c r="AJ3057">
        <v>1540.98</v>
      </c>
      <c r="AK3057" s="85">
        <f t="shared" ca="1" si="344"/>
        <v>3.7058028405670437E-3</v>
      </c>
      <c r="AL3057" s="87">
        <f t="shared" ca="1" si="342"/>
        <v>7.2831580298787666E-3</v>
      </c>
      <c r="AM3057" s="87">
        <f t="shared" ca="1" si="343"/>
        <v>11.743739451694577</v>
      </c>
    </row>
    <row r="3058" spans="2:39" x14ac:dyDescent="0.45">
      <c r="B3058" s="86">
        <v>39636</v>
      </c>
      <c r="C3058" s="5">
        <v>120.45</v>
      </c>
      <c r="E3058" s="86">
        <v>39675</v>
      </c>
      <c r="F3058" s="5">
        <v>4.5819999999999999</v>
      </c>
      <c r="G3058" s="5">
        <v>0.82640763750907664</v>
      </c>
      <c r="I3058" s="86">
        <v>39527</v>
      </c>
      <c r="J3058" s="5">
        <v>26.62</v>
      </c>
      <c r="L3058" s="86">
        <v>39681</v>
      </c>
      <c r="M3058" s="5">
        <v>1.212</v>
      </c>
      <c r="O3058" s="86">
        <f t="shared" ca="1" si="338"/>
        <v>39681</v>
      </c>
      <c r="P3058" s="5">
        <v>1349.88</v>
      </c>
      <c r="Q3058" s="5">
        <v>39.089445357409602</v>
      </c>
      <c r="R3058" s="1"/>
      <c r="V3058" s="86">
        <v>39644</v>
      </c>
      <c r="W3058" s="5">
        <v>68.88</v>
      </c>
      <c r="Z3058" s="86">
        <v>39531</v>
      </c>
      <c r="AA3058" s="5">
        <v>96.481999999999999</v>
      </c>
      <c r="AC3058" s="1">
        <v>39531</v>
      </c>
      <c r="AD3058">
        <v>4.1840000000000002</v>
      </c>
      <c r="AE3058" s="87">
        <f t="shared" ca="1" si="339"/>
        <v>0.20999999999999996</v>
      </c>
      <c r="AF3058" s="87">
        <f t="shared" ca="1" si="340"/>
        <v>0.1541776572658955</v>
      </c>
      <c r="AG3058" s="87">
        <f t="shared" ca="1" si="341"/>
        <v>2.4860400238129681</v>
      </c>
      <c r="AI3058" s="1">
        <v>39381</v>
      </c>
      <c r="AJ3058">
        <v>1535.28</v>
      </c>
      <c r="AK3058" s="85">
        <f t="shared" ca="1" si="344"/>
        <v>1.3686850661455816E-2</v>
      </c>
      <c r="AL3058" s="87">
        <f t="shared" ca="1" si="342"/>
        <v>7.7559104176394703E-3</v>
      </c>
      <c r="AM3058" s="87">
        <f t="shared" ca="1" si="343"/>
        <v>12.506029771944652</v>
      </c>
    </row>
    <row r="3059" spans="2:39" x14ac:dyDescent="0.45">
      <c r="B3059" s="86">
        <v>39632</v>
      </c>
      <c r="C3059" s="5">
        <v>122.15</v>
      </c>
      <c r="E3059" s="86">
        <v>39674</v>
      </c>
      <c r="F3059" s="5">
        <v>4.6234999999999999</v>
      </c>
      <c r="G3059" s="5">
        <v>1.2407388591749156</v>
      </c>
      <c r="I3059" s="86">
        <v>39526</v>
      </c>
      <c r="J3059" s="5">
        <v>29.84</v>
      </c>
      <c r="L3059" s="86">
        <v>39680</v>
      </c>
      <c r="M3059" s="5">
        <v>1.2310000000000001</v>
      </c>
      <c r="O3059" s="86">
        <f t="shared" ca="1" si="338"/>
        <v>39680</v>
      </c>
      <c r="P3059" s="5">
        <v>1329.51</v>
      </c>
      <c r="Q3059" s="5">
        <v>40.339730107544497</v>
      </c>
      <c r="R3059" s="1"/>
      <c r="V3059" s="86">
        <v>39643</v>
      </c>
      <c r="W3059" s="5">
        <v>69.38</v>
      </c>
      <c r="Z3059" s="86">
        <v>39527</v>
      </c>
      <c r="AA3059" s="5">
        <v>95.75</v>
      </c>
      <c r="AC3059" s="1">
        <v>39528</v>
      </c>
      <c r="AD3059">
        <v>3.9740000000000002</v>
      </c>
      <c r="AE3059" s="87">
        <f t="shared" ca="1" si="339"/>
        <v>1.4000000000000234E-2</v>
      </c>
      <c r="AF3059" s="87">
        <f t="shared" ca="1" si="340"/>
        <v>0.13613435459133719</v>
      </c>
      <c r="AG3059" s="87">
        <f t="shared" ca="1" si="341"/>
        <v>2.1951005102272609</v>
      </c>
      <c r="AI3059" s="1">
        <v>39380</v>
      </c>
      <c r="AJ3059">
        <v>1514.41</v>
      </c>
      <c r="AK3059" s="85">
        <f t="shared" ca="1" si="344"/>
        <v>-9.7020424798207336E-4</v>
      </c>
      <c r="AL3059" s="87">
        <f t="shared" ca="1" si="342"/>
        <v>5.0732734773018071E-3</v>
      </c>
      <c r="AM3059" s="87">
        <f t="shared" ca="1" si="343"/>
        <v>8.1804076803228032</v>
      </c>
    </row>
    <row r="3060" spans="2:39" x14ac:dyDescent="0.45">
      <c r="B3060" s="86">
        <v>39631</v>
      </c>
      <c r="C3060" s="5">
        <v>126.45</v>
      </c>
      <c r="E3060" s="86">
        <v>39673</v>
      </c>
      <c r="F3060" s="5">
        <v>4.6555</v>
      </c>
      <c r="G3060" s="5">
        <v>1.2304477504821856</v>
      </c>
      <c r="I3060" s="86">
        <v>39525</v>
      </c>
      <c r="J3060" s="5">
        <v>25.79</v>
      </c>
      <c r="L3060" s="86">
        <v>39679</v>
      </c>
      <c r="M3060" s="5">
        <v>1.2435</v>
      </c>
      <c r="O3060" s="86">
        <f t="shared" ca="1" si="338"/>
        <v>39679</v>
      </c>
      <c r="P3060" s="5">
        <v>1298.42</v>
      </c>
      <c r="Q3060" s="5">
        <v>38.667661263907803</v>
      </c>
      <c r="R3060" s="1"/>
      <c r="V3060" s="86">
        <v>39640</v>
      </c>
      <c r="W3060" s="5">
        <v>68</v>
      </c>
      <c r="Z3060" s="86">
        <v>39526</v>
      </c>
      <c r="AA3060" s="5">
        <v>95.3</v>
      </c>
      <c r="AC3060" s="1">
        <v>39527</v>
      </c>
      <c r="AD3060">
        <v>3.96</v>
      </c>
      <c r="AE3060" s="87">
        <f t="shared" ca="1" si="339"/>
        <v>2.4499999999999744E-2</v>
      </c>
      <c r="AF3060" s="87">
        <f t="shared" ca="1" si="340"/>
        <v>0.17472663172319577</v>
      </c>
      <c r="AG3060" s="87">
        <f t="shared" ca="1" si="341"/>
        <v>2.8173822808888844</v>
      </c>
      <c r="AI3060" s="1">
        <v>39379</v>
      </c>
      <c r="AJ3060">
        <v>1515.88</v>
      </c>
      <c r="AK3060" s="85">
        <f t="shared" ca="1" si="344"/>
        <v>-2.4444332161733628E-3</v>
      </c>
      <c r="AL3060" s="87">
        <f t="shared" ca="1" si="342"/>
        <v>1.5360317272702392E-2</v>
      </c>
      <c r="AM3060" s="87">
        <f t="shared" ca="1" si="343"/>
        <v>24.767767389633779</v>
      </c>
    </row>
    <row r="3061" spans="2:39" x14ac:dyDescent="0.45">
      <c r="B3061" s="86">
        <v>39630</v>
      </c>
      <c r="C3061" s="5">
        <v>126.45</v>
      </c>
      <c r="E3061" s="86">
        <v>39672</v>
      </c>
      <c r="F3061" s="5">
        <v>4.6345000000000001</v>
      </c>
      <c r="G3061" s="5">
        <v>1.3849338130996289</v>
      </c>
      <c r="I3061" s="86">
        <v>39524</v>
      </c>
      <c r="J3061" s="5">
        <v>32.24</v>
      </c>
      <c r="L3061" s="86">
        <v>39678</v>
      </c>
      <c r="M3061" s="5">
        <v>1.1944999999999999</v>
      </c>
      <c r="O3061" s="86">
        <f t="shared" ca="1" si="338"/>
        <v>39678</v>
      </c>
      <c r="P3061" s="5">
        <v>1330.74</v>
      </c>
      <c r="Q3061" s="5">
        <v>38.214210274944001</v>
      </c>
      <c r="R3061" s="1"/>
      <c r="V3061" s="86">
        <v>39639</v>
      </c>
      <c r="W3061" s="5">
        <v>71.5</v>
      </c>
      <c r="Z3061" s="86">
        <v>39525</v>
      </c>
      <c r="AA3061" s="5">
        <v>95.2</v>
      </c>
      <c r="AC3061" s="1">
        <v>39526</v>
      </c>
      <c r="AD3061">
        <v>3.9355000000000002</v>
      </c>
      <c r="AE3061" s="87">
        <f t="shared" ca="1" si="339"/>
        <v>-0.16749999999999954</v>
      </c>
      <c r="AF3061" s="87">
        <f t="shared" ca="1" si="340"/>
        <v>0.16814397352665753</v>
      </c>
      <c r="AG3061" s="87">
        <f t="shared" ca="1" si="341"/>
        <v>2.7112401067900014</v>
      </c>
      <c r="AI3061" s="1">
        <v>39378</v>
      </c>
      <c r="AJ3061">
        <v>1519.59</v>
      </c>
      <c r="AK3061" s="85">
        <f t="shared" ca="1" si="344"/>
        <v>8.7643327509256564E-3</v>
      </c>
      <c r="AL3061" s="87">
        <f t="shared" ca="1" si="342"/>
        <v>1.543901593901699E-2</v>
      </c>
      <c r="AM3061" s="87">
        <f t="shared" ca="1" si="343"/>
        <v>24.894665176088903</v>
      </c>
    </row>
    <row r="3062" spans="2:39" x14ac:dyDescent="0.45">
      <c r="B3062" s="86">
        <v>39629</v>
      </c>
      <c r="C3062" s="5">
        <v>123.45</v>
      </c>
      <c r="E3062" s="86">
        <v>39671</v>
      </c>
      <c r="F3062" s="5">
        <v>4.7385000000000002</v>
      </c>
      <c r="G3062" s="5">
        <v>1.2703792084780607</v>
      </c>
      <c r="I3062" s="86">
        <v>39521</v>
      </c>
      <c r="J3062" s="5">
        <v>31.16</v>
      </c>
      <c r="L3062" s="86">
        <v>39675</v>
      </c>
      <c r="M3062" s="5">
        <v>1.1964999999999999</v>
      </c>
      <c r="O3062" s="86">
        <f t="shared" ca="1" si="338"/>
        <v>39675</v>
      </c>
      <c r="P3062" s="5">
        <v>1276.5999999999999</v>
      </c>
      <c r="Q3062" s="5">
        <v>29.2418866683484</v>
      </c>
      <c r="R3062" s="1"/>
      <c r="V3062" s="86">
        <v>39638</v>
      </c>
      <c r="W3062" s="5">
        <v>72.56</v>
      </c>
      <c r="Z3062" s="86">
        <v>39524</v>
      </c>
      <c r="AA3062" s="5">
        <v>93.82</v>
      </c>
      <c r="AC3062" s="1">
        <v>39525</v>
      </c>
      <c r="AD3062">
        <v>4.1029999999999998</v>
      </c>
      <c r="AE3062" s="87">
        <f t="shared" ca="1" si="339"/>
        <v>0.16449999999999987</v>
      </c>
      <c r="AF3062" s="87">
        <f t="shared" ca="1" si="340"/>
        <v>0.16063124177236923</v>
      </c>
      <c r="AG3062" s="87">
        <f t="shared" ca="1" si="341"/>
        <v>2.5901009471962029</v>
      </c>
      <c r="AI3062" s="1">
        <v>39377</v>
      </c>
      <c r="AJ3062">
        <v>1506.33</v>
      </c>
      <c r="AK3062" s="85">
        <f t="shared" ca="1" si="344"/>
        <v>3.7912089467763673E-3</v>
      </c>
      <c r="AL3062" s="87">
        <f t="shared" ca="1" si="342"/>
        <v>1.3899191253785198E-2</v>
      </c>
      <c r="AM3062" s="87">
        <f t="shared" ca="1" si="343"/>
        <v>22.411772476182627</v>
      </c>
    </row>
    <row r="3063" spans="2:39" x14ac:dyDescent="0.45">
      <c r="B3063" s="86">
        <v>39626</v>
      </c>
      <c r="C3063" s="5">
        <v>125.9</v>
      </c>
      <c r="E3063" s="86">
        <v>39668</v>
      </c>
      <c r="F3063" s="5">
        <v>4.6619999999999999</v>
      </c>
      <c r="G3063" s="5">
        <v>1.1162927856675162</v>
      </c>
      <c r="I3063" s="86">
        <v>39520</v>
      </c>
      <c r="J3063" s="5">
        <v>27.29</v>
      </c>
      <c r="L3063" s="86">
        <v>39674</v>
      </c>
      <c r="M3063" s="5">
        <v>1.2315</v>
      </c>
      <c r="O3063" s="86">
        <f t="shared" ca="1" si="338"/>
        <v>39674</v>
      </c>
      <c r="P3063" s="5">
        <v>1288.1400000000001</v>
      </c>
      <c r="Q3063" s="5">
        <v>29.102690246031599</v>
      </c>
      <c r="R3063" s="1"/>
      <c r="V3063" s="86">
        <v>39637</v>
      </c>
      <c r="W3063" s="5">
        <v>74</v>
      </c>
      <c r="Z3063" s="86">
        <v>39521</v>
      </c>
      <c r="AA3063" s="5">
        <v>94.26</v>
      </c>
      <c r="AC3063" s="1">
        <v>39524</v>
      </c>
      <c r="AD3063">
        <v>3.9384999999999999</v>
      </c>
      <c r="AE3063" s="87">
        <f t="shared" ca="1" si="339"/>
        <v>-0.21200000000000019</v>
      </c>
      <c r="AF3063" s="87">
        <f t="shared" ca="1" si="340"/>
        <v>0.10049989635152201</v>
      </c>
      <c r="AG3063" s="87">
        <f t="shared" ca="1" si="341"/>
        <v>1.6205121361265189</v>
      </c>
      <c r="AI3063" s="1">
        <v>39374</v>
      </c>
      <c r="AJ3063">
        <v>1500.63</v>
      </c>
      <c r="AK3063" s="85">
        <f t="shared" ca="1" si="344"/>
        <v>-2.594934319537974E-2</v>
      </c>
      <c r="AL3063" s="87">
        <f t="shared" ca="1" si="342"/>
        <v>1.2541595954596698E-2</v>
      </c>
      <c r="AM3063" s="87">
        <f t="shared" ca="1" si="343"/>
        <v>20.222715832195391</v>
      </c>
    </row>
    <row r="3064" spans="2:39" x14ac:dyDescent="0.45">
      <c r="B3064" s="86">
        <v>39625</v>
      </c>
      <c r="C3064" s="5">
        <v>130.19999999999999</v>
      </c>
      <c r="E3064" s="86">
        <v>39667</v>
      </c>
      <c r="F3064" s="5">
        <v>4.6864999999999997</v>
      </c>
      <c r="G3064" s="5">
        <v>1.2109209649408745</v>
      </c>
      <c r="I3064" s="86">
        <v>39519</v>
      </c>
      <c r="J3064" s="5">
        <v>27.22</v>
      </c>
      <c r="L3064" s="86">
        <v>39673</v>
      </c>
      <c r="M3064" s="5">
        <v>1.244</v>
      </c>
      <c r="O3064" s="86">
        <f t="shared" ca="1" si="338"/>
        <v>39673</v>
      </c>
      <c r="P3064" s="5">
        <v>1315.48</v>
      </c>
      <c r="Q3064" s="5">
        <v>27.170959571303701</v>
      </c>
      <c r="R3064" s="1"/>
      <c r="V3064" s="86">
        <v>39636</v>
      </c>
      <c r="W3064" s="5">
        <v>78.5</v>
      </c>
      <c r="Z3064" s="86">
        <v>39520</v>
      </c>
      <c r="AA3064" s="5">
        <v>94.83</v>
      </c>
      <c r="AC3064" s="1">
        <v>39521</v>
      </c>
      <c r="AD3064">
        <v>4.1505000000000001</v>
      </c>
      <c r="AE3064" s="87">
        <f t="shared" ca="1" si="339"/>
        <v>-8.6500000000000021E-2</v>
      </c>
      <c r="AF3064" s="87">
        <f t="shared" ca="1" si="340"/>
        <v>8.2389698992046179E-2</v>
      </c>
      <c r="AG3064" s="87">
        <f t="shared" ca="1" si="341"/>
        <v>1.3284939781572189</v>
      </c>
      <c r="AI3064" s="1">
        <v>39373</v>
      </c>
      <c r="AJ3064">
        <v>1540.08</v>
      </c>
      <c r="AK3064" s="85">
        <f t="shared" ca="1" si="344"/>
        <v>-7.5292410707091429E-4</v>
      </c>
      <c r="AL3064" s="87">
        <f t="shared" ca="1" si="342"/>
        <v>4.794609923172214E-3</v>
      </c>
      <c r="AM3064" s="87">
        <f t="shared" ca="1" si="343"/>
        <v>7.7310762006328577</v>
      </c>
    </row>
    <row r="3065" spans="2:39" x14ac:dyDescent="0.45">
      <c r="B3065" s="86">
        <v>39624</v>
      </c>
      <c r="C3065" s="5">
        <v>127.4</v>
      </c>
      <c r="E3065" s="86">
        <v>39666</v>
      </c>
      <c r="F3065" s="5">
        <v>4.7915000000000001</v>
      </c>
      <c r="G3065" s="5">
        <v>0.36953969114741914</v>
      </c>
      <c r="I3065" s="86">
        <v>39518</v>
      </c>
      <c r="J3065" s="5">
        <v>26.36</v>
      </c>
      <c r="L3065" s="86">
        <v>39672</v>
      </c>
      <c r="M3065" s="5">
        <v>1.268</v>
      </c>
      <c r="O3065" s="86">
        <f t="shared" ca="1" si="338"/>
        <v>39672</v>
      </c>
      <c r="P3065" s="5">
        <v>1308.77</v>
      </c>
      <c r="Q3065" s="5">
        <v>30.1599689522787</v>
      </c>
      <c r="R3065" s="1"/>
      <c r="V3065" s="86">
        <v>39633</v>
      </c>
      <c r="W3065" s="5">
        <v>75.75</v>
      </c>
      <c r="Z3065" s="86">
        <v>39519</v>
      </c>
      <c r="AA3065" s="5">
        <v>95.5</v>
      </c>
      <c r="AC3065" s="1">
        <v>39520</v>
      </c>
      <c r="AD3065">
        <v>4.2370000000000001</v>
      </c>
      <c r="AE3065" s="87">
        <f t="shared" ca="1" si="339"/>
        <v>2.7499999999999858E-2</v>
      </c>
      <c r="AF3065" s="87">
        <f t="shared" ca="1" si="340"/>
        <v>7.9751044925233647E-2</v>
      </c>
      <c r="AG3065" s="87">
        <f t="shared" ca="1" si="341"/>
        <v>1.2859469597667412</v>
      </c>
      <c r="AI3065" s="1">
        <v>39372</v>
      </c>
      <c r="AJ3065">
        <v>1541.24</v>
      </c>
      <c r="AK3065" s="85">
        <f t="shared" ca="1" si="344"/>
        <v>1.7598721329448038E-3</v>
      </c>
      <c r="AL3065" s="87">
        <f t="shared" ca="1" si="342"/>
        <v>6.372499231911838E-3</v>
      </c>
      <c r="AM3065" s="87">
        <f t="shared" ca="1" si="343"/>
        <v>10.275346261701554</v>
      </c>
    </row>
    <row r="3066" spans="2:39" x14ac:dyDescent="0.45">
      <c r="B3066" s="86">
        <v>39623</v>
      </c>
      <c r="C3066" s="5">
        <v>130.9</v>
      </c>
      <c r="E3066" s="86">
        <v>39665</v>
      </c>
      <c r="F3066" s="5">
        <v>4.7565</v>
      </c>
      <c r="G3066" s="5">
        <v>0.89164828641491889</v>
      </c>
      <c r="I3066" s="86">
        <v>39517</v>
      </c>
      <c r="J3066" s="5">
        <v>29.38</v>
      </c>
      <c r="L3066" s="86">
        <v>39671</v>
      </c>
      <c r="M3066" s="5">
        <v>1.2504999999999999</v>
      </c>
      <c r="O3066" s="86">
        <f t="shared" ca="1" si="338"/>
        <v>39671</v>
      </c>
      <c r="P3066" s="5">
        <v>1320.65</v>
      </c>
      <c r="Q3066" s="5">
        <v>30.1575627313015</v>
      </c>
      <c r="R3066" s="1"/>
      <c r="V3066" s="86">
        <v>39632</v>
      </c>
      <c r="W3066" s="5">
        <v>75.75</v>
      </c>
      <c r="Z3066" s="86">
        <v>39518</v>
      </c>
      <c r="AA3066" s="5">
        <v>95.52</v>
      </c>
      <c r="AC3066" s="1">
        <v>39519</v>
      </c>
      <c r="AD3066">
        <v>4.2095000000000002</v>
      </c>
      <c r="AE3066" s="87">
        <f t="shared" ca="1" si="339"/>
        <v>-0.13649999999999984</v>
      </c>
      <c r="AF3066" s="87">
        <f t="shared" ca="1" si="340"/>
        <v>7.0060093253339617E-2</v>
      </c>
      <c r="AG3066" s="87">
        <f t="shared" ca="1" si="341"/>
        <v>1.1296850593565124</v>
      </c>
      <c r="AI3066" s="1">
        <v>39371</v>
      </c>
      <c r="AJ3066">
        <v>1538.53</v>
      </c>
      <c r="AK3066" s="85">
        <f t="shared" ca="1" si="344"/>
        <v>-6.5949112452620348E-3</v>
      </c>
      <c r="AL3066" s="87">
        <f t="shared" ca="1" si="342"/>
        <v>5.8871252489238893E-3</v>
      </c>
      <c r="AM3066" s="87">
        <f t="shared" ca="1" si="343"/>
        <v>9.4927042306681315</v>
      </c>
    </row>
    <row r="3067" spans="2:39" x14ac:dyDescent="0.45">
      <c r="B3067" s="86">
        <v>39622</v>
      </c>
      <c r="C3067" s="5">
        <v>131.85</v>
      </c>
      <c r="E3067" s="86">
        <v>39664</v>
      </c>
      <c r="F3067" s="5">
        <v>4.7104999999999997</v>
      </c>
      <c r="G3067" s="5">
        <v>0.79303005407529104</v>
      </c>
      <c r="I3067" s="86">
        <v>39514</v>
      </c>
      <c r="J3067" s="5">
        <v>27.49</v>
      </c>
      <c r="L3067" s="86">
        <v>39668</v>
      </c>
      <c r="M3067" s="5">
        <v>1.2190000000000001</v>
      </c>
      <c r="O3067" s="86">
        <f t="shared" ca="1" si="338"/>
        <v>39668</v>
      </c>
      <c r="P3067" s="5">
        <v>1273.3699999999999</v>
      </c>
      <c r="Q3067" s="5">
        <v>17.568002011204101</v>
      </c>
      <c r="R3067" s="1"/>
      <c r="V3067" s="86">
        <v>39631</v>
      </c>
      <c r="W3067" s="5">
        <v>75</v>
      </c>
      <c r="Z3067" s="86">
        <v>39517</v>
      </c>
      <c r="AA3067" s="5">
        <v>95.28</v>
      </c>
      <c r="AC3067" s="1">
        <v>39518</v>
      </c>
      <c r="AD3067">
        <v>4.3460000000000001</v>
      </c>
      <c r="AE3067" s="87">
        <f t="shared" ca="1" si="339"/>
        <v>2.5999999999999801E-2</v>
      </c>
      <c r="AF3067" s="87">
        <f t="shared" ca="1" si="340"/>
        <v>5.6460162946983881E-2</v>
      </c>
      <c r="AG3067" s="87">
        <f t="shared" ca="1" si="341"/>
        <v>0.91039277237903893</v>
      </c>
      <c r="AI3067" s="1">
        <v>39370</v>
      </c>
      <c r="AJ3067">
        <v>1548.71</v>
      </c>
      <c r="AK3067" s="85">
        <f t="shared" ca="1" si="344"/>
        <v>-8.4166758988170002E-3</v>
      </c>
      <c r="AL3067" s="87">
        <f t="shared" ca="1" si="342"/>
        <v>5.6316401123127644E-3</v>
      </c>
      <c r="AM3067" s="87">
        <f t="shared" ca="1" si="343"/>
        <v>9.0807468262244999</v>
      </c>
    </row>
    <row r="3068" spans="2:39" x14ac:dyDescent="0.45">
      <c r="B3068" s="86">
        <v>39619</v>
      </c>
      <c r="C3068" s="5">
        <v>130.05000000000001</v>
      </c>
      <c r="E3068" s="86">
        <v>39661</v>
      </c>
      <c r="F3068" s="5">
        <v>4.6580000000000004</v>
      </c>
      <c r="G3068" s="5">
        <v>0.68765513401219802</v>
      </c>
      <c r="I3068" s="86">
        <v>39513</v>
      </c>
      <c r="J3068" s="5">
        <v>27.55</v>
      </c>
      <c r="L3068" s="86">
        <v>39667</v>
      </c>
      <c r="M3068" s="5">
        <v>1.29</v>
      </c>
      <c r="O3068" s="86">
        <f t="shared" ca="1" si="338"/>
        <v>39667</v>
      </c>
      <c r="P3068" s="5">
        <v>1293.3699999999999</v>
      </c>
      <c r="Q3068" s="5">
        <v>18.946526675299701</v>
      </c>
      <c r="R3068" s="1"/>
      <c r="V3068" s="86">
        <v>39630</v>
      </c>
      <c r="W3068" s="5">
        <v>71</v>
      </c>
      <c r="Z3068" s="86">
        <v>39514</v>
      </c>
      <c r="AA3068" s="5">
        <v>95.5</v>
      </c>
      <c r="AC3068" s="1">
        <v>39517</v>
      </c>
      <c r="AD3068">
        <v>4.32</v>
      </c>
      <c r="AE3068" s="87">
        <f t="shared" ca="1" si="339"/>
        <v>-6.9499999999999673E-2</v>
      </c>
      <c r="AF3068" s="87">
        <f t="shared" ca="1" si="340"/>
        <v>0.10763712184929483</v>
      </c>
      <c r="AG3068" s="87">
        <f t="shared" ca="1" si="341"/>
        <v>1.7355964392680647</v>
      </c>
      <c r="AI3068" s="1">
        <v>39367</v>
      </c>
      <c r="AJ3068">
        <v>1561.8</v>
      </c>
      <c r="AK3068" s="85">
        <f t="shared" ca="1" si="344"/>
        <v>4.7429498355492407E-3</v>
      </c>
      <c r="AL3068" s="87">
        <f t="shared" ca="1" si="342"/>
        <v>6.0121516241820423E-3</v>
      </c>
      <c r="AM3068" s="87">
        <f t="shared" ca="1" si="343"/>
        <v>9.6943032032014749</v>
      </c>
    </row>
    <row r="3069" spans="2:39" x14ac:dyDescent="0.45">
      <c r="B3069" s="86">
        <v>39618</v>
      </c>
      <c r="C3069" s="5">
        <v>132.94999999999999</v>
      </c>
      <c r="E3069" s="86">
        <v>39660</v>
      </c>
      <c r="F3069" s="5">
        <v>4.657</v>
      </c>
      <c r="G3069" s="5">
        <v>0.96375740377614716</v>
      </c>
      <c r="I3069" s="86">
        <v>39512</v>
      </c>
      <c r="J3069" s="5">
        <v>24.6</v>
      </c>
      <c r="L3069" s="86">
        <v>39666</v>
      </c>
      <c r="M3069" s="5">
        <v>1.2705</v>
      </c>
      <c r="O3069" s="86">
        <f t="shared" ca="1" si="338"/>
        <v>39666</v>
      </c>
      <c r="P3069" s="5">
        <v>1304.3399999999999</v>
      </c>
      <c r="Q3069" s="5">
        <v>21.758872268316999</v>
      </c>
      <c r="R3069" s="1"/>
      <c r="V3069" s="86">
        <v>39629</v>
      </c>
      <c r="W3069" s="5">
        <v>70.25</v>
      </c>
      <c r="Z3069" s="86">
        <v>39513</v>
      </c>
      <c r="AA3069" s="5">
        <v>95.7</v>
      </c>
      <c r="AC3069" s="1">
        <v>39514</v>
      </c>
      <c r="AD3069">
        <v>4.3895</v>
      </c>
      <c r="AE3069" s="87">
        <f t="shared" ca="1" si="339"/>
        <v>-0.10299999999999976</v>
      </c>
      <c r="AF3069" s="87">
        <f t="shared" ca="1" si="340"/>
        <v>0.11491083499827141</v>
      </c>
      <c r="AG3069" s="87">
        <f t="shared" ca="1" si="341"/>
        <v>1.8528815396565397</v>
      </c>
      <c r="AI3069" s="1">
        <v>39366</v>
      </c>
      <c r="AJ3069">
        <v>1554.41</v>
      </c>
      <c r="AK3069" s="85">
        <f t="shared" ca="1" si="344"/>
        <v>-5.1718500332087721E-3</v>
      </c>
      <c r="AL3069" s="87">
        <f t="shared" ca="1" si="342"/>
        <v>5.8890243912075729E-3</v>
      </c>
      <c r="AM3069" s="87">
        <f t="shared" ca="1" si="343"/>
        <v>9.4957665055864791</v>
      </c>
    </row>
    <row r="3070" spans="2:39" x14ac:dyDescent="0.45">
      <c r="B3070" s="86">
        <v>39617</v>
      </c>
      <c r="C3070" s="5">
        <v>135.05000000000001</v>
      </c>
      <c r="E3070" s="86">
        <v>39659</v>
      </c>
      <c r="F3070" s="5">
        <v>4.7244999999999999</v>
      </c>
      <c r="G3070" s="5">
        <v>1.4471004054084649</v>
      </c>
      <c r="I3070" s="86">
        <v>39511</v>
      </c>
      <c r="J3070" s="5">
        <v>25.52</v>
      </c>
      <c r="L3070" s="86">
        <v>39665</v>
      </c>
      <c r="M3070" s="5">
        <v>1.2585</v>
      </c>
      <c r="O3070" s="86">
        <f t="shared" ca="1" si="338"/>
        <v>39665</v>
      </c>
      <c r="P3070" s="5">
        <v>1333.7</v>
      </c>
      <c r="Q3070" s="5">
        <v>19.4813806929624</v>
      </c>
      <c r="R3070" s="1"/>
      <c r="V3070" s="86">
        <v>39626</v>
      </c>
      <c r="W3070" s="5">
        <v>71.25</v>
      </c>
      <c r="Z3070" s="86">
        <v>39512</v>
      </c>
      <c r="AA3070" s="5">
        <v>95.944999999999993</v>
      </c>
      <c r="AC3070" s="1">
        <v>39513</v>
      </c>
      <c r="AD3070">
        <v>4.4924999999999997</v>
      </c>
      <c r="AE3070" s="87">
        <f t="shared" ca="1" si="339"/>
        <v>-2.0500000000000185E-2</v>
      </c>
      <c r="AF3070" s="87">
        <f t="shared" ca="1" si="340"/>
        <v>7.3560632587455793E-2</v>
      </c>
      <c r="AG3070" s="87">
        <f t="shared" ca="1" si="341"/>
        <v>1.1861295600959165</v>
      </c>
      <c r="AI3070" s="1">
        <v>39365</v>
      </c>
      <c r="AJ3070">
        <v>1562.47</v>
      </c>
      <c r="AK3070" s="85">
        <f t="shared" ca="1" si="344"/>
        <v>-1.7137636003905794E-3</v>
      </c>
      <c r="AL3070" s="87">
        <f t="shared" ca="1" si="342"/>
        <v>6.5551351423317724E-3</v>
      </c>
      <c r="AM3070" s="87">
        <f t="shared" ca="1" si="343"/>
        <v>10.569837818481689</v>
      </c>
    </row>
    <row r="3071" spans="2:39" x14ac:dyDescent="0.45">
      <c r="B3071" s="86">
        <v>39616</v>
      </c>
      <c r="C3071" s="5">
        <v>138.05000000000001</v>
      </c>
      <c r="E3071" s="86">
        <v>39658</v>
      </c>
      <c r="F3071" s="5">
        <v>4.7324999999999999</v>
      </c>
      <c r="G3071" s="5">
        <v>1.8813124851195424</v>
      </c>
      <c r="I3071" s="86">
        <v>39510</v>
      </c>
      <c r="J3071" s="5">
        <v>26.28</v>
      </c>
      <c r="L3071" s="86">
        <v>39664</v>
      </c>
      <c r="M3071" s="5">
        <v>1.2270000000000001</v>
      </c>
      <c r="O3071" s="86">
        <f t="shared" ca="1" si="338"/>
        <v>39664</v>
      </c>
      <c r="P3071" s="5">
        <v>1326.75</v>
      </c>
      <c r="Q3071" s="5">
        <v>20.1139688231682</v>
      </c>
      <c r="R3071" s="1"/>
      <c r="V3071" s="86">
        <v>39625</v>
      </c>
      <c r="W3071" s="5">
        <v>72.25</v>
      </c>
      <c r="Z3071" s="86">
        <v>39511</v>
      </c>
      <c r="AA3071" s="5">
        <v>95.68</v>
      </c>
      <c r="AC3071" s="1">
        <v>39512</v>
      </c>
      <c r="AD3071">
        <v>4.5129999999999999</v>
      </c>
      <c r="AE3071" s="87">
        <f t="shared" ca="1" si="339"/>
        <v>0.13999999999999968</v>
      </c>
      <c r="AF3071" s="87">
        <f t="shared" ca="1" si="340"/>
        <v>0.13438439889610165</v>
      </c>
      <c r="AG3071" s="87">
        <f t="shared" ca="1" si="341"/>
        <v>2.1668833225010773</v>
      </c>
      <c r="AI3071" s="1">
        <v>39364</v>
      </c>
      <c r="AJ3071">
        <v>1565.15</v>
      </c>
      <c r="AK3071" s="85">
        <f t="shared" ca="1" si="344"/>
        <v>8.0636027559448514E-3</v>
      </c>
      <c r="AL3071" s="87">
        <f t="shared" ca="1" si="342"/>
        <v>5.8488876369715238E-3</v>
      </c>
      <c r="AM3071" s="87">
        <f t="shared" ca="1" si="343"/>
        <v>9.4310479340202527</v>
      </c>
    </row>
    <row r="3072" spans="2:39" x14ac:dyDescent="0.45">
      <c r="B3072" s="86">
        <v>39615</v>
      </c>
      <c r="C3072" s="5">
        <v>140.5</v>
      </c>
      <c r="E3072" s="86">
        <v>39657</v>
      </c>
      <c r="F3072" s="5">
        <v>4.6974999999999998</v>
      </c>
      <c r="G3072" s="5">
        <v>1.7995397559746584</v>
      </c>
      <c r="I3072" s="86">
        <v>39507</v>
      </c>
      <c r="J3072" s="5">
        <v>26.54</v>
      </c>
      <c r="L3072" s="86">
        <v>39661</v>
      </c>
      <c r="M3072" s="5">
        <v>1.2304999999999999</v>
      </c>
      <c r="O3072" s="86">
        <f t="shared" ca="1" si="338"/>
        <v>39661</v>
      </c>
      <c r="P3072" s="5">
        <v>1331.34</v>
      </c>
      <c r="Q3072" s="5">
        <v>20.956289130702501</v>
      </c>
      <c r="R3072" s="1"/>
      <c r="V3072" s="86">
        <v>39624</v>
      </c>
      <c r="W3072" s="5">
        <v>69.5</v>
      </c>
      <c r="Z3072" s="86">
        <v>39510</v>
      </c>
      <c r="AA3072" s="5">
        <v>95.79</v>
      </c>
      <c r="AC3072" s="1">
        <v>39511</v>
      </c>
      <c r="AD3072">
        <v>4.3730000000000002</v>
      </c>
      <c r="AE3072" s="87">
        <f t="shared" ca="1" si="339"/>
        <v>0.11549999999999994</v>
      </c>
      <c r="AF3072" s="87">
        <f t="shared" ca="1" si="340"/>
        <v>0.13772708520839305</v>
      </c>
      <c r="AG3072" s="87">
        <f t="shared" ca="1" si="341"/>
        <v>2.2207825197438829</v>
      </c>
      <c r="AI3072" s="1">
        <v>39363</v>
      </c>
      <c r="AJ3072">
        <v>1552.58</v>
      </c>
      <c r="AK3072" s="85">
        <f t="shared" ca="1" si="344"/>
        <v>-3.2216916331619838E-3</v>
      </c>
      <c r="AL3072" s="87">
        <f t="shared" ca="1" si="342"/>
        <v>6.3875003425440521E-3</v>
      </c>
      <c r="AM3072" s="87">
        <f t="shared" ca="1" si="343"/>
        <v>10.299534825787084</v>
      </c>
    </row>
    <row r="3073" spans="2:39" x14ac:dyDescent="0.45">
      <c r="B3073" s="86">
        <v>39612</v>
      </c>
      <c r="C3073" s="5">
        <v>143.1</v>
      </c>
      <c r="E3073" s="86">
        <v>39654</v>
      </c>
      <c r="F3073" s="5">
        <v>4.7960000000000003</v>
      </c>
      <c r="G3073" s="5">
        <v>1.6747048247377787</v>
      </c>
      <c r="I3073" s="86">
        <v>39506</v>
      </c>
      <c r="J3073" s="5">
        <v>23.53</v>
      </c>
      <c r="L3073" s="86">
        <v>39660</v>
      </c>
      <c r="M3073" s="5">
        <v>1.2424999999999999</v>
      </c>
      <c r="O3073" s="86">
        <f t="shared" ca="1" si="338"/>
        <v>39660</v>
      </c>
      <c r="P3073" s="5">
        <v>1330.63</v>
      </c>
      <c r="Q3073" s="5">
        <v>20.9263810838554</v>
      </c>
      <c r="R3073" s="1"/>
      <c r="V3073" s="86">
        <v>39623</v>
      </c>
      <c r="W3073" s="5">
        <v>70.5</v>
      </c>
      <c r="Z3073" s="86">
        <v>39507</v>
      </c>
      <c r="AA3073" s="5">
        <v>96.38</v>
      </c>
      <c r="AC3073" s="1">
        <v>39510</v>
      </c>
      <c r="AD3073">
        <v>4.2575000000000003</v>
      </c>
      <c r="AE3073" s="87">
        <f t="shared" ca="1" si="339"/>
        <v>3.6999999999999922E-2</v>
      </c>
      <c r="AF3073" s="87">
        <f t="shared" ca="1" si="340"/>
        <v>9.5768275018400462E-2</v>
      </c>
      <c r="AG3073" s="87">
        <f t="shared" ca="1" si="341"/>
        <v>1.5442170346165709</v>
      </c>
      <c r="AI3073" s="1">
        <v>39360</v>
      </c>
      <c r="AJ3073">
        <v>1557.59</v>
      </c>
      <c r="AK3073" s="85">
        <f t="shared" ca="1" si="344"/>
        <v>9.514881019684316E-3</v>
      </c>
      <c r="AL3073" s="87">
        <f t="shared" ca="1" si="342"/>
        <v>5.89434008015461E-3</v>
      </c>
      <c r="AM3073" s="87">
        <f t="shared" ca="1" si="343"/>
        <v>9.504337796466638</v>
      </c>
    </row>
    <row r="3074" spans="2:39" x14ac:dyDescent="0.45">
      <c r="B3074" s="86">
        <v>39611</v>
      </c>
      <c r="C3074" s="5">
        <v>144.80000000000001</v>
      </c>
      <c r="E3074" s="86">
        <v>39653</v>
      </c>
      <c r="F3074" s="5">
        <v>4.6790000000000003</v>
      </c>
      <c r="G3074" s="5">
        <v>1.1188543247447345</v>
      </c>
      <c r="I3074" s="86">
        <v>39505</v>
      </c>
      <c r="J3074" s="5">
        <v>22.69</v>
      </c>
      <c r="L3074" s="86">
        <v>39659</v>
      </c>
      <c r="M3074" s="5">
        <v>1.2295</v>
      </c>
      <c r="O3074" s="86">
        <f t="shared" ca="1" si="338"/>
        <v>39659</v>
      </c>
      <c r="P3074" s="5">
        <v>1367.68</v>
      </c>
      <c r="Q3074" s="5">
        <v>13.9149983352128</v>
      </c>
      <c r="R3074" s="1"/>
      <c r="V3074" s="86">
        <v>39622</v>
      </c>
      <c r="W3074" s="5">
        <v>71.5</v>
      </c>
      <c r="Z3074" s="86">
        <v>39506</v>
      </c>
      <c r="AA3074" s="5">
        <v>96.75</v>
      </c>
      <c r="AC3074" s="1">
        <v>39507</v>
      </c>
      <c r="AD3074">
        <v>4.2205000000000004</v>
      </c>
      <c r="AE3074" s="87">
        <f t="shared" ca="1" si="339"/>
        <v>-0.15649999999999942</v>
      </c>
      <c r="AF3074" s="87">
        <f t="shared" ca="1" si="340"/>
        <v>6.247582865930365E-2</v>
      </c>
      <c r="AG3074" s="87">
        <f t="shared" ca="1" si="341"/>
        <v>1.0073924673796868</v>
      </c>
      <c r="AI3074" s="1">
        <v>39359</v>
      </c>
      <c r="AJ3074">
        <v>1542.84</v>
      </c>
      <c r="AK3074" s="85">
        <f t="shared" ca="1" si="344"/>
        <v>2.1022314745667604E-3</v>
      </c>
      <c r="AL3074" s="87">
        <f t="shared" ca="1" si="342"/>
        <v>7.5732925955242971E-3</v>
      </c>
      <c r="AM3074" s="87">
        <f t="shared" ca="1" si="343"/>
        <v>12.211567381679558</v>
      </c>
    </row>
    <row r="3075" spans="2:39" x14ac:dyDescent="0.45">
      <c r="B3075" s="86">
        <v>39610</v>
      </c>
      <c r="C3075" s="5">
        <v>142.15</v>
      </c>
      <c r="E3075" s="86">
        <v>39652</v>
      </c>
      <c r="F3075" s="5">
        <v>4.8125</v>
      </c>
      <c r="G3075" s="5">
        <v>1.1453207338266949</v>
      </c>
      <c r="I3075" s="86">
        <v>39504</v>
      </c>
      <c r="J3075" s="5">
        <v>21.9</v>
      </c>
      <c r="L3075" s="86">
        <v>39658</v>
      </c>
      <c r="M3075" s="5">
        <v>1.2130000000000001</v>
      </c>
      <c r="O3075" s="86">
        <f t="shared" ca="1" si="338"/>
        <v>39658</v>
      </c>
      <c r="P3075" s="5">
        <v>1380.02</v>
      </c>
      <c r="Q3075" s="5">
        <v>15.1835105978119</v>
      </c>
      <c r="R3075" s="1"/>
      <c r="V3075" s="86">
        <v>39619</v>
      </c>
      <c r="W3075" s="5">
        <v>68.75</v>
      </c>
      <c r="Z3075" s="86">
        <v>39505</v>
      </c>
      <c r="AA3075" s="5">
        <v>96.89</v>
      </c>
      <c r="AC3075" s="1">
        <v>39506</v>
      </c>
      <c r="AD3075">
        <v>4.3769999999999998</v>
      </c>
      <c r="AE3075" s="87">
        <f t="shared" ca="1" si="339"/>
        <v>-0.15500000000000025</v>
      </c>
      <c r="AF3075" s="87">
        <f t="shared" ca="1" si="340"/>
        <v>0.10006862228824109</v>
      </c>
      <c r="AG3075" s="87">
        <f t="shared" ca="1" si="341"/>
        <v>1.6135580508098653</v>
      </c>
      <c r="AI3075" s="1">
        <v>39358</v>
      </c>
      <c r="AJ3075">
        <v>1539.6</v>
      </c>
      <c r="AK3075" s="85">
        <f t="shared" ca="1" si="344"/>
        <v>-4.5557279650356667E-3</v>
      </c>
      <c r="AL3075" s="87">
        <f t="shared" ca="1" si="342"/>
        <v>8.1060766952909934E-3</v>
      </c>
      <c r="AM3075" s="87">
        <f t="shared" ca="1" si="343"/>
        <v>13.070655928982422</v>
      </c>
    </row>
    <row r="3076" spans="2:39" x14ac:dyDescent="0.45">
      <c r="B3076" s="86">
        <v>39609</v>
      </c>
      <c r="C3076" s="5">
        <v>144.55000000000001</v>
      </c>
      <c r="E3076" s="86">
        <v>39651</v>
      </c>
      <c r="F3076" s="5">
        <v>4.8235000000000001</v>
      </c>
      <c r="G3076" s="5">
        <v>1.2951304631837885</v>
      </c>
      <c r="I3076" s="86">
        <v>39503</v>
      </c>
      <c r="J3076" s="5">
        <v>23.03</v>
      </c>
      <c r="L3076" s="86">
        <v>39657</v>
      </c>
      <c r="M3076" s="5">
        <v>1.2104999999999999</v>
      </c>
      <c r="O3076" s="86">
        <f t="shared" ca="1" si="338"/>
        <v>39657</v>
      </c>
      <c r="P3076" s="5">
        <v>1381.29</v>
      </c>
      <c r="Q3076" s="5">
        <v>16.503380309984902</v>
      </c>
      <c r="R3076" s="1"/>
      <c r="V3076" s="86">
        <v>39618</v>
      </c>
      <c r="W3076" s="5">
        <v>65.75</v>
      </c>
      <c r="Z3076" s="86">
        <v>39504</v>
      </c>
      <c r="AA3076" s="5">
        <v>96.91</v>
      </c>
      <c r="AC3076" s="1">
        <v>39505</v>
      </c>
      <c r="AD3076">
        <v>4.532</v>
      </c>
      <c r="AE3076" s="87">
        <f t="shared" ca="1" si="339"/>
        <v>-3.0999999999999694E-2</v>
      </c>
      <c r="AF3076" s="87">
        <f t="shared" ca="1" si="340"/>
        <v>7.4505592631246953E-2</v>
      </c>
      <c r="AG3076" s="87">
        <f t="shared" ca="1" si="341"/>
        <v>1.2013665829656921</v>
      </c>
      <c r="AI3076" s="1">
        <v>39357</v>
      </c>
      <c r="AJ3076">
        <v>1546.63</v>
      </c>
      <c r="AK3076" s="85">
        <f t="shared" ca="1" si="344"/>
        <v>-2.6505736061067426E-4</v>
      </c>
      <c r="AL3076" s="87">
        <f t="shared" ca="1" si="342"/>
        <v>7.0962961944303227E-3</v>
      </c>
      <c r="AM3076" s="87">
        <f t="shared" ca="1" si="343"/>
        <v>11.442433795553475</v>
      </c>
    </row>
    <row r="3077" spans="2:39" x14ac:dyDescent="0.45">
      <c r="B3077" s="86">
        <v>39608</v>
      </c>
      <c r="C3077" s="5">
        <v>148.15</v>
      </c>
      <c r="E3077" s="86">
        <v>39650</v>
      </c>
      <c r="F3077" s="5">
        <v>4.7965</v>
      </c>
      <c r="G3077" s="5">
        <v>1.4310204692223383</v>
      </c>
      <c r="I3077" s="86">
        <v>39500</v>
      </c>
      <c r="J3077" s="5">
        <v>24.06</v>
      </c>
      <c r="L3077" s="86">
        <v>39654</v>
      </c>
      <c r="M3077" s="5">
        <v>1.1779999999999999</v>
      </c>
      <c r="O3077" s="86">
        <f t="shared" ca="1" si="338"/>
        <v>39654</v>
      </c>
      <c r="P3077" s="5">
        <v>1371.8</v>
      </c>
      <c r="Q3077" s="5">
        <v>16.5333479611879</v>
      </c>
      <c r="R3077" s="1"/>
      <c r="V3077" s="86">
        <v>39617</v>
      </c>
      <c r="W3077" s="5">
        <v>65.5</v>
      </c>
      <c r="Z3077" s="86">
        <v>39503</v>
      </c>
      <c r="AA3077" s="5">
        <v>96.29</v>
      </c>
      <c r="AC3077" s="1">
        <v>39504</v>
      </c>
      <c r="AD3077">
        <v>4.5629999999999997</v>
      </c>
      <c r="AE3077" s="87">
        <f t="shared" ca="1" si="339"/>
        <v>-7.2000000000000064E-2</v>
      </c>
      <c r="AF3077" s="87">
        <f t="shared" ca="1" si="340"/>
        <v>9.4590675192290044E-2</v>
      </c>
      <c r="AG3077" s="87">
        <f t="shared" ca="1" si="341"/>
        <v>1.5252288079716636</v>
      </c>
      <c r="AI3077" s="1">
        <v>39356</v>
      </c>
      <c r="AJ3077">
        <v>1547.04</v>
      </c>
      <c r="AK3077" s="85">
        <f t="shared" ca="1" si="344"/>
        <v>1.3202134631993177E-2</v>
      </c>
      <c r="AL3077" s="87">
        <f t="shared" ca="1" si="342"/>
        <v>6.6587055248490679E-3</v>
      </c>
      <c r="AM3077" s="87">
        <f t="shared" ca="1" si="343"/>
        <v>10.736840042270551</v>
      </c>
    </row>
    <row r="3078" spans="2:39" x14ac:dyDescent="0.45">
      <c r="B3078" s="86">
        <v>39605</v>
      </c>
      <c r="C3078" s="5">
        <v>139.1</v>
      </c>
      <c r="E3078" s="86">
        <v>39647</v>
      </c>
      <c r="F3078" s="5">
        <v>4.8579999999999997</v>
      </c>
      <c r="G3078" s="5">
        <v>1.2152611173461119</v>
      </c>
      <c r="I3078" s="86">
        <v>39499</v>
      </c>
      <c r="J3078" s="5">
        <v>25.12</v>
      </c>
      <c r="L3078" s="86">
        <v>39653</v>
      </c>
      <c r="M3078" s="5">
        <v>1.173</v>
      </c>
      <c r="O3078" s="86">
        <f t="shared" ca="1" si="338"/>
        <v>39653</v>
      </c>
      <c r="P3078" s="5">
        <v>1353.11</v>
      </c>
      <c r="Q3078" s="5">
        <v>15.324218849184099</v>
      </c>
      <c r="R3078" s="1"/>
      <c r="V3078" s="86">
        <v>39616</v>
      </c>
      <c r="W3078" s="5">
        <v>68</v>
      </c>
      <c r="Z3078" s="86">
        <v>39500</v>
      </c>
      <c r="AA3078" s="5">
        <v>96</v>
      </c>
      <c r="AC3078" s="1">
        <v>39503</v>
      </c>
      <c r="AD3078">
        <v>4.6349999999999998</v>
      </c>
      <c r="AE3078" s="87">
        <f t="shared" ca="1" si="339"/>
        <v>8.5499999999999687E-2</v>
      </c>
      <c r="AF3078" s="87">
        <f t="shared" ca="1" si="340"/>
        <v>9.3482952991441104E-2</v>
      </c>
      <c r="AG3078" s="87">
        <f t="shared" ca="1" si="341"/>
        <v>1.5073673241781502</v>
      </c>
      <c r="AI3078" s="1">
        <v>39353</v>
      </c>
      <c r="AJ3078">
        <v>1526.75</v>
      </c>
      <c r="AK3078" s="85">
        <f t="shared" ca="1" si="344"/>
        <v>-3.0279965453488948E-3</v>
      </c>
      <c r="AL3078" s="87">
        <f t="shared" ca="1" si="342"/>
        <v>3.8637990060867221E-3</v>
      </c>
      <c r="AM3078" s="87">
        <f t="shared" ca="1" si="343"/>
        <v>6.2301886949381817</v>
      </c>
    </row>
    <row r="3079" spans="2:39" x14ac:dyDescent="0.45">
      <c r="B3079" s="86">
        <v>39604</v>
      </c>
      <c r="C3079" s="5">
        <v>137.4</v>
      </c>
      <c r="E3079" s="86">
        <v>39646</v>
      </c>
      <c r="F3079" s="5">
        <v>4.7510000000000003</v>
      </c>
      <c r="G3079" s="5">
        <v>1.7613711514991204</v>
      </c>
      <c r="I3079" s="86">
        <v>39498</v>
      </c>
      <c r="J3079" s="5">
        <v>24.4</v>
      </c>
      <c r="L3079" s="86">
        <v>39652</v>
      </c>
      <c r="M3079" s="5">
        <v>1.1185</v>
      </c>
      <c r="O3079" s="86">
        <f t="shared" ca="1" si="338"/>
        <v>39652</v>
      </c>
      <c r="P3079" s="5">
        <v>1342.53</v>
      </c>
      <c r="Q3079" s="5">
        <v>15.148656506108599</v>
      </c>
      <c r="R3079" s="1"/>
      <c r="V3079" s="86">
        <v>39615</v>
      </c>
      <c r="W3079" s="5">
        <v>70.75</v>
      </c>
      <c r="Z3079" s="86">
        <v>39499</v>
      </c>
      <c r="AA3079" s="5">
        <v>95.83</v>
      </c>
      <c r="AC3079" s="1">
        <v>39500</v>
      </c>
      <c r="AD3079">
        <v>4.5495000000000001</v>
      </c>
      <c r="AE3079" s="87">
        <f t="shared" ca="1" si="339"/>
        <v>6.050000000000022E-2</v>
      </c>
      <c r="AF3079" s="87">
        <f t="shared" ca="1" si="340"/>
        <v>0.12633314094092626</v>
      </c>
      <c r="AG3079" s="87">
        <f t="shared" ca="1" si="341"/>
        <v>2.037060688835751</v>
      </c>
      <c r="AI3079" s="1">
        <v>39352</v>
      </c>
      <c r="AJ3079">
        <v>1531.38</v>
      </c>
      <c r="AK3079" s="85">
        <f t="shared" ca="1" si="344"/>
        <v>3.8995076893425552E-3</v>
      </c>
      <c r="AL3079" s="87">
        <f t="shared" ca="1" si="342"/>
        <v>4.7851000167250949E-3</v>
      </c>
      <c r="AM3079" s="87">
        <f t="shared" ca="1" si="343"/>
        <v>7.7157419372450828</v>
      </c>
    </row>
    <row r="3080" spans="2:39" x14ac:dyDescent="0.45">
      <c r="B3080" s="86">
        <v>39603</v>
      </c>
      <c r="C3080" s="5">
        <v>133.55000000000001</v>
      </c>
      <c r="E3080" s="86">
        <v>39645</v>
      </c>
      <c r="F3080" s="5">
        <v>4.6440000000000001</v>
      </c>
      <c r="G3080" s="5">
        <v>1.8660759854125268</v>
      </c>
      <c r="I3080" s="86">
        <v>39497</v>
      </c>
      <c r="J3080" s="5">
        <v>25.59</v>
      </c>
      <c r="L3080" s="86">
        <v>39651</v>
      </c>
      <c r="M3080" s="5">
        <v>1.1415</v>
      </c>
      <c r="O3080" s="86">
        <f t="shared" ca="1" si="338"/>
        <v>39651</v>
      </c>
      <c r="P3080" s="5">
        <v>1360.03</v>
      </c>
      <c r="Q3080" s="5">
        <v>13.156296762804701</v>
      </c>
      <c r="R3080" s="1"/>
      <c r="V3080" s="86">
        <v>39612</v>
      </c>
      <c r="W3080" s="5">
        <v>70.5</v>
      </c>
      <c r="Z3080" s="86">
        <v>39498</v>
      </c>
      <c r="AA3080" s="5">
        <v>95.5</v>
      </c>
      <c r="AC3080" s="1">
        <v>39499</v>
      </c>
      <c r="AD3080">
        <v>4.4889999999999999</v>
      </c>
      <c r="AE3080" s="87">
        <f t="shared" ca="1" si="339"/>
        <v>-0.10449999999999982</v>
      </c>
      <c r="AF3080" s="87">
        <f t="shared" ca="1" si="340"/>
        <v>0.12271274044151487</v>
      </c>
      <c r="AG3080" s="87">
        <f t="shared" ca="1" si="341"/>
        <v>1.9786834848791039</v>
      </c>
      <c r="AI3080" s="1">
        <v>39351</v>
      </c>
      <c r="AJ3080">
        <v>1525.42</v>
      </c>
      <c r="AK3080" s="85">
        <f t="shared" ca="1" si="344"/>
        <v>5.3900690536950362E-3</v>
      </c>
      <c r="AL3080" s="87">
        <f t="shared" ca="1" si="342"/>
        <v>4.9403754192646528E-3</v>
      </c>
      <c r="AM3080" s="87">
        <f t="shared" ca="1" si="343"/>
        <v>7.9661160006940275</v>
      </c>
    </row>
    <row r="3081" spans="2:39" x14ac:dyDescent="0.45">
      <c r="B3081" s="86">
        <v>39602</v>
      </c>
      <c r="C3081" s="5">
        <v>132.25</v>
      </c>
      <c r="E3081" s="86">
        <v>39644</v>
      </c>
      <c r="F3081" s="5">
        <v>4.5140000000000002</v>
      </c>
      <c r="G3081" s="5">
        <v>1.5648449071180617</v>
      </c>
      <c r="I3081" s="86">
        <v>39493</v>
      </c>
      <c r="J3081" s="5">
        <v>25.02</v>
      </c>
      <c r="L3081" s="86">
        <v>39650</v>
      </c>
      <c r="M3081" s="5">
        <v>1.2055</v>
      </c>
      <c r="O3081" s="86">
        <f t="shared" ca="1" si="338"/>
        <v>39650</v>
      </c>
      <c r="P3081" s="5">
        <v>1348.78</v>
      </c>
      <c r="Q3081" s="5">
        <v>13.7592696783439</v>
      </c>
      <c r="R3081" s="1"/>
      <c r="V3081" s="86">
        <v>39611</v>
      </c>
      <c r="W3081" s="5">
        <v>70.5</v>
      </c>
      <c r="Z3081" s="86">
        <v>39497</v>
      </c>
      <c r="AA3081" s="5">
        <v>95.25</v>
      </c>
      <c r="AC3081" s="1">
        <v>39498</v>
      </c>
      <c r="AD3081">
        <v>4.5934999999999997</v>
      </c>
      <c r="AE3081" s="87">
        <f t="shared" ca="1" si="339"/>
        <v>-6.7000000000000171E-2</v>
      </c>
      <c r="AF3081" s="87">
        <f t="shared" ca="1" si="340"/>
        <v>0.11321761862301552</v>
      </c>
      <c r="AG3081" s="87">
        <f t="shared" ca="1" si="341"/>
        <v>1.8255792459746341</v>
      </c>
      <c r="AI3081" s="1">
        <v>39350</v>
      </c>
      <c r="AJ3081">
        <v>1517.22</v>
      </c>
      <c r="AK3081" s="85">
        <f t="shared" ca="1" si="344"/>
        <v>-3.4267338290347205E-4</v>
      </c>
      <c r="AL3081" s="87">
        <f t="shared" ca="1" si="342"/>
        <v>5.1460937168625216E-3</v>
      </c>
      <c r="AM3081" s="87">
        <f t="shared" ca="1" si="343"/>
        <v>8.2978267884490684</v>
      </c>
    </row>
    <row r="3082" spans="2:39" x14ac:dyDescent="0.45">
      <c r="B3082" s="86">
        <v>39601</v>
      </c>
      <c r="C3082" s="5">
        <v>134.35</v>
      </c>
      <c r="E3082" s="86">
        <v>39643</v>
      </c>
      <c r="F3082" s="5">
        <v>4.5484999999999998</v>
      </c>
      <c r="G3082" s="5">
        <v>1.6867211783022504</v>
      </c>
      <c r="I3082" s="86">
        <v>39492</v>
      </c>
      <c r="J3082" s="5">
        <v>25.54</v>
      </c>
      <c r="L3082" s="86">
        <v>39647</v>
      </c>
      <c r="M3082" s="5">
        <v>1.2130000000000001</v>
      </c>
      <c r="O3082" s="86">
        <f t="shared" ca="1" si="338"/>
        <v>39647</v>
      </c>
      <c r="P3082" s="5">
        <v>1350</v>
      </c>
      <c r="Q3082" s="5">
        <v>22.7436926843896</v>
      </c>
      <c r="R3082" s="1"/>
      <c r="V3082" s="86">
        <v>39610</v>
      </c>
      <c r="W3082" s="5">
        <v>70.75</v>
      </c>
      <c r="Z3082" s="86">
        <v>39493</v>
      </c>
      <c r="AA3082" s="5">
        <v>95.74</v>
      </c>
      <c r="AC3082" s="1">
        <v>39497</v>
      </c>
      <c r="AD3082">
        <v>4.6604999999999999</v>
      </c>
      <c r="AE3082" s="87">
        <f t="shared" ca="1" si="339"/>
        <v>0.17249999999999943</v>
      </c>
      <c r="AF3082" s="87">
        <f t="shared" ca="1" si="340"/>
        <v>0.10973785050443266</v>
      </c>
      <c r="AG3082" s="87">
        <f t="shared" ca="1" si="341"/>
        <v>1.7694696710219802</v>
      </c>
      <c r="AI3082" s="1">
        <v>39349</v>
      </c>
      <c r="AJ3082">
        <v>1517.74</v>
      </c>
      <c r="AK3082" s="85">
        <f t="shared" ca="1" si="344"/>
        <v>-5.2637061361453345E-3</v>
      </c>
      <c r="AL3082" s="87">
        <f t="shared" ca="1" si="342"/>
        <v>6.601237097786249E-3</v>
      </c>
      <c r="AM3082" s="87">
        <f t="shared" ca="1" si="343"/>
        <v>10.644174987996603</v>
      </c>
    </row>
    <row r="3083" spans="2:39" x14ac:dyDescent="0.45">
      <c r="B3083" s="86">
        <v>39598</v>
      </c>
      <c r="C3083" s="5">
        <v>134.25</v>
      </c>
      <c r="E3083" s="86">
        <v>39640</v>
      </c>
      <c r="F3083" s="5">
        <v>4.6440000000000001</v>
      </c>
      <c r="G3083" s="5">
        <v>1.5732819995156611</v>
      </c>
      <c r="I3083" s="86">
        <v>39491</v>
      </c>
      <c r="J3083" s="5">
        <v>24.88</v>
      </c>
      <c r="L3083" s="86">
        <v>39646</v>
      </c>
      <c r="M3083" s="5">
        <v>1.2649999999999999</v>
      </c>
      <c r="O3083" s="86">
        <f t="shared" ca="1" si="338"/>
        <v>39646</v>
      </c>
      <c r="P3083" s="5">
        <v>1348.86</v>
      </c>
      <c r="Q3083" s="5">
        <v>23.017622276396501</v>
      </c>
      <c r="R3083" s="1"/>
      <c r="V3083" s="86">
        <v>39609</v>
      </c>
      <c r="W3083" s="5">
        <v>75.56</v>
      </c>
      <c r="Z3083" s="86">
        <v>39492</v>
      </c>
      <c r="AA3083" s="5">
        <v>95.98</v>
      </c>
      <c r="AC3083" s="1">
        <v>39496</v>
      </c>
      <c r="AD3083">
        <v>4.4880000000000004</v>
      </c>
      <c r="AE3083" s="87">
        <f t="shared" ca="1" si="339"/>
        <v>4.0000000000004476E-3</v>
      </c>
      <c r="AF3083" s="87">
        <f t="shared" ca="1" si="340"/>
        <v>8.536038796381655E-2</v>
      </c>
      <c r="AG3083" s="87">
        <f t="shared" ca="1" si="341"/>
        <v>1.3763948985181005</v>
      </c>
      <c r="AI3083" s="1">
        <v>39346</v>
      </c>
      <c r="AJ3083">
        <v>1525.75</v>
      </c>
      <c r="AK3083" s="85">
        <f t="shared" ca="1" si="344"/>
        <v>4.5984643357457437E-3</v>
      </c>
      <c r="AL3083" s="87">
        <f t="shared" ca="1" si="342"/>
        <v>1.488652518563548E-2</v>
      </c>
      <c r="AM3083" s="87">
        <f t="shared" ca="1" si="343"/>
        <v>24.003800604626228</v>
      </c>
    </row>
    <row r="3084" spans="2:39" x14ac:dyDescent="0.45">
      <c r="B3084" s="86">
        <v>39597</v>
      </c>
      <c r="C3084" s="5">
        <v>134.6</v>
      </c>
      <c r="E3084" s="86">
        <v>39639</v>
      </c>
      <c r="F3084" s="5">
        <v>4.5125000000000002</v>
      </c>
      <c r="G3084" s="5">
        <v>0.36576802758032162</v>
      </c>
      <c r="I3084" s="86">
        <v>39490</v>
      </c>
      <c r="J3084" s="5">
        <v>26.33</v>
      </c>
      <c r="L3084" s="86">
        <v>39645</v>
      </c>
      <c r="M3084" s="5">
        <v>1.2605</v>
      </c>
      <c r="O3084" s="86">
        <f t="shared" ca="1" si="338"/>
        <v>39645</v>
      </c>
      <c r="P3084" s="5">
        <v>1367.21</v>
      </c>
      <c r="Q3084" s="5">
        <v>23.615160568332701</v>
      </c>
      <c r="R3084" s="1"/>
      <c r="V3084" s="86">
        <v>39608</v>
      </c>
      <c r="W3084" s="5">
        <v>73.75</v>
      </c>
      <c r="Z3084" s="86">
        <v>39491</v>
      </c>
      <c r="AA3084" s="5">
        <v>95.51</v>
      </c>
      <c r="AC3084" s="1">
        <v>39493</v>
      </c>
      <c r="AD3084">
        <v>4.484</v>
      </c>
      <c r="AE3084" s="87">
        <f t="shared" ca="1" si="339"/>
        <v>-6.7999999999999616E-2</v>
      </c>
      <c r="AF3084" s="87">
        <f t="shared" ca="1" si="340"/>
        <v>8.2640788960415629E-2</v>
      </c>
      <c r="AG3084" s="87">
        <f t="shared" ca="1" si="341"/>
        <v>1.3325426822432322</v>
      </c>
      <c r="AI3084" s="1">
        <v>39345</v>
      </c>
      <c r="AJ3084">
        <v>1518.75</v>
      </c>
      <c r="AK3084" s="85">
        <f t="shared" ca="1" si="344"/>
        <v>-6.745919314823638E-3</v>
      </c>
      <c r="AL3084" s="87">
        <f t="shared" ca="1" si="342"/>
        <v>1.6386209720605199E-2</v>
      </c>
      <c r="AM3084" s="87">
        <f t="shared" ca="1" si="343"/>
        <v>26.421969257038853</v>
      </c>
    </row>
    <row r="3085" spans="2:39" x14ac:dyDescent="0.45">
      <c r="B3085" s="86">
        <v>39596</v>
      </c>
      <c r="C3085" s="5">
        <v>128.9</v>
      </c>
      <c r="E3085" s="86">
        <v>39638</v>
      </c>
      <c r="F3085" s="5">
        <v>4.5415000000000001</v>
      </c>
      <c r="G3085" s="5">
        <v>0.62092907539159992</v>
      </c>
      <c r="I3085" s="86">
        <v>39489</v>
      </c>
      <c r="J3085" s="5">
        <v>27.6</v>
      </c>
      <c r="L3085" s="86">
        <v>39644</v>
      </c>
      <c r="M3085" s="5">
        <v>1.2044999999999999</v>
      </c>
      <c r="O3085" s="86">
        <f t="shared" ca="1" si="338"/>
        <v>39644</v>
      </c>
      <c r="P3085" s="5">
        <v>1348.86</v>
      </c>
      <c r="Q3085" s="5">
        <v>24.284998974989598</v>
      </c>
      <c r="R3085" s="1"/>
      <c r="V3085" s="86">
        <v>39605</v>
      </c>
      <c r="W3085" s="5">
        <v>74.5</v>
      </c>
      <c r="Z3085" s="86">
        <v>39490</v>
      </c>
      <c r="AA3085" s="5">
        <v>95.76</v>
      </c>
      <c r="AC3085" s="1">
        <v>39492</v>
      </c>
      <c r="AD3085">
        <v>4.5519999999999996</v>
      </c>
      <c r="AE3085" s="87">
        <f t="shared" ca="1" si="339"/>
        <v>0.12299999999999933</v>
      </c>
      <c r="AF3085" s="87">
        <f t="shared" ca="1" si="340"/>
        <v>5.8958141931373616E-2</v>
      </c>
      <c r="AG3085" s="87">
        <f t="shared" ca="1" si="341"/>
        <v>0.95067147322300505</v>
      </c>
      <c r="AI3085" s="1">
        <v>39344</v>
      </c>
      <c r="AJ3085">
        <v>1529.03</v>
      </c>
      <c r="AK3085" s="85">
        <f t="shared" ca="1" si="344"/>
        <v>6.0679598808529942E-3</v>
      </c>
      <c r="AL3085" s="87">
        <f t="shared" ca="1" si="342"/>
        <v>1.4923825998110225E-2</v>
      </c>
      <c r="AM3085" s="87">
        <f t="shared" ca="1" si="343"/>
        <v>24.063946357504697</v>
      </c>
    </row>
    <row r="3086" spans="2:39" x14ac:dyDescent="0.45">
      <c r="B3086" s="86">
        <v>39595</v>
      </c>
      <c r="C3086" s="5">
        <v>125.1</v>
      </c>
      <c r="E3086" s="86">
        <v>39637</v>
      </c>
      <c r="F3086" s="5">
        <v>4.6254999999999997</v>
      </c>
      <c r="G3086" s="5">
        <v>0.71999768518146734</v>
      </c>
      <c r="I3086" s="86">
        <v>39486</v>
      </c>
      <c r="J3086" s="5">
        <v>28.01</v>
      </c>
      <c r="L3086" s="86">
        <v>39643</v>
      </c>
      <c r="M3086" s="5">
        <v>1.169</v>
      </c>
      <c r="O3086" s="86">
        <f t="shared" ca="1" si="338"/>
        <v>39643</v>
      </c>
      <c r="P3086" s="5">
        <v>1339.13</v>
      </c>
      <c r="Q3086" s="5">
        <v>23.884430009138999</v>
      </c>
      <c r="R3086" s="1"/>
      <c r="V3086" s="86">
        <v>39604</v>
      </c>
      <c r="W3086" s="5">
        <v>72.75</v>
      </c>
      <c r="Z3086" s="86">
        <v>39489</v>
      </c>
      <c r="AA3086" s="5">
        <v>95.4</v>
      </c>
      <c r="AC3086" s="1">
        <v>39491</v>
      </c>
      <c r="AD3086">
        <v>4.4290000000000003</v>
      </c>
      <c r="AE3086" s="87">
        <f t="shared" ca="1" si="339"/>
        <v>8.5500000000000576E-2</v>
      </c>
      <c r="AF3086" s="87">
        <f t="shared" ca="1" si="340"/>
        <v>8.97435002288932E-2</v>
      </c>
      <c r="AG3086" s="87">
        <f t="shared" ca="1" si="341"/>
        <v>1.4470704601596536</v>
      </c>
      <c r="AI3086" s="1">
        <v>39343</v>
      </c>
      <c r="AJ3086">
        <v>1519.78</v>
      </c>
      <c r="AK3086" s="85">
        <f t="shared" ca="1" si="344"/>
        <v>2.8789578897168232E-2</v>
      </c>
      <c r="AL3086" s="87">
        <f t="shared" ca="1" si="342"/>
        <v>1.4895606600014617E-2</v>
      </c>
      <c r="AM3086" s="87">
        <f t="shared" ca="1" si="343"/>
        <v>24.018443945314971</v>
      </c>
    </row>
    <row r="3087" spans="2:39" x14ac:dyDescent="0.45">
      <c r="B3087" s="86">
        <v>39594</v>
      </c>
      <c r="C3087" s="5">
        <v>122.4</v>
      </c>
      <c r="E3087" s="86">
        <v>39636</v>
      </c>
      <c r="F3087" s="5">
        <v>4.6875</v>
      </c>
      <c r="G3087" s="5">
        <v>0.565144524288553</v>
      </c>
      <c r="I3087" s="86">
        <v>39485</v>
      </c>
      <c r="J3087" s="5">
        <v>27.66</v>
      </c>
      <c r="L3087" s="86">
        <v>39640</v>
      </c>
      <c r="M3087" s="5">
        <v>1.1745000000000001</v>
      </c>
      <c r="O3087" s="86">
        <f t="shared" ca="1" si="338"/>
        <v>39640</v>
      </c>
      <c r="P3087" s="5">
        <v>1331.29</v>
      </c>
      <c r="Q3087" s="5">
        <v>23.912529681586602</v>
      </c>
      <c r="R3087" s="1"/>
      <c r="V3087" s="86">
        <v>39603</v>
      </c>
      <c r="W3087" s="5">
        <v>69.5</v>
      </c>
      <c r="Z3087" s="86">
        <v>39486</v>
      </c>
      <c r="AA3087" s="5">
        <v>96.16</v>
      </c>
      <c r="AC3087" s="1">
        <v>39490</v>
      </c>
      <c r="AD3087">
        <v>4.3434999999999997</v>
      </c>
      <c r="AE3087" s="87">
        <f t="shared" ca="1" si="339"/>
        <v>4.9500000000000099E-2</v>
      </c>
      <c r="AF3087" s="87">
        <f t="shared" ca="1" si="340"/>
        <v>0.13040793367992087</v>
      </c>
      <c r="AG3087" s="87">
        <f t="shared" ca="1" si="341"/>
        <v>2.1027647475010909</v>
      </c>
      <c r="AI3087" s="1">
        <v>39342</v>
      </c>
      <c r="AJ3087">
        <v>1476.65</v>
      </c>
      <c r="AK3087" s="85">
        <f t="shared" ca="1" si="344"/>
        <v>-5.1335855251237869E-3</v>
      </c>
      <c r="AL3087" s="87">
        <f t="shared" ca="1" si="342"/>
        <v>5.586632827886448E-3</v>
      </c>
      <c r="AM3087" s="87">
        <f t="shared" ca="1" si="343"/>
        <v>9.0081747607053106</v>
      </c>
    </row>
    <row r="3088" spans="2:39" x14ac:dyDescent="0.45">
      <c r="B3088" s="86">
        <v>39591</v>
      </c>
      <c r="C3088" s="5">
        <v>122.4</v>
      </c>
      <c r="E3088" s="86">
        <v>39633</v>
      </c>
      <c r="F3088" s="5">
        <v>4.742</v>
      </c>
      <c r="G3088" s="5">
        <v>0.34308830253061057</v>
      </c>
      <c r="I3088" s="86">
        <v>39484</v>
      </c>
      <c r="J3088" s="5">
        <v>28.97</v>
      </c>
      <c r="L3088" s="86">
        <v>39639</v>
      </c>
      <c r="M3088" s="5">
        <v>1.1639999999999999</v>
      </c>
      <c r="O3088" s="86">
        <f t="shared" ref="O3088:O3151" ca="1" si="345">VALUE(L3088)</f>
        <v>39639</v>
      </c>
      <c r="P3088" s="5">
        <v>1336.91</v>
      </c>
      <c r="Q3088" s="5">
        <v>25.9610753751682</v>
      </c>
      <c r="R3088" s="1"/>
      <c r="V3088" s="86">
        <v>39602</v>
      </c>
      <c r="W3088" s="5">
        <v>65.75</v>
      </c>
      <c r="Z3088" s="86">
        <v>39485</v>
      </c>
      <c r="AA3088" s="5">
        <v>96.89</v>
      </c>
      <c r="AC3088" s="1">
        <v>39489</v>
      </c>
      <c r="AD3088">
        <v>4.2939999999999996</v>
      </c>
      <c r="AE3088" s="87">
        <f t="shared" ca="1" si="339"/>
        <v>-1.5500000000000291E-2</v>
      </c>
      <c r="AF3088" s="87">
        <f t="shared" ca="1" si="340"/>
        <v>0.12957558926485074</v>
      </c>
      <c r="AG3088" s="87">
        <f t="shared" ca="1" si="341"/>
        <v>2.0893435970817866</v>
      </c>
      <c r="AI3088" s="1">
        <v>39339</v>
      </c>
      <c r="AJ3088">
        <v>1484.25</v>
      </c>
      <c r="AK3088" s="85">
        <f t="shared" ca="1" si="344"/>
        <v>2.0214271344355664E-4</v>
      </c>
      <c r="AL3088" s="87">
        <f t="shared" ca="1" si="342"/>
        <v>6.6018522223002885E-3</v>
      </c>
      <c r="AM3088" s="87">
        <f t="shared" ca="1" si="343"/>
        <v>10.645166846472499</v>
      </c>
    </row>
    <row r="3089" spans="2:39" x14ac:dyDescent="0.45">
      <c r="B3089" s="86">
        <v>39590</v>
      </c>
      <c r="C3089" s="5">
        <v>122</v>
      </c>
      <c r="E3089" s="86">
        <v>39632</v>
      </c>
      <c r="F3089" s="5">
        <v>4.7359999999999998</v>
      </c>
      <c r="G3089" s="5">
        <v>0.35883085616113791</v>
      </c>
      <c r="I3089" s="86">
        <v>39483</v>
      </c>
      <c r="J3089" s="5">
        <v>28.24</v>
      </c>
      <c r="L3089" s="86">
        <v>39638</v>
      </c>
      <c r="M3089" s="5">
        <v>1.2044999999999999</v>
      </c>
      <c r="O3089" s="86">
        <f t="shared" ca="1" si="345"/>
        <v>39638</v>
      </c>
      <c r="P3089" s="5">
        <v>1326.45</v>
      </c>
      <c r="Q3089" s="5">
        <v>26.920389945881801</v>
      </c>
      <c r="R3089" s="1"/>
      <c r="V3089" s="86">
        <v>39601</v>
      </c>
      <c r="W3089" s="5">
        <v>64.5</v>
      </c>
      <c r="Z3089" s="86">
        <v>39484</v>
      </c>
      <c r="AA3089" s="5">
        <v>97.3</v>
      </c>
      <c r="AC3089" s="1">
        <v>39486</v>
      </c>
      <c r="AD3089">
        <v>4.3094999999999999</v>
      </c>
      <c r="AE3089" s="87">
        <f t="shared" ca="1" si="339"/>
        <v>-0.11899999999999977</v>
      </c>
      <c r="AF3089" s="87">
        <f t="shared" ca="1" si="340"/>
        <v>0.13760995603516477</v>
      </c>
      <c r="AG3089" s="87">
        <f t="shared" ca="1" si="341"/>
        <v>2.2188938685750594</v>
      </c>
      <c r="AI3089" s="1">
        <v>39338</v>
      </c>
      <c r="AJ3089">
        <v>1483.95</v>
      </c>
      <c r="AK3089" s="85">
        <f t="shared" ca="1" si="344"/>
        <v>8.3843888754062592E-3</v>
      </c>
      <c r="AL3089" s="87">
        <f t="shared" ca="1" si="342"/>
        <v>7.0273591359356806E-3</v>
      </c>
      <c r="AM3089" s="87">
        <f t="shared" ca="1" si="343"/>
        <v>11.331276128754808</v>
      </c>
    </row>
    <row r="3090" spans="2:39" x14ac:dyDescent="0.45">
      <c r="B3090" s="86">
        <v>39589</v>
      </c>
      <c r="C3090" s="5">
        <v>120.6</v>
      </c>
      <c r="E3090" s="86">
        <v>39631</v>
      </c>
      <c r="F3090" s="5">
        <v>4.7074999999999996</v>
      </c>
      <c r="G3090" s="5">
        <v>0.84428174602242023</v>
      </c>
      <c r="I3090" s="86">
        <v>39482</v>
      </c>
      <c r="J3090" s="5">
        <v>25.99</v>
      </c>
      <c r="L3090" s="86">
        <v>39637</v>
      </c>
      <c r="M3090" s="5">
        <v>1.196</v>
      </c>
      <c r="O3090" s="86">
        <f t="shared" ca="1" si="345"/>
        <v>39637</v>
      </c>
      <c r="P3090" s="5">
        <v>1336.64</v>
      </c>
      <c r="Q3090" s="5">
        <v>27.411541689983299</v>
      </c>
      <c r="R3090" s="1"/>
      <c r="V3090" s="86">
        <v>39598</v>
      </c>
      <c r="W3090" s="5">
        <v>64.45</v>
      </c>
      <c r="Z3090" s="86">
        <v>39483</v>
      </c>
      <c r="AA3090" s="5">
        <v>97.5</v>
      </c>
      <c r="AC3090" s="1">
        <v>39485</v>
      </c>
      <c r="AD3090">
        <v>4.4284999999999997</v>
      </c>
      <c r="AE3090" s="87">
        <f t="shared" ca="1" si="339"/>
        <v>0.19249999999999989</v>
      </c>
      <c r="AF3090" s="87">
        <f t="shared" ca="1" si="340"/>
        <v>0.10907107774291047</v>
      </c>
      <c r="AG3090" s="87">
        <f t="shared" ca="1" si="341"/>
        <v>1.7587182832961068</v>
      </c>
      <c r="AI3090" s="1">
        <v>39337</v>
      </c>
      <c r="AJ3090">
        <v>1471.56</v>
      </c>
      <c r="AK3090" s="85">
        <f t="shared" ca="1" si="344"/>
        <v>4.7569698111270389E-5</v>
      </c>
      <c r="AL3090" s="87">
        <f t="shared" ca="1" si="342"/>
        <v>1.2518699087679112E-2</v>
      </c>
      <c r="AM3090" s="87">
        <f t="shared" ca="1" si="343"/>
        <v>20.185795743651781</v>
      </c>
    </row>
    <row r="3091" spans="2:39" x14ac:dyDescent="0.45">
      <c r="B3091" s="86">
        <v>39588</v>
      </c>
      <c r="C3091" s="5">
        <v>122.15</v>
      </c>
      <c r="E3091" s="86">
        <v>39630</v>
      </c>
      <c r="F3091" s="5">
        <v>4.7145000000000001</v>
      </c>
      <c r="G3091" s="5">
        <v>0.8610526503453011</v>
      </c>
      <c r="I3091" s="86">
        <v>39479</v>
      </c>
      <c r="J3091" s="5">
        <v>24.02</v>
      </c>
      <c r="L3091" s="86">
        <v>39636</v>
      </c>
      <c r="M3091" s="5">
        <v>1.252</v>
      </c>
      <c r="O3091" s="86">
        <f t="shared" ca="1" si="345"/>
        <v>39636</v>
      </c>
      <c r="P3091" s="5">
        <v>1380.82</v>
      </c>
      <c r="Q3091" s="5">
        <v>21.3406724665901</v>
      </c>
      <c r="R3091" s="1"/>
      <c r="V3091" s="86">
        <v>39597</v>
      </c>
      <c r="W3091" s="5">
        <v>64</v>
      </c>
      <c r="Z3091" s="86">
        <v>39482</v>
      </c>
      <c r="AA3091" s="5">
        <v>98.295000000000002</v>
      </c>
      <c r="AC3091" s="1">
        <v>39484</v>
      </c>
      <c r="AD3091">
        <v>4.2359999999999998</v>
      </c>
      <c r="AE3091" s="87">
        <f t="shared" ca="1" si="339"/>
        <v>2.5999999999999801E-2</v>
      </c>
      <c r="AF3091" s="87">
        <f t="shared" ca="1" si="340"/>
        <v>5.4868593020051364E-2</v>
      </c>
      <c r="AG3091" s="87">
        <f t="shared" ca="1" si="341"/>
        <v>0.88472947842829763</v>
      </c>
      <c r="AI3091" s="1">
        <v>39336</v>
      </c>
      <c r="AJ3091">
        <v>1471.49</v>
      </c>
      <c r="AK3091" s="85">
        <f t="shared" ca="1" si="344"/>
        <v>1.3540209396441103E-2</v>
      </c>
      <c r="AL3091" s="87">
        <f t="shared" ca="1" si="342"/>
        <v>1.2828267861723084E-2</v>
      </c>
      <c r="AM3091" s="87">
        <f t="shared" ca="1" si="343"/>
        <v>20.684960393085237</v>
      </c>
    </row>
    <row r="3092" spans="2:39" x14ac:dyDescent="0.45">
      <c r="B3092" s="86">
        <v>39587</v>
      </c>
      <c r="C3092" s="5">
        <v>120.75</v>
      </c>
      <c r="E3092" s="86">
        <v>39629</v>
      </c>
      <c r="F3092" s="5">
        <v>4.6745000000000001</v>
      </c>
      <c r="G3092" s="5">
        <v>0.68378846631591095</v>
      </c>
      <c r="I3092" s="86">
        <v>39478</v>
      </c>
      <c r="J3092" s="5">
        <v>26.2</v>
      </c>
      <c r="L3092" s="86">
        <v>39633</v>
      </c>
      <c r="M3092" s="5">
        <v>1.214</v>
      </c>
      <c r="O3092" s="86">
        <f t="shared" ca="1" si="345"/>
        <v>39633</v>
      </c>
      <c r="P3092" s="5">
        <v>1395.42</v>
      </c>
      <c r="Q3092" s="5">
        <v>21.499165732254799</v>
      </c>
      <c r="R3092" s="1"/>
      <c r="V3092" s="86">
        <v>39596</v>
      </c>
      <c r="W3092" s="5">
        <v>64.25</v>
      </c>
      <c r="Z3092" s="86">
        <v>39479</v>
      </c>
      <c r="AA3092" s="5">
        <v>98.27</v>
      </c>
      <c r="AC3092" s="1">
        <v>39483</v>
      </c>
      <c r="AD3092">
        <v>4.21</v>
      </c>
      <c r="AE3092" s="87">
        <f t="shared" ca="1" si="339"/>
        <v>-7.1500000000000341E-2</v>
      </c>
      <c r="AF3092" s="87">
        <f t="shared" ca="1" si="340"/>
        <v>6.7389879309384351E-2</v>
      </c>
      <c r="AG3092" s="87">
        <f t="shared" ca="1" si="341"/>
        <v>1.0866291532379762</v>
      </c>
      <c r="AI3092" s="1">
        <v>39335</v>
      </c>
      <c r="AJ3092">
        <v>1451.7</v>
      </c>
      <c r="AK3092" s="85">
        <f t="shared" ca="1" si="344"/>
        <v>-1.2735566646932381E-3</v>
      </c>
      <c r="AL3092" s="87">
        <f t="shared" ca="1" si="342"/>
        <v>9.6564903935326303E-3</v>
      </c>
      <c r="AM3092" s="87">
        <f t="shared" ca="1" si="343"/>
        <v>15.570622899325793</v>
      </c>
    </row>
    <row r="3093" spans="2:39" x14ac:dyDescent="0.45">
      <c r="B3093" s="86">
        <v>39584</v>
      </c>
      <c r="C3093" s="5">
        <v>122</v>
      </c>
      <c r="E3093" s="86">
        <v>39626</v>
      </c>
      <c r="F3093" s="5">
        <v>4.6734999999999998</v>
      </c>
      <c r="G3093" s="5">
        <v>0.74211830817823743</v>
      </c>
      <c r="I3093" s="86">
        <v>39477</v>
      </c>
      <c r="J3093" s="5">
        <v>27.62</v>
      </c>
      <c r="L3093" s="86">
        <v>39632</v>
      </c>
      <c r="M3093" s="5">
        <v>1.2110000000000001</v>
      </c>
      <c r="O3093" s="86">
        <f t="shared" ca="1" si="345"/>
        <v>39632</v>
      </c>
      <c r="P3093" s="5">
        <v>1378.55</v>
      </c>
      <c r="Q3093" s="5">
        <v>21.955945760257102</v>
      </c>
      <c r="R3093" s="1"/>
      <c r="V3093" s="86">
        <v>39595</v>
      </c>
      <c r="W3093" s="5">
        <v>63.75</v>
      </c>
      <c r="Z3093" s="86">
        <v>39478</v>
      </c>
      <c r="AA3093" s="5">
        <v>98.88</v>
      </c>
      <c r="AC3093" s="1">
        <v>39482</v>
      </c>
      <c r="AD3093">
        <v>4.2815000000000003</v>
      </c>
      <c r="AE3093" s="87">
        <f t="shared" ca="1" si="339"/>
        <v>5.7000000000000384E-2</v>
      </c>
      <c r="AF3093" s="87">
        <f t="shared" ca="1" si="340"/>
        <v>6.0395226080654632E-2</v>
      </c>
      <c r="AG3093" s="87">
        <f t="shared" ca="1" si="341"/>
        <v>0.9738437588580009</v>
      </c>
      <c r="AI3093" s="1">
        <v>39332</v>
      </c>
      <c r="AJ3093">
        <v>1453.55</v>
      </c>
      <c r="AK3093" s="85">
        <f t="shared" ca="1" si="344"/>
        <v>-1.7053037647481801E-2</v>
      </c>
      <c r="AL3093" s="87">
        <f t="shared" ca="1" si="342"/>
        <v>1.2939841366981553E-2</v>
      </c>
      <c r="AM3093" s="87">
        <f t="shared" ca="1" si="343"/>
        <v>20.864867264540223</v>
      </c>
    </row>
    <row r="3094" spans="2:39" x14ac:dyDescent="0.45">
      <c r="B3094" s="86">
        <v>39583</v>
      </c>
      <c r="C3094" s="5">
        <v>127.75</v>
      </c>
      <c r="E3094" s="86">
        <v>39625</v>
      </c>
      <c r="F3094" s="5">
        <v>4.7584999999999997</v>
      </c>
      <c r="G3094" s="5">
        <v>0.79807868242005209</v>
      </c>
      <c r="I3094" s="86">
        <v>39476</v>
      </c>
      <c r="J3094" s="5">
        <v>27.32</v>
      </c>
      <c r="L3094" s="86">
        <v>39631</v>
      </c>
      <c r="M3094" s="5">
        <v>1.153</v>
      </c>
      <c r="O3094" s="86">
        <f t="shared" ca="1" si="345"/>
        <v>39631</v>
      </c>
      <c r="P3094" s="5">
        <v>1355.81</v>
      </c>
      <c r="Q3094" s="5">
        <v>26.643813717090499</v>
      </c>
      <c r="R3094" s="1"/>
      <c r="V3094" s="86">
        <v>39594</v>
      </c>
      <c r="W3094" s="5">
        <v>61.75</v>
      </c>
      <c r="Z3094" s="86">
        <v>39477</v>
      </c>
      <c r="AA3094" s="5">
        <v>98.68</v>
      </c>
      <c r="AC3094" s="1">
        <v>39479</v>
      </c>
      <c r="AD3094">
        <v>4.2244999999999999</v>
      </c>
      <c r="AE3094" s="87">
        <f t="shared" ca="1" si="339"/>
        <v>1.1000000000000121E-2</v>
      </c>
      <c r="AF3094" s="87">
        <f t="shared" ca="1" si="340"/>
        <v>7.3540804999673651E-2</v>
      </c>
      <c r="AG3094" s="87">
        <f t="shared" ca="1" si="341"/>
        <v>1.1858098498494631</v>
      </c>
      <c r="AI3094" s="1">
        <v>39331</v>
      </c>
      <c r="AJ3094">
        <v>1478.55</v>
      </c>
      <c r="AK3094" s="85">
        <f t="shared" ca="1" si="344"/>
        <v>4.2428660252638653E-3</v>
      </c>
      <c r="AL3094" s="87">
        <f t="shared" ca="1" si="342"/>
        <v>1.0550886975358161E-2</v>
      </c>
      <c r="AM3094" s="87">
        <f t="shared" ca="1" si="343"/>
        <v>17.012794053700716</v>
      </c>
    </row>
    <row r="3095" spans="2:39" x14ac:dyDescent="0.45">
      <c r="B3095" s="86">
        <v>39582</v>
      </c>
      <c r="C3095" s="5">
        <v>130.35</v>
      </c>
      <c r="E3095" s="86">
        <v>39624</v>
      </c>
      <c r="F3095" s="5">
        <v>4.7954999999999997</v>
      </c>
      <c r="G3095" s="5">
        <v>0.80269753539756761</v>
      </c>
      <c r="I3095" s="86">
        <v>39475</v>
      </c>
      <c r="J3095" s="5">
        <v>27.78</v>
      </c>
      <c r="L3095" s="86">
        <v>39630</v>
      </c>
      <c r="M3095" s="5">
        <v>1.1345000000000001</v>
      </c>
      <c r="O3095" s="86">
        <f t="shared" ca="1" si="345"/>
        <v>39630</v>
      </c>
      <c r="P3095" s="5">
        <v>1362.3</v>
      </c>
      <c r="Q3095" s="5">
        <v>26.682660452439698</v>
      </c>
      <c r="R3095" s="1"/>
      <c r="V3095" s="86">
        <v>39591</v>
      </c>
      <c r="W3095" s="5">
        <v>61.5</v>
      </c>
      <c r="Z3095" s="86">
        <v>39476</v>
      </c>
      <c r="AA3095" s="5">
        <v>98.3</v>
      </c>
      <c r="AC3095" s="1">
        <v>39478</v>
      </c>
      <c r="AD3095">
        <v>4.2134999999999998</v>
      </c>
      <c r="AE3095" s="87">
        <f t="shared" ca="1" si="339"/>
        <v>-8.4000000000000519E-2</v>
      </c>
      <c r="AF3095" s="87">
        <f t="shared" ca="1" si="340"/>
        <v>7.3699276341992373E-2</v>
      </c>
      <c r="AG3095" s="87">
        <f t="shared" ca="1" si="341"/>
        <v>1.1883651234644479</v>
      </c>
      <c r="AI3095" s="1">
        <v>39330</v>
      </c>
      <c r="AJ3095">
        <v>1472.29</v>
      </c>
      <c r="AK3095" s="85">
        <f t="shared" ca="1" si="344"/>
        <v>-1.1567770658224874E-2</v>
      </c>
      <c r="AL3095" s="87">
        <f t="shared" ca="1" si="342"/>
        <v>1.1192147160716431E-2</v>
      </c>
      <c r="AM3095" s="87">
        <f t="shared" ca="1" si="343"/>
        <v>18.04679503331673</v>
      </c>
    </row>
    <row r="3096" spans="2:39" x14ac:dyDescent="0.45">
      <c r="B3096" s="86">
        <v>39581</v>
      </c>
      <c r="C3096" s="5">
        <v>127.45</v>
      </c>
      <c r="E3096" s="86">
        <v>39623</v>
      </c>
      <c r="F3096" s="5">
        <v>4.7885</v>
      </c>
      <c r="G3096" s="5">
        <v>1.1133507982662012</v>
      </c>
      <c r="I3096" s="86">
        <v>39472</v>
      </c>
      <c r="J3096" s="5">
        <v>29.08</v>
      </c>
      <c r="L3096" s="86">
        <v>39629</v>
      </c>
      <c r="M3096" s="5">
        <v>1.1234999999999999</v>
      </c>
      <c r="O3096" s="86">
        <f t="shared" ca="1" si="345"/>
        <v>39629</v>
      </c>
      <c r="P3096" s="5">
        <v>1353.97</v>
      </c>
      <c r="Q3096" s="5">
        <v>28.990348704153199</v>
      </c>
      <c r="R3096" s="1"/>
      <c r="V3096" s="86">
        <v>39590</v>
      </c>
      <c r="W3096" s="5">
        <v>60.75</v>
      </c>
      <c r="Z3096" s="86">
        <v>39475</v>
      </c>
      <c r="AA3096" s="5">
        <v>98.2</v>
      </c>
      <c r="AC3096" s="1">
        <v>39477</v>
      </c>
      <c r="AD3096">
        <v>4.2975000000000003</v>
      </c>
      <c r="AE3096" s="87">
        <f t="shared" ca="1" si="339"/>
        <v>2.3000000000000576E-2</v>
      </c>
      <c r="AF3096" s="87">
        <f t="shared" ca="1" si="340"/>
        <v>0.12788634276836086</v>
      </c>
      <c r="AG3096" s="87">
        <f t="shared" ca="1" si="341"/>
        <v>2.062105315771563</v>
      </c>
      <c r="AI3096" s="1">
        <v>39329</v>
      </c>
      <c r="AJ3096">
        <v>1489.42</v>
      </c>
      <c r="AK3096" s="85">
        <f t="shared" ca="1" si="344"/>
        <v>1.0413772946765544E-2</v>
      </c>
      <c r="AL3096" s="87">
        <f t="shared" ca="1" si="342"/>
        <v>1.063287605204897E-2</v>
      </c>
      <c r="AM3096" s="87">
        <f t="shared" ca="1" si="343"/>
        <v>17.144997467465981</v>
      </c>
    </row>
    <row r="3097" spans="2:39" x14ac:dyDescent="0.45">
      <c r="B3097" s="86">
        <v>39580</v>
      </c>
      <c r="C3097" s="5">
        <v>125.2</v>
      </c>
      <c r="E3097" s="86">
        <v>39622</v>
      </c>
      <c r="F3097" s="5">
        <v>4.88</v>
      </c>
      <c r="G3097" s="5">
        <v>1.1098301296444624</v>
      </c>
      <c r="I3097" s="86">
        <v>39471</v>
      </c>
      <c r="J3097" s="5">
        <v>27.78</v>
      </c>
      <c r="L3097" s="86">
        <v>39626</v>
      </c>
      <c r="M3097" s="5">
        <v>1.1245000000000001</v>
      </c>
      <c r="O3097" s="86">
        <f t="shared" ca="1" si="345"/>
        <v>39626</v>
      </c>
      <c r="P3097" s="5">
        <v>1330.61</v>
      </c>
      <c r="Q3097" s="5">
        <v>27.513952508771901</v>
      </c>
      <c r="R3097" s="1"/>
      <c r="V3097" s="86">
        <v>39589</v>
      </c>
      <c r="W3097" s="5">
        <v>59.25</v>
      </c>
      <c r="Z3097" s="86">
        <v>39472</v>
      </c>
      <c r="AA3097" s="5">
        <v>98.65</v>
      </c>
      <c r="AC3097" s="1">
        <v>39476</v>
      </c>
      <c r="AD3097">
        <v>4.2744999999999997</v>
      </c>
      <c r="AE3097" s="87">
        <f t="shared" ca="1" si="339"/>
        <v>9.4999999999999751E-2</v>
      </c>
      <c r="AF3097" s="87">
        <f t="shared" ca="1" si="340"/>
        <v>0.14257863327534989</v>
      </c>
      <c r="AG3097" s="87">
        <f t="shared" ca="1" si="341"/>
        <v>2.2990113817320141</v>
      </c>
      <c r="AI3097" s="1">
        <v>39325</v>
      </c>
      <c r="AJ3097">
        <v>1473.99</v>
      </c>
      <c r="AK3097" s="85">
        <f t="shared" ca="1" si="344"/>
        <v>1.1154319965573249E-2</v>
      </c>
      <c r="AL3097" s="87">
        <f t="shared" ca="1" si="342"/>
        <v>1.9751961922740698E-2</v>
      </c>
      <c r="AM3097" s="87">
        <f t="shared" ca="1" si="343"/>
        <v>31.849081611142822</v>
      </c>
    </row>
    <row r="3098" spans="2:39" x14ac:dyDescent="0.45">
      <c r="B3098" s="86">
        <v>39577</v>
      </c>
      <c r="C3098" s="5">
        <v>124</v>
      </c>
      <c r="E3098" s="86">
        <v>39619</v>
      </c>
      <c r="F3098" s="5">
        <v>4.8630000000000004</v>
      </c>
      <c r="G3098" s="5">
        <v>1.3172090127740981</v>
      </c>
      <c r="I3098" s="86">
        <v>39470</v>
      </c>
      <c r="J3098" s="5">
        <v>29.02</v>
      </c>
      <c r="L3098" s="86">
        <v>39625</v>
      </c>
      <c r="M3098" s="5">
        <v>1.155</v>
      </c>
      <c r="O3098" s="86">
        <f t="shared" ca="1" si="345"/>
        <v>39625</v>
      </c>
      <c r="P3098" s="5">
        <v>1352.07</v>
      </c>
      <c r="Q3098" s="5">
        <v>27.260511951816898</v>
      </c>
      <c r="R3098" s="1"/>
      <c r="V3098" s="86">
        <v>39588</v>
      </c>
      <c r="W3098" s="5">
        <v>58.25</v>
      </c>
      <c r="Z3098" s="86">
        <v>39471</v>
      </c>
      <c r="AA3098" s="5">
        <v>98.5</v>
      </c>
      <c r="AC3098" s="1">
        <v>39475</v>
      </c>
      <c r="AD3098">
        <v>4.1795</v>
      </c>
      <c r="AE3098" s="87">
        <f t="shared" ca="1" si="339"/>
        <v>2.0999999999999908E-2</v>
      </c>
      <c r="AF3098" s="87">
        <f t="shared" ca="1" si="340"/>
        <v>0.17385506415785912</v>
      </c>
      <c r="AG3098" s="87">
        <f t="shared" ca="1" si="341"/>
        <v>2.803328676175282</v>
      </c>
      <c r="AI3098" s="1">
        <v>39324</v>
      </c>
      <c r="AJ3098">
        <v>1457.64</v>
      </c>
      <c r="AK3098" s="85">
        <f t="shared" ca="1" si="344"/>
        <v>-4.1897781561307237E-3</v>
      </c>
      <c r="AL3098" s="87">
        <f t="shared" ca="1" si="342"/>
        <v>1.888724703288298E-2</v>
      </c>
      <c r="AM3098" s="87">
        <f t="shared" ca="1" si="343"/>
        <v>30.454770746977918</v>
      </c>
    </row>
    <row r="3099" spans="2:39" x14ac:dyDescent="0.45">
      <c r="B3099" s="86">
        <v>39576</v>
      </c>
      <c r="C3099" s="5">
        <v>124.85</v>
      </c>
      <c r="E3099" s="86">
        <v>39618</v>
      </c>
      <c r="F3099" s="5">
        <v>4.8674999999999997</v>
      </c>
      <c r="G3099" s="5">
        <v>1.388644422929538</v>
      </c>
      <c r="I3099" s="86">
        <v>39469</v>
      </c>
      <c r="J3099" s="5">
        <v>31.01</v>
      </c>
      <c r="L3099" s="86">
        <v>39624</v>
      </c>
      <c r="M3099" s="5">
        <v>1.0825</v>
      </c>
      <c r="O3099" s="86">
        <f t="shared" ca="1" si="345"/>
        <v>39624</v>
      </c>
      <c r="P3099" s="5">
        <v>1338.6</v>
      </c>
      <c r="Q3099" s="5">
        <v>26.8944308542942</v>
      </c>
      <c r="R3099" s="1"/>
      <c r="V3099" s="86">
        <v>39587</v>
      </c>
      <c r="W3099" s="5">
        <v>56.75</v>
      </c>
      <c r="Z3099" s="86">
        <v>39470</v>
      </c>
      <c r="AA3099" s="5">
        <v>97.28</v>
      </c>
      <c r="AC3099" s="1">
        <v>39472</v>
      </c>
      <c r="AD3099">
        <v>4.1585000000000001</v>
      </c>
      <c r="AE3099" s="87">
        <f t="shared" ca="1" si="339"/>
        <v>-0.20000000000000018</v>
      </c>
      <c r="AF3099" s="87">
        <f t="shared" ca="1" si="340"/>
        <v>0.21399391541194154</v>
      </c>
      <c r="AG3099" s="87">
        <f t="shared" ca="1" si="341"/>
        <v>3.45054820523734</v>
      </c>
      <c r="AI3099" s="1">
        <v>39323</v>
      </c>
      <c r="AJ3099">
        <v>1463.76</v>
      </c>
      <c r="AK3099" s="85">
        <f t="shared" ca="1" si="344"/>
        <v>2.1685034082517176E-2</v>
      </c>
      <c r="AL3099" s="87">
        <f t="shared" ca="1" si="342"/>
        <v>2.0320150808876558E-2</v>
      </c>
      <c r="AM3099" s="87">
        <f t="shared" ca="1" si="343"/>
        <v>32.765258661092012</v>
      </c>
    </row>
    <row r="3100" spans="2:39" x14ac:dyDescent="0.45">
      <c r="B3100" s="86">
        <v>39575</v>
      </c>
      <c r="C3100" s="5">
        <v>120.95</v>
      </c>
      <c r="E3100" s="86">
        <v>39617</v>
      </c>
      <c r="F3100" s="5">
        <v>4.7925000000000004</v>
      </c>
      <c r="G3100" s="5">
        <v>1.1736124786316782</v>
      </c>
      <c r="I3100" s="86">
        <v>39465</v>
      </c>
      <c r="J3100" s="5">
        <v>27.18</v>
      </c>
      <c r="L3100" s="86">
        <v>39623</v>
      </c>
      <c r="M3100" s="5">
        <v>1.0169999999999999</v>
      </c>
      <c r="O3100" s="86">
        <f t="shared" ca="1" si="345"/>
        <v>39623</v>
      </c>
      <c r="P3100" s="5">
        <v>1310.5</v>
      </c>
      <c r="Q3100" s="5">
        <v>24.615362740756801</v>
      </c>
      <c r="R3100" s="1"/>
      <c r="V3100" s="86">
        <v>39584</v>
      </c>
      <c r="W3100" s="5">
        <v>58.5</v>
      </c>
      <c r="Z3100" s="86">
        <v>39469</v>
      </c>
      <c r="AA3100" s="5">
        <v>97.09</v>
      </c>
      <c r="AC3100" s="1">
        <v>39471</v>
      </c>
      <c r="AD3100">
        <v>4.3585000000000003</v>
      </c>
      <c r="AE3100" s="87">
        <f t="shared" ca="1" si="339"/>
        <v>0.10800000000000054</v>
      </c>
      <c r="AF3100" s="87">
        <f t="shared" ca="1" si="340"/>
        <v>0.17956724599250595</v>
      </c>
      <c r="AG3100" s="87">
        <f t="shared" ca="1" si="341"/>
        <v>2.8954348406874253</v>
      </c>
      <c r="AI3100" s="1">
        <v>39322</v>
      </c>
      <c r="AJ3100">
        <v>1432.36</v>
      </c>
      <c r="AK3100" s="85">
        <f t="shared" ca="1" si="344"/>
        <v>-2.3752906038098095E-2</v>
      </c>
      <c r="AL3100" s="87">
        <f t="shared" ca="1" si="342"/>
        <v>1.4719081192869363E-2</v>
      </c>
      <c r="AM3100" s="87">
        <f t="shared" ca="1" si="343"/>
        <v>23.733805279009296</v>
      </c>
    </row>
    <row r="3101" spans="2:39" x14ac:dyDescent="0.45">
      <c r="B3101" s="86">
        <v>39574</v>
      </c>
      <c r="C3101" s="5">
        <v>119.4</v>
      </c>
      <c r="E3101" s="86">
        <v>39616</v>
      </c>
      <c r="F3101" s="5">
        <v>4.8834999999999997</v>
      </c>
      <c r="G3101" s="5">
        <v>1.5554795616357837</v>
      </c>
      <c r="I3101" s="86">
        <v>39464</v>
      </c>
      <c r="J3101" s="5">
        <v>28.46</v>
      </c>
      <c r="L3101" s="86">
        <v>39622</v>
      </c>
      <c r="M3101" s="5">
        <v>1.0155000000000001</v>
      </c>
      <c r="O3101" s="86">
        <f t="shared" ca="1" si="345"/>
        <v>39622</v>
      </c>
      <c r="P3101" s="5">
        <v>1325.19</v>
      </c>
      <c r="Q3101" s="5">
        <v>25.369814634198502</v>
      </c>
      <c r="R3101" s="1"/>
      <c r="V3101" s="86">
        <v>39583</v>
      </c>
      <c r="W3101" s="5">
        <v>58.38</v>
      </c>
      <c r="Z3101" s="86">
        <v>39465</v>
      </c>
      <c r="AA3101" s="5">
        <v>97.77</v>
      </c>
      <c r="AC3101" s="1">
        <v>39470</v>
      </c>
      <c r="AD3101">
        <v>4.2504999999999997</v>
      </c>
      <c r="AE3101" s="87">
        <f t="shared" ref="AE3101:AE3164" ca="1" si="346">(AD3101-AD3102)</f>
        <v>0.2079999999999993</v>
      </c>
      <c r="AF3101" s="87">
        <f t="shared" ref="AF3101:AF3164" ca="1" si="347">STDEV(AE3101:AE3104)</f>
        <v>0.17140175757558548</v>
      </c>
      <c r="AG3101" s="87">
        <f t="shared" ref="AG3101:AG3164" ca="1" si="348">AF3101*SQRT(260)</f>
        <v>2.7637702961715074</v>
      </c>
      <c r="AI3101" s="1">
        <v>39321</v>
      </c>
      <c r="AJ3101">
        <v>1466.79</v>
      </c>
      <c r="AK3101" s="85">
        <f t="shared" ca="1" si="344"/>
        <v>-8.5399818449841073E-3</v>
      </c>
      <c r="AL3101" s="87">
        <f t="shared" ref="AL3101:AL3164" ca="1" si="349">STDEV(AK3101:AK3104)</f>
        <v>9.9273113158929328E-3</v>
      </c>
      <c r="AM3101" s="87">
        <f t="shared" ref="AM3101:AM3164" ca="1" si="350">AL3101*SQRT(260)*100</f>
        <v>16.007308515265933</v>
      </c>
    </row>
    <row r="3102" spans="2:39" x14ac:dyDescent="0.45">
      <c r="B3102" s="86">
        <v>39573</v>
      </c>
      <c r="C3102" s="5">
        <v>115.4</v>
      </c>
      <c r="E3102" s="86">
        <v>39615</v>
      </c>
      <c r="F3102" s="5">
        <v>4.9814999999999996</v>
      </c>
      <c r="G3102" s="5">
        <v>1.4402737008406807</v>
      </c>
      <c r="I3102" s="86">
        <v>39463</v>
      </c>
      <c r="J3102" s="5">
        <v>24.38</v>
      </c>
      <c r="L3102" s="86">
        <v>39619</v>
      </c>
      <c r="M3102" s="5">
        <v>1.0620000000000001</v>
      </c>
      <c r="O3102" s="86">
        <f t="shared" ca="1" si="345"/>
        <v>39619</v>
      </c>
      <c r="P3102" s="5">
        <v>1333.25</v>
      </c>
      <c r="Q3102" s="5">
        <v>26.008627755292199</v>
      </c>
      <c r="R3102" s="1"/>
      <c r="V3102" s="86">
        <v>39582</v>
      </c>
      <c r="W3102" s="5">
        <v>62.5</v>
      </c>
      <c r="Z3102" s="86">
        <v>39464</v>
      </c>
      <c r="AA3102" s="5">
        <v>97.01</v>
      </c>
      <c r="AC3102" s="1">
        <v>39469</v>
      </c>
      <c r="AD3102">
        <v>4.0425000000000004</v>
      </c>
      <c r="AE3102" s="87">
        <f t="shared" ca="1" si="346"/>
        <v>-0.21149999999999913</v>
      </c>
      <c r="AF3102" s="87">
        <f t="shared" ca="1" si="347"/>
        <v>0.10647574058598146</v>
      </c>
      <c r="AG3102" s="87">
        <f t="shared" ca="1" si="348"/>
        <v>1.7168697290903105</v>
      </c>
      <c r="AI3102" s="1">
        <v>39318</v>
      </c>
      <c r="AJ3102">
        <v>1479.37</v>
      </c>
      <c r="AK3102" s="85">
        <f t="shared" ref="AK3102:AK3165" ca="1" si="351">LN(AJ3102/AJ3103)</f>
        <v>1.1469021350864046E-2</v>
      </c>
      <c r="AL3102" s="87">
        <f t="shared" ca="1" si="349"/>
        <v>6.7271193546207921E-3</v>
      </c>
      <c r="AM3102" s="87">
        <f t="shared" ca="1" si="350"/>
        <v>10.847154028104123</v>
      </c>
    </row>
    <row r="3103" spans="2:39" x14ac:dyDescent="0.45">
      <c r="B3103" s="86">
        <v>39570</v>
      </c>
      <c r="C3103" s="5">
        <v>115.15</v>
      </c>
      <c r="E3103" s="86">
        <v>39612</v>
      </c>
      <c r="F3103" s="5">
        <v>4.9554999999999998</v>
      </c>
      <c r="G3103" s="5">
        <v>1.6269921122529485</v>
      </c>
      <c r="I3103" s="86">
        <v>39462</v>
      </c>
      <c r="J3103" s="5">
        <v>23.34</v>
      </c>
      <c r="L3103" s="86">
        <v>39618</v>
      </c>
      <c r="M3103" s="5">
        <v>1.0425</v>
      </c>
      <c r="O3103" s="86">
        <f t="shared" ca="1" si="345"/>
        <v>39618</v>
      </c>
      <c r="P3103" s="5">
        <v>1373.2</v>
      </c>
      <c r="Q3103" s="5">
        <v>24.747574753616099</v>
      </c>
      <c r="R3103" s="1"/>
      <c r="V3103" s="86">
        <v>39581</v>
      </c>
      <c r="W3103" s="5">
        <v>63.25</v>
      </c>
      <c r="Z3103" s="86">
        <v>39463</v>
      </c>
      <c r="AA3103" s="5">
        <v>97.7</v>
      </c>
      <c r="AC3103" s="1">
        <v>39468</v>
      </c>
      <c r="AD3103">
        <v>4.2539999999999996</v>
      </c>
      <c r="AE3103" s="87">
        <f t="shared" ca="1" si="346"/>
        <v>3.9999999999995595E-3</v>
      </c>
      <c r="AF3103" s="87">
        <f t="shared" ca="1" si="347"/>
        <v>8.8195332453972042E-2</v>
      </c>
      <c r="AG3103" s="87">
        <f t="shared" ca="1" si="348"/>
        <v>1.4221070048816051</v>
      </c>
      <c r="AI3103" s="1">
        <v>39317</v>
      </c>
      <c r="AJ3103">
        <v>1462.5</v>
      </c>
      <c r="AK3103" s="85">
        <f t="shared" ca="1" si="351"/>
        <v>-1.0729284798328043E-3</v>
      </c>
      <c r="AL3103" s="87">
        <f t="shared" ca="1" si="349"/>
        <v>5.9325409472165041E-3</v>
      </c>
      <c r="AM3103" s="87">
        <f t="shared" ca="1" si="350"/>
        <v>9.5659348437589351</v>
      </c>
    </row>
    <row r="3104" spans="2:39" x14ac:dyDescent="0.45">
      <c r="B3104" s="86">
        <v>39569</v>
      </c>
      <c r="C3104" s="5">
        <v>122.2</v>
      </c>
      <c r="E3104" s="86">
        <v>39611</v>
      </c>
      <c r="F3104" s="5">
        <v>4.9189999999999996</v>
      </c>
      <c r="G3104" s="5">
        <v>1.6196695907910701</v>
      </c>
      <c r="I3104" s="86">
        <v>39461</v>
      </c>
      <c r="J3104" s="5">
        <v>22.9</v>
      </c>
      <c r="L3104" s="86">
        <v>39617</v>
      </c>
      <c r="M3104" s="5">
        <v>1.0289999999999999</v>
      </c>
      <c r="O3104" s="86">
        <f t="shared" ca="1" si="345"/>
        <v>39617</v>
      </c>
      <c r="P3104" s="5">
        <v>1380.95</v>
      </c>
      <c r="Q3104" s="5">
        <v>24.9464937665735</v>
      </c>
      <c r="R3104" s="1"/>
      <c r="V3104" s="86">
        <v>39580</v>
      </c>
      <c r="W3104" s="5">
        <v>60.25</v>
      </c>
      <c r="Z3104" s="86">
        <v>39462</v>
      </c>
      <c r="AA3104" s="5">
        <v>97.81</v>
      </c>
      <c r="AC3104" s="1">
        <v>39465</v>
      </c>
      <c r="AD3104">
        <v>4.25</v>
      </c>
      <c r="AE3104" s="87">
        <f t="shared" ca="1" si="346"/>
        <v>1.2999999999999901E-2</v>
      </c>
      <c r="AF3104" s="87">
        <f t="shared" ca="1" si="347"/>
        <v>0.10568457392953171</v>
      </c>
      <c r="AG3104" s="87">
        <f t="shared" ca="1" si="348"/>
        <v>1.7041125500779957</v>
      </c>
      <c r="AI3104" s="1">
        <v>39316</v>
      </c>
      <c r="AJ3104">
        <v>1464.07</v>
      </c>
      <c r="AK3104" s="85">
        <f t="shared" ca="1" si="351"/>
        <v>1.1644854192464795E-2</v>
      </c>
      <c r="AL3104" s="87">
        <f t="shared" ca="1" si="349"/>
        <v>1.1381138476028766E-2</v>
      </c>
      <c r="AM3104" s="87">
        <f t="shared" ca="1" si="350"/>
        <v>18.351534372564331</v>
      </c>
    </row>
    <row r="3105" spans="2:39" x14ac:dyDescent="0.45">
      <c r="B3105" s="86">
        <v>39568</v>
      </c>
      <c r="C3105" s="5">
        <v>124.95</v>
      </c>
      <c r="E3105" s="86">
        <v>39610</v>
      </c>
      <c r="F3105" s="5">
        <v>4.7815000000000003</v>
      </c>
      <c r="G3105" s="5">
        <v>1.8283321178968905</v>
      </c>
      <c r="I3105" s="86">
        <v>39458</v>
      </c>
      <c r="J3105" s="5">
        <v>23.68</v>
      </c>
      <c r="L3105" s="86">
        <v>39616</v>
      </c>
      <c r="M3105" s="5">
        <v>1.032</v>
      </c>
      <c r="O3105" s="86">
        <f t="shared" ca="1" si="345"/>
        <v>39616</v>
      </c>
      <c r="P3105" s="5">
        <v>1416.25</v>
      </c>
      <c r="Q3105" s="5">
        <v>22.7168915892325</v>
      </c>
      <c r="R3105" s="1"/>
      <c r="V3105" s="86">
        <v>39577</v>
      </c>
      <c r="W3105" s="5">
        <v>60.25</v>
      </c>
      <c r="Z3105" s="86">
        <v>39461</v>
      </c>
      <c r="AA3105" s="5">
        <v>97.555199999999999</v>
      </c>
      <c r="AC3105" s="1">
        <v>39464</v>
      </c>
      <c r="AD3105">
        <v>4.2370000000000001</v>
      </c>
      <c r="AE3105" s="87">
        <f t="shared" ca="1" si="346"/>
        <v>-0.11249999999999982</v>
      </c>
      <c r="AF3105" s="87">
        <f t="shared" ca="1" si="347"/>
        <v>0.10241286947124038</v>
      </c>
      <c r="AG3105" s="87">
        <f t="shared" ca="1" si="348"/>
        <v>1.6513579008399915</v>
      </c>
      <c r="AI3105" s="1">
        <v>39315</v>
      </c>
      <c r="AJ3105">
        <v>1447.12</v>
      </c>
      <c r="AK3105" s="85">
        <f t="shared" ca="1" si="351"/>
        <v>1.0855024279734103E-3</v>
      </c>
      <c r="AL3105" s="87">
        <f t="shared" ca="1" si="349"/>
        <v>1.1549241262531986E-2</v>
      </c>
      <c r="AM3105" s="87">
        <f t="shared" ca="1" si="350"/>
        <v>18.622591971163562</v>
      </c>
    </row>
    <row r="3106" spans="2:39" x14ac:dyDescent="0.45">
      <c r="B3106" s="86">
        <v>39567</v>
      </c>
      <c r="C3106" s="5">
        <v>130.1</v>
      </c>
      <c r="E3106" s="86">
        <v>39609</v>
      </c>
      <c r="F3106" s="5">
        <v>4.8624999999999998</v>
      </c>
      <c r="G3106" s="5">
        <v>1.6597223663412313</v>
      </c>
      <c r="I3106" s="86">
        <v>39457</v>
      </c>
      <c r="J3106" s="5">
        <v>23.45</v>
      </c>
      <c r="L3106" s="86">
        <v>39615</v>
      </c>
      <c r="M3106" s="5">
        <v>0.98050000000000004</v>
      </c>
      <c r="O3106" s="86">
        <f t="shared" ca="1" si="345"/>
        <v>39615</v>
      </c>
      <c r="P3106" s="5">
        <v>1401.02</v>
      </c>
      <c r="Q3106" s="5">
        <v>20.8799681647718</v>
      </c>
      <c r="R3106" s="1"/>
      <c r="V3106" s="86">
        <v>39576</v>
      </c>
      <c r="W3106" s="5">
        <v>58.5</v>
      </c>
      <c r="Z3106" s="86">
        <v>39458</v>
      </c>
      <c r="AA3106" s="5">
        <v>97.9</v>
      </c>
      <c r="AC3106" s="1">
        <v>39463</v>
      </c>
      <c r="AD3106">
        <v>4.3494999999999999</v>
      </c>
      <c r="AE3106" s="87">
        <f t="shared" ca="1" si="346"/>
        <v>0.10250000000000004</v>
      </c>
      <c r="AF3106" s="87">
        <f t="shared" ca="1" si="347"/>
        <v>0.10204941613421077</v>
      </c>
      <c r="AG3106" s="87">
        <f t="shared" ca="1" si="348"/>
        <v>1.6454973918747675</v>
      </c>
      <c r="AI3106" s="1">
        <v>39314</v>
      </c>
      <c r="AJ3106">
        <v>1445.55</v>
      </c>
      <c r="AK3106" s="85">
        <f t="shared" ca="1" si="351"/>
        <v>-2.6975711647980548E-4</v>
      </c>
      <c r="AL3106" s="87">
        <f t="shared" ca="1" si="349"/>
        <v>1.5831905944852918E-2</v>
      </c>
      <c r="AM3106" s="87">
        <f t="shared" ca="1" si="350"/>
        <v>25.528181274844862</v>
      </c>
    </row>
    <row r="3107" spans="2:39" x14ac:dyDescent="0.45">
      <c r="B3107" s="86">
        <v>39566</v>
      </c>
      <c r="C3107" s="5">
        <v>132.35</v>
      </c>
      <c r="E3107" s="86">
        <v>39608</v>
      </c>
      <c r="F3107" s="5">
        <v>4.7374999999999998</v>
      </c>
      <c r="G3107" s="5">
        <v>1.632031453945255</v>
      </c>
      <c r="I3107" s="86">
        <v>39456</v>
      </c>
      <c r="J3107" s="5">
        <v>24.12</v>
      </c>
      <c r="L3107" s="86">
        <v>39612</v>
      </c>
      <c r="M3107" s="5">
        <v>0.98450000000000004</v>
      </c>
      <c r="O3107" s="86">
        <f t="shared" ca="1" si="345"/>
        <v>39612</v>
      </c>
      <c r="P3107" s="5">
        <v>1420.33</v>
      </c>
      <c r="Q3107" s="5">
        <v>20.646325956376799</v>
      </c>
      <c r="R3107" s="1"/>
      <c r="V3107" s="86">
        <v>39575</v>
      </c>
      <c r="W3107" s="5">
        <v>61.25</v>
      </c>
      <c r="Z3107" s="86">
        <v>39457</v>
      </c>
      <c r="AA3107" s="5">
        <v>97.69</v>
      </c>
      <c r="AC3107" s="1">
        <v>39462</v>
      </c>
      <c r="AD3107">
        <v>4.2469999999999999</v>
      </c>
      <c r="AE3107" s="87">
        <f t="shared" ca="1" si="346"/>
        <v>-0.11549999999999994</v>
      </c>
      <c r="AF3107" s="87">
        <f t="shared" ca="1" si="347"/>
        <v>8.5057333605045291E-2</v>
      </c>
      <c r="AG3107" s="87">
        <f t="shared" ca="1" si="348"/>
        <v>1.3715082938137819</v>
      </c>
      <c r="AI3107" s="1">
        <v>39311</v>
      </c>
      <c r="AJ3107">
        <v>1445.94</v>
      </c>
      <c r="AK3107" s="85">
        <f t="shared" ca="1" si="351"/>
        <v>2.4269620884952617E-2</v>
      </c>
      <c r="AL3107" s="87">
        <f t="shared" ca="1" si="349"/>
        <v>1.9370378758603979E-2</v>
      </c>
      <c r="AM3107" s="87">
        <f t="shared" ca="1" si="350"/>
        <v>31.23379724680651</v>
      </c>
    </row>
    <row r="3108" spans="2:39" x14ac:dyDescent="0.45">
      <c r="B3108" s="86">
        <v>39563</v>
      </c>
      <c r="C3108" s="5">
        <v>131.75</v>
      </c>
      <c r="E3108" s="86">
        <v>39605</v>
      </c>
      <c r="F3108" s="5">
        <v>4.6624999999999996</v>
      </c>
      <c r="G3108" s="5">
        <v>1.7403773537176699</v>
      </c>
      <c r="I3108" s="86">
        <v>39455</v>
      </c>
      <c r="J3108" s="5">
        <v>25.43</v>
      </c>
      <c r="L3108" s="86">
        <v>39611</v>
      </c>
      <c r="M3108" s="5">
        <v>0.93700000000000006</v>
      </c>
      <c r="O3108" s="86">
        <f t="shared" ca="1" si="345"/>
        <v>39611</v>
      </c>
      <c r="P3108" s="5">
        <v>1409.13</v>
      </c>
      <c r="Q3108" s="5">
        <v>19.8124159832205</v>
      </c>
      <c r="R3108" s="1"/>
      <c r="V3108" s="86">
        <v>39574</v>
      </c>
      <c r="W3108" s="5">
        <v>62.75</v>
      </c>
      <c r="Z3108" s="86">
        <v>39456</v>
      </c>
      <c r="AA3108" s="5">
        <v>96.97</v>
      </c>
      <c r="AC3108" s="1">
        <v>39461</v>
      </c>
      <c r="AD3108">
        <v>4.3624999999999998</v>
      </c>
      <c r="AE3108" s="87">
        <f t="shared" ca="1" si="346"/>
        <v>-2.5000000000000355E-2</v>
      </c>
      <c r="AF3108" s="87">
        <f t="shared" ca="1" si="347"/>
        <v>7.6280731511961658E-2</v>
      </c>
      <c r="AG3108" s="87">
        <f t="shared" ca="1" si="348"/>
        <v>1.2299898373563884</v>
      </c>
      <c r="AI3108" s="1">
        <v>39310</v>
      </c>
      <c r="AJ3108">
        <v>1411.27</v>
      </c>
      <c r="AK3108" s="85">
        <f t="shared" ca="1" si="351"/>
        <v>3.2434724332828335E-3</v>
      </c>
      <c r="AL3108" s="87">
        <f t="shared" ca="1" si="349"/>
        <v>1.0390833306427264E-2</v>
      </c>
      <c r="AM3108" s="87">
        <f t="shared" ca="1" si="350"/>
        <v>16.754715267204368</v>
      </c>
    </row>
    <row r="3109" spans="2:39" x14ac:dyDescent="0.45">
      <c r="B3109" s="86">
        <v>39562</v>
      </c>
      <c r="C3109" s="5">
        <v>132.80000000000001</v>
      </c>
      <c r="E3109" s="86">
        <v>39604</v>
      </c>
      <c r="F3109" s="5">
        <v>4.7664999999999997</v>
      </c>
      <c r="G3109" s="5">
        <v>1.7315454320731287</v>
      </c>
      <c r="I3109" s="86">
        <v>39454</v>
      </c>
      <c r="J3109" s="5">
        <v>23.79</v>
      </c>
      <c r="L3109" s="86">
        <v>39610</v>
      </c>
      <c r="M3109" s="5">
        <v>1.03</v>
      </c>
      <c r="O3109" s="86">
        <f t="shared" ca="1" si="345"/>
        <v>39610</v>
      </c>
      <c r="P3109" s="5">
        <v>1390.19</v>
      </c>
      <c r="Q3109" s="5">
        <v>16.473987366353999</v>
      </c>
      <c r="R3109" s="1"/>
      <c r="V3109" s="86">
        <v>39573</v>
      </c>
      <c r="W3109" s="5">
        <v>61.05</v>
      </c>
      <c r="Z3109" s="86">
        <v>39455</v>
      </c>
      <c r="AA3109" s="5">
        <v>98.04</v>
      </c>
      <c r="AC3109" s="1">
        <v>39458</v>
      </c>
      <c r="AD3109">
        <v>4.3875000000000002</v>
      </c>
      <c r="AE3109" s="87">
        <f t="shared" ca="1" si="346"/>
        <v>-0.11099999999999977</v>
      </c>
      <c r="AF3109" s="87">
        <f t="shared" ca="1" si="347"/>
        <v>7.8035248445814345E-2</v>
      </c>
      <c r="AG3109" s="87">
        <f t="shared" ca="1" si="348"/>
        <v>1.2582805728453381</v>
      </c>
      <c r="AI3109" s="1">
        <v>39309</v>
      </c>
      <c r="AJ3109">
        <v>1406.7</v>
      </c>
      <c r="AK3109" s="85">
        <f t="shared" ca="1" si="351"/>
        <v>-1.4005396155727918E-2</v>
      </c>
      <c r="AL3109" s="87">
        <f t="shared" ca="1" si="349"/>
        <v>9.4710826037416387E-3</v>
      </c>
      <c r="AM3109" s="87">
        <f t="shared" ca="1" si="350"/>
        <v>15.271661821358325</v>
      </c>
    </row>
    <row r="3110" spans="2:39" x14ac:dyDescent="0.45">
      <c r="B3110" s="86">
        <v>39561</v>
      </c>
      <c r="C3110" s="5">
        <v>130.35</v>
      </c>
      <c r="E3110" s="86">
        <v>39603</v>
      </c>
      <c r="F3110" s="5">
        <v>4.6734999999999998</v>
      </c>
      <c r="G3110" s="5">
        <v>1.5142528410627636</v>
      </c>
      <c r="I3110" s="86">
        <v>39451</v>
      </c>
      <c r="J3110" s="5">
        <v>23.94</v>
      </c>
      <c r="L3110" s="86">
        <v>39609</v>
      </c>
      <c r="M3110" s="5">
        <v>0.97899999999999998</v>
      </c>
      <c r="O3110" s="86">
        <f t="shared" ca="1" si="345"/>
        <v>39609</v>
      </c>
      <c r="P3110" s="5">
        <v>1416.18</v>
      </c>
      <c r="Q3110" s="5">
        <v>17.226649260356499</v>
      </c>
      <c r="R3110" s="1"/>
      <c r="V3110" s="86">
        <v>39570</v>
      </c>
      <c r="W3110" s="5">
        <v>61</v>
      </c>
      <c r="Z3110" s="86">
        <v>39454</v>
      </c>
      <c r="AA3110" s="5">
        <v>98.61</v>
      </c>
      <c r="AC3110" s="1">
        <v>39457</v>
      </c>
      <c r="AD3110">
        <v>4.4984999999999999</v>
      </c>
      <c r="AE3110" s="87">
        <f t="shared" ca="1" si="346"/>
        <v>6.449999999999978E-2</v>
      </c>
      <c r="AF3110" s="87">
        <f t="shared" ca="1" si="347"/>
        <v>5.6598733790312529E-2</v>
      </c>
      <c r="AG3110" s="87">
        <f t="shared" ca="1" si="348"/>
        <v>0.91262716008966815</v>
      </c>
      <c r="AI3110" s="1">
        <v>39308</v>
      </c>
      <c r="AJ3110">
        <v>1426.54</v>
      </c>
      <c r="AK3110" s="85">
        <f t="shared" ca="1" si="351"/>
        <v>-1.8323392635474025E-2</v>
      </c>
      <c r="AL3110" s="87">
        <f t="shared" ca="1" si="349"/>
        <v>1.4753902385805534E-2</v>
      </c>
      <c r="AM3110" s="87">
        <f t="shared" ca="1" si="350"/>
        <v>23.789952765520223</v>
      </c>
    </row>
    <row r="3111" spans="2:39" x14ac:dyDescent="0.45">
      <c r="B3111" s="86">
        <v>39560</v>
      </c>
      <c r="C3111" s="5">
        <v>133.19999999999999</v>
      </c>
      <c r="E3111" s="86">
        <v>39602</v>
      </c>
      <c r="F3111" s="5">
        <v>4.5555000000000003</v>
      </c>
      <c r="G3111" s="5">
        <v>1.1693424077945072</v>
      </c>
      <c r="I3111" s="86">
        <v>39450</v>
      </c>
      <c r="J3111" s="5">
        <v>22.49</v>
      </c>
      <c r="L3111" s="86">
        <v>39608</v>
      </c>
      <c r="M3111" s="5">
        <v>1.087</v>
      </c>
      <c r="O3111" s="86">
        <f t="shared" ca="1" si="345"/>
        <v>39608</v>
      </c>
      <c r="P3111" s="5">
        <v>1411.63</v>
      </c>
      <c r="Q3111" s="5">
        <v>20.520693049136899</v>
      </c>
      <c r="R3111" s="1"/>
      <c r="V3111" s="86">
        <v>39569</v>
      </c>
      <c r="W3111" s="5">
        <v>61.05</v>
      </c>
      <c r="Z3111" s="86">
        <v>39451</v>
      </c>
      <c r="AA3111" s="5">
        <v>99.2</v>
      </c>
      <c r="AC3111" s="1">
        <v>39456</v>
      </c>
      <c r="AD3111">
        <v>4.4340000000000002</v>
      </c>
      <c r="AE3111" s="87">
        <f t="shared" ca="1" si="346"/>
        <v>2.8500000000000192E-2</v>
      </c>
      <c r="AF3111" s="87">
        <f t="shared" ca="1" si="347"/>
        <v>3.6880437452214129E-2</v>
      </c>
      <c r="AG3111" s="87">
        <f t="shared" ca="1" si="348"/>
        <v>0.59467918521950669</v>
      </c>
      <c r="AI3111" s="1">
        <v>39307</v>
      </c>
      <c r="AJ3111">
        <v>1452.92</v>
      </c>
      <c r="AK3111" s="85">
        <f t="shared" ca="1" si="351"/>
        <v>-4.9543103512549502E-4</v>
      </c>
      <c r="AL3111" s="87">
        <f t="shared" ca="1" si="349"/>
        <v>1.8579571079891385E-2</v>
      </c>
      <c r="AM3111" s="87">
        <f t="shared" ca="1" si="350"/>
        <v>29.958658179783594</v>
      </c>
    </row>
    <row r="3112" spans="2:39" x14ac:dyDescent="0.45">
      <c r="B3112" s="86">
        <v>39559</v>
      </c>
      <c r="C3112" s="5">
        <v>133.75</v>
      </c>
      <c r="E3112" s="86">
        <v>39601</v>
      </c>
      <c r="F3112" s="5">
        <v>4.6044999999999998</v>
      </c>
      <c r="G3112" s="5">
        <v>1.4200334503102372</v>
      </c>
      <c r="I3112" s="86">
        <v>39449</v>
      </c>
      <c r="J3112" s="5">
        <v>23.17</v>
      </c>
      <c r="L3112" s="86">
        <v>39605</v>
      </c>
      <c r="M3112" s="5">
        <v>1.3394999999999999</v>
      </c>
      <c r="O3112" s="86">
        <f t="shared" ca="1" si="345"/>
        <v>39605</v>
      </c>
      <c r="P3112" s="5">
        <v>1447.16</v>
      </c>
      <c r="Q3112" s="5">
        <v>16.390415338497199</v>
      </c>
      <c r="R3112" s="1"/>
      <c r="V3112" s="86">
        <v>39568</v>
      </c>
      <c r="W3112" s="5">
        <v>61.05</v>
      </c>
      <c r="Z3112" s="86">
        <v>39450</v>
      </c>
      <c r="AA3112" s="5">
        <v>99.31</v>
      </c>
      <c r="AC3112" s="1">
        <v>39455</v>
      </c>
      <c r="AD3112">
        <v>4.4055</v>
      </c>
      <c r="AE3112" s="87">
        <f t="shared" ca="1" si="346"/>
        <v>-4.3999999999999595E-2</v>
      </c>
      <c r="AF3112" s="87">
        <f t="shared" ca="1" si="347"/>
        <v>1.89230899520491E-2</v>
      </c>
      <c r="AG3112" s="87">
        <f t="shared" ca="1" si="348"/>
        <v>0.30512565717531653</v>
      </c>
      <c r="AI3112" s="1">
        <v>39304</v>
      </c>
      <c r="AJ3112">
        <v>1453.64</v>
      </c>
      <c r="AK3112" s="85">
        <f t="shared" ca="1" si="351"/>
        <v>3.7843212583485024E-4</v>
      </c>
      <c r="AL3112" s="87">
        <f t="shared" ca="1" si="349"/>
        <v>1.9286795429189083E-2</v>
      </c>
      <c r="AM3112" s="87">
        <f t="shared" ca="1" si="350"/>
        <v>31.099023177765744</v>
      </c>
    </row>
    <row r="3113" spans="2:39" x14ac:dyDescent="0.45">
      <c r="B3113" s="86">
        <v>39556</v>
      </c>
      <c r="C3113" s="5">
        <v>139.15</v>
      </c>
      <c r="E3113" s="86">
        <v>39598</v>
      </c>
      <c r="F3113" s="5">
        <v>4.7069999999999999</v>
      </c>
      <c r="G3113" s="5">
        <v>0.80603763353001301</v>
      </c>
      <c r="I3113" s="86">
        <v>39447</v>
      </c>
      <c r="J3113" s="5">
        <v>22.5</v>
      </c>
      <c r="L3113" s="86">
        <v>39604</v>
      </c>
      <c r="M3113" s="5">
        <v>1.375</v>
      </c>
      <c r="O3113" s="86">
        <f t="shared" ca="1" si="345"/>
        <v>39604</v>
      </c>
      <c r="P3113" s="5">
        <v>1447.16</v>
      </c>
      <c r="Q3113" s="5">
        <v>16.3946746681744</v>
      </c>
      <c r="R3113" s="1"/>
      <c r="V3113" s="86">
        <v>39567</v>
      </c>
      <c r="W3113" s="5">
        <v>62.05</v>
      </c>
      <c r="Z3113" s="86">
        <v>39449</v>
      </c>
      <c r="AA3113" s="5">
        <v>99.5</v>
      </c>
      <c r="AC3113" s="1">
        <v>39454</v>
      </c>
      <c r="AD3113">
        <v>4.4494999999999996</v>
      </c>
      <c r="AE3113" s="87">
        <f t="shared" ca="1" si="346"/>
        <v>-5.200000000000049E-2</v>
      </c>
      <c r="AF3113" s="87">
        <f t="shared" ca="1" si="347"/>
        <v>4.9009140303961016E-2</v>
      </c>
      <c r="AG3113" s="87">
        <f t="shared" ca="1" si="348"/>
        <v>0.7902486423061208</v>
      </c>
      <c r="AI3113" s="1">
        <v>39303</v>
      </c>
      <c r="AJ3113">
        <v>1453.09</v>
      </c>
      <c r="AK3113" s="85">
        <f t="shared" ca="1" si="351"/>
        <v>-3.0098049706837764E-2</v>
      </c>
      <c r="AL3113" s="87">
        <f t="shared" ca="1" si="349"/>
        <v>2.3524406144322472E-2</v>
      </c>
      <c r="AM3113" s="87">
        <f t="shared" ca="1" si="350"/>
        <v>37.931965142237168</v>
      </c>
    </row>
    <row r="3114" spans="2:39" x14ac:dyDescent="0.45">
      <c r="B3114" s="86">
        <v>39555</v>
      </c>
      <c r="C3114" s="5">
        <v>141.25</v>
      </c>
      <c r="E3114" s="86">
        <v>39597</v>
      </c>
      <c r="F3114" s="5">
        <v>4.7184999999999997</v>
      </c>
      <c r="G3114" s="5">
        <v>0.83353439241181149</v>
      </c>
      <c r="I3114" s="86">
        <v>39444</v>
      </c>
      <c r="J3114" s="5">
        <v>20.74</v>
      </c>
      <c r="L3114" s="86">
        <v>39603</v>
      </c>
      <c r="M3114" s="5">
        <v>1.353</v>
      </c>
      <c r="O3114" s="86">
        <f t="shared" ca="1" si="345"/>
        <v>39603</v>
      </c>
      <c r="P3114" s="5">
        <v>1468.36</v>
      </c>
      <c r="Q3114" s="5">
        <v>14.326653137652601</v>
      </c>
      <c r="R3114" s="1"/>
      <c r="V3114" s="86">
        <v>39566</v>
      </c>
      <c r="W3114" s="5">
        <v>63.25</v>
      </c>
      <c r="Z3114" s="86">
        <v>39447</v>
      </c>
      <c r="AA3114" s="5">
        <v>100.72</v>
      </c>
      <c r="AC3114" s="1">
        <v>39451</v>
      </c>
      <c r="AD3114">
        <v>4.5015000000000001</v>
      </c>
      <c r="AE3114" s="87">
        <f t="shared" ca="1" si="346"/>
        <v>-3.6500000000000199E-2</v>
      </c>
      <c r="AF3114" s="87">
        <f t="shared" ca="1" si="347"/>
        <v>5.6446693141996102E-2</v>
      </c>
      <c r="AG3114" s="87">
        <f t="shared" ca="1" si="348"/>
        <v>0.91017557829977724</v>
      </c>
      <c r="AI3114" s="1">
        <v>39302</v>
      </c>
      <c r="AJ3114">
        <v>1497.49</v>
      </c>
      <c r="AK3114" s="85">
        <f t="shared" ca="1" si="351"/>
        <v>1.3973732858015566E-2</v>
      </c>
      <c r="AL3114" s="87">
        <f t="shared" ca="1" si="349"/>
        <v>2.2030427668325848E-2</v>
      </c>
      <c r="AM3114" s="87">
        <f t="shared" ca="1" si="350"/>
        <v>35.522997233458156</v>
      </c>
    </row>
    <row r="3115" spans="2:39" x14ac:dyDescent="0.45">
      <c r="B3115" s="86">
        <v>39554</v>
      </c>
      <c r="C3115" s="5">
        <v>140.65</v>
      </c>
      <c r="E3115" s="86">
        <v>39596</v>
      </c>
      <c r="F3115" s="5">
        <v>4.6485000000000003</v>
      </c>
      <c r="G3115" s="5">
        <v>1.1608997946994946</v>
      </c>
      <c r="I3115" s="86">
        <v>39443</v>
      </c>
      <c r="J3115" s="5">
        <v>20.260000000000002</v>
      </c>
      <c r="L3115" s="86">
        <v>39602</v>
      </c>
      <c r="M3115" s="5">
        <v>1.3</v>
      </c>
      <c r="O3115" s="86">
        <f t="shared" ca="1" si="345"/>
        <v>39602</v>
      </c>
      <c r="P3115" s="5">
        <v>1478.49</v>
      </c>
      <c r="Q3115" s="5">
        <v>16.464144871768099</v>
      </c>
      <c r="R3115" s="1"/>
      <c r="V3115" s="86">
        <v>39563</v>
      </c>
      <c r="W3115" s="5">
        <v>64.25</v>
      </c>
      <c r="Z3115" s="86">
        <v>39444</v>
      </c>
      <c r="AA3115" s="5">
        <v>100.5</v>
      </c>
      <c r="AC3115" s="1">
        <v>39450</v>
      </c>
      <c r="AD3115">
        <v>4.5380000000000003</v>
      </c>
      <c r="AE3115" s="87">
        <f t="shared" ca="1" si="346"/>
        <v>-8.49999999999973E-3</v>
      </c>
      <c r="AF3115" s="87">
        <f t="shared" ca="1" si="347"/>
        <v>5.6667708323759391E-2</v>
      </c>
      <c r="AG3115" s="87">
        <f t="shared" ca="1" si="348"/>
        <v>0.91373934102310272</v>
      </c>
      <c r="AI3115" s="1">
        <v>39301</v>
      </c>
      <c r="AJ3115">
        <v>1476.71</v>
      </c>
      <c r="AK3115" s="85">
        <f t="shared" ca="1" si="351"/>
        <v>6.1405310491583079E-3</v>
      </c>
      <c r="AL3115" s="87">
        <f t="shared" ca="1" si="349"/>
        <v>2.1122499777271975E-2</v>
      </c>
      <c r="AM3115" s="87">
        <f t="shared" ca="1" si="350"/>
        <v>34.059007498549072</v>
      </c>
    </row>
    <row r="3116" spans="2:39" x14ac:dyDescent="0.45">
      <c r="B3116" s="86">
        <v>39553</v>
      </c>
      <c r="C3116" s="5">
        <v>132.69999999999999</v>
      </c>
      <c r="E3116" s="86">
        <v>39595</v>
      </c>
      <c r="F3116" s="5">
        <v>4.5575000000000001</v>
      </c>
      <c r="G3116" s="5">
        <v>1.2976061292498031</v>
      </c>
      <c r="I3116" s="86">
        <v>39442</v>
      </c>
      <c r="J3116" s="5">
        <v>18.66</v>
      </c>
      <c r="L3116" s="86">
        <v>39601</v>
      </c>
      <c r="M3116" s="5">
        <v>1.2689999999999999</v>
      </c>
      <c r="O3116" s="86">
        <f t="shared" ca="1" si="345"/>
        <v>39601</v>
      </c>
      <c r="P3116" s="5">
        <v>1476.37</v>
      </c>
      <c r="Q3116" s="5">
        <v>18.224488520934401</v>
      </c>
      <c r="R3116" s="1"/>
      <c r="V3116" s="86">
        <v>39562</v>
      </c>
      <c r="W3116" s="5">
        <v>64.8</v>
      </c>
      <c r="Z3116" s="86">
        <v>39443</v>
      </c>
      <c r="AA3116" s="5">
        <v>101.49</v>
      </c>
      <c r="AC3116" s="1">
        <v>39449</v>
      </c>
      <c r="AD3116">
        <v>4.5465</v>
      </c>
      <c r="AE3116" s="87">
        <f t="shared" ca="1" si="346"/>
        <v>-0.12349999999999994</v>
      </c>
      <c r="AF3116" s="87">
        <f t="shared" ca="1" si="347"/>
        <v>6.4717977924736408E-2</v>
      </c>
      <c r="AG3116" s="87">
        <f t="shared" ca="1" si="348"/>
        <v>1.0435460379558412</v>
      </c>
      <c r="AI3116" s="1">
        <v>39300</v>
      </c>
      <c r="AJ3116">
        <v>1467.67</v>
      </c>
      <c r="AK3116" s="85">
        <f t="shared" ca="1" si="351"/>
        <v>2.3864091109794747E-2</v>
      </c>
      <c r="AL3116" s="87">
        <f t="shared" ca="1" si="349"/>
        <v>2.1201470035837684E-2</v>
      </c>
      <c r="AM3116" s="87">
        <f t="shared" ca="1" si="350"/>
        <v>34.18634321435038</v>
      </c>
    </row>
    <row r="3117" spans="2:39" x14ac:dyDescent="0.45">
      <c r="B3117" s="86">
        <v>39552</v>
      </c>
      <c r="C3117" s="5">
        <v>129.15</v>
      </c>
      <c r="E3117" s="86">
        <v>39594</v>
      </c>
      <c r="F3117" s="5">
        <v>4.4610000000000003</v>
      </c>
      <c r="G3117" s="5">
        <v>1.1558660173220734</v>
      </c>
      <c r="I3117" s="86">
        <v>39440</v>
      </c>
      <c r="J3117" s="5">
        <v>18.600000000000001</v>
      </c>
      <c r="L3117" s="86">
        <v>39598</v>
      </c>
      <c r="M3117" s="5">
        <v>1.2475000000000001</v>
      </c>
      <c r="O3117" s="86">
        <f t="shared" ca="1" si="345"/>
        <v>39598</v>
      </c>
      <c r="P3117" s="5">
        <v>1497.66</v>
      </c>
      <c r="Q3117" s="5">
        <v>16.3214815350164</v>
      </c>
      <c r="R3117" s="1"/>
      <c r="V3117" s="86">
        <v>39561</v>
      </c>
      <c r="W3117" s="5">
        <v>63.8</v>
      </c>
      <c r="Z3117" s="86">
        <v>39442</v>
      </c>
      <c r="AA3117" s="5">
        <v>101.39</v>
      </c>
      <c r="AC3117" s="1">
        <v>39448</v>
      </c>
      <c r="AD3117">
        <v>4.67</v>
      </c>
      <c r="AE3117" s="87">
        <f t="shared" ca="1" si="346"/>
        <v>0</v>
      </c>
      <c r="AF3117" s="87">
        <f t="shared" ca="1" si="347"/>
        <v>5.7980600203861282E-2</v>
      </c>
      <c r="AG3117" s="87">
        <f t="shared" ca="1" si="348"/>
        <v>0.93490908648916216</v>
      </c>
      <c r="AI3117" s="1">
        <v>39297</v>
      </c>
      <c r="AJ3117">
        <v>1433.06</v>
      </c>
      <c r="AK3117" s="85">
        <f t="shared" ca="1" si="351"/>
        <v>-2.6945862470593614E-2</v>
      </c>
      <c r="AL3117" s="87">
        <f t="shared" ca="1" si="349"/>
        <v>1.5929975710794287E-2</v>
      </c>
      <c r="AM3117" s="87">
        <f t="shared" ca="1" si="350"/>
        <v>25.686314020911787</v>
      </c>
    </row>
    <row r="3118" spans="2:39" x14ac:dyDescent="0.45">
      <c r="B3118" s="86">
        <v>39549</v>
      </c>
      <c r="C3118" s="5">
        <v>133.1</v>
      </c>
      <c r="E3118" s="86">
        <v>39591</v>
      </c>
      <c r="F3118" s="5">
        <v>4.476</v>
      </c>
      <c r="G3118" s="5">
        <v>1.2502198140060499</v>
      </c>
      <c r="I3118" s="86">
        <v>39437</v>
      </c>
      <c r="J3118" s="5">
        <v>18.47</v>
      </c>
      <c r="L3118" s="86">
        <v>39597</v>
      </c>
      <c r="M3118" s="5">
        <v>1.2250000000000001</v>
      </c>
      <c r="O3118" s="86">
        <f t="shared" ca="1" si="345"/>
        <v>39597</v>
      </c>
      <c r="P3118" s="5">
        <v>1496.45</v>
      </c>
      <c r="Q3118" s="5">
        <v>16.5595544139086</v>
      </c>
      <c r="R3118" s="1"/>
      <c r="V3118" s="86">
        <v>39560</v>
      </c>
      <c r="W3118" s="5">
        <v>62.8</v>
      </c>
      <c r="Z3118" s="86">
        <v>39440</v>
      </c>
      <c r="AA3118" s="5">
        <v>101.8399</v>
      </c>
      <c r="AC3118" s="1">
        <v>39447</v>
      </c>
      <c r="AD3118">
        <v>4.67</v>
      </c>
      <c r="AE3118" s="87">
        <f t="shared" ca="1" si="346"/>
        <v>-5.6499999999999773E-2</v>
      </c>
      <c r="AF3118" s="87">
        <f t="shared" ca="1" si="347"/>
        <v>8.4548309661794385E-2</v>
      </c>
      <c r="AG3118" s="87">
        <f t="shared" ca="1" si="348"/>
        <v>1.3633005293526936</v>
      </c>
      <c r="AI3118" s="1">
        <v>39296</v>
      </c>
      <c r="AJ3118">
        <v>1472.2</v>
      </c>
      <c r="AK3118" s="85">
        <f t="shared" ca="1" si="351"/>
        <v>4.3498899430010098E-3</v>
      </c>
      <c r="AL3118" s="87">
        <f t="shared" ca="1" si="349"/>
        <v>1.0268897066590753E-2</v>
      </c>
      <c r="AM3118" s="87">
        <f t="shared" ca="1" si="350"/>
        <v>16.558098988320307</v>
      </c>
    </row>
    <row r="3119" spans="2:39" x14ac:dyDescent="0.45">
      <c r="B3119" s="86">
        <v>39548</v>
      </c>
      <c r="C3119" s="5">
        <v>131.5</v>
      </c>
      <c r="E3119" s="86">
        <v>39590</v>
      </c>
      <c r="F3119" s="5">
        <v>4.5194999999999999</v>
      </c>
      <c r="G3119" s="5">
        <v>1.2146926909030631</v>
      </c>
      <c r="I3119" s="86">
        <v>39436</v>
      </c>
      <c r="J3119" s="5">
        <v>20.58</v>
      </c>
      <c r="L3119" s="86">
        <v>39596</v>
      </c>
      <c r="M3119" s="5">
        <v>1.1950000000000001</v>
      </c>
      <c r="O3119" s="86">
        <f t="shared" ca="1" si="345"/>
        <v>39596</v>
      </c>
      <c r="P3119" s="5">
        <v>1484.46</v>
      </c>
      <c r="Q3119" s="5">
        <v>21.3532181079431</v>
      </c>
      <c r="R3119" s="1"/>
      <c r="V3119" s="86">
        <v>39559</v>
      </c>
      <c r="W3119" s="5">
        <v>64.3</v>
      </c>
      <c r="Z3119" s="86">
        <v>39437</v>
      </c>
      <c r="AA3119" s="5">
        <v>102.2</v>
      </c>
      <c r="AC3119" s="1">
        <v>39444</v>
      </c>
      <c r="AD3119">
        <v>4.7264999999999997</v>
      </c>
      <c r="AE3119" s="87">
        <f t="shared" ca="1" si="346"/>
        <v>-0.14100000000000001</v>
      </c>
      <c r="AF3119" s="87">
        <f t="shared" ca="1" si="347"/>
        <v>8.7231851025490401E-2</v>
      </c>
      <c r="AG3119" s="87">
        <f t="shared" ca="1" si="348"/>
        <v>1.4065713336573695</v>
      </c>
      <c r="AI3119" s="1">
        <v>39295</v>
      </c>
      <c r="AJ3119">
        <v>1465.81</v>
      </c>
      <c r="AK3119" s="85">
        <f t="shared" ca="1" si="351"/>
        <v>7.2096687276437211E-3</v>
      </c>
      <c r="AL3119" s="87">
        <f t="shared" ca="1" si="349"/>
        <v>1.3481615588564451E-2</v>
      </c>
      <c r="AM3119" s="87">
        <f t="shared" ca="1" si="350"/>
        <v>21.73845194769725</v>
      </c>
    </row>
    <row r="3120" spans="2:39" x14ac:dyDescent="0.45">
      <c r="B3120" s="86">
        <v>39547</v>
      </c>
      <c r="C3120" s="5">
        <v>132.1</v>
      </c>
      <c r="E3120" s="86">
        <v>39589</v>
      </c>
      <c r="F3120" s="5">
        <v>4.4005000000000001</v>
      </c>
      <c r="G3120" s="5">
        <v>0.70042338386626135</v>
      </c>
      <c r="I3120" s="86">
        <v>39435</v>
      </c>
      <c r="J3120" s="5">
        <v>21.68</v>
      </c>
      <c r="L3120" s="86">
        <v>39595</v>
      </c>
      <c r="M3120" s="5">
        <v>1.2130000000000001</v>
      </c>
      <c r="O3120" s="86">
        <f t="shared" ca="1" si="345"/>
        <v>39595</v>
      </c>
      <c r="P3120" s="5">
        <v>1460.12</v>
      </c>
      <c r="Q3120" s="5">
        <v>19.200013921342698</v>
      </c>
      <c r="R3120" s="1"/>
      <c r="V3120" s="86">
        <v>39556</v>
      </c>
      <c r="W3120" s="5">
        <v>66.5</v>
      </c>
      <c r="Z3120" s="86">
        <v>39436</v>
      </c>
      <c r="AA3120" s="5">
        <v>101.88</v>
      </c>
      <c r="AC3120" s="1">
        <v>39443</v>
      </c>
      <c r="AD3120">
        <v>4.8674999999999997</v>
      </c>
      <c r="AE3120" s="87">
        <f t="shared" ca="1" si="346"/>
        <v>-6.1500000000000554E-2</v>
      </c>
      <c r="AF3120" s="87">
        <f t="shared" ca="1" si="347"/>
        <v>5.5082513861781535E-2</v>
      </c>
      <c r="AG3120" s="87">
        <f t="shared" ca="1" si="348"/>
        <v>0.88817884835582084</v>
      </c>
      <c r="AI3120" s="1">
        <v>39294</v>
      </c>
      <c r="AJ3120">
        <v>1455.28</v>
      </c>
      <c r="AK3120" s="85">
        <f t="shared" ca="1" si="351"/>
        <v>-1.2720411586544295E-2</v>
      </c>
      <c r="AL3120" s="87">
        <f t="shared" ca="1" si="349"/>
        <v>1.4571390128278381E-2</v>
      </c>
      <c r="AM3120" s="87">
        <f t="shared" ca="1" si="350"/>
        <v>23.495660593038671</v>
      </c>
    </row>
    <row r="3121" spans="2:39" x14ac:dyDescent="0.45">
      <c r="B3121" s="86">
        <v>39546</v>
      </c>
      <c r="C3121" s="5">
        <v>129.1</v>
      </c>
      <c r="E3121" s="86">
        <v>39588</v>
      </c>
      <c r="F3121" s="5">
        <v>4.3585000000000003</v>
      </c>
      <c r="G3121" s="5">
        <v>1.1006581364498869</v>
      </c>
      <c r="I3121" s="86">
        <v>39434</v>
      </c>
      <c r="J3121" s="5">
        <v>22.64</v>
      </c>
      <c r="L3121" s="86">
        <v>39594</v>
      </c>
      <c r="M3121" s="5">
        <v>1.2090000000000001</v>
      </c>
      <c r="O3121" s="86">
        <f t="shared" ca="1" si="345"/>
        <v>39594</v>
      </c>
      <c r="P3121" s="5">
        <v>1453</v>
      </c>
      <c r="Q3121" s="5">
        <v>18.596194170740901</v>
      </c>
      <c r="R3121" s="1"/>
      <c r="V3121" s="86">
        <v>39555</v>
      </c>
      <c r="W3121" s="5">
        <v>70.2</v>
      </c>
      <c r="Z3121" s="86">
        <v>39435</v>
      </c>
      <c r="AA3121" s="5">
        <v>102.1</v>
      </c>
      <c r="AC3121" s="1">
        <v>39442</v>
      </c>
      <c r="AD3121">
        <v>4.9290000000000003</v>
      </c>
      <c r="AE3121" s="87">
        <f t="shared" ca="1" si="346"/>
        <v>6.4000000000000057E-2</v>
      </c>
      <c r="AF3121" s="87">
        <f t="shared" ca="1" si="347"/>
        <v>5.214303245241244E-2</v>
      </c>
      <c r="AG3121" s="87">
        <f t="shared" ca="1" si="348"/>
        <v>0.84078113481848982</v>
      </c>
      <c r="AI3121" s="1">
        <v>39293</v>
      </c>
      <c r="AJ3121">
        <v>1473.91</v>
      </c>
      <c r="AK3121" s="85">
        <f t="shared" ca="1" si="351"/>
        <v>1.0201734652928925E-2</v>
      </c>
      <c r="AL3121" s="87">
        <f t="shared" ca="1" si="349"/>
        <v>1.6211641292216944E-2</v>
      </c>
      <c r="AM3121" s="87">
        <f t="shared" ca="1" si="350"/>
        <v>26.140486124162553</v>
      </c>
    </row>
    <row r="3122" spans="2:39" x14ac:dyDescent="0.45">
      <c r="B3122" s="86">
        <v>39545</v>
      </c>
      <c r="C3122" s="5">
        <v>133.1</v>
      </c>
      <c r="E3122" s="86">
        <v>39587</v>
      </c>
      <c r="F3122" s="5">
        <v>4.3994999999999997</v>
      </c>
      <c r="G3122" s="5">
        <v>1.1306987146598051</v>
      </c>
      <c r="I3122" s="86">
        <v>39433</v>
      </c>
      <c r="J3122" s="5">
        <v>24.52</v>
      </c>
      <c r="L3122" s="86">
        <v>39591</v>
      </c>
      <c r="M3122" s="5">
        <v>1.228</v>
      </c>
      <c r="O3122" s="86">
        <f t="shared" ca="1" si="345"/>
        <v>39591</v>
      </c>
      <c r="P3122" s="5">
        <v>1454.98</v>
      </c>
      <c r="Q3122" s="5">
        <v>21.2438751257421</v>
      </c>
      <c r="R3122" s="1"/>
      <c r="V3122" s="86">
        <v>39554</v>
      </c>
      <c r="W3122" s="5">
        <v>73</v>
      </c>
      <c r="Z3122" s="86">
        <v>39434</v>
      </c>
      <c r="AA3122" s="5">
        <v>101.6</v>
      </c>
      <c r="AC3122" s="1">
        <v>39441</v>
      </c>
      <c r="AD3122">
        <v>4.8650000000000002</v>
      </c>
      <c r="AE3122" s="87">
        <f t="shared" ca="1" si="346"/>
        <v>-1.9999999999997797E-3</v>
      </c>
      <c r="AF3122" s="87">
        <f t="shared" ca="1" si="347"/>
        <v>5.2655127955404391E-2</v>
      </c>
      <c r="AG3122" s="87">
        <f t="shared" ca="1" si="348"/>
        <v>0.84903842669222118</v>
      </c>
      <c r="AI3122" s="1">
        <v>39290</v>
      </c>
      <c r="AJ3122">
        <v>1458.95</v>
      </c>
      <c r="AK3122" s="85">
        <f t="shared" ca="1" si="351"/>
        <v>-1.6127517573644161E-2</v>
      </c>
      <c r="AL3122" s="87">
        <f t="shared" ca="1" si="349"/>
        <v>1.2658062788160777E-2</v>
      </c>
      <c r="AM3122" s="87">
        <f t="shared" ca="1" si="350"/>
        <v>20.410512958459755</v>
      </c>
    </row>
    <row r="3123" spans="2:39" x14ac:dyDescent="0.45">
      <c r="B3123" s="86">
        <v>39542</v>
      </c>
      <c r="C3123" s="5">
        <v>133.75</v>
      </c>
      <c r="E3123" s="86">
        <v>39584</v>
      </c>
      <c r="F3123" s="5">
        <v>4.4344999999999999</v>
      </c>
      <c r="G3123" s="5">
        <v>1.9123475974135387</v>
      </c>
      <c r="I3123" s="86">
        <v>39430</v>
      </c>
      <c r="J3123" s="5">
        <v>23.27</v>
      </c>
      <c r="L3123" s="86">
        <v>39590</v>
      </c>
      <c r="M3123" s="5">
        <v>1.206</v>
      </c>
      <c r="O3123" s="86">
        <f t="shared" ca="1" si="345"/>
        <v>39590</v>
      </c>
      <c r="P3123" s="5">
        <v>1445.9</v>
      </c>
      <c r="Q3123" s="5">
        <v>22.861177100946001</v>
      </c>
      <c r="R3123" s="1"/>
      <c r="V3123" s="86">
        <v>39553</v>
      </c>
      <c r="W3123" s="5">
        <v>70.5</v>
      </c>
      <c r="Z3123" s="86">
        <v>39433</v>
      </c>
      <c r="AA3123" s="5">
        <v>101.5</v>
      </c>
      <c r="AC3123" s="1">
        <v>39440</v>
      </c>
      <c r="AD3123">
        <v>4.867</v>
      </c>
      <c r="AE3123" s="87">
        <f t="shared" ca="1" si="346"/>
        <v>4.0499999999999758E-2</v>
      </c>
      <c r="AF3123" s="87">
        <f t="shared" ca="1" si="347"/>
        <v>9.8714550599189765E-2</v>
      </c>
      <c r="AG3123" s="87">
        <f t="shared" ca="1" si="348"/>
        <v>1.5917243008762538</v>
      </c>
      <c r="AI3123" s="1">
        <v>39289</v>
      </c>
      <c r="AJ3123">
        <v>1482.67</v>
      </c>
      <c r="AK3123" s="85">
        <f t="shared" ca="1" si="351"/>
        <v>-2.3608449274408441E-2</v>
      </c>
      <c r="AL3123" s="87">
        <f t="shared" ca="1" si="349"/>
        <v>1.5406258504290848E-2</v>
      </c>
      <c r="AM3123" s="87">
        <f t="shared" ca="1" si="350"/>
        <v>24.84184539970186</v>
      </c>
    </row>
    <row r="3124" spans="2:39" x14ac:dyDescent="0.45">
      <c r="B3124" s="86">
        <v>39541</v>
      </c>
      <c r="C3124" s="5">
        <v>138.25</v>
      </c>
      <c r="E3124" s="86">
        <v>39583</v>
      </c>
      <c r="F3124" s="5">
        <v>4.4029999999999996</v>
      </c>
      <c r="G3124" s="5">
        <v>1.9080984207669511</v>
      </c>
      <c r="I3124" s="86">
        <v>39429</v>
      </c>
      <c r="J3124" s="5">
        <v>22.56</v>
      </c>
      <c r="L3124" s="86">
        <v>39589</v>
      </c>
      <c r="M3124" s="5">
        <v>1.2224999999999999</v>
      </c>
      <c r="O3124" s="86">
        <f t="shared" ca="1" si="345"/>
        <v>39589</v>
      </c>
      <c r="P3124" s="5">
        <v>1467.95</v>
      </c>
      <c r="Q3124" s="5">
        <v>21.603650273288899</v>
      </c>
      <c r="R3124" s="1"/>
      <c r="V3124" s="86">
        <v>39552</v>
      </c>
      <c r="W3124" s="5">
        <v>68</v>
      </c>
      <c r="Z3124" s="86">
        <v>39430</v>
      </c>
      <c r="AA3124" s="5">
        <v>102.05</v>
      </c>
      <c r="AC3124" s="1">
        <v>39437</v>
      </c>
      <c r="AD3124">
        <v>4.8265000000000002</v>
      </c>
      <c r="AE3124" s="87">
        <f t="shared" ca="1" si="346"/>
        <v>0.12300000000000022</v>
      </c>
      <c r="AF3124" s="87">
        <f t="shared" ca="1" si="347"/>
        <v>0.1015430942999079</v>
      </c>
      <c r="AG3124" s="87">
        <f t="shared" ca="1" si="348"/>
        <v>1.6373331976112855</v>
      </c>
      <c r="AI3124" s="1">
        <v>39288</v>
      </c>
      <c r="AJ3124">
        <v>1518.09</v>
      </c>
      <c r="AK3124" s="85">
        <f t="shared" ca="1" si="351"/>
        <v>4.6548102785352206E-3</v>
      </c>
      <c r="AL3124" s="87">
        <f t="shared" ca="1" si="349"/>
        <v>1.247362783548054E-2</v>
      </c>
      <c r="AM3124" s="87">
        <f t="shared" ca="1" si="350"/>
        <v>20.113120533199087</v>
      </c>
    </row>
    <row r="3125" spans="2:39" x14ac:dyDescent="0.45">
      <c r="B3125" s="86">
        <v>39540</v>
      </c>
      <c r="C3125" s="5">
        <v>141.1</v>
      </c>
      <c r="E3125" s="86">
        <v>39582</v>
      </c>
      <c r="F3125" s="5">
        <v>4.5374999999999996</v>
      </c>
      <c r="G3125" s="5">
        <v>1.204284711630379</v>
      </c>
      <c r="I3125" s="86">
        <v>39428</v>
      </c>
      <c r="J3125" s="5">
        <v>22.47</v>
      </c>
      <c r="L3125" s="86">
        <v>39588</v>
      </c>
      <c r="M3125" s="5">
        <v>1.2490000000000001</v>
      </c>
      <c r="O3125" s="86">
        <f t="shared" ca="1" si="345"/>
        <v>39588</v>
      </c>
      <c r="P3125" s="5">
        <v>1488.41</v>
      </c>
      <c r="Q3125" s="5">
        <v>20.3776918151401</v>
      </c>
      <c r="R3125" s="1"/>
      <c r="V3125" s="86">
        <v>39549</v>
      </c>
      <c r="W3125" s="5">
        <v>64.5</v>
      </c>
      <c r="Z3125" s="86">
        <v>39429</v>
      </c>
      <c r="AA3125" s="5">
        <v>101.9</v>
      </c>
      <c r="AC3125" s="1">
        <v>39436</v>
      </c>
      <c r="AD3125">
        <v>4.7035</v>
      </c>
      <c r="AE3125" s="87">
        <f t="shared" ca="1" si="346"/>
        <v>3.5999999999999588E-2</v>
      </c>
      <c r="AF3125" s="87">
        <f t="shared" ca="1" si="347"/>
        <v>6.7756918465939592E-2</v>
      </c>
      <c r="AG3125" s="87">
        <f t="shared" ca="1" si="348"/>
        <v>1.092547481805709</v>
      </c>
      <c r="AI3125" s="1">
        <v>39287</v>
      </c>
      <c r="AJ3125">
        <v>1511.04</v>
      </c>
      <c r="AK3125" s="85">
        <f t="shared" ca="1" si="351"/>
        <v>-2.0003222152723078E-2</v>
      </c>
      <c r="AL3125" s="87">
        <f t="shared" ca="1" si="349"/>
        <v>1.2419770718133053E-2</v>
      </c>
      <c r="AM3125" s="87">
        <f t="shared" ca="1" si="350"/>
        <v>20.026278540871928</v>
      </c>
    </row>
    <row r="3126" spans="2:39" x14ac:dyDescent="0.45">
      <c r="B3126" s="86">
        <v>39539</v>
      </c>
      <c r="C3126" s="5">
        <v>142.5</v>
      </c>
      <c r="E3126" s="86">
        <v>39581</v>
      </c>
      <c r="F3126" s="5">
        <v>4.5510000000000002</v>
      </c>
      <c r="G3126" s="5">
        <v>1.6382112958956205</v>
      </c>
      <c r="I3126" s="86">
        <v>39427</v>
      </c>
      <c r="J3126" s="5">
        <v>23.59</v>
      </c>
      <c r="L3126" s="86">
        <v>39587</v>
      </c>
      <c r="M3126" s="5">
        <v>1.2264999999999999</v>
      </c>
      <c r="O3126" s="86">
        <f t="shared" ca="1" si="345"/>
        <v>39587</v>
      </c>
      <c r="P3126" s="5">
        <v>1486.59</v>
      </c>
      <c r="Q3126" s="5">
        <v>20.746003139429401</v>
      </c>
      <c r="R3126" s="1"/>
      <c r="V3126" s="86">
        <v>39548</v>
      </c>
      <c r="W3126" s="5">
        <v>64.25</v>
      </c>
      <c r="Z3126" s="86">
        <v>39428</v>
      </c>
      <c r="AA3126" s="5">
        <v>101.95</v>
      </c>
      <c r="AC3126" s="1">
        <v>39435</v>
      </c>
      <c r="AD3126">
        <v>4.6675000000000004</v>
      </c>
      <c r="AE3126" s="87">
        <f t="shared" ca="1" si="346"/>
        <v>-0.11399999999999988</v>
      </c>
      <c r="AF3126" s="87">
        <f t="shared" ca="1" si="347"/>
        <v>7.8074216828178014E-2</v>
      </c>
      <c r="AG3126" s="87">
        <f t="shared" ca="1" si="348"/>
        <v>1.2589089191306384</v>
      </c>
      <c r="AI3126" s="1">
        <v>39286</v>
      </c>
      <c r="AJ3126">
        <v>1541.57</v>
      </c>
      <c r="AK3126" s="85">
        <f t="shared" ca="1" si="351"/>
        <v>4.8574877590889017E-3</v>
      </c>
      <c r="AL3126" s="87">
        <f t="shared" ca="1" si="349"/>
        <v>8.0121019992107131E-3</v>
      </c>
      <c r="AM3126" s="87">
        <f t="shared" ca="1" si="350"/>
        <v>12.919126284658974</v>
      </c>
    </row>
    <row r="3127" spans="2:39" x14ac:dyDescent="0.45">
      <c r="B3127" s="86">
        <v>39538</v>
      </c>
      <c r="C3127" s="5">
        <v>148.1</v>
      </c>
      <c r="E3127" s="86">
        <v>39580</v>
      </c>
      <c r="F3127" s="5">
        <v>4.3985000000000003</v>
      </c>
      <c r="G3127" s="5">
        <v>1.0153751359308916</v>
      </c>
      <c r="I3127" s="86">
        <v>39426</v>
      </c>
      <c r="J3127" s="5">
        <v>20.74</v>
      </c>
      <c r="L3127" s="86">
        <v>39584</v>
      </c>
      <c r="M3127" s="5">
        <v>1.1950000000000001</v>
      </c>
      <c r="O3127" s="86">
        <f t="shared" ca="1" si="345"/>
        <v>39584</v>
      </c>
      <c r="P3127" s="5">
        <v>1477.65</v>
      </c>
      <c r="Q3127" s="5">
        <v>20.545326616956999</v>
      </c>
      <c r="R3127" s="1"/>
      <c r="V3127" s="86">
        <v>39547</v>
      </c>
      <c r="W3127" s="5">
        <v>65</v>
      </c>
      <c r="Z3127" s="86">
        <v>39427</v>
      </c>
      <c r="AA3127" s="5">
        <v>101.4</v>
      </c>
      <c r="AC3127" s="1">
        <v>39434</v>
      </c>
      <c r="AD3127">
        <v>4.7815000000000003</v>
      </c>
      <c r="AE3127" s="87">
        <f t="shared" ca="1" si="346"/>
        <v>-3.8999999999999702E-2</v>
      </c>
      <c r="AF3127" s="87">
        <f t="shared" ca="1" si="347"/>
        <v>8.0504658250315275E-2</v>
      </c>
      <c r="AG3127" s="87">
        <f t="shared" ca="1" si="348"/>
        <v>1.2980986095054621</v>
      </c>
      <c r="AI3127" s="1">
        <v>39283</v>
      </c>
      <c r="AJ3127">
        <v>1534.1</v>
      </c>
      <c r="AK3127" s="85">
        <f t="shared" ca="1" si="351"/>
        <v>-1.2296166171457571E-2</v>
      </c>
      <c r="AL3127" s="87">
        <f t="shared" ca="1" si="349"/>
        <v>7.079478358334711E-3</v>
      </c>
      <c r="AM3127" s="87">
        <f t="shared" ca="1" si="350"/>
        <v>11.415315849679184</v>
      </c>
    </row>
    <row r="3128" spans="2:39" x14ac:dyDescent="0.45">
      <c r="B3128" s="86">
        <v>39535</v>
      </c>
      <c r="C3128" s="5">
        <v>147.44999999999999</v>
      </c>
      <c r="E3128" s="86">
        <v>39577</v>
      </c>
      <c r="F3128" s="5">
        <v>4.3715000000000002</v>
      </c>
      <c r="G3128" s="5">
        <v>1.2629641061143957</v>
      </c>
      <c r="I3128" s="86">
        <v>39423</v>
      </c>
      <c r="J3128" s="5">
        <v>20.85</v>
      </c>
      <c r="L3128" s="86">
        <v>39583</v>
      </c>
      <c r="M3128" s="5">
        <v>1.169</v>
      </c>
      <c r="O3128" s="86">
        <f t="shared" ca="1" si="345"/>
        <v>39583</v>
      </c>
      <c r="P3128" s="5">
        <v>1515.96</v>
      </c>
      <c r="Q3128" s="5">
        <v>18.433969208098201</v>
      </c>
      <c r="R3128" s="1"/>
      <c r="V3128" s="86">
        <v>39546</v>
      </c>
      <c r="W3128" s="5">
        <v>64</v>
      </c>
      <c r="Z3128" s="86">
        <v>39426</v>
      </c>
      <c r="AA3128" s="5">
        <v>101.5</v>
      </c>
      <c r="AC3128" s="1">
        <v>39433</v>
      </c>
      <c r="AD3128">
        <v>4.8205</v>
      </c>
      <c r="AE3128" s="87">
        <f t="shared" ca="1" si="346"/>
        <v>-9.7000000000000419E-2</v>
      </c>
      <c r="AF3128" s="87">
        <f t="shared" ca="1" si="347"/>
        <v>8.4148677945645942E-2</v>
      </c>
      <c r="AG3128" s="87">
        <f t="shared" ca="1" si="348"/>
        <v>1.3568566615527264</v>
      </c>
      <c r="AI3128" s="1">
        <v>39282</v>
      </c>
      <c r="AJ3128">
        <v>1553.08</v>
      </c>
      <c r="AK3128" s="85">
        <f t="shared" ca="1" si="351"/>
        <v>4.4591507299383236E-3</v>
      </c>
      <c r="AL3128" s="87">
        <f t="shared" ca="1" si="349"/>
        <v>3.0454635369502906E-3</v>
      </c>
      <c r="AM3128" s="87">
        <f t="shared" ca="1" si="350"/>
        <v>4.9106623995876371</v>
      </c>
    </row>
    <row r="3129" spans="2:39" x14ac:dyDescent="0.45">
      <c r="B3129" s="86">
        <v>39534</v>
      </c>
      <c r="C3129" s="5">
        <v>155.80000000000001</v>
      </c>
      <c r="E3129" s="86">
        <v>39576</v>
      </c>
      <c r="F3129" s="5">
        <v>4.3644999999999996</v>
      </c>
      <c r="G3129" s="5">
        <v>1.2629641061143957</v>
      </c>
      <c r="I3129" s="86">
        <v>39422</v>
      </c>
      <c r="J3129" s="5">
        <v>20.96</v>
      </c>
      <c r="L3129" s="86">
        <v>39582</v>
      </c>
      <c r="M3129" s="5">
        <v>1.179</v>
      </c>
      <c r="O3129" s="86">
        <f t="shared" ca="1" si="345"/>
        <v>39582</v>
      </c>
      <c r="P3129" s="5">
        <v>1504.66</v>
      </c>
      <c r="Q3129" s="5">
        <v>18.959428503207199</v>
      </c>
      <c r="R3129" s="1"/>
      <c r="V3129" s="86">
        <v>39545</v>
      </c>
      <c r="W3129" s="5">
        <v>62.3</v>
      </c>
      <c r="Z3129" s="86">
        <v>39423</v>
      </c>
      <c r="AA3129" s="5">
        <v>101.65</v>
      </c>
      <c r="AC3129" s="1">
        <v>39430</v>
      </c>
      <c r="AD3129">
        <v>4.9175000000000004</v>
      </c>
      <c r="AE3129" s="87">
        <f t="shared" ca="1" si="346"/>
        <v>5.9000000000000163E-2</v>
      </c>
      <c r="AF3129" s="87">
        <f t="shared" ca="1" si="347"/>
        <v>0.12424262218203019</v>
      </c>
      <c r="AG3129" s="87">
        <f t="shared" ca="1" si="348"/>
        <v>2.0033520867120043</v>
      </c>
      <c r="AI3129" s="1">
        <v>39281</v>
      </c>
      <c r="AJ3129">
        <v>1546.17</v>
      </c>
      <c r="AK3129" s="85">
        <f t="shared" ca="1" si="351"/>
        <v>-2.0674913842960428E-3</v>
      </c>
      <c r="AL3129" s="87">
        <f t="shared" ca="1" si="349"/>
        <v>2.4027505704445366E-3</v>
      </c>
      <c r="AM3129" s="87">
        <f t="shared" ca="1" si="350"/>
        <v>3.874318880759045</v>
      </c>
    </row>
    <row r="3130" spans="2:39" x14ac:dyDescent="0.45">
      <c r="B3130" s="86">
        <v>39533</v>
      </c>
      <c r="C3130" s="5">
        <v>159.94999999999999</v>
      </c>
      <c r="E3130" s="86">
        <v>39575</v>
      </c>
      <c r="F3130" s="5">
        <v>4.4595000000000002</v>
      </c>
      <c r="G3130" s="5">
        <v>1.3139480900451606</v>
      </c>
      <c r="I3130" s="86">
        <v>39421</v>
      </c>
      <c r="J3130" s="5">
        <v>22.53</v>
      </c>
      <c r="L3130" s="86">
        <v>39581</v>
      </c>
      <c r="M3130" s="5">
        <v>1.2435</v>
      </c>
      <c r="O3130" s="86">
        <f t="shared" ca="1" si="345"/>
        <v>39581</v>
      </c>
      <c r="P3130" s="5">
        <v>1507.35</v>
      </c>
      <c r="Q3130" s="5">
        <v>25.022242009870698</v>
      </c>
      <c r="R3130" s="1"/>
      <c r="V3130" s="86">
        <v>39542</v>
      </c>
      <c r="W3130" s="5">
        <v>62.75</v>
      </c>
      <c r="Z3130" s="86">
        <v>39422</v>
      </c>
      <c r="AA3130" s="5">
        <v>101.7</v>
      </c>
      <c r="AC3130" s="1">
        <v>39429</v>
      </c>
      <c r="AD3130">
        <v>4.8585000000000003</v>
      </c>
      <c r="AE3130" s="87">
        <f t="shared" ca="1" si="346"/>
        <v>7.1000000000000618E-2</v>
      </c>
      <c r="AF3130" s="87">
        <f t="shared" ca="1" si="347"/>
        <v>0.1239089047109477</v>
      </c>
      <c r="AG3130" s="87">
        <f t="shared" ca="1" si="348"/>
        <v>1.9979710541780495</v>
      </c>
      <c r="AI3130" s="1">
        <v>39280</v>
      </c>
      <c r="AJ3130">
        <v>1549.37</v>
      </c>
      <c r="AK3130" s="85">
        <f t="shared" ca="1" si="351"/>
        <v>-9.6808857440734719E-5</v>
      </c>
      <c r="AL3130" s="87">
        <f t="shared" ca="1" si="349"/>
        <v>9.4875544284596155E-3</v>
      </c>
      <c r="AM3130" s="87">
        <f t="shared" ca="1" si="350"/>
        <v>15.29822184065055</v>
      </c>
    </row>
    <row r="3131" spans="2:39" x14ac:dyDescent="0.45">
      <c r="B3131" s="86">
        <v>39532</v>
      </c>
      <c r="C3131" s="5">
        <v>159.9</v>
      </c>
      <c r="E3131" s="86">
        <v>39574</v>
      </c>
      <c r="F3131" s="5">
        <v>4.5465</v>
      </c>
      <c r="G3131" s="5">
        <v>0.63771728323241217</v>
      </c>
      <c r="I3131" s="86">
        <v>39420</v>
      </c>
      <c r="J3131" s="5">
        <v>23.79</v>
      </c>
      <c r="L3131" s="86">
        <v>39580</v>
      </c>
      <c r="M3131" s="5">
        <v>1.2969999999999999</v>
      </c>
      <c r="O3131" s="86">
        <f t="shared" ca="1" si="345"/>
        <v>39580</v>
      </c>
      <c r="P3131" s="5">
        <v>1485.01</v>
      </c>
      <c r="Q3131" s="5">
        <v>25.273952921073501</v>
      </c>
      <c r="R3131" s="1"/>
      <c r="V3131" s="86">
        <v>39541</v>
      </c>
      <c r="W3131" s="5">
        <v>67.8</v>
      </c>
      <c r="Z3131" s="86">
        <v>39421</v>
      </c>
      <c r="AA3131" s="5">
        <v>100.8</v>
      </c>
      <c r="AC3131" s="1">
        <v>39428</v>
      </c>
      <c r="AD3131">
        <v>4.7874999999999996</v>
      </c>
      <c r="AE3131" s="87">
        <f t="shared" ca="1" si="346"/>
        <v>8.0999999999999517E-2</v>
      </c>
      <c r="AF3131" s="87">
        <f t="shared" ca="1" si="347"/>
        <v>0.14058390140173696</v>
      </c>
      <c r="AG3131" s="87">
        <f t="shared" ca="1" si="348"/>
        <v>2.2668472967243862</v>
      </c>
      <c r="AI3131" s="1">
        <v>39279</v>
      </c>
      <c r="AJ3131">
        <v>1549.52</v>
      </c>
      <c r="AK3131" s="85">
        <f t="shared" ca="1" si="351"/>
        <v>-1.9213292736500157E-3</v>
      </c>
      <c r="AL3131" s="87">
        <f t="shared" ca="1" si="349"/>
        <v>8.8746484127524682E-3</v>
      </c>
      <c r="AM3131" s="87">
        <f t="shared" ca="1" si="350"/>
        <v>14.309940585827801</v>
      </c>
    </row>
    <row r="3132" spans="2:39" x14ac:dyDescent="0.45">
      <c r="B3132" s="86">
        <v>39531</v>
      </c>
      <c r="C3132" s="5">
        <v>160.44999999999999</v>
      </c>
      <c r="E3132" s="86">
        <v>39573</v>
      </c>
      <c r="F3132" s="5">
        <v>4.4785000000000004</v>
      </c>
      <c r="G3132" s="5">
        <v>1.3412618436880033</v>
      </c>
      <c r="I3132" s="86">
        <v>39419</v>
      </c>
      <c r="J3132" s="5">
        <v>23.61</v>
      </c>
      <c r="L3132" s="86">
        <v>39577</v>
      </c>
      <c r="M3132" s="5">
        <v>1.3285</v>
      </c>
      <c r="O3132" s="86">
        <f t="shared" ca="1" si="345"/>
        <v>39577</v>
      </c>
      <c r="P3132" s="5">
        <v>1462.79</v>
      </c>
      <c r="Q3132" s="5">
        <v>26.8225520149308</v>
      </c>
      <c r="R3132" s="1"/>
      <c r="V3132" s="86">
        <v>39540</v>
      </c>
      <c r="W3132" s="5">
        <v>67</v>
      </c>
      <c r="Z3132" s="86">
        <v>39420</v>
      </c>
      <c r="AA3132" s="5">
        <v>102</v>
      </c>
      <c r="AC3132" s="1">
        <v>39427</v>
      </c>
      <c r="AD3132">
        <v>4.7065000000000001</v>
      </c>
      <c r="AE3132" s="87">
        <f t="shared" ca="1" si="346"/>
        <v>-0.17750000000000021</v>
      </c>
      <c r="AF3132" s="87">
        <f t="shared" ca="1" si="347"/>
        <v>0.13717165341279511</v>
      </c>
      <c r="AG3132" s="87">
        <f t="shared" ca="1" si="348"/>
        <v>2.2118264511484611</v>
      </c>
      <c r="AI3132" s="1">
        <v>39276</v>
      </c>
      <c r="AJ3132">
        <v>1552.5</v>
      </c>
      <c r="AK3132" s="85">
        <f t="shared" ca="1" si="351"/>
        <v>3.0965768889199313E-3</v>
      </c>
      <c r="AL3132" s="87">
        <f t="shared" ca="1" si="349"/>
        <v>1.3634814910251833E-2</v>
      </c>
      <c r="AM3132" s="87">
        <f t="shared" ca="1" si="350"/>
        <v>21.985478431358885</v>
      </c>
    </row>
    <row r="3133" spans="2:39" x14ac:dyDescent="0.45">
      <c r="B3133" s="86">
        <v>39527</v>
      </c>
      <c r="C3133" s="5">
        <v>155.80000000000001</v>
      </c>
      <c r="E3133" s="86">
        <v>39570</v>
      </c>
      <c r="F3133" s="5">
        <v>4.4714999999999998</v>
      </c>
      <c r="G3133" s="5">
        <v>1.3595127803739131</v>
      </c>
      <c r="I3133" s="86">
        <v>39416</v>
      </c>
      <c r="J3133" s="5">
        <v>22.87</v>
      </c>
      <c r="L3133" s="86">
        <v>39576</v>
      </c>
      <c r="M3133" s="5">
        <v>1.3580000000000001</v>
      </c>
      <c r="O3133" s="86">
        <f t="shared" ca="1" si="345"/>
        <v>39576</v>
      </c>
      <c r="P3133" s="5">
        <v>1472.42</v>
      </c>
      <c r="Q3133" s="5">
        <v>26.360656494574801</v>
      </c>
      <c r="R3133" s="1"/>
      <c r="V3133" s="86">
        <v>39539</v>
      </c>
      <c r="W3133" s="5">
        <v>64.3</v>
      </c>
      <c r="Z3133" s="86">
        <v>39419</v>
      </c>
      <c r="AA3133" s="5">
        <v>102.39</v>
      </c>
      <c r="AC3133" s="1">
        <v>39426</v>
      </c>
      <c r="AD3133">
        <v>4.8840000000000003</v>
      </c>
      <c r="AE3133" s="87">
        <f t="shared" ca="1" si="346"/>
        <v>5.6500000000000661E-2</v>
      </c>
      <c r="AF3133" s="87">
        <f t="shared" ca="1" si="347"/>
        <v>4.5377123458117952E-2</v>
      </c>
      <c r="AG3133" s="87">
        <f t="shared" ca="1" si="348"/>
        <v>0.73168413039142266</v>
      </c>
      <c r="AI3133" s="1">
        <v>39275</v>
      </c>
      <c r="AJ3133">
        <v>1547.7</v>
      </c>
      <c r="AK3133" s="85">
        <f t="shared" ca="1" si="351"/>
        <v>1.8875745489392165E-2</v>
      </c>
      <c r="AL3133" s="87">
        <f t="shared" ca="1" si="349"/>
        <v>1.3691445693071621E-2</v>
      </c>
      <c r="AM3133" s="87">
        <f t="shared" ca="1" si="350"/>
        <v>22.076792824875096</v>
      </c>
    </row>
    <row r="3134" spans="2:39" x14ac:dyDescent="0.45">
      <c r="B3134" s="86">
        <v>39526</v>
      </c>
      <c r="C3134" s="5">
        <v>157.85</v>
      </c>
      <c r="E3134" s="86">
        <v>39569</v>
      </c>
      <c r="F3134" s="5">
        <v>4.3739999999999997</v>
      </c>
      <c r="G3134" s="5">
        <v>0.92867445856985131</v>
      </c>
      <c r="I3134" s="86">
        <v>39415</v>
      </c>
      <c r="J3134" s="5">
        <v>23.97</v>
      </c>
      <c r="L3134" s="86">
        <v>39575</v>
      </c>
      <c r="M3134" s="5">
        <v>1.3505</v>
      </c>
      <c r="O3134" s="86">
        <f t="shared" ca="1" si="345"/>
        <v>39575</v>
      </c>
      <c r="P3134" s="5">
        <v>1481.14</v>
      </c>
      <c r="Q3134" s="5">
        <v>28.3236587126035</v>
      </c>
      <c r="R3134" s="1"/>
      <c r="V3134" s="86">
        <v>39538</v>
      </c>
      <c r="W3134" s="5">
        <v>66</v>
      </c>
      <c r="Z3134" s="86">
        <v>39416</v>
      </c>
      <c r="AA3134" s="5">
        <v>102.01</v>
      </c>
      <c r="AC3134" s="1">
        <v>39423</v>
      </c>
      <c r="AD3134">
        <v>4.8274999999999997</v>
      </c>
      <c r="AE3134" s="87">
        <f t="shared" ca="1" si="346"/>
        <v>0.14399999999999924</v>
      </c>
      <c r="AF3134" s="87">
        <f t="shared" ca="1" si="347"/>
        <v>4.6513438918230419E-2</v>
      </c>
      <c r="AG3134" s="87">
        <f t="shared" ca="1" si="348"/>
        <v>0.75000666663702897</v>
      </c>
      <c r="AI3134" s="1">
        <v>39274</v>
      </c>
      <c r="AJ3134">
        <v>1518.76</v>
      </c>
      <c r="AK3134" s="85">
        <f t="shared" ca="1" si="351"/>
        <v>5.7050945792651488E-3</v>
      </c>
      <c r="AL3134" s="87">
        <f t="shared" ca="1" si="349"/>
        <v>9.0118180965825384E-3</v>
      </c>
      <c r="AM3134" s="87">
        <f t="shared" ca="1" si="350"/>
        <v>14.53112005508593</v>
      </c>
    </row>
    <row r="3135" spans="2:39" x14ac:dyDescent="0.45">
      <c r="B3135" s="86">
        <v>39525</v>
      </c>
      <c r="C3135" s="5">
        <v>156.5</v>
      </c>
      <c r="E3135" s="86">
        <v>39568</v>
      </c>
      <c r="F3135" s="5">
        <v>4.3404999999999996</v>
      </c>
      <c r="G3135" s="5">
        <v>0.99457842828004472</v>
      </c>
      <c r="I3135" s="86">
        <v>39414</v>
      </c>
      <c r="J3135" s="5">
        <v>24.11</v>
      </c>
      <c r="L3135" s="86">
        <v>39574</v>
      </c>
      <c r="M3135" s="5">
        <v>1.3425</v>
      </c>
      <c r="O3135" s="86">
        <f t="shared" ca="1" si="345"/>
        <v>39574</v>
      </c>
      <c r="P3135" s="5">
        <v>1469.72</v>
      </c>
      <c r="Q3135" s="5">
        <v>28.1806792023112</v>
      </c>
      <c r="R3135" s="1"/>
      <c r="V3135" s="86">
        <v>39535</v>
      </c>
      <c r="W3135" s="5">
        <v>67.75</v>
      </c>
      <c r="Z3135" s="86">
        <v>39415</v>
      </c>
      <c r="AA3135" s="5">
        <v>101.6</v>
      </c>
      <c r="AC3135" s="1">
        <v>39422</v>
      </c>
      <c r="AD3135">
        <v>4.6835000000000004</v>
      </c>
      <c r="AE3135" s="87">
        <f t="shared" ca="1" si="346"/>
        <v>4.750000000000032E-2</v>
      </c>
      <c r="AF3135" s="87">
        <f t="shared" ca="1" si="347"/>
        <v>5.7063378507293816E-2</v>
      </c>
      <c r="AG3135" s="87">
        <f t="shared" ca="1" si="348"/>
        <v>0.92011933102904497</v>
      </c>
      <c r="AI3135" s="1">
        <v>39273</v>
      </c>
      <c r="AJ3135">
        <v>1510.12</v>
      </c>
      <c r="AK3135" s="85">
        <f t="shared" ca="1" si="351"/>
        <v>-1.4287037429708917E-2</v>
      </c>
      <c r="AL3135" s="87">
        <f t="shared" ca="1" si="349"/>
        <v>8.0072718764913117E-3</v>
      </c>
      <c r="AM3135" s="87">
        <f t="shared" ca="1" si="350"/>
        <v>12.911337945795029</v>
      </c>
    </row>
    <row r="3136" spans="2:39" x14ac:dyDescent="0.45">
      <c r="B3136" s="86">
        <v>39524</v>
      </c>
      <c r="C3136" s="5">
        <v>164.3</v>
      </c>
      <c r="E3136" s="86">
        <v>39567</v>
      </c>
      <c r="F3136" s="5">
        <v>4.4424999999999999</v>
      </c>
      <c r="G3136" s="5">
        <v>1.1356628020675894</v>
      </c>
      <c r="I3136" s="86">
        <v>39413</v>
      </c>
      <c r="J3136" s="5">
        <v>26.28</v>
      </c>
      <c r="L3136" s="86">
        <v>39573</v>
      </c>
      <c r="M3136" s="5">
        <v>1.2629999999999999</v>
      </c>
      <c r="O3136" s="86">
        <f t="shared" ca="1" si="345"/>
        <v>39573</v>
      </c>
      <c r="P3136" s="5">
        <v>1469.02</v>
      </c>
      <c r="Q3136" s="5">
        <v>29.2808527049304</v>
      </c>
      <c r="R3136" s="1"/>
      <c r="V3136" s="86">
        <v>39534</v>
      </c>
      <c r="W3136" s="5">
        <v>68</v>
      </c>
      <c r="Z3136" s="86">
        <v>39414</v>
      </c>
      <c r="AA3136" s="5">
        <v>101.1</v>
      </c>
      <c r="AC3136" s="1">
        <v>39421</v>
      </c>
      <c r="AD3136">
        <v>4.6360000000000001</v>
      </c>
      <c r="AE3136" s="87">
        <f t="shared" ca="1" si="346"/>
        <v>5.7000000000000384E-2</v>
      </c>
      <c r="AF3136" s="87">
        <f t="shared" ca="1" si="347"/>
        <v>5.6313667671948731E-2</v>
      </c>
      <c r="AG3136" s="87">
        <f t="shared" ca="1" si="348"/>
        <v>0.90803060704655636</v>
      </c>
      <c r="AI3136" s="1">
        <v>39272</v>
      </c>
      <c r="AJ3136">
        <v>1531.85</v>
      </c>
      <c r="AK3136" s="85">
        <f t="shared" ca="1" si="351"/>
        <v>9.2087953762835112E-4</v>
      </c>
      <c r="AL3136" s="87">
        <f t="shared" ca="1" si="349"/>
        <v>1.6384733202562207E-3</v>
      </c>
      <c r="AM3136" s="87">
        <f t="shared" ca="1" si="350"/>
        <v>2.6419588443232329</v>
      </c>
    </row>
    <row r="3137" spans="2:39" x14ac:dyDescent="0.45">
      <c r="B3137" s="86">
        <v>39521</v>
      </c>
      <c r="C3137" s="5">
        <v>162.85</v>
      </c>
      <c r="E3137" s="86">
        <v>39566</v>
      </c>
      <c r="F3137" s="5">
        <v>4.4604999999999997</v>
      </c>
      <c r="G3137" s="5">
        <v>1.0816728941782772</v>
      </c>
      <c r="I3137" s="86">
        <v>39412</v>
      </c>
      <c r="J3137" s="5">
        <v>28.91</v>
      </c>
      <c r="L3137" s="86">
        <v>39570</v>
      </c>
      <c r="M3137" s="5">
        <v>1.2235</v>
      </c>
      <c r="O3137" s="86">
        <f t="shared" ca="1" si="345"/>
        <v>39570</v>
      </c>
      <c r="P3137" s="5">
        <v>1428.23</v>
      </c>
      <c r="Q3137" s="5">
        <v>23.841764111143601</v>
      </c>
      <c r="R3137" s="1"/>
      <c r="V3137" s="86">
        <v>39533</v>
      </c>
      <c r="W3137" s="5">
        <v>65.5</v>
      </c>
      <c r="Z3137" s="86">
        <v>39413</v>
      </c>
      <c r="AA3137" s="5">
        <v>100.15</v>
      </c>
      <c r="AC3137" s="1">
        <v>39420</v>
      </c>
      <c r="AD3137">
        <v>4.5789999999999997</v>
      </c>
      <c r="AE3137" s="87">
        <f t="shared" ca="1" si="346"/>
        <v>4.9500000000000099E-2</v>
      </c>
      <c r="AF3137" s="87">
        <f t="shared" ca="1" si="347"/>
        <v>6.3173702334647808E-2</v>
      </c>
      <c r="AG3137" s="87">
        <f t="shared" ca="1" si="348"/>
        <v>1.0186453422724409</v>
      </c>
      <c r="AI3137" s="1">
        <v>39269</v>
      </c>
      <c r="AJ3137">
        <v>1530.44</v>
      </c>
      <c r="AK3137" s="85">
        <f t="shared" ca="1" si="351"/>
        <v>3.2986050119985879E-3</v>
      </c>
      <c r="AL3137" s="87">
        <f t="shared" ca="1" si="349"/>
        <v>4.3677000009428547E-3</v>
      </c>
      <c r="AM3137" s="87">
        <f t="shared" ca="1" si="350"/>
        <v>7.0427046349690228</v>
      </c>
    </row>
    <row r="3138" spans="2:39" x14ac:dyDescent="0.45">
      <c r="B3138" s="86">
        <v>39520</v>
      </c>
      <c r="C3138" s="5">
        <v>159.65</v>
      </c>
      <c r="E3138" s="86">
        <v>39563</v>
      </c>
      <c r="F3138" s="5">
        <v>4.5175000000000001</v>
      </c>
      <c r="G3138" s="5">
        <v>1.0301065883360492</v>
      </c>
      <c r="I3138" s="86">
        <v>39409</v>
      </c>
      <c r="J3138" s="5">
        <v>25.61</v>
      </c>
      <c r="L3138" s="86">
        <v>39569</v>
      </c>
      <c r="M3138" s="5">
        <v>1.2064999999999999</v>
      </c>
      <c r="O3138" s="86">
        <f t="shared" ca="1" si="345"/>
        <v>39569</v>
      </c>
      <c r="P3138" s="5">
        <v>1407.22</v>
      </c>
      <c r="Q3138" s="5">
        <v>28.173527972177801</v>
      </c>
      <c r="R3138" s="1"/>
      <c r="V3138" s="86">
        <v>39532</v>
      </c>
      <c r="W3138" s="5">
        <v>62.5</v>
      </c>
      <c r="Z3138" s="86">
        <v>39412</v>
      </c>
      <c r="AA3138" s="5">
        <v>100</v>
      </c>
      <c r="AC3138" s="1">
        <v>39419</v>
      </c>
      <c r="AD3138">
        <v>4.5294999999999996</v>
      </c>
      <c r="AE3138" s="87">
        <f t="shared" ca="1" si="346"/>
        <v>-6.25E-2</v>
      </c>
      <c r="AF3138" s="87">
        <f t="shared" ca="1" si="347"/>
        <v>6.571846518800252E-2</v>
      </c>
      <c r="AG3138" s="87">
        <f t="shared" ca="1" si="348"/>
        <v>1.0596784103365235</v>
      </c>
      <c r="AI3138" s="1">
        <v>39268</v>
      </c>
      <c r="AJ3138">
        <v>1525.4</v>
      </c>
      <c r="AK3138" s="85">
        <f t="shared" ca="1" si="351"/>
        <v>3.4751022390395846E-4</v>
      </c>
      <c r="AL3138" s="87">
        <f t="shared" ca="1" si="349"/>
        <v>5.3650151526013238E-3</v>
      </c>
      <c r="AM3138" s="87">
        <f t="shared" ca="1" si="350"/>
        <v>8.6508269967598288</v>
      </c>
    </row>
    <row r="3139" spans="2:39" x14ac:dyDescent="0.45">
      <c r="B3139" s="86">
        <v>39519</v>
      </c>
      <c r="C3139" s="5">
        <v>161</v>
      </c>
      <c r="E3139" s="86">
        <v>39562</v>
      </c>
      <c r="F3139" s="5">
        <v>4.4740000000000002</v>
      </c>
      <c r="G3139" s="5">
        <v>1.0489820462397519</v>
      </c>
      <c r="I3139" s="86">
        <v>39407</v>
      </c>
      <c r="J3139" s="5">
        <v>26.84</v>
      </c>
      <c r="L3139" s="86">
        <v>39568</v>
      </c>
      <c r="M3139" s="5">
        <v>1.246</v>
      </c>
      <c r="O3139" s="86">
        <f t="shared" ca="1" si="345"/>
        <v>39568</v>
      </c>
      <c r="P3139" s="5">
        <v>1440.7</v>
      </c>
      <c r="Q3139" s="5">
        <v>25.731634312544799</v>
      </c>
      <c r="R3139" s="1"/>
      <c r="V3139" s="86">
        <v>39531</v>
      </c>
      <c r="W3139" s="5">
        <v>62.8</v>
      </c>
      <c r="Z3139" s="86">
        <v>39409</v>
      </c>
      <c r="AA3139" s="5">
        <v>98.91</v>
      </c>
      <c r="AC3139" s="1">
        <v>39416</v>
      </c>
      <c r="AD3139">
        <v>4.5919999999999996</v>
      </c>
      <c r="AE3139" s="87">
        <f t="shared" ca="1" si="346"/>
        <v>-1.2500000000000178E-2</v>
      </c>
      <c r="AF3139" s="87">
        <f t="shared" ca="1" si="347"/>
        <v>7.6997835467412221E-2</v>
      </c>
      <c r="AG3139" s="87">
        <f t="shared" ca="1" si="348"/>
        <v>1.2415527911987221</v>
      </c>
      <c r="AI3139" s="1">
        <v>39266</v>
      </c>
      <c r="AJ3139">
        <v>1524.87</v>
      </c>
      <c r="AK3139" s="85">
        <f t="shared" ca="1" si="351"/>
        <v>3.5738959959952079E-3</v>
      </c>
      <c r="AL3139" s="87">
        <f t="shared" ca="1" si="349"/>
        <v>5.516001431498445E-3</v>
      </c>
      <c r="AM3139" s="87">
        <f t="shared" ca="1" si="350"/>
        <v>8.8942850561448452</v>
      </c>
    </row>
    <row r="3140" spans="2:39" x14ac:dyDescent="0.45">
      <c r="B3140" s="86">
        <v>39518</v>
      </c>
      <c r="C3140" s="5">
        <v>158.6</v>
      </c>
      <c r="E3140" s="86">
        <v>39561</v>
      </c>
      <c r="F3140" s="5">
        <v>4.3704999999999998</v>
      </c>
      <c r="G3140" s="5">
        <v>0.9087372190756392</v>
      </c>
      <c r="I3140" s="86">
        <v>39406</v>
      </c>
      <c r="J3140" s="5">
        <v>24.88</v>
      </c>
      <c r="L3140" s="86">
        <v>39567</v>
      </c>
      <c r="M3140" s="5">
        <v>1.2350000000000001</v>
      </c>
      <c r="O3140" s="86">
        <f t="shared" ca="1" si="345"/>
        <v>39567</v>
      </c>
      <c r="P3140" s="5">
        <v>1416.77</v>
      </c>
      <c r="Q3140" s="5">
        <v>24.145837208783501</v>
      </c>
      <c r="R3140" s="1"/>
      <c r="V3140" s="86">
        <v>39528</v>
      </c>
      <c r="W3140" s="5">
        <v>62</v>
      </c>
      <c r="Z3140" s="86">
        <v>39407</v>
      </c>
      <c r="AA3140" s="5">
        <v>99.1</v>
      </c>
      <c r="AC3140" s="1">
        <v>39415</v>
      </c>
      <c r="AD3140">
        <v>4.6044999999999998</v>
      </c>
      <c r="AE3140" s="87">
        <f t="shared" ca="1" si="346"/>
        <v>-9.5500000000000362E-2</v>
      </c>
      <c r="AF3140" s="87">
        <f t="shared" ca="1" si="347"/>
        <v>0.12864186397385044</v>
      </c>
      <c r="AG3140" s="87">
        <f t="shared" ca="1" si="348"/>
        <v>2.0742877291574873</v>
      </c>
      <c r="AI3140" s="1">
        <v>39265</v>
      </c>
      <c r="AJ3140">
        <v>1519.43</v>
      </c>
      <c r="AK3140" s="85">
        <f t="shared" ca="1" si="351"/>
        <v>1.0639313268578126E-2</v>
      </c>
      <c r="AL3140" s="87">
        <f t="shared" ca="1" si="349"/>
        <v>6.2920588751158761E-3</v>
      </c>
      <c r="AM3140" s="87">
        <f t="shared" ca="1" si="350"/>
        <v>10.145640083730726</v>
      </c>
    </row>
    <row r="3141" spans="2:39" x14ac:dyDescent="0.45">
      <c r="B3141" s="86">
        <v>39517</v>
      </c>
      <c r="C3141" s="5">
        <v>166.95</v>
      </c>
      <c r="E3141" s="86">
        <v>39560</v>
      </c>
      <c r="F3141" s="5">
        <v>4.319</v>
      </c>
      <c r="G3141" s="5">
        <v>0.7088791034678128</v>
      </c>
      <c r="I3141" s="86">
        <v>39405</v>
      </c>
      <c r="J3141" s="5">
        <v>26.01</v>
      </c>
      <c r="L3141" s="86">
        <v>39566</v>
      </c>
      <c r="M3141" s="5">
        <v>1.2375</v>
      </c>
      <c r="O3141" s="86">
        <f t="shared" ca="1" si="345"/>
        <v>39566</v>
      </c>
      <c r="P3141" s="5">
        <v>1439.7</v>
      </c>
      <c r="Q3141" s="5">
        <v>23.142107100228301</v>
      </c>
      <c r="R3141" s="1"/>
      <c r="V3141" s="86">
        <v>39527</v>
      </c>
      <c r="W3141" s="5">
        <v>62</v>
      </c>
      <c r="Z3141" s="86">
        <v>39406</v>
      </c>
      <c r="AA3141" s="5">
        <v>101</v>
      </c>
      <c r="AC3141" s="1">
        <v>39414</v>
      </c>
      <c r="AD3141">
        <v>4.7</v>
      </c>
      <c r="AE3141" s="87">
        <f t="shared" ca="1" si="346"/>
        <v>5.5500000000000327E-2</v>
      </c>
      <c r="AF3141" s="87">
        <f t="shared" ca="1" si="347"/>
        <v>0.12444744540032401</v>
      </c>
      <c r="AG3141" s="87">
        <f t="shared" ca="1" si="348"/>
        <v>2.0066547618694459</v>
      </c>
      <c r="AI3141" s="1">
        <v>39262</v>
      </c>
      <c r="AJ3141">
        <v>1503.35</v>
      </c>
      <c r="AK3141" s="85">
        <f t="shared" ca="1" si="351"/>
        <v>-1.568596494518186E-3</v>
      </c>
      <c r="AL3141" s="87">
        <f t="shared" ca="1" si="349"/>
        <v>5.4842014658404385E-3</v>
      </c>
      <c r="AM3141" s="87">
        <f t="shared" ca="1" si="350"/>
        <v>8.8430091522404677</v>
      </c>
    </row>
    <row r="3142" spans="2:39" x14ac:dyDescent="0.45">
      <c r="B3142" s="86">
        <v>39514</v>
      </c>
      <c r="C3142" s="5">
        <v>165.25</v>
      </c>
      <c r="E3142" s="86">
        <v>39559</v>
      </c>
      <c r="F3142" s="5">
        <v>4.3689999999999998</v>
      </c>
      <c r="G3142" s="5">
        <v>1.2309384969742918</v>
      </c>
      <c r="I3142" s="86">
        <v>39402</v>
      </c>
      <c r="J3142" s="5">
        <v>25.49</v>
      </c>
      <c r="L3142" s="86">
        <v>39563</v>
      </c>
      <c r="M3142" s="5">
        <v>1.2190000000000001</v>
      </c>
      <c r="O3142" s="86">
        <f t="shared" ca="1" si="345"/>
        <v>39563</v>
      </c>
      <c r="P3142" s="5">
        <v>1433.27</v>
      </c>
      <c r="Q3142" s="5">
        <v>26.727795993649199</v>
      </c>
      <c r="R3142" s="1"/>
      <c r="V3142" s="86">
        <v>39526</v>
      </c>
      <c r="W3142" s="5">
        <v>59.8</v>
      </c>
      <c r="Z3142" s="86">
        <v>39405</v>
      </c>
      <c r="AA3142" s="5">
        <v>102</v>
      </c>
      <c r="AC3142" s="1">
        <v>39413</v>
      </c>
      <c r="AD3142">
        <v>4.6444999999999999</v>
      </c>
      <c r="AE3142" s="87">
        <f t="shared" ca="1" si="346"/>
        <v>7.4499999999999567E-2</v>
      </c>
      <c r="AF3142" s="87">
        <f t="shared" ca="1" si="347"/>
        <v>0.11488064458384604</v>
      </c>
      <c r="AG3142" s="87">
        <f t="shared" ca="1" si="348"/>
        <v>1.8523947338512892</v>
      </c>
      <c r="AI3142" s="1">
        <v>39261</v>
      </c>
      <c r="AJ3142">
        <v>1505.71</v>
      </c>
      <c r="AK3142" s="85">
        <f t="shared" ca="1" si="351"/>
        <v>-4.2495834055847429E-4</v>
      </c>
      <c r="AL3142" s="87">
        <f t="shared" ca="1" si="349"/>
        <v>5.7876387621154275E-3</v>
      </c>
      <c r="AM3142" s="87">
        <f t="shared" ca="1" si="350"/>
        <v>9.3322870908436251</v>
      </c>
    </row>
    <row r="3143" spans="2:39" x14ac:dyDescent="0.45">
      <c r="B3143" s="86">
        <v>39513</v>
      </c>
      <c r="C3143" s="5">
        <v>168.25</v>
      </c>
      <c r="E3143" s="86">
        <v>39556</v>
      </c>
      <c r="F3143" s="5">
        <v>4.3600000000000003</v>
      </c>
      <c r="G3143" s="5">
        <v>1.4202603927918718</v>
      </c>
      <c r="I3143" s="86">
        <v>39401</v>
      </c>
      <c r="J3143" s="5">
        <v>28.06</v>
      </c>
      <c r="L3143" s="86">
        <v>39562</v>
      </c>
      <c r="M3143" s="5">
        <v>1.204</v>
      </c>
      <c r="O3143" s="86">
        <f t="shared" ca="1" si="345"/>
        <v>39562</v>
      </c>
      <c r="P3143" s="5">
        <v>1458.74</v>
      </c>
      <c r="Q3143" s="5">
        <v>27.467815411479599</v>
      </c>
      <c r="R3143" s="1"/>
      <c r="V3143" s="86">
        <v>39525</v>
      </c>
      <c r="W3143" s="5">
        <v>62.5</v>
      </c>
      <c r="Z3143" s="86">
        <v>39402</v>
      </c>
      <c r="AA3143" s="5">
        <v>102</v>
      </c>
      <c r="AC3143" s="1">
        <v>39412</v>
      </c>
      <c r="AD3143">
        <v>4.57</v>
      </c>
      <c r="AE3143" s="87">
        <f t="shared" ca="1" si="346"/>
        <v>-0.19599999999999973</v>
      </c>
      <c r="AF3143" s="87">
        <f t="shared" ca="1" si="347"/>
        <v>8.397358215534223E-2</v>
      </c>
      <c r="AG3143" s="87">
        <f t="shared" ca="1" si="348"/>
        <v>1.3540333267685853</v>
      </c>
      <c r="AI3143" s="1">
        <v>39260</v>
      </c>
      <c r="AJ3143">
        <v>1506.35</v>
      </c>
      <c r="AK3143" s="85">
        <f t="shared" ca="1" si="351"/>
        <v>8.9756674119227473E-3</v>
      </c>
      <c r="AL3143" s="87">
        <f t="shared" ca="1" si="349"/>
        <v>8.9911913272772998E-3</v>
      </c>
      <c r="AM3143" s="87">
        <f t="shared" ca="1" si="350"/>
        <v>14.497860388955225</v>
      </c>
    </row>
    <row r="3144" spans="2:39" x14ac:dyDescent="0.45">
      <c r="B3144" s="86">
        <v>39512</v>
      </c>
      <c r="C3144" s="5">
        <v>158.05000000000001</v>
      </c>
      <c r="E3144" s="86">
        <v>39555</v>
      </c>
      <c r="F3144" s="5">
        <v>4.4325000000000001</v>
      </c>
      <c r="G3144" s="5">
        <v>0.71689143762031848</v>
      </c>
      <c r="I3144" s="86">
        <v>39400</v>
      </c>
      <c r="J3144" s="5">
        <v>25.94</v>
      </c>
      <c r="L3144" s="86">
        <v>39561</v>
      </c>
      <c r="M3144" s="5">
        <v>1.2495000000000001</v>
      </c>
      <c r="O3144" s="86">
        <f t="shared" ca="1" si="345"/>
        <v>39561</v>
      </c>
      <c r="P3144" s="5">
        <v>1451.15</v>
      </c>
      <c r="Q3144" s="5">
        <v>26.987627309434401</v>
      </c>
      <c r="R3144" s="1"/>
      <c r="V3144" s="86">
        <v>39524</v>
      </c>
      <c r="W3144" s="5">
        <v>62.5</v>
      </c>
      <c r="Z3144" s="86">
        <v>39401</v>
      </c>
      <c r="AA3144" s="5">
        <v>101.97</v>
      </c>
      <c r="AC3144" s="1">
        <v>39409</v>
      </c>
      <c r="AD3144">
        <v>4.766</v>
      </c>
      <c r="AE3144" s="87">
        <f t="shared" ca="1" si="346"/>
        <v>-5.600000000000005E-2</v>
      </c>
      <c r="AF3144" s="87">
        <f t="shared" ca="1" si="347"/>
        <v>6.6893572187468511E-2</v>
      </c>
      <c r="AG3144" s="87">
        <f t="shared" ca="1" si="348"/>
        <v>1.0786264413595728</v>
      </c>
      <c r="AI3144" s="1">
        <v>39259</v>
      </c>
      <c r="AJ3144">
        <v>1492.89</v>
      </c>
      <c r="AK3144" s="85">
        <f t="shared" ca="1" si="351"/>
        <v>-3.243466595241122E-3</v>
      </c>
      <c r="AL3144" s="87">
        <f t="shared" ca="1" si="349"/>
        <v>7.8150603599212894E-3</v>
      </c>
      <c r="AM3144" s="87">
        <f t="shared" ca="1" si="350"/>
        <v>12.601406188039252</v>
      </c>
    </row>
    <row r="3145" spans="2:39" x14ac:dyDescent="0.45">
      <c r="B3145" s="86">
        <v>39511</v>
      </c>
      <c r="C3145" s="5">
        <v>152.9</v>
      </c>
      <c r="E3145" s="86">
        <v>39554</v>
      </c>
      <c r="F3145" s="5">
        <v>4.4154999999999998</v>
      </c>
      <c r="G3145" s="5">
        <v>1.4358592085112865</v>
      </c>
      <c r="I3145" s="86">
        <v>39399</v>
      </c>
      <c r="J3145" s="5">
        <v>24.1</v>
      </c>
      <c r="L3145" s="86">
        <v>39560</v>
      </c>
      <c r="M3145" s="5">
        <v>1.2010000000000001</v>
      </c>
      <c r="O3145" s="86">
        <f t="shared" ca="1" si="345"/>
        <v>39560</v>
      </c>
      <c r="P3145" s="5">
        <v>1470.58</v>
      </c>
      <c r="Q3145" s="5">
        <v>26.535237570932399</v>
      </c>
      <c r="R3145" s="1"/>
      <c r="V3145" s="86">
        <v>39521</v>
      </c>
      <c r="W3145" s="5">
        <v>71.5</v>
      </c>
      <c r="Z3145" s="86">
        <v>39400</v>
      </c>
      <c r="AA3145" s="5">
        <v>102</v>
      </c>
      <c r="AC3145" s="1">
        <v>39408</v>
      </c>
      <c r="AD3145">
        <v>4.8220000000000001</v>
      </c>
      <c r="AE3145" s="87">
        <f t="shared" ca="1" si="346"/>
        <v>4.0000000000004476E-3</v>
      </c>
      <c r="AF3145" s="87">
        <f t="shared" ca="1" si="347"/>
        <v>6.6316633157401744E-2</v>
      </c>
      <c r="AG3145" s="87">
        <f t="shared" ca="1" si="348"/>
        <v>1.0693235790286695</v>
      </c>
      <c r="AI3145" s="1">
        <v>39258</v>
      </c>
      <c r="AJ3145">
        <v>1497.74</v>
      </c>
      <c r="AK3145" s="85">
        <f t="shared" ca="1" si="351"/>
        <v>-3.2130147962474665E-3</v>
      </c>
      <c r="AL3145" s="87">
        <f t="shared" ca="1" si="349"/>
        <v>9.3749867620115442E-3</v>
      </c>
      <c r="AM3145" s="87">
        <f t="shared" ca="1" si="350"/>
        <v>15.11671193244478</v>
      </c>
    </row>
    <row r="3146" spans="2:39" x14ac:dyDescent="0.45">
      <c r="B3146" s="86">
        <v>39510</v>
      </c>
      <c r="C3146" s="5">
        <v>148.5</v>
      </c>
      <c r="E3146" s="86">
        <v>39553</v>
      </c>
      <c r="F3146" s="5">
        <v>4.3014999999999999</v>
      </c>
      <c r="G3146" s="5">
        <v>1.3122753776043579</v>
      </c>
      <c r="I3146" s="86">
        <v>39398</v>
      </c>
      <c r="J3146" s="5">
        <v>31.09</v>
      </c>
      <c r="L3146" s="86">
        <v>39559</v>
      </c>
      <c r="M3146" s="5">
        <v>1.276</v>
      </c>
      <c r="O3146" s="86">
        <f t="shared" ca="1" si="345"/>
        <v>39559</v>
      </c>
      <c r="P3146" s="5">
        <v>1481.05</v>
      </c>
      <c r="Q3146" s="5">
        <v>29.507491580913801</v>
      </c>
      <c r="R3146" s="1"/>
      <c r="V3146" s="86">
        <v>39520</v>
      </c>
      <c r="W3146" s="5">
        <v>71</v>
      </c>
      <c r="Z3146" s="86">
        <v>39399</v>
      </c>
      <c r="AA3146" s="5">
        <v>101.75</v>
      </c>
      <c r="AC3146" s="1">
        <v>39407</v>
      </c>
      <c r="AD3146">
        <v>4.8179999999999996</v>
      </c>
      <c r="AE3146" s="87">
        <f t="shared" ca="1" si="346"/>
        <v>-9.3500000000000583E-2</v>
      </c>
      <c r="AF3146" s="87">
        <f t="shared" ca="1" si="347"/>
        <v>6.9305332887640875E-2</v>
      </c>
      <c r="AG3146" s="87">
        <f t="shared" ca="1" si="348"/>
        <v>1.1175149141435858</v>
      </c>
      <c r="AI3146" s="1">
        <v>39255</v>
      </c>
      <c r="AJ3146">
        <v>1502.56</v>
      </c>
      <c r="AK3146" s="85">
        <f t="shared" ca="1" si="351"/>
        <v>-1.2979767316439047E-2</v>
      </c>
      <c r="AL3146" s="87">
        <f t="shared" ca="1" si="349"/>
        <v>1.0148271348499105E-2</v>
      </c>
      <c r="AM3146" s="87">
        <f t="shared" ca="1" si="350"/>
        <v>16.363595862254616</v>
      </c>
    </row>
    <row r="3147" spans="2:39" x14ac:dyDescent="0.45">
      <c r="B3147" s="86">
        <v>39507</v>
      </c>
      <c r="C3147" s="5">
        <v>148.75</v>
      </c>
      <c r="E3147" s="86">
        <v>39552</v>
      </c>
      <c r="F3147" s="5">
        <v>4.1935000000000002</v>
      </c>
      <c r="G3147" s="5">
        <v>1.3532430183328745</v>
      </c>
      <c r="I3147" s="86">
        <v>39395</v>
      </c>
      <c r="J3147" s="5">
        <v>28.5</v>
      </c>
      <c r="L3147" s="86">
        <v>39556</v>
      </c>
      <c r="M3147" s="5">
        <v>1.3165</v>
      </c>
      <c r="O3147" s="86">
        <f t="shared" ca="1" si="345"/>
        <v>39556</v>
      </c>
      <c r="P3147" s="5">
        <v>1439.18</v>
      </c>
      <c r="Q3147" s="5">
        <v>24.183968209762799</v>
      </c>
      <c r="R3147" s="1"/>
      <c r="V3147" s="86">
        <v>39519</v>
      </c>
      <c r="W3147" s="5">
        <v>73.75</v>
      </c>
      <c r="Z3147" s="86">
        <v>39398</v>
      </c>
      <c r="AA3147" s="5">
        <v>102.15</v>
      </c>
      <c r="AC3147" s="1">
        <v>39406</v>
      </c>
      <c r="AD3147">
        <v>4.9115000000000002</v>
      </c>
      <c r="AE3147" s="87">
        <f t="shared" ca="1" si="346"/>
        <v>5.8500000000000441E-2</v>
      </c>
      <c r="AF3147" s="87">
        <f t="shared" ca="1" si="347"/>
        <v>6.7647369990759168E-2</v>
      </c>
      <c r="AG3147" s="87">
        <f t="shared" ca="1" si="348"/>
        <v>1.0907810657200336</v>
      </c>
      <c r="AI3147" s="1">
        <v>39254</v>
      </c>
      <c r="AJ3147">
        <v>1522.19</v>
      </c>
      <c r="AK3147" s="85">
        <f t="shared" ca="1" si="351"/>
        <v>6.1614083415642467E-3</v>
      </c>
      <c r="AL3147" s="87">
        <f t="shared" ca="1" si="349"/>
        <v>8.5216215815653584E-3</v>
      </c>
      <c r="AM3147" s="87">
        <f t="shared" ca="1" si="350"/>
        <v>13.74070192480869</v>
      </c>
    </row>
    <row r="3148" spans="2:39" x14ac:dyDescent="0.45">
      <c r="B3148" s="86">
        <v>39506</v>
      </c>
      <c r="C3148" s="5">
        <v>141.9</v>
      </c>
      <c r="E3148" s="86">
        <v>39549</v>
      </c>
      <c r="F3148" s="5">
        <v>4.1085000000000003</v>
      </c>
      <c r="G3148" s="5">
        <v>1.1249474061780262</v>
      </c>
      <c r="I3148" s="86">
        <v>39394</v>
      </c>
      <c r="J3148" s="5">
        <v>26.16</v>
      </c>
      <c r="L3148" s="86">
        <v>39555</v>
      </c>
      <c r="M3148" s="5">
        <v>1.367</v>
      </c>
      <c r="O3148" s="86">
        <f t="shared" ca="1" si="345"/>
        <v>39555</v>
      </c>
      <c r="P3148" s="5">
        <v>1453.7</v>
      </c>
      <c r="Q3148" s="5">
        <v>24.1081241535353</v>
      </c>
      <c r="R3148" s="1"/>
      <c r="V3148" s="86">
        <v>39518</v>
      </c>
      <c r="W3148" s="5">
        <v>75.05</v>
      </c>
      <c r="Z3148" s="86">
        <v>39395</v>
      </c>
      <c r="AA3148" s="5">
        <v>101.75</v>
      </c>
      <c r="AC3148" s="1">
        <v>39405</v>
      </c>
      <c r="AD3148">
        <v>4.8529999999999998</v>
      </c>
      <c r="AE3148" s="87">
        <f t="shared" ca="1" si="346"/>
        <v>-5.2500000000000213E-2</v>
      </c>
      <c r="AF3148" s="87">
        <f t="shared" ca="1" si="347"/>
        <v>4.7198825903476009E-2</v>
      </c>
      <c r="AG3148" s="87">
        <f t="shared" ca="1" si="348"/>
        <v>0.76105819970178745</v>
      </c>
      <c r="AI3148" s="1">
        <v>39253</v>
      </c>
      <c r="AJ3148">
        <v>1512.84</v>
      </c>
      <c r="AK3148" s="85">
        <f t="shared" ca="1" si="351"/>
        <v>-1.3700957784256573E-2</v>
      </c>
      <c r="AL3148" s="87">
        <f t="shared" ca="1" si="349"/>
        <v>8.6292273372849965E-3</v>
      </c>
      <c r="AM3148" s="87">
        <f t="shared" ca="1" si="350"/>
        <v>13.914210992371123</v>
      </c>
    </row>
    <row r="3149" spans="2:39" x14ac:dyDescent="0.45">
      <c r="B3149" s="86">
        <v>39505</v>
      </c>
      <c r="C3149" s="5">
        <v>142.25</v>
      </c>
      <c r="E3149" s="86">
        <v>39548</v>
      </c>
      <c r="F3149" s="5">
        <v>4.1825000000000001</v>
      </c>
      <c r="G3149" s="5">
        <v>1.0183049641438466</v>
      </c>
      <c r="I3149" s="86">
        <v>39393</v>
      </c>
      <c r="J3149" s="5">
        <v>26.49</v>
      </c>
      <c r="L3149" s="86">
        <v>39554</v>
      </c>
      <c r="M3149" s="5">
        <v>1.4884999999999999</v>
      </c>
      <c r="O3149" s="86">
        <f t="shared" ca="1" si="345"/>
        <v>39554</v>
      </c>
      <c r="P3149" s="5">
        <v>1474.77</v>
      </c>
      <c r="Q3149" s="5">
        <v>24.140070195905899</v>
      </c>
      <c r="R3149" s="1"/>
      <c r="V3149" s="86">
        <v>39517</v>
      </c>
      <c r="W3149" s="5">
        <v>86.5</v>
      </c>
      <c r="Z3149" s="86">
        <v>39394</v>
      </c>
      <c r="AA3149" s="5">
        <v>101.3</v>
      </c>
      <c r="AC3149" s="1">
        <v>39402</v>
      </c>
      <c r="AD3149">
        <v>4.9055</v>
      </c>
      <c r="AE3149" s="87">
        <f t="shared" ca="1" si="346"/>
        <v>2.2999999999999687E-2</v>
      </c>
      <c r="AF3149" s="87">
        <f t="shared" ca="1" si="347"/>
        <v>5.3705019939169929E-2</v>
      </c>
      <c r="AG3149" s="87">
        <f t="shared" ca="1" si="348"/>
        <v>0.86596742625420164</v>
      </c>
      <c r="AI3149" s="1">
        <v>39252</v>
      </c>
      <c r="AJ3149">
        <v>1533.71</v>
      </c>
      <c r="AK3149" s="85">
        <f t="shared" ca="1" si="351"/>
        <v>1.7358622978178708E-3</v>
      </c>
      <c r="AL3149" s="87">
        <f t="shared" ca="1" si="349"/>
        <v>3.4105549899401308E-3</v>
      </c>
      <c r="AM3149" s="87">
        <f t="shared" ca="1" si="350"/>
        <v>5.4993546787286203</v>
      </c>
    </row>
    <row r="3150" spans="2:39" x14ac:dyDescent="0.45">
      <c r="B3150" s="86">
        <v>39504</v>
      </c>
      <c r="C3150" s="5">
        <v>145.80000000000001</v>
      </c>
      <c r="E3150" s="86">
        <v>39547</v>
      </c>
      <c r="F3150" s="5">
        <v>4.1254999999999997</v>
      </c>
      <c r="G3150" s="5">
        <v>1.6658726441918219</v>
      </c>
      <c r="I3150" s="86">
        <v>39392</v>
      </c>
      <c r="J3150" s="5">
        <v>21.39</v>
      </c>
      <c r="L3150" s="86">
        <v>39553</v>
      </c>
      <c r="M3150" s="5">
        <v>1.5235000000000001</v>
      </c>
      <c r="O3150" s="86">
        <f t="shared" ca="1" si="345"/>
        <v>39553</v>
      </c>
      <c r="P3150" s="5">
        <v>1475.62</v>
      </c>
      <c r="Q3150" s="5">
        <v>26.030604715123001</v>
      </c>
      <c r="R3150" s="1"/>
      <c r="V3150" s="86">
        <v>39514</v>
      </c>
      <c r="W3150" s="5">
        <v>86</v>
      </c>
      <c r="Z3150" s="86">
        <v>39393</v>
      </c>
      <c r="AA3150" s="5">
        <v>102.6</v>
      </c>
      <c r="AC3150" s="1">
        <v>39401</v>
      </c>
      <c r="AD3150">
        <v>4.8825000000000003</v>
      </c>
      <c r="AE3150" s="87">
        <f t="shared" ca="1" si="346"/>
        <v>-8.8999999999999524E-2</v>
      </c>
      <c r="AF3150" s="87">
        <f t="shared" ca="1" si="347"/>
        <v>5.0465128224018697E-2</v>
      </c>
      <c r="AG3150" s="87">
        <f t="shared" ca="1" si="348"/>
        <v>0.81372574208594906</v>
      </c>
      <c r="AI3150" s="1">
        <v>39251</v>
      </c>
      <c r="AJ3150">
        <v>1531.05</v>
      </c>
      <c r="AK3150" s="85">
        <f t="shared" ca="1" si="351"/>
        <v>-1.2141152159179064E-3</v>
      </c>
      <c r="AL3150" s="87">
        <f t="shared" ca="1" si="349"/>
        <v>6.7244232376005514E-3</v>
      </c>
      <c r="AM3150" s="87">
        <f t="shared" ca="1" si="350"/>
        <v>10.842806670036772</v>
      </c>
    </row>
    <row r="3151" spans="2:39" x14ac:dyDescent="0.45">
      <c r="B3151" s="86">
        <v>39503</v>
      </c>
      <c r="C3151" s="5">
        <v>153.05000000000001</v>
      </c>
      <c r="E3151" s="86">
        <v>39546</v>
      </c>
      <c r="F3151" s="5">
        <v>4.1974999999999998</v>
      </c>
      <c r="G3151" s="5">
        <v>1.6147074038351297</v>
      </c>
      <c r="I3151" s="86">
        <v>39391</v>
      </c>
      <c r="J3151" s="5">
        <v>24.31</v>
      </c>
      <c r="L3151" s="86">
        <v>39552</v>
      </c>
      <c r="M3151" s="5">
        <v>1.5595000000000001</v>
      </c>
      <c r="O3151" s="86">
        <f t="shared" ca="1" si="345"/>
        <v>39552</v>
      </c>
      <c r="P3151" s="5">
        <v>1520.27</v>
      </c>
      <c r="Q3151" s="5">
        <v>20.325054360477701</v>
      </c>
      <c r="R3151" s="1"/>
      <c r="V3151" s="86">
        <v>39513</v>
      </c>
      <c r="W3151" s="5">
        <v>91.29</v>
      </c>
      <c r="Z3151" s="86">
        <v>39392</v>
      </c>
      <c r="AA3151" s="5">
        <v>102.73</v>
      </c>
      <c r="AC3151" s="1">
        <v>39400</v>
      </c>
      <c r="AD3151">
        <v>4.9714999999999998</v>
      </c>
      <c r="AE3151" s="87">
        <f t="shared" ca="1" si="346"/>
        <v>-2.5000000000000355E-2</v>
      </c>
      <c r="AF3151" s="87">
        <f t="shared" ca="1" si="347"/>
        <v>4.1142789971836589E-2</v>
      </c>
      <c r="AG3151" s="87">
        <f t="shared" ca="1" si="348"/>
        <v>0.66340755447411881</v>
      </c>
      <c r="AI3151" s="1">
        <v>39248</v>
      </c>
      <c r="AJ3151">
        <v>1532.91</v>
      </c>
      <c r="AK3151" s="85">
        <f t="shared" ca="1" si="351"/>
        <v>6.5055139969241163E-3</v>
      </c>
      <c r="AL3151" s="87">
        <f t="shared" ca="1" si="349"/>
        <v>1.074992925074178E-2</v>
      </c>
      <c r="AM3151" s="87">
        <f t="shared" ca="1" si="350"/>
        <v>17.333740079090827</v>
      </c>
    </row>
    <row r="3152" spans="2:39" x14ac:dyDescent="0.45">
      <c r="B3152" s="86">
        <v>39500</v>
      </c>
      <c r="C3152" s="5">
        <v>151.05000000000001</v>
      </c>
      <c r="E3152" s="86">
        <v>39545</v>
      </c>
      <c r="F3152" s="5">
        <v>4.1604999999999999</v>
      </c>
      <c r="G3152" s="5">
        <v>1.7219983546256117</v>
      </c>
      <c r="I3152" s="86">
        <v>39388</v>
      </c>
      <c r="J3152" s="5">
        <v>23.01</v>
      </c>
      <c r="L3152" s="86">
        <v>39549</v>
      </c>
      <c r="M3152" s="5">
        <v>1.5325</v>
      </c>
      <c r="O3152" s="86">
        <f t="shared" ref="O3152:O3215" ca="1" si="352">VALUE(L3152)</f>
        <v>39549</v>
      </c>
      <c r="P3152" s="5">
        <v>1502.17</v>
      </c>
      <c r="Q3152" s="5">
        <v>19.076920589260901</v>
      </c>
      <c r="R3152" s="1"/>
      <c r="V3152" s="86">
        <v>39512</v>
      </c>
      <c r="W3152" s="5">
        <v>82.5</v>
      </c>
      <c r="Z3152" s="86">
        <v>39391</v>
      </c>
      <c r="AA3152" s="5">
        <v>102.2</v>
      </c>
      <c r="AC3152" s="1">
        <v>39399</v>
      </c>
      <c r="AD3152">
        <v>4.9965000000000002</v>
      </c>
      <c r="AE3152" s="87">
        <f t="shared" ca="1" si="346"/>
        <v>2.5500000000000078E-2</v>
      </c>
      <c r="AF3152" s="87">
        <f t="shared" ca="1" si="347"/>
        <v>4.1227771788767097E-2</v>
      </c>
      <c r="AG3152" s="87">
        <f t="shared" ca="1" si="348"/>
        <v>0.66477784509814375</v>
      </c>
      <c r="AI3152" s="1">
        <v>39247</v>
      </c>
      <c r="AJ3152">
        <v>1522.97</v>
      </c>
      <c r="AK3152" s="85">
        <f t="shared" ca="1" si="351"/>
        <v>4.8047903298739786E-3</v>
      </c>
      <c r="AL3152" s="87">
        <f t="shared" ca="1" si="349"/>
        <v>1.0660829224316735E-2</v>
      </c>
      <c r="AM3152" s="87">
        <f t="shared" ca="1" si="350"/>
        <v>17.190070603407044</v>
      </c>
    </row>
    <row r="3153" spans="2:39" x14ac:dyDescent="0.45">
      <c r="B3153" s="86">
        <v>39499</v>
      </c>
      <c r="C3153" s="5">
        <v>152.65</v>
      </c>
      <c r="E3153" s="86">
        <v>39542</v>
      </c>
      <c r="F3153" s="5">
        <v>4.0975000000000001</v>
      </c>
      <c r="G3153" s="5">
        <v>2.032046177296829</v>
      </c>
      <c r="I3153" s="86">
        <v>39387</v>
      </c>
      <c r="J3153" s="5">
        <v>23.21</v>
      </c>
      <c r="L3153" s="86">
        <v>39548</v>
      </c>
      <c r="M3153" s="5">
        <v>1.5309999999999999</v>
      </c>
      <c r="O3153" s="86">
        <f t="shared" ca="1" si="352"/>
        <v>39548</v>
      </c>
      <c r="P3153" s="5">
        <v>1509.65</v>
      </c>
      <c r="Q3153" s="5">
        <v>19.634164513918801</v>
      </c>
      <c r="R3153" s="1"/>
      <c r="V3153" s="86">
        <v>39511</v>
      </c>
      <c r="W3153" s="5">
        <v>75.5</v>
      </c>
      <c r="Z3153" s="86">
        <v>39388</v>
      </c>
      <c r="AA3153" s="5">
        <v>102.25</v>
      </c>
      <c r="AC3153" s="1">
        <v>39398</v>
      </c>
      <c r="AD3153">
        <v>4.9710000000000001</v>
      </c>
      <c r="AE3153" s="87">
        <f t="shared" ca="1" si="346"/>
        <v>8.0000000000000071E-3</v>
      </c>
      <c r="AF3153" s="87">
        <f t="shared" ca="1" si="347"/>
        <v>3.1089588289329097E-2</v>
      </c>
      <c r="AG3153" s="87">
        <f t="shared" ca="1" si="348"/>
        <v>0.50130454815411074</v>
      </c>
      <c r="AI3153" s="1">
        <v>39246</v>
      </c>
      <c r="AJ3153">
        <v>1515.67</v>
      </c>
      <c r="AK3153" s="85">
        <f t="shared" ca="1" si="351"/>
        <v>1.5070066867546436E-2</v>
      </c>
      <c r="AL3153" s="87">
        <f t="shared" ca="1" si="349"/>
        <v>1.1580363952451772E-2</v>
      </c>
      <c r="AM3153" s="87">
        <f t="shared" ca="1" si="350"/>
        <v>18.672775800754302</v>
      </c>
    </row>
    <row r="3154" spans="2:39" x14ac:dyDescent="0.45">
      <c r="B3154" s="86">
        <v>39498</v>
      </c>
      <c r="C3154" s="5">
        <v>150.55000000000001</v>
      </c>
      <c r="E3154" s="86">
        <v>39541</v>
      </c>
      <c r="F3154" s="5">
        <v>4.2584999999999997</v>
      </c>
      <c r="G3154" s="5">
        <v>1.223720420139613</v>
      </c>
      <c r="I3154" s="86">
        <v>39386</v>
      </c>
      <c r="J3154" s="5">
        <v>18.53</v>
      </c>
      <c r="L3154" s="86">
        <v>39547</v>
      </c>
      <c r="M3154" s="5">
        <v>1.5445</v>
      </c>
      <c r="O3154" s="86">
        <f t="shared" ca="1" si="352"/>
        <v>39547</v>
      </c>
      <c r="P3154" s="5">
        <v>1508.44</v>
      </c>
      <c r="Q3154" s="5">
        <v>19.727255554110801</v>
      </c>
      <c r="R3154" s="1"/>
      <c r="V3154" s="86">
        <v>39510</v>
      </c>
      <c r="W3154" s="5">
        <v>70.8</v>
      </c>
      <c r="Z3154" s="86">
        <v>39387</v>
      </c>
      <c r="AA3154" s="5">
        <v>102.5</v>
      </c>
      <c r="AC3154" s="1">
        <v>39395</v>
      </c>
      <c r="AD3154">
        <v>4.9630000000000001</v>
      </c>
      <c r="AE3154" s="87">
        <f t="shared" ca="1" si="346"/>
        <v>-6.7999999999999616E-2</v>
      </c>
      <c r="AF3154" s="87">
        <f t="shared" ca="1" si="347"/>
        <v>3.8955904558872635E-2</v>
      </c>
      <c r="AG3154" s="87">
        <f t="shared" ca="1" si="348"/>
        <v>0.62814508674349934</v>
      </c>
      <c r="AI3154" s="1">
        <v>39245</v>
      </c>
      <c r="AJ3154">
        <v>1493</v>
      </c>
      <c r="AK3154" s="85">
        <f t="shared" ca="1" si="351"/>
        <v>-1.0739180929706308E-2</v>
      </c>
      <c r="AL3154" s="87">
        <f t="shared" ca="1" si="349"/>
        <v>1.2815380658558799E-2</v>
      </c>
      <c r="AM3154" s="87">
        <f t="shared" ca="1" si="350"/>
        <v>20.66418040237221</v>
      </c>
    </row>
    <row r="3155" spans="2:39" x14ac:dyDescent="0.45">
      <c r="B3155" s="86">
        <v>39497</v>
      </c>
      <c r="C3155" s="5">
        <v>149.05000000000001</v>
      </c>
      <c r="E3155" s="86">
        <v>39540</v>
      </c>
      <c r="F3155" s="5">
        <v>4.2694999999999999</v>
      </c>
      <c r="G3155" s="5">
        <v>1.7138066791016215</v>
      </c>
      <c r="I3155" s="86">
        <v>39385</v>
      </c>
      <c r="J3155" s="5">
        <v>21.07</v>
      </c>
      <c r="L3155" s="86">
        <v>39546</v>
      </c>
      <c r="M3155" s="5">
        <v>1.5275000000000001</v>
      </c>
      <c r="O3155" s="86">
        <f t="shared" ca="1" si="352"/>
        <v>39546</v>
      </c>
      <c r="P3155" s="5">
        <v>1549.38</v>
      </c>
      <c r="Q3155" s="5">
        <v>19.354912088744399</v>
      </c>
      <c r="R3155" s="1"/>
      <c r="V3155" s="86">
        <v>39507</v>
      </c>
      <c r="W3155" s="5">
        <v>71</v>
      </c>
      <c r="Z3155" s="86">
        <v>39386</v>
      </c>
      <c r="AA3155" s="5">
        <v>103.85</v>
      </c>
      <c r="AC3155" s="1">
        <v>39394</v>
      </c>
      <c r="AD3155">
        <v>5.0309999999999997</v>
      </c>
      <c r="AE3155" s="87">
        <f t="shared" ca="1" si="346"/>
        <v>-2.6000000000000689E-2</v>
      </c>
      <c r="AF3155" s="87">
        <f t="shared" ca="1" si="347"/>
        <v>3.9400719113572999E-2</v>
      </c>
      <c r="AG3155" s="87">
        <f t="shared" ca="1" si="348"/>
        <v>0.63531750592387726</v>
      </c>
      <c r="AI3155" s="1">
        <v>39244</v>
      </c>
      <c r="AJ3155">
        <v>1509.12</v>
      </c>
      <c r="AK3155" s="85">
        <f t="shared" ca="1" si="351"/>
        <v>9.6128673965282044E-4</v>
      </c>
      <c r="AL3155" s="87">
        <f t="shared" ca="1" si="349"/>
        <v>1.2525527095568966E-2</v>
      </c>
      <c r="AM3155" s="87">
        <f t="shared" ca="1" si="350"/>
        <v>20.196805575554862</v>
      </c>
    </row>
    <row r="3156" spans="2:39" x14ac:dyDescent="0.45">
      <c r="B3156" s="86">
        <v>39493</v>
      </c>
      <c r="C3156" s="5">
        <v>145.15</v>
      </c>
      <c r="E3156" s="86">
        <v>39539</v>
      </c>
      <c r="F3156" s="5">
        <v>4.2015000000000002</v>
      </c>
      <c r="G3156" s="5">
        <v>1.8064435594098491</v>
      </c>
      <c r="I3156" s="86">
        <v>39384</v>
      </c>
      <c r="J3156" s="5">
        <v>19.87</v>
      </c>
      <c r="L3156" s="86">
        <v>39545</v>
      </c>
      <c r="M3156" s="5">
        <v>1.4730000000000001</v>
      </c>
      <c r="O3156" s="86">
        <f t="shared" ca="1" si="352"/>
        <v>39545</v>
      </c>
      <c r="P3156" s="5">
        <v>1531.02</v>
      </c>
      <c r="Q3156" s="5">
        <v>18.1197168608727</v>
      </c>
      <c r="R3156" s="1"/>
      <c r="V3156" s="86">
        <v>39506</v>
      </c>
      <c r="W3156" s="5">
        <v>70.7</v>
      </c>
      <c r="Z3156" s="86">
        <v>39385</v>
      </c>
      <c r="AA3156" s="5">
        <v>103.2</v>
      </c>
      <c r="AC3156" s="1">
        <v>39393</v>
      </c>
      <c r="AD3156">
        <v>5.0570000000000004</v>
      </c>
      <c r="AE3156" s="87">
        <f t="shared" ca="1" si="346"/>
        <v>-2.7499999999999858E-2</v>
      </c>
      <c r="AF3156" s="87">
        <f t="shared" ca="1" si="347"/>
        <v>3.3915028625473111E-2</v>
      </c>
      <c r="AG3156" s="87">
        <f t="shared" ca="1" si="348"/>
        <v>0.54686340463897531</v>
      </c>
      <c r="AI3156" s="1">
        <v>39241</v>
      </c>
      <c r="AJ3156">
        <v>1507.67</v>
      </c>
      <c r="AK3156" s="85">
        <f t="shared" ca="1" si="351"/>
        <v>1.1306188027129122E-2</v>
      </c>
      <c r="AL3156" s="87">
        <f t="shared" ca="1" si="349"/>
        <v>1.2153058111511812E-2</v>
      </c>
      <c r="AM3156" s="87">
        <f t="shared" ca="1" si="350"/>
        <v>19.596217385011727</v>
      </c>
    </row>
    <row r="3157" spans="2:39" x14ac:dyDescent="0.45">
      <c r="B3157" s="86">
        <v>39492</v>
      </c>
      <c r="C3157" s="5">
        <v>147.9</v>
      </c>
      <c r="E3157" s="86">
        <v>39538</v>
      </c>
      <c r="F3157" s="5">
        <v>4.0705</v>
      </c>
      <c r="G3157" s="5">
        <v>1.3679788923810137</v>
      </c>
      <c r="I3157" s="86">
        <v>39381</v>
      </c>
      <c r="J3157" s="5">
        <v>19.559999999999999</v>
      </c>
      <c r="L3157" s="86">
        <v>39542</v>
      </c>
      <c r="M3157" s="5">
        <v>1.4804999999999999</v>
      </c>
      <c r="O3157" s="86">
        <f t="shared" ca="1" si="352"/>
        <v>39542</v>
      </c>
      <c r="P3157" s="5">
        <v>1540.98</v>
      </c>
      <c r="Q3157" s="5">
        <v>17.809333812668001</v>
      </c>
      <c r="R3157" s="1"/>
      <c r="V3157" s="86">
        <v>39505</v>
      </c>
      <c r="W3157" s="5">
        <v>68.3</v>
      </c>
      <c r="Z3157" s="86">
        <v>39384</v>
      </c>
      <c r="AA3157" s="5">
        <v>103.4</v>
      </c>
      <c r="AC3157" s="1">
        <v>39392</v>
      </c>
      <c r="AD3157">
        <v>5.0845000000000002</v>
      </c>
      <c r="AE3157" s="87">
        <f t="shared" ca="1" si="346"/>
        <v>2.7000000000000135E-2</v>
      </c>
      <c r="AF3157" s="87">
        <f t="shared" ca="1" si="347"/>
        <v>6.8448277309707886E-2</v>
      </c>
      <c r="AG3157" s="87">
        <f t="shared" ca="1" si="348"/>
        <v>1.1036953081957603</v>
      </c>
      <c r="AI3157" s="1">
        <v>39240</v>
      </c>
      <c r="AJ3157">
        <v>1490.72</v>
      </c>
      <c r="AK3157" s="85">
        <f t="shared" ca="1" si="351"/>
        <v>-1.7725938674770216E-2</v>
      </c>
      <c r="AL3157" s="87">
        <f t="shared" ca="1" si="349"/>
        <v>8.1336991667349777E-3</v>
      </c>
      <c r="AM3157" s="87">
        <f t="shared" ca="1" si="350"/>
        <v>13.115195825867707</v>
      </c>
    </row>
    <row r="3158" spans="2:39" x14ac:dyDescent="0.45">
      <c r="B3158" s="86">
        <v>39491</v>
      </c>
      <c r="C3158" s="5">
        <v>141.65</v>
      </c>
      <c r="E3158" s="86">
        <v>39535</v>
      </c>
      <c r="F3158" s="5">
        <v>4.1055000000000001</v>
      </c>
      <c r="G3158" s="5">
        <v>1.3957003916791459</v>
      </c>
      <c r="I3158" s="86">
        <v>39380</v>
      </c>
      <c r="J3158" s="5">
        <v>21.17</v>
      </c>
      <c r="L3158" s="86">
        <v>39541</v>
      </c>
      <c r="M3158" s="5">
        <v>1.5209999999999999</v>
      </c>
      <c r="O3158" s="86">
        <f t="shared" ca="1" si="352"/>
        <v>39541</v>
      </c>
      <c r="P3158" s="5">
        <v>1535.28</v>
      </c>
      <c r="Q3158" s="5">
        <v>18.005454887583099</v>
      </c>
      <c r="R3158" s="1"/>
      <c r="V3158" s="86">
        <v>39504</v>
      </c>
      <c r="W3158" s="5">
        <v>70.5</v>
      </c>
      <c r="Z3158" s="86">
        <v>39381</v>
      </c>
      <c r="AA3158" s="5">
        <v>103.09</v>
      </c>
      <c r="AC3158" s="1">
        <v>39391</v>
      </c>
      <c r="AD3158">
        <v>5.0575000000000001</v>
      </c>
      <c r="AE3158" s="87">
        <f t="shared" ca="1" si="346"/>
        <v>5.1499999999999879E-2</v>
      </c>
      <c r="AF3158" s="87">
        <f t="shared" ca="1" si="347"/>
        <v>8.5331217421683883E-2</v>
      </c>
      <c r="AG3158" s="87">
        <f t="shared" ca="1" si="348"/>
        <v>1.375924537659438</v>
      </c>
      <c r="AI3158" s="1">
        <v>39239</v>
      </c>
      <c r="AJ3158">
        <v>1517.38</v>
      </c>
      <c r="AK3158" s="85">
        <f t="shared" ca="1" si="351"/>
        <v>-8.9032943542946812E-3</v>
      </c>
      <c r="AL3158" s="87">
        <f t="shared" ca="1" si="349"/>
        <v>5.9572909122443023E-3</v>
      </c>
      <c r="AM3158" s="87">
        <f t="shared" ca="1" si="350"/>
        <v>9.605842963222031</v>
      </c>
    </row>
    <row r="3159" spans="2:39" x14ac:dyDescent="0.45">
      <c r="B3159" s="86">
        <v>39490</v>
      </c>
      <c r="C3159" s="5">
        <v>139.80000000000001</v>
      </c>
      <c r="E3159" s="86">
        <v>39534</v>
      </c>
      <c r="F3159" s="5">
        <v>4.2134999999999998</v>
      </c>
      <c r="G3159" s="5">
        <v>1.9104474824850148</v>
      </c>
      <c r="I3159" s="86">
        <v>39379</v>
      </c>
      <c r="J3159" s="5">
        <v>20.8</v>
      </c>
      <c r="L3159" s="86">
        <v>39540</v>
      </c>
      <c r="M3159" s="5">
        <v>1.5445</v>
      </c>
      <c r="O3159" s="86">
        <f t="shared" ca="1" si="352"/>
        <v>39540</v>
      </c>
      <c r="P3159" s="5">
        <v>1514.41</v>
      </c>
      <c r="Q3159" s="5">
        <v>15.9621847415074</v>
      </c>
      <c r="R3159" s="1"/>
      <c r="V3159" s="86">
        <v>39503</v>
      </c>
      <c r="W3159" s="5">
        <v>74</v>
      </c>
      <c r="Z3159" s="86">
        <v>39380</v>
      </c>
      <c r="AA3159" s="5">
        <v>102.85</v>
      </c>
      <c r="AC3159" s="1">
        <v>39388</v>
      </c>
      <c r="AD3159">
        <v>5.0060000000000002</v>
      </c>
      <c r="AE3159" s="87">
        <f t="shared" ca="1" si="346"/>
        <v>1.5000000000000568E-3</v>
      </c>
      <c r="AF3159" s="87">
        <f t="shared" ca="1" si="347"/>
        <v>8.0892289496589401E-2</v>
      </c>
      <c r="AG3159" s="87">
        <f t="shared" ca="1" si="348"/>
        <v>1.3043489755429745</v>
      </c>
      <c r="AI3159" s="1">
        <v>39238</v>
      </c>
      <c r="AJ3159">
        <v>1530.95</v>
      </c>
      <c r="AK3159" s="85">
        <f t="shared" ca="1" si="351"/>
        <v>-5.3613493328488557E-3</v>
      </c>
      <c r="AL3159" s="87">
        <f t="shared" ca="1" si="349"/>
        <v>3.9190996816712833E-3</v>
      </c>
      <c r="AM3159" s="87">
        <f t="shared" ca="1" si="350"/>
        <v>6.3193583549817358</v>
      </c>
    </row>
    <row r="3160" spans="2:39" x14ac:dyDescent="0.45">
      <c r="B3160" s="86">
        <v>39489</v>
      </c>
      <c r="C3160" s="5">
        <v>140.25</v>
      </c>
      <c r="E3160" s="86">
        <v>39533</v>
      </c>
      <c r="F3160" s="5">
        <v>4.1165000000000003</v>
      </c>
      <c r="G3160" s="5">
        <v>1.8877207376445631</v>
      </c>
      <c r="I3160" s="86">
        <v>39378</v>
      </c>
      <c r="J3160" s="5">
        <v>20.41</v>
      </c>
      <c r="L3160" s="86">
        <v>39539</v>
      </c>
      <c r="M3160" s="5">
        <v>1.5965</v>
      </c>
      <c r="O3160" s="86">
        <f t="shared" ca="1" si="352"/>
        <v>39539</v>
      </c>
      <c r="P3160" s="5">
        <v>1515.88</v>
      </c>
      <c r="Q3160" s="5">
        <v>16.532750852992798</v>
      </c>
      <c r="R3160" s="1"/>
      <c r="V3160" s="86">
        <v>39500</v>
      </c>
      <c r="W3160" s="5">
        <v>74.7</v>
      </c>
      <c r="Z3160" s="86">
        <v>39379</v>
      </c>
      <c r="AA3160" s="5">
        <v>102.7</v>
      </c>
      <c r="AC3160" s="1">
        <v>39387</v>
      </c>
      <c r="AD3160">
        <v>5.0045000000000002</v>
      </c>
      <c r="AE3160" s="87">
        <f t="shared" ca="1" si="346"/>
        <v>-0.10400000000000009</v>
      </c>
      <c r="AF3160" s="87">
        <f t="shared" ca="1" si="347"/>
        <v>8.1844746318869094E-2</v>
      </c>
      <c r="AG3160" s="87">
        <f t="shared" ca="1" si="348"/>
        <v>1.3197068803336631</v>
      </c>
      <c r="AI3160" s="1">
        <v>39237</v>
      </c>
      <c r="AJ3160">
        <v>1539.18</v>
      </c>
      <c r="AK3160" s="85">
        <f t="shared" ca="1" si="351"/>
        <v>1.8468426849634985E-3</v>
      </c>
      <c r="AL3160" s="87">
        <f t="shared" ca="1" si="349"/>
        <v>3.3228901749563517E-3</v>
      </c>
      <c r="AM3160" s="87">
        <f t="shared" ca="1" si="350"/>
        <v>5.357999411957393</v>
      </c>
    </row>
    <row r="3161" spans="2:39" x14ac:dyDescent="0.45">
      <c r="B3161" s="86">
        <v>39486</v>
      </c>
      <c r="C3161" s="5">
        <v>139.15</v>
      </c>
      <c r="E3161" s="86">
        <v>39532</v>
      </c>
      <c r="F3161" s="5">
        <v>4.1319999999999997</v>
      </c>
      <c r="G3161" s="5">
        <v>1.8134928315270529</v>
      </c>
      <c r="I3161" s="86">
        <v>39377</v>
      </c>
      <c r="J3161" s="5">
        <v>21.64</v>
      </c>
      <c r="L3161" s="86">
        <v>39538</v>
      </c>
      <c r="M3161" s="5">
        <v>1.6535</v>
      </c>
      <c r="O3161" s="86">
        <f t="shared" ca="1" si="352"/>
        <v>39538</v>
      </c>
      <c r="P3161" s="5">
        <v>1519.59</v>
      </c>
      <c r="Q3161" s="5">
        <v>16.579206785524299</v>
      </c>
      <c r="R3161" s="1"/>
      <c r="V3161" s="86">
        <v>39499</v>
      </c>
      <c r="W3161" s="5">
        <v>71.8</v>
      </c>
      <c r="Z3161" s="86">
        <v>39378</v>
      </c>
      <c r="AA3161" s="5">
        <v>102.7</v>
      </c>
      <c r="AC3161" s="1">
        <v>39386</v>
      </c>
      <c r="AD3161">
        <v>5.1085000000000003</v>
      </c>
      <c r="AE3161" s="87">
        <f t="shared" ca="1" si="346"/>
        <v>9.4000000000000306E-2</v>
      </c>
      <c r="AF3161" s="87">
        <f t="shared" ca="1" si="347"/>
        <v>5.3379927563333186E-2</v>
      </c>
      <c r="AG3161" s="87">
        <f t="shared" ca="1" si="348"/>
        <v>0.8607254692021965</v>
      </c>
      <c r="AI3161" s="1">
        <v>39234</v>
      </c>
      <c r="AJ3161">
        <v>1536.34</v>
      </c>
      <c r="AK3161" s="85">
        <f t="shared" ca="1" si="351"/>
        <v>3.7300823174132988E-3</v>
      </c>
      <c r="AL3161" s="87">
        <f t="shared" ca="1" si="349"/>
        <v>3.3700340654169961E-3</v>
      </c>
      <c r="AM3161" s="87">
        <f t="shared" ca="1" si="350"/>
        <v>5.4340166511876475</v>
      </c>
    </row>
    <row r="3162" spans="2:39" x14ac:dyDescent="0.45">
      <c r="B3162" s="86">
        <v>39485</v>
      </c>
      <c r="C3162" s="5">
        <v>138.05000000000001</v>
      </c>
      <c r="E3162" s="86">
        <v>39531</v>
      </c>
      <c r="F3162" s="5">
        <v>4.1840000000000002</v>
      </c>
      <c r="G3162" s="5">
        <v>2.4860400238129681</v>
      </c>
      <c r="I3162" s="86">
        <v>39374</v>
      </c>
      <c r="J3162" s="5">
        <v>22.96</v>
      </c>
      <c r="L3162" s="86">
        <v>39535</v>
      </c>
      <c r="M3162" s="5">
        <v>1.6225000000000001</v>
      </c>
      <c r="O3162" s="86">
        <f t="shared" ca="1" si="352"/>
        <v>39535</v>
      </c>
      <c r="P3162" s="5">
        <v>1506.33</v>
      </c>
      <c r="Q3162" s="5">
        <v>15.0278768184585</v>
      </c>
      <c r="R3162" s="1"/>
      <c r="V3162" s="86">
        <v>39498</v>
      </c>
      <c r="W3162" s="5">
        <v>70.3</v>
      </c>
      <c r="Z3162" s="86">
        <v>39377</v>
      </c>
      <c r="AA3162" s="5">
        <v>101.85</v>
      </c>
      <c r="AC3162" s="1">
        <v>39385</v>
      </c>
      <c r="AD3162">
        <v>5.0145</v>
      </c>
      <c r="AE3162" s="87">
        <f t="shared" ca="1" si="346"/>
        <v>-1.9999999999997797E-3</v>
      </c>
      <c r="AF3162" s="87">
        <f t="shared" ca="1" si="347"/>
        <v>3.6921087019028624E-2</v>
      </c>
      <c r="AG3162" s="87">
        <f t="shared" ca="1" si="348"/>
        <v>0.59533463978953705</v>
      </c>
      <c r="AI3162" s="1">
        <v>39233</v>
      </c>
      <c r="AJ3162">
        <v>1530.62</v>
      </c>
      <c r="AK3162" s="85">
        <f t="shared" ca="1" si="351"/>
        <v>2.5483117572593078E-4</v>
      </c>
      <c r="AL3162" s="87">
        <f t="shared" ca="1" si="349"/>
        <v>3.5339645003453577E-3</v>
      </c>
      <c r="AM3162" s="87">
        <f t="shared" ca="1" si="350"/>
        <v>5.6983465350242746</v>
      </c>
    </row>
    <row r="3163" spans="2:39" x14ac:dyDescent="0.45">
      <c r="B3163" s="86">
        <v>39484</v>
      </c>
      <c r="C3163" s="5">
        <v>137.4</v>
      </c>
      <c r="E3163" s="86">
        <v>39528</v>
      </c>
      <c r="F3163" s="5">
        <v>3.9740000000000002</v>
      </c>
      <c r="G3163" s="5">
        <v>2.1951005102272609</v>
      </c>
      <c r="I3163" s="86">
        <v>39373</v>
      </c>
      <c r="J3163" s="5">
        <v>18.5</v>
      </c>
      <c r="L3163" s="86">
        <v>39534</v>
      </c>
      <c r="M3163" s="5">
        <v>1.6895</v>
      </c>
      <c r="O3163" s="86">
        <f t="shared" ca="1" si="352"/>
        <v>39534</v>
      </c>
      <c r="P3163" s="5">
        <v>1500.63</v>
      </c>
      <c r="Q3163" s="5">
        <v>15.9203884415346</v>
      </c>
      <c r="R3163" s="1"/>
      <c r="V3163" s="86">
        <v>39497</v>
      </c>
      <c r="W3163" s="5">
        <v>76.3</v>
      </c>
      <c r="Z3163" s="86">
        <v>39374</v>
      </c>
      <c r="AA3163" s="5">
        <v>102.8</v>
      </c>
      <c r="AC3163" s="1">
        <v>39384</v>
      </c>
      <c r="AD3163">
        <v>5.0164999999999997</v>
      </c>
      <c r="AE3163" s="87">
        <f t="shared" ca="1" si="346"/>
        <v>-2.9500000000000526E-2</v>
      </c>
      <c r="AF3163" s="87">
        <f t="shared" ca="1" si="347"/>
        <v>5.6960512638142842E-2</v>
      </c>
      <c r="AG3163" s="87">
        <f t="shared" ca="1" si="348"/>
        <v>0.91846066872784915</v>
      </c>
      <c r="AI3163" s="1">
        <v>39232</v>
      </c>
      <c r="AJ3163">
        <v>1530.23</v>
      </c>
      <c r="AK3163" s="85">
        <f t="shared" ca="1" si="351"/>
        <v>7.9519107876068664E-3</v>
      </c>
      <c r="AL3163" s="87">
        <f t="shared" ca="1" si="349"/>
        <v>7.8218340834364866E-3</v>
      </c>
      <c r="AM3163" s="87">
        <f t="shared" ca="1" si="350"/>
        <v>12.612328489018299</v>
      </c>
    </row>
    <row r="3164" spans="2:39" x14ac:dyDescent="0.45">
      <c r="B3164" s="86">
        <v>39483</v>
      </c>
      <c r="C3164" s="5">
        <v>137.19999999999999</v>
      </c>
      <c r="E3164" s="86">
        <v>39527</v>
      </c>
      <c r="F3164" s="5">
        <v>3.96</v>
      </c>
      <c r="G3164" s="5">
        <v>2.8173822808888844</v>
      </c>
      <c r="I3164" s="86">
        <v>39372</v>
      </c>
      <c r="J3164" s="5">
        <v>18.54</v>
      </c>
      <c r="L3164" s="86">
        <v>39533</v>
      </c>
      <c r="M3164" s="5">
        <v>1.6234999999999999</v>
      </c>
      <c r="O3164" s="86">
        <f t="shared" ca="1" si="352"/>
        <v>39533</v>
      </c>
      <c r="P3164" s="5">
        <v>1540.08</v>
      </c>
      <c r="Q3164" s="5">
        <v>8.6716773573373302</v>
      </c>
      <c r="R3164" s="1"/>
      <c r="V3164" s="86">
        <v>39496</v>
      </c>
      <c r="W3164" s="5">
        <v>72.75</v>
      </c>
      <c r="Z3164" s="86">
        <v>39373</v>
      </c>
      <c r="AA3164" s="5">
        <v>103.26</v>
      </c>
      <c r="AC3164" s="1">
        <v>39381</v>
      </c>
      <c r="AD3164">
        <v>5.0460000000000003</v>
      </c>
      <c r="AE3164" s="87">
        <f t="shared" ca="1" si="346"/>
        <v>3.4500000000000419E-2</v>
      </c>
      <c r="AF3164" s="87">
        <f t="shared" ca="1" si="347"/>
        <v>5.5729256230457831E-2</v>
      </c>
      <c r="AG3164" s="87">
        <f t="shared" ca="1" si="348"/>
        <v>0.89860725570184774</v>
      </c>
      <c r="AI3164" s="1">
        <v>39231</v>
      </c>
      <c r="AJ3164">
        <v>1518.11</v>
      </c>
      <c r="AK3164" s="85">
        <f t="shared" ca="1" si="351"/>
        <v>1.5689690215897512E-3</v>
      </c>
      <c r="AL3164" s="87">
        <f t="shared" ca="1" si="349"/>
        <v>6.4459263585849459E-3</v>
      </c>
      <c r="AM3164" s="87">
        <f t="shared" ca="1" si="350"/>
        <v>10.393743945892666</v>
      </c>
    </row>
    <row r="3165" spans="2:39" x14ac:dyDescent="0.45">
      <c r="B3165" s="86">
        <v>39482</v>
      </c>
      <c r="C3165" s="5">
        <v>133.65</v>
      </c>
      <c r="E3165" s="86">
        <v>39526</v>
      </c>
      <c r="F3165" s="5">
        <v>3.9355000000000002</v>
      </c>
      <c r="G3165" s="5">
        <v>2.7112401067900014</v>
      </c>
      <c r="I3165" s="86">
        <v>39371</v>
      </c>
      <c r="J3165" s="5">
        <v>20.02</v>
      </c>
      <c r="L3165" s="86">
        <v>39532</v>
      </c>
      <c r="M3165" s="5">
        <v>1.5355000000000001</v>
      </c>
      <c r="O3165" s="86">
        <f t="shared" ca="1" si="352"/>
        <v>39532</v>
      </c>
      <c r="P3165" s="5">
        <v>1541.24</v>
      </c>
      <c r="Q3165" s="5">
        <v>10.440953720481801</v>
      </c>
      <c r="R3165" s="1"/>
      <c r="V3165" s="86">
        <v>39493</v>
      </c>
      <c r="W3165" s="5">
        <v>72.75</v>
      </c>
      <c r="Z3165" s="86">
        <v>39372</v>
      </c>
      <c r="AA3165" s="5">
        <v>103.31</v>
      </c>
      <c r="AC3165" s="1">
        <v>39380</v>
      </c>
      <c r="AD3165">
        <v>5.0114999999999998</v>
      </c>
      <c r="AE3165" s="87">
        <f t="shared" ref="AE3165:AE3228" ca="1" si="353">(AD3165-AD3166)</f>
        <v>5.2999999999999936E-2</v>
      </c>
      <c r="AF3165" s="87">
        <f t="shared" ref="AF3165:AF3228" ca="1" si="354">STDEV(AE3165:AE3168)</f>
        <v>5.1769320065073475E-2</v>
      </c>
      <c r="AG3165" s="87">
        <f t="shared" ref="AG3165:AG3228" ca="1" si="355">AF3165*SQRT(260)</f>
        <v>0.83475520363757238</v>
      </c>
      <c r="AI3165" s="1">
        <v>39227</v>
      </c>
      <c r="AJ3165">
        <v>1515.73</v>
      </c>
      <c r="AK3165" s="85">
        <f t="shared" ca="1" si="351"/>
        <v>5.4378879982196647E-3</v>
      </c>
      <c r="AL3165" s="87">
        <f t="shared" ref="AL3165:AL3199" ca="1" si="356">STDEV(AK3165:AK3168)</f>
        <v>6.2452397982859136E-3</v>
      </c>
      <c r="AM3165" s="87">
        <f t="shared" ref="AM3165:AM3199" ca="1" si="357">AL3165*SQRT(260)*100</f>
        <v>10.070146590742615</v>
      </c>
    </row>
    <row r="3166" spans="2:39" x14ac:dyDescent="0.45">
      <c r="B3166" s="86">
        <v>39479</v>
      </c>
      <c r="C3166" s="5">
        <v>134.6</v>
      </c>
      <c r="E3166" s="86">
        <v>39525</v>
      </c>
      <c r="F3166" s="5">
        <v>4.1029999999999998</v>
      </c>
      <c r="G3166" s="5">
        <v>2.5901009471962029</v>
      </c>
      <c r="I3166" s="86">
        <v>39370</v>
      </c>
      <c r="J3166" s="5">
        <v>19.25</v>
      </c>
      <c r="L3166" s="86">
        <v>39531</v>
      </c>
      <c r="M3166" s="5">
        <v>1.554</v>
      </c>
      <c r="O3166" s="86">
        <f t="shared" ca="1" si="352"/>
        <v>39531</v>
      </c>
      <c r="P3166" s="5">
        <v>1538.53</v>
      </c>
      <c r="Q3166" s="5">
        <v>10.462537192349201</v>
      </c>
      <c r="R3166" s="1"/>
      <c r="V3166" s="86">
        <v>39492</v>
      </c>
      <c r="W3166" s="5">
        <v>73.7</v>
      </c>
      <c r="Z3166" s="86">
        <v>39371</v>
      </c>
      <c r="AA3166" s="5">
        <v>104.6</v>
      </c>
      <c r="AC3166" s="1">
        <v>39379</v>
      </c>
      <c r="AD3166">
        <v>4.9584999999999999</v>
      </c>
      <c r="AE3166" s="87">
        <f t="shared" ca="1" si="353"/>
        <v>-7.0000000000000284E-2</v>
      </c>
      <c r="AF3166" s="87">
        <f t="shared" ca="1" si="354"/>
        <v>4.6703631193588065E-2</v>
      </c>
      <c r="AG3166" s="87">
        <f t="shared" ca="1" si="355"/>
        <v>0.75307342492836638</v>
      </c>
      <c r="AI3166" s="1">
        <v>39226</v>
      </c>
      <c r="AJ3166">
        <v>1507.51</v>
      </c>
      <c r="AK3166" s="85">
        <f t="shared" ref="AK3166:AK3203" ca="1" si="358">LN(AJ3166/AJ3167)</f>
        <v>-9.7499278855481611E-3</v>
      </c>
      <c r="AL3166" s="87">
        <f t="shared" ca="1" si="356"/>
        <v>4.9671413113812129E-3</v>
      </c>
      <c r="AM3166" s="87">
        <f t="shared" ca="1" si="357"/>
        <v>8.0092747049154003</v>
      </c>
    </row>
    <row r="3167" spans="2:39" x14ac:dyDescent="0.45">
      <c r="B3167" s="86">
        <v>39478</v>
      </c>
      <c r="C3167" s="5">
        <v>136.94999999999999</v>
      </c>
      <c r="E3167" s="86">
        <v>39524</v>
      </c>
      <c r="F3167" s="5">
        <v>3.9384999999999999</v>
      </c>
      <c r="G3167" s="5">
        <v>1.6205121361265189</v>
      </c>
      <c r="I3167" s="86">
        <v>39367</v>
      </c>
      <c r="J3167" s="5">
        <v>17.73</v>
      </c>
      <c r="L3167" s="86">
        <v>39528</v>
      </c>
      <c r="M3167" s="5">
        <v>1.4910000000000001</v>
      </c>
      <c r="O3167" s="86">
        <f t="shared" ca="1" si="352"/>
        <v>39528</v>
      </c>
      <c r="P3167" s="5">
        <v>1548.71</v>
      </c>
      <c r="Q3167" s="5">
        <v>10.100854131167299</v>
      </c>
      <c r="R3167" s="1"/>
      <c r="V3167" s="86">
        <v>39491</v>
      </c>
      <c r="W3167" s="5">
        <v>69.8</v>
      </c>
      <c r="Z3167" s="86">
        <v>39370</v>
      </c>
      <c r="AA3167" s="5">
        <v>105</v>
      </c>
      <c r="AC3167" s="1">
        <v>39378</v>
      </c>
      <c r="AD3167">
        <v>5.0285000000000002</v>
      </c>
      <c r="AE3167" s="87">
        <f t="shared" ca="1" si="353"/>
        <v>-2.0500000000000185E-2</v>
      </c>
      <c r="AF3167" s="87">
        <f t="shared" ca="1" si="354"/>
        <v>4.4076401471384773E-2</v>
      </c>
      <c r="AG3167" s="87">
        <f t="shared" ca="1" si="355"/>
        <v>0.71071061855957895</v>
      </c>
      <c r="AI3167" s="1">
        <v>39225</v>
      </c>
      <c r="AJ3167">
        <v>1522.28</v>
      </c>
      <c r="AK3167" s="85">
        <f t="shared" ca="1" si="358"/>
        <v>-1.2079833401703894E-3</v>
      </c>
      <c r="AL3167" s="87">
        <f t="shared" ca="1" si="356"/>
        <v>3.5497414036964061E-3</v>
      </c>
      <c r="AM3167" s="87">
        <f t="shared" ca="1" si="357"/>
        <v>5.7237860272815038</v>
      </c>
    </row>
    <row r="3168" spans="2:39" x14ac:dyDescent="0.45">
      <c r="B3168" s="86">
        <v>39477</v>
      </c>
      <c r="C3168" s="5">
        <v>134.30000000000001</v>
      </c>
      <c r="E3168" s="86">
        <v>39521</v>
      </c>
      <c r="F3168" s="5">
        <v>4.1505000000000001</v>
      </c>
      <c r="G3168" s="5">
        <v>1.3284939781572189</v>
      </c>
      <c r="I3168" s="86">
        <v>39366</v>
      </c>
      <c r="J3168" s="5">
        <v>18.88</v>
      </c>
      <c r="L3168" s="86">
        <v>39527</v>
      </c>
      <c r="M3168" s="5">
        <v>1.51</v>
      </c>
      <c r="O3168" s="86">
        <f t="shared" ca="1" si="352"/>
        <v>39527</v>
      </c>
      <c r="P3168" s="5">
        <v>1561.8</v>
      </c>
      <c r="Q3168" s="5">
        <v>8.7083782084330092</v>
      </c>
      <c r="R3168" s="1"/>
      <c r="V3168" s="86">
        <v>39490</v>
      </c>
      <c r="W3168" s="5">
        <v>68.3</v>
      </c>
      <c r="Z3168" s="86">
        <v>39367</v>
      </c>
      <c r="AA3168" s="5">
        <v>104.5</v>
      </c>
      <c r="AC3168" s="1">
        <v>39377</v>
      </c>
      <c r="AD3168">
        <v>5.0490000000000004</v>
      </c>
      <c r="AE3168" s="87">
        <f t="shared" ca="1" si="353"/>
        <v>1.0000000000000675E-2</v>
      </c>
      <c r="AF3168" s="87">
        <f t="shared" ca="1" si="354"/>
        <v>4.9555314212167897E-2</v>
      </c>
      <c r="AG3168" s="87">
        <f t="shared" ca="1" si="355"/>
        <v>0.79905543195283968</v>
      </c>
      <c r="AI3168" s="1">
        <v>39224</v>
      </c>
      <c r="AJ3168">
        <v>1524.12</v>
      </c>
      <c r="AK3168" s="85">
        <f t="shared" ca="1" si="358"/>
        <v>-6.4278735790969973E-4</v>
      </c>
      <c r="AL3168" s="87">
        <f t="shared" ca="1" si="356"/>
        <v>3.4764034927743576E-3</v>
      </c>
      <c r="AM3168" s="87">
        <f t="shared" ca="1" si="357"/>
        <v>5.6055321991664409</v>
      </c>
    </row>
    <row r="3169" spans="2:39" x14ac:dyDescent="0.45">
      <c r="B3169" s="86">
        <v>39476</v>
      </c>
      <c r="C3169" s="5">
        <v>139.65</v>
      </c>
      <c r="E3169" s="86">
        <v>39520</v>
      </c>
      <c r="F3169" s="5">
        <v>4.2370000000000001</v>
      </c>
      <c r="G3169" s="5">
        <v>1.2859469597667412</v>
      </c>
      <c r="I3169" s="86">
        <v>39365</v>
      </c>
      <c r="J3169" s="5">
        <v>16.670000000000002</v>
      </c>
      <c r="L3169" s="86">
        <v>39526</v>
      </c>
      <c r="M3169" s="5">
        <v>1.665</v>
      </c>
      <c r="O3169" s="86">
        <f t="shared" ca="1" si="352"/>
        <v>39526</v>
      </c>
      <c r="P3169" s="5">
        <v>1554.41</v>
      </c>
      <c r="Q3169" s="5">
        <v>10.806756599999501</v>
      </c>
      <c r="R3169" s="1"/>
      <c r="V3169" s="86">
        <v>39489</v>
      </c>
      <c r="W3169" s="5">
        <v>67.8</v>
      </c>
      <c r="Z3169" s="86">
        <v>39366</v>
      </c>
      <c r="AA3169" s="5">
        <v>104.39</v>
      </c>
      <c r="AC3169" s="1">
        <v>39374</v>
      </c>
      <c r="AD3169">
        <v>5.0389999999999997</v>
      </c>
      <c r="AE3169" s="87">
        <f t="shared" ca="1" si="353"/>
        <v>-9.2999999999999972E-2</v>
      </c>
      <c r="AF3169" s="87">
        <f t="shared" ca="1" si="354"/>
        <v>3.2533316256826122E-2</v>
      </c>
      <c r="AG3169" s="87">
        <f t="shared" ca="1" si="355"/>
        <v>0.52458396213888714</v>
      </c>
      <c r="AI3169" s="1">
        <v>39223</v>
      </c>
      <c r="AJ3169">
        <v>1525.1</v>
      </c>
      <c r="AK3169" s="85">
        <f t="shared" ca="1" si="358"/>
        <v>1.5420709455439237E-3</v>
      </c>
      <c r="AL3169" s="87">
        <f t="shared" ca="1" si="356"/>
        <v>4.3964965936842994E-3</v>
      </c>
      <c r="AM3169" s="87">
        <f t="shared" ca="1" si="357"/>
        <v>7.0891377455598841</v>
      </c>
    </row>
    <row r="3170" spans="2:39" x14ac:dyDescent="0.45">
      <c r="B3170" s="86">
        <v>39475</v>
      </c>
      <c r="C3170" s="5">
        <v>144.65</v>
      </c>
      <c r="E3170" s="86">
        <v>39519</v>
      </c>
      <c r="F3170" s="5">
        <v>4.2095000000000002</v>
      </c>
      <c r="G3170" s="5">
        <v>1.1296850593565124</v>
      </c>
      <c r="I3170" s="86">
        <v>39364</v>
      </c>
      <c r="J3170" s="5">
        <v>16.12</v>
      </c>
      <c r="L3170" s="86">
        <v>39525</v>
      </c>
      <c r="M3170" s="5">
        <v>1.7384999999999999</v>
      </c>
      <c r="O3170" s="86">
        <f t="shared" ca="1" si="352"/>
        <v>39525</v>
      </c>
      <c r="P3170" s="5">
        <v>1562.47</v>
      </c>
      <c r="Q3170" s="5">
        <v>10.3984114505433</v>
      </c>
      <c r="R3170" s="1"/>
      <c r="V3170" s="86">
        <v>39486</v>
      </c>
      <c r="W3170" s="5">
        <v>66.5</v>
      </c>
      <c r="Z3170" s="86">
        <v>39365</v>
      </c>
      <c r="AA3170" s="5">
        <v>104.24</v>
      </c>
      <c r="AC3170" s="1">
        <v>39373</v>
      </c>
      <c r="AD3170">
        <v>5.1319999999999997</v>
      </c>
      <c r="AE3170" s="87">
        <f t="shared" ca="1" si="353"/>
        <v>-5.200000000000049E-2</v>
      </c>
      <c r="AF3170" s="87">
        <f t="shared" ca="1" si="354"/>
        <v>4.4266945907753458E-2</v>
      </c>
      <c r="AG3170" s="87">
        <f t="shared" ca="1" si="355"/>
        <v>0.71378305527659613</v>
      </c>
      <c r="AI3170" s="1">
        <v>39220</v>
      </c>
      <c r="AJ3170">
        <v>1522.75</v>
      </c>
      <c r="AK3170" s="85">
        <f t="shared" ca="1" si="358"/>
        <v>6.5887242141631124E-3</v>
      </c>
      <c r="AL3170" s="87">
        <f t="shared" ca="1" si="356"/>
        <v>5.0917786947322066E-3</v>
      </c>
      <c r="AM3170" s="87">
        <f t="shared" ca="1" si="357"/>
        <v>8.2102464468452414</v>
      </c>
    </row>
    <row r="3171" spans="2:39" x14ac:dyDescent="0.45">
      <c r="B3171" s="86">
        <v>39472</v>
      </c>
      <c r="C3171" s="5">
        <v>146.80000000000001</v>
      </c>
      <c r="E3171" s="86">
        <v>39518</v>
      </c>
      <c r="F3171" s="5">
        <v>4.3460000000000001</v>
      </c>
      <c r="G3171" s="5">
        <v>0.91039277237903893</v>
      </c>
      <c r="I3171" s="86">
        <v>39363</v>
      </c>
      <c r="J3171" s="5">
        <v>17.46</v>
      </c>
      <c r="L3171" s="86">
        <v>39524</v>
      </c>
      <c r="M3171" s="5">
        <v>1.766</v>
      </c>
      <c r="O3171" s="86">
        <f t="shared" ca="1" si="352"/>
        <v>39524</v>
      </c>
      <c r="P3171" s="5">
        <v>1565.15</v>
      </c>
      <c r="Q3171" s="5">
        <v>10.1404378753231</v>
      </c>
      <c r="R3171" s="1"/>
      <c r="V3171" s="86">
        <v>39485</v>
      </c>
      <c r="W3171" s="5">
        <v>66.7</v>
      </c>
      <c r="Z3171" s="86">
        <v>39364</v>
      </c>
      <c r="AA3171" s="5">
        <v>104.33</v>
      </c>
      <c r="AC3171" s="1">
        <v>39372</v>
      </c>
      <c r="AD3171">
        <v>5.1840000000000002</v>
      </c>
      <c r="AE3171" s="87">
        <f t="shared" ca="1" si="353"/>
        <v>-9.6499999999999808E-2</v>
      </c>
      <c r="AF3171" s="87">
        <f t="shared" ca="1" si="354"/>
        <v>6.676872396564118E-2</v>
      </c>
      <c r="AG3171" s="87">
        <f t="shared" ca="1" si="355"/>
        <v>1.0766133242719953</v>
      </c>
      <c r="AI3171" s="1">
        <v>39219</v>
      </c>
      <c r="AJ3171">
        <v>1512.75</v>
      </c>
      <c r="AK3171" s="85">
        <f t="shared" ca="1" si="358"/>
        <v>-9.1843449726153315E-4</v>
      </c>
      <c r="AL3171" s="87">
        <f t="shared" ca="1" si="356"/>
        <v>4.9773152523498246E-3</v>
      </c>
      <c r="AM3171" s="87">
        <f t="shared" ca="1" si="357"/>
        <v>8.0256796917963857</v>
      </c>
    </row>
    <row r="3172" spans="2:39" x14ac:dyDescent="0.45">
      <c r="B3172" s="86">
        <v>39471</v>
      </c>
      <c r="C3172" s="5">
        <v>145.75</v>
      </c>
      <c r="E3172" s="86">
        <v>39517</v>
      </c>
      <c r="F3172" s="5">
        <v>4.32</v>
      </c>
      <c r="G3172" s="5">
        <v>1.7355964392680647</v>
      </c>
      <c r="I3172" s="86">
        <v>39360</v>
      </c>
      <c r="J3172" s="5">
        <v>16.91</v>
      </c>
      <c r="L3172" s="86">
        <v>39521</v>
      </c>
      <c r="M3172" s="5">
        <v>1.7755000000000001</v>
      </c>
      <c r="O3172" s="86">
        <f t="shared" ca="1" si="352"/>
        <v>39521</v>
      </c>
      <c r="P3172" s="5">
        <v>1552.58</v>
      </c>
      <c r="Q3172" s="5">
        <v>9.7900514293411796</v>
      </c>
      <c r="R3172" s="1"/>
      <c r="V3172" s="86">
        <v>39484</v>
      </c>
      <c r="W3172" s="5">
        <v>64</v>
      </c>
      <c r="Z3172" s="86">
        <v>39363</v>
      </c>
      <c r="AA3172" s="5">
        <v>104.25</v>
      </c>
      <c r="AC3172" s="1">
        <v>39371</v>
      </c>
      <c r="AD3172">
        <v>5.2805</v>
      </c>
      <c r="AE3172" s="87">
        <f t="shared" ca="1" si="353"/>
        <v>-2.9499999999999638E-2</v>
      </c>
      <c r="AF3172" s="87">
        <f t="shared" ca="1" si="354"/>
        <v>4.2728795910954506E-2</v>
      </c>
      <c r="AG3172" s="87">
        <f t="shared" ca="1" si="355"/>
        <v>0.68898113181712062</v>
      </c>
      <c r="AI3172" s="1">
        <v>39218</v>
      </c>
      <c r="AJ3172">
        <v>1514.14</v>
      </c>
      <c r="AK3172" s="85">
        <f t="shared" ca="1" si="358"/>
        <v>8.5894940986099948E-3</v>
      </c>
      <c r="AL3172" s="87">
        <f t="shared" ca="1" si="356"/>
        <v>6.1611719461650838E-3</v>
      </c>
      <c r="AM3172" s="87">
        <f t="shared" ca="1" si="357"/>
        <v>9.9345912523138189</v>
      </c>
    </row>
    <row r="3173" spans="2:39" x14ac:dyDescent="0.45">
      <c r="B3173" s="86">
        <v>39470</v>
      </c>
      <c r="C3173" s="5">
        <v>140.4</v>
      </c>
      <c r="E3173" s="86">
        <v>39514</v>
      </c>
      <c r="F3173" s="5">
        <v>4.3895</v>
      </c>
      <c r="G3173" s="5">
        <v>1.8528815396565397</v>
      </c>
      <c r="I3173" s="86">
        <v>39359</v>
      </c>
      <c r="J3173" s="5">
        <v>18.440000000000001</v>
      </c>
      <c r="L3173" s="86">
        <v>39520</v>
      </c>
      <c r="M3173" s="5">
        <v>1.7115</v>
      </c>
      <c r="O3173" s="86">
        <f t="shared" ca="1" si="352"/>
        <v>39520</v>
      </c>
      <c r="P3173" s="5">
        <v>1557.59</v>
      </c>
      <c r="Q3173" s="5">
        <v>9.3498842259942698</v>
      </c>
      <c r="R3173" s="1"/>
      <c r="V3173" s="86">
        <v>39483</v>
      </c>
      <c r="W3173" s="5">
        <v>63.8</v>
      </c>
      <c r="Z3173" s="86">
        <v>39360</v>
      </c>
      <c r="AA3173" s="5">
        <v>103.9</v>
      </c>
      <c r="AC3173" s="1">
        <v>39370</v>
      </c>
      <c r="AD3173">
        <v>5.31</v>
      </c>
      <c r="AE3173" s="87">
        <f t="shared" ca="1" si="353"/>
        <v>9.4999999999991758E-3</v>
      </c>
      <c r="AF3173" s="87">
        <f t="shared" ca="1" si="354"/>
        <v>3.9271225683274381E-2</v>
      </c>
      <c r="AG3173" s="87">
        <f t="shared" ca="1" si="355"/>
        <v>0.63322948710031968</v>
      </c>
      <c r="AI3173" s="1">
        <v>39217</v>
      </c>
      <c r="AJ3173">
        <v>1501.19</v>
      </c>
      <c r="AK3173" s="85">
        <f t="shared" ca="1" si="358"/>
        <v>-1.3047792713652155E-3</v>
      </c>
      <c r="AL3173" s="87">
        <f t="shared" ca="1" si="356"/>
        <v>9.6650789736705267E-3</v>
      </c>
      <c r="AM3173" s="87">
        <f t="shared" ca="1" si="357"/>
        <v>15.584471568678518</v>
      </c>
    </row>
    <row r="3174" spans="2:39" x14ac:dyDescent="0.45">
      <c r="B3174" s="86">
        <v>39469</v>
      </c>
      <c r="C3174" s="5">
        <v>129.55000000000001</v>
      </c>
      <c r="E3174" s="86">
        <v>39513</v>
      </c>
      <c r="F3174" s="5">
        <v>4.4924999999999997</v>
      </c>
      <c r="G3174" s="5">
        <v>1.1861295600959165</v>
      </c>
      <c r="I3174" s="86">
        <v>39358</v>
      </c>
      <c r="J3174" s="5">
        <v>18.8</v>
      </c>
      <c r="L3174" s="86">
        <v>39519</v>
      </c>
      <c r="M3174" s="5">
        <v>1.6785000000000001</v>
      </c>
      <c r="O3174" s="86">
        <f t="shared" ca="1" si="352"/>
        <v>39519</v>
      </c>
      <c r="P3174" s="5">
        <v>1542.84</v>
      </c>
      <c r="Q3174" s="5">
        <v>9.3154476080419304</v>
      </c>
      <c r="R3174" s="1"/>
      <c r="V3174" s="86">
        <v>39482</v>
      </c>
      <c r="W3174" s="5">
        <v>63.5</v>
      </c>
      <c r="Z3174" s="86">
        <v>39359</v>
      </c>
      <c r="AA3174" s="5">
        <v>103.84</v>
      </c>
      <c r="AC3174" s="1">
        <v>39367</v>
      </c>
      <c r="AD3174">
        <v>5.3005000000000004</v>
      </c>
      <c r="AE3174" s="87">
        <f t="shared" ca="1" si="353"/>
        <v>6.2000000000000277E-2</v>
      </c>
      <c r="AF3174" s="87">
        <f t="shared" ca="1" si="354"/>
        <v>3.9430054104282811E-2</v>
      </c>
      <c r="AG3174" s="87">
        <f t="shared" ca="1" si="355"/>
        <v>0.63579051843617018</v>
      </c>
      <c r="AI3174" s="1">
        <v>39216</v>
      </c>
      <c r="AJ3174">
        <v>1503.15</v>
      </c>
      <c r="AK3174" s="85">
        <f t="shared" ca="1" si="358"/>
        <v>-1.7946166331975536E-3</v>
      </c>
      <c r="AL3174" s="87">
        <f t="shared" ca="1" si="356"/>
        <v>1.0014578623861398E-2</v>
      </c>
      <c r="AM3174" s="87">
        <f t="shared" ca="1" si="357"/>
        <v>16.148022821234314</v>
      </c>
    </row>
    <row r="3175" spans="2:39" x14ac:dyDescent="0.45">
      <c r="B3175" s="86">
        <v>39468</v>
      </c>
      <c r="C3175" s="5">
        <v>122.65</v>
      </c>
      <c r="E3175" s="86">
        <v>39512</v>
      </c>
      <c r="F3175" s="5">
        <v>4.5129999999999999</v>
      </c>
      <c r="G3175" s="5">
        <v>2.1668833225010773</v>
      </c>
      <c r="I3175" s="86">
        <v>39357</v>
      </c>
      <c r="J3175" s="5">
        <v>18.489999999999998</v>
      </c>
      <c r="L3175" s="86">
        <v>39518</v>
      </c>
      <c r="M3175" s="5">
        <v>1.69</v>
      </c>
      <c r="O3175" s="86">
        <f t="shared" ca="1" si="352"/>
        <v>39518</v>
      </c>
      <c r="P3175" s="5">
        <v>1539.6</v>
      </c>
      <c r="Q3175" s="5">
        <v>9.4858073350197394</v>
      </c>
      <c r="R3175" s="1"/>
      <c r="V3175" s="86">
        <v>39479</v>
      </c>
      <c r="W3175" s="5">
        <v>63.3</v>
      </c>
      <c r="Z3175" s="86">
        <v>39358</v>
      </c>
      <c r="AA3175" s="5">
        <v>103.4</v>
      </c>
      <c r="AC3175" s="1">
        <v>39366</v>
      </c>
      <c r="AD3175">
        <v>5.2385000000000002</v>
      </c>
      <c r="AE3175" s="87">
        <f t="shared" ca="1" si="353"/>
        <v>-2.7000000000000135E-2</v>
      </c>
      <c r="AF3175" s="87">
        <f t="shared" ca="1" si="354"/>
        <v>1.8851945080901492E-2</v>
      </c>
      <c r="AG3175" s="87">
        <f t="shared" ca="1" si="355"/>
        <v>0.30397848059799354</v>
      </c>
      <c r="AI3175" s="1">
        <v>39213</v>
      </c>
      <c r="AJ3175">
        <v>1505.85</v>
      </c>
      <c r="AK3175" s="85">
        <f t="shared" ca="1" si="358"/>
        <v>9.59531203234632E-3</v>
      </c>
      <c r="AL3175" s="87">
        <f t="shared" ca="1" si="356"/>
        <v>9.9978387090717703E-3</v>
      </c>
      <c r="AM3175" s="87">
        <f t="shared" ca="1" si="357"/>
        <v>16.12103051969061</v>
      </c>
    </row>
    <row r="3176" spans="2:39" x14ac:dyDescent="0.45">
      <c r="B3176" s="86">
        <v>39465</v>
      </c>
      <c r="C3176" s="5">
        <v>122.65</v>
      </c>
      <c r="E3176" s="86">
        <v>39511</v>
      </c>
      <c r="F3176" s="5">
        <v>4.3730000000000002</v>
      </c>
      <c r="G3176" s="5">
        <v>2.2207825197438829</v>
      </c>
      <c r="I3176" s="86">
        <v>39356</v>
      </c>
      <c r="J3176" s="5">
        <v>17.84</v>
      </c>
      <c r="L3176" s="86">
        <v>39517</v>
      </c>
      <c r="M3176" s="5">
        <v>1.7909999999999999</v>
      </c>
      <c r="O3176" s="86">
        <f t="shared" ca="1" si="352"/>
        <v>39517</v>
      </c>
      <c r="P3176" s="5">
        <v>1546.63</v>
      </c>
      <c r="Q3176" s="5">
        <v>10.000439462840101</v>
      </c>
      <c r="R3176" s="1"/>
      <c r="V3176" s="86">
        <v>39478</v>
      </c>
      <c r="W3176" s="5">
        <v>61.8</v>
      </c>
      <c r="Z3176" s="86">
        <v>39357</v>
      </c>
      <c r="AA3176" s="5">
        <v>103.95</v>
      </c>
      <c r="AC3176" s="1">
        <v>39365</v>
      </c>
      <c r="AD3176">
        <v>5.2655000000000003</v>
      </c>
      <c r="AE3176" s="87">
        <f t="shared" ca="1" si="353"/>
        <v>-1.3999999999999346E-2</v>
      </c>
      <c r="AF3176" s="87">
        <f t="shared" ca="1" si="354"/>
        <v>6.1341258545941343E-2</v>
      </c>
      <c r="AG3176" s="87">
        <f t="shared" ca="1" si="355"/>
        <v>0.98909807400480043</v>
      </c>
      <c r="AI3176" s="1">
        <v>39212</v>
      </c>
      <c r="AJ3176">
        <v>1491.47</v>
      </c>
      <c r="AK3176" s="85">
        <f t="shared" ca="1" si="358"/>
        <v>-1.4054591294918805E-2</v>
      </c>
      <c r="AL3176" s="87">
        <f t="shared" ca="1" si="356"/>
        <v>8.0314998137287E-3</v>
      </c>
      <c r="AM3176" s="87">
        <f t="shared" ca="1" si="357"/>
        <v>12.950404320738512</v>
      </c>
    </row>
    <row r="3177" spans="2:39" x14ac:dyDescent="0.45">
      <c r="B3177" s="86">
        <v>39464</v>
      </c>
      <c r="C3177" s="5">
        <v>121.55</v>
      </c>
      <c r="E3177" s="86">
        <v>39510</v>
      </c>
      <c r="F3177" s="5">
        <v>4.2575000000000003</v>
      </c>
      <c r="G3177" s="5">
        <v>1.5442170346165709</v>
      </c>
      <c r="I3177" s="86">
        <v>39353</v>
      </c>
      <c r="J3177" s="5">
        <v>18</v>
      </c>
      <c r="L3177" s="86">
        <v>39514</v>
      </c>
      <c r="M3177" s="5">
        <v>1.8260000000000001</v>
      </c>
      <c r="O3177" s="86">
        <f t="shared" ca="1" si="352"/>
        <v>39514</v>
      </c>
      <c r="P3177" s="5">
        <v>1547.04</v>
      </c>
      <c r="Q3177" s="5">
        <v>10.2600914601847</v>
      </c>
      <c r="R3177" s="1"/>
      <c r="V3177" s="86">
        <v>39477</v>
      </c>
      <c r="W3177" s="5">
        <v>62</v>
      </c>
      <c r="Z3177" s="86">
        <v>39356</v>
      </c>
      <c r="AA3177" s="5">
        <v>103.75</v>
      </c>
      <c r="AC3177" s="1">
        <v>39364</v>
      </c>
      <c r="AD3177">
        <v>5.2794999999999996</v>
      </c>
      <c r="AE3177" s="87">
        <f t="shared" ca="1" si="353"/>
        <v>1.4499999999999957E-2</v>
      </c>
      <c r="AF3177" s="87">
        <f t="shared" ca="1" si="354"/>
        <v>7.0418984182771135E-2</v>
      </c>
      <c r="AG3177" s="87">
        <f t="shared" ca="1" si="355"/>
        <v>1.1354720017097191</v>
      </c>
      <c r="AI3177" s="1">
        <v>39211</v>
      </c>
      <c r="AJ3177">
        <v>1512.58</v>
      </c>
      <c r="AK3177" s="85">
        <f t="shared" ca="1" si="358"/>
        <v>3.2182261328847312E-3</v>
      </c>
      <c r="AL3177" s="87">
        <f t="shared" ca="1" si="356"/>
        <v>1.9547352858659047E-3</v>
      </c>
      <c r="AM3177" s="87">
        <f t="shared" ca="1" si="357"/>
        <v>3.1519159408689941</v>
      </c>
    </row>
    <row r="3178" spans="2:39" x14ac:dyDescent="0.45">
      <c r="B3178" s="86">
        <v>39463</v>
      </c>
      <c r="C3178" s="5">
        <v>118.95</v>
      </c>
      <c r="E3178" s="86">
        <v>39507</v>
      </c>
      <c r="F3178" s="5">
        <v>4.2205000000000004</v>
      </c>
      <c r="G3178" s="5">
        <v>1.0073924673796868</v>
      </c>
      <c r="I3178" s="86">
        <v>39352</v>
      </c>
      <c r="J3178" s="5">
        <v>17</v>
      </c>
      <c r="L3178" s="86">
        <v>39513</v>
      </c>
      <c r="M3178" s="5">
        <v>1.8620000000000001</v>
      </c>
      <c r="O3178" s="86">
        <f t="shared" ca="1" si="352"/>
        <v>39513</v>
      </c>
      <c r="P3178" s="5">
        <v>1526.75</v>
      </c>
      <c r="Q3178" s="5">
        <v>17.006132827055101</v>
      </c>
      <c r="R3178" s="1"/>
      <c r="V3178" s="86">
        <v>39476</v>
      </c>
      <c r="W3178" s="5">
        <v>59.5</v>
      </c>
      <c r="Z3178" s="86">
        <v>39353</v>
      </c>
      <c r="AA3178" s="5">
        <v>104</v>
      </c>
      <c r="AC3178" s="1">
        <v>39363</v>
      </c>
      <c r="AD3178">
        <v>5.2649999999999997</v>
      </c>
      <c r="AE3178" s="87">
        <f t="shared" ca="1" si="353"/>
        <v>5.9999999999993392E-3</v>
      </c>
      <c r="AF3178" s="87">
        <f t="shared" ca="1" si="354"/>
        <v>7.0133652169744487E-2</v>
      </c>
      <c r="AG3178" s="87">
        <f t="shared" ca="1" si="355"/>
        <v>1.1308711612439957</v>
      </c>
      <c r="AI3178" s="1">
        <v>39210</v>
      </c>
      <c r="AJ3178">
        <v>1507.72</v>
      </c>
      <c r="AK3178" s="85">
        <f t="shared" ca="1" si="358"/>
        <v>-1.1666447034482518E-3</v>
      </c>
      <c r="AL3178" s="87">
        <f t="shared" ca="1" si="356"/>
        <v>2.28919360641738E-3</v>
      </c>
      <c r="AM3178" s="87">
        <f t="shared" ca="1" si="357"/>
        <v>3.6912137781388044</v>
      </c>
    </row>
    <row r="3179" spans="2:39" x14ac:dyDescent="0.45">
      <c r="B3179" s="86">
        <v>39462</v>
      </c>
      <c r="C3179" s="5">
        <v>116.6</v>
      </c>
      <c r="E3179" s="86">
        <v>39506</v>
      </c>
      <c r="F3179" s="5">
        <v>4.3769999999999998</v>
      </c>
      <c r="G3179" s="5">
        <v>1.6135580508098653</v>
      </c>
      <c r="I3179" s="86">
        <v>39351</v>
      </c>
      <c r="J3179" s="5">
        <v>17.63</v>
      </c>
      <c r="L3179" s="86">
        <v>39512</v>
      </c>
      <c r="M3179" s="5">
        <v>1.8214999999999999</v>
      </c>
      <c r="O3179" s="86">
        <f t="shared" ca="1" si="352"/>
        <v>39512</v>
      </c>
      <c r="P3179" s="5">
        <v>1531.38</v>
      </c>
      <c r="Q3179" s="5">
        <v>17.312057488601098</v>
      </c>
      <c r="R3179" s="1"/>
      <c r="V3179" s="86">
        <v>39475</v>
      </c>
      <c r="W3179" s="5">
        <v>60</v>
      </c>
      <c r="Z3179" s="86">
        <v>39352</v>
      </c>
      <c r="AA3179" s="5">
        <v>104</v>
      </c>
      <c r="AC3179" s="1">
        <v>39360</v>
      </c>
      <c r="AD3179">
        <v>5.2590000000000003</v>
      </c>
      <c r="AE3179" s="87">
        <f t="shared" ca="1" si="353"/>
        <v>0.1225000000000005</v>
      </c>
      <c r="AF3179" s="87">
        <f t="shared" ca="1" si="354"/>
        <v>7.5671851878137047E-2</v>
      </c>
      <c r="AG3179" s="87">
        <f t="shared" ca="1" si="355"/>
        <v>1.2201719482652211</v>
      </c>
      <c r="AI3179" s="1">
        <v>39209</v>
      </c>
      <c r="AJ3179">
        <v>1509.48</v>
      </c>
      <c r="AK3179" s="85">
        <f t="shared" ca="1" si="358"/>
        <v>2.5604471551929587E-3</v>
      </c>
      <c r="AL3179" s="87">
        <f t="shared" ca="1" si="356"/>
        <v>1.9617096489497111E-3</v>
      </c>
      <c r="AM3179" s="87">
        <f t="shared" ca="1" si="357"/>
        <v>3.1631617634313671</v>
      </c>
    </row>
    <row r="3180" spans="2:39" x14ac:dyDescent="0.45">
      <c r="B3180" s="86">
        <v>39461</v>
      </c>
      <c r="C3180" s="5">
        <v>115.45</v>
      </c>
      <c r="E3180" s="86">
        <v>39505</v>
      </c>
      <c r="F3180" s="5">
        <v>4.532</v>
      </c>
      <c r="G3180" s="5">
        <v>1.2013665829656921</v>
      </c>
      <c r="I3180" s="86">
        <v>39350</v>
      </c>
      <c r="J3180" s="5">
        <v>18.600000000000001</v>
      </c>
      <c r="L3180" s="86">
        <v>39511</v>
      </c>
      <c r="M3180" s="5">
        <v>1.7315</v>
      </c>
      <c r="O3180" s="86">
        <f t="shared" ca="1" si="352"/>
        <v>39511</v>
      </c>
      <c r="P3180" s="5">
        <v>1525.42</v>
      </c>
      <c r="Q3180" s="5">
        <v>17.396328525481099</v>
      </c>
      <c r="R3180" s="1"/>
      <c r="V3180" s="86">
        <v>39472</v>
      </c>
      <c r="W3180" s="5">
        <v>59.7</v>
      </c>
      <c r="Z3180" s="86">
        <v>39351</v>
      </c>
      <c r="AA3180" s="5">
        <v>104.32</v>
      </c>
      <c r="AC3180" s="1">
        <v>39359</v>
      </c>
      <c r="AD3180">
        <v>5.1364999999999998</v>
      </c>
      <c r="AE3180" s="87">
        <f t="shared" ca="1" si="353"/>
        <v>-4.4999999999999929E-2</v>
      </c>
      <c r="AF3180" s="87">
        <f t="shared" ca="1" si="354"/>
        <v>3.4485202140435108E-2</v>
      </c>
      <c r="AG3180" s="87">
        <f t="shared" ca="1" si="355"/>
        <v>0.55605717631672935</v>
      </c>
      <c r="AI3180" s="1">
        <v>39206</v>
      </c>
      <c r="AJ3180">
        <v>1505.62</v>
      </c>
      <c r="AK3180" s="85">
        <f t="shared" ca="1" si="358"/>
        <v>2.147600068780669E-3</v>
      </c>
      <c r="AL3180" s="87">
        <f t="shared" ca="1" si="356"/>
        <v>1.9427145576503236E-3</v>
      </c>
      <c r="AM3180" s="87">
        <f t="shared" ca="1" si="357"/>
        <v>3.1325330990297418</v>
      </c>
    </row>
    <row r="3181" spans="2:39" x14ac:dyDescent="0.45">
      <c r="B3181" s="86">
        <v>39458</v>
      </c>
      <c r="C3181" s="5">
        <v>114.4</v>
      </c>
      <c r="E3181" s="86">
        <v>39504</v>
      </c>
      <c r="F3181" s="5">
        <v>4.5629999999999997</v>
      </c>
      <c r="G3181" s="5">
        <v>1.5252288079716636</v>
      </c>
      <c r="I3181" s="86">
        <v>39349</v>
      </c>
      <c r="J3181" s="5">
        <v>19.37</v>
      </c>
      <c r="L3181" s="86">
        <v>39510</v>
      </c>
      <c r="M3181" s="5">
        <v>1.6984999999999999</v>
      </c>
      <c r="O3181" s="86">
        <f t="shared" ca="1" si="352"/>
        <v>39510</v>
      </c>
      <c r="P3181" s="5">
        <v>1517.22</v>
      </c>
      <c r="Q3181" s="5">
        <v>17.599781259483301</v>
      </c>
      <c r="R3181" s="1"/>
      <c r="V3181" s="86">
        <v>39471</v>
      </c>
      <c r="W3181" s="5">
        <v>63.8</v>
      </c>
      <c r="Z3181" s="86">
        <v>39350</v>
      </c>
      <c r="AA3181" s="5">
        <v>104.7</v>
      </c>
      <c r="AC3181" s="1">
        <v>39358</v>
      </c>
      <c r="AD3181">
        <v>5.1814999999999998</v>
      </c>
      <c r="AE3181" s="87">
        <f t="shared" ca="1" si="353"/>
        <v>3.2000000000000028E-2</v>
      </c>
      <c r="AF3181" s="87">
        <f t="shared" ca="1" si="354"/>
        <v>3.3317913099912881E-2</v>
      </c>
      <c r="AG3181" s="87">
        <f t="shared" ca="1" si="355"/>
        <v>0.53723520609382069</v>
      </c>
      <c r="AI3181" s="1">
        <v>39205</v>
      </c>
      <c r="AJ3181">
        <v>1502.39</v>
      </c>
      <c r="AK3181" s="85">
        <f t="shared" ca="1" si="358"/>
        <v>4.3157712461028242E-3</v>
      </c>
      <c r="AL3181" s="87">
        <f t="shared" ca="1" si="356"/>
        <v>6.3602145200972347E-3</v>
      </c>
      <c r="AM3181" s="87">
        <f t="shared" ca="1" si="357"/>
        <v>10.255537759098972</v>
      </c>
    </row>
    <row r="3182" spans="2:39" x14ac:dyDescent="0.45">
      <c r="B3182" s="86">
        <v>39457</v>
      </c>
      <c r="C3182" s="5">
        <v>114.5</v>
      </c>
      <c r="E3182" s="86">
        <v>39503</v>
      </c>
      <c r="F3182" s="5">
        <v>4.6349999999999998</v>
      </c>
      <c r="G3182" s="5">
        <v>1.5073673241781502</v>
      </c>
      <c r="I3182" s="86">
        <v>39346</v>
      </c>
      <c r="J3182" s="5">
        <v>19</v>
      </c>
      <c r="L3182" s="86">
        <v>39507</v>
      </c>
      <c r="M3182" s="5">
        <v>1.7110000000000001</v>
      </c>
      <c r="O3182" s="86">
        <f t="shared" ca="1" si="352"/>
        <v>39507</v>
      </c>
      <c r="P3182" s="5">
        <v>1517.74</v>
      </c>
      <c r="Q3182" s="5">
        <v>17.5740719467106</v>
      </c>
      <c r="R3182" s="1"/>
      <c r="V3182" s="86">
        <v>39470</v>
      </c>
      <c r="W3182" s="5">
        <v>65</v>
      </c>
      <c r="Z3182" s="86">
        <v>39349</v>
      </c>
      <c r="AA3182" s="5">
        <v>104.45</v>
      </c>
      <c r="AC3182" s="1">
        <v>39357</v>
      </c>
      <c r="AD3182">
        <v>5.1494999999999997</v>
      </c>
      <c r="AE3182" s="87">
        <f t="shared" ca="1" si="353"/>
        <v>-2.8000000000000469E-2</v>
      </c>
      <c r="AF3182" s="87">
        <f t="shared" ca="1" si="354"/>
        <v>4.0291645122366021E-2</v>
      </c>
      <c r="AG3182" s="87">
        <f t="shared" ca="1" si="355"/>
        <v>0.64968325615898181</v>
      </c>
      <c r="AI3182" s="1">
        <v>39204</v>
      </c>
      <c r="AJ3182">
        <v>1495.92</v>
      </c>
      <c r="AK3182" s="85">
        <f t="shared" ca="1" si="358"/>
        <v>6.4515920138555971E-3</v>
      </c>
      <c r="AL3182" s="87">
        <f t="shared" ca="1" si="356"/>
        <v>6.0592436325617475E-3</v>
      </c>
      <c r="AM3182" s="87">
        <f t="shared" ca="1" si="357"/>
        <v>9.770236785089919</v>
      </c>
    </row>
    <row r="3183" spans="2:39" x14ac:dyDescent="0.45">
      <c r="B3183" s="86">
        <v>39456</v>
      </c>
      <c r="C3183" s="5">
        <v>115.4</v>
      </c>
      <c r="E3183" s="86">
        <v>39500</v>
      </c>
      <c r="F3183" s="5">
        <v>4.5495000000000001</v>
      </c>
      <c r="G3183" s="5">
        <v>2.037060688835751</v>
      </c>
      <c r="I3183" s="86">
        <v>39345</v>
      </c>
      <c r="J3183" s="5">
        <v>20.45</v>
      </c>
      <c r="L3183" s="86">
        <v>39506</v>
      </c>
      <c r="M3183" s="5">
        <v>1.68</v>
      </c>
      <c r="O3183" s="86">
        <f t="shared" ca="1" si="352"/>
        <v>39506</v>
      </c>
      <c r="P3183" s="5">
        <v>1525.75</v>
      </c>
      <c r="Q3183" s="5">
        <v>17.453706490025901</v>
      </c>
      <c r="R3183" s="1"/>
      <c r="V3183" s="86">
        <v>39469</v>
      </c>
      <c r="W3183" s="5">
        <v>59.4</v>
      </c>
      <c r="Z3183" s="86">
        <v>39346</v>
      </c>
      <c r="AA3183" s="5">
        <v>103.75</v>
      </c>
      <c r="AC3183" s="1">
        <v>39356</v>
      </c>
      <c r="AD3183">
        <v>5.1775000000000002</v>
      </c>
      <c r="AE3183" s="87">
        <f t="shared" ca="1" si="353"/>
        <v>-3.3500000000000085E-2</v>
      </c>
      <c r="AF3183" s="87">
        <f t="shared" ca="1" si="354"/>
        <v>4.0707032561954432E-2</v>
      </c>
      <c r="AG3183" s="87">
        <f t="shared" ca="1" si="355"/>
        <v>0.65638117736571688</v>
      </c>
      <c r="AI3183" s="1">
        <v>39203</v>
      </c>
      <c r="AJ3183">
        <v>1486.3</v>
      </c>
      <c r="AK3183" s="85">
        <f t="shared" ca="1" si="358"/>
        <v>2.6476518412585975E-3</v>
      </c>
      <c r="AL3183" s="87">
        <f t="shared" ca="1" si="356"/>
        <v>4.4754690805880052E-3</v>
      </c>
      <c r="AM3183" s="87">
        <f t="shared" ca="1" si="357"/>
        <v>7.2164770544482462</v>
      </c>
    </row>
    <row r="3184" spans="2:39" x14ac:dyDescent="0.45">
      <c r="B3184" s="86">
        <v>39455</v>
      </c>
      <c r="C3184" s="5">
        <v>113.3</v>
      </c>
      <c r="E3184" s="86">
        <v>39499</v>
      </c>
      <c r="F3184" s="5">
        <v>4.4889999999999999</v>
      </c>
      <c r="G3184" s="5">
        <v>1.9786834848791039</v>
      </c>
      <c r="I3184" s="86">
        <v>39344</v>
      </c>
      <c r="J3184" s="5">
        <v>20.03</v>
      </c>
      <c r="L3184" s="86">
        <v>39505</v>
      </c>
      <c r="M3184" s="5">
        <v>1.7075</v>
      </c>
      <c r="O3184" s="86">
        <f t="shared" ca="1" si="352"/>
        <v>39505</v>
      </c>
      <c r="P3184" s="5">
        <v>1518.75</v>
      </c>
      <c r="Q3184" s="5">
        <v>17.836495558253901</v>
      </c>
      <c r="R3184" s="1"/>
      <c r="V3184" s="86">
        <v>39468</v>
      </c>
      <c r="W3184" s="5">
        <v>62</v>
      </c>
      <c r="Z3184" s="86">
        <v>39345</v>
      </c>
      <c r="AA3184" s="5">
        <v>103.49</v>
      </c>
      <c r="AC3184" s="1">
        <v>39353</v>
      </c>
      <c r="AD3184">
        <v>5.2110000000000003</v>
      </c>
      <c r="AE3184" s="87">
        <f t="shared" ca="1" si="353"/>
        <v>2.0500000000000185E-2</v>
      </c>
      <c r="AF3184" s="87">
        <f t="shared" ca="1" si="354"/>
        <v>4.221843001975973E-2</v>
      </c>
      <c r="AG3184" s="87">
        <f t="shared" ca="1" si="355"/>
        <v>0.68075172909561588</v>
      </c>
      <c r="AI3184" s="1">
        <v>39202</v>
      </c>
      <c r="AJ3184">
        <v>1482.37</v>
      </c>
      <c r="AK3184" s="85">
        <f t="shared" ca="1" si="358"/>
        <v>-7.8617813645522894E-3</v>
      </c>
      <c r="AL3184" s="87">
        <f t="shared" ca="1" si="356"/>
        <v>7.3884006195036704E-3</v>
      </c>
      <c r="AM3184" s="87">
        <f t="shared" ca="1" si="357"/>
        <v>11.913438028425453</v>
      </c>
    </row>
    <row r="3185" spans="2:39" x14ac:dyDescent="0.45">
      <c r="B3185" s="86">
        <v>39454</v>
      </c>
      <c r="C3185" s="5">
        <v>115.7</v>
      </c>
      <c r="E3185" s="86">
        <v>39498</v>
      </c>
      <c r="F3185" s="5">
        <v>4.5934999999999997</v>
      </c>
      <c r="G3185" s="5">
        <v>1.8255792459746341</v>
      </c>
      <c r="I3185" s="86">
        <v>39343</v>
      </c>
      <c r="J3185" s="5">
        <v>20.350000000000001</v>
      </c>
      <c r="L3185" s="86">
        <v>39504</v>
      </c>
      <c r="M3185" s="5">
        <v>1.6835</v>
      </c>
      <c r="O3185" s="86">
        <f t="shared" ca="1" si="352"/>
        <v>39504</v>
      </c>
      <c r="P3185" s="5">
        <v>1529.03</v>
      </c>
      <c r="Q3185" s="5">
        <v>20.656467440928001</v>
      </c>
      <c r="R3185" s="1"/>
      <c r="V3185" s="86">
        <v>39465</v>
      </c>
      <c r="W3185" s="5">
        <v>62</v>
      </c>
      <c r="Z3185" s="86">
        <v>39344</v>
      </c>
      <c r="AA3185" s="5">
        <v>106.09</v>
      </c>
      <c r="AC3185" s="1">
        <v>39352</v>
      </c>
      <c r="AD3185">
        <v>5.1905000000000001</v>
      </c>
      <c r="AE3185" s="87">
        <f t="shared" ca="1" si="353"/>
        <v>-7.8000000000000291E-2</v>
      </c>
      <c r="AF3185" s="87">
        <f t="shared" ca="1" si="354"/>
        <v>4.3016469714130069E-2</v>
      </c>
      <c r="AG3185" s="87">
        <f t="shared" ca="1" si="355"/>
        <v>0.69361973251439002</v>
      </c>
      <c r="AI3185" s="1">
        <v>39199</v>
      </c>
      <c r="AJ3185">
        <v>1494.07</v>
      </c>
      <c r="AK3185" s="85">
        <f t="shared" ca="1" si="358"/>
        <v>-1.2046902622057603E-4</v>
      </c>
      <c r="AL3185" s="87">
        <f t="shared" ca="1" si="356"/>
        <v>5.2602383368365114E-3</v>
      </c>
      <c r="AM3185" s="87">
        <f t="shared" ca="1" si="357"/>
        <v>8.4818794578114485</v>
      </c>
    </row>
    <row r="3186" spans="2:39" x14ac:dyDescent="0.45">
      <c r="B3186" s="86">
        <v>39451</v>
      </c>
      <c r="C3186" s="5">
        <v>120.5</v>
      </c>
      <c r="E3186" s="86">
        <v>39497</v>
      </c>
      <c r="F3186" s="5">
        <v>4.6604999999999999</v>
      </c>
      <c r="G3186" s="5">
        <v>1.7694696710219802</v>
      </c>
      <c r="I3186" s="86">
        <v>39342</v>
      </c>
      <c r="J3186" s="5">
        <v>26.48</v>
      </c>
      <c r="L3186" s="86">
        <v>39503</v>
      </c>
      <c r="M3186" s="5">
        <v>1.637</v>
      </c>
      <c r="O3186" s="86">
        <f t="shared" ca="1" si="352"/>
        <v>39503</v>
      </c>
      <c r="P3186" s="5">
        <v>1519.78</v>
      </c>
      <c r="Q3186" s="5">
        <v>20.612584372475599</v>
      </c>
      <c r="R3186" s="1"/>
      <c r="V3186" s="86">
        <v>39464</v>
      </c>
      <c r="W3186" s="5">
        <v>61.4</v>
      </c>
      <c r="Z3186" s="86">
        <v>39343</v>
      </c>
      <c r="AA3186" s="5">
        <v>104.1</v>
      </c>
      <c r="AC3186" s="1">
        <v>39351</v>
      </c>
      <c r="AD3186">
        <v>5.2685000000000004</v>
      </c>
      <c r="AE3186" s="87">
        <f t="shared" ca="1" si="353"/>
        <v>-1.8499999999999517E-2</v>
      </c>
      <c r="AF3186" s="87">
        <f t="shared" ca="1" si="354"/>
        <v>4.9287210984865576E-2</v>
      </c>
      <c r="AG3186" s="87">
        <f t="shared" ca="1" si="355"/>
        <v>0.79473239730951573</v>
      </c>
      <c r="AI3186" s="1">
        <v>39198</v>
      </c>
      <c r="AJ3186">
        <v>1494.25</v>
      </c>
      <c r="AK3186" s="85">
        <f t="shared" ca="1" si="358"/>
        <v>-7.8269512001638336E-4</v>
      </c>
      <c r="AL3186" s="87">
        <f t="shared" ca="1" si="356"/>
        <v>5.6797292435344336E-3</v>
      </c>
      <c r="AM3186" s="87">
        <f t="shared" ca="1" si="357"/>
        <v>9.1582882203846694</v>
      </c>
    </row>
    <row r="3187" spans="2:39" x14ac:dyDescent="0.45">
      <c r="B3187" s="86">
        <v>39450</v>
      </c>
      <c r="C3187" s="5">
        <v>120.9</v>
      </c>
      <c r="E3187" s="86">
        <v>39496</v>
      </c>
      <c r="F3187" s="5">
        <v>4.4880000000000004</v>
      </c>
      <c r="G3187" s="5">
        <v>1.3763948985181005</v>
      </c>
      <c r="I3187" s="86">
        <v>39339</v>
      </c>
      <c r="J3187" s="5">
        <v>24.92</v>
      </c>
      <c r="L3187" s="86">
        <v>39500</v>
      </c>
      <c r="M3187" s="5">
        <v>1.627</v>
      </c>
      <c r="O3187" s="86">
        <f t="shared" ca="1" si="352"/>
        <v>39500</v>
      </c>
      <c r="P3187" s="5">
        <v>1476.65</v>
      </c>
      <c r="Q3187" s="5">
        <v>15.2548969645539</v>
      </c>
      <c r="R3187" s="1"/>
      <c r="V3187" s="86">
        <v>39463</v>
      </c>
      <c r="W3187" s="5">
        <v>59.8</v>
      </c>
      <c r="Z3187" s="86">
        <v>39342</v>
      </c>
      <c r="AA3187" s="5">
        <v>103.36</v>
      </c>
      <c r="AC3187" s="1">
        <v>39350</v>
      </c>
      <c r="AD3187">
        <v>5.2869999999999999</v>
      </c>
      <c r="AE3187" s="87">
        <f t="shared" ca="1" si="353"/>
        <v>-1.5000000000000568E-3</v>
      </c>
      <c r="AF3187" s="87">
        <f t="shared" ca="1" si="354"/>
        <v>0.12547667445917343</v>
      </c>
      <c r="AG3187" s="87">
        <f t="shared" ca="1" si="355"/>
        <v>2.0232505817784112</v>
      </c>
      <c r="AI3187" s="1">
        <v>39197</v>
      </c>
      <c r="AJ3187">
        <v>1495.42</v>
      </c>
      <c r="AK3187" s="85">
        <f t="shared" ca="1" si="358"/>
        <v>1.0088027404093753E-2</v>
      </c>
      <c r="AL3187" s="87">
        <f t="shared" ca="1" si="356"/>
        <v>6.4003852431089425E-3</v>
      </c>
      <c r="AM3187" s="87">
        <f t="shared" ca="1" si="357"/>
        <v>10.320311103670154</v>
      </c>
    </row>
    <row r="3188" spans="2:39" x14ac:dyDescent="0.45">
      <c r="B3188" s="86">
        <v>39449</v>
      </c>
      <c r="C3188" s="5">
        <v>123.8</v>
      </c>
      <c r="E3188" s="86">
        <v>39493</v>
      </c>
      <c r="F3188" s="5">
        <v>4.484</v>
      </c>
      <c r="G3188" s="5">
        <v>1.3325426822432322</v>
      </c>
      <c r="I3188" s="86">
        <v>39338</v>
      </c>
      <c r="J3188" s="5">
        <v>24.76</v>
      </c>
      <c r="L3188" s="86">
        <v>39499</v>
      </c>
      <c r="M3188" s="5">
        <v>1.653</v>
      </c>
      <c r="O3188" s="86">
        <f t="shared" ca="1" si="352"/>
        <v>39499</v>
      </c>
      <c r="P3188" s="5">
        <v>1484.25</v>
      </c>
      <c r="Q3188" s="5">
        <v>16.1348175853322</v>
      </c>
      <c r="R3188" s="1"/>
      <c r="V3188" s="86">
        <v>39462</v>
      </c>
      <c r="W3188" s="5">
        <v>57.8</v>
      </c>
      <c r="Z3188" s="86">
        <v>39339</v>
      </c>
      <c r="AA3188" s="5">
        <v>102.89</v>
      </c>
      <c r="AC3188" s="1">
        <v>39349</v>
      </c>
      <c r="AD3188">
        <v>5.2885</v>
      </c>
      <c r="AE3188" s="87">
        <f t="shared" ca="1" si="353"/>
        <v>2.2999999999999687E-2</v>
      </c>
      <c r="AF3188" s="87">
        <f t="shared" ca="1" si="354"/>
        <v>0.12342507848893612</v>
      </c>
      <c r="AG3188" s="87">
        <f t="shared" ca="1" si="355"/>
        <v>1.9901695907635637</v>
      </c>
      <c r="AI3188" s="1">
        <v>39196</v>
      </c>
      <c r="AJ3188">
        <v>1480.41</v>
      </c>
      <c r="AK3188" s="85">
        <f t="shared" ca="1" si="358"/>
        <v>-3.5119236922782053E-4</v>
      </c>
      <c r="AL3188" s="87">
        <f t="shared" ca="1" si="356"/>
        <v>5.3131428250145557E-3</v>
      </c>
      <c r="AM3188" s="87">
        <f t="shared" ca="1" si="357"/>
        <v>8.5671853817580885</v>
      </c>
    </row>
    <row r="3189" spans="2:39" x14ac:dyDescent="0.45">
      <c r="B3189" s="86">
        <v>39447</v>
      </c>
      <c r="C3189" s="5">
        <v>122.05</v>
      </c>
      <c r="E3189" s="86">
        <v>39492</v>
      </c>
      <c r="F3189" s="5">
        <v>4.5519999999999996</v>
      </c>
      <c r="G3189" s="5">
        <v>0.95067147322300505</v>
      </c>
      <c r="I3189" s="86">
        <v>39337</v>
      </c>
      <c r="J3189" s="5">
        <v>24.96</v>
      </c>
      <c r="L3189" s="86">
        <v>39498</v>
      </c>
      <c r="M3189" s="5">
        <v>1.599</v>
      </c>
      <c r="O3189" s="86">
        <f t="shared" ca="1" si="352"/>
        <v>39498</v>
      </c>
      <c r="P3189" s="5">
        <v>1483.95</v>
      </c>
      <c r="Q3189" s="5">
        <v>17.0568698486315</v>
      </c>
      <c r="R3189" s="1"/>
      <c r="V3189" s="86">
        <v>39461</v>
      </c>
      <c r="W3189" s="5">
        <v>58.7</v>
      </c>
      <c r="Z3189" s="86">
        <v>39338</v>
      </c>
      <c r="AA3189" s="5">
        <v>101.93</v>
      </c>
      <c r="AC3189" s="1">
        <v>39346</v>
      </c>
      <c r="AD3189">
        <v>5.2655000000000003</v>
      </c>
      <c r="AE3189" s="87">
        <f t="shared" ca="1" si="353"/>
        <v>-9.1499999999999915E-2</v>
      </c>
      <c r="AF3189" s="87">
        <f t="shared" ca="1" si="354"/>
        <v>0.13396672472421398</v>
      </c>
      <c r="AG3189" s="87">
        <f t="shared" ca="1" si="355"/>
        <v>2.1601485288439459</v>
      </c>
      <c r="AI3189" s="1">
        <v>39195</v>
      </c>
      <c r="AJ3189">
        <v>1480.93</v>
      </c>
      <c r="AK3189" s="85">
        <f t="shared" ca="1" si="358"/>
        <v>-2.3066971863989105E-3</v>
      </c>
      <c r="AL3189" s="87">
        <f t="shared" ca="1" si="356"/>
        <v>5.2273575022626596E-3</v>
      </c>
      <c r="AM3189" s="87">
        <f t="shared" ca="1" si="357"/>
        <v>8.4288607051487361</v>
      </c>
    </row>
    <row r="3190" spans="2:39" x14ac:dyDescent="0.45">
      <c r="B3190" s="86">
        <v>39444</v>
      </c>
      <c r="C3190" s="5">
        <v>120.1</v>
      </c>
      <c r="E3190" s="86">
        <v>39491</v>
      </c>
      <c r="F3190" s="5">
        <v>4.4290000000000003</v>
      </c>
      <c r="G3190" s="5">
        <v>1.4470704601596536</v>
      </c>
      <c r="I3190" s="86">
        <v>39336</v>
      </c>
      <c r="J3190" s="5">
        <v>25.27</v>
      </c>
      <c r="L3190" s="86">
        <v>39497</v>
      </c>
      <c r="M3190" s="5">
        <v>1.6975</v>
      </c>
      <c r="O3190" s="86">
        <f t="shared" ca="1" si="352"/>
        <v>39497</v>
      </c>
      <c r="P3190" s="5">
        <v>1471.56</v>
      </c>
      <c r="Q3190" s="5">
        <v>16.862125960684399</v>
      </c>
      <c r="R3190" s="1"/>
      <c r="V3190" s="86">
        <v>39458</v>
      </c>
      <c r="W3190" s="5">
        <v>60.2</v>
      </c>
      <c r="Z3190" s="86">
        <v>39337</v>
      </c>
      <c r="AA3190" s="5">
        <v>102.29</v>
      </c>
      <c r="AC3190" s="1">
        <v>39345</v>
      </c>
      <c r="AD3190">
        <v>5.3570000000000002</v>
      </c>
      <c r="AE3190" s="87">
        <f t="shared" ca="1" si="353"/>
        <v>0.20750000000000046</v>
      </c>
      <c r="AF3190" s="87">
        <f t="shared" ca="1" si="354"/>
        <v>0.11173955954211866</v>
      </c>
      <c r="AG3190" s="87">
        <f t="shared" ca="1" si="355"/>
        <v>1.8017462594198264</v>
      </c>
      <c r="AI3190" s="1">
        <v>39192</v>
      </c>
      <c r="AJ3190">
        <v>1484.35</v>
      </c>
      <c r="AK3190" s="85">
        <f t="shared" ca="1" si="358"/>
        <v>9.2180898279725764E-3</v>
      </c>
      <c r="AL3190" s="87">
        <f t="shared" ca="1" si="356"/>
        <v>4.5523032341035271E-3</v>
      </c>
      <c r="AM3190" s="87">
        <f t="shared" ca="1" si="357"/>
        <v>7.3403684043511417</v>
      </c>
    </row>
    <row r="3191" spans="2:39" x14ac:dyDescent="0.45">
      <c r="B3191" s="86">
        <v>39443</v>
      </c>
      <c r="C3191" s="5">
        <v>118.25</v>
      </c>
      <c r="E3191" s="86">
        <v>39490</v>
      </c>
      <c r="F3191" s="5">
        <v>4.3434999999999997</v>
      </c>
      <c r="G3191" s="5">
        <v>2.1027647475010909</v>
      </c>
      <c r="I3191" s="86">
        <v>39335</v>
      </c>
      <c r="J3191" s="5">
        <v>27.38</v>
      </c>
      <c r="L3191" s="86">
        <v>39496</v>
      </c>
      <c r="M3191" s="5">
        <v>1.75</v>
      </c>
      <c r="O3191" s="86">
        <f t="shared" ca="1" si="352"/>
        <v>39496</v>
      </c>
      <c r="P3191" s="5">
        <v>1471.49</v>
      </c>
      <c r="Q3191" s="5">
        <v>20.2964875490417</v>
      </c>
      <c r="R3191" s="1"/>
      <c r="V3191" s="86">
        <v>39457</v>
      </c>
      <c r="W3191" s="5">
        <v>60.8</v>
      </c>
      <c r="Z3191" s="86">
        <v>39336</v>
      </c>
      <c r="AA3191" s="5">
        <v>101.83</v>
      </c>
      <c r="AC3191" s="1">
        <v>39344</v>
      </c>
      <c r="AD3191">
        <v>5.1494999999999997</v>
      </c>
      <c r="AE3191" s="87">
        <f t="shared" ca="1" si="353"/>
        <v>6.1999999999999389E-2</v>
      </c>
      <c r="AF3191" s="87">
        <f t="shared" ca="1" si="354"/>
        <v>4.6313245045738471E-2</v>
      </c>
      <c r="AG3191" s="87">
        <f t="shared" ca="1" si="355"/>
        <v>0.74677863743770878</v>
      </c>
      <c r="AI3191" s="1">
        <v>39191</v>
      </c>
      <c r="AJ3191">
        <v>1470.73</v>
      </c>
      <c r="AK3191" s="85">
        <f t="shared" ca="1" si="358"/>
        <v>-1.2027603778014199E-3</v>
      </c>
      <c r="AL3191" s="87">
        <f t="shared" ca="1" si="356"/>
        <v>5.2622974749174586E-3</v>
      </c>
      <c r="AM3191" s="87">
        <f t="shared" ca="1" si="357"/>
        <v>8.4851997182010344</v>
      </c>
    </row>
    <row r="3192" spans="2:39" x14ac:dyDescent="0.45">
      <c r="B3192" s="86">
        <v>39442</v>
      </c>
      <c r="C3192" s="5">
        <v>116.9</v>
      </c>
      <c r="E3192" s="86">
        <v>39489</v>
      </c>
      <c r="F3192" s="5">
        <v>4.2939999999999996</v>
      </c>
      <c r="G3192" s="5">
        <v>2.0893435970817866</v>
      </c>
      <c r="I3192" s="86">
        <v>39332</v>
      </c>
      <c r="J3192" s="5">
        <v>26.23</v>
      </c>
      <c r="L3192" s="86">
        <v>39493</v>
      </c>
      <c r="M3192" s="5">
        <v>1.742</v>
      </c>
      <c r="O3192" s="86">
        <f t="shared" ca="1" si="352"/>
        <v>39493</v>
      </c>
      <c r="P3192" s="5">
        <v>1451.7</v>
      </c>
      <c r="Q3192" s="5">
        <v>23.624101720111501</v>
      </c>
      <c r="R3192" s="1"/>
      <c r="V3192" s="86">
        <v>39456</v>
      </c>
      <c r="W3192" s="5">
        <v>62.8</v>
      </c>
      <c r="Z3192" s="86">
        <v>39335</v>
      </c>
      <c r="AA3192" s="5">
        <v>101</v>
      </c>
      <c r="AC3192" s="1">
        <v>39343</v>
      </c>
      <c r="AD3192">
        <v>5.0875000000000004</v>
      </c>
      <c r="AE3192" s="87">
        <f t="shared" ca="1" si="353"/>
        <v>-5.0999999999999268E-2</v>
      </c>
      <c r="AF3192" s="87">
        <f t="shared" ca="1" si="354"/>
        <v>4.6111052543469755E-2</v>
      </c>
      <c r="AG3192" s="87">
        <f t="shared" ca="1" si="355"/>
        <v>0.7435183813015811</v>
      </c>
      <c r="AI3192" s="1">
        <v>39190</v>
      </c>
      <c r="AJ3192">
        <v>1472.5</v>
      </c>
      <c r="AK3192" s="85">
        <f t="shared" ca="1" si="358"/>
        <v>6.9293951780517705E-4</v>
      </c>
      <c r="AL3192" s="87">
        <f t="shared" ca="1" si="356"/>
        <v>4.457762228555164E-3</v>
      </c>
      <c r="AM3192" s="87">
        <f t="shared" ca="1" si="357"/>
        <v>7.1879256134482956</v>
      </c>
    </row>
    <row r="3193" spans="2:39" x14ac:dyDescent="0.45">
      <c r="B3193" s="86">
        <v>39437</v>
      </c>
      <c r="C3193" s="5">
        <v>116.25</v>
      </c>
      <c r="E3193" s="86">
        <v>39486</v>
      </c>
      <c r="F3193" s="5">
        <v>4.3094999999999999</v>
      </c>
      <c r="G3193" s="5">
        <v>2.2188938685750594</v>
      </c>
      <c r="I3193" s="86">
        <v>39331</v>
      </c>
      <c r="J3193" s="5">
        <v>23.99</v>
      </c>
      <c r="L3193" s="86">
        <v>39492</v>
      </c>
      <c r="M3193" s="5">
        <v>1.8009999999999999</v>
      </c>
      <c r="O3193" s="86">
        <f t="shared" ca="1" si="352"/>
        <v>39492</v>
      </c>
      <c r="P3193" s="5">
        <v>1453.55</v>
      </c>
      <c r="Q3193" s="5">
        <v>23.957042901213399</v>
      </c>
      <c r="R3193" s="1"/>
      <c r="V3193" s="86">
        <v>39455</v>
      </c>
      <c r="W3193" s="5">
        <v>62.25</v>
      </c>
      <c r="Z3193" s="86">
        <v>39332</v>
      </c>
      <c r="AA3193" s="5">
        <v>100.57</v>
      </c>
      <c r="AC3193" s="1">
        <v>39342</v>
      </c>
      <c r="AD3193">
        <v>5.1384999999999996</v>
      </c>
      <c r="AE3193" s="87">
        <f t="shared" ca="1" si="353"/>
        <v>9.9999999999944578E-4</v>
      </c>
      <c r="AF3193" s="87">
        <f t="shared" ca="1" si="354"/>
        <v>2.7207152858516315E-2</v>
      </c>
      <c r="AG3193" s="87">
        <f t="shared" ca="1" si="355"/>
        <v>0.43870215788543238</v>
      </c>
      <c r="AI3193" s="1">
        <v>39189</v>
      </c>
      <c r="AJ3193">
        <v>1471.48</v>
      </c>
      <c r="AK3193" s="85">
        <f t="shared" ca="1" si="358"/>
        <v>2.0476545871299916E-3</v>
      </c>
      <c r="AL3193" s="87">
        <f t="shared" ca="1" si="356"/>
        <v>3.8034015126889101E-3</v>
      </c>
      <c r="AM3193" s="87">
        <f t="shared" ca="1" si="357"/>
        <v>6.1328006631133176</v>
      </c>
    </row>
    <row r="3194" spans="2:39" x14ac:dyDescent="0.45">
      <c r="B3194" s="86">
        <v>39436</v>
      </c>
      <c r="C3194" s="5">
        <v>120.35</v>
      </c>
      <c r="E3194" s="86">
        <v>39485</v>
      </c>
      <c r="F3194" s="5">
        <v>4.4284999999999997</v>
      </c>
      <c r="G3194" s="5">
        <v>1.7587182832961068</v>
      </c>
      <c r="I3194" s="86">
        <v>39330</v>
      </c>
      <c r="J3194" s="5">
        <v>24.58</v>
      </c>
      <c r="L3194" s="86">
        <v>39491</v>
      </c>
      <c r="M3194" s="5">
        <v>1.7164999999999999</v>
      </c>
      <c r="O3194" s="86">
        <f t="shared" ca="1" si="352"/>
        <v>39491</v>
      </c>
      <c r="P3194" s="5">
        <v>1478.55</v>
      </c>
      <c r="Q3194" s="5">
        <v>23.0015511080429</v>
      </c>
      <c r="R3194" s="1"/>
      <c r="V3194" s="86">
        <v>39454</v>
      </c>
      <c r="W3194" s="5">
        <v>61.6</v>
      </c>
      <c r="Z3194" s="86">
        <v>39331</v>
      </c>
      <c r="AA3194" s="5">
        <v>101.73</v>
      </c>
      <c r="AC3194" s="1">
        <v>39339</v>
      </c>
      <c r="AD3194">
        <v>5.1375000000000002</v>
      </c>
      <c r="AE3194" s="87">
        <f t="shared" ca="1" si="353"/>
        <v>1.1000000000000121E-2</v>
      </c>
      <c r="AF3194" s="87">
        <f t="shared" ca="1" si="354"/>
        <v>2.1406288016997562E-2</v>
      </c>
      <c r="AG3194" s="87">
        <f t="shared" ca="1" si="355"/>
        <v>0.34516602285469794</v>
      </c>
      <c r="AI3194" s="1">
        <v>39188</v>
      </c>
      <c r="AJ3194">
        <v>1468.47</v>
      </c>
      <c r="AK3194" s="85">
        <f t="shared" ca="1" si="358"/>
        <v>1.069389786644563E-2</v>
      </c>
      <c r="AL3194" s="87">
        <f t="shared" ca="1" si="356"/>
        <v>7.3225369959144465E-3</v>
      </c>
      <c r="AM3194" s="87">
        <f t="shared" ca="1" si="357"/>
        <v>11.807236126502806</v>
      </c>
    </row>
    <row r="3195" spans="2:39" x14ac:dyDescent="0.45">
      <c r="B3195" s="86">
        <v>39435</v>
      </c>
      <c r="C3195" s="5">
        <v>118.9</v>
      </c>
      <c r="E3195" s="86">
        <v>39484</v>
      </c>
      <c r="F3195" s="5">
        <v>4.2359999999999998</v>
      </c>
      <c r="G3195" s="5">
        <v>0.88472947842829763</v>
      </c>
      <c r="I3195" s="86">
        <v>39329</v>
      </c>
      <c r="J3195" s="5">
        <v>22.78</v>
      </c>
      <c r="L3195" s="86">
        <v>39490</v>
      </c>
      <c r="M3195" s="5">
        <v>1.64</v>
      </c>
      <c r="O3195" s="86">
        <f t="shared" ca="1" si="352"/>
        <v>39490</v>
      </c>
      <c r="P3195" s="5">
        <v>1472.29</v>
      </c>
      <c r="Q3195" s="5">
        <v>22.951354881052399</v>
      </c>
      <c r="R3195" s="1"/>
      <c r="V3195" s="86">
        <v>39451</v>
      </c>
      <c r="W3195" s="5">
        <v>62.8</v>
      </c>
      <c r="Z3195" s="86">
        <v>39330</v>
      </c>
      <c r="AA3195" s="5">
        <v>101.7899</v>
      </c>
      <c r="AC3195" s="1">
        <v>39338</v>
      </c>
      <c r="AD3195">
        <v>5.1265000000000001</v>
      </c>
      <c r="AE3195" s="87">
        <f t="shared" ca="1" si="353"/>
        <v>6.1499999999999666E-2</v>
      </c>
      <c r="AF3195" s="87">
        <f t="shared" ca="1" si="354"/>
        <v>5.410252612709758E-2</v>
      </c>
      <c r="AG3195" s="87">
        <f t="shared" ca="1" si="355"/>
        <v>0.87237702094143432</v>
      </c>
      <c r="AI3195" s="1">
        <v>39185</v>
      </c>
      <c r="AJ3195">
        <v>1452.85</v>
      </c>
      <c r="AK3195" s="85">
        <f t="shared" ca="1" si="358"/>
        <v>3.4819816953198814E-3</v>
      </c>
      <c r="AL3195" s="87">
        <f t="shared" ca="1" si="356"/>
        <v>5.5567656706448547E-3</v>
      </c>
      <c r="AM3195" s="87">
        <f t="shared" ca="1" si="357"/>
        <v>8.9600154167271722</v>
      </c>
    </row>
    <row r="3196" spans="2:39" x14ac:dyDescent="0.45">
      <c r="B3196" s="86">
        <v>39434</v>
      </c>
      <c r="C3196" s="5">
        <v>113.45</v>
      </c>
      <c r="E3196" s="86">
        <v>39483</v>
      </c>
      <c r="F3196" s="5">
        <v>4.21</v>
      </c>
      <c r="G3196" s="5">
        <v>1.0866291532379762</v>
      </c>
      <c r="I3196" s="86">
        <v>39325</v>
      </c>
      <c r="J3196" s="5">
        <v>23.38</v>
      </c>
      <c r="L3196" s="86">
        <v>39489</v>
      </c>
      <c r="M3196" s="5">
        <v>1.599</v>
      </c>
      <c r="O3196" s="86">
        <f t="shared" ca="1" si="352"/>
        <v>39489</v>
      </c>
      <c r="P3196" s="5">
        <v>1489.42</v>
      </c>
      <c r="Q3196" s="5">
        <v>22.327161546586598</v>
      </c>
      <c r="R3196" s="1"/>
      <c r="V3196" s="86">
        <v>39450</v>
      </c>
      <c r="W3196" s="5">
        <v>64.400000000000006</v>
      </c>
      <c r="Z3196" s="86">
        <v>39329</v>
      </c>
      <c r="AA3196" s="5">
        <v>101.75</v>
      </c>
      <c r="AC3196" s="1">
        <v>39337</v>
      </c>
      <c r="AD3196">
        <v>5.0650000000000004</v>
      </c>
      <c r="AE3196" s="87">
        <f t="shared" ca="1" si="353"/>
        <v>3.700000000000081E-2</v>
      </c>
      <c r="AF3196" s="87">
        <f t="shared" ca="1" si="354"/>
        <v>9.4114292219619824E-2</v>
      </c>
      <c r="AG3196" s="87">
        <f t="shared" ca="1" si="355"/>
        <v>1.5175473633465275</v>
      </c>
      <c r="AI3196" s="1">
        <v>39184</v>
      </c>
      <c r="AJ3196">
        <v>1447.8</v>
      </c>
      <c r="AK3196" s="85">
        <f t="shared" ca="1" si="358"/>
        <v>6.1870795668692979E-3</v>
      </c>
      <c r="AL3196" s="87">
        <f t="shared" ca="1" si="356"/>
        <v>5.3848771076871913E-3</v>
      </c>
      <c r="AM3196" s="87">
        <f t="shared" ca="1" si="357"/>
        <v>8.6828534370173074</v>
      </c>
    </row>
    <row r="3197" spans="2:39" x14ac:dyDescent="0.45">
      <c r="B3197" s="86">
        <v>39433</v>
      </c>
      <c r="C3197" s="5">
        <v>111.45</v>
      </c>
      <c r="E3197" s="86">
        <v>39482</v>
      </c>
      <c r="F3197" s="5">
        <v>4.2815000000000003</v>
      </c>
      <c r="G3197" s="5">
        <v>0.9738437588580009</v>
      </c>
      <c r="I3197" s="86">
        <v>39324</v>
      </c>
      <c r="J3197" s="5">
        <v>25.06</v>
      </c>
      <c r="L3197" s="86">
        <v>39486</v>
      </c>
      <c r="M3197" s="5">
        <v>1.6174999999999999</v>
      </c>
      <c r="O3197" s="86">
        <f t="shared" ca="1" si="352"/>
        <v>39486</v>
      </c>
      <c r="P3197" s="5">
        <v>1473.99</v>
      </c>
      <c r="Q3197" s="5">
        <v>21.906802356846899</v>
      </c>
      <c r="R3197" s="1"/>
      <c r="V3197" s="86">
        <v>39449</v>
      </c>
      <c r="W3197" s="5">
        <v>63.9</v>
      </c>
      <c r="Z3197" s="86">
        <v>39325</v>
      </c>
      <c r="AA3197" s="5">
        <v>101.67</v>
      </c>
      <c r="AC3197" s="1">
        <v>39336</v>
      </c>
      <c r="AD3197">
        <v>5.0279999999999996</v>
      </c>
      <c r="AE3197" s="87">
        <f t="shared" ca="1" si="353"/>
        <v>4.7999999999999154E-2</v>
      </c>
      <c r="AF3197" s="87">
        <f t="shared" ca="1" si="354"/>
        <v>9.2580933062194948E-2</v>
      </c>
      <c r="AG3197" s="87">
        <f t="shared" ca="1" si="355"/>
        <v>1.492822689850781</v>
      </c>
      <c r="AI3197" s="1">
        <v>39183</v>
      </c>
      <c r="AJ3197">
        <v>1438.87</v>
      </c>
      <c r="AK3197" s="85">
        <f t="shared" ca="1" si="358"/>
        <v>-6.5945114053618595E-3</v>
      </c>
      <c r="AL3197" s="87">
        <f t="shared" ca="1" si="356"/>
        <v>4.4686513308657026E-3</v>
      </c>
      <c r="AM3197" s="87">
        <f t="shared" ca="1" si="357"/>
        <v>7.2054837633433273</v>
      </c>
    </row>
    <row r="3198" spans="2:39" x14ac:dyDescent="0.45">
      <c r="B3198" s="86">
        <v>39430</v>
      </c>
      <c r="C3198" s="5">
        <v>110.2</v>
      </c>
      <c r="E3198" s="86">
        <v>39479</v>
      </c>
      <c r="F3198" s="5">
        <v>4.2244999999999999</v>
      </c>
      <c r="G3198" s="5">
        <v>1.1858098498494631</v>
      </c>
      <c r="I3198" s="86">
        <v>39323</v>
      </c>
      <c r="J3198" s="5">
        <v>23.81</v>
      </c>
      <c r="L3198" s="86">
        <v>39485</v>
      </c>
      <c r="M3198" s="5">
        <v>1.6205000000000001</v>
      </c>
      <c r="O3198" s="86">
        <f t="shared" ca="1" si="352"/>
        <v>39485</v>
      </c>
      <c r="P3198" s="5">
        <v>1457.64</v>
      </c>
      <c r="Q3198" s="5">
        <v>21.2334097936909</v>
      </c>
      <c r="R3198" s="1"/>
      <c r="V3198" s="86">
        <v>39448</v>
      </c>
      <c r="W3198" s="5">
        <v>63.75</v>
      </c>
      <c r="Z3198" s="86">
        <v>39324</v>
      </c>
      <c r="AA3198" s="5">
        <v>100.76</v>
      </c>
      <c r="AC3198" s="1">
        <v>39335</v>
      </c>
      <c r="AD3198">
        <v>4.9800000000000004</v>
      </c>
      <c r="AE3198" s="87">
        <f t="shared" ca="1" si="353"/>
        <v>-5.7499999999999218E-2</v>
      </c>
      <c r="AF3198" s="87">
        <f t="shared" ca="1" si="354"/>
        <v>7.7365340000114746E-2</v>
      </c>
      <c r="AG3198" s="87">
        <f t="shared" ca="1" si="355"/>
        <v>1.2474786237313535</v>
      </c>
      <c r="AI3198" s="1">
        <v>39182</v>
      </c>
      <c r="AJ3198">
        <v>1448.39</v>
      </c>
      <c r="AK3198" s="85">
        <f t="shared" ca="1" si="358"/>
        <v>2.6132057733051894E-3</v>
      </c>
      <c r="AL3198" s="87">
        <f t="shared" ca="1" si="356"/>
        <v>1.1756357377033946E-3</v>
      </c>
      <c r="AM3198" s="87">
        <f t="shared" ca="1" si="357"/>
        <v>1.8956556670951747</v>
      </c>
    </row>
    <row r="3199" spans="2:39" x14ac:dyDescent="0.45">
      <c r="B3199" s="86">
        <v>39429</v>
      </c>
      <c r="C3199" s="5">
        <v>110.4</v>
      </c>
      <c r="E3199" s="86">
        <v>39478</v>
      </c>
      <c r="F3199" s="5">
        <v>4.2134999999999998</v>
      </c>
      <c r="G3199" s="5">
        <v>1.1883651234644479</v>
      </c>
      <c r="I3199" s="86">
        <v>39322</v>
      </c>
      <c r="J3199" s="5">
        <v>26.3</v>
      </c>
      <c r="L3199" s="86">
        <v>39484</v>
      </c>
      <c r="M3199" s="5">
        <v>1.5555000000000001</v>
      </c>
      <c r="O3199" s="86">
        <f t="shared" ca="1" si="352"/>
        <v>39484</v>
      </c>
      <c r="P3199" s="5">
        <v>1463.76</v>
      </c>
      <c r="Q3199" s="5">
        <v>24.305743441915201</v>
      </c>
      <c r="R3199" s="1"/>
      <c r="V3199" s="86">
        <v>39447</v>
      </c>
      <c r="W3199" s="5">
        <v>63.75</v>
      </c>
      <c r="Z3199" s="86">
        <v>39323</v>
      </c>
      <c r="AA3199" s="5">
        <v>100.55</v>
      </c>
      <c r="AC3199" s="1">
        <v>39332</v>
      </c>
      <c r="AD3199">
        <v>5.0374999999999996</v>
      </c>
      <c r="AE3199" s="87">
        <f t="shared" ca="1" si="353"/>
        <v>-0.15350000000000019</v>
      </c>
      <c r="AF3199" s="87">
        <f t="shared" ca="1" si="354"/>
        <v>9.4835273852437008E-2</v>
      </c>
      <c r="AG3199" s="87">
        <f t="shared" ca="1" si="355"/>
        <v>1.5291728428576501</v>
      </c>
      <c r="AI3199" s="1">
        <v>39181</v>
      </c>
      <c r="AJ3199">
        <v>1444.61</v>
      </c>
      <c r="AK3199" s="85">
        <f t="shared" ca="1" si="358"/>
        <v>5.8856727118576906E-4</v>
      </c>
      <c r="AL3199" s="87">
        <f t="shared" ca="1" si="356"/>
        <v>3.9707918622785849E-3</v>
      </c>
      <c r="AM3199" s="87">
        <f t="shared" ca="1" si="357"/>
        <v>6.4027094917072684</v>
      </c>
    </row>
    <row r="3200" spans="2:39" x14ac:dyDescent="0.45">
      <c r="B3200" s="86">
        <v>39428</v>
      </c>
      <c r="C3200" s="5">
        <v>112.05</v>
      </c>
      <c r="E3200" s="86">
        <v>39477</v>
      </c>
      <c r="F3200" s="5">
        <v>4.2975000000000003</v>
      </c>
      <c r="G3200" s="5">
        <v>2.062105315771563</v>
      </c>
      <c r="I3200" s="86">
        <v>39321</v>
      </c>
      <c r="J3200" s="5">
        <v>22.72</v>
      </c>
      <c r="L3200" s="86">
        <v>39483</v>
      </c>
      <c r="M3200" s="5">
        <v>1.5349999999999999</v>
      </c>
      <c r="O3200" s="86">
        <f t="shared" ca="1" si="352"/>
        <v>39483</v>
      </c>
      <c r="P3200" s="5">
        <v>1432.36</v>
      </c>
      <c r="Q3200" s="5">
        <v>21.8567439943862</v>
      </c>
      <c r="R3200" s="1"/>
      <c r="V3200" s="86">
        <v>39444</v>
      </c>
      <c r="W3200" s="5">
        <v>64.7</v>
      </c>
      <c r="Z3200" s="86">
        <v>39322</v>
      </c>
      <c r="AA3200" s="5">
        <v>100.15009999999999</v>
      </c>
      <c r="AC3200" s="1">
        <v>39331</v>
      </c>
      <c r="AD3200">
        <v>5.1909999999999998</v>
      </c>
      <c r="AE3200" s="87">
        <f t="shared" ca="1" si="353"/>
        <v>3.0499999999999972E-2</v>
      </c>
      <c r="AF3200" s="87">
        <f t="shared" ca="1" si="354"/>
        <v>6.1938813894574243E-2</v>
      </c>
      <c r="AG3200" s="87">
        <f t="shared" ca="1" si="355"/>
        <v>0.99873336448390604</v>
      </c>
      <c r="AI3200" s="1">
        <v>39177</v>
      </c>
      <c r="AJ3200">
        <v>1443.76</v>
      </c>
      <c r="AK3200" s="85">
        <f t="shared" ca="1" si="358"/>
        <v>3.0453038140440688E-3</v>
      </c>
      <c r="AL3200" s="87"/>
      <c r="AM3200" s="87"/>
    </row>
    <row r="3201" spans="2:39" x14ac:dyDescent="0.45">
      <c r="B3201" s="86">
        <v>39427</v>
      </c>
      <c r="C3201" s="5">
        <v>113.85</v>
      </c>
      <c r="E3201" s="86">
        <v>39476</v>
      </c>
      <c r="F3201" s="5">
        <v>4.2744999999999997</v>
      </c>
      <c r="G3201" s="5">
        <v>2.2990113817320141</v>
      </c>
      <c r="I3201" s="86">
        <v>39318</v>
      </c>
      <c r="J3201" s="5">
        <v>20.72</v>
      </c>
      <c r="L3201" s="86">
        <v>39482</v>
      </c>
      <c r="M3201" s="5">
        <v>1.4684999999999999</v>
      </c>
      <c r="O3201" s="86">
        <f t="shared" ca="1" si="352"/>
        <v>39482</v>
      </c>
      <c r="P3201" s="5">
        <v>1466.79</v>
      </c>
      <c r="Q3201" s="5">
        <v>18.491734572078599</v>
      </c>
      <c r="R3201" s="1"/>
      <c r="V3201" s="86">
        <v>39443</v>
      </c>
      <c r="W3201" s="5">
        <v>66.7</v>
      </c>
      <c r="Z3201" s="86">
        <v>39321</v>
      </c>
      <c r="AA3201" s="5">
        <v>100.5</v>
      </c>
      <c r="AC3201" s="1">
        <v>39330</v>
      </c>
      <c r="AD3201">
        <v>5.1604999999999999</v>
      </c>
      <c r="AE3201" s="87">
        <f t="shared" ca="1" si="353"/>
        <v>-9.7000000000000419E-2</v>
      </c>
      <c r="AF3201" s="87">
        <f t="shared" ca="1" si="354"/>
        <v>5.7507970462073364E-2</v>
      </c>
      <c r="AG3201" s="87">
        <f t="shared" ca="1" si="355"/>
        <v>0.92728816089355015</v>
      </c>
      <c r="AI3201" s="1">
        <v>39176</v>
      </c>
      <c r="AJ3201">
        <v>1439.37</v>
      </c>
      <c r="AK3201" s="85">
        <f t="shared" ca="1" si="358"/>
        <v>1.1122157176475702E-3</v>
      </c>
      <c r="AL3201" s="87"/>
      <c r="AM3201" s="87"/>
    </row>
    <row r="3202" spans="2:39" x14ac:dyDescent="0.45">
      <c r="B3202" s="86">
        <v>39426</v>
      </c>
      <c r="C3202" s="5">
        <v>109.95</v>
      </c>
      <c r="E3202" s="86">
        <v>39475</v>
      </c>
      <c r="F3202" s="5">
        <v>4.1795</v>
      </c>
      <c r="G3202" s="5">
        <v>2.803328676175282</v>
      </c>
      <c r="I3202" s="86">
        <v>39317</v>
      </c>
      <c r="J3202" s="5">
        <v>22.62</v>
      </c>
      <c r="L3202" s="86">
        <v>39479</v>
      </c>
      <c r="M3202" s="5">
        <v>1.429</v>
      </c>
      <c r="O3202" s="86">
        <f t="shared" ca="1" si="352"/>
        <v>39479</v>
      </c>
      <c r="P3202" s="5">
        <v>1479.37</v>
      </c>
      <c r="Q3202" s="5">
        <v>21.060942815840399</v>
      </c>
      <c r="R3202" s="1"/>
      <c r="V3202" s="86">
        <v>39442</v>
      </c>
      <c r="W3202" s="5">
        <v>65.3</v>
      </c>
      <c r="Z3202" s="86">
        <v>39318</v>
      </c>
      <c r="AA3202" s="5">
        <v>99.85</v>
      </c>
      <c r="AC3202" s="1">
        <v>39329</v>
      </c>
      <c r="AD3202">
        <v>5.2575000000000003</v>
      </c>
      <c r="AE3202" s="87">
        <f t="shared" ca="1" si="353"/>
        <v>3.7500000000000533E-2</v>
      </c>
      <c r="AF3202" s="87">
        <f t="shared" ca="1" si="354"/>
        <v>3.6352441458586945E-2</v>
      </c>
      <c r="AG3202" s="87">
        <f t="shared" ca="1" si="355"/>
        <v>0.58616550563812397</v>
      </c>
      <c r="AI3202" s="1">
        <v>39175</v>
      </c>
      <c r="AJ3202">
        <v>1437.77</v>
      </c>
      <c r="AK3202" s="85">
        <f t="shared" ca="1" si="358"/>
        <v>9.2373277642798391E-3</v>
      </c>
      <c r="AL3202" s="87"/>
      <c r="AM3202" s="87"/>
    </row>
    <row r="3203" spans="2:39" x14ac:dyDescent="0.45">
      <c r="B3203" s="86">
        <v>39423</v>
      </c>
      <c r="C3203" s="5">
        <v>111.85</v>
      </c>
      <c r="E3203" s="86">
        <v>39472</v>
      </c>
      <c r="F3203" s="5">
        <v>4.1585000000000001</v>
      </c>
      <c r="G3203" s="5">
        <v>3.45054820523734</v>
      </c>
      <c r="I3203" s="86">
        <v>39316</v>
      </c>
      <c r="J3203" s="5">
        <v>22.89</v>
      </c>
      <c r="L3203" s="86">
        <v>39478</v>
      </c>
      <c r="M3203" s="5">
        <v>1.4165000000000001</v>
      </c>
      <c r="O3203" s="86">
        <f t="shared" ca="1" si="352"/>
        <v>39478</v>
      </c>
      <c r="P3203" s="5">
        <v>1462.5</v>
      </c>
      <c r="Q3203" s="5">
        <v>20.280853708448198</v>
      </c>
      <c r="R3203" s="1"/>
      <c r="V3203" s="86">
        <v>39441</v>
      </c>
      <c r="W3203" s="5">
        <v>65.5</v>
      </c>
      <c r="Z3203" s="86">
        <v>39317</v>
      </c>
      <c r="AA3203" s="5">
        <v>99.6</v>
      </c>
      <c r="AC3203" s="1">
        <v>39328</v>
      </c>
      <c r="AD3203">
        <v>5.22</v>
      </c>
      <c r="AE3203" s="87">
        <f t="shared" ca="1" si="353"/>
        <v>-2.0000000000006679E-3</v>
      </c>
      <c r="AF3203" s="87">
        <f t="shared" ca="1" si="354"/>
        <v>4.2281792771829731E-2</v>
      </c>
      <c r="AG3203" s="87">
        <f t="shared" ca="1" si="355"/>
        <v>0.68177342277327568</v>
      </c>
      <c r="AI3203" s="1">
        <v>39174</v>
      </c>
      <c r="AJ3203">
        <v>1424.55</v>
      </c>
      <c r="AK3203" s="85" t="e">
        <f t="shared" ca="1" si="358"/>
        <v>#DIV/0!</v>
      </c>
      <c r="AL3203" s="87"/>
      <c r="AM3203" s="87"/>
    </row>
    <row r="3204" spans="2:39" x14ac:dyDescent="0.45">
      <c r="B3204" s="86">
        <v>39422</v>
      </c>
      <c r="C3204" s="5">
        <v>108.85</v>
      </c>
      <c r="E3204" s="86">
        <v>39471</v>
      </c>
      <c r="F3204" s="5">
        <v>4.3585000000000003</v>
      </c>
      <c r="G3204" s="5">
        <v>2.8954348406874253</v>
      </c>
      <c r="I3204" s="86">
        <v>39315</v>
      </c>
      <c r="J3204" s="5">
        <v>25.25</v>
      </c>
      <c r="L3204" s="86">
        <v>39477</v>
      </c>
      <c r="M3204" s="5">
        <v>1.4390000000000001</v>
      </c>
      <c r="O3204" s="86">
        <f t="shared" ca="1" si="352"/>
        <v>39477</v>
      </c>
      <c r="P3204" s="5">
        <v>1464.07</v>
      </c>
      <c r="Q3204" s="5">
        <v>20.255183084939201</v>
      </c>
      <c r="R3204" s="1"/>
      <c r="V3204" s="86">
        <v>39440</v>
      </c>
      <c r="W3204" s="5">
        <v>65.5</v>
      </c>
      <c r="Z3204" s="86">
        <v>39316</v>
      </c>
      <c r="AA3204" s="5">
        <v>99</v>
      </c>
      <c r="AC3204" s="1">
        <v>39325</v>
      </c>
      <c r="AD3204">
        <v>5.2220000000000004</v>
      </c>
      <c r="AE3204" s="87">
        <f t="shared" ca="1" si="353"/>
        <v>1.5000000000000568E-3</v>
      </c>
      <c r="AF3204" s="87">
        <f t="shared" ca="1" si="354"/>
        <v>4.4283885330896076E-2</v>
      </c>
      <c r="AG3204" s="87">
        <f t="shared" ca="1" si="355"/>
        <v>0.7140561952675627</v>
      </c>
      <c r="AI3204" s="1"/>
      <c r="AK3204" s="1"/>
      <c r="AL3204" s="87"/>
      <c r="AM3204" s="87"/>
    </row>
    <row r="3205" spans="2:39" x14ac:dyDescent="0.45">
      <c r="B3205" s="86">
        <v>39421</v>
      </c>
      <c r="C3205" s="5">
        <v>109.95</v>
      </c>
      <c r="E3205" s="86">
        <v>39470</v>
      </c>
      <c r="F3205" s="5">
        <v>4.2504999999999997</v>
      </c>
      <c r="G3205" s="5">
        <v>2.7637702961715074</v>
      </c>
      <c r="I3205" s="86">
        <v>39314</v>
      </c>
      <c r="J3205" s="5">
        <v>26.33</v>
      </c>
      <c r="L3205" s="86">
        <v>39476</v>
      </c>
      <c r="M3205" s="5">
        <v>1.3134999999999999</v>
      </c>
      <c r="O3205" s="86">
        <f t="shared" ca="1" si="352"/>
        <v>39476</v>
      </c>
      <c r="P3205" s="5">
        <v>1447.12</v>
      </c>
      <c r="Q3205" s="5">
        <v>24.9076224323485</v>
      </c>
      <c r="R3205" s="1"/>
      <c r="V3205" s="86">
        <v>39437</v>
      </c>
      <c r="W3205" s="5">
        <v>65.5</v>
      </c>
      <c r="Z3205" s="86">
        <v>39315</v>
      </c>
      <c r="AA3205" s="5">
        <v>98.24</v>
      </c>
      <c r="AC3205" s="1">
        <v>39324</v>
      </c>
      <c r="AD3205">
        <v>5.2205000000000004</v>
      </c>
      <c r="AE3205" s="87">
        <f t="shared" ca="1" si="353"/>
        <v>-5.0999999999999268E-2</v>
      </c>
      <c r="AF3205" s="87">
        <f t="shared" ca="1" si="354"/>
        <v>4.5321766293911686E-2</v>
      </c>
      <c r="AG3205" s="87">
        <f t="shared" ca="1" si="355"/>
        <v>0.73079152293933103</v>
      </c>
      <c r="AI3205" s="1"/>
      <c r="AK3205" s="1"/>
      <c r="AL3205" s="87"/>
      <c r="AM3205" s="87"/>
    </row>
    <row r="3206" spans="2:39" x14ac:dyDescent="0.45">
      <c r="B3206" s="86">
        <v>39420</v>
      </c>
      <c r="C3206" s="5">
        <v>111.85</v>
      </c>
      <c r="E3206" s="86">
        <v>39469</v>
      </c>
      <c r="F3206" s="5">
        <v>4.0425000000000004</v>
      </c>
      <c r="G3206" s="5">
        <v>1.7168697290903105</v>
      </c>
      <c r="I3206" s="86">
        <v>39311</v>
      </c>
      <c r="J3206" s="5">
        <v>29.99</v>
      </c>
      <c r="L3206" s="86">
        <v>39475</v>
      </c>
      <c r="M3206" s="5">
        <v>1.3174999999999999</v>
      </c>
      <c r="O3206" s="86">
        <f t="shared" ca="1" si="352"/>
        <v>39475</v>
      </c>
      <c r="P3206" s="5">
        <v>1445.55</v>
      </c>
      <c r="Q3206" s="5">
        <v>26.633018962835301</v>
      </c>
      <c r="R3206" s="1"/>
      <c r="V3206" s="86">
        <v>39436</v>
      </c>
      <c r="W3206" s="5">
        <v>65</v>
      </c>
      <c r="Z3206" s="86">
        <v>39314</v>
      </c>
      <c r="AA3206" s="5">
        <v>98.75</v>
      </c>
      <c r="AC3206" s="1">
        <v>39323</v>
      </c>
      <c r="AD3206">
        <v>5.2714999999999996</v>
      </c>
      <c r="AE3206" s="87">
        <f t="shared" ca="1" si="353"/>
        <v>5.2499999999999325E-2</v>
      </c>
      <c r="AF3206" s="87">
        <f t="shared" ca="1" si="354"/>
        <v>4.9217840600063928E-2</v>
      </c>
      <c r="AG3206" s="87">
        <f t="shared" ca="1" si="355"/>
        <v>0.79361383346477665</v>
      </c>
      <c r="AI3206" s="1"/>
      <c r="AK3206" s="1"/>
      <c r="AL3206" s="87"/>
      <c r="AM3206" s="87"/>
    </row>
    <row r="3207" spans="2:39" x14ac:dyDescent="0.45">
      <c r="B3207" s="86">
        <v>39419</v>
      </c>
      <c r="C3207" s="5">
        <v>109.05</v>
      </c>
      <c r="E3207" s="86">
        <v>39468</v>
      </c>
      <c r="F3207" s="5">
        <v>4.2539999999999996</v>
      </c>
      <c r="G3207" s="5">
        <v>1.4221070048816051</v>
      </c>
      <c r="I3207" s="86">
        <v>39310</v>
      </c>
      <c r="J3207" s="5">
        <v>30.83</v>
      </c>
      <c r="L3207" s="86">
        <v>39472</v>
      </c>
      <c r="M3207" s="5">
        <v>1.2725</v>
      </c>
      <c r="O3207" s="86">
        <f t="shared" ca="1" si="352"/>
        <v>39472</v>
      </c>
      <c r="P3207" s="5">
        <v>1445.94</v>
      </c>
      <c r="Q3207" s="5">
        <v>27.017363415677501</v>
      </c>
      <c r="R3207" s="1"/>
      <c r="V3207" s="86">
        <v>39435</v>
      </c>
      <c r="W3207" s="5">
        <v>63.7</v>
      </c>
      <c r="Z3207" s="86">
        <v>39311</v>
      </c>
      <c r="AA3207" s="5">
        <v>99.7</v>
      </c>
      <c r="AC3207" s="1">
        <v>39322</v>
      </c>
      <c r="AD3207">
        <v>5.2190000000000003</v>
      </c>
      <c r="AE3207" s="87">
        <f t="shared" ca="1" si="353"/>
        <v>-2.5500000000000078E-2</v>
      </c>
      <c r="AF3207" s="87">
        <f t="shared" ca="1" si="354"/>
        <v>2.182887995294314E-2</v>
      </c>
      <c r="AG3207" s="87">
        <f t="shared" ca="1" si="355"/>
        <v>0.35198011307458937</v>
      </c>
      <c r="AI3207" s="1"/>
      <c r="AK3207" s="1"/>
      <c r="AL3207" s="87"/>
      <c r="AM3207" s="87"/>
    </row>
    <row r="3208" spans="2:39" x14ac:dyDescent="0.45">
      <c r="B3208" s="86">
        <v>39416</v>
      </c>
      <c r="C3208" s="5">
        <v>104.15</v>
      </c>
      <c r="E3208" s="86">
        <v>39465</v>
      </c>
      <c r="F3208" s="5">
        <v>4.25</v>
      </c>
      <c r="G3208" s="5">
        <v>1.7041125500779957</v>
      </c>
      <c r="I3208" s="86">
        <v>39309</v>
      </c>
      <c r="J3208" s="5">
        <v>30.67</v>
      </c>
      <c r="L3208" s="86">
        <v>39471</v>
      </c>
      <c r="M3208" s="5">
        <v>1.3645</v>
      </c>
      <c r="O3208" s="86">
        <f t="shared" ca="1" si="352"/>
        <v>39471</v>
      </c>
      <c r="P3208" s="5">
        <v>1411.27</v>
      </c>
      <c r="Q3208" s="5">
        <v>26.891484472358801</v>
      </c>
      <c r="R3208" s="1"/>
      <c r="V3208" s="86">
        <v>39434</v>
      </c>
      <c r="W3208" s="5">
        <v>66</v>
      </c>
      <c r="Z3208" s="86">
        <v>39310</v>
      </c>
      <c r="AA3208" s="5">
        <v>98.7</v>
      </c>
      <c r="AC3208" s="1">
        <v>39321</v>
      </c>
      <c r="AD3208">
        <v>5.2445000000000004</v>
      </c>
      <c r="AE3208" s="87">
        <f t="shared" ca="1" si="353"/>
        <v>-2.9499999999999638E-2</v>
      </c>
      <c r="AF3208" s="87">
        <f t="shared" ca="1" si="354"/>
        <v>3.3966895648557621E-2</v>
      </c>
      <c r="AG3208" s="87">
        <f t="shared" ca="1" si="355"/>
        <v>0.54769973525646387</v>
      </c>
      <c r="AI3208" s="1"/>
      <c r="AK3208" s="1"/>
      <c r="AL3208" s="87"/>
      <c r="AM3208" s="87"/>
    </row>
    <row r="3209" spans="2:39" x14ac:dyDescent="0.45">
      <c r="B3209" s="86">
        <v>39415</v>
      </c>
      <c r="C3209" s="5">
        <v>106.25</v>
      </c>
      <c r="E3209" s="86">
        <v>39464</v>
      </c>
      <c r="F3209" s="5">
        <v>4.2370000000000001</v>
      </c>
      <c r="G3209" s="5">
        <v>1.6513579008399915</v>
      </c>
      <c r="I3209" s="86">
        <v>39308</v>
      </c>
      <c r="J3209" s="5">
        <v>27.68</v>
      </c>
      <c r="L3209" s="86">
        <v>39470</v>
      </c>
      <c r="M3209" s="5">
        <v>1.4375</v>
      </c>
      <c r="O3209" s="86">
        <f t="shared" ca="1" si="352"/>
        <v>39470</v>
      </c>
      <c r="P3209" s="5">
        <v>1406.7</v>
      </c>
      <c r="Q3209" s="5">
        <v>29.822620531389099</v>
      </c>
      <c r="R3209" s="1"/>
      <c r="V3209" s="86">
        <v>39433</v>
      </c>
      <c r="W3209" s="5">
        <v>67.2</v>
      </c>
      <c r="Z3209" s="86">
        <v>39309</v>
      </c>
      <c r="AA3209" s="5">
        <v>98.83</v>
      </c>
      <c r="AC3209" s="1">
        <v>39318</v>
      </c>
      <c r="AD3209">
        <v>5.274</v>
      </c>
      <c r="AE3209" s="87">
        <f t="shared" ca="1" si="353"/>
        <v>-6.4000000000000057E-2</v>
      </c>
      <c r="AF3209" s="87">
        <f t="shared" ca="1" si="354"/>
        <v>3.7057106830764242E-2</v>
      </c>
      <c r="AG3209" s="87">
        <f t="shared" ca="1" si="355"/>
        <v>0.59752789335171219</v>
      </c>
      <c r="AI3209" s="1"/>
      <c r="AK3209" s="1"/>
      <c r="AL3209" s="87"/>
      <c r="AM3209" s="87"/>
    </row>
    <row r="3210" spans="2:39" x14ac:dyDescent="0.45">
      <c r="B3210" s="86">
        <v>39414</v>
      </c>
      <c r="C3210" s="5">
        <v>103.85</v>
      </c>
      <c r="E3210" s="86">
        <v>39463</v>
      </c>
      <c r="F3210" s="5">
        <v>4.3494999999999999</v>
      </c>
      <c r="G3210" s="5">
        <v>1.6454973918747675</v>
      </c>
      <c r="I3210" s="86">
        <v>39307</v>
      </c>
      <c r="J3210" s="5">
        <v>26.57</v>
      </c>
      <c r="L3210" s="86">
        <v>39469</v>
      </c>
      <c r="M3210" s="5">
        <v>1.3574999999999999</v>
      </c>
      <c r="O3210" s="86">
        <f t="shared" ca="1" si="352"/>
        <v>39469</v>
      </c>
      <c r="P3210" s="5">
        <v>1426.54</v>
      </c>
      <c r="Q3210" s="5">
        <v>29.664025311450501</v>
      </c>
      <c r="R3210" s="1"/>
      <c r="V3210" s="86">
        <v>39430</v>
      </c>
      <c r="W3210" s="5">
        <v>68.400000000000006</v>
      </c>
      <c r="Z3210" s="86">
        <v>39308</v>
      </c>
      <c r="AA3210" s="5">
        <v>98.28</v>
      </c>
      <c r="AC3210" s="1">
        <v>39317</v>
      </c>
      <c r="AD3210">
        <v>5.3380000000000001</v>
      </c>
      <c r="AE3210" s="87">
        <f t="shared" ca="1" si="353"/>
        <v>-1.2999999999999901E-2</v>
      </c>
      <c r="AF3210" s="87">
        <f t="shared" ca="1" si="354"/>
        <v>3.3036595869832965E-2</v>
      </c>
      <c r="AG3210" s="87">
        <f t="shared" ca="1" si="355"/>
        <v>0.53269910205793736</v>
      </c>
      <c r="AI3210" s="1"/>
      <c r="AK3210" s="1"/>
      <c r="AL3210" s="87"/>
      <c r="AM3210" s="87"/>
    </row>
    <row r="3211" spans="2:39" x14ac:dyDescent="0.45">
      <c r="B3211" s="86">
        <v>39413</v>
      </c>
      <c r="C3211" s="5">
        <v>104.85</v>
      </c>
      <c r="E3211" s="86">
        <v>39462</v>
      </c>
      <c r="F3211" s="5">
        <v>4.2469999999999999</v>
      </c>
      <c r="G3211" s="5">
        <v>1.3715082938137819</v>
      </c>
      <c r="I3211" s="86">
        <v>39304</v>
      </c>
      <c r="J3211" s="5">
        <v>28.3</v>
      </c>
      <c r="L3211" s="86">
        <v>39468</v>
      </c>
      <c r="M3211" s="5">
        <v>1.2290000000000001</v>
      </c>
      <c r="O3211" s="86">
        <f t="shared" ca="1" si="352"/>
        <v>39468</v>
      </c>
      <c r="P3211" s="5">
        <v>1452.92</v>
      </c>
      <c r="Q3211" s="5">
        <v>28.535331814308702</v>
      </c>
      <c r="R3211" s="1"/>
      <c r="V3211" s="86">
        <v>39429</v>
      </c>
      <c r="W3211" s="5">
        <v>65.7</v>
      </c>
      <c r="Z3211" s="86">
        <v>39307</v>
      </c>
      <c r="AA3211" s="5">
        <v>99.05</v>
      </c>
      <c r="AC3211" s="1">
        <v>39316</v>
      </c>
      <c r="AD3211">
        <v>5.351</v>
      </c>
      <c r="AE3211" s="87">
        <f t="shared" ca="1" si="353"/>
        <v>1.7500000000000071E-2</v>
      </c>
      <c r="AF3211" s="87">
        <f t="shared" ca="1" si="354"/>
        <v>3.5087984648119401E-2</v>
      </c>
      <c r="AG3211" s="87">
        <f t="shared" ca="1" si="355"/>
        <v>0.56577675220296242</v>
      </c>
      <c r="AI3211" s="1"/>
      <c r="AK3211" s="1"/>
      <c r="AL3211" s="87"/>
      <c r="AM3211" s="87"/>
    </row>
    <row r="3212" spans="2:39" x14ac:dyDescent="0.45">
      <c r="B3212" s="86">
        <v>39412</v>
      </c>
      <c r="C3212" s="5">
        <v>99.75</v>
      </c>
      <c r="E3212" s="86">
        <v>39461</v>
      </c>
      <c r="F3212" s="5">
        <v>4.3624999999999998</v>
      </c>
      <c r="G3212" s="5">
        <v>1.2299898373563884</v>
      </c>
      <c r="I3212" s="86">
        <v>39303</v>
      </c>
      <c r="J3212" s="5">
        <v>26.48</v>
      </c>
      <c r="L3212" s="86">
        <v>39465</v>
      </c>
      <c r="M3212" s="5">
        <v>1.2290000000000001</v>
      </c>
      <c r="O3212" s="86">
        <f t="shared" ca="1" si="352"/>
        <v>39465</v>
      </c>
      <c r="P3212" s="5">
        <v>1453.64</v>
      </c>
      <c r="Q3212" s="5">
        <v>29.324792911452001</v>
      </c>
      <c r="R3212" s="1"/>
      <c r="V3212" s="86">
        <v>39428</v>
      </c>
      <c r="W3212" s="5">
        <v>69.7</v>
      </c>
      <c r="Z3212" s="86">
        <v>39304</v>
      </c>
      <c r="AA3212" s="5">
        <v>98.33</v>
      </c>
      <c r="AC3212" s="1">
        <v>39315</v>
      </c>
      <c r="AD3212">
        <v>5.3334999999999999</v>
      </c>
      <c r="AE3212" s="87">
        <f t="shared" ca="1" si="353"/>
        <v>-5.1000000000000156E-2</v>
      </c>
      <c r="AF3212" s="87">
        <f t="shared" ca="1" si="354"/>
        <v>2.4038164100723881E-2</v>
      </c>
      <c r="AG3212" s="87">
        <f t="shared" ca="1" si="355"/>
        <v>0.38760374955186627</v>
      </c>
      <c r="AI3212" s="1"/>
      <c r="AK3212" s="1"/>
      <c r="AL3212" s="87"/>
      <c r="AM3212" s="87"/>
    </row>
    <row r="3213" spans="2:39" x14ac:dyDescent="0.45">
      <c r="B3213" s="86">
        <v>39409</v>
      </c>
      <c r="C3213" s="5">
        <v>94.6</v>
      </c>
      <c r="E3213" s="86">
        <v>39458</v>
      </c>
      <c r="F3213" s="5">
        <v>4.3875000000000002</v>
      </c>
      <c r="G3213" s="5">
        <v>1.2582805728453381</v>
      </c>
      <c r="I3213" s="86">
        <v>39302</v>
      </c>
      <c r="J3213" s="5">
        <v>21.45</v>
      </c>
      <c r="L3213" s="86">
        <v>39464</v>
      </c>
      <c r="M3213" s="5">
        <v>1.1719999999999999</v>
      </c>
      <c r="O3213" s="86">
        <f t="shared" ca="1" si="352"/>
        <v>39464</v>
      </c>
      <c r="P3213" s="5">
        <v>1453.09</v>
      </c>
      <c r="Q3213" s="5">
        <v>30.0010312419714</v>
      </c>
      <c r="R3213" s="1"/>
      <c r="V3213" s="86">
        <v>39427</v>
      </c>
      <c r="W3213" s="5">
        <v>73.2</v>
      </c>
      <c r="Z3213" s="86">
        <v>39303</v>
      </c>
      <c r="AA3213" s="5">
        <v>98.53</v>
      </c>
      <c r="AC3213" s="1">
        <v>39314</v>
      </c>
      <c r="AD3213">
        <v>5.3845000000000001</v>
      </c>
      <c r="AE3213" s="87">
        <f t="shared" ca="1" si="353"/>
        <v>-5.0499999999999545E-2</v>
      </c>
      <c r="AF3213" s="87">
        <f t="shared" ca="1" si="354"/>
        <v>2.457810678903732E-2</v>
      </c>
      <c r="AG3213" s="87">
        <f t="shared" ca="1" si="355"/>
        <v>0.39631006379685063</v>
      </c>
      <c r="AI3213" s="1"/>
      <c r="AK3213" s="1"/>
      <c r="AL3213" s="87"/>
      <c r="AM3213" s="87"/>
    </row>
    <row r="3214" spans="2:39" x14ac:dyDescent="0.45">
      <c r="B3214" s="86">
        <v>39407</v>
      </c>
      <c r="C3214" s="5">
        <v>94.85</v>
      </c>
      <c r="E3214" s="86">
        <v>39457</v>
      </c>
      <c r="F3214" s="5">
        <v>4.4984999999999999</v>
      </c>
      <c r="G3214" s="5">
        <v>0.91262716008966815</v>
      </c>
      <c r="I3214" s="86">
        <v>39301</v>
      </c>
      <c r="J3214" s="5">
        <v>21.56</v>
      </c>
      <c r="L3214" s="86">
        <v>39463</v>
      </c>
      <c r="M3214" s="5">
        <v>1.1835</v>
      </c>
      <c r="O3214" s="86">
        <f t="shared" ca="1" si="352"/>
        <v>39463</v>
      </c>
      <c r="P3214" s="5">
        <v>1497.49</v>
      </c>
      <c r="Q3214" s="5">
        <v>26.2143331565238</v>
      </c>
      <c r="R3214" s="1"/>
      <c r="V3214" s="86">
        <v>39426</v>
      </c>
      <c r="W3214" s="5">
        <v>72.400000000000006</v>
      </c>
      <c r="Z3214" s="86">
        <v>39302</v>
      </c>
      <c r="AA3214" s="5">
        <v>98.63</v>
      </c>
      <c r="AC3214" s="1">
        <v>39311</v>
      </c>
      <c r="AD3214">
        <v>5.4349999999999996</v>
      </c>
      <c r="AE3214" s="87">
        <f t="shared" ca="1" si="353"/>
        <v>0</v>
      </c>
      <c r="AF3214" s="87">
        <f t="shared" ca="1" si="354"/>
        <v>1.7084959272217547E-2</v>
      </c>
      <c r="AG3214" s="87">
        <f t="shared" ca="1" si="355"/>
        <v>0.27548669054360214</v>
      </c>
      <c r="AI3214" s="1"/>
      <c r="AK3214" s="1"/>
      <c r="AL3214" s="87"/>
      <c r="AM3214" s="87"/>
    </row>
    <row r="3215" spans="2:39" x14ac:dyDescent="0.45">
      <c r="B3215" s="86">
        <v>39406</v>
      </c>
      <c r="C3215" s="5">
        <v>92.25</v>
      </c>
      <c r="E3215" s="86">
        <v>39456</v>
      </c>
      <c r="F3215" s="5">
        <v>4.4340000000000002</v>
      </c>
      <c r="G3215" s="5">
        <v>0.59467918521950669</v>
      </c>
      <c r="I3215" s="86">
        <v>39300</v>
      </c>
      <c r="J3215" s="5">
        <v>22.94</v>
      </c>
      <c r="L3215" s="86">
        <v>39462</v>
      </c>
      <c r="M3215" s="5">
        <v>1.1145</v>
      </c>
      <c r="O3215" s="86">
        <f t="shared" ca="1" si="352"/>
        <v>39462</v>
      </c>
      <c r="P3215" s="5">
        <v>1476.71</v>
      </c>
      <c r="Q3215" s="5">
        <v>27.943912964825401</v>
      </c>
      <c r="R3215" s="1"/>
      <c r="V3215" s="86">
        <v>39423</v>
      </c>
      <c r="W3215" s="5">
        <v>72</v>
      </c>
      <c r="Z3215" s="86">
        <v>39301</v>
      </c>
      <c r="AA3215" s="5">
        <v>97.48</v>
      </c>
      <c r="AC3215" s="1">
        <v>39310</v>
      </c>
      <c r="AD3215">
        <v>5.4349999999999996</v>
      </c>
      <c r="AE3215" s="87">
        <f t="shared" ca="1" si="353"/>
        <v>-3.8499999999999979E-2</v>
      </c>
      <c r="AF3215" s="87">
        <f t="shared" ca="1" si="354"/>
        <v>1.4927603067248697E-2</v>
      </c>
      <c r="AG3215" s="87">
        <f t="shared" ca="1" si="355"/>
        <v>0.24070036698490199</v>
      </c>
      <c r="AI3215" s="1"/>
      <c r="AK3215" s="1"/>
      <c r="AL3215" s="87"/>
      <c r="AM3215" s="87"/>
    </row>
    <row r="3216" spans="2:39" x14ac:dyDescent="0.45">
      <c r="B3216" s="86">
        <v>39405</v>
      </c>
      <c r="C3216" s="5">
        <v>90.95</v>
      </c>
      <c r="E3216" s="86">
        <v>39455</v>
      </c>
      <c r="F3216" s="5">
        <v>4.4055</v>
      </c>
      <c r="G3216" s="5">
        <v>0.30512565717531653</v>
      </c>
      <c r="I3216" s="86">
        <v>39297</v>
      </c>
      <c r="J3216" s="5">
        <v>25.16</v>
      </c>
      <c r="L3216" s="86">
        <v>39461</v>
      </c>
      <c r="M3216" s="5">
        <v>1.1685000000000001</v>
      </c>
      <c r="O3216" s="86">
        <f t="shared" ref="O3216:O3279" ca="1" si="359">VALUE(L3216)</f>
        <v>39461</v>
      </c>
      <c r="P3216" s="5">
        <v>1467.67</v>
      </c>
      <c r="Q3216" s="5">
        <v>27.795766661464</v>
      </c>
      <c r="R3216" s="1"/>
      <c r="V3216" s="86">
        <v>39422</v>
      </c>
      <c r="W3216" s="5">
        <v>67.5</v>
      </c>
      <c r="Z3216" s="86">
        <v>39300</v>
      </c>
      <c r="AA3216" s="5">
        <v>96.79</v>
      </c>
      <c r="AC3216" s="1">
        <v>39309</v>
      </c>
      <c r="AD3216">
        <v>5.4734999999999996</v>
      </c>
      <c r="AE3216" s="87">
        <f t="shared" ca="1" si="353"/>
        <v>-6.0000000000002274E-3</v>
      </c>
      <c r="AF3216" s="87">
        <f t="shared" ca="1" si="354"/>
        <v>3.3489737233964333E-2</v>
      </c>
      <c r="AG3216" s="87">
        <f t="shared" ca="1" si="355"/>
        <v>0.54000578700602275</v>
      </c>
      <c r="AI3216" s="1"/>
      <c r="AK3216" s="1"/>
      <c r="AL3216" s="87"/>
      <c r="AM3216" s="87"/>
    </row>
    <row r="3217" spans="2:39" x14ac:dyDescent="0.45">
      <c r="B3217" s="86">
        <v>39402</v>
      </c>
      <c r="C3217" s="5">
        <v>88.2</v>
      </c>
      <c r="E3217" s="86">
        <v>39454</v>
      </c>
      <c r="F3217" s="5">
        <v>4.4494999999999996</v>
      </c>
      <c r="G3217" s="5">
        <v>0.7902486423061208</v>
      </c>
      <c r="I3217" s="86">
        <v>39296</v>
      </c>
      <c r="J3217" s="5">
        <v>21.22</v>
      </c>
      <c r="L3217" s="86">
        <v>39458</v>
      </c>
      <c r="M3217" s="5">
        <v>1.1325000000000001</v>
      </c>
      <c r="O3217" s="86">
        <f t="shared" ca="1" si="359"/>
        <v>39458</v>
      </c>
      <c r="P3217" s="5">
        <v>1433.06</v>
      </c>
      <c r="Q3217" s="5">
        <v>23.575541562669201</v>
      </c>
      <c r="R3217" s="1"/>
      <c r="V3217" s="86">
        <v>39421</v>
      </c>
      <c r="W3217" s="5">
        <v>67.5</v>
      </c>
      <c r="Z3217" s="86">
        <v>39297</v>
      </c>
      <c r="AA3217" s="5">
        <v>97</v>
      </c>
      <c r="AC3217" s="1">
        <v>39308</v>
      </c>
      <c r="AD3217">
        <v>5.4794999999999998</v>
      </c>
      <c r="AE3217" s="87">
        <f t="shared" ca="1" si="353"/>
        <v>-9.9999999999997868E-3</v>
      </c>
      <c r="AF3217" s="87">
        <f t="shared" ca="1" si="354"/>
        <v>5.3886261390697729E-2</v>
      </c>
      <c r="AG3217" s="87">
        <f t="shared" ca="1" si="355"/>
        <v>0.86888985684798747</v>
      </c>
      <c r="AI3217" s="1"/>
      <c r="AK3217" s="1"/>
      <c r="AL3217" s="87"/>
      <c r="AM3217" s="87"/>
    </row>
    <row r="3218" spans="2:39" x14ac:dyDescent="0.45">
      <c r="B3218" s="86">
        <v>39401</v>
      </c>
      <c r="C3218" s="5">
        <v>91.65</v>
      </c>
      <c r="E3218" s="86">
        <v>39451</v>
      </c>
      <c r="F3218" s="5">
        <v>4.5015000000000001</v>
      </c>
      <c r="G3218" s="5">
        <v>0.91017557829977724</v>
      </c>
      <c r="I3218" s="86">
        <v>39295</v>
      </c>
      <c r="J3218" s="5">
        <v>23.67</v>
      </c>
      <c r="L3218" s="86">
        <v>39457</v>
      </c>
      <c r="M3218" s="5">
        <v>1.0595000000000001</v>
      </c>
      <c r="O3218" s="86">
        <f t="shared" ca="1" si="359"/>
        <v>39457</v>
      </c>
      <c r="P3218" s="5">
        <v>1472.2</v>
      </c>
      <c r="Q3218" s="5">
        <v>21.4155264405872</v>
      </c>
      <c r="R3218" s="1"/>
      <c r="V3218" s="86">
        <v>39420</v>
      </c>
      <c r="W3218" s="5">
        <v>68.5</v>
      </c>
      <c r="Z3218" s="86">
        <v>39296</v>
      </c>
      <c r="AA3218" s="5">
        <v>97</v>
      </c>
      <c r="AC3218" s="1">
        <v>39307</v>
      </c>
      <c r="AD3218">
        <v>5.4894999999999996</v>
      </c>
      <c r="AE3218" s="87">
        <f t="shared" ca="1" si="353"/>
        <v>-2.5500000000000078E-2</v>
      </c>
      <c r="AF3218" s="87">
        <f t="shared" ca="1" si="354"/>
        <v>7.3113353773438056E-2</v>
      </c>
      <c r="AG3218" s="87">
        <f t="shared" ca="1" si="355"/>
        <v>1.1789174059279879</v>
      </c>
      <c r="AI3218" s="1"/>
      <c r="AK3218" s="1"/>
      <c r="AL3218" s="87"/>
      <c r="AM3218" s="87"/>
    </row>
    <row r="3219" spans="2:39" x14ac:dyDescent="0.45">
      <c r="B3219" s="86">
        <v>39400</v>
      </c>
      <c r="C3219" s="5">
        <v>88.2</v>
      </c>
      <c r="E3219" s="86">
        <v>39450</v>
      </c>
      <c r="F3219" s="5">
        <v>4.5380000000000003</v>
      </c>
      <c r="G3219" s="5">
        <v>0.91373934102310272</v>
      </c>
      <c r="I3219" s="86">
        <v>39294</v>
      </c>
      <c r="J3219" s="5">
        <v>23.52</v>
      </c>
      <c r="L3219" s="86">
        <v>39456</v>
      </c>
      <c r="M3219" s="5">
        <v>0.9375</v>
      </c>
      <c r="O3219" s="86">
        <f t="shared" ca="1" si="359"/>
        <v>39456</v>
      </c>
      <c r="P3219" s="5">
        <v>1465.81</v>
      </c>
      <c r="Q3219" s="5">
        <v>21.026026658122198</v>
      </c>
      <c r="R3219" s="1"/>
      <c r="V3219" s="86">
        <v>39419</v>
      </c>
      <c r="W3219" s="5">
        <v>67.75</v>
      </c>
      <c r="Z3219" s="86">
        <v>39295</v>
      </c>
      <c r="AA3219" s="5">
        <v>96.45</v>
      </c>
      <c r="AC3219" s="1">
        <v>39304</v>
      </c>
      <c r="AD3219">
        <v>5.5149999999999997</v>
      </c>
      <c r="AE3219" s="87">
        <f t="shared" ca="1" si="353"/>
        <v>5.0999999999999268E-2</v>
      </c>
      <c r="AF3219" s="87">
        <f t="shared" ca="1" si="354"/>
        <v>7.0061877413230764E-2</v>
      </c>
      <c r="AG3219" s="87">
        <f t="shared" ca="1" si="355"/>
        <v>1.1297138280703256</v>
      </c>
      <c r="AI3219" s="1"/>
      <c r="AK3219" s="1"/>
      <c r="AL3219" s="87"/>
      <c r="AM3219" s="87"/>
    </row>
    <row r="3220" spans="2:39" x14ac:dyDescent="0.45">
      <c r="B3220" s="86">
        <v>39399</v>
      </c>
      <c r="C3220" s="5">
        <v>90.25</v>
      </c>
      <c r="E3220" s="86">
        <v>39449</v>
      </c>
      <c r="F3220" s="5">
        <v>4.5465</v>
      </c>
      <c r="G3220" s="5">
        <v>1.0435460379558412</v>
      </c>
      <c r="I3220" s="86">
        <v>39293</v>
      </c>
      <c r="J3220" s="5">
        <v>20.87</v>
      </c>
      <c r="L3220" s="86">
        <v>39455</v>
      </c>
      <c r="M3220" s="5">
        <v>0.93799999999999994</v>
      </c>
      <c r="O3220" s="86">
        <f t="shared" ca="1" si="359"/>
        <v>39455</v>
      </c>
      <c r="P3220" s="5">
        <v>1455.28</v>
      </c>
      <c r="Q3220" s="5">
        <v>20.4914809093172</v>
      </c>
      <c r="R3220" s="1"/>
      <c r="V3220" s="86">
        <v>39416</v>
      </c>
      <c r="W3220" s="5">
        <v>65.38</v>
      </c>
      <c r="Z3220" s="86">
        <v>39294</v>
      </c>
      <c r="AA3220" s="5">
        <v>97.279899999999998</v>
      </c>
      <c r="AC3220" s="1">
        <v>39303</v>
      </c>
      <c r="AD3220">
        <v>5.4640000000000004</v>
      </c>
      <c r="AE3220" s="87">
        <f t="shared" ca="1" si="353"/>
        <v>-7.9999999999999183E-2</v>
      </c>
      <c r="AF3220" s="87">
        <f t="shared" ca="1" si="354"/>
        <v>6.6541183989064959E-2</v>
      </c>
      <c r="AG3220" s="87">
        <f t="shared" ca="1" si="355"/>
        <v>1.0729443523935966</v>
      </c>
      <c r="AI3220" s="1"/>
      <c r="AK3220" s="1"/>
      <c r="AL3220" s="87"/>
      <c r="AM3220" s="87"/>
    </row>
    <row r="3221" spans="2:39" x14ac:dyDescent="0.45">
      <c r="B3221" s="86">
        <v>39395</v>
      </c>
      <c r="C3221" s="5">
        <v>93.25</v>
      </c>
      <c r="E3221" s="86">
        <v>39448</v>
      </c>
      <c r="F3221" s="5">
        <v>4.67</v>
      </c>
      <c r="G3221" s="5">
        <v>0.93490908648916216</v>
      </c>
      <c r="I3221" s="86">
        <v>39290</v>
      </c>
      <c r="J3221" s="5">
        <v>24.17</v>
      </c>
      <c r="L3221" s="86">
        <v>39454</v>
      </c>
      <c r="M3221" s="5">
        <v>0.9375</v>
      </c>
      <c r="O3221" s="86">
        <f t="shared" ca="1" si="359"/>
        <v>39454</v>
      </c>
      <c r="P3221" s="5">
        <v>1473.91</v>
      </c>
      <c r="Q3221" s="5">
        <v>20.2784390242822</v>
      </c>
      <c r="R3221" s="1"/>
      <c r="V3221" s="86">
        <v>39415</v>
      </c>
      <c r="W3221" s="5">
        <v>67.23</v>
      </c>
      <c r="Z3221" s="86">
        <v>39293</v>
      </c>
      <c r="AA3221" s="5">
        <v>96.95</v>
      </c>
      <c r="AC3221" s="1">
        <v>39302</v>
      </c>
      <c r="AD3221">
        <v>5.5439999999999996</v>
      </c>
      <c r="AE3221" s="87">
        <f t="shared" ca="1" si="353"/>
        <v>8.0999999999999517E-2</v>
      </c>
      <c r="AF3221" s="87">
        <f t="shared" ca="1" si="354"/>
        <v>5.6471969447977471E-2</v>
      </c>
      <c r="AG3221" s="87">
        <f t="shared" ca="1" si="355"/>
        <v>0.91058314648727057</v>
      </c>
      <c r="AI3221" s="1"/>
      <c r="AK3221" s="1"/>
      <c r="AL3221" s="87"/>
      <c r="AM3221" s="87"/>
    </row>
    <row r="3222" spans="2:39" x14ac:dyDescent="0.45">
      <c r="B3222" s="86">
        <v>39394</v>
      </c>
      <c r="C3222" s="5">
        <v>93.6</v>
      </c>
      <c r="E3222" s="86">
        <v>39447</v>
      </c>
      <c r="F3222" s="5">
        <v>4.67</v>
      </c>
      <c r="G3222" s="5">
        <v>1.3633005293526936</v>
      </c>
      <c r="I3222" s="86">
        <v>39289</v>
      </c>
      <c r="J3222" s="5">
        <v>20.74</v>
      </c>
      <c r="L3222" s="86">
        <v>39451</v>
      </c>
      <c r="M3222" s="5">
        <v>0.95850000000000002</v>
      </c>
      <c r="O3222" s="86">
        <f t="shared" ca="1" si="359"/>
        <v>39451</v>
      </c>
      <c r="P3222" s="5">
        <v>1458.95</v>
      </c>
      <c r="Q3222" s="5">
        <v>18.341922581253801</v>
      </c>
      <c r="R3222" s="1"/>
      <c r="V3222" s="86">
        <v>39414</v>
      </c>
      <c r="W3222" s="5">
        <v>68</v>
      </c>
      <c r="Z3222" s="86">
        <v>39290</v>
      </c>
      <c r="AA3222" s="5">
        <v>96.02</v>
      </c>
      <c r="AC3222" s="1">
        <v>39301</v>
      </c>
      <c r="AD3222">
        <v>5.4630000000000001</v>
      </c>
      <c r="AE3222" s="87">
        <f t="shared" ca="1" si="353"/>
        <v>8.0000000000000071E-3</v>
      </c>
      <c r="AF3222" s="87">
        <f t="shared" ca="1" si="354"/>
        <v>3.6265226687098757E-2</v>
      </c>
      <c r="AG3222" s="87">
        <f t="shared" ca="1" si="355"/>
        <v>0.58475920970373052</v>
      </c>
      <c r="AI3222" s="1"/>
      <c r="AK3222" s="1"/>
      <c r="AL3222" s="87"/>
      <c r="AM3222" s="87"/>
    </row>
    <row r="3223" spans="2:39" x14ac:dyDescent="0.45">
      <c r="B3223" s="86">
        <v>39393</v>
      </c>
      <c r="C3223" s="5">
        <v>93.05</v>
      </c>
      <c r="E3223" s="86">
        <v>39444</v>
      </c>
      <c r="F3223" s="5">
        <v>4.7264999999999997</v>
      </c>
      <c r="G3223" s="5">
        <v>1.4065713336573695</v>
      </c>
      <c r="I3223" s="86">
        <v>39288</v>
      </c>
      <c r="J3223" s="5">
        <v>18.100000000000001</v>
      </c>
      <c r="L3223" s="86">
        <v>39450</v>
      </c>
      <c r="M3223" s="5">
        <v>0.91249999999999998</v>
      </c>
      <c r="O3223" s="86">
        <f t="shared" ca="1" si="359"/>
        <v>39450</v>
      </c>
      <c r="P3223" s="5">
        <v>1482.67</v>
      </c>
      <c r="Q3223" s="5">
        <v>17.538542155679899</v>
      </c>
      <c r="R3223" s="1"/>
      <c r="V3223" s="86">
        <v>39413</v>
      </c>
      <c r="W3223" s="5">
        <v>69.56</v>
      </c>
      <c r="Z3223" s="86">
        <v>39289</v>
      </c>
      <c r="AA3223" s="5">
        <v>97.65</v>
      </c>
      <c r="AC3223" s="1">
        <v>39300</v>
      </c>
      <c r="AD3223">
        <v>5.4550000000000001</v>
      </c>
      <c r="AE3223" s="87">
        <f t="shared" ca="1" si="353"/>
        <v>2.2499999999999964E-2</v>
      </c>
      <c r="AF3223" s="87">
        <f t="shared" ca="1" si="354"/>
        <v>4.1871579462287423E-2</v>
      </c>
      <c r="AG3223" s="87">
        <f t="shared" ca="1" si="355"/>
        <v>0.67515893190665033</v>
      </c>
      <c r="AI3223" s="1"/>
      <c r="AK3223" s="1"/>
      <c r="AL3223" s="87"/>
      <c r="AM3223" s="87"/>
    </row>
    <row r="3224" spans="2:39" x14ac:dyDescent="0.45">
      <c r="B3224" s="86">
        <v>39392</v>
      </c>
      <c r="C3224" s="5">
        <v>88.7</v>
      </c>
      <c r="E3224" s="86">
        <v>39443</v>
      </c>
      <c r="F3224" s="5">
        <v>4.8674999999999997</v>
      </c>
      <c r="G3224" s="5">
        <v>0.88817884835582084</v>
      </c>
      <c r="I3224" s="86">
        <v>39287</v>
      </c>
      <c r="J3224" s="5">
        <v>18.55</v>
      </c>
      <c r="L3224" s="86">
        <v>39449</v>
      </c>
      <c r="M3224" s="5">
        <v>0.87050000000000005</v>
      </c>
      <c r="O3224" s="86">
        <f t="shared" ca="1" si="359"/>
        <v>39449</v>
      </c>
      <c r="P3224" s="5">
        <v>1518.09</v>
      </c>
      <c r="Q3224" s="5">
        <v>13.8775169156019</v>
      </c>
      <c r="R3224" s="1"/>
      <c r="V3224" s="86">
        <v>39412</v>
      </c>
      <c r="W3224" s="5">
        <v>72.81</v>
      </c>
      <c r="Z3224" s="86">
        <v>39288</v>
      </c>
      <c r="AA3224" s="5">
        <v>99.05</v>
      </c>
      <c r="AC3224" s="1">
        <v>39297</v>
      </c>
      <c r="AD3224">
        <v>5.4325000000000001</v>
      </c>
      <c r="AE3224" s="87">
        <f t="shared" ca="1" si="353"/>
        <v>-5.6499999999999773E-2</v>
      </c>
      <c r="AF3224" s="87">
        <f t="shared" ca="1" si="354"/>
        <v>4.1539890466874951E-2</v>
      </c>
      <c r="AG3224" s="87">
        <f t="shared" ca="1" si="355"/>
        <v>0.66981060756007127</v>
      </c>
      <c r="AI3224" s="1"/>
      <c r="AK3224" s="1"/>
      <c r="AL3224" s="87"/>
      <c r="AM3224" s="87"/>
    </row>
    <row r="3225" spans="2:39" x14ac:dyDescent="0.45">
      <c r="B3225" s="86">
        <v>39391</v>
      </c>
      <c r="C3225" s="5">
        <v>90.7</v>
      </c>
      <c r="E3225" s="86">
        <v>39442</v>
      </c>
      <c r="F3225" s="5">
        <v>4.9290000000000003</v>
      </c>
      <c r="G3225" s="5">
        <v>0.84078113481848982</v>
      </c>
      <c r="I3225" s="86">
        <v>39286</v>
      </c>
      <c r="J3225" s="5">
        <v>16.809999999999999</v>
      </c>
      <c r="L3225" s="86">
        <v>39448</v>
      </c>
      <c r="M3225" s="5">
        <v>0.86799999999999999</v>
      </c>
      <c r="O3225" s="86">
        <f t="shared" ca="1" si="359"/>
        <v>39448</v>
      </c>
      <c r="P3225" s="5">
        <v>1511.04</v>
      </c>
      <c r="Q3225" s="5">
        <v>17.716536772219801</v>
      </c>
      <c r="R3225" s="1"/>
      <c r="V3225" s="86">
        <v>39409</v>
      </c>
      <c r="W3225" s="5">
        <v>76.25</v>
      </c>
      <c r="Z3225" s="86">
        <v>39287</v>
      </c>
      <c r="AA3225" s="5">
        <v>100</v>
      </c>
      <c r="AC3225" s="1">
        <v>39296</v>
      </c>
      <c r="AD3225">
        <v>5.4889999999999999</v>
      </c>
      <c r="AE3225" s="87">
        <f t="shared" ca="1" si="353"/>
        <v>-3.2000000000000028E-2</v>
      </c>
      <c r="AF3225" s="87">
        <f t="shared" ca="1" si="354"/>
        <v>4.3909708493680102E-2</v>
      </c>
      <c r="AG3225" s="87">
        <f t="shared" ca="1" si="355"/>
        <v>0.70802277505740607</v>
      </c>
      <c r="AI3225" s="1"/>
      <c r="AK3225" s="1"/>
      <c r="AL3225" s="87"/>
      <c r="AM3225" s="87"/>
    </row>
    <row r="3226" spans="2:39" x14ac:dyDescent="0.45">
      <c r="B3226" s="86">
        <v>39388</v>
      </c>
      <c r="C3226" s="5">
        <v>88.5</v>
      </c>
      <c r="E3226" s="86">
        <v>39441</v>
      </c>
      <c r="F3226" s="5">
        <v>4.8650000000000002</v>
      </c>
      <c r="G3226" s="5">
        <v>0.84903842669222118</v>
      </c>
      <c r="I3226" s="86">
        <v>39283</v>
      </c>
      <c r="J3226" s="5">
        <v>16.95</v>
      </c>
      <c r="L3226" s="86">
        <v>39447</v>
      </c>
      <c r="M3226" s="5">
        <v>0.86</v>
      </c>
      <c r="O3226" s="86">
        <f t="shared" ca="1" si="359"/>
        <v>39447</v>
      </c>
      <c r="P3226" s="5">
        <v>1541.57</v>
      </c>
      <c r="Q3226" s="5">
        <v>13.4167157827785</v>
      </c>
      <c r="R3226" s="1"/>
      <c r="V3226" s="86">
        <v>39408</v>
      </c>
      <c r="W3226" s="5">
        <v>82</v>
      </c>
      <c r="Z3226" s="86">
        <v>39286</v>
      </c>
      <c r="AA3226" s="5">
        <v>100.577</v>
      </c>
      <c r="AC3226" s="1">
        <v>39295</v>
      </c>
      <c r="AD3226">
        <v>5.5209999999999999</v>
      </c>
      <c r="AE3226" s="87">
        <f t="shared" ca="1" si="353"/>
        <v>2.9499999999999638E-2</v>
      </c>
      <c r="AF3226" s="87">
        <f t="shared" ca="1" si="354"/>
        <v>4.1475896614780496E-2</v>
      </c>
      <c r="AG3226" s="87">
        <f t="shared" ca="1" si="355"/>
        <v>0.66877873770028717</v>
      </c>
      <c r="AI3226" s="1"/>
      <c r="AK3226" s="1"/>
      <c r="AL3226" s="87"/>
      <c r="AM3226" s="87"/>
    </row>
    <row r="3227" spans="2:39" x14ac:dyDescent="0.45">
      <c r="B3227" s="86">
        <v>39387</v>
      </c>
      <c r="C3227" s="5">
        <v>86.4</v>
      </c>
      <c r="E3227" s="86">
        <v>39440</v>
      </c>
      <c r="F3227" s="5">
        <v>4.867</v>
      </c>
      <c r="G3227" s="5">
        <v>1.5917243008762538</v>
      </c>
      <c r="I3227" s="86">
        <v>39282</v>
      </c>
      <c r="J3227" s="5">
        <v>15.23</v>
      </c>
      <c r="L3227" s="86">
        <v>39444</v>
      </c>
      <c r="M3227" s="5">
        <v>0.85650000000000004</v>
      </c>
      <c r="O3227" s="86">
        <f t="shared" ca="1" si="359"/>
        <v>39444</v>
      </c>
      <c r="P3227" s="5">
        <v>1534.1</v>
      </c>
      <c r="Q3227" s="5">
        <v>15.935592607352399</v>
      </c>
      <c r="R3227" s="1"/>
      <c r="V3227" s="86">
        <v>39407</v>
      </c>
      <c r="W3227" s="5">
        <v>82</v>
      </c>
      <c r="Z3227" s="86">
        <v>39283</v>
      </c>
      <c r="AA3227" s="5">
        <v>100.8</v>
      </c>
      <c r="AC3227" s="1">
        <v>39294</v>
      </c>
      <c r="AD3227">
        <v>5.4915000000000003</v>
      </c>
      <c r="AE3227" s="87">
        <f t="shared" ca="1" si="353"/>
        <v>-6.0499999999999332E-2</v>
      </c>
      <c r="AF3227" s="87">
        <f t="shared" ca="1" si="354"/>
        <v>5.2759675258034912E-2</v>
      </c>
      <c r="AG3227" s="87">
        <f t="shared" ca="1" si="355"/>
        <v>0.85072420129361448</v>
      </c>
      <c r="AI3227" s="1"/>
      <c r="AK3227" s="1"/>
      <c r="AL3227" s="87"/>
      <c r="AM3227" s="87"/>
    </row>
    <row r="3228" spans="2:39" x14ac:dyDescent="0.45">
      <c r="B3228" s="86">
        <v>39386</v>
      </c>
      <c r="C3228" s="5">
        <v>83.4</v>
      </c>
      <c r="E3228" s="86">
        <v>39437</v>
      </c>
      <c r="F3228" s="5">
        <v>4.8265000000000002</v>
      </c>
      <c r="G3228" s="5">
        <v>1.6373331976112855</v>
      </c>
      <c r="I3228" s="86">
        <v>39281</v>
      </c>
      <c r="J3228" s="5">
        <v>16</v>
      </c>
      <c r="L3228" s="86">
        <v>39443</v>
      </c>
      <c r="M3228" s="5">
        <v>0.86199999999999999</v>
      </c>
      <c r="O3228" s="86">
        <f t="shared" ca="1" si="359"/>
        <v>39443</v>
      </c>
      <c r="P3228" s="5">
        <v>1553.08</v>
      </c>
      <c r="Q3228" s="5">
        <v>14.0488763885539</v>
      </c>
      <c r="R3228" s="1"/>
      <c r="V3228" s="86">
        <v>39406</v>
      </c>
      <c r="W3228" s="5">
        <v>81.63</v>
      </c>
      <c r="Z3228" s="86">
        <v>39282</v>
      </c>
      <c r="AA3228" s="5">
        <v>101.057</v>
      </c>
      <c r="AC3228" s="1">
        <v>39293</v>
      </c>
      <c r="AD3228">
        <v>5.5519999999999996</v>
      </c>
      <c r="AE3228" s="87">
        <f t="shared" ca="1" si="353"/>
        <v>2.4499999999999744E-2</v>
      </c>
      <c r="AF3228" s="87">
        <f t="shared" ca="1" si="354"/>
        <v>4.8746794766425308E-2</v>
      </c>
      <c r="AG3228" s="87">
        <f t="shared" ca="1" si="355"/>
        <v>0.7860184476206632</v>
      </c>
      <c r="AI3228" s="1"/>
      <c r="AK3228" s="1"/>
      <c r="AL3228" s="87"/>
      <c r="AM3228" s="87"/>
    </row>
    <row r="3229" spans="2:39" x14ac:dyDescent="0.45">
      <c r="B3229" s="86">
        <v>39385</v>
      </c>
      <c r="C3229" s="5">
        <v>86.35</v>
      </c>
      <c r="E3229" s="86">
        <v>39436</v>
      </c>
      <c r="F3229" s="5">
        <v>4.7035</v>
      </c>
      <c r="G3229" s="5">
        <v>1.092547481805709</v>
      </c>
      <c r="I3229" s="86">
        <v>39280</v>
      </c>
      <c r="J3229" s="5">
        <v>15.63</v>
      </c>
      <c r="L3229" s="86">
        <v>39442</v>
      </c>
      <c r="M3229" s="5">
        <v>0.85399999999999998</v>
      </c>
      <c r="O3229" s="86">
        <f t="shared" ca="1" si="359"/>
        <v>39442</v>
      </c>
      <c r="P3229" s="5">
        <v>1546.17</v>
      </c>
      <c r="Q3229" s="5">
        <v>13.986675163857001</v>
      </c>
      <c r="R3229" s="1"/>
      <c r="V3229" s="86">
        <v>39405</v>
      </c>
      <c r="W3229" s="5">
        <v>78</v>
      </c>
      <c r="Z3229" s="86">
        <v>39281</v>
      </c>
      <c r="AA3229" s="5">
        <v>100.95</v>
      </c>
      <c r="AC3229" s="1">
        <v>39290</v>
      </c>
      <c r="AD3229">
        <v>5.5274999999999999</v>
      </c>
      <c r="AE3229" s="87">
        <f t="shared" ref="AE3229:AE3292" ca="1" si="360">(AD3229-AD3230)</f>
        <v>5.4999999999996163E-3</v>
      </c>
      <c r="AF3229" s="87">
        <f t="shared" ref="AF3229:AF3292" ca="1" si="361">STDEV(AE3229:AE3232)</f>
        <v>4.0598645297595763E-2</v>
      </c>
      <c r="AG3229" s="87">
        <f t="shared" ref="AG3229:AG3292" ca="1" si="362">AF3229*SQRT(260)</f>
        <v>0.65463348524193177</v>
      </c>
      <c r="AI3229" s="1"/>
      <c r="AK3229" s="1"/>
      <c r="AL3229" s="87"/>
      <c r="AM3229" s="87"/>
    </row>
    <row r="3230" spans="2:39" x14ac:dyDescent="0.45">
      <c r="B3230" s="86">
        <v>39384</v>
      </c>
      <c r="C3230" s="5">
        <v>89</v>
      </c>
      <c r="E3230" s="86">
        <v>39435</v>
      </c>
      <c r="F3230" s="5">
        <v>4.6675000000000004</v>
      </c>
      <c r="G3230" s="5">
        <v>1.2589089191306384</v>
      </c>
      <c r="I3230" s="86">
        <v>39279</v>
      </c>
      <c r="J3230" s="5">
        <v>15.59</v>
      </c>
      <c r="L3230" s="86">
        <v>39441</v>
      </c>
      <c r="M3230" s="5">
        <v>0.82499999999999996</v>
      </c>
      <c r="O3230" s="86">
        <f t="shared" ca="1" si="359"/>
        <v>39441</v>
      </c>
      <c r="P3230" s="5">
        <v>1549.37</v>
      </c>
      <c r="Q3230" s="5">
        <v>13.845855800299701</v>
      </c>
      <c r="R3230" s="1"/>
      <c r="V3230" s="86">
        <v>39402</v>
      </c>
      <c r="W3230" s="5">
        <v>74</v>
      </c>
      <c r="Z3230" s="86">
        <v>39280</v>
      </c>
      <c r="AA3230" s="5">
        <v>101.71</v>
      </c>
      <c r="AC3230" s="1">
        <v>39289</v>
      </c>
      <c r="AD3230">
        <v>5.5220000000000002</v>
      </c>
      <c r="AE3230" s="87">
        <f t="shared" ca="1" si="360"/>
        <v>-8.6500000000000021E-2</v>
      </c>
      <c r="AF3230" s="87">
        <f t="shared" ca="1" si="361"/>
        <v>3.9655548161638333E-2</v>
      </c>
      <c r="AG3230" s="87">
        <f t="shared" ca="1" si="362"/>
        <v>0.63942650085838992</v>
      </c>
      <c r="AI3230" s="1"/>
      <c r="AK3230" s="1"/>
      <c r="AL3230" s="87"/>
      <c r="AM3230" s="87"/>
    </row>
    <row r="3231" spans="2:39" x14ac:dyDescent="0.45">
      <c r="B3231" s="86">
        <v>39381</v>
      </c>
      <c r="C3231" s="5">
        <v>89.45</v>
      </c>
      <c r="E3231" s="86">
        <v>39434</v>
      </c>
      <c r="F3231" s="5">
        <v>4.7815000000000003</v>
      </c>
      <c r="G3231" s="5">
        <v>1.2980986095054621</v>
      </c>
      <c r="I3231" s="86">
        <v>39276</v>
      </c>
      <c r="J3231" s="5">
        <v>15.15</v>
      </c>
      <c r="L3231" s="86">
        <v>39440</v>
      </c>
      <c r="M3231" s="5">
        <v>0.82199999999999995</v>
      </c>
      <c r="O3231" s="86">
        <f t="shared" ca="1" si="359"/>
        <v>39440</v>
      </c>
      <c r="P3231" s="5">
        <v>1549.52</v>
      </c>
      <c r="Q3231" s="5">
        <v>13.8254693277587</v>
      </c>
      <c r="R3231" s="1"/>
      <c r="V3231" s="86">
        <v>39401</v>
      </c>
      <c r="W3231" s="5">
        <v>73.69</v>
      </c>
      <c r="Z3231" s="86">
        <v>39279</v>
      </c>
      <c r="AA3231" s="5">
        <v>101.59</v>
      </c>
      <c r="AC3231" s="1">
        <v>39288</v>
      </c>
      <c r="AD3231">
        <v>5.6085000000000003</v>
      </c>
      <c r="AE3231" s="87">
        <f t="shared" ca="1" si="360"/>
        <v>-8.49999999999973E-3</v>
      </c>
      <c r="AF3231" s="87">
        <f t="shared" ca="1" si="361"/>
        <v>2.0820662813657416E-2</v>
      </c>
      <c r="AG3231" s="87">
        <f t="shared" ca="1" si="362"/>
        <v>0.33572310018824192</v>
      </c>
      <c r="AI3231" s="1"/>
      <c r="AK3231" s="1"/>
      <c r="AL3231" s="87"/>
      <c r="AM3231" s="87"/>
    </row>
    <row r="3232" spans="2:39" x14ac:dyDescent="0.45">
      <c r="B3232" s="86">
        <v>39380</v>
      </c>
      <c r="C3232" s="5">
        <v>90.55</v>
      </c>
      <c r="E3232" s="86">
        <v>39433</v>
      </c>
      <c r="F3232" s="5">
        <v>4.8205</v>
      </c>
      <c r="G3232" s="5">
        <v>1.3568566615527264</v>
      </c>
      <c r="I3232" s="86">
        <v>39275</v>
      </c>
      <c r="J3232" s="5">
        <v>15.54</v>
      </c>
      <c r="L3232" s="86">
        <v>39437</v>
      </c>
      <c r="M3232" s="5">
        <v>0.8145</v>
      </c>
      <c r="O3232" s="86">
        <f t="shared" ca="1" si="359"/>
        <v>39437</v>
      </c>
      <c r="P3232" s="5">
        <v>1552.5</v>
      </c>
      <c r="Q3232" s="5">
        <v>14.2564367910889</v>
      </c>
      <c r="R3232" s="1"/>
      <c r="V3232" s="86">
        <v>39400</v>
      </c>
      <c r="W3232" s="5">
        <v>71.8</v>
      </c>
      <c r="Z3232" s="86">
        <v>39276</v>
      </c>
      <c r="AA3232" s="5">
        <v>101.55</v>
      </c>
      <c r="AC3232" s="1">
        <v>39287</v>
      </c>
      <c r="AD3232">
        <v>5.617</v>
      </c>
      <c r="AE3232" s="87">
        <f t="shared" ca="1" si="360"/>
        <v>-2.3500000000000298E-2</v>
      </c>
      <c r="AF3232" s="87">
        <f t="shared" ca="1" si="361"/>
        <v>1.9710403344427387E-2</v>
      </c>
      <c r="AG3232" s="87">
        <f t="shared" ca="1" si="362"/>
        <v>0.31782070417139868</v>
      </c>
      <c r="AI3232" s="1"/>
      <c r="AK3232" s="1"/>
      <c r="AL3232" s="87"/>
      <c r="AM3232" s="87"/>
    </row>
    <row r="3233" spans="2:39" x14ac:dyDescent="0.45">
      <c r="B3233" s="86">
        <v>39379</v>
      </c>
      <c r="C3233" s="5">
        <v>91.6</v>
      </c>
      <c r="E3233" s="86">
        <v>39430</v>
      </c>
      <c r="F3233" s="5">
        <v>4.9175000000000004</v>
      </c>
      <c r="G3233" s="5">
        <v>2.0033520867120043</v>
      </c>
      <c r="I3233" s="86">
        <v>39274</v>
      </c>
      <c r="J3233" s="5">
        <v>16.64</v>
      </c>
      <c r="L3233" s="86">
        <v>39436</v>
      </c>
      <c r="M3233" s="5">
        <v>0.78</v>
      </c>
      <c r="O3233" s="86">
        <f t="shared" ca="1" si="359"/>
        <v>39436</v>
      </c>
      <c r="P3233" s="5">
        <v>1547.7</v>
      </c>
      <c r="Q3233" s="5">
        <v>14.5252374802806</v>
      </c>
      <c r="R3233" s="1"/>
      <c r="V3233" s="86">
        <v>39399</v>
      </c>
      <c r="W3233" s="5">
        <v>73</v>
      </c>
      <c r="Z3233" s="86">
        <v>39275</v>
      </c>
      <c r="AA3233" s="5">
        <v>101.13</v>
      </c>
      <c r="AC3233" s="1">
        <v>39286</v>
      </c>
      <c r="AD3233">
        <v>5.6405000000000003</v>
      </c>
      <c r="AE3233" s="87">
        <f t="shared" ca="1" si="360"/>
        <v>2.0000000000006679E-3</v>
      </c>
      <c r="AF3233" s="87">
        <f t="shared" ca="1" si="361"/>
        <v>1.9880371391568154E-2</v>
      </c>
      <c r="AG3233" s="87">
        <f t="shared" ca="1" si="362"/>
        <v>0.3205613565814463</v>
      </c>
      <c r="AI3233" s="1"/>
      <c r="AK3233" s="1"/>
      <c r="AL3233" s="87"/>
      <c r="AM3233" s="87"/>
    </row>
    <row r="3234" spans="2:39" x14ac:dyDescent="0.45">
      <c r="B3234" s="86">
        <v>39378</v>
      </c>
      <c r="C3234" s="5">
        <v>88.15</v>
      </c>
      <c r="E3234" s="86">
        <v>39429</v>
      </c>
      <c r="F3234" s="5">
        <v>4.8585000000000003</v>
      </c>
      <c r="G3234" s="5">
        <v>1.9979710541780495</v>
      </c>
      <c r="I3234" s="86">
        <v>39273</v>
      </c>
      <c r="J3234" s="5">
        <v>17.57</v>
      </c>
      <c r="L3234" s="86">
        <v>39435</v>
      </c>
      <c r="M3234" s="5">
        <v>0.73850000000000005</v>
      </c>
      <c r="O3234" s="86">
        <f t="shared" ca="1" si="359"/>
        <v>39435</v>
      </c>
      <c r="P3234" s="5">
        <v>1518.76</v>
      </c>
      <c r="Q3234" s="5">
        <v>10.960614949413401</v>
      </c>
      <c r="R3234" s="1"/>
      <c r="V3234" s="86">
        <v>39398</v>
      </c>
      <c r="W3234" s="5">
        <v>76</v>
      </c>
      <c r="Z3234" s="86">
        <v>39274</v>
      </c>
      <c r="AA3234" s="5">
        <v>100.83</v>
      </c>
      <c r="AC3234" s="1">
        <v>39283</v>
      </c>
      <c r="AD3234">
        <v>5.6384999999999996</v>
      </c>
      <c r="AE3234" s="87">
        <f t="shared" ca="1" si="360"/>
        <v>-4.6000000000000263E-2</v>
      </c>
      <c r="AF3234" s="87">
        <f t="shared" ca="1" si="361"/>
        <v>2.6640742607267461E-2</v>
      </c>
      <c r="AG3234" s="87">
        <f t="shared" ca="1" si="362"/>
        <v>0.42956906701173875</v>
      </c>
      <c r="AI3234" s="1"/>
      <c r="AK3234" s="1"/>
      <c r="AL3234" s="87"/>
      <c r="AM3234" s="87"/>
    </row>
    <row r="3235" spans="2:39" x14ac:dyDescent="0.45">
      <c r="B3235" s="86">
        <v>39377</v>
      </c>
      <c r="C3235" s="5">
        <v>89.75</v>
      </c>
      <c r="E3235" s="86">
        <v>39428</v>
      </c>
      <c r="F3235" s="5">
        <v>4.7874999999999996</v>
      </c>
      <c r="G3235" s="5">
        <v>2.2668472967243862</v>
      </c>
      <c r="I3235" s="86">
        <v>39272</v>
      </c>
      <c r="J3235" s="5">
        <v>15.16</v>
      </c>
      <c r="L3235" s="86">
        <v>39434</v>
      </c>
      <c r="M3235" s="5">
        <v>0.73399999999999999</v>
      </c>
      <c r="O3235" s="86">
        <f t="shared" ca="1" si="359"/>
        <v>39434</v>
      </c>
      <c r="P3235" s="5">
        <v>1510.12</v>
      </c>
      <c r="Q3235" s="5">
        <v>11.550556212920601</v>
      </c>
      <c r="R3235" s="1"/>
      <c r="V3235" s="86">
        <v>39395</v>
      </c>
      <c r="W3235" s="5">
        <v>76</v>
      </c>
      <c r="Z3235" s="86">
        <v>39273</v>
      </c>
      <c r="AA3235" s="5">
        <v>101.59</v>
      </c>
      <c r="AC3235" s="1">
        <v>39282</v>
      </c>
      <c r="AD3235">
        <v>5.6844999999999999</v>
      </c>
      <c r="AE3235" s="87">
        <f t="shared" ca="1" si="360"/>
        <v>-1.8500000000000405E-2</v>
      </c>
      <c r="AF3235" s="87">
        <f t="shared" ca="1" si="361"/>
        <v>2.683436851005324E-2</v>
      </c>
      <c r="AG3235" s="87">
        <f t="shared" ca="1" si="362"/>
        <v>0.43269119088175068</v>
      </c>
      <c r="AI3235" s="1"/>
      <c r="AK3235" s="1"/>
      <c r="AL3235" s="87"/>
      <c r="AM3235" s="87"/>
    </row>
    <row r="3236" spans="2:39" x14ac:dyDescent="0.45">
      <c r="B3236" s="86">
        <v>39374</v>
      </c>
      <c r="C3236" s="5">
        <v>86.15</v>
      </c>
      <c r="E3236" s="86">
        <v>39427</v>
      </c>
      <c r="F3236" s="5">
        <v>4.7065000000000001</v>
      </c>
      <c r="G3236" s="5">
        <v>2.2118264511484611</v>
      </c>
      <c r="I3236" s="86">
        <v>39269</v>
      </c>
      <c r="J3236" s="5">
        <v>14.72</v>
      </c>
      <c r="L3236" s="86">
        <v>39433</v>
      </c>
      <c r="M3236" s="5">
        <v>0.74150000000000005</v>
      </c>
      <c r="O3236" s="86">
        <f t="shared" ca="1" si="359"/>
        <v>39433</v>
      </c>
      <c r="P3236" s="5">
        <v>1531.85</v>
      </c>
      <c r="Q3236" s="5">
        <v>7.5457900918158298</v>
      </c>
      <c r="R3236" s="1"/>
      <c r="V3236" s="86">
        <v>39394</v>
      </c>
      <c r="W3236" s="5">
        <v>76</v>
      </c>
      <c r="Z3236" s="86">
        <v>39272</v>
      </c>
      <c r="AA3236" s="5">
        <v>101.86</v>
      </c>
      <c r="AC3236" s="1">
        <v>39281</v>
      </c>
      <c r="AD3236">
        <v>5.7030000000000003</v>
      </c>
      <c r="AE3236" s="87">
        <f t="shared" ca="1" si="360"/>
        <v>-1.499999999999968E-2</v>
      </c>
      <c r="AF3236" s="87">
        <f t="shared" ca="1" si="361"/>
        <v>2.8888795405831818E-2</v>
      </c>
      <c r="AG3236" s="87">
        <f t="shared" ca="1" si="362"/>
        <v>0.46581782919935821</v>
      </c>
      <c r="AI3236" s="1"/>
      <c r="AK3236" s="1"/>
      <c r="AL3236" s="87"/>
      <c r="AM3236" s="87"/>
    </row>
    <row r="3237" spans="2:39" x14ac:dyDescent="0.45">
      <c r="B3237" s="86">
        <v>39373</v>
      </c>
      <c r="C3237" s="5">
        <v>86.4</v>
      </c>
      <c r="E3237" s="86">
        <v>39426</v>
      </c>
      <c r="F3237" s="5">
        <v>4.8840000000000003</v>
      </c>
      <c r="G3237" s="5">
        <v>0.73168413039142266</v>
      </c>
      <c r="I3237" s="86">
        <v>39268</v>
      </c>
      <c r="J3237" s="5">
        <v>15.48</v>
      </c>
      <c r="L3237" s="86">
        <v>39430</v>
      </c>
      <c r="M3237" s="5">
        <v>0.72050000000000003</v>
      </c>
      <c r="O3237" s="86">
        <f t="shared" ca="1" si="359"/>
        <v>39430</v>
      </c>
      <c r="P3237" s="5">
        <v>1530.44</v>
      </c>
      <c r="Q3237" s="5">
        <v>8.1317117712941105</v>
      </c>
      <c r="R3237" s="1"/>
      <c r="V3237" s="86">
        <v>39393</v>
      </c>
      <c r="W3237" s="5">
        <v>73.5</v>
      </c>
      <c r="Z3237" s="86">
        <v>39269</v>
      </c>
      <c r="AA3237" s="5">
        <v>101.55</v>
      </c>
      <c r="AC3237" s="1">
        <v>39280</v>
      </c>
      <c r="AD3237">
        <v>5.718</v>
      </c>
      <c r="AE3237" s="87">
        <f t="shared" ca="1" si="360"/>
        <v>1.9000000000000128E-2</v>
      </c>
      <c r="AF3237" s="87">
        <f t="shared" ca="1" si="361"/>
        <v>3.8465081567572654E-2</v>
      </c>
      <c r="AG3237" s="87">
        <f t="shared" ca="1" si="362"/>
        <v>0.62023080381419671</v>
      </c>
      <c r="AI3237" s="1"/>
      <c r="AK3237" s="1"/>
      <c r="AL3237" s="87"/>
      <c r="AM3237" s="87"/>
    </row>
    <row r="3238" spans="2:39" x14ac:dyDescent="0.45">
      <c r="B3238" s="86">
        <v>39372</v>
      </c>
      <c r="C3238" s="5">
        <v>85.85</v>
      </c>
      <c r="E3238" s="86">
        <v>39423</v>
      </c>
      <c r="F3238" s="5">
        <v>4.8274999999999997</v>
      </c>
      <c r="G3238" s="5">
        <v>0.75000666663702897</v>
      </c>
      <c r="I3238" s="86">
        <v>39266</v>
      </c>
      <c r="J3238" s="5">
        <v>14.92</v>
      </c>
      <c r="L3238" s="86">
        <v>39429</v>
      </c>
      <c r="M3238" s="5">
        <v>0.73899999999999999</v>
      </c>
      <c r="O3238" s="86">
        <f t="shared" ca="1" si="359"/>
        <v>39429</v>
      </c>
      <c r="P3238" s="5">
        <v>1525.4</v>
      </c>
      <c r="Q3238" s="5">
        <v>11.3748646730715</v>
      </c>
      <c r="R3238" s="1"/>
      <c r="V3238" s="86">
        <v>39392</v>
      </c>
      <c r="W3238" s="5">
        <v>71.099999999999994</v>
      </c>
      <c r="Z3238" s="86">
        <v>39268</v>
      </c>
      <c r="AA3238" s="5">
        <v>101.44</v>
      </c>
      <c r="AC3238" s="1">
        <v>39279</v>
      </c>
      <c r="AD3238">
        <v>5.6989999999999998</v>
      </c>
      <c r="AE3238" s="87">
        <f t="shared" ca="1" si="360"/>
        <v>-4.6499999999999986E-2</v>
      </c>
      <c r="AF3238" s="87">
        <f t="shared" ca="1" si="361"/>
        <v>4.96040572937336E-2</v>
      </c>
      <c r="AG3238" s="87">
        <f t="shared" ca="1" si="362"/>
        <v>0.79984139052689773</v>
      </c>
      <c r="AI3238" s="1"/>
      <c r="AK3238" s="1"/>
      <c r="AL3238" s="87"/>
      <c r="AM3238" s="87"/>
    </row>
    <row r="3239" spans="2:39" x14ac:dyDescent="0.45">
      <c r="B3239" s="86">
        <v>39371</v>
      </c>
      <c r="C3239" s="5">
        <v>83.1</v>
      </c>
      <c r="E3239" s="86">
        <v>39422</v>
      </c>
      <c r="F3239" s="5">
        <v>4.6835000000000004</v>
      </c>
      <c r="G3239" s="5">
        <v>0.92011933102904497</v>
      </c>
      <c r="I3239" s="86">
        <v>39265</v>
      </c>
      <c r="J3239" s="5">
        <v>15.4</v>
      </c>
      <c r="L3239" s="86">
        <v>39428</v>
      </c>
      <c r="M3239" s="5">
        <v>0.74050000000000005</v>
      </c>
      <c r="O3239" s="86">
        <f t="shared" ca="1" si="359"/>
        <v>39428</v>
      </c>
      <c r="P3239" s="5">
        <v>1524.87</v>
      </c>
      <c r="Q3239" s="5">
        <v>11.814441596397799</v>
      </c>
      <c r="R3239" s="1"/>
      <c r="V3239" s="86">
        <v>39391</v>
      </c>
      <c r="W3239" s="5">
        <v>72</v>
      </c>
      <c r="Z3239" s="86">
        <v>39266</v>
      </c>
      <c r="AA3239" s="5">
        <v>101.81</v>
      </c>
      <c r="AC3239" s="1">
        <v>39276</v>
      </c>
      <c r="AD3239">
        <v>5.7454999999999998</v>
      </c>
      <c r="AE3239" s="87">
        <f t="shared" ca="1" si="360"/>
        <v>-3.6000000000000476E-2</v>
      </c>
      <c r="AF3239" s="87">
        <f t="shared" ca="1" si="361"/>
        <v>6.6185817967295668E-2</v>
      </c>
      <c r="AG3239" s="87">
        <f t="shared" ca="1" si="362"/>
        <v>1.0672142474686137</v>
      </c>
      <c r="AI3239" s="1"/>
      <c r="AK3239" s="1"/>
      <c r="AL3239" s="87"/>
      <c r="AM3239" s="87"/>
    </row>
    <row r="3240" spans="2:39" x14ac:dyDescent="0.45">
      <c r="B3240" s="86">
        <v>39370</v>
      </c>
      <c r="C3240" s="5">
        <v>80.900000000000006</v>
      </c>
      <c r="E3240" s="86">
        <v>39421</v>
      </c>
      <c r="F3240" s="5">
        <v>4.6360000000000001</v>
      </c>
      <c r="G3240" s="5">
        <v>0.90803060704655636</v>
      </c>
      <c r="I3240" s="86">
        <v>39262</v>
      </c>
      <c r="J3240" s="5">
        <v>16.23</v>
      </c>
      <c r="L3240" s="86">
        <v>39427</v>
      </c>
      <c r="M3240" s="5">
        <v>0.71550000000000002</v>
      </c>
      <c r="O3240" s="86">
        <f t="shared" ca="1" si="359"/>
        <v>39427</v>
      </c>
      <c r="P3240" s="5">
        <v>1519.43</v>
      </c>
      <c r="Q3240" s="5">
        <v>13.983680452116101</v>
      </c>
      <c r="R3240" s="1"/>
      <c r="V3240" s="86">
        <v>39388</v>
      </c>
      <c r="W3240" s="5">
        <v>68.75</v>
      </c>
      <c r="Z3240" s="86">
        <v>39265</v>
      </c>
      <c r="AA3240" s="5">
        <v>102</v>
      </c>
      <c r="AC3240" s="1">
        <v>39275</v>
      </c>
      <c r="AD3240">
        <v>5.7815000000000003</v>
      </c>
      <c r="AE3240" s="87">
        <f t="shared" ca="1" si="360"/>
        <v>3.0000000000000249E-2</v>
      </c>
      <c r="AF3240" s="87">
        <f t="shared" ca="1" si="361"/>
        <v>6.6448444927878575E-2</v>
      </c>
      <c r="AG3240" s="87">
        <f t="shared" ca="1" si="362"/>
        <v>1.071448979964357</v>
      </c>
      <c r="AI3240" s="1"/>
      <c r="AK3240" s="1"/>
      <c r="AL3240" s="87"/>
      <c r="AM3240" s="87"/>
    </row>
    <row r="3241" spans="2:39" x14ac:dyDescent="0.45">
      <c r="B3241" s="86">
        <v>39367</v>
      </c>
      <c r="C3241" s="5">
        <v>80.95</v>
      </c>
      <c r="E3241" s="86">
        <v>39420</v>
      </c>
      <c r="F3241" s="5">
        <v>4.5789999999999997</v>
      </c>
      <c r="G3241" s="5">
        <v>1.0186453422724409</v>
      </c>
      <c r="I3241" s="86">
        <v>39261</v>
      </c>
      <c r="J3241" s="5">
        <v>15.54</v>
      </c>
      <c r="L3241" s="86">
        <v>39426</v>
      </c>
      <c r="M3241" s="5">
        <v>0.74050000000000005</v>
      </c>
      <c r="O3241" s="86">
        <f t="shared" ca="1" si="359"/>
        <v>39426</v>
      </c>
      <c r="P3241" s="5">
        <v>1503.35</v>
      </c>
      <c r="Q3241" s="5">
        <v>12.282345560945201</v>
      </c>
      <c r="R3241" s="1"/>
      <c r="V3241" s="86">
        <v>39387</v>
      </c>
      <c r="W3241" s="5">
        <v>64.75</v>
      </c>
      <c r="Z3241" s="86">
        <v>39262</v>
      </c>
      <c r="AA3241" s="5">
        <v>101.81</v>
      </c>
      <c r="AC3241" s="1">
        <v>39274</v>
      </c>
      <c r="AD3241">
        <v>5.7515000000000001</v>
      </c>
      <c r="AE3241" s="87">
        <f t="shared" ca="1" si="360"/>
        <v>5.4999999999999716E-2</v>
      </c>
      <c r="AF3241" s="87">
        <f t="shared" ca="1" si="361"/>
        <v>7.405515962218033E-2</v>
      </c>
      <c r="AG3241" s="87">
        <f t="shared" ca="1" si="362"/>
        <v>1.1941035689308184</v>
      </c>
      <c r="AI3241" s="1"/>
      <c r="AK3241" s="1"/>
      <c r="AL3241" s="87"/>
      <c r="AM3241" s="87"/>
    </row>
    <row r="3242" spans="2:39" x14ac:dyDescent="0.45">
      <c r="B3242" s="86">
        <v>39366</v>
      </c>
      <c r="C3242" s="5">
        <v>84.1</v>
      </c>
      <c r="E3242" s="86">
        <v>39419</v>
      </c>
      <c r="F3242" s="5">
        <v>4.5294999999999996</v>
      </c>
      <c r="G3242" s="5">
        <v>1.0596784103365235</v>
      </c>
      <c r="I3242" s="86">
        <v>39260</v>
      </c>
      <c r="J3242" s="5">
        <v>15.53</v>
      </c>
      <c r="L3242" s="86">
        <v>39423</v>
      </c>
      <c r="M3242" s="5">
        <v>0.74750000000000005</v>
      </c>
      <c r="O3242" s="86">
        <f t="shared" ca="1" si="359"/>
        <v>39423</v>
      </c>
      <c r="P3242" s="5">
        <v>1505.71</v>
      </c>
      <c r="Q3242" s="5">
        <v>12.288136931799199</v>
      </c>
      <c r="R3242" s="1"/>
      <c r="V3242" s="86">
        <v>39386</v>
      </c>
      <c r="W3242" s="5">
        <v>63.5</v>
      </c>
      <c r="Z3242" s="86">
        <v>39261</v>
      </c>
      <c r="AA3242" s="5">
        <v>102.1</v>
      </c>
      <c r="AC3242" s="1">
        <v>39273</v>
      </c>
      <c r="AD3242">
        <v>5.6965000000000003</v>
      </c>
      <c r="AE3242" s="87">
        <f t="shared" ca="1" si="360"/>
        <v>-9.1499999999999915E-2</v>
      </c>
      <c r="AF3242" s="87">
        <f t="shared" ca="1" si="361"/>
        <v>8.8182930132008175E-2</v>
      </c>
      <c r="AG3242" s="87">
        <f t="shared" ca="1" si="362"/>
        <v>1.4219070234489051</v>
      </c>
      <c r="AI3242" s="1"/>
      <c r="AK3242" s="1"/>
      <c r="AL3242" s="87"/>
      <c r="AM3242" s="87"/>
    </row>
    <row r="3243" spans="2:39" x14ac:dyDescent="0.45">
      <c r="B3243" s="86">
        <v>39365</v>
      </c>
      <c r="C3243" s="5">
        <v>85.8</v>
      </c>
      <c r="E3243" s="86">
        <v>39416</v>
      </c>
      <c r="F3243" s="5">
        <v>4.5919999999999996</v>
      </c>
      <c r="G3243" s="5">
        <v>1.2415527911987221</v>
      </c>
      <c r="I3243" s="86">
        <v>39259</v>
      </c>
      <c r="J3243" s="5">
        <v>18.89</v>
      </c>
      <c r="L3243" s="86">
        <v>39422</v>
      </c>
      <c r="M3243" s="5">
        <v>0.6925</v>
      </c>
      <c r="O3243" s="86">
        <f t="shared" ca="1" si="359"/>
        <v>39422</v>
      </c>
      <c r="P3243" s="5">
        <v>1506.35</v>
      </c>
      <c r="Q3243" s="5">
        <v>13.1118716703047</v>
      </c>
      <c r="R3243" s="1"/>
      <c r="V3243" s="86">
        <v>39385</v>
      </c>
      <c r="W3243" s="5">
        <v>63.3</v>
      </c>
      <c r="Z3243" s="86">
        <v>39260</v>
      </c>
      <c r="AA3243" s="5">
        <v>102.64</v>
      </c>
      <c r="AC3243" s="1">
        <v>39272</v>
      </c>
      <c r="AD3243">
        <v>5.7880000000000003</v>
      </c>
      <c r="AE3243" s="87">
        <f t="shared" ca="1" si="360"/>
        <v>-3.7999999999999368E-2</v>
      </c>
      <c r="AF3243" s="87">
        <f t="shared" ca="1" si="361"/>
        <v>6.0919345586329457E-2</v>
      </c>
      <c r="AG3243" s="87">
        <f t="shared" ca="1" si="362"/>
        <v>0.98229493194932338</v>
      </c>
      <c r="AI3243" s="1"/>
      <c r="AK3243" s="1"/>
      <c r="AL3243" s="87"/>
      <c r="AM3243" s="87"/>
    </row>
    <row r="3244" spans="2:39" x14ac:dyDescent="0.45">
      <c r="B3244" s="86">
        <v>39364</v>
      </c>
      <c r="C3244" s="5">
        <v>87.95</v>
      </c>
      <c r="E3244" s="86">
        <v>39415</v>
      </c>
      <c r="F3244" s="5">
        <v>4.6044999999999998</v>
      </c>
      <c r="G3244" s="5">
        <v>2.0742877291574873</v>
      </c>
      <c r="I3244" s="86">
        <v>39258</v>
      </c>
      <c r="J3244" s="5">
        <v>16.649999999999999</v>
      </c>
      <c r="L3244" s="86">
        <v>39421</v>
      </c>
      <c r="M3244" s="5">
        <v>0.72650000000000003</v>
      </c>
      <c r="O3244" s="86">
        <f t="shared" ca="1" si="359"/>
        <v>39421</v>
      </c>
      <c r="P3244" s="5">
        <v>1492.89</v>
      </c>
      <c r="Q3244" s="5">
        <v>12.219153679279501</v>
      </c>
      <c r="R3244" s="1"/>
      <c r="V3244" s="86">
        <v>39384</v>
      </c>
      <c r="W3244" s="5">
        <v>62.75</v>
      </c>
      <c r="Z3244" s="86">
        <v>39259</v>
      </c>
      <c r="AA3244" s="5">
        <v>103</v>
      </c>
      <c r="AC3244" s="1">
        <v>39269</v>
      </c>
      <c r="AD3244">
        <v>5.8259999999999996</v>
      </c>
      <c r="AE3244" s="87">
        <f t="shared" ca="1" si="360"/>
        <v>6.0499999999999332E-2</v>
      </c>
      <c r="AF3244" s="87">
        <f t="shared" ca="1" si="361"/>
        <v>4.0106109260311017E-2</v>
      </c>
      <c r="AG3244" s="87">
        <f t="shared" ca="1" si="362"/>
        <v>0.64669158027610141</v>
      </c>
      <c r="AI3244" s="1"/>
      <c r="AK3244" s="1"/>
      <c r="AL3244" s="87"/>
      <c r="AM3244" s="87"/>
    </row>
    <row r="3245" spans="2:39" x14ac:dyDescent="0.45">
      <c r="B3245" s="86">
        <v>39360</v>
      </c>
      <c r="C3245" s="5">
        <v>89.95</v>
      </c>
      <c r="E3245" s="86">
        <v>39414</v>
      </c>
      <c r="F3245" s="5">
        <v>4.7</v>
      </c>
      <c r="G3245" s="5">
        <v>2.0066547618694459</v>
      </c>
      <c r="I3245" s="86">
        <v>39255</v>
      </c>
      <c r="J3245" s="5">
        <v>15.75</v>
      </c>
      <c r="L3245" s="86">
        <v>39420</v>
      </c>
      <c r="M3245" s="5">
        <v>0.70899999999999996</v>
      </c>
      <c r="O3245" s="86">
        <f t="shared" ca="1" si="359"/>
        <v>39420</v>
      </c>
      <c r="P3245" s="5">
        <v>1497.74</v>
      </c>
      <c r="Q3245" s="5">
        <v>15.0869949470015</v>
      </c>
      <c r="R3245" s="1"/>
      <c r="V3245" s="86">
        <v>39381</v>
      </c>
      <c r="W3245" s="5">
        <v>64.099999999999994</v>
      </c>
      <c r="Z3245" s="86">
        <v>39258</v>
      </c>
      <c r="AA3245" s="5">
        <v>102.7</v>
      </c>
      <c r="AC3245" s="1">
        <v>39268</v>
      </c>
      <c r="AD3245">
        <v>5.7655000000000003</v>
      </c>
      <c r="AE3245" s="87">
        <f t="shared" ca="1" si="360"/>
        <v>0.10050000000000026</v>
      </c>
      <c r="AF3245" s="87">
        <f t="shared" ca="1" si="361"/>
        <v>6.0446946435145463E-2</v>
      </c>
      <c r="AG3245" s="87">
        <f t="shared" ca="1" si="362"/>
        <v>0.97467772451547774</v>
      </c>
      <c r="AI3245" s="1"/>
      <c r="AK3245" s="1"/>
      <c r="AL3245" s="87"/>
      <c r="AM3245" s="87"/>
    </row>
    <row r="3246" spans="2:39" x14ac:dyDescent="0.45">
      <c r="B3246" s="86">
        <v>39359</v>
      </c>
      <c r="C3246" s="5">
        <v>91.75</v>
      </c>
      <c r="E3246" s="86">
        <v>39413</v>
      </c>
      <c r="F3246" s="5">
        <v>4.6444999999999999</v>
      </c>
      <c r="G3246" s="5">
        <v>1.8523947338512892</v>
      </c>
      <c r="I3246" s="86">
        <v>39254</v>
      </c>
      <c r="J3246" s="5">
        <v>14.21</v>
      </c>
      <c r="L3246" s="86">
        <v>39419</v>
      </c>
      <c r="M3246" s="5">
        <v>0.67249999999999999</v>
      </c>
      <c r="O3246" s="86">
        <f t="shared" ca="1" si="359"/>
        <v>39419</v>
      </c>
      <c r="P3246" s="5">
        <v>1502.56</v>
      </c>
      <c r="Q3246" s="5">
        <v>16.168548131212699</v>
      </c>
      <c r="R3246" s="1"/>
      <c r="V3246" s="86">
        <v>39380</v>
      </c>
      <c r="W3246" s="5">
        <v>63</v>
      </c>
      <c r="Z3246" s="86">
        <v>39255</v>
      </c>
      <c r="AA3246" s="5">
        <v>103.3</v>
      </c>
      <c r="AC3246" s="1">
        <v>39267</v>
      </c>
      <c r="AD3246">
        <v>5.665</v>
      </c>
      <c r="AE3246" s="87">
        <f t="shared" ca="1" si="360"/>
        <v>4.9999999999998934E-3</v>
      </c>
      <c r="AF3246" s="87">
        <f t="shared" ca="1" si="361"/>
        <v>4.5735653488279855E-2</v>
      </c>
      <c r="AG3246" s="87">
        <f t="shared" ca="1" si="362"/>
        <v>0.73746525341876368</v>
      </c>
      <c r="AI3246" s="1"/>
      <c r="AK3246" s="1"/>
      <c r="AL3246" s="87"/>
      <c r="AM3246" s="87"/>
    </row>
    <row r="3247" spans="2:39" x14ac:dyDescent="0.45">
      <c r="B3247" s="86">
        <v>39358</v>
      </c>
      <c r="C3247" s="5">
        <v>91.6</v>
      </c>
      <c r="E3247" s="86">
        <v>39412</v>
      </c>
      <c r="F3247" s="5">
        <v>4.57</v>
      </c>
      <c r="G3247" s="5">
        <v>1.3540333267685853</v>
      </c>
      <c r="I3247" s="86">
        <v>39253</v>
      </c>
      <c r="J3247" s="5">
        <v>14.67</v>
      </c>
      <c r="L3247" s="86">
        <v>39416</v>
      </c>
      <c r="M3247" s="5">
        <v>0.69699999999999995</v>
      </c>
      <c r="O3247" s="86">
        <f t="shared" ca="1" si="359"/>
        <v>39416</v>
      </c>
      <c r="P3247" s="5">
        <v>1522.19</v>
      </c>
      <c r="Q3247" s="5">
        <v>14.294638172122299</v>
      </c>
      <c r="R3247" s="1"/>
      <c r="V3247" s="86">
        <v>39379</v>
      </c>
      <c r="W3247" s="5">
        <v>62</v>
      </c>
      <c r="Z3247" s="86">
        <v>39254</v>
      </c>
      <c r="AA3247" s="5">
        <v>103.1</v>
      </c>
      <c r="AC3247" s="1">
        <v>39266</v>
      </c>
      <c r="AD3247">
        <v>5.66</v>
      </c>
      <c r="AE3247" s="87">
        <f t="shared" ca="1" si="360"/>
        <v>3.8000000000000256E-2</v>
      </c>
      <c r="AF3247" s="87">
        <f t="shared" ca="1" si="361"/>
        <v>5.0047269322777845E-2</v>
      </c>
      <c r="AG3247" s="87">
        <f t="shared" ca="1" si="362"/>
        <v>0.80698796975749987</v>
      </c>
      <c r="AI3247" s="1"/>
      <c r="AK3247" s="1"/>
      <c r="AL3247" s="87"/>
      <c r="AM3247" s="87"/>
    </row>
    <row r="3248" spans="2:39" x14ac:dyDescent="0.45">
      <c r="B3248" s="86">
        <v>39357</v>
      </c>
      <c r="C3248" s="5">
        <v>94.75</v>
      </c>
      <c r="E3248" s="86">
        <v>39409</v>
      </c>
      <c r="F3248" s="5">
        <v>4.766</v>
      </c>
      <c r="G3248" s="5">
        <v>1.0786264413595728</v>
      </c>
      <c r="I3248" s="86">
        <v>39252</v>
      </c>
      <c r="J3248" s="5">
        <v>12.85</v>
      </c>
      <c r="L3248" s="86">
        <v>39415</v>
      </c>
      <c r="M3248" s="5">
        <v>0.65149999999999997</v>
      </c>
      <c r="O3248" s="86">
        <f t="shared" ca="1" si="359"/>
        <v>39415</v>
      </c>
      <c r="P3248" s="5">
        <v>1512.84</v>
      </c>
      <c r="Q3248" s="5">
        <v>15.133626683576299</v>
      </c>
      <c r="R3248" s="1"/>
      <c r="V3248" s="86">
        <v>39378</v>
      </c>
      <c r="W3248" s="5">
        <v>62.2</v>
      </c>
      <c r="Z3248" s="86">
        <v>39253</v>
      </c>
      <c r="AA3248" s="5">
        <v>102.9101</v>
      </c>
      <c r="AC3248" s="1">
        <v>39265</v>
      </c>
      <c r="AD3248">
        <v>5.6219999999999999</v>
      </c>
      <c r="AE3248" s="87">
        <f t="shared" ca="1" si="360"/>
        <v>-4.3499999999999872E-2</v>
      </c>
      <c r="AF3248" s="87">
        <f t="shared" ca="1" si="361"/>
        <v>3.9619807756558538E-2</v>
      </c>
      <c r="AG3248" s="87">
        <f t="shared" ca="1" si="362"/>
        <v>0.63885020414282601</v>
      </c>
      <c r="AI3248" s="1"/>
      <c r="AK3248" s="1"/>
      <c r="AL3248" s="87"/>
      <c r="AM3248" s="87"/>
    </row>
    <row r="3249" spans="2:39" x14ac:dyDescent="0.45">
      <c r="B3249" s="86">
        <v>39356</v>
      </c>
      <c r="C3249" s="5">
        <v>96.45</v>
      </c>
      <c r="E3249" s="86">
        <v>39408</v>
      </c>
      <c r="F3249" s="5">
        <v>4.8220000000000001</v>
      </c>
      <c r="G3249" s="5">
        <v>1.0693235790286695</v>
      </c>
      <c r="I3249" s="86">
        <v>39251</v>
      </c>
      <c r="J3249" s="5">
        <v>13.42</v>
      </c>
      <c r="L3249" s="86">
        <v>39414</v>
      </c>
      <c r="M3249" s="5">
        <v>0.66349999999999998</v>
      </c>
      <c r="O3249" s="86">
        <f t="shared" ca="1" si="359"/>
        <v>39414</v>
      </c>
      <c r="P3249" s="5">
        <v>1533.71</v>
      </c>
      <c r="Q3249" s="5">
        <v>16.547924794620101</v>
      </c>
      <c r="R3249" s="1"/>
      <c r="V3249" s="86">
        <v>39377</v>
      </c>
      <c r="W3249" s="5">
        <v>63.7</v>
      </c>
      <c r="Z3249" s="86">
        <v>39252</v>
      </c>
      <c r="AA3249" s="5">
        <v>103.83</v>
      </c>
      <c r="AC3249" s="1">
        <v>39262</v>
      </c>
      <c r="AD3249">
        <v>5.6654999999999998</v>
      </c>
      <c r="AE3249" s="87">
        <f t="shared" ca="1" si="360"/>
        <v>-6.25E-2</v>
      </c>
      <c r="AF3249" s="87">
        <f t="shared" ca="1" si="361"/>
        <v>3.7077340339709587E-2</v>
      </c>
      <c r="AG3249" s="87">
        <f t="shared" ca="1" si="362"/>
        <v>0.59785414888025201</v>
      </c>
      <c r="AI3249" s="1"/>
      <c r="AK3249" s="1"/>
      <c r="AL3249" s="87"/>
      <c r="AM3249" s="87"/>
    </row>
    <row r="3250" spans="2:39" x14ac:dyDescent="0.45">
      <c r="B3250" s="86">
        <v>39353</v>
      </c>
      <c r="C3250" s="5">
        <v>97.95</v>
      </c>
      <c r="E3250" s="86">
        <v>39407</v>
      </c>
      <c r="F3250" s="5">
        <v>4.8179999999999996</v>
      </c>
      <c r="G3250" s="5">
        <v>1.1175149141435858</v>
      </c>
      <c r="I3250" s="86">
        <v>39248</v>
      </c>
      <c r="J3250" s="5">
        <v>13.94</v>
      </c>
      <c r="L3250" s="86">
        <v>39413</v>
      </c>
      <c r="M3250" s="5">
        <v>0.65449999999999997</v>
      </c>
      <c r="O3250" s="86">
        <f t="shared" ca="1" si="359"/>
        <v>39413</v>
      </c>
      <c r="P3250" s="5">
        <v>1531.05</v>
      </c>
      <c r="Q3250" s="5">
        <v>17.399837429010599</v>
      </c>
      <c r="R3250" s="1"/>
      <c r="V3250" s="86">
        <v>39374</v>
      </c>
      <c r="W3250" s="5">
        <v>64.5</v>
      </c>
      <c r="Z3250" s="86">
        <v>39251</v>
      </c>
      <c r="AA3250" s="5">
        <v>103.7</v>
      </c>
      <c r="AC3250" s="1">
        <v>39261</v>
      </c>
      <c r="AD3250">
        <v>5.7279999999999998</v>
      </c>
      <c r="AE3250" s="87">
        <f t="shared" ca="1" si="360"/>
        <v>2.6499999999999524E-2</v>
      </c>
      <c r="AF3250" s="87">
        <f t="shared" ca="1" si="361"/>
        <v>2.7378139089426882E-2</v>
      </c>
      <c r="AG3250" s="87">
        <f t="shared" ca="1" si="362"/>
        <v>0.44145922801545451</v>
      </c>
      <c r="AI3250" s="1"/>
      <c r="AK3250" s="1"/>
      <c r="AL3250" s="87"/>
      <c r="AM3250" s="87"/>
    </row>
    <row r="3251" spans="2:39" x14ac:dyDescent="0.45">
      <c r="B3251" s="86">
        <v>39351</v>
      </c>
      <c r="C3251" s="5">
        <v>98.4</v>
      </c>
      <c r="E3251" s="86">
        <v>39406</v>
      </c>
      <c r="F3251" s="5">
        <v>4.9115000000000002</v>
      </c>
      <c r="G3251" s="5">
        <v>1.0907810657200336</v>
      </c>
      <c r="I3251" s="86">
        <v>39247</v>
      </c>
      <c r="J3251" s="5">
        <v>13.64</v>
      </c>
      <c r="L3251" s="86">
        <v>39412</v>
      </c>
      <c r="M3251" s="5">
        <v>0.70799999999999996</v>
      </c>
      <c r="O3251" s="86">
        <f t="shared" ca="1" si="359"/>
        <v>39412</v>
      </c>
      <c r="P3251" s="5">
        <v>1532.91</v>
      </c>
      <c r="Q3251" s="5">
        <v>17.6356397237452</v>
      </c>
      <c r="R3251" s="1"/>
      <c r="V3251" s="86">
        <v>39373</v>
      </c>
      <c r="W3251" s="5">
        <v>63.9</v>
      </c>
      <c r="Z3251" s="86">
        <v>39248</v>
      </c>
      <c r="AA3251" s="5">
        <v>103.64</v>
      </c>
      <c r="AC3251" s="1">
        <v>39260</v>
      </c>
      <c r="AD3251">
        <v>5.7015000000000002</v>
      </c>
      <c r="AE3251" s="87">
        <f t="shared" ca="1" si="360"/>
        <v>-5.9999999999993392E-3</v>
      </c>
      <c r="AF3251" s="87">
        <f t="shared" ca="1" si="361"/>
        <v>2.7577164466275554E-2</v>
      </c>
      <c r="AG3251" s="87">
        <f t="shared" ca="1" si="362"/>
        <v>0.444668415788667</v>
      </c>
      <c r="AI3251" s="1"/>
      <c r="AK3251" s="1"/>
      <c r="AL3251" s="87"/>
      <c r="AM3251" s="87"/>
    </row>
    <row r="3252" spans="2:39" x14ac:dyDescent="0.45">
      <c r="B3252" s="86">
        <v>39350</v>
      </c>
      <c r="C3252" s="5">
        <v>99.5</v>
      </c>
      <c r="E3252" s="86">
        <v>39405</v>
      </c>
      <c r="F3252" s="5">
        <v>4.8529999999999998</v>
      </c>
      <c r="G3252" s="5">
        <v>0.76105819970178745</v>
      </c>
      <c r="I3252" s="86">
        <v>39246</v>
      </c>
      <c r="J3252" s="5">
        <v>14.73</v>
      </c>
      <c r="L3252" s="86">
        <v>39409</v>
      </c>
      <c r="M3252" s="5">
        <v>0.745</v>
      </c>
      <c r="O3252" s="86">
        <f t="shared" ca="1" si="359"/>
        <v>39409</v>
      </c>
      <c r="P3252" s="5">
        <v>1522.97</v>
      </c>
      <c r="Q3252" s="5">
        <v>17.210825892470499</v>
      </c>
      <c r="R3252" s="1"/>
      <c r="V3252" s="86">
        <v>39372</v>
      </c>
      <c r="W3252" s="5">
        <v>63.7</v>
      </c>
      <c r="Z3252" s="86">
        <v>39247</v>
      </c>
      <c r="AA3252" s="5">
        <v>103.66</v>
      </c>
      <c r="AC3252" s="1">
        <v>39259</v>
      </c>
      <c r="AD3252">
        <v>5.7074999999999996</v>
      </c>
      <c r="AE3252" s="87">
        <f t="shared" ca="1" si="360"/>
        <v>-4.5000000000001705E-3</v>
      </c>
      <c r="AF3252" s="87">
        <f t="shared" ca="1" si="361"/>
        <v>5.8757091770554645E-2</v>
      </c>
      <c r="AG3252" s="87">
        <f t="shared" ca="1" si="362"/>
        <v>0.94742963678928627</v>
      </c>
      <c r="AI3252" s="1"/>
      <c r="AK3252" s="1"/>
      <c r="AL3252" s="87"/>
      <c r="AM3252" s="87"/>
    </row>
    <row r="3253" spans="2:39" x14ac:dyDescent="0.45">
      <c r="B3253" s="86">
        <v>39349</v>
      </c>
      <c r="C3253" s="5">
        <v>98.5</v>
      </c>
      <c r="E3253" s="86">
        <v>39402</v>
      </c>
      <c r="F3253" s="5">
        <v>4.9055</v>
      </c>
      <c r="G3253" s="5">
        <v>0.86596742625420164</v>
      </c>
      <c r="I3253" s="86">
        <v>39245</v>
      </c>
      <c r="J3253" s="5">
        <v>16.670000000000002</v>
      </c>
      <c r="L3253" s="86">
        <v>39408</v>
      </c>
      <c r="M3253" s="5">
        <v>0.80200000000000005</v>
      </c>
      <c r="O3253" s="86">
        <f t="shared" ca="1" si="359"/>
        <v>39408</v>
      </c>
      <c r="P3253" s="5">
        <v>1515.67</v>
      </c>
      <c r="Q3253" s="5">
        <v>17.102965630643101</v>
      </c>
      <c r="R3253" s="1"/>
      <c r="V3253" s="86">
        <v>39371</v>
      </c>
      <c r="W3253" s="5">
        <v>63.2</v>
      </c>
      <c r="Z3253" s="86">
        <v>39246</v>
      </c>
      <c r="AA3253" s="5">
        <v>103.58</v>
      </c>
      <c r="AC3253" s="1">
        <v>39258</v>
      </c>
      <c r="AD3253">
        <v>5.7119999999999997</v>
      </c>
      <c r="AE3253" s="87">
        <f t="shared" ca="1" si="360"/>
        <v>-4.0500000000000647E-2</v>
      </c>
      <c r="AF3253" s="87">
        <f t="shared" ca="1" si="361"/>
        <v>7.2081551037696479E-2</v>
      </c>
      <c r="AG3253" s="87">
        <f t="shared" ca="1" si="362"/>
        <v>1.1622800867260916</v>
      </c>
      <c r="AI3253" s="1"/>
      <c r="AK3253" s="1"/>
      <c r="AL3253" s="87"/>
      <c r="AM3253" s="87"/>
    </row>
    <row r="3254" spans="2:39" x14ac:dyDescent="0.45">
      <c r="B3254" s="86">
        <v>39346</v>
      </c>
      <c r="C3254" s="5">
        <v>96.25</v>
      </c>
      <c r="E3254" s="86">
        <v>39401</v>
      </c>
      <c r="F3254" s="5">
        <v>4.8825000000000003</v>
      </c>
      <c r="G3254" s="5">
        <v>0.81372574208594906</v>
      </c>
      <c r="I3254" s="86">
        <v>39244</v>
      </c>
      <c r="J3254" s="5">
        <v>14.71</v>
      </c>
      <c r="L3254" s="86">
        <v>39407</v>
      </c>
      <c r="M3254" s="5">
        <v>0.79400000000000004</v>
      </c>
      <c r="O3254" s="86">
        <f t="shared" ca="1" si="359"/>
        <v>39407</v>
      </c>
      <c r="P3254" s="5">
        <v>1493</v>
      </c>
      <c r="Q3254" s="5">
        <v>14.1525333538195</v>
      </c>
      <c r="R3254" s="1"/>
      <c r="V3254" s="86">
        <v>39370</v>
      </c>
      <c r="W3254" s="5">
        <v>63.2</v>
      </c>
      <c r="Z3254" s="86">
        <v>39245</v>
      </c>
      <c r="AA3254" s="5">
        <v>103.4</v>
      </c>
      <c r="AC3254" s="1">
        <v>39255</v>
      </c>
      <c r="AD3254">
        <v>5.7525000000000004</v>
      </c>
      <c r="AE3254" s="87">
        <f t="shared" ca="1" si="360"/>
        <v>-6.0999999999999943E-2</v>
      </c>
      <c r="AF3254" s="87">
        <f t="shared" ca="1" si="361"/>
        <v>7.5408885418099383E-2</v>
      </c>
      <c r="AG3254" s="87">
        <f t="shared" ca="1" si="362"/>
        <v>1.2159317415052584</v>
      </c>
      <c r="AI3254" s="1"/>
      <c r="AK3254" s="1"/>
      <c r="AL3254" s="87"/>
      <c r="AM3254" s="87"/>
    </row>
    <row r="3255" spans="2:39" x14ac:dyDescent="0.45">
      <c r="B3255" s="86">
        <v>39345</v>
      </c>
      <c r="C3255" s="5">
        <v>95.05</v>
      </c>
      <c r="E3255" s="86">
        <v>39400</v>
      </c>
      <c r="F3255" s="5">
        <v>4.9714999999999998</v>
      </c>
      <c r="G3255" s="5">
        <v>0.66340755447411881</v>
      </c>
      <c r="I3255" s="86">
        <v>39241</v>
      </c>
      <c r="J3255" s="5">
        <v>14.84</v>
      </c>
      <c r="L3255" s="86">
        <v>39406</v>
      </c>
      <c r="M3255" s="5">
        <v>0.73350000000000004</v>
      </c>
      <c r="O3255" s="86">
        <f t="shared" ca="1" si="359"/>
        <v>39406</v>
      </c>
      <c r="P3255" s="5">
        <v>1509.12</v>
      </c>
      <c r="Q3255" s="5">
        <v>14.2827175740667</v>
      </c>
      <c r="R3255" s="1"/>
      <c r="V3255" s="86">
        <v>39367</v>
      </c>
      <c r="W3255" s="5">
        <v>61.7</v>
      </c>
      <c r="Z3255" s="86">
        <v>39244</v>
      </c>
      <c r="AA3255" s="5">
        <v>103.93</v>
      </c>
      <c r="AC3255" s="1">
        <v>39254</v>
      </c>
      <c r="AD3255">
        <v>5.8135000000000003</v>
      </c>
      <c r="AE3255" s="87">
        <f t="shared" ca="1" si="360"/>
        <v>7.2500000000000675E-2</v>
      </c>
      <c r="AF3255" s="87">
        <f t="shared" ca="1" si="361"/>
        <v>6.9631619972538597E-2</v>
      </c>
      <c r="AG3255" s="87">
        <f t="shared" ca="1" si="362"/>
        <v>1.1227761353003587</v>
      </c>
      <c r="AI3255" s="1"/>
      <c r="AK3255" s="1"/>
      <c r="AL3255" s="87"/>
      <c r="AM3255" s="87"/>
    </row>
    <row r="3256" spans="2:39" x14ac:dyDescent="0.45">
      <c r="B3256" s="86">
        <v>39344</v>
      </c>
      <c r="C3256" s="5">
        <v>89.7</v>
      </c>
      <c r="E3256" s="86">
        <v>39399</v>
      </c>
      <c r="F3256" s="5">
        <v>4.9965000000000002</v>
      </c>
      <c r="G3256" s="5">
        <v>0.66477784509814375</v>
      </c>
      <c r="I3256" s="86">
        <v>39240</v>
      </c>
      <c r="J3256" s="5">
        <v>17.059999999999999</v>
      </c>
      <c r="L3256" s="86">
        <v>39405</v>
      </c>
      <c r="M3256" s="5">
        <v>0.72450000000000003</v>
      </c>
      <c r="O3256" s="86">
        <f t="shared" ca="1" si="359"/>
        <v>39405</v>
      </c>
      <c r="P3256" s="5">
        <v>1507.67</v>
      </c>
      <c r="Q3256" s="5">
        <v>14.308847250685799</v>
      </c>
      <c r="R3256" s="1"/>
      <c r="V3256" s="86">
        <v>39366</v>
      </c>
      <c r="W3256" s="5">
        <v>60.2</v>
      </c>
      <c r="Z3256" s="86">
        <v>39241</v>
      </c>
      <c r="AA3256" s="5">
        <v>104.15</v>
      </c>
      <c r="AC3256" s="1">
        <v>39253</v>
      </c>
      <c r="AD3256">
        <v>5.7409999999999997</v>
      </c>
      <c r="AE3256" s="87">
        <f t="shared" ca="1" si="360"/>
        <v>7.3999999999999844E-2</v>
      </c>
      <c r="AF3256" s="87">
        <f t="shared" ca="1" si="361"/>
        <v>6.3188870328035787E-2</v>
      </c>
      <c r="AG3256" s="87">
        <f t="shared" ca="1" si="362"/>
        <v>1.0188899188168776</v>
      </c>
      <c r="AI3256" s="1"/>
      <c r="AK3256" s="1"/>
      <c r="AL3256" s="87"/>
      <c r="AM3256" s="87"/>
    </row>
    <row r="3257" spans="2:39" x14ac:dyDescent="0.45">
      <c r="B3257" s="86">
        <v>39343</v>
      </c>
      <c r="C3257" s="5">
        <v>93.75</v>
      </c>
      <c r="E3257" s="86">
        <v>39398</v>
      </c>
      <c r="F3257" s="5">
        <v>4.9710000000000001</v>
      </c>
      <c r="G3257" s="5">
        <v>0.50130454815411074</v>
      </c>
      <c r="I3257" s="86">
        <v>39239</v>
      </c>
      <c r="J3257" s="5">
        <v>14.87</v>
      </c>
      <c r="L3257" s="86">
        <v>39402</v>
      </c>
      <c r="M3257" s="5">
        <v>0.70499999999999996</v>
      </c>
      <c r="O3257" s="86">
        <f t="shared" ca="1" si="359"/>
        <v>39402</v>
      </c>
      <c r="P3257" s="5">
        <v>1490.72</v>
      </c>
      <c r="Q3257" s="5">
        <v>13.0117290775071</v>
      </c>
      <c r="R3257" s="1"/>
      <c r="V3257" s="86">
        <v>39365</v>
      </c>
      <c r="W3257" s="5">
        <v>61.5</v>
      </c>
      <c r="Z3257" s="86">
        <v>39240</v>
      </c>
      <c r="AA3257" s="5">
        <v>104.43</v>
      </c>
      <c r="AC3257" s="1">
        <v>39252</v>
      </c>
      <c r="AD3257">
        <v>5.6669999999999998</v>
      </c>
      <c r="AE3257" s="87">
        <f t="shared" ca="1" si="360"/>
        <v>-5.3500000000000547E-2</v>
      </c>
      <c r="AF3257" s="87">
        <f t="shared" ca="1" si="361"/>
        <v>3.1720130306583855E-2</v>
      </c>
      <c r="AG3257" s="87">
        <f t="shared" ca="1" si="362"/>
        <v>0.51147173268259061</v>
      </c>
      <c r="AI3257" s="1"/>
      <c r="AK3257" s="1"/>
      <c r="AL3257" s="87"/>
      <c r="AM3257" s="87"/>
    </row>
    <row r="3258" spans="2:39" x14ac:dyDescent="0.45">
      <c r="B3258" s="86">
        <v>39342</v>
      </c>
      <c r="C3258" s="5">
        <v>97.4</v>
      </c>
      <c r="E3258" s="86">
        <v>39395</v>
      </c>
      <c r="F3258" s="5">
        <v>4.9630000000000001</v>
      </c>
      <c r="G3258" s="5">
        <v>0.62814508674349934</v>
      </c>
      <c r="I3258" s="86">
        <v>39238</v>
      </c>
      <c r="J3258" s="5">
        <v>13.63</v>
      </c>
      <c r="L3258" s="86">
        <v>39401</v>
      </c>
      <c r="M3258" s="5">
        <v>0.72299999999999998</v>
      </c>
      <c r="O3258" s="86">
        <f t="shared" ca="1" si="359"/>
        <v>39401</v>
      </c>
      <c r="P3258" s="5">
        <v>1517.38</v>
      </c>
      <c r="Q3258" s="5">
        <v>10.1112008516917</v>
      </c>
      <c r="R3258" s="1"/>
      <c r="V3258" s="86">
        <v>39364</v>
      </c>
      <c r="W3258" s="5">
        <v>62.8</v>
      </c>
      <c r="Z3258" s="86">
        <v>39239</v>
      </c>
      <c r="AA3258" s="5">
        <v>104.92</v>
      </c>
      <c r="AC3258" s="1">
        <v>39251</v>
      </c>
      <c r="AD3258">
        <v>5.7205000000000004</v>
      </c>
      <c r="AE3258" s="87">
        <f t="shared" ca="1" si="360"/>
        <v>-4.0499999999999758E-2</v>
      </c>
      <c r="AF3258" s="87">
        <f t="shared" ca="1" si="361"/>
        <v>5.4154678160493935E-2</v>
      </c>
      <c r="AG3258" s="87">
        <f t="shared" ca="1" si="362"/>
        <v>0.87321794721211288</v>
      </c>
      <c r="AI3258" s="1"/>
      <c r="AK3258" s="1"/>
      <c r="AL3258" s="87"/>
      <c r="AM3258" s="87"/>
    </row>
    <row r="3259" spans="2:39" x14ac:dyDescent="0.45">
      <c r="B3259" s="86">
        <v>39339</v>
      </c>
      <c r="C3259" s="5">
        <v>97.25</v>
      </c>
      <c r="E3259" s="86">
        <v>39394</v>
      </c>
      <c r="F3259" s="5">
        <v>5.0309999999999997</v>
      </c>
      <c r="G3259" s="5">
        <v>0.63531750592387726</v>
      </c>
      <c r="I3259" s="86">
        <v>39237</v>
      </c>
      <c r="J3259" s="5">
        <v>13.29</v>
      </c>
      <c r="L3259" s="86">
        <v>39400</v>
      </c>
      <c r="M3259" s="5">
        <v>0.68700000000000006</v>
      </c>
      <c r="O3259" s="86">
        <f t="shared" ca="1" si="359"/>
        <v>39400</v>
      </c>
      <c r="P3259" s="5">
        <v>1530.95</v>
      </c>
      <c r="Q3259" s="5">
        <v>8.7522530635217208</v>
      </c>
      <c r="R3259" s="1"/>
      <c r="V3259" s="86">
        <v>39363</v>
      </c>
      <c r="W3259" s="5">
        <v>63</v>
      </c>
      <c r="Z3259" s="86">
        <v>39238</v>
      </c>
      <c r="AA3259" s="5">
        <v>105.05</v>
      </c>
      <c r="AC3259" s="1">
        <v>39248</v>
      </c>
      <c r="AD3259">
        <v>5.7610000000000001</v>
      </c>
      <c r="AE3259" s="87">
        <f t="shared" ca="1" si="360"/>
        <v>-5.9999999999999609E-2</v>
      </c>
      <c r="AF3259" s="87">
        <f t="shared" ca="1" si="361"/>
        <v>0.12458297101396604</v>
      </c>
      <c r="AG3259" s="87">
        <f t="shared" ca="1" si="362"/>
        <v>2.0088400467268026</v>
      </c>
      <c r="AI3259" s="1"/>
      <c r="AK3259" s="1"/>
      <c r="AL3259" s="87"/>
      <c r="AM3259" s="87"/>
    </row>
    <row r="3260" spans="2:39" x14ac:dyDescent="0.45">
      <c r="B3260" s="86">
        <v>39338</v>
      </c>
      <c r="C3260" s="5">
        <v>98.45</v>
      </c>
      <c r="E3260" s="86">
        <v>39393</v>
      </c>
      <c r="F3260" s="5">
        <v>5.0570000000000004</v>
      </c>
      <c r="G3260" s="5">
        <v>0.54686340463897531</v>
      </c>
      <c r="I3260" s="86">
        <v>39234</v>
      </c>
      <c r="J3260" s="5">
        <v>12.78</v>
      </c>
      <c r="L3260" s="86">
        <v>39399</v>
      </c>
      <c r="M3260" s="5">
        <v>0.67400000000000004</v>
      </c>
      <c r="O3260" s="86">
        <f t="shared" ca="1" si="359"/>
        <v>39399</v>
      </c>
      <c r="P3260" s="5">
        <v>1539.18</v>
      </c>
      <c r="Q3260" s="5">
        <v>8.0663723402257297</v>
      </c>
      <c r="R3260" s="1"/>
      <c r="V3260" s="86">
        <v>39360</v>
      </c>
      <c r="W3260" s="5">
        <v>63</v>
      </c>
      <c r="Z3260" s="86">
        <v>39237</v>
      </c>
      <c r="AA3260" s="5">
        <v>105.2</v>
      </c>
      <c r="AC3260" s="1">
        <v>39247</v>
      </c>
      <c r="AD3260">
        <v>5.8209999999999997</v>
      </c>
      <c r="AE3260" s="87">
        <f t="shared" ca="1" si="360"/>
        <v>9.9999999999997868E-3</v>
      </c>
      <c r="AF3260" s="87">
        <f t="shared" ca="1" si="361"/>
        <v>0.11916759906395162</v>
      </c>
      <c r="AG3260" s="87">
        <f t="shared" ca="1" si="362"/>
        <v>1.9215197977989578</v>
      </c>
      <c r="AI3260" s="1"/>
      <c r="AK3260" s="1"/>
      <c r="AL3260" s="87"/>
      <c r="AM3260" s="87"/>
    </row>
    <row r="3261" spans="2:39" x14ac:dyDescent="0.45">
      <c r="B3261" s="86">
        <v>39337</v>
      </c>
      <c r="C3261" s="5">
        <v>99.25</v>
      </c>
      <c r="E3261" s="86">
        <v>39392</v>
      </c>
      <c r="F3261" s="5">
        <v>5.0845000000000002</v>
      </c>
      <c r="G3261" s="5">
        <v>1.1036953081957603</v>
      </c>
      <c r="I3261" s="86">
        <v>39233</v>
      </c>
      <c r="J3261" s="5">
        <v>13.05</v>
      </c>
      <c r="L3261" s="86">
        <v>39398</v>
      </c>
      <c r="M3261" s="5">
        <v>0.73399999999999999</v>
      </c>
      <c r="O3261" s="86">
        <f t="shared" ca="1" si="359"/>
        <v>39398</v>
      </c>
      <c r="P3261" s="5">
        <v>1536.34</v>
      </c>
      <c r="Q3261" s="5">
        <v>8.0578889746640296</v>
      </c>
      <c r="R3261" s="1"/>
      <c r="V3261" s="86">
        <v>39359</v>
      </c>
      <c r="W3261" s="5">
        <v>62.5</v>
      </c>
      <c r="Z3261" s="86">
        <v>39234</v>
      </c>
      <c r="AA3261" s="5">
        <v>105.11</v>
      </c>
      <c r="AC3261" s="1">
        <v>39246</v>
      </c>
      <c r="AD3261">
        <v>5.8109999999999999</v>
      </c>
      <c r="AE3261" s="87">
        <f t="shared" ca="1" si="360"/>
        <v>-0.12100000000000044</v>
      </c>
      <c r="AF3261" s="87">
        <f t="shared" ca="1" si="361"/>
        <v>0.12273234767846136</v>
      </c>
      <c r="AG3261" s="87">
        <f t="shared" ca="1" si="362"/>
        <v>1.978999642075093</v>
      </c>
      <c r="AI3261" s="1"/>
      <c r="AK3261" s="1"/>
      <c r="AL3261" s="87"/>
      <c r="AM3261" s="87"/>
    </row>
    <row r="3262" spans="2:39" x14ac:dyDescent="0.45">
      <c r="B3262" s="86">
        <v>39336</v>
      </c>
      <c r="C3262" s="5">
        <v>97.15</v>
      </c>
      <c r="E3262" s="86">
        <v>39391</v>
      </c>
      <c r="F3262" s="5">
        <v>5.0575000000000001</v>
      </c>
      <c r="G3262" s="5">
        <v>1.375924537659438</v>
      </c>
      <c r="I3262" s="86">
        <v>39232</v>
      </c>
      <c r="J3262" s="5">
        <v>12.83</v>
      </c>
      <c r="L3262" s="86">
        <v>39395</v>
      </c>
      <c r="M3262" s="5">
        <v>0.73399999999999999</v>
      </c>
      <c r="O3262" s="86">
        <f t="shared" ca="1" si="359"/>
        <v>39395</v>
      </c>
      <c r="P3262" s="5">
        <v>1530.62</v>
      </c>
      <c r="Q3262" s="5">
        <v>8.5080492921109094</v>
      </c>
      <c r="R3262" s="1"/>
      <c r="V3262" s="86">
        <v>39358</v>
      </c>
      <c r="W3262" s="5">
        <v>62.1</v>
      </c>
      <c r="Z3262" s="86">
        <v>39233</v>
      </c>
      <c r="AA3262" s="5">
        <v>105.71</v>
      </c>
      <c r="AC3262" s="1">
        <v>39245</v>
      </c>
      <c r="AD3262">
        <v>5.9320000000000004</v>
      </c>
      <c r="AE3262" s="87">
        <f t="shared" ca="1" si="360"/>
        <v>0.16800000000000015</v>
      </c>
      <c r="AF3262" s="87">
        <f t="shared" ca="1" si="361"/>
        <v>0.10663831003287087</v>
      </c>
      <c r="AG3262" s="87">
        <f t="shared" ca="1" si="362"/>
        <v>1.7194910826559522</v>
      </c>
      <c r="AI3262" s="1"/>
      <c r="AK3262" s="1"/>
      <c r="AL3262" s="87"/>
      <c r="AM3262" s="87"/>
    </row>
    <row r="3263" spans="2:39" x14ac:dyDescent="0.45">
      <c r="B3263" s="86">
        <v>39335</v>
      </c>
      <c r="C3263" s="5">
        <v>93.7</v>
      </c>
      <c r="E3263" s="86">
        <v>39388</v>
      </c>
      <c r="F3263" s="5">
        <v>5.0060000000000002</v>
      </c>
      <c r="G3263" s="5">
        <v>1.3043489755429745</v>
      </c>
      <c r="I3263" s="86">
        <v>39231</v>
      </c>
      <c r="J3263" s="5">
        <v>13.53</v>
      </c>
      <c r="L3263" s="86">
        <v>39394</v>
      </c>
      <c r="M3263" s="5">
        <v>0.75549999999999995</v>
      </c>
      <c r="O3263" s="86">
        <f t="shared" ca="1" si="359"/>
        <v>39394</v>
      </c>
      <c r="P3263" s="5">
        <v>1530.23</v>
      </c>
      <c r="Q3263" s="5">
        <v>8.5781915667301405</v>
      </c>
      <c r="R3263" s="1"/>
      <c r="V3263" s="86">
        <v>39357</v>
      </c>
      <c r="W3263" s="5">
        <v>62.6</v>
      </c>
      <c r="Z3263" s="86">
        <v>39232</v>
      </c>
      <c r="AA3263" s="5">
        <v>105.88</v>
      </c>
      <c r="AC3263" s="1">
        <v>39244</v>
      </c>
      <c r="AD3263">
        <v>5.7640000000000002</v>
      </c>
      <c r="AE3263" s="87">
        <f t="shared" ca="1" si="360"/>
        <v>4.9999999999999822E-2</v>
      </c>
      <c r="AF3263" s="87">
        <f t="shared" ca="1" si="361"/>
        <v>0.10727573506312291</v>
      </c>
      <c r="AG3263" s="87">
        <f t="shared" ca="1" si="362"/>
        <v>1.7297692524341699</v>
      </c>
      <c r="AI3263" s="1"/>
      <c r="AK3263" s="1"/>
      <c r="AL3263" s="87"/>
      <c r="AM3263" s="87"/>
    </row>
    <row r="3264" spans="2:39" x14ac:dyDescent="0.45">
      <c r="B3264" s="86">
        <v>39332</v>
      </c>
      <c r="C3264" s="5">
        <v>91.15</v>
      </c>
      <c r="E3264" s="86">
        <v>39387</v>
      </c>
      <c r="F3264" s="5">
        <v>5.0045000000000002</v>
      </c>
      <c r="G3264" s="5">
        <v>1.3197068803336631</v>
      </c>
      <c r="I3264" s="86">
        <v>39227</v>
      </c>
      <c r="J3264" s="5">
        <v>13.34</v>
      </c>
      <c r="L3264" s="86">
        <v>39393</v>
      </c>
      <c r="M3264" s="5">
        <v>0.6875</v>
      </c>
      <c r="O3264" s="86">
        <f t="shared" ca="1" si="359"/>
        <v>39393</v>
      </c>
      <c r="P3264" s="5">
        <v>1518.11</v>
      </c>
      <c r="Q3264" s="5">
        <v>8.7471029262481999</v>
      </c>
      <c r="R3264" s="1"/>
      <c r="V3264" s="86">
        <v>39356</v>
      </c>
      <c r="W3264" s="5">
        <v>63</v>
      </c>
      <c r="Z3264" s="86">
        <v>39231</v>
      </c>
      <c r="AA3264" s="5">
        <v>105.64</v>
      </c>
      <c r="AC3264" s="1">
        <v>39241</v>
      </c>
      <c r="AD3264">
        <v>5.7140000000000004</v>
      </c>
      <c r="AE3264" s="87">
        <f t="shared" ca="1" si="360"/>
        <v>-3.0499999999999972E-2</v>
      </c>
      <c r="AF3264" s="87">
        <f t="shared" ca="1" si="361"/>
        <v>0.10767776000641918</v>
      </c>
      <c r="AG3264" s="87">
        <f t="shared" ca="1" si="362"/>
        <v>1.7362517098623693</v>
      </c>
      <c r="AI3264" s="1"/>
      <c r="AK3264" s="1"/>
      <c r="AL3264" s="87"/>
      <c r="AM3264" s="87"/>
    </row>
    <row r="3265" spans="2:39" x14ac:dyDescent="0.45">
      <c r="B3265" s="86">
        <v>39331</v>
      </c>
      <c r="C3265" s="5">
        <v>86</v>
      </c>
      <c r="E3265" s="86">
        <v>39386</v>
      </c>
      <c r="F3265" s="5">
        <v>5.1085000000000003</v>
      </c>
      <c r="G3265" s="5">
        <v>0.8607254692021965</v>
      </c>
      <c r="I3265" s="86">
        <v>39226</v>
      </c>
      <c r="J3265" s="5">
        <v>14.08</v>
      </c>
      <c r="L3265" s="86">
        <v>39392</v>
      </c>
      <c r="M3265" s="5">
        <v>0.62549999999999994</v>
      </c>
      <c r="O3265" s="86">
        <f t="shared" ca="1" si="359"/>
        <v>39392</v>
      </c>
      <c r="P3265" s="5">
        <v>1515.73</v>
      </c>
      <c r="Q3265" s="5">
        <v>8.8483406164317202</v>
      </c>
      <c r="R3265" s="1"/>
      <c r="V3265" s="86">
        <v>39353</v>
      </c>
      <c r="W3265" s="5">
        <v>62.5</v>
      </c>
      <c r="Z3265" s="86">
        <v>39227</v>
      </c>
      <c r="AA3265" s="5">
        <v>106.06</v>
      </c>
      <c r="AC3265" s="1">
        <v>39240</v>
      </c>
      <c r="AD3265">
        <v>5.7445000000000004</v>
      </c>
      <c r="AE3265" s="87">
        <f t="shared" ca="1" si="360"/>
        <v>0.20000000000000018</v>
      </c>
      <c r="AF3265" s="87">
        <f t="shared" ca="1" si="361"/>
        <v>0.10716420422261663</v>
      </c>
      <c r="AG3265" s="87">
        <f t="shared" ca="1" si="362"/>
        <v>1.7279708716680782</v>
      </c>
      <c r="AI3265" s="1"/>
      <c r="AK3265" s="1"/>
      <c r="AL3265" s="87"/>
      <c r="AM3265" s="87"/>
    </row>
    <row r="3266" spans="2:39" x14ac:dyDescent="0.45">
      <c r="B3266" s="86">
        <v>39330</v>
      </c>
      <c r="C3266" s="5">
        <v>87.7</v>
      </c>
      <c r="E3266" s="86">
        <v>39385</v>
      </c>
      <c r="F3266" s="5">
        <v>5.0145</v>
      </c>
      <c r="G3266" s="5">
        <v>0.59533463978953705</v>
      </c>
      <c r="I3266" s="86">
        <v>39225</v>
      </c>
      <c r="J3266" s="5">
        <v>13.24</v>
      </c>
      <c r="L3266" s="86">
        <v>39391</v>
      </c>
      <c r="M3266" s="5">
        <v>0.61250000000000004</v>
      </c>
      <c r="O3266" s="86">
        <f t="shared" ca="1" si="359"/>
        <v>39391</v>
      </c>
      <c r="P3266" s="5">
        <v>1507.51</v>
      </c>
      <c r="Q3266" s="5">
        <v>8.4966963521416403</v>
      </c>
      <c r="R3266" s="1"/>
      <c r="V3266" s="86">
        <v>39352</v>
      </c>
      <c r="W3266" s="5">
        <v>62.3</v>
      </c>
      <c r="Z3266" s="86">
        <v>39226</v>
      </c>
      <c r="AA3266" s="5">
        <v>105.91</v>
      </c>
      <c r="AC3266" s="1">
        <v>39239</v>
      </c>
      <c r="AD3266">
        <v>5.5445000000000002</v>
      </c>
      <c r="AE3266" s="87">
        <f t="shared" ca="1" si="360"/>
        <v>-2.4499999999999744E-2</v>
      </c>
      <c r="AF3266" s="87">
        <f t="shared" ca="1" si="361"/>
        <v>5.6099613783578445E-2</v>
      </c>
      <c r="AG3266" s="87">
        <f t="shared" ca="1" si="362"/>
        <v>0.90457909180642282</v>
      </c>
      <c r="AI3266" s="1"/>
      <c r="AK3266" s="1"/>
      <c r="AL3266" s="87"/>
      <c r="AM3266" s="87"/>
    </row>
    <row r="3267" spans="2:39" x14ac:dyDescent="0.45">
      <c r="B3267" s="86">
        <v>39329</v>
      </c>
      <c r="C3267" s="5">
        <v>86.7</v>
      </c>
      <c r="E3267" s="86">
        <v>39384</v>
      </c>
      <c r="F3267" s="5">
        <v>5.0164999999999997</v>
      </c>
      <c r="G3267" s="5">
        <v>0.91846066872784915</v>
      </c>
      <c r="I3267" s="86">
        <v>39224</v>
      </c>
      <c r="J3267" s="5">
        <v>13.06</v>
      </c>
      <c r="L3267" s="86">
        <v>39388</v>
      </c>
      <c r="M3267" s="5">
        <v>0.60650000000000004</v>
      </c>
      <c r="O3267" s="86">
        <f t="shared" ca="1" si="359"/>
        <v>39388</v>
      </c>
      <c r="P3267" s="5">
        <v>1522.28</v>
      </c>
      <c r="Q3267" s="5">
        <v>7.4945403010626697</v>
      </c>
      <c r="R3267" s="1"/>
      <c r="V3267" s="86">
        <v>39351</v>
      </c>
      <c r="W3267" s="5">
        <v>64.5</v>
      </c>
      <c r="Z3267" s="86">
        <v>39225</v>
      </c>
      <c r="AA3267" s="5">
        <v>105.88</v>
      </c>
      <c r="AC3267" s="1">
        <v>39238</v>
      </c>
      <c r="AD3267">
        <v>5.569</v>
      </c>
      <c r="AE3267" s="87">
        <f t="shared" ca="1" si="360"/>
        <v>6.7000000000000171E-2</v>
      </c>
      <c r="AF3267" s="87">
        <f t="shared" ca="1" si="361"/>
        <v>4.71086952341781E-2</v>
      </c>
      <c r="AG3267" s="87">
        <f t="shared" ca="1" si="362"/>
        <v>0.75960488632797463</v>
      </c>
      <c r="AI3267" s="1"/>
      <c r="AK3267" s="1"/>
      <c r="AL3267" s="87"/>
      <c r="AM3267" s="87"/>
    </row>
    <row r="3268" spans="2:39" x14ac:dyDescent="0.45">
      <c r="B3268" s="86">
        <v>39325</v>
      </c>
      <c r="C3268" s="5">
        <v>87.35</v>
      </c>
      <c r="E3268" s="86">
        <v>39381</v>
      </c>
      <c r="F3268" s="5">
        <v>5.0460000000000003</v>
      </c>
      <c r="G3268" s="5">
        <v>0.89860725570184774</v>
      </c>
      <c r="I3268" s="86">
        <v>39223</v>
      </c>
      <c r="J3268" s="5">
        <v>13.3</v>
      </c>
      <c r="L3268" s="86">
        <v>39387</v>
      </c>
      <c r="M3268" s="5">
        <v>0.5615</v>
      </c>
      <c r="O3268" s="86">
        <f t="shared" ca="1" si="359"/>
        <v>39387</v>
      </c>
      <c r="P3268" s="5">
        <v>1524.12</v>
      </c>
      <c r="Q3268" s="5">
        <v>11.5283543393555</v>
      </c>
      <c r="R3268" s="1"/>
      <c r="V3268" s="86">
        <v>39350</v>
      </c>
      <c r="W3268" s="5">
        <v>65.8</v>
      </c>
      <c r="Z3268" s="86">
        <v>39224</v>
      </c>
      <c r="AA3268" s="5">
        <v>105.96</v>
      </c>
      <c r="AC3268" s="1">
        <v>39237</v>
      </c>
      <c r="AD3268">
        <v>5.5019999999999998</v>
      </c>
      <c r="AE3268" s="87">
        <f t="shared" ca="1" si="360"/>
        <v>-2.8500000000000192E-2</v>
      </c>
      <c r="AF3268" s="87">
        <f t="shared" ca="1" si="361"/>
        <v>4.5545535822222177E-2</v>
      </c>
      <c r="AG3268" s="87">
        <f t="shared" ca="1" si="362"/>
        <v>0.73439969816623973</v>
      </c>
      <c r="AI3268" s="1"/>
      <c r="AK3268" s="1"/>
      <c r="AL3268" s="87"/>
      <c r="AM3268" s="87"/>
    </row>
    <row r="3269" spans="2:39" x14ac:dyDescent="0.45">
      <c r="B3269" s="86">
        <v>39324</v>
      </c>
      <c r="C3269" s="5">
        <v>86.85</v>
      </c>
      <c r="E3269" s="86">
        <v>39380</v>
      </c>
      <c r="F3269" s="5">
        <v>5.0114999999999998</v>
      </c>
      <c r="G3269" s="5">
        <v>0.83475520363757238</v>
      </c>
      <c r="I3269" s="86">
        <v>39220</v>
      </c>
      <c r="J3269" s="5">
        <v>12.76</v>
      </c>
      <c r="L3269" s="86">
        <v>39386</v>
      </c>
      <c r="M3269" s="5">
        <v>0.52800000000000002</v>
      </c>
      <c r="O3269" s="86">
        <f t="shared" ca="1" si="359"/>
        <v>39386</v>
      </c>
      <c r="P3269" s="5">
        <v>1525.1</v>
      </c>
      <c r="Q3269" s="5">
        <v>11.5532235520049</v>
      </c>
      <c r="R3269" s="1"/>
      <c r="V3269" s="86">
        <v>39349</v>
      </c>
      <c r="W3269" s="5">
        <v>65.31</v>
      </c>
      <c r="Z3269" s="86">
        <v>39223</v>
      </c>
      <c r="AA3269" s="5">
        <v>105.95</v>
      </c>
      <c r="AC3269" s="1">
        <v>39234</v>
      </c>
      <c r="AD3269">
        <v>5.5305</v>
      </c>
      <c r="AE3269" s="87">
        <f t="shared" ca="1" si="360"/>
        <v>7.3999999999999844E-2</v>
      </c>
      <c r="AF3269" s="87">
        <f t="shared" ca="1" si="361"/>
        <v>3.518848059616457E-2</v>
      </c>
      <c r="AG3269" s="87">
        <f t="shared" ca="1" si="362"/>
        <v>0.5673972006745619</v>
      </c>
      <c r="AI3269" s="1"/>
      <c r="AK3269" s="1"/>
      <c r="AL3269" s="87"/>
      <c r="AM3269" s="87"/>
    </row>
    <row r="3270" spans="2:39" x14ac:dyDescent="0.45">
      <c r="B3270" s="86">
        <v>39323</v>
      </c>
      <c r="C3270" s="5">
        <v>85.9</v>
      </c>
      <c r="E3270" s="86">
        <v>39379</v>
      </c>
      <c r="F3270" s="5">
        <v>4.9584999999999999</v>
      </c>
      <c r="G3270" s="5">
        <v>0.75307342492836638</v>
      </c>
      <c r="I3270" s="86">
        <v>39219</v>
      </c>
      <c r="J3270" s="5">
        <v>13.51</v>
      </c>
      <c r="L3270" s="86">
        <v>39385</v>
      </c>
      <c r="M3270" s="5">
        <v>0.55600000000000005</v>
      </c>
      <c r="O3270" s="86">
        <f t="shared" ca="1" si="359"/>
        <v>39385</v>
      </c>
      <c r="P3270" s="5">
        <v>1522.75</v>
      </c>
      <c r="Q3270" s="5">
        <v>11.6242732979662</v>
      </c>
      <c r="R3270" s="1"/>
      <c r="V3270" s="86">
        <v>39346</v>
      </c>
      <c r="W3270" s="5">
        <v>64.3</v>
      </c>
      <c r="Z3270" s="86">
        <v>39220</v>
      </c>
      <c r="AA3270" s="5">
        <v>105.8501</v>
      </c>
      <c r="AC3270" s="1">
        <v>39233</v>
      </c>
      <c r="AD3270">
        <v>5.4565000000000001</v>
      </c>
      <c r="AE3270" s="87">
        <f t="shared" ca="1" si="360"/>
        <v>2.5999999999999801E-2</v>
      </c>
      <c r="AF3270" s="87">
        <f t="shared" ca="1" si="361"/>
        <v>2.0625631303469217E-2</v>
      </c>
      <c r="AG3270" s="87">
        <f t="shared" ca="1" si="362"/>
        <v>0.3325783115798876</v>
      </c>
      <c r="AI3270" s="1"/>
      <c r="AK3270" s="1"/>
      <c r="AL3270" s="87"/>
      <c r="AM3270" s="87"/>
    </row>
    <row r="3271" spans="2:39" x14ac:dyDescent="0.45">
      <c r="B3271" s="86">
        <v>39322</v>
      </c>
      <c r="C3271" s="5">
        <v>86.3</v>
      </c>
      <c r="E3271" s="86">
        <v>39378</v>
      </c>
      <c r="F3271" s="5">
        <v>5.0285000000000002</v>
      </c>
      <c r="G3271" s="5">
        <v>0.71071061855957895</v>
      </c>
      <c r="I3271" s="86">
        <v>39218</v>
      </c>
      <c r="J3271" s="5">
        <v>13.5</v>
      </c>
      <c r="L3271" s="86">
        <v>39384</v>
      </c>
      <c r="M3271" s="5">
        <v>0.57099999999999995</v>
      </c>
      <c r="O3271" s="86">
        <f t="shared" ca="1" si="359"/>
        <v>39384</v>
      </c>
      <c r="P3271" s="5">
        <v>1512.75</v>
      </c>
      <c r="Q3271" s="5">
        <v>11.1850870643081</v>
      </c>
      <c r="R3271" s="1"/>
      <c r="V3271" s="86">
        <v>39345</v>
      </c>
      <c r="W3271" s="5">
        <v>64.75</v>
      </c>
      <c r="Z3271" s="86">
        <v>39219</v>
      </c>
      <c r="AA3271" s="5">
        <v>105.82</v>
      </c>
      <c r="AC3271" s="1">
        <v>39232</v>
      </c>
      <c r="AD3271">
        <v>5.4305000000000003</v>
      </c>
      <c r="AE3271" s="87">
        <f t="shared" ca="1" si="360"/>
        <v>-1.1999999999999567E-2</v>
      </c>
      <c r="AF3271" s="87">
        <f t="shared" ca="1" si="361"/>
        <v>1.9083151381956095E-2</v>
      </c>
      <c r="AG3271" s="87">
        <f t="shared" ca="1" si="362"/>
        <v>0.30770657018225939</v>
      </c>
      <c r="AI3271" s="1"/>
      <c r="AK3271" s="1"/>
      <c r="AL3271" s="87"/>
      <c r="AM3271" s="87"/>
    </row>
    <row r="3272" spans="2:39" x14ac:dyDescent="0.45">
      <c r="B3272" s="86">
        <v>39321</v>
      </c>
      <c r="C3272" s="5">
        <v>84.55</v>
      </c>
      <c r="E3272" s="86">
        <v>39377</v>
      </c>
      <c r="F3272" s="5">
        <v>5.0490000000000004</v>
      </c>
      <c r="G3272" s="5">
        <v>0.79905543195283968</v>
      </c>
      <c r="I3272" s="86">
        <v>39217</v>
      </c>
      <c r="J3272" s="5">
        <v>14.01</v>
      </c>
      <c r="L3272" s="86">
        <v>39381</v>
      </c>
      <c r="M3272" s="5">
        <v>0.61150000000000004</v>
      </c>
      <c r="O3272" s="86">
        <f t="shared" ca="1" si="359"/>
        <v>39381</v>
      </c>
      <c r="P3272" s="5">
        <v>1514.14</v>
      </c>
      <c r="Q3272" s="5">
        <v>11.1778960975307</v>
      </c>
      <c r="R3272" s="1"/>
      <c r="V3272" s="86">
        <v>39344</v>
      </c>
      <c r="W3272" s="5">
        <v>60.73</v>
      </c>
      <c r="Z3272" s="86">
        <v>39218</v>
      </c>
      <c r="AA3272" s="5">
        <v>105.85</v>
      </c>
      <c r="AC3272" s="1">
        <v>39231</v>
      </c>
      <c r="AD3272">
        <v>5.4424999999999999</v>
      </c>
      <c r="AE3272" s="87">
        <f t="shared" ca="1" si="360"/>
        <v>2.9499999999999638E-2</v>
      </c>
      <c r="AF3272" s="87">
        <f t="shared" ca="1" si="361"/>
        <v>1.8553413881727099E-2</v>
      </c>
      <c r="AG3272" s="87">
        <f t="shared" ca="1" si="362"/>
        <v>0.29916480965068831</v>
      </c>
      <c r="AI3272" s="1"/>
      <c r="AK3272" s="1"/>
      <c r="AL3272" s="87"/>
      <c r="AM3272" s="87"/>
    </row>
    <row r="3273" spans="2:39" x14ac:dyDescent="0.45">
      <c r="B3273" s="86">
        <v>39318</v>
      </c>
      <c r="C3273" s="5">
        <v>83.7</v>
      </c>
      <c r="E3273" s="86">
        <v>39374</v>
      </c>
      <c r="F3273" s="5">
        <v>5.0389999999999997</v>
      </c>
      <c r="G3273" s="5">
        <v>0.52458396213888714</v>
      </c>
      <c r="I3273" s="86">
        <v>39216</v>
      </c>
      <c r="J3273" s="5">
        <v>13.96</v>
      </c>
      <c r="L3273" s="86">
        <v>39380</v>
      </c>
      <c r="M3273" s="5">
        <v>0.58450000000000002</v>
      </c>
      <c r="O3273" s="86">
        <f t="shared" ca="1" si="359"/>
        <v>39380</v>
      </c>
      <c r="P3273" s="5">
        <v>1501.19</v>
      </c>
      <c r="Q3273" s="5">
        <v>10.4290540374234</v>
      </c>
      <c r="R3273" s="1"/>
      <c r="V3273" s="86">
        <v>39343</v>
      </c>
      <c r="W3273" s="5">
        <v>61.38</v>
      </c>
      <c r="Z3273" s="86">
        <v>39217</v>
      </c>
      <c r="AA3273" s="5">
        <v>105.57</v>
      </c>
      <c r="AC3273" s="1">
        <v>39230</v>
      </c>
      <c r="AD3273">
        <v>5.4130000000000003</v>
      </c>
      <c r="AE3273" s="87">
        <f t="shared" ca="1" si="360"/>
        <v>-2.4999999999995026E-3</v>
      </c>
      <c r="AF3273" s="87">
        <f t="shared" ca="1" si="361"/>
        <v>1.7123935490028861E-2</v>
      </c>
      <c r="AG3273" s="87">
        <f t="shared" ca="1" si="362"/>
        <v>0.27611516317169937</v>
      </c>
      <c r="AI3273" s="1"/>
      <c r="AK3273" s="1"/>
      <c r="AL3273" s="87"/>
      <c r="AM3273" s="87"/>
    </row>
    <row r="3274" spans="2:39" x14ac:dyDescent="0.45">
      <c r="B3274" s="86">
        <v>39317</v>
      </c>
      <c r="C3274" s="5">
        <v>87.3</v>
      </c>
      <c r="E3274" s="86">
        <v>39373</v>
      </c>
      <c r="F3274" s="5">
        <v>5.1319999999999997</v>
      </c>
      <c r="G3274" s="5">
        <v>0.71378305527659613</v>
      </c>
      <c r="I3274" s="86">
        <v>39213</v>
      </c>
      <c r="J3274" s="5">
        <v>12.95</v>
      </c>
      <c r="L3274" s="86">
        <v>39379</v>
      </c>
      <c r="M3274" s="5">
        <v>0.5645</v>
      </c>
      <c r="O3274" s="86">
        <f t="shared" ca="1" si="359"/>
        <v>39379</v>
      </c>
      <c r="P3274" s="5">
        <v>1503.15</v>
      </c>
      <c r="Q3274" s="5">
        <v>10.844205717575299</v>
      </c>
      <c r="R3274" s="1"/>
      <c r="V3274" s="86">
        <v>39342</v>
      </c>
      <c r="W3274" s="5">
        <v>67.8</v>
      </c>
      <c r="Z3274" s="86">
        <v>39216</v>
      </c>
      <c r="AA3274" s="5">
        <v>105.65</v>
      </c>
      <c r="AC3274" s="1">
        <v>39227</v>
      </c>
      <c r="AD3274">
        <v>5.4154999999999998</v>
      </c>
      <c r="AE3274" s="87">
        <f t="shared" ca="1" si="360"/>
        <v>1.9000000000000128E-2</v>
      </c>
      <c r="AF3274" s="87">
        <f t="shared" ca="1" si="361"/>
        <v>2.2812186070899586E-2</v>
      </c>
      <c r="AG3274" s="87">
        <f t="shared" ca="1" si="362"/>
        <v>0.36783544781147687</v>
      </c>
      <c r="AI3274" s="1"/>
      <c r="AK3274" s="1"/>
      <c r="AL3274" s="87"/>
      <c r="AM3274" s="87"/>
    </row>
    <row r="3275" spans="2:39" x14ac:dyDescent="0.45">
      <c r="B3275" s="86">
        <v>39316</v>
      </c>
      <c r="C3275" s="5">
        <v>89.15</v>
      </c>
      <c r="E3275" s="86">
        <v>39372</v>
      </c>
      <c r="F3275" s="5">
        <v>5.1840000000000002</v>
      </c>
      <c r="G3275" s="5">
        <v>1.0766133242719953</v>
      </c>
      <c r="I3275" s="86">
        <v>39212</v>
      </c>
      <c r="J3275" s="5">
        <v>13.6</v>
      </c>
      <c r="L3275" s="86">
        <v>39378</v>
      </c>
      <c r="M3275" s="5">
        <v>0.54300000000000004</v>
      </c>
      <c r="O3275" s="86">
        <f t="shared" ca="1" si="359"/>
        <v>39378</v>
      </c>
      <c r="P3275" s="5">
        <v>1505.85</v>
      </c>
      <c r="Q3275" s="5">
        <v>10.700424682075001</v>
      </c>
      <c r="R3275" s="1"/>
      <c r="V3275" s="86">
        <v>39339</v>
      </c>
      <c r="W3275" s="5">
        <v>67.25</v>
      </c>
      <c r="Z3275" s="86">
        <v>39213</v>
      </c>
      <c r="AA3275" s="5">
        <v>105.66</v>
      </c>
      <c r="AC3275" s="1">
        <v>39226</v>
      </c>
      <c r="AD3275">
        <v>5.3964999999999996</v>
      </c>
      <c r="AE3275" s="87">
        <f t="shared" ca="1" si="360"/>
        <v>-1.0500000000000398E-2</v>
      </c>
      <c r="AF3275" s="87">
        <f t="shared" ca="1" si="361"/>
        <v>3.1458967984768417E-2</v>
      </c>
      <c r="AG3275" s="87">
        <f t="shared" ca="1" si="362"/>
        <v>0.50726061677735035</v>
      </c>
      <c r="AI3275" s="1"/>
      <c r="AK3275" s="1"/>
      <c r="AL3275" s="87"/>
      <c r="AM3275" s="87"/>
    </row>
    <row r="3276" spans="2:39" x14ac:dyDescent="0.45">
      <c r="B3276" s="86">
        <v>39315</v>
      </c>
      <c r="C3276" s="5">
        <v>90.9</v>
      </c>
      <c r="E3276" s="86">
        <v>39371</v>
      </c>
      <c r="F3276" s="5">
        <v>5.2805</v>
      </c>
      <c r="G3276" s="5">
        <v>0.68898113181712062</v>
      </c>
      <c r="I3276" s="86">
        <v>39211</v>
      </c>
      <c r="J3276" s="5">
        <v>12.88</v>
      </c>
      <c r="L3276" s="86">
        <v>39377</v>
      </c>
      <c r="M3276" s="5">
        <v>0.51049999999999995</v>
      </c>
      <c r="O3276" s="86">
        <f t="shared" ca="1" si="359"/>
        <v>39377</v>
      </c>
      <c r="P3276" s="5">
        <v>1491.47</v>
      </c>
      <c r="Q3276" s="5">
        <v>10.6523476346397</v>
      </c>
      <c r="R3276" s="1"/>
      <c r="V3276" s="86">
        <v>39338</v>
      </c>
      <c r="W3276" s="5">
        <v>66.13</v>
      </c>
      <c r="Z3276" s="86">
        <v>39212</v>
      </c>
      <c r="AA3276" s="5">
        <v>105.6</v>
      </c>
      <c r="AC3276" s="1">
        <v>39225</v>
      </c>
      <c r="AD3276">
        <v>5.407</v>
      </c>
      <c r="AE3276" s="87">
        <f t="shared" ca="1" si="360"/>
        <v>2.5500000000000078E-2</v>
      </c>
      <c r="AF3276" s="87">
        <f t="shared" ca="1" si="361"/>
        <v>3.5817826101910324E-2</v>
      </c>
      <c r="AG3276" s="87">
        <f t="shared" ca="1" si="362"/>
        <v>0.57754509203467308</v>
      </c>
      <c r="AI3276" s="1"/>
      <c r="AK3276" s="1"/>
      <c r="AL3276" s="87"/>
      <c r="AM3276" s="87"/>
    </row>
    <row r="3277" spans="2:39" x14ac:dyDescent="0.45">
      <c r="B3277" s="86">
        <v>39314</v>
      </c>
      <c r="C3277" s="5">
        <v>88.45</v>
      </c>
      <c r="E3277" s="86">
        <v>39370</v>
      </c>
      <c r="F3277" s="5">
        <v>5.31</v>
      </c>
      <c r="G3277" s="5">
        <v>0.63322948710031968</v>
      </c>
      <c r="I3277" s="86">
        <v>39210</v>
      </c>
      <c r="J3277" s="5">
        <v>13.21</v>
      </c>
      <c r="L3277" s="86">
        <v>39374</v>
      </c>
      <c r="M3277" s="5">
        <v>0.55449999999999999</v>
      </c>
      <c r="O3277" s="86">
        <f t="shared" ca="1" si="359"/>
        <v>39374</v>
      </c>
      <c r="P3277" s="5">
        <v>1512.58</v>
      </c>
      <c r="Q3277" s="5">
        <v>6.6348373211571099</v>
      </c>
      <c r="R3277" s="1"/>
      <c r="V3277" s="86">
        <v>39337</v>
      </c>
      <c r="W3277" s="5">
        <v>65.3</v>
      </c>
      <c r="Z3277" s="86">
        <v>39211</v>
      </c>
      <c r="AA3277" s="5">
        <v>105.22</v>
      </c>
      <c r="AC3277" s="1">
        <v>39224</v>
      </c>
      <c r="AD3277">
        <v>5.3815</v>
      </c>
      <c r="AE3277" s="87">
        <f t="shared" ca="1" si="360"/>
        <v>4.4500000000000206E-2</v>
      </c>
      <c r="AF3277" s="87">
        <f t="shared" ca="1" si="361"/>
        <v>3.7392902624250608E-2</v>
      </c>
      <c r="AG3277" s="87">
        <f t="shared" ca="1" si="362"/>
        <v>0.60294243782747525</v>
      </c>
      <c r="AI3277" s="1"/>
      <c r="AK3277" s="1"/>
      <c r="AL3277" s="87"/>
      <c r="AM3277" s="87"/>
    </row>
    <row r="3278" spans="2:39" x14ac:dyDescent="0.45">
      <c r="B3278" s="86">
        <v>39311</v>
      </c>
      <c r="C3278" s="5">
        <v>87.65</v>
      </c>
      <c r="E3278" s="86">
        <v>39367</v>
      </c>
      <c r="F3278" s="5">
        <v>5.3005000000000004</v>
      </c>
      <c r="G3278" s="5">
        <v>0.63579051843617018</v>
      </c>
      <c r="I3278" s="86">
        <v>39209</v>
      </c>
      <c r="J3278" s="5">
        <v>13.15</v>
      </c>
      <c r="L3278" s="86">
        <v>39373</v>
      </c>
      <c r="M3278" s="5">
        <v>0.52949999999999997</v>
      </c>
      <c r="O3278" s="86">
        <f t="shared" ca="1" si="359"/>
        <v>39373</v>
      </c>
      <c r="P3278" s="5">
        <v>1507.72</v>
      </c>
      <c r="Q3278" s="5">
        <v>6.6180965509639904</v>
      </c>
      <c r="R3278" s="1"/>
      <c r="V3278" s="86">
        <v>39336</v>
      </c>
      <c r="W3278" s="5">
        <v>65.8</v>
      </c>
      <c r="Z3278" s="86">
        <v>39210</v>
      </c>
      <c r="AA3278" s="5">
        <v>105.5</v>
      </c>
      <c r="AC3278" s="1">
        <v>39223</v>
      </c>
      <c r="AD3278">
        <v>5.3369999999999997</v>
      </c>
      <c r="AE3278" s="87">
        <f t="shared" ca="1" si="360"/>
        <v>-2.3500000000000298E-2</v>
      </c>
      <c r="AF3278" s="87">
        <f t="shared" ca="1" si="361"/>
        <v>3.7870393009139608E-2</v>
      </c>
      <c r="AG3278" s="87">
        <f t="shared" ca="1" si="362"/>
        <v>0.61064173893809404</v>
      </c>
      <c r="AI3278" s="1"/>
      <c r="AK3278" s="1"/>
      <c r="AL3278" s="87"/>
      <c r="AM3278" s="87"/>
    </row>
    <row r="3279" spans="2:39" x14ac:dyDescent="0.45">
      <c r="B3279" s="86">
        <v>39310</v>
      </c>
      <c r="C3279" s="5">
        <v>90.05</v>
      </c>
      <c r="E3279" s="86">
        <v>39366</v>
      </c>
      <c r="F3279" s="5">
        <v>5.2385000000000002</v>
      </c>
      <c r="G3279" s="5">
        <v>0.30397848059799354</v>
      </c>
      <c r="I3279" s="86">
        <v>39206</v>
      </c>
      <c r="J3279" s="5">
        <v>12.91</v>
      </c>
      <c r="L3279" s="86">
        <v>39372</v>
      </c>
      <c r="M3279" s="5">
        <v>0.51949999999999996</v>
      </c>
      <c r="O3279" s="86">
        <f t="shared" ca="1" si="359"/>
        <v>39372</v>
      </c>
      <c r="P3279" s="5">
        <v>1509.48</v>
      </c>
      <c r="Q3279" s="5">
        <v>8.0746002582356304</v>
      </c>
      <c r="R3279" s="1"/>
      <c r="V3279" s="86">
        <v>39335</v>
      </c>
      <c r="W3279" s="5">
        <v>65.5</v>
      </c>
      <c r="Z3279" s="86">
        <v>39209</v>
      </c>
      <c r="AA3279" s="5">
        <v>105.42</v>
      </c>
      <c r="AC3279" s="1">
        <v>39220</v>
      </c>
      <c r="AD3279">
        <v>5.3605</v>
      </c>
      <c r="AE3279" s="87">
        <f t="shared" ca="1" si="360"/>
        <v>5.8500000000000441E-2</v>
      </c>
      <c r="AF3279" s="87">
        <f t="shared" ca="1" si="361"/>
        <v>2.6623924078417724E-2</v>
      </c>
      <c r="AG3279" s="87">
        <f t="shared" ca="1" si="362"/>
        <v>0.4292978763826712</v>
      </c>
      <c r="AI3279" s="1"/>
      <c r="AK3279" s="1"/>
      <c r="AL3279" s="87"/>
      <c r="AM3279" s="87"/>
    </row>
    <row r="3280" spans="2:39" x14ac:dyDescent="0.45">
      <c r="B3280" s="86">
        <v>39309</v>
      </c>
      <c r="C3280" s="5">
        <v>86.15</v>
      </c>
      <c r="E3280" s="86">
        <v>39365</v>
      </c>
      <c r="F3280" s="5">
        <v>5.2655000000000003</v>
      </c>
      <c r="G3280" s="5">
        <v>0.98909807400480043</v>
      </c>
      <c r="I3280" s="86">
        <v>39205</v>
      </c>
      <c r="J3280" s="5">
        <v>13.09</v>
      </c>
      <c r="L3280" s="86">
        <v>39371</v>
      </c>
      <c r="M3280" s="5">
        <v>0.50600000000000001</v>
      </c>
      <c r="O3280" s="86">
        <f t="shared" ref="O3280:O3299" ca="1" si="363">VALUE(L3280)</f>
        <v>39371</v>
      </c>
      <c r="P3280" s="5">
        <v>1505.62</v>
      </c>
      <c r="Q3280" s="5">
        <v>8.1787345658145991</v>
      </c>
      <c r="R3280" s="1"/>
      <c r="V3280" s="86">
        <v>39332</v>
      </c>
      <c r="W3280" s="5">
        <v>65.75</v>
      </c>
      <c r="Z3280" s="86">
        <v>39206</v>
      </c>
      <c r="AA3280" s="5">
        <v>105.43</v>
      </c>
      <c r="AC3280" s="1">
        <v>39219</v>
      </c>
      <c r="AD3280">
        <v>5.3019999999999996</v>
      </c>
      <c r="AE3280" s="87">
        <f t="shared" ca="1" si="360"/>
        <v>4.8000000000000043E-2</v>
      </c>
      <c r="AF3280" s="87">
        <f t="shared" ca="1" si="361"/>
        <v>1.9170289512681012E-2</v>
      </c>
      <c r="AG3280" s="87">
        <f t="shared" ca="1" si="362"/>
        <v>0.30911163032147781</v>
      </c>
      <c r="AI3280" s="1"/>
      <c r="AK3280" s="1"/>
      <c r="AL3280" s="87"/>
      <c r="AM3280" s="87"/>
    </row>
    <row r="3281" spans="2:39" x14ac:dyDescent="0.45">
      <c r="B3281" s="86">
        <v>39308</v>
      </c>
      <c r="C3281" s="5">
        <v>85.05</v>
      </c>
      <c r="E3281" s="86">
        <v>39364</v>
      </c>
      <c r="F3281" s="5">
        <v>5.2794999999999996</v>
      </c>
      <c r="G3281" s="5">
        <v>1.1354720017097191</v>
      </c>
      <c r="I3281" s="86">
        <v>39204</v>
      </c>
      <c r="J3281" s="5">
        <v>13.08</v>
      </c>
      <c r="L3281" s="86">
        <v>39370</v>
      </c>
      <c r="M3281" s="5">
        <v>0.46250000000000002</v>
      </c>
      <c r="O3281" s="86">
        <f t="shared" ca="1" si="363"/>
        <v>39370</v>
      </c>
      <c r="P3281" s="5">
        <v>1502.39</v>
      </c>
      <c r="Q3281" s="5">
        <v>8.4690348209542403</v>
      </c>
      <c r="R3281" s="1"/>
      <c r="V3281" s="86">
        <v>39331</v>
      </c>
      <c r="W3281" s="5">
        <v>68.25</v>
      </c>
      <c r="Z3281" s="86">
        <v>39205</v>
      </c>
      <c r="AA3281" s="5">
        <v>105.3</v>
      </c>
      <c r="AC3281" s="1">
        <v>39218</v>
      </c>
      <c r="AD3281">
        <v>5.2539999999999996</v>
      </c>
      <c r="AE3281" s="87">
        <f t="shared" ca="1" si="360"/>
        <v>6.9999999999996732E-3</v>
      </c>
      <c r="AF3281" s="87">
        <f t="shared" ca="1" si="361"/>
        <v>1.2452409405412325E-2</v>
      </c>
      <c r="AG3281" s="87">
        <f t="shared" ca="1" si="362"/>
        <v>0.20078906842754249</v>
      </c>
      <c r="AI3281" s="1"/>
      <c r="AK3281" s="1"/>
      <c r="AL3281" s="87"/>
      <c r="AM3281" s="87"/>
    </row>
    <row r="3282" spans="2:39" x14ac:dyDescent="0.45">
      <c r="B3282" s="86">
        <v>39307</v>
      </c>
      <c r="C3282" s="5">
        <v>84.8</v>
      </c>
      <c r="E3282" s="86">
        <v>39363</v>
      </c>
      <c r="F3282" s="5">
        <v>5.2649999999999997</v>
      </c>
      <c r="G3282" s="5">
        <v>1.1308711612439957</v>
      </c>
      <c r="I3282" s="86">
        <v>39203</v>
      </c>
      <c r="J3282" s="5">
        <v>13.51</v>
      </c>
      <c r="L3282" s="86">
        <v>39367</v>
      </c>
      <c r="M3282" s="5">
        <v>0.438</v>
      </c>
      <c r="O3282" s="86">
        <f t="shared" ca="1" si="363"/>
        <v>39367</v>
      </c>
      <c r="P3282" s="5">
        <v>1495.92</v>
      </c>
      <c r="Q3282" s="5">
        <v>9.3884242822494208</v>
      </c>
      <c r="R3282" s="1"/>
      <c r="V3282" s="86">
        <v>39330</v>
      </c>
      <c r="W3282" s="5">
        <v>69.5</v>
      </c>
      <c r="Z3282" s="86">
        <v>39204</v>
      </c>
      <c r="AA3282" s="5">
        <v>105.29</v>
      </c>
      <c r="AC3282" s="1">
        <v>39217</v>
      </c>
      <c r="AD3282">
        <v>5.2469999999999999</v>
      </c>
      <c r="AE3282" s="87">
        <f t="shared" ca="1" si="360"/>
        <v>8.49999999999973E-3</v>
      </c>
      <c r="AF3282" s="87">
        <f t="shared" ca="1" si="361"/>
        <v>2.6957914731422616E-2</v>
      </c>
      <c r="AG3282" s="87">
        <f t="shared" ca="1" si="362"/>
        <v>0.4346833138427672</v>
      </c>
      <c r="AI3282" s="1"/>
      <c r="AK3282" s="1"/>
      <c r="AL3282" s="87"/>
      <c r="AM3282" s="87"/>
    </row>
    <row r="3283" spans="2:39" x14ac:dyDescent="0.45">
      <c r="B3283" s="86">
        <v>39304</v>
      </c>
      <c r="C3283" s="5">
        <v>86.1</v>
      </c>
      <c r="E3283" s="86">
        <v>39360</v>
      </c>
      <c r="F3283" s="5">
        <v>5.2590000000000003</v>
      </c>
      <c r="G3283" s="5">
        <v>1.2201719482652211</v>
      </c>
      <c r="I3283" s="86">
        <v>39202</v>
      </c>
      <c r="J3283" s="5">
        <v>14.22</v>
      </c>
      <c r="L3283" s="86">
        <v>39366</v>
      </c>
      <c r="M3283" s="5">
        <v>0.47799999999999998</v>
      </c>
      <c r="O3283" s="86">
        <f t="shared" ca="1" si="363"/>
        <v>39366</v>
      </c>
      <c r="P3283" s="5">
        <v>1486.3</v>
      </c>
      <c r="Q3283" s="5">
        <v>9.0751139642190708</v>
      </c>
      <c r="R3283" s="1"/>
      <c r="V3283" s="86">
        <v>39329</v>
      </c>
      <c r="W3283" s="5">
        <v>70.38</v>
      </c>
      <c r="Z3283" s="86">
        <v>39203</v>
      </c>
      <c r="AA3283" s="5">
        <v>105.33</v>
      </c>
      <c r="AC3283" s="1">
        <v>39216</v>
      </c>
      <c r="AD3283">
        <v>5.2385000000000002</v>
      </c>
      <c r="AE3283" s="87">
        <f t="shared" ca="1" si="360"/>
        <v>2.6500000000000412E-2</v>
      </c>
      <c r="AF3283" s="87">
        <f t="shared" ca="1" si="361"/>
        <v>2.9498587536806724E-2</v>
      </c>
      <c r="AG3283" s="87">
        <f t="shared" ca="1" si="362"/>
        <v>0.47565043186496603</v>
      </c>
      <c r="AI3283" s="1"/>
      <c r="AK3283" s="1"/>
      <c r="AL3283" s="87"/>
      <c r="AM3283" s="87"/>
    </row>
    <row r="3284" spans="2:39" x14ac:dyDescent="0.45">
      <c r="B3284" s="86">
        <v>39303</v>
      </c>
      <c r="C3284" s="5">
        <v>85.75</v>
      </c>
      <c r="E3284" s="86">
        <v>39359</v>
      </c>
      <c r="F3284" s="5">
        <v>5.1364999999999998</v>
      </c>
      <c r="G3284" s="5">
        <v>0.55605717631672935</v>
      </c>
      <c r="I3284" s="86">
        <v>39199</v>
      </c>
      <c r="J3284" s="5">
        <v>12.45</v>
      </c>
      <c r="L3284" s="86">
        <v>39365</v>
      </c>
      <c r="M3284" s="5">
        <v>0.436</v>
      </c>
      <c r="O3284" s="86">
        <f t="shared" ca="1" si="363"/>
        <v>39365</v>
      </c>
      <c r="P3284" s="5">
        <v>1482.37</v>
      </c>
      <c r="Q3284" s="5">
        <v>9.0229899431679605</v>
      </c>
      <c r="R3284" s="1"/>
      <c r="V3284" s="86">
        <v>39328</v>
      </c>
      <c r="W3284" s="5">
        <v>69.75</v>
      </c>
      <c r="Z3284" s="86">
        <v>39202</v>
      </c>
      <c r="AA3284" s="5">
        <v>105.61</v>
      </c>
      <c r="AC3284" s="1">
        <v>39213</v>
      </c>
      <c r="AD3284">
        <v>5.2119999999999997</v>
      </c>
      <c r="AE3284" s="87">
        <f t="shared" ca="1" si="360"/>
        <v>3.1499999999999417E-2</v>
      </c>
      <c r="AF3284" s="87">
        <f t="shared" ca="1" si="361"/>
        <v>2.8933832560976848E-2</v>
      </c>
      <c r="AG3284" s="87">
        <f t="shared" ca="1" si="362"/>
        <v>0.4665440315054169</v>
      </c>
      <c r="AI3284" s="1"/>
      <c r="AK3284" s="1"/>
      <c r="AL3284" s="87"/>
      <c r="AM3284" s="87"/>
    </row>
    <row r="3285" spans="2:39" x14ac:dyDescent="0.45">
      <c r="B3285" s="86">
        <v>39302</v>
      </c>
      <c r="C3285" s="5">
        <v>79.7</v>
      </c>
      <c r="E3285" s="86">
        <v>39358</v>
      </c>
      <c r="F3285" s="5">
        <v>5.1814999999999998</v>
      </c>
      <c r="G3285" s="5">
        <v>0.53723520609382069</v>
      </c>
      <c r="I3285" s="86">
        <v>39198</v>
      </c>
      <c r="J3285" s="5">
        <v>12.79</v>
      </c>
      <c r="L3285" s="86">
        <v>39364</v>
      </c>
      <c r="M3285" s="5">
        <v>0.441</v>
      </c>
      <c r="O3285" s="86">
        <f t="shared" ca="1" si="363"/>
        <v>39364</v>
      </c>
      <c r="P3285" s="5">
        <v>1494.07</v>
      </c>
      <c r="Q3285" s="5">
        <v>7.3393956931263604</v>
      </c>
      <c r="R3285" s="1"/>
      <c r="V3285" s="86">
        <v>39325</v>
      </c>
      <c r="W3285" s="5">
        <v>69.75</v>
      </c>
      <c r="Z3285" s="86">
        <v>39199</v>
      </c>
      <c r="AA3285" s="5">
        <v>105.6</v>
      </c>
      <c r="AC3285" s="1">
        <v>39212</v>
      </c>
      <c r="AD3285">
        <v>5.1805000000000003</v>
      </c>
      <c r="AE3285" s="87">
        <f t="shared" ca="1" si="360"/>
        <v>-2.7999999999999581E-2</v>
      </c>
      <c r="AF3285" s="87">
        <f t="shared" ca="1" si="361"/>
        <v>2.6022426225597285E-2</v>
      </c>
      <c r="AG3285" s="87">
        <f t="shared" ca="1" si="362"/>
        <v>0.41959901493369817</v>
      </c>
      <c r="AI3285" s="1"/>
      <c r="AK3285" s="1"/>
      <c r="AL3285" s="87"/>
      <c r="AM3285" s="87"/>
    </row>
    <row r="3286" spans="2:39" x14ac:dyDescent="0.45">
      <c r="B3286" s="86">
        <v>39301</v>
      </c>
      <c r="C3286" s="5">
        <v>81.650000000000006</v>
      </c>
      <c r="E3286" s="86">
        <v>39357</v>
      </c>
      <c r="F3286" s="5">
        <v>5.1494999999999997</v>
      </c>
      <c r="G3286" s="5">
        <v>0.64968325615898181</v>
      </c>
      <c r="I3286" s="86">
        <v>39197</v>
      </c>
      <c r="J3286" s="5">
        <v>13.21</v>
      </c>
      <c r="L3286" s="86">
        <v>39363</v>
      </c>
      <c r="M3286" s="5">
        <v>0.47799999999999998</v>
      </c>
      <c r="O3286" s="86">
        <f t="shared" ca="1" si="363"/>
        <v>39363</v>
      </c>
      <c r="P3286" s="5">
        <v>1494.25</v>
      </c>
      <c r="Q3286" s="5">
        <v>8.5619476181080394</v>
      </c>
      <c r="R3286" s="1"/>
      <c r="V3286" s="86">
        <v>39324</v>
      </c>
      <c r="W3286" s="5">
        <v>71.5</v>
      </c>
      <c r="Z3286" s="86">
        <v>39198</v>
      </c>
      <c r="AA3286" s="5">
        <v>105.6</v>
      </c>
      <c r="AC3286" s="1">
        <v>39211</v>
      </c>
      <c r="AD3286">
        <v>5.2084999999999999</v>
      </c>
      <c r="AE3286" s="87">
        <f t="shared" ca="1" si="360"/>
        <v>3.3999999999999808E-2</v>
      </c>
      <c r="AF3286" s="87">
        <f t="shared" ca="1" si="361"/>
        <v>2.7326345651525887E-2</v>
      </c>
      <c r="AG3286" s="87">
        <f t="shared" ca="1" si="362"/>
        <v>0.44062408392339791</v>
      </c>
      <c r="AI3286" s="1"/>
      <c r="AK3286" s="1"/>
      <c r="AL3286" s="87"/>
      <c r="AM3286" s="87"/>
    </row>
    <row r="3287" spans="2:39" x14ac:dyDescent="0.45">
      <c r="B3287" s="86">
        <v>39300</v>
      </c>
      <c r="C3287" s="5">
        <v>84.2</v>
      </c>
      <c r="E3287" s="86">
        <v>39356</v>
      </c>
      <c r="F3287" s="5">
        <v>5.1775000000000002</v>
      </c>
      <c r="G3287" s="5">
        <v>0.65638117736571688</v>
      </c>
      <c r="I3287" s="86">
        <v>39196</v>
      </c>
      <c r="J3287" s="5">
        <v>13.12</v>
      </c>
      <c r="L3287" s="86">
        <v>39360</v>
      </c>
      <c r="M3287" s="5">
        <v>0.46700000000000003</v>
      </c>
      <c r="O3287" s="86">
        <f t="shared" ca="1" si="363"/>
        <v>39360</v>
      </c>
      <c r="P3287" s="5">
        <v>1495.42</v>
      </c>
      <c r="Q3287" s="5">
        <v>8.2302654967266005</v>
      </c>
      <c r="R3287" s="1"/>
      <c r="V3287" s="86">
        <v>39323</v>
      </c>
      <c r="W3287" s="5">
        <v>71</v>
      </c>
      <c r="Z3287" s="86">
        <v>39197</v>
      </c>
      <c r="AA3287" s="5">
        <v>105.41</v>
      </c>
      <c r="AC3287" s="1">
        <v>39210</v>
      </c>
      <c r="AD3287">
        <v>5.1745000000000001</v>
      </c>
      <c r="AE3287" s="87">
        <f t="shared" ca="1" si="360"/>
        <v>4.5000000000001705E-3</v>
      </c>
      <c r="AF3287" s="87">
        <f t="shared" ca="1" si="361"/>
        <v>2.3679720578306637E-2</v>
      </c>
      <c r="AG3287" s="87">
        <f t="shared" ca="1" si="362"/>
        <v>0.38182402141999455</v>
      </c>
      <c r="AI3287" s="1"/>
      <c r="AK3287" s="1"/>
      <c r="AL3287" s="87"/>
      <c r="AM3287" s="87"/>
    </row>
    <row r="3288" spans="2:39" x14ac:dyDescent="0.45">
      <c r="B3288" s="86">
        <v>39297</v>
      </c>
      <c r="C3288" s="5">
        <v>82.15</v>
      </c>
      <c r="E3288" s="86">
        <v>39353</v>
      </c>
      <c r="F3288" s="5">
        <v>5.2110000000000003</v>
      </c>
      <c r="G3288" s="5">
        <v>0.68075172909561588</v>
      </c>
      <c r="I3288" s="86">
        <v>39195</v>
      </c>
      <c r="J3288" s="5">
        <v>13.04</v>
      </c>
      <c r="L3288" s="86">
        <v>39359</v>
      </c>
      <c r="M3288" s="5">
        <v>0.45200000000000001</v>
      </c>
      <c r="O3288" s="86">
        <f t="shared" ca="1" si="363"/>
        <v>39359</v>
      </c>
      <c r="P3288" s="5">
        <v>1480.41</v>
      </c>
      <c r="Q3288" s="5">
        <v>7.4613397175286602</v>
      </c>
      <c r="R3288" s="1"/>
      <c r="V3288" s="86">
        <v>39322</v>
      </c>
      <c r="W3288" s="5">
        <v>71.25</v>
      </c>
      <c r="Z3288" s="86">
        <v>39196</v>
      </c>
      <c r="AA3288" s="5">
        <v>105.25</v>
      </c>
      <c r="AC3288" s="1">
        <v>39209</v>
      </c>
      <c r="AD3288">
        <v>5.17</v>
      </c>
      <c r="AE3288" s="87">
        <f t="shared" ca="1" si="360"/>
        <v>-8.49999999999973E-3</v>
      </c>
      <c r="AF3288" s="87">
        <f t="shared" ca="1" si="361"/>
        <v>2.3630841429510632E-2</v>
      </c>
      <c r="AG3288" s="87">
        <f t="shared" ca="1" si="362"/>
        <v>0.38103586882777291</v>
      </c>
      <c r="AI3288" s="1"/>
      <c r="AK3288" s="1"/>
      <c r="AL3288" s="87"/>
      <c r="AM3288" s="87"/>
    </row>
    <row r="3289" spans="2:39" x14ac:dyDescent="0.45">
      <c r="B3289" s="86">
        <v>39296</v>
      </c>
      <c r="C3289" s="5">
        <v>83.25</v>
      </c>
      <c r="E3289" s="86">
        <v>39352</v>
      </c>
      <c r="F3289" s="5">
        <v>5.1905000000000001</v>
      </c>
      <c r="G3289" s="5">
        <v>0.69361973251439002</v>
      </c>
      <c r="I3289" s="86">
        <v>39192</v>
      </c>
      <c r="J3289" s="5">
        <v>12.07</v>
      </c>
      <c r="L3289" s="86">
        <v>39358</v>
      </c>
      <c r="M3289" s="5">
        <v>0.45200000000000001</v>
      </c>
      <c r="O3289" s="86">
        <f t="shared" ca="1" si="363"/>
        <v>39358</v>
      </c>
      <c r="P3289" s="5">
        <v>1480.93</v>
      </c>
      <c r="Q3289" s="5">
        <v>9.0105887168745902</v>
      </c>
      <c r="R3289" s="1"/>
      <c r="V3289" s="86">
        <v>39321</v>
      </c>
      <c r="W3289" s="5">
        <v>67.25</v>
      </c>
      <c r="Z3289" s="86">
        <v>39195</v>
      </c>
      <c r="AA3289" s="5">
        <v>104.53</v>
      </c>
      <c r="AC3289" s="1">
        <v>39206</v>
      </c>
      <c r="AD3289">
        <v>5.1784999999999997</v>
      </c>
      <c r="AE3289" s="87">
        <f t="shared" ca="1" si="360"/>
        <v>-3.1500000000000306E-2</v>
      </c>
      <c r="AF3289" s="87">
        <f t="shared" ca="1" si="361"/>
        <v>2.4184619768219388E-2</v>
      </c>
      <c r="AG3289" s="87">
        <f t="shared" ca="1" si="362"/>
        <v>0.38996527623196203</v>
      </c>
      <c r="AI3289" s="1"/>
      <c r="AK3289" s="1"/>
      <c r="AL3289" s="87"/>
      <c r="AM3289" s="87"/>
    </row>
    <row r="3290" spans="2:39" x14ac:dyDescent="0.45">
      <c r="B3290" s="86">
        <v>39295</v>
      </c>
      <c r="C3290" s="5">
        <v>85.35</v>
      </c>
      <c r="E3290" s="86">
        <v>39351</v>
      </c>
      <c r="F3290" s="5">
        <v>5.2685000000000004</v>
      </c>
      <c r="G3290" s="5">
        <v>0.79473239730951573</v>
      </c>
      <c r="I3290" s="86">
        <v>39191</v>
      </c>
      <c r="J3290" s="5">
        <v>12.54</v>
      </c>
      <c r="L3290" s="86">
        <v>39357</v>
      </c>
      <c r="M3290" s="5">
        <v>0.48799999999999999</v>
      </c>
      <c r="O3290" s="86">
        <f t="shared" ca="1" si="363"/>
        <v>39357</v>
      </c>
      <c r="P3290" s="5">
        <v>1484.35</v>
      </c>
      <c r="Q3290" s="5">
        <v>8.53887316650078</v>
      </c>
      <c r="R3290" s="1"/>
      <c r="V3290" s="86">
        <v>39318</v>
      </c>
      <c r="W3290" s="5">
        <v>66.19</v>
      </c>
      <c r="Z3290" s="86">
        <v>39192</v>
      </c>
      <c r="AA3290" s="5">
        <v>104.46599999999999</v>
      </c>
      <c r="AC3290" s="1">
        <v>39205</v>
      </c>
      <c r="AD3290">
        <v>5.21</v>
      </c>
      <c r="AE3290" s="87">
        <f t="shared" ca="1" si="360"/>
        <v>2.5000000000000355E-2</v>
      </c>
      <c r="AF3290" s="87">
        <f t="shared" ca="1" si="361"/>
        <v>4.1495732712332901E-2</v>
      </c>
      <c r="AG3290" s="87">
        <f t="shared" ca="1" si="362"/>
        <v>0.66909858516266296</v>
      </c>
      <c r="AI3290" s="1"/>
      <c r="AK3290" s="1"/>
      <c r="AL3290" s="87"/>
      <c r="AM3290" s="87"/>
    </row>
    <row r="3291" spans="2:39" x14ac:dyDescent="0.45">
      <c r="B3291" s="86">
        <v>39294</v>
      </c>
      <c r="C3291" s="5">
        <v>86.45</v>
      </c>
      <c r="E3291" s="86">
        <v>39350</v>
      </c>
      <c r="F3291" s="5">
        <v>5.2869999999999999</v>
      </c>
      <c r="G3291" s="5">
        <v>2.0232505817784112</v>
      </c>
      <c r="I3291" s="86">
        <v>39190</v>
      </c>
      <c r="J3291" s="5">
        <v>12.42</v>
      </c>
      <c r="L3291" s="86">
        <v>39356</v>
      </c>
      <c r="M3291" s="5">
        <v>0.49</v>
      </c>
      <c r="O3291" s="86">
        <f t="shared" ca="1" si="363"/>
        <v>39356</v>
      </c>
      <c r="P3291" s="5">
        <v>1470.73</v>
      </c>
      <c r="Q3291" s="5">
        <v>7.7222305859738496</v>
      </c>
      <c r="R3291" s="1"/>
      <c r="V3291" s="86">
        <v>39317</v>
      </c>
      <c r="W3291" s="5">
        <v>70.5</v>
      </c>
      <c r="Z3291" s="86">
        <v>39191</v>
      </c>
      <c r="AA3291" s="5">
        <v>104.53</v>
      </c>
      <c r="AC3291" s="1">
        <v>39204</v>
      </c>
      <c r="AD3291">
        <v>5.1849999999999996</v>
      </c>
      <c r="AE3291" s="87">
        <f t="shared" ca="1" si="360"/>
        <v>3.9999999999995595E-3</v>
      </c>
      <c r="AF3291" s="87">
        <f t="shared" ca="1" si="361"/>
        <v>3.675680209158614E-2</v>
      </c>
      <c r="AG3291" s="87">
        <f t="shared" ca="1" si="362"/>
        <v>0.5926856249311333</v>
      </c>
      <c r="AI3291" s="1"/>
      <c r="AK3291" s="1"/>
      <c r="AL3291" s="87"/>
      <c r="AM3291" s="87"/>
    </row>
    <row r="3292" spans="2:39" x14ac:dyDescent="0.45">
      <c r="B3292" s="86">
        <v>39293</v>
      </c>
      <c r="C3292" s="5">
        <v>86.6</v>
      </c>
      <c r="E3292" s="86">
        <v>39349</v>
      </c>
      <c r="F3292" s="5">
        <v>5.2885</v>
      </c>
      <c r="G3292" s="5">
        <v>1.9901695907635637</v>
      </c>
      <c r="I3292" s="86">
        <v>39189</v>
      </c>
      <c r="J3292" s="5">
        <v>12.14</v>
      </c>
      <c r="L3292" s="86">
        <v>39353</v>
      </c>
      <c r="M3292" s="5">
        <v>0.55400000000000005</v>
      </c>
      <c r="O3292" s="86">
        <f t="shared" ca="1" si="363"/>
        <v>39353</v>
      </c>
      <c r="P3292" s="5">
        <v>1472.5</v>
      </c>
      <c r="Q3292" s="5">
        <v>7.4730623172797701</v>
      </c>
      <c r="R3292" s="1"/>
      <c r="V3292" s="86">
        <v>39316</v>
      </c>
      <c r="W3292" s="5">
        <v>70.25</v>
      </c>
      <c r="Z3292" s="86">
        <v>39190</v>
      </c>
      <c r="AA3292" s="5">
        <v>104.17</v>
      </c>
      <c r="AC3292" s="1">
        <v>39203</v>
      </c>
      <c r="AD3292">
        <v>5.181</v>
      </c>
      <c r="AE3292" s="87">
        <f t="shared" ca="1" si="360"/>
        <v>1.2000000000000455E-2</v>
      </c>
      <c r="AF3292" s="87">
        <f t="shared" ca="1" si="361"/>
        <v>5.0204581464245453E-2</v>
      </c>
      <c r="AG3292" s="87">
        <f t="shared" ca="1" si="362"/>
        <v>0.80952455182039729</v>
      </c>
      <c r="AI3292" s="1"/>
      <c r="AK3292" s="1"/>
      <c r="AL3292" s="87"/>
      <c r="AM3292" s="87"/>
    </row>
    <row r="3293" spans="2:39" x14ac:dyDescent="0.45">
      <c r="B3293" s="86">
        <v>39290</v>
      </c>
      <c r="C3293" s="5">
        <v>87.8</v>
      </c>
      <c r="E3293" s="86">
        <v>39346</v>
      </c>
      <c r="F3293" s="5">
        <v>5.2655000000000003</v>
      </c>
      <c r="G3293" s="5">
        <v>2.1601485288439459</v>
      </c>
      <c r="I3293" s="86">
        <v>39188</v>
      </c>
      <c r="J3293" s="5">
        <v>11.98</v>
      </c>
      <c r="L3293" s="86">
        <v>39352</v>
      </c>
      <c r="M3293" s="5">
        <v>0.58899999999999997</v>
      </c>
      <c r="O3293" s="86">
        <f t="shared" ca="1" si="363"/>
        <v>39352</v>
      </c>
      <c r="P3293" s="5">
        <v>1471.48</v>
      </c>
      <c r="Q3293" s="5">
        <v>7.4429326231636201</v>
      </c>
      <c r="R3293" s="1"/>
      <c r="V3293" s="86">
        <v>39315</v>
      </c>
      <c r="W3293" s="5">
        <v>74</v>
      </c>
      <c r="Z3293" s="86">
        <v>39189</v>
      </c>
      <c r="AA3293" s="5">
        <v>104.14</v>
      </c>
      <c r="AC3293" s="1">
        <v>39202</v>
      </c>
      <c r="AD3293">
        <v>5.1689999999999996</v>
      </c>
      <c r="AE3293" s="87">
        <f t="shared" ref="AE3293:AE3309" ca="1" si="364">(AD3293-AD3294)</f>
        <v>-6.7500000000000782E-2</v>
      </c>
      <c r="AF3293" s="87">
        <f t="shared" ref="AF3293:AF3309" ca="1" si="365">STDEV(AE3293:AE3296)</f>
        <v>5.4108686918091529E-2</v>
      </c>
      <c r="AG3293" s="87">
        <f t="shared" ref="AG3293:AG3309" ca="1" si="366">AF3293*SQRT(260)</f>
        <v>0.87247636071128754</v>
      </c>
      <c r="AI3293" s="1"/>
      <c r="AK3293" s="1"/>
      <c r="AL3293" s="87"/>
      <c r="AM3293" s="87"/>
    </row>
    <row r="3294" spans="2:39" x14ac:dyDescent="0.45">
      <c r="B3294" s="86">
        <v>39289</v>
      </c>
      <c r="C3294" s="5">
        <v>87.8</v>
      </c>
      <c r="E3294" s="86">
        <v>39345</v>
      </c>
      <c r="F3294" s="5">
        <v>5.3570000000000002</v>
      </c>
      <c r="G3294" s="5">
        <v>1.8017462594198264</v>
      </c>
      <c r="I3294" s="86">
        <v>39185</v>
      </c>
      <c r="J3294" s="5">
        <v>12.2</v>
      </c>
      <c r="L3294" s="86">
        <v>39351</v>
      </c>
      <c r="M3294" s="5">
        <v>0.61250000000000004</v>
      </c>
      <c r="O3294" s="86">
        <f t="shared" ca="1" si="363"/>
        <v>39351</v>
      </c>
      <c r="P3294" s="5">
        <v>1468.47</v>
      </c>
      <c r="Q3294" s="5">
        <v>8.2380589771266006</v>
      </c>
      <c r="R3294" s="1"/>
      <c r="V3294" s="86">
        <v>39314</v>
      </c>
      <c r="W3294" s="5">
        <v>76.25</v>
      </c>
      <c r="Z3294" s="86">
        <v>39188</v>
      </c>
      <c r="AA3294" s="5">
        <v>104.19</v>
      </c>
      <c r="AC3294" s="1">
        <v>39199</v>
      </c>
      <c r="AD3294">
        <v>5.2365000000000004</v>
      </c>
      <c r="AE3294" s="87">
        <f t="shared" ca="1" si="364"/>
        <v>0</v>
      </c>
      <c r="AF3294" s="87">
        <f t="shared" ca="1" si="365"/>
        <v>3.5912799482449999E-2</v>
      </c>
      <c r="AG3294" s="87">
        <f t="shared" ca="1" si="366"/>
        <v>0.57907649178094922</v>
      </c>
      <c r="AI3294" s="1"/>
      <c r="AK3294" s="1"/>
      <c r="AL3294" s="87"/>
      <c r="AM3294" s="87"/>
    </row>
    <row r="3295" spans="2:39" x14ac:dyDescent="0.45">
      <c r="B3295" s="86">
        <v>39288</v>
      </c>
      <c r="C3295" s="5">
        <v>81.45</v>
      </c>
      <c r="E3295" s="86">
        <v>39344</v>
      </c>
      <c r="F3295" s="5">
        <v>5.1494999999999997</v>
      </c>
      <c r="G3295" s="5">
        <v>0.74677863743770878</v>
      </c>
      <c r="I3295" s="86">
        <v>39184</v>
      </c>
      <c r="J3295" s="5">
        <v>12.71</v>
      </c>
      <c r="L3295" s="86">
        <v>39350</v>
      </c>
      <c r="M3295" s="5">
        <v>0.59950000000000003</v>
      </c>
      <c r="O3295" s="86">
        <f t="shared" ca="1" si="363"/>
        <v>39350</v>
      </c>
      <c r="P3295" s="5">
        <v>1452.85</v>
      </c>
      <c r="Q3295" s="5">
        <v>6.9483653397412803</v>
      </c>
      <c r="R3295" s="1"/>
      <c r="V3295" s="86">
        <v>39311</v>
      </c>
      <c r="W3295" s="5">
        <v>76</v>
      </c>
      <c r="Z3295" s="86">
        <v>39185</v>
      </c>
      <c r="AA3295" s="5">
        <v>104.23</v>
      </c>
      <c r="AC3295" s="1">
        <v>39198</v>
      </c>
      <c r="AD3295">
        <v>5.2365000000000004</v>
      </c>
      <c r="AE3295" s="87">
        <f t="shared" ca="1" si="364"/>
        <v>5.3500000000000547E-2</v>
      </c>
      <c r="AF3295" s="87">
        <f t="shared" ca="1" si="365"/>
        <v>4.2885506487235034E-2</v>
      </c>
      <c r="AG3295" s="87">
        <f t="shared" ca="1" si="366"/>
        <v>0.69150801393283667</v>
      </c>
      <c r="AI3295" s="1"/>
      <c r="AK3295" s="1"/>
      <c r="AL3295" s="87"/>
      <c r="AM3295" s="87"/>
    </row>
    <row r="3296" spans="2:39" x14ac:dyDescent="0.45">
      <c r="B3296" s="86">
        <v>39287</v>
      </c>
      <c r="C3296" s="5">
        <v>80.599999999999994</v>
      </c>
      <c r="E3296" s="86">
        <v>39343</v>
      </c>
      <c r="F3296" s="5">
        <v>5.0875000000000004</v>
      </c>
      <c r="G3296" s="5">
        <v>0.7435183813015811</v>
      </c>
      <c r="I3296" s="86">
        <v>39183</v>
      </c>
      <c r="J3296" s="5">
        <v>13.49</v>
      </c>
      <c r="L3296" s="86">
        <v>39349</v>
      </c>
      <c r="M3296" s="5">
        <v>0.59</v>
      </c>
      <c r="O3296" s="86">
        <f t="shared" ca="1" si="363"/>
        <v>39349</v>
      </c>
      <c r="P3296" s="5">
        <v>1447.8</v>
      </c>
      <c r="Q3296" s="5">
        <v>7.1758527300518598</v>
      </c>
      <c r="R3296" s="1"/>
      <c r="V3296" s="86">
        <v>39310</v>
      </c>
      <c r="W3296" s="5">
        <v>77.900000000000006</v>
      </c>
      <c r="Z3296" s="86">
        <v>39184</v>
      </c>
      <c r="AA3296" s="5">
        <v>104.42</v>
      </c>
      <c r="AC3296" s="1">
        <v>39197</v>
      </c>
      <c r="AD3296">
        <v>5.1829999999999998</v>
      </c>
      <c r="AE3296" s="87">
        <f t="shared" ca="1" si="364"/>
        <v>3.8999999999999702E-2</v>
      </c>
      <c r="AF3296" s="87">
        <f t="shared" ca="1" si="365"/>
        <v>3.1969712228920567E-2</v>
      </c>
      <c r="AG3296" s="87">
        <f t="shared" ca="1" si="366"/>
        <v>0.51549612025697944</v>
      </c>
      <c r="AI3296" s="1"/>
      <c r="AK3296" s="1"/>
      <c r="AL3296" s="87"/>
      <c r="AM3296" s="87"/>
    </row>
    <row r="3297" spans="2:39" x14ac:dyDescent="0.45">
      <c r="B3297" s="86">
        <v>39283</v>
      </c>
      <c r="C3297" s="5">
        <v>78.45</v>
      </c>
      <c r="E3297" s="86">
        <v>39342</v>
      </c>
      <c r="F3297" s="5">
        <v>5.1384999999999996</v>
      </c>
      <c r="G3297" s="5">
        <v>0.43870215788543238</v>
      </c>
      <c r="L3297" s="86">
        <v>39346</v>
      </c>
      <c r="M3297" s="5">
        <v>0.59899999999999998</v>
      </c>
      <c r="O3297" s="86">
        <f t="shared" ca="1" si="363"/>
        <v>39346</v>
      </c>
      <c r="P3297" s="5">
        <v>1438.87</v>
      </c>
      <c r="Q3297" s="5">
        <v>6.81790152383609</v>
      </c>
      <c r="R3297" s="1"/>
      <c r="V3297" s="86">
        <v>39309</v>
      </c>
      <c r="W3297" s="5">
        <v>75.3</v>
      </c>
      <c r="Z3297" s="86">
        <v>39183</v>
      </c>
      <c r="AA3297" s="5">
        <v>104.35</v>
      </c>
      <c r="AC3297" s="1">
        <v>39196</v>
      </c>
      <c r="AD3297">
        <v>5.1440000000000001</v>
      </c>
      <c r="AE3297" s="87">
        <f t="shared" ca="1" si="364"/>
        <v>-2.4999999999999467E-2</v>
      </c>
      <c r="AF3297" s="87">
        <f t="shared" ca="1" si="365"/>
        <v>2.4022125218223379E-2</v>
      </c>
      <c r="AG3297" s="87">
        <f t="shared" ca="1" si="366"/>
        <v>0.38734513034243884</v>
      </c>
      <c r="AI3297" s="1"/>
      <c r="AK3297" s="1"/>
      <c r="AL3297" s="87"/>
      <c r="AM3297" s="87"/>
    </row>
    <row r="3298" spans="2:39" x14ac:dyDescent="0.45">
      <c r="B3298" s="86">
        <v>39282</v>
      </c>
      <c r="C3298" s="5">
        <v>77.349999999999994</v>
      </c>
      <c r="E3298" s="86">
        <v>39339</v>
      </c>
      <c r="F3298" s="5">
        <v>5.1375000000000002</v>
      </c>
      <c r="G3298" s="5">
        <v>0.34516602285469794</v>
      </c>
      <c r="L3298" s="86">
        <v>39345</v>
      </c>
      <c r="M3298" s="5">
        <v>0.60850000000000004</v>
      </c>
      <c r="O3298" s="86">
        <f t="shared" ca="1" si="363"/>
        <v>39345</v>
      </c>
      <c r="P3298" s="5">
        <v>1448.39</v>
      </c>
      <c r="Q3298" s="5">
        <v>7.3893710553565999</v>
      </c>
      <c r="R3298" s="1"/>
      <c r="V3298" s="86">
        <v>39308</v>
      </c>
      <c r="W3298" s="5">
        <v>73.75</v>
      </c>
      <c r="Z3298" s="1"/>
      <c r="AC3298" s="1">
        <v>39195</v>
      </c>
      <c r="AD3298">
        <v>5.1689999999999996</v>
      </c>
      <c r="AE3298" s="87">
        <f t="shared" ca="1" si="364"/>
        <v>-2.9500000000000526E-2</v>
      </c>
      <c r="AF3298" s="87">
        <f t="shared" ca="1" si="365"/>
        <v>2.6571836594409624E-2</v>
      </c>
      <c r="AG3298" s="87">
        <f t="shared" ca="1" si="366"/>
        <v>0.42845799093960385</v>
      </c>
      <c r="AI3298" s="1"/>
      <c r="AK3298" s="1"/>
      <c r="AL3298" s="87"/>
      <c r="AM3298" s="87"/>
    </row>
    <row r="3299" spans="2:39" x14ac:dyDescent="0.45">
      <c r="B3299" s="86">
        <v>39281</v>
      </c>
      <c r="C3299" s="5">
        <v>78.45</v>
      </c>
      <c r="E3299" s="86">
        <v>39338</v>
      </c>
      <c r="F3299" s="5">
        <v>5.1265000000000001</v>
      </c>
      <c r="G3299" s="5">
        <v>0.87237702094143432</v>
      </c>
      <c r="L3299" s="86">
        <v>39344</v>
      </c>
      <c r="M3299" s="5">
        <v>0.54449999999999998</v>
      </c>
      <c r="O3299" s="86">
        <f t="shared" ca="1" si="363"/>
        <v>39344</v>
      </c>
      <c r="P3299" s="5">
        <v>1444.61</v>
      </c>
      <c r="Q3299" s="5">
        <v>8.4166266063977702</v>
      </c>
      <c r="R3299" s="1"/>
      <c r="V3299" s="86">
        <v>39307</v>
      </c>
      <c r="W3299" s="5">
        <v>72.599999999999994</v>
      </c>
      <c r="Z3299" s="1"/>
      <c r="AC3299" s="1">
        <v>39192</v>
      </c>
      <c r="AD3299">
        <v>5.1985000000000001</v>
      </c>
      <c r="AE3299" s="87">
        <f t="shared" ca="1" si="364"/>
        <v>8.0000000000000071E-3</v>
      </c>
      <c r="AF3299" s="87">
        <f t="shared" ca="1" si="365"/>
        <v>3.7175260590882199E-2</v>
      </c>
      <c r="AG3299" s="87">
        <f t="shared" ca="1" si="366"/>
        <v>0.59943306548771547</v>
      </c>
      <c r="AI3299" s="1"/>
      <c r="AK3299" s="1"/>
      <c r="AL3299" s="87"/>
      <c r="AM3299" s="87"/>
    </row>
    <row r="3300" spans="2:39" x14ac:dyDescent="0.45">
      <c r="B3300" s="86">
        <v>39280</v>
      </c>
      <c r="C3300" s="5">
        <v>78.599999999999994</v>
      </c>
      <c r="E3300" s="86">
        <v>39337</v>
      </c>
      <c r="F3300" s="5">
        <v>5.0650000000000004</v>
      </c>
      <c r="G3300" s="5">
        <v>1.5175473633465275</v>
      </c>
      <c r="L3300" s="86">
        <v>39343</v>
      </c>
      <c r="M3300" s="5">
        <v>0.46850000000000003</v>
      </c>
      <c r="V3300" s="86">
        <v>39304</v>
      </c>
      <c r="W3300" s="5">
        <v>71.75</v>
      </c>
      <c r="Z3300" s="1"/>
      <c r="AC3300" s="1">
        <v>39191</v>
      </c>
      <c r="AD3300">
        <v>5.1905000000000001</v>
      </c>
      <c r="AE3300" s="87">
        <f t="shared" ca="1" si="364"/>
        <v>1.9000000000000128E-2</v>
      </c>
      <c r="AF3300" s="87">
        <f t="shared" ca="1" si="365"/>
        <v>3.3450211758173816E-2</v>
      </c>
      <c r="AG3300" s="87">
        <f t="shared" ca="1" si="366"/>
        <v>0.53936845785912813</v>
      </c>
      <c r="AI3300" s="1"/>
      <c r="AK3300" s="1"/>
      <c r="AL3300" s="87"/>
      <c r="AM3300" s="87"/>
    </row>
    <row r="3301" spans="2:39" x14ac:dyDescent="0.45">
      <c r="B3301" s="86">
        <v>39279</v>
      </c>
      <c r="C3301" s="5">
        <v>78.849999999999994</v>
      </c>
      <c r="E3301" s="86">
        <v>39336</v>
      </c>
      <c r="F3301" s="5">
        <v>5.0279999999999996</v>
      </c>
      <c r="G3301" s="5">
        <v>1.492822689850781</v>
      </c>
      <c r="L3301" s="86">
        <v>39342</v>
      </c>
      <c r="M3301" s="5">
        <v>0.375</v>
      </c>
      <c r="V3301" s="86">
        <v>39303</v>
      </c>
      <c r="W3301" s="5">
        <v>69.2</v>
      </c>
      <c r="Z3301" s="1"/>
      <c r="AC3301" s="1">
        <v>39190</v>
      </c>
      <c r="AD3301">
        <v>5.1715</v>
      </c>
      <c r="AE3301" s="87">
        <f t="shared" ca="1" si="364"/>
        <v>-3.3999999999999808E-2</v>
      </c>
      <c r="AF3301" s="87">
        <f t="shared" ca="1" si="365"/>
        <v>3.6467736882528586E-2</v>
      </c>
      <c r="AG3301" s="87">
        <f t="shared" ca="1" si="366"/>
        <v>0.58802458848815775</v>
      </c>
      <c r="AI3301" s="1"/>
      <c r="AK3301" s="1"/>
      <c r="AL3301" s="87"/>
      <c r="AM3301" s="87"/>
    </row>
    <row r="3302" spans="2:39" x14ac:dyDescent="0.45">
      <c r="B3302" s="86">
        <v>39276</v>
      </c>
      <c r="C3302" s="5">
        <v>79.25</v>
      </c>
      <c r="E3302" s="86">
        <v>39335</v>
      </c>
      <c r="F3302" s="5">
        <v>4.9800000000000004</v>
      </c>
      <c r="G3302" s="5">
        <v>1.2474786237313535</v>
      </c>
      <c r="L3302" s="86">
        <v>39339</v>
      </c>
      <c r="M3302" s="5">
        <v>0.40550000000000003</v>
      </c>
      <c r="V3302" s="86">
        <v>39302</v>
      </c>
      <c r="W3302" s="5">
        <v>66.5</v>
      </c>
      <c r="Z3302" s="1"/>
      <c r="AC3302" s="1">
        <v>39189</v>
      </c>
      <c r="AD3302">
        <v>5.2054999999999998</v>
      </c>
      <c r="AE3302" s="87">
        <f t="shared" ca="1" si="364"/>
        <v>-6.0999999999999943E-2</v>
      </c>
      <c r="AF3302" s="87">
        <f t="shared" ca="1" si="365"/>
        <v>3.8542184681203621E-2</v>
      </c>
      <c r="AG3302" s="87">
        <f t="shared" ca="1" si="366"/>
        <v>0.62147405416477508</v>
      </c>
      <c r="AI3302" s="1"/>
      <c r="AK3302" s="1"/>
      <c r="AL3302" s="87"/>
      <c r="AM3302" s="87"/>
    </row>
    <row r="3303" spans="2:39" x14ac:dyDescent="0.45">
      <c r="B3303" s="86">
        <v>39275</v>
      </c>
      <c r="C3303" s="5">
        <v>81.650000000000006</v>
      </c>
      <c r="E3303" s="86">
        <v>39332</v>
      </c>
      <c r="F3303" s="5">
        <v>5.0374999999999996</v>
      </c>
      <c r="G3303" s="5">
        <v>1.5291728428576501</v>
      </c>
      <c r="L3303" s="86">
        <v>39338</v>
      </c>
      <c r="M3303" s="5">
        <v>0.36499999999999999</v>
      </c>
      <c r="V3303" s="86">
        <v>39301</v>
      </c>
      <c r="W3303" s="5">
        <v>69.5</v>
      </c>
      <c r="Z3303" s="1"/>
      <c r="AC3303" s="1">
        <v>39188</v>
      </c>
      <c r="AD3303">
        <v>5.2664999999999997</v>
      </c>
      <c r="AE3303" s="87">
        <f t="shared" ca="1" si="364"/>
        <v>-3.3000000000000362E-2</v>
      </c>
      <c r="AF3303" s="87">
        <f t="shared" ca="1" si="365"/>
        <v>2.4870916750293046E-2</v>
      </c>
      <c r="AG3303" s="87">
        <f t="shared" ca="1" si="366"/>
        <v>0.40103148255467658</v>
      </c>
      <c r="AI3303" s="1"/>
      <c r="AK3303" s="1"/>
      <c r="AL3303" s="87"/>
      <c r="AM3303" s="87"/>
    </row>
    <row r="3304" spans="2:39" x14ac:dyDescent="0.45">
      <c r="B3304" s="86">
        <v>39274</v>
      </c>
      <c r="C3304" s="5">
        <v>81.900000000000006</v>
      </c>
      <c r="E3304" s="86">
        <v>39331</v>
      </c>
      <c r="F3304" s="5">
        <v>5.1909999999999998</v>
      </c>
      <c r="G3304" s="5">
        <v>0.99873336448390604</v>
      </c>
      <c r="L3304" s="86">
        <v>39337</v>
      </c>
      <c r="M3304" s="5">
        <v>0.34100000000000003</v>
      </c>
      <c r="V3304" s="86">
        <v>39300</v>
      </c>
      <c r="W3304" s="5">
        <v>72.13</v>
      </c>
      <c r="Z3304" s="1"/>
      <c r="AC3304" s="1">
        <v>39185</v>
      </c>
      <c r="AD3304">
        <v>5.2995000000000001</v>
      </c>
      <c r="AE3304" s="87">
        <f t="shared" ca="1" si="364"/>
        <v>2.5500000000000078E-2</v>
      </c>
      <c r="AF3304" s="87">
        <f t="shared" ca="1" si="365"/>
        <v>2.2092136610115005E-2</v>
      </c>
      <c r="AG3304" s="87">
        <f t="shared" ca="1" si="366"/>
        <v>0.35622499912273947</v>
      </c>
      <c r="AI3304" s="1"/>
      <c r="AK3304" s="1"/>
      <c r="AL3304" s="87"/>
      <c r="AM3304" s="87"/>
    </row>
    <row r="3305" spans="2:39" x14ac:dyDescent="0.45">
      <c r="B3305" s="86">
        <v>39273</v>
      </c>
      <c r="C3305" s="5">
        <v>83</v>
      </c>
      <c r="E3305" s="86">
        <v>39330</v>
      </c>
      <c r="F3305" s="5">
        <v>5.1604999999999999</v>
      </c>
      <c r="G3305" s="5">
        <v>0.92728816089355015</v>
      </c>
      <c r="L3305" s="86">
        <v>39336</v>
      </c>
      <c r="M3305" s="5">
        <v>0.3095</v>
      </c>
      <c r="V3305" s="86">
        <v>39297</v>
      </c>
      <c r="W3305" s="5">
        <v>74.8</v>
      </c>
      <c r="Z3305" s="1"/>
      <c r="AC3305" s="1">
        <v>39184</v>
      </c>
      <c r="AD3305">
        <v>5.274</v>
      </c>
      <c r="AE3305" s="87">
        <f t="shared" ca="1" si="364"/>
        <v>4.5000000000001705E-3</v>
      </c>
      <c r="AF3305" s="87">
        <f t="shared" ca="1" si="365"/>
        <v>1.6454482671903883E-2</v>
      </c>
      <c r="AG3305" s="87">
        <f t="shared" ca="1" si="366"/>
        <v>0.2653205608316026</v>
      </c>
      <c r="AI3305" s="1"/>
      <c r="AK3305" s="1"/>
      <c r="AL3305" s="87"/>
      <c r="AM3305" s="87"/>
    </row>
    <row r="3306" spans="2:39" x14ac:dyDescent="0.45">
      <c r="B3306" s="86">
        <v>39272</v>
      </c>
      <c r="C3306" s="5">
        <v>79.099999999999994</v>
      </c>
      <c r="E3306" s="86">
        <v>39329</v>
      </c>
      <c r="F3306" s="5">
        <v>5.2575000000000003</v>
      </c>
      <c r="G3306" s="5">
        <v>0.58616550563812397</v>
      </c>
      <c r="L3306" s="86">
        <v>39335</v>
      </c>
      <c r="M3306" s="5">
        <v>0.35049999999999998</v>
      </c>
      <c r="V3306" s="86">
        <v>39296</v>
      </c>
      <c r="W3306" s="5">
        <v>72</v>
      </c>
      <c r="Z3306" s="1"/>
      <c r="AC3306" s="1">
        <v>39183</v>
      </c>
      <c r="AD3306">
        <v>5.2694999999999999</v>
      </c>
      <c r="AE3306" s="87">
        <f t="shared" ca="1" si="364"/>
        <v>1.049999999999951E-2</v>
      </c>
      <c r="AF3306" s="87">
        <f t="shared" ca="1" si="365"/>
        <v>4.4572973874310882E-2</v>
      </c>
      <c r="AG3306" s="87">
        <f t="shared" ca="1" si="366"/>
        <v>0.71871760796574347</v>
      </c>
      <c r="AI3306" s="1"/>
      <c r="AK3306" s="1"/>
      <c r="AL3306" s="87"/>
      <c r="AM3306" s="87"/>
    </row>
    <row r="3307" spans="2:39" x14ac:dyDescent="0.45">
      <c r="B3307" s="86">
        <v>39269</v>
      </c>
      <c r="C3307" s="5">
        <v>79.2</v>
      </c>
      <c r="E3307" s="86">
        <v>39328</v>
      </c>
      <c r="F3307" s="5">
        <v>5.22</v>
      </c>
      <c r="G3307" s="5">
        <v>0.68177342277327568</v>
      </c>
      <c r="L3307" s="86">
        <v>39332</v>
      </c>
      <c r="M3307" s="5">
        <v>0.3785</v>
      </c>
      <c r="V3307" s="86">
        <v>39295</v>
      </c>
      <c r="W3307" s="5">
        <v>73.3</v>
      </c>
      <c r="Z3307" s="1"/>
      <c r="AC3307" s="1">
        <v>39182</v>
      </c>
      <c r="AD3307">
        <v>5.2590000000000003</v>
      </c>
      <c r="AE3307" s="87">
        <f t="shared" ca="1" si="364"/>
        <v>-2.6999999999999247E-2</v>
      </c>
      <c r="AF3307" s="87">
        <f t="shared" ca="1" si="365"/>
        <v>5.4525987687829479E-2</v>
      </c>
      <c r="AG3307" s="87">
        <f t="shared" ca="1" si="366"/>
        <v>0.879205133439669</v>
      </c>
      <c r="AI3307" s="1"/>
      <c r="AK3307" s="1"/>
      <c r="AL3307" s="87"/>
      <c r="AM3307" s="87"/>
    </row>
    <row r="3308" spans="2:39" x14ac:dyDescent="0.45">
      <c r="B3308" s="86">
        <v>39268</v>
      </c>
      <c r="C3308" s="5">
        <v>80.05</v>
      </c>
      <c r="E3308" s="86">
        <v>39325</v>
      </c>
      <c r="F3308" s="5">
        <v>5.2220000000000004</v>
      </c>
      <c r="G3308" s="5">
        <v>0.7140561952675627</v>
      </c>
      <c r="L3308" s="86">
        <v>39331</v>
      </c>
      <c r="M3308" s="5">
        <v>0.33800000000000002</v>
      </c>
      <c r="V3308" s="86">
        <v>39294</v>
      </c>
      <c r="W3308" s="5">
        <v>74.52</v>
      </c>
      <c r="Z3308" s="1"/>
      <c r="AC3308" s="1">
        <v>39181</v>
      </c>
      <c r="AD3308">
        <v>5.2859999999999996</v>
      </c>
      <c r="AE3308" s="87">
        <f t="shared" ca="1" si="364"/>
        <v>-5.0000000000007816E-3</v>
      </c>
      <c r="AF3308" s="87">
        <f t="shared" ca="1" si="365"/>
        <v>5.7629202666704342E-2</v>
      </c>
      <c r="AG3308" s="87">
        <f t="shared" ca="1" si="366"/>
        <v>0.92924297145580903</v>
      </c>
      <c r="AI3308" s="1"/>
      <c r="AK3308" s="1"/>
      <c r="AL3308" s="87"/>
      <c r="AM3308" s="87"/>
    </row>
    <row r="3309" spans="2:39" x14ac:dyDescent="0.45">
      <c r="B3309" s="86">
        <v>39265</v>
      </c>
      <c r="C3309" s="5">
        <v>78.3</v>
      </c>
      <c r="E3309" s="86">
        <v>39324</v>
      </c>
      <c r="F3309" s="5">
        <v>5.2205000000000004</v>
      </c>
      <c r="G3309" s="5">
        <v>0.73079152293933103</v>
      </c>
      <c r="L3309" s="86">
        <v>39330</v>
      </c>
      <c r="M3309" s="5">
        <v>0.35899999999999999</v>
      </c>
      <c r="V3309" s="86">
        <v>39293</v>
      </c>
      <c r="W3309" s="5">
        <v>74.8</v>
      </c>
      <c r="Z3309" s="1"/>
      <c r="AC3309" s="1">
        <v>39178</v>
      </c>
      <c r="AD3309">
        <v>5.2910000000000004</v>
      </c>
      <c r="AE3309" s="87">
        <f t="shared" ca="1" si="364"/>
        <v>7.6500000000000234E-2</v>
      </c>
      <c r="AF3309" s="87" t="e">
        <f t="shared" ca="1" si="365"/>
        <v>#DIV/0!</v>
      </c>
      <c r="AG3309" s="87" t="e">
        <f t="shared" ca="1" si="366"/>
        <v>#DIV/0!</v>
      </c>
      <c r="AI3309" s="1"/>
      <c r="AL3309" s="87"/>
      <c r="AM3309" s="87"/>
    </row>
    <row r="3310" spans="2:39" x14ac:dyDescent="0.45">
      <c r="B3310" s="86">
        <v>39262</v>
      </c>
      <c r="C3310" s="5">
        <v>78.849999999999994</v>
      </c>
      <c r="E3310" s="86">
        <v>39323</v>
      </c>
      <c r="F3310" s="5">
        <v>5.2714999999999996</v>
      </c>
      <c r="G3310" s="5">
        <v>0.79361383346477665</v>
      </c>
      <c r="L3310" s="86">
        <v>39329</v>
      </c>
      <c r="M3310" s="5">
        <v>0.34649999999999997</v>
      </c>
      <c r="V3310" s="86">
        <v>39290</v>
      </c>
      <c r="W3310" s="5">
        <v>75.75</v>
      </c>
      <c r="Z3310" s="1"/>
      <c r="AC3310" s="1">
        <v>39177</v>
      </c>
      <c r="AD3310">
        <v>5.2145000000000001</v>
      </c>
      <c r="AI3310" s="1"/>
    </row>
    <row r="3311" spans="2:39" x14ac:dyDescent="0.45">
      <c r="B3311" s="86">
        <v>39261</v>
      </c>
      <c r="C3311" s="5">
        <v>77.55</v>
      </c>
      <c r="E3311" s="86">
        <v>39322</v>
      </c>
      <c r="F3311" s="5">
        <v>5.2190000000000003</v>
      </c>
      <c r="G3311" s="5">
        <v>0.35198011307458937</v>
      </c>
      <c r="L3311" s="86">
        <v>39328</v>
      </c>
      <c r="M3311" s="5">
        <v>0.32700000000000001</v>
      </c>
      <c r="V3311" s="86">
        <v>39289</v>
      </c>
      <c r="W3311" s="5">
        <v>74</v>
      </c>
      <c r="Z3311" s="1"/>
      <c r="AC3311" s="1"/>
      <c r="AI3311" s="1"/>
    </row>
    <row r="3312" spans="2:39" x14ac:dyDescent="0.45">
      <c r="B3312" s="86">
        <v>39260</v>
      </c>
      <c r="C3312" s="5">
        <v>81.25</v>
      </c>
      <c r="E3312" s="86">
        <v>39321</v>
      </c>
      <c r="F3312" s="5">
        <v>5.2445000000000004</v>
      </c>
      <c r="G3312" s="5">
        <v>0.54769973525646387</v>
      </c>
      <c r="L3312" s="86">
        <v>39325</v>
      </c>
      <c r="M3312" s="5">
        <v>0.32500000000000001</v>
      </c>
      <c r="V3312" s="86">
        <v>39288</v>
      </c>
      <c r="W3312" s="5">
        <v>70.8</v>
      </c>
      <c r="Z3312" s="1"/>
      <c r="AC3312" s="1"/>
      <c r="AI3312" s="1"/>
    </row>
    <row r="3313" spans="2:29" x14ac:dyDescent="0.45">
      <c r="B3313" s="86">
        <v>39259</v>
      </c>
      <c r="C3313" s="5">
        <v>78.849999999999994</v>
      </c>
      <c r="E3313" s="86">
        <v>39318</v>
      </c>
      <c r="F3313" s="5">
        <v>5.274</v>
      </c>
      <c r="G3313" s="5">
        <v>0.59752789335171219</v>
      </c>
      <c r="L3313" s="86">
        <v>39324</v>
      </c>
      <c r="M3313" s="5">
        <v>0.376</v>
      </c>
      <c r="V3313" s="86">
        <v>39287</v>
      </c>
      <c r="W3313" s="5">
        <v>70.5</v>
      </c>
      <c r="AC3313" s="1"/>
    </row>
    <row r="3314" spans="2:29" x14ac:dyDescent="0.45">
      <c r="B3314" s="86">
        <v>39258</v>
      </c>
      <c r="C3314" s="5">
        <v>80.349999999999994</v>
      </c>
      <c r="E3314" s="86">
        <v>39317</v>
      </c>
      <c r="F3314" s="5">
        <v>5.3380000000000001</v>
      </c>
      <c r="G3314" s="5">
        <v>0.53269910205793736</v>
      </c>
      <c r="L3314" s="86">
        <v>39323</v>
      </c>
      <c r="M3314" s="5">
        <v>0.36799999999999999</v>
      </c>
      <c r="V3314" s="86">
        <v>39286</v>
      </c>
      <c r="W3314" s="5">
        <v>68.8</v>
      </c>
      <c r="AC3314" s="1"/>
    </row>
    <row r="3315" spans="2:29" x14ac:dyDescent="0.45">
      <c r="B3315" s="86">
        <v>39255</v>
      </c>
      <c r="C3315" s="5">
        <v>77.349999999999994</v>
      </c>
      <c r="E3315" s="86">
        <v>39316</v>
      </c>
      <c r="F3315" s="5">
        <v>5.351</v>
      </c>
      <c r="G3315" s="5">
        <v>0.56577675220296242</v>
      </c>
      <c r="L3315" s="86">
        <v>39322</v>
      </c>
      <c r="M3315" s="5">
        <v>0.41899999999999998</v>
      </c>
      <c r="V3315" s="86">
        <v>39283</v>
      </c>
      <c r="W3315" s="5">
        <v>68.8</v>
      </c>
      <c r="AC3315" s="1"/>
    </row>
    <row r="3316" spans="2:29" x14ac:dyDescent="0.45">
      <c r="B3316" s="86">
        <v>39254</v>
      </c>
      <c r="C3316" s="5">
        <v>79.599999999999994</v>
      </c>
      <c r="E3316" s="86">
        <v>39315</v>
      </c>
      <c r="F3316" s="5">
        <v>5.3334999999999999</v>
      </c>
      <c r="G3316" s="5">
        <v>0.38760374955186627</v>
      </c>
      <c r="L3316" s="86">
        <v>39321</v>
      </c>
      <c r="M3316" s="5">
        <v>0.35049999999999998</v>
      </c>
      <c r="V3316" s="86">
        <v>39282</v>
      </c>
      <c r="W3316" s="5">
        <v>66.5</v>
      </c>
      <c r="AC3316" s="1"/>
    </row>
    <row r="3317" spans="2:29" x14ac:dyDescent="0.45">
      <c r="B3317" s="86">
        <v>39253</v>
      </c>
      <c r="C3317" s="5">
        <v>74.5</v>
      </c>
      <c r="E3317" s="86">
        <v>39314</v>
      </c>
      <c r="F3317" s="5">
        <v>5.3845000000000001</v>
      </c>
      <c r="G3317" s="5">
        <v>0.39631006379685063</v>
      </c>
      <c r="L3317" s="86">
        <v>39318</v>
      </c>
      <c r="M3317" s="5">
        <v>0.29449999999999998</v>
      </c>
      <c r="V3317" s="86">
        <v>39281</v>
      </c>
      <c r="W3317" s="5">
        <v>67.3</v>
      </c>
      <c r="AC3317" s="1"/>
    </row>
    <row r="3318" spans="2:29" x14ac:dyDescent="0.45">
      <c r="B3318" s="86">
        <v>39252</v>
      </c>
      <c r="C3318" s="5">
        <v>73.400000000000006</v>
      </c>
      <c r="E3318" s="86">
        <v>39311</v>
      </c>
      <c r="F3318" s="5">
        <v>5.4349999999999996</v>
      </c>
      <c r="G3318" s="5">
        <v>0.27548669054360214</v>
      </c>
      <c r="L3318" s="86">
        <v>39317</v>
      </c>
      <c r="M3318" s="5">
        <v>0.34649999999999997</v>
      </c>
      <c r="V3318" s="86">
        <v>39280</v>
      </c>
      <c r="W3318" s="5">
        <v>66.5</v>
      </c>
      <c r="AC3318" s="1"/>
    </row>
    <row r="3319" spans="2:29" x14ac:dyDescent="0.45">
      <c r="B3319" s="86">
        <v>39251</v>
      </c>
      <c r="C3319" s="5">
        <v>73.599999999999994</v>
      </c>
      <c r="E3319" s="86">
        <v>39310</v>
      </c>
      <c r="F3319" s="5">
        <v>5.4349999999999996</v>
      </c>
      <c r="G3319" s="5">
        <v>0.24070036698490199</v>
      </c>
      <c r="L3319" s="86">
        <v>39316</v>
      </c>
      <c r="M3319" s="5">
        <v>0.41749999999999998</v>
      </c>
      <c r="V3319" s="86">
        <v>39279</v>
      </c>
      <c r="W3319" s="5">
        <v>65.8</v>
      </c>
      <c r="AC3319" s="1"/>
    </row>
    <row r="3320" spans="2:29" x14ac:dyDescent="0.45">
      <c r="B3320" s="86">
        <v>39248</v>
      </c>
      <c r="C3320" s="5">
        <v>74.349999999999994</v>
      </c>
      <c r="E3320" s="86">
        <v>39309</v>
      </c>
      <c r="F3320" s="5">
        <v>5.4734999999999996</v>
      </c>
      <c r="G3320" s="5">
        <v>0.54000578700602275</v>
      </c>
      <c r="L3320" s="86">
        <v>39315</v>
      </c>
      <c r="M3320" s="5">
        <v>0.51900000000000002</v>
      </c>
      <c r="V3320" s="86">
        <v>39276</v>
      </c>
      <c r="W3320" s="5">
        <v>64.8</v>
      </c>
      <c r="AC3320" s="1"/>
    </row>
    <row r="3321" spans="2:29" x14ac:dyDescent="0.45">
      <c r="B3321" s="86">
        <v>39247</v>
      </c>
      <c r="C3321" s="5">
        <v>81.25</v>
      </c>
      <c r="E3321" s="86">
        <v>39308</v>
      </c>
      <c r="F3321" s="5">
        <v>5.4794999999999998</v>
      </c>
      <c r="G3321" s="5">
        <v>0.86888985684798747</v>
      </c>
      <c r="L3321" s="86">
        <v>39314</v>
      </c>
      <c r="M3321" s="5">
        <v>0.55249999999999999</v>
      </c>
      <c r="V3321" s="86">
        <v>39275</v>
      </c>
      <c r="W3321" s="5">
        <v>65.3</v>
      </c>
      <c r="AC3321" s="1"/>
    </row>
    <row r="3322" spans="2:29" x14ac:dyDescent="0.45">
      <c r="B3322" s="86">
        <v>39246</v>
      </c>
      <c r="C3322" s="5">
        <v>86.45</v>
      </c>
      <c r="E3322" s="86">
        <v>39307</v>
      </c>
      <c r="F3322" s="5">
        <v>5.4894999999999996</v>
      </c>
      <c r="G3322" s="5">
        <v>1.1789174059279879</v>
      </c>
      <c r="L3322" s="86">
        <v>39311</v>
      </c>
      <c r="M3322" s="5">
        <v>0.5585</v>
      </c>
      <c r="V3322" s="86">
        <v>39274</v>
      </c>
      <c r="W3322" s="5">
        <v>66.3</v>
      </c>
    </row>
    <row r="3323" spans="2:29" x14ac:dyDescent="0.45">
      <c r="B3323" s="86">
        <v>39245</v>
      </c>
      <c r="C3323" s="5">
        <v>89.1</v>
      </c>
      <c r="E3323" s="86">
        <v>39304</v>
      </c>
      <c r="F3323" s="5">
        <v>5.5149999999999997</v>
      </c>
      <c r="G3323" s="5">
        <v>1.1297138280703256</v>
      </c>
      <c r="L3323" s="86">
        <v>39310</v>
      </c>
      <c r="M3323" s="5">
        <v>0.54149999999999998</v>
      </c>
      <c r="V3323" s="86">
        <v>39273</v>
      </c>
      <c r="W3323" s="5">
        <v>66.75</v>
      </c>
    </row>
    <row r="3324" spans="2:29" x14ac:dyDescent="0.45">
      <c r="B3324" s="86">
        <v>39244</v>
      </c>
      <c r="C3324" s="5">
        <v>73.45</v>
      </c>
      <c r="E3324" s="86">
        <v>39303</v>
      </c>
      <c r="F3324" s="5">
        <v>5.4640000000000004</v>
      </c>
      <c r="G3324" s="5">
        <v>1.0729443523935966</v>
      </c>
      <c r="L3324" s="86">
        <v>39309</v>
      </c>
      <c r="M3324" s="5">
        <v>0.51900000000000002</v>
      </c>
      <c r="V3324" s="86">
        <v>39272</v>
      </c>
      <c r="W3324" s="5">
        <v>64.3</v>
      </c>
    </row>
    <row r="3325" spans="2:29" x14ac:dyDescent="0.45">
      <c r="B3325" s="86">
        <v>39241</v>
      </c>
      <c r="C3325" s="5">
        <v>75.2</v>
      </c>
      <c r="E3325" s="86">
        <v>39302</v>
      </c>
      <c r="F3325" s="5">
        <v>5.5439999999999996</v>
      </c>
      <c r="G3325" s="5">
        <v>0.91058314648727057</v>
      </c>
      <c r="L3325" s="86">
        <v>39308</v>
      </c>
      <c r="M3325" s="5">
        <v>0.47949999999999998</v>
      </c>
      <c r="V3325" s="86">
        <v>39269</v>
      </c>
      <c r="W3325" s="5">
        <v>64.2</v>
      </c>
    </row>
    <row r="3326" spans="2:29" x14ac:dyDescent="0.45">
      <c r="B3326" s="86">
        <v>39240</v>
      </c>
      <c r="C3326" s="5">
        <v>71.7</v>
      </c>
      <c r="E3326" s="86">
        <v>39301</v>
      </c>
      <c r="F3326" s="5">
        <v>5.4630000000000001</v>
      </c>
      <c r="G3326" s="5">
        <v>0.58475920970373052</v>
      </c>
      <c r="L3326" s="86">
        <v>39307</v>
      </c>
      <c r="M3326" s="5">
        <v>0.46600000000000003</v>
      </c>
      <c r="V3326" s="86">
        <v>39268</v>
      </c>
      <c r="W3326" s="5">
        <v>63.3</v>
      </c>
    </row>
    <row r="3327" spans="2:29" x14ac:dyDescent="0.45">
      <c r="B3327" s="86">
        <v>39239</v>
      </c>
      <c r="C3327" s="5">
        <v>60.6</v>
      </c>
      <c r="E3327" s="86">
        <v>39300</v>
      </c>
      <c r="F3327" s="5">
        <v>5.4550000000000001</v>
      </c>
      <c r="G3327" s="5">
        <v>0.67515893190665033</v>
      </c>
      <c r="L3327" s="86">
        <v>39304</v>
      </c>
      <c r="M3327" s="5">
        <v>0.45500000000000002</v>
      </c>
      <c r="V3327" s="86">
        <v>39267</v>
      </c>
      <c r="W3327" s="5">
        <v>62.5</v>
      </c>
    </row>
    <row r="3328" spans="2:29" x14ac:dyDescent="0.45">
      <c r="B3328" s="86">
        <v>39238</v>
      </c>
      <c r="C3328" s="5">
        <v>60.35</v>
      </c>
      <c r="E3328" s="86">
        <v>39297</v>
      </c>
      <c r="F3328" s="5">
        <v>5.4325000000000001</v>
      </c>
      <c r="G3328" s="5">
        <v>0.66981060756007127</v>
      </c>
      <c r="L3328" s="86">
        <v>39303</v>
      </c>
      <c r="M3328" s="5">
        <v>0.4335</v>
      </c>
      <c r="V3328" s="86">
        <v>39266</v>
      </c>
      <c r="W3328" s="5">
        <v>62.5</v>
      </c>
    </row>
    <row r="3329" spans="2:23" x14ac:dyDescent="0.45">
      <c r="B3329" s="86">
        <v>39234</v>
      </c>
      <c r="C3329" s="5">
        <v>60.9</v>
      </c>
      <c r="E3329" s="86">
        <v>39296</v>
      </c>
      <c r="F3329" s="5">
        <v>5.4889999999999999</v>
      </c>
      <c r="G3329" s="5">
        <v>0.70802277505740607</v>
      </c>
      <c r="L3329" s="86">
        <v>39302</v>
      </c>
      <c r="M3329" s="5">
        <v>0.3765</v>
      </c>
      <c r="V3329" s="86">
        <v>39265</v>
      </c>
      <c r="W3329" s="5">
        <v>63</v>
      </c>
    </row>
    <row r="3330" spans="2:23" x14ac:dyDescent="0.45">
      <c r="B3330" s="86">
        <v>39233</v>
      </c>
      <c r="C3330" s="5">
        <v>61.95</v>
      </c>
      <c r="E3330" s="86">
        <v>39295</v>
      </c>
      <c r="F3330" s="5">
        <v>5.5209999999999999</v>
      </c>
      <c r="G3330" s="5">
        <v>0.66877873770028717</v>
      </c>
      <c r="L3330" s="86">
        <v>39301</v>
      </c>
      <c r="M3330" s="5">
        <v>0.3785</v>
      </c>
      <c r="V3330" s="86">
        <v>39262</v>
      </c>
      <c r="W3330" s="5">
        <v>63.8</v>
      </c>
    </row>
    <row r="3331" spans="2:23" x14ac:dyDescent="0.45">
      <c r="B3331" s="86">
        <v>39232</v>
      </c>
      <c r="C3331" s="5">
        <v>61.45</v>
      </c>
      <c r="E3331" s="86">
        <v>39294</v>
      </c>
      <c r="F3331" s="5">
        <v>5.4915000000000003</v>
      </c>
      <c r="G3331" s="5">
        <v>0.85072420129361448</v>
      </c>
      <c r="L3331" s="86">
        <v>39300</v>
      </c>
      <c r="M3331" s="5">
        <v>0.39750000000000002</v>
      </c>
      <c r="V3331" s="86">
        <v>39261</v>
      </c>
      <c r="W3331" s="5">
        <v>62.3</v>
      </c>
    </row>
    <row r="3332" spans="2:23" x14ac:dyDescent="0.45">
      <c r="B3332" s="86">
        <v>39231</v>
      </c>
      <c r="C3332" s="5">
        <v>61.3</v>
      </c>
      <c r="E3332" s="86">
        <v>39293</v>
      </c>
      <c r="F3332" s="5">
        <v>5.5519999999999996</v>
      </c>
      <c r="G3332" s="5">
        <v>0.7860184476206632</v>
      </c>
      <c r="L3332" s="86">
        <v>39297</v>
      </c>
      <c r="M3332" s="5">
        <v>0.44400000000000001</v>
      </c>
      <c r="V3332" s="86">
        <v>39260</v>
      </c>
      <c r="W3332" s="5">
        <v>61.8</v>
      </c>
    </row>
    <row r="3333" spans="2:23" x14ac:dyDescent="0.45">
      <c r="B3333" s="86">
        <v>39226</v>
      </c>
      <c r="C3333" s="5">
        <v>60.9</v>
      </c>
      <c r="E3333" s="86">
        <v>39290</v>
      </c>
      <c r="F3333" s="5">
        <v>5.5274999999999999</v>
      </c>
      <c r="G3333" s="5">
        <v>0.65463348524193177</v>
      </c>
      <c r="L3333" s="86">
        <v>39296</v>
      </c>
      <c r="M3333" s="5">
        <v>0.376</v>
      </c>
      <c r="V3333" s="86">
        <v>39259</v>
      </c>
      <c r="W3333" s="5">
        <v>62.5</v>
      </c>
    </row>
    <row r="3334" spans="2:23" x14ac:dyDescent="0.45">
      <c r="B3334" s="86">
        <v>39225</v>
      </c>
      <c r="C3334" s="5">
        <v>60.75</v>
      </c>
      <c r="E3334" s="86">
        <v>39289</v>
      </c>
      <c r="F3334" s="5">
        <v>5.5220000000000002</v>
      </c>
      <c r="G3334" s="5">
        <v>0.63942650085838992</v>
      </c>
      <c r="L3334" s="86">
        <v>39295</v>
      </c>
      <c r="M3334" s="5">
        <v>0.38400000000000001</v>
      </c>
      <c r="V3334" s="86">
        <v>39258</v>
      </c>
      <c r="W3334" s="5">
        <v>63</v>
      </c>
    </row>
    <row r="3335" spans="2:23" x14ac:dyDescent="0.45">
      <c r="B3335" s="86">
        <v>39224</v>
      </c>
      <c r="C3335" s="5">
        <v>58.8</v>
      </c>
      <c r="E3335" s="86">
        <v>39288</v>
      </c>
      <c r="F3335" s="5">
        <v>5.6085000000000003</v>
      </c>
      <c r="G3335" s="5">
        <v>0.33572310018824192</v>
      </c>
      <c r="L3335" s="86">
        <v>39294</v>
      </c>
      <c r="M3335" s="5">
        <v>0.41449999999999998</v>
      </c>
      <c r="V3335" s="86">
        <v>39255</v>
      </c>
      <c r="W3335" s="5">
        <v>62</v>
      </c>
    </row>
    <row r="3336" spans="2:23" x14ac:dyDescent="0.45">
      <c r="B3336" s="86">
        <v>39223</v>
      </c>
      <c r="C3336" s="5">
        <v>59.2</v>
      </c>
      <c r="E3336" s="86">
        <v>39287</v>
      </c>
      <c r="F3336" s="5">
        <v>5.617</v>
      </c>
      <c r="G3336" s="5">
        <v>0.31782070417139868</v>
      </c>
      <c r="L3336" s="86">
        <v>39293</v>
      </c>
      <c r="M3336" s="5">
        <v>0.42549999999999999</v>
      </c>
      <c r="V3336" s="86">
        <v>39254</v>
      </c>
      <c r="W3336" s="5">
        <v>62.75</v>
      </c>
    </row>
    <row r="3337" spans="2:23" x14ac:dyDescent="0.45">
      <c r="B3337" s="86">
        <v>39220</v>
      </c>
      <c r="C3337" s="5">
        <v>58.45</v>
      </c>
      <c r="E3337" s="86">
        <v>39286</v>
      </c>
      <c r="F3337" s="5">
        <v>5.6405000000000003</v>
      </c>
      <c r="G3337" s="5">
        <v>0.3205613565814463</v>
      </c>
      <c r="L3337" s="86">
        <v>39290</v>
      </c>
      <c r="M3337" s="5">
        <v>0.46550000000000002</v>
      </c>
      <c r="V3337" s="86">
        <v>39253</v>
      </c>
      <c r="W3337" s="5">
        <v>60.68</v>
      </c>
    </row>
    <row r="3338" spans="2:23" x14ac:dyDescent="0.45">
      <c r="B3338" s="86">
        <v>39219</v>
      </c>
      <c r="C3338" s="5">
        <v>57.45</v>
      </c>
      <c r="E3338" s="86">
        <v>39283</v>
      </c>
      <c r="F3338" s="5">
        <v>5.6384999999999996</v>
      </c>
      <c r="G3338" s="5">
        <v>0.42956906701173875</v>
      </c>
      <c r="L3338" s="86">
        <v>39289</v>
      </c>
      <c r="M3338" s="5">
        <v>0.39650000000000002</v>
      </c>
      <c r="V3338" s="86">
        <v>39252</v>
      </c>
      <c r="W3338" s="5">
        <v>58.5</v>
      </c>
    </row>
    <row r="3339" spans="2:23" x14ac:dyDescent="0.45">
      <c r="B3339" s="86">
        <v>39218</v>
      </c>
      <c r="C3339" s="5">
        <v>56.8</v>
      </c>
      <c r="E3339" s="86">
        <v>39282</v>
      </c>
      <c r="F3339" s="5">
        <v>5.6844999999999999</v>
      </c>
      <c r="G3339" s="5">
        <v>0.43269119088175068</v>
      </c>
      <c r="L3339" s="86">
        <v>39288</v>
      </c>
      <c r="M3339" s="5">
        <v>0.34599999999999997</v>
      </c>
      <c r="V3339" s="86">
        <v>39251</v>
      </c>
      <c r="W3339" s="5">
        <v>58.3</v>
      </c>
    </row>
    <row r="3340" spans="2:23" x14ac:dyDescent="0.45">
      <c r="B3340" s="86">
        <v>39217</v>
      </c>
      <c r="C3340" s="5">
        <v>57.25</v>
      </c>
      <c r="E3340" s="86">
        <v>39281</v>
      </c>
      <c r="F3340" s="5">
        <v>5.7030000000000003</v>
      </c>
      <c r="G3340" s="5">
        <v>0.46581782919935821</v>
      </c>
      <c r="L3340" s="86">
        <v>39287</v>
      </c>
      <c r="M3340" s="5">
        <v>0.34050000000000002</v>
      </c>
      <c r="V3340" s="86">
        <v>39248</v>
      </c>
      <c r="W3340" s="5">
        <v>59.8</v>
      </c>
    </row>
    <row r="3341" spans="2:23" x14ac:dyDescent="0.45">
      <c r="B3341" s="86">
        <v>39216</v>
      </c>
      <c r="C3341" s="5">
        <v>57.4</v>
      </c>
      <c r="E3341" s="86">
        <v>39280</v>
      </c>
      <c r="F3341" s="5">
        <v>5.718</v>
      </c>
      <c r="G3341" s="5">
        <v>0.62023080381419671</v>
      </c>
      <c r="L3341" s="86">
        <v>39286</v>
      </c>
      <c r="M3341" s="5">
        <v>0.32100000000000001</v>
      </c>
      <c r="V3341" s="86">
        <v>39247</v>
      </c>
      <c r="W3341" s="5">
        <v>59.5</v>
      </c>
    </row>
    <row r="3342" spans="2:23" x14ac:dyDescent="0.45">
      <c r="B3342" s="86">
        <v>39213</v>
      </c>
      <c r="C3342" s="5">
        <v>56.45</v>
      </c>
      <c r="E3342" s="86">
        <v>39279</v>
      </c>
      <c r="F3342" s="5">
        <v>5.6989999999999998</v>
      </c>
      <c r="G3342" s="5">
        <v>0.79984139052689773</v>
      </c>
      <c r="L3342" s="86">
        <v>39283</v>
      </c>
      <c r="M3342" s="5">
        <v>0.35</v>
      </c>
      <c r="V3342" s="86">
        <v>39246</v>
      </c>
      <c r="W3342" s="5">
        <v>61</v>
      </c>
    </row>
    <row r="3343" spans="2:23" x14ac:dyDescent="0.45">
      <c r="B3343" s="86">
        <v>39212</v>
      </c>
      <c r="C3343" s="5">
        <v>58.1</v>
      </c>
      <c r="E3343" s="86">
        <v>39276</v>
      </c>
      <c r="F3343" s="5">
        <v>5.7454999999999998</v>
      </c>
      <c r="G3343" s="5">
        <v>1.0672142474686137</v>
      </c>
      <c r="L3343" s="86">
        <v>39282</v>
      </c>
      <c r="M3343" s="5">
        <v>0.34</v>
      </c>
      <c r="V3343" s="86">
        <v>39245</v>
      </c>
      <c r="W3343" s="5">
        <v>63.5</v>
      </c>
    </row>
    <row r="3344" spans="2:23" x14ac:dyDescent="0.45">
      <c r="B3344" s="86">
        <v>39211</v>
      </c>
      <c r="C3344" s="5">
        <v>58.8</v>
      </c>
      <c r="E3344" s="86">
        <v>39275</v>
      </c>
      <c r="F3344" s="5">
        <v>5.7815000000000003</v>
      </c>
      <c r="G3344" s="5">
        <v>1.071448979964357</v>
      </c>
      <c r="L3344" s="86">
        <v>39281</v>
      </c>
      <c r="M3344" s="5">
        <v>0.34150000000000003</v>
      </c>
      <c r="V3344" s="86">
        <v>39244</v>
      </c>
      <c r="W3344" s="5">
        <v>61</v>
      </c>
    </row>
    <row r="3345" spans="2:23" x14ac:dyDescent="0.45">
      <c r="B3345" s="86">
        <v>39210</v>
      </c>
      <c r="C3345" s="5">
        <v>59.95</v>
      </c>
      <c r="E3345" s="86">
        <v>39274</v>
      </c>
      <c r="F3345" s="5">
        <v>5.7515000000000001</v>
      </c>
      <c r="G3345" s="5">
        <v>1.1941035689308184</v>
      </c>
      <c r="L3345" s="86">
        <v>39280</v>
      </c>
      <c r="M3345" s="5">
        <v>0.33400000000000002</v>
      </c>
      <c r="V3345" s="86">
        <v>39241</v>
      </c>
      <c r="W3345" s="5">
        <v>60.5</v>
      </c>
    </row>
    <row r="3346" spans="2:23" x14ac:dyDescent="0.45">
      <c r="B3346" s="86">
        <v>39209</v>
      </c>
      <c r="C3346" s="5">
        <v>59.05</v>
      </c>
      <c r="E3346" s="86">
        <v>39273</v>
      </c>
      <c r="F3346" s="5">
        <v>5.6965000000000003</v>
      </c>
      <c r="G3346" s="5">
        <v>1.4219070234489051</v>
      </c>
      <c r="L3346" s="86">
        <v>39279</v>
      </c>
      <c r="M3346" s="5">
        <v>0.33350000000000002</v>
      </c>
      <c r="V3346" s="86">
        <v>39240</v>
      </c>
      <c r="W3346" s="5">
        <v>61</v>
      </c>
    </row>
    <row r="3347" spans="2:23" x14ac:dyDescent="0.45">
      <c r="B3347" s="86">
        <v>39206</v>
      </c>
      <c r="C3347" s="5">
        <v>60</v>
      </c>
      <c r="E3347" s="86">
        <v>39272</v>
      </c>
      <c r="F3347" s="5">
        <v>5.7880000000000003</v>
      </c>
      <c r="G3347" s="5">
        <v>0.98229493194932338</v>
      </c>
      <c r="L3347" s="86">
        <v>39276</v>
      </c>
      <c r="M3347" s="5">
        <v>0.33100000000000002</v>
      </c>
      <c r="V3347" s="86">
        <v>39239</v>
      </c>
      <c r="W3347" s="5">
        <v>57.8</v>
      </c>
    </row>
    <row r="3348" spans="2:23" x14ac:dyDescent="0.45">
      <c r="B3348" s="86">
        <v>39205</v>
      </c>
      <c r="C3348" s="5">
        <v>63</v>
      </c>
      <c r="E3348" s="86">
        <v>39269</v>
      </c>
      <c r="F3348" s="5">
        <v>5.8259999999999996</v>
      </c>
      <c r="G3348" s="5">
        <v>0.64669158027610141</v>
      </c>
      <c r="L3348" s="86">
        <v>39275</v>
      </c>
      <c r="M3348" s="5">
        <v>0.35499999999999998</v>
      </c>
      <c r="V3348" s="86">
        <v>39238</v>
      </c>
      <c r="W3348" s="5">
        <v>57.8</v>
      </c>
    </row>
    <row r="3349" spans="2:23" x14ac:dyDescent="0.45">
      <c r="B3349" s="86">
        <v>39204</v>
      </c>
      <c r="C3349" s="5">
        <v>61.65</v>
      </c>
      <c r="E3349" s="86">
        <v>39268</v>
      </c>
      <c r="F3349" s="5">
        <v>5.7655000000000003</v>
      </c>
      <c r="G3349" s="5">
        <v>0.97467772451547774</v>
      </c>
      <c r="L3349" s="86">
        <v>39274</v>
      </c>
      <c r="M3349" s="5">
        <v>0.35399999999999998</v>
      </c>
      <c r="V3349" s="86">
        <v>39237</v>
      </c>
      <c r="W3349" s="5">
        <v>57</v>
      </c>
    </row>
    <row r="3350" spans="2:23" x14ac:dyDescent="0.45">
      <c r="B3350" s="86">
        <v>39203</v>
      </c>
      <c r="C3350" s="5">
        <v>63.7</v>
      </c>
      <c r="E3350" s="86">
        <v>39267</v>
      </c>
      <c r="F3350" s="5">
        <v>5.665</v>
      </c>
      <c r="G3350" s="5">
        <v>0.73746525341876368</v>
      </c>
      <c r="L3350" s="86">
        <v>39273</v>
      </c>
      <c r="M3350" s="5">
        <v>0.34250000000000003</v>
      </c>
      <c r="V3350" s="86">
        <v>39234</v>
      </c>
      <c r="W3350" s="5">
        <v>57.68</v>
      </c>
    </row>
    <row r="3351" spans="2:23" x14ac:dyDescent="0.45">
      <c r="B3351" s="86">
        <v>39202</v>
      </c>
      <c r="C3351" s="5">
        <v>63.1</v>
      </c>
      <c r="E3351" s="86">
        <v>39266</v>
      </c>
      <c r="F3351" s="5">
        <v>5.66</v>
      </c>
      <c r="G3351" s="5">
        <v>0.80698796975749987</v>
      </c>
      <c r="L3351" s="86">
        <v>39272</v>
      </c>
      <c r="M3351" s="5">
        <v>0.34849999999999998</v>
      </c>
      <c r="V3351" s="86">
        <v>39233</v>
      </c>
      <c r="W3351" s="5">
        <v>56.75</v>
      </c>
    </row>
    <row r="3352" spans="2:23" x14ac:dyDescent="0.45">
      <c r="B3352" s="86">
        <v>39199</v>
      </c>
      <c r="C3352" s="5">
        <v>62.55</v>
      </c>
      <c r="E3352" s="86">
        <v>39265</v>
      </c>
      <c r="F3352" s="5">
        <v>5.6219999999999999</v>
      </c>
      <c r="G3352" s="5">
        <v>0.63885020414282601</v>
      </c>
      <c r="L3352" s="86">
        <v>39269</v>
      </c>
      <c r="M3352" s="5">
        <v>0.35549999999999998</v>
      </c>
      <c r="V3352" s="86">
        <v>39232</v>
      </c>
      <c r="W3352" s="5">
        <v>56</v>
      </c>
    </row>
    <row r="3353" spans="2:23" x14ac:dyDescent="0.45">
      <c r="B3353" s="86">
        <v>39198</v>
      </c>
      <c r="C3353" s="5">
        <v>62.75</v>
      </c>
      <c r="E3353" s="86">
        <v>39262</v>
      </c>
      <c r="F3353" s="5">
        <v>5.6654999999999998</v>
      </c>
      <c r="G3353" s="5">
        <v>0.59785414888025201</v>
      </c>
      <c r="L3353" s="86">
        <v>39268</v>
      </c>
      <c r="M3353" s="5">
        <v>0.3125</v>
      </c>
      <c r="V3353" s="86">
        <v>39231</v>
      </c>
      <c r="W3353" s="5">
        <v>55.9</v>
      </c>
    </row>
    <row r="3354" spans="2:23" x14ac:dyDescent="0.45">
      <c r="B3354" s="86">
        <v>39197</v>
      </c>
      <c r="C3354" s="5">
        <v>62.6</v>
      </c>
      <c r="E3354" s="86">
        <v>39261</v>
      </c>
      <c r="F3354" s="5">
        <v>5.7279999999999998</v>
      </c>
      <c r="G3354" s="5">
        <v>0.44145922801545451</v>
      </c>
      <c r="L3354" s="86">
        <v>39267</v>
      </c>
      <c r="M3354" s="5">
        <v>0.29899999999999999</v>
      </c>
      <c r="V3354" s="86">
        <v>39230</v>
      </c>
      <c r="W3354" s="5">
        <v>55.58</v>
      </c>
    </row>
    <row r="3355" spans="2:23" x14ac:dyDescent="0.45">
      <c r="B3355" s="86">
        <v>39196</v>
      </c>
      <c r="C3355" s="5">
        <v>63.35</v>
      </c>
      <c r="E3355" s="86">
        <v>39260</v>
      </c>
      <c r="F3355" s="5">
        <v>5.7015000000000002</v>
      </c>
      <c r="G3355" s="5">
        <v>0.444668415788667</v>
      </c>
      <c r="L3355" s="86">
        <v>39266</v>
      </c>
      <c r="M3355" s="5">
        <v>0.29799999999999999</v>
      </c>
      <c r="V3355" s="86">
        <v>39227</v>
      </c>
      <c r="W3355" s="5">
        <v>55.58</v>
      </c>
    </row>
    <row r="3356" spans="2:23" x14ac:dyDescent="0.45">
      <c r="B3356" s="86">
        <v>39195</v>
      </c>
      <c r="C3356" s="5">
        <v>63.2</v>
      </c>
      <c r="E3356" s="86">
        <v>39259</v>
      </c>
      <c r="F3356" s="5">
        <v>5.7074999999999996</v>
      </c>
      <c r="G3356" s="5">
        <v>0.94742963678928627</v>
      </c>
      <c r="L3356" s="86">
        <v>39265</v>
      </c>
      <c r="M3356" s="5">
        <v>0.28849999999999998</v>
      </c>
      <c r="V3356" s="86">
        <v>39226</v>
      </c>
      <c r="W3356" s="5">
        <v>55.57</v>
      </c>
    </row>
    <row r="3357" spans="2:23" x14ac:dyDescent="0.45">
      <c r="B3357" s="86">
        <v>39192</v>
      </c>
      <c r="C3357" s="5">
        <v>63.6</v>
      </c>
      <c r="E3357" s="86">
        <v>39258</v>
      </c>
      <c r="F3357" s="5">
        <v>5.7119999999999997</v>
      </c>
      <c r="G3357" s="5">
        <v>1.1622800867260916</v>
      </c>
      <c r="L3357" s="86">
        <v>39262</v>
      </c>
      <c r="M3357" s="5">
        <v>0.307</v>
      </c>
      <c r="V3357" s="86">
        <v>39225</v>
      </c>
      <c r="W3357" s="5">
        <v>55.81</v>
      </c>
    </row>
    <row r="3358" spans="2:23" x14ac:dyDescent="0.45">
      <c r="B3358" s="86">
        <v>39191</v>
      </c>
      <c r="C3358" s="5">
        <v>63.65</v>
      </c>
      <c r="E3358" s="86">
        <v>39255</v>
      </c>
      <c r="F3358" s="5">
        <v>5.7525000000000004</v>
      </c>
      <c r="G3358" s="5">
        <v>1.2159317415052584</v>
      </c>
      <c r="L3358" s="86">
        <v>39261</v>
      </c>
      <c r="M3358" s="5">
        <v>0.30149999999999999</v>
      </c>
      <c r="V3358" s="86">
        <v>39224</v>
      </c>
      <c r="W3358" s="5">
        <v>55.2</v>
      </c>
    </row>
    <row r="3359" spans="2:23" x14ac:dyDescent="0.45">
      <c r="B3359" s="86">
        <v>39190</v>
      </c>
      <c r="C3359" s="5">
        <v>63.55</v>
      </c>
      <c r="E3359" s="86">
        <v>39254</v>
      </c>
      <c r="F3359" s="5">
        <v>5.8135000000000003</v>
      </c>
      <c r="G3359" s="5">
        <v>1.1227761353003587</v>
      </c>
      <c r="L3359" s="86">
        <v>39260</v>
      </c>
      <c r="M3359" s="5">
        <v>0.32600000000000001</v>
      </c>
      <c r="V3359" s="86">
        <v>39223</v>
      </c>
      <c r="W3359" s="5">
        <v>55.3</v>
      </c>
    </row>
    <row r="3360" spans="2:23" x14ac:dyDescent="0.45">
      <c r="B3360" s="86">
        <v>39189</v>
      </c>
      <c r="C3360" s="5">
        <v>64</v>
      </c>
      <c r="E3360" s="86">
        <v>39253</v>
      </c>
      <c r="F3360" s="5">
        <v>5.7409999999999997</v>
      </c>
      <c r="G3360" s="5">
        <v>1.0188899188168776</v>
      </c>
      <c r="L3360" s="86">
        <v>39259</v>
      </c>
      <c r="M3360" s="5">
        <v>0.34649999999999997</v>
      </c>
      <c r="V3360" s="86">
        <v>39220</v>
      </c>
      <c r="W3360" s="5">
        <v>55.9</v>
      </c>
    </row>
    <row r="3361" spans="2:23" x14ac:dyDescent="0.45">
      <c r="B3361" s="86">
        <v>39188</v>
      </c>
      <c r="C3361" s="5">
        <v>63.15</v>
      </c>
      <c r="E3361" s="86">
        <v>39252</v>
      </c>
      <c r="F3361" s="5">
        <v>5.6669999999999998</v>
      </c>
      <c r="G3361" s="5">
        <v>0.51147173268259061</v>
      </c>
      <c r="L3361" s="86">
        <v>39258</v>
      </c>
      <c r="M3361" s="5">
        <v>0.34300000000000003</v>
      </c>
      <c r="V3361" s="86">
        <v>39219</v>
      </c>
      <c r="W3361" s="5">
        <v>54.8</v>
      </c>
    </row>
    <row r="3362" spans="2:23" x14ac:dyDescent="0.45">
      <c r="B3362" s="86">
        <v>39185</v>
      </c>
      <c r="C3362" s="5">
        <v>62.35</v>
      </c>
      <c r="E3362" s="86">
        <v>39251</v>
      </c>
      <c r="F3362" s="5">
        <v>5.7205000000000004</v>
      </c>
      <c r="G3362" s="5">
        <v>0.87321794721211288</v>
      </c>
      <c r="L3362" s="86">
        <v>39255</v>
      </c>
      <c r="M3362" s="5">
        <v>0.35349999999999998</v>
      </c>
      <c r="V3362" s="86">
        <v>39218</v>
      </c>
      <c r="W3362" s="5">
        <v>54.1</v>
      </c>
    </row>
    <row r="3363" spans="2:23" x14ac:dyDescent="0.45">
      <c r="B3363" s="86">
        <v>39184</v>
      </c>
      <c r="C3363" s="5">
        <v>62.95</v>
      </c>
      <c r="E3363" s="86">
        <v>39248</v>
      </c>
      <c r="F3363" s="5">
        <v>5.7610000000000001</v>
      </c>
      <c r="G3363" s="5">
        <v>2.0088400467268026</v>
      </c>
      <c r="L3363" s="86">
        <v>39254</v>
      </c>
      <c r="M3363" s="5">
        <v>0.35249999999999998</v>
      </c>
      <c r="V3363" s="86">
        <v>39217</v>
      </c>
      <c r="W3363" s="5">
        <v>54.1</v>
      </c>
    </row>
    <row r="3364" spans="2:23" x14ac:dyDescent="0.45">
      <c r="B3364" s="86">
        <v>39183</v>
      </c>
      <c r="C3364" s="5">
        <v>63.35</v>
      </c>
      <c r="E3364" s="86">
        <v>39247</v>
      </c>
      <c r="F3364" s="5">
        <v>5.8209999999999997</v>
      </c>
      <c r="G3364" s="5">
        <v>1.9215197977989578</v>
      </c>
      <c r="L3364" s="86">
        <v>39253</v>
      </c>
      <c r="M3364" s="5">
        <v>0.29499999999999998</v>
      </c>
      <c r="V3364" s="86">
        <v>39216</v>
      </c>
      <c r="W3364" s="5">
        <v>54.25</v>
      </c>
    </row>
    <row r="3365" spans="2:23" x14ac:dyDescent="0.45">
      <c r="E3365" s="86">
        <v>39246</v>
      </c>
      <c r="F3365" s="5">
        <v>5.8109999999999999</v>
      </c>
      <c r="G3365" s="5">
        <v>1.978999642075093</v>
      </c>
      <c r="L3365" s="86">
        <v>39252</v>
      </c>
      <c r="M3365" s="5">
        <v>0.26500000000000001</v>
      </c>
      <c r="V3365" s="86">
        <v>39213</v>
      </c>
      <c r="W3365" s="5">
        <v>54</v>
      </c>
    </row>
    <row r="3366" spans="2:23" x14ac:dyDescent="0.45">
      <c r="E3366" s="86">
        <v>39245</v>
      </c>
      <c r="F3366" s="5">
        <v>5.9320000000000004</v>
      </c>
      <c r="G3366" s="5">
        <v>1.7194910826559522</v>
      </c>
      <c r="L3366" s="86">
        <v>39251</v>
      </c>
      <c r="M3366" s="5">
        <v>0.27</v>
      </c>
      <c r="V3366" s="86">
        <v>39212</v>
      </c>
      <c r="W3366" s="5">
        <v>54</v>
      </c>
    </row>
    <row r="3367" spans="2:23" x14ac:dyDescent="0.45">
      <c r="E3367" s="86">
        <v>39244</v>
      </c>
      <c r="F3367" s="5">
        <v>5.7640000000000002</v>
      </c>
      <c r="G3367" s="5">
        <v>1.7297692524341699</v>
      </c>
      <c r="L3367" s="86">
        <v>39248</v>
      </c>
      <c r="M3367" s="5">
        <v>0.28149999999999997</v>
      </c>
      <c r="V3367" s="86">
        <v>39211</v>
      </c>
      <c r="W3367" s="5">
        <v>54.3</v>
      </c>
    </row>
    <row r="3368" spans="2:23" x14ac:dyDescent="0.45">
      <c r="E3368" s="86">
        <v>39241</v>
      </c>
      <c r="F3368" s="5">
        <v>5.7140000000000004</v>
      </c>
      <c r="G3368" s="5">
        <v>1.7362517098623693</v>
      </c>
      <c r="L3368" s="86">
        <v>39247</v>
      </c>
      <c r="M3368" s="5">
        <v>0.28499999999999998</v>
      </c>
      <c r="V3368" s="86">
        <v>39210</v>
      </c>
      <c r="W3368" s="5">
        <v>53.8</v>
      </c>
    </row>
    <row r="3369" spans="2:23" x14ac:dyDescent="0.45">
      <c r="E3369" s="86">
        <v>39240</v>
      </c>
      <c r="F3369" s="5">
        <v>5.7445000000000004</v>
      </c>
      <c r="G3369" s="5">
        <v>1.7279708716680782</v>
      </c>
      <c r="L3369" s="86">
        <v>39246</v>
      </c>
      <c r="M3369" s="5">
        <v>0.28749999999999998</v>
      </c>
      <c r="V3369" s="86">
        <v>39209</v>
      </c>
      <c r="W3369" s="5">
        <v>54</v>
      </c>
    </row>
    <row r="3370" spans="2:23" x14ac:dyDescent="0.45">
      <c r="E3370" s="86">
        <v>39239</v>
      </c>
      <c r="F3370" s="5">
        <v>5.5445000000000002</v>
      </c>
      <c r="G3370" s="5">
        <v>0.90457909180642282</v>
      </c>
      <c r="L3370" s="86">
        <v>39245</v>
      </c>
      <c r="M3370" s="5">
        <v>0.379</v>
      </c>
      <c r="V3370" s="86">
        <v>39206</v>
      </c>
      <c r="W3370" s="5">
        <v>53.8</v>
      </c>
    </row>
    <row r="3371" spans="2:23" x14ac:dyDescent="0.45">
      <c r="E3371" s="86">
        <v>39238</v>
      </c>
      <c r="F3371" s="5">
        <v>5.569</v>
      </c>
      <c r="G3371" s="5">
        <v>0.75960488632797463</v>
      </c>
      <c r="L3371" s="86">
        <v>39244</v>
      </c>
      <c r="M3371" s="5">
        <v>0.30049999999999999</v>
      </c>
      <c r="V3371" s="86">
        <v>39205</v>
      </c>
      <c r="W3371" s="5">
        <v>53.5</v>
      </c>
    </row>
    <row r="3372" spans="2:23" x14ac:dyDescent="0.45">
      <c r="E3372" s="86">
        <v>39237</v>
      </c>
      <c r="F3372" s="5">
        <v>5.5019999999999998</v>
      </c>
      <c r="G3372" s="5">
        <v>0.73439969816623973</v>
      </c>
      <c r="L3372" s="86">
        <v>39241</v>
      </c>
      <c r="M3372" s="5">
        <v>0.27150000000000002</v>
      </c>
      <c r="V3372" s="86">
        <v>39204</v>
      </c>
      <c r="W3372" s="5">
        <v>54</v>
      </c>
    </row>
    <row r="3373" spans="2:23" x14ac:dyDescent="0.45">
      <c r="E3373" s="86">
        <v>39234</v>
      </c>
      <c r="F3373" s="5">
        <v>5.5305</v>
      </c>
      <c r="G3373" s="5">
        <v>0.5673972006745619</v>
      </c>
      <c r="L3373" s="86">
        <v>39240</v>
      </c>
      <c r="M3373" s="5">
        <v>0.27550000000000002</v>
      </c>
      <c r="V3373" s="86">
        <v>39203</v>
      </c>
      <c r="W3373" s="5">
        <v>54.3</v>
      </c>
    </row>
    <row r="3374" spans="2:23" x14ac:dyDescent="0.45">
      <c r="E3374" s="86">
        <v>39233</v>
      </c>
      <c r="F3374" s="5">
        <v>5.4565000000000001</v>
      </c>
      <c r="G3374" s="5">
        <v>0.3325783115798876</v>
      </c>
      <c r="L3374" s="86">
        <v>39239</v>
      </c>
      <c r="M3374" s="5">
        <v>0.16</v>
      </c>
      <c r="V3374" s="86">
        <v>39202</v>
      </c>
      <c r="W3374" s="5">
        <v>54.3</v>
      </c>
    </row>
    <row r="3375" spans="2:23" x14ac:dyDescent="0.45">
      <c r="E3375" s="86">
        <v>39232</v>
      </c>
      <c r="F3375" s="5">
        <v>5.4305000000000003</v>
      </c>
      <c r="G3375" s="5">
        <v>0.30770657018225939</v>
      </c>
      <c r="L3375" s="86">
        <v>39238</v>
      </c>
      <c r="M3375" s="5">
        <v>0.13950000000000001</v>
      </c>
      <c r="V3375" s="86">
        <v>39199</v>
      </c>
      <c r="W3375" s="5">
        <v>54</v>
      </c>
    </row>
    <row r="3376" spans="2:23" x14ac:dyDescent="0.45">
      <c r="E3376" s="86">
        <v>39231</v>
      </c>
      <c r="F3376" s="5">
        <v>5.4424999999999999</v>
      </c>
      <c r="G3376" s="5">
        <v>0.29916480965068831</v>
      </c>
      <c r="L3376" s="86">
        <v>39237</v>
      </c>
      <c r="M3376" s="5">
        <v>0.1085</v>
      </c>
      <c r="V3376" s="86">
        <v>39198</v>
      </c>
      <c r="W3376" s="5">
        <v>53.8</v>
      </c>
    </row>
    <row r="3377" spans="5:23" x14ac:dyDescent="0.45">
      <c r="E3377" s="86">
        <v>39230</v>
      </c>
      <c r="F3377" s="5">
        <v>5.4130000000000003</v>
      </c>
      <c r="G3377" s="5">
        <v>0.27611516317169937</v>
      </c>
      <c r="L3377" s="86">
        <v>39234</v>
      </c>
      <c r="M3377" s="5">
        <v>0.1265</v>
      </c>
      <c r="V3377" s="86">
        <v>39197</v>
      </c>
      <c r="W3377" s="5">
        <v>53</v>
      </c>
    </row>
    <row r="3378" spans="5:23" x14ac:dyDescent="0.45">
      <c r="E3378" s="86">
        <v>39227</v>
      </c>
      <c r="F3378" s="5">
        <v>5.4154999999999998</v>
      </c>
      <c r="G3378" s="5">
        <v>0.36783544781147687</v>
      </c>
      <c r="L3378" s="86">
        <v>39233</v>
      </c>
      <c r="M3378" s="5">
        <v>0.11550000000000001</v>
      </c>
      <c r="V3378" s="86">
        <v>39196</v>
      </c>
      <c r="W3378" s="5">
        <v>52.3</v>
      </c>
    </row>
    <row r="3379" spans="5:23" x14ac:dyDescent="0.45">
      <c r="E3379" s="86">
        <v>39226</v>
      </c>
      <c r="F3379" s="5">
        <v>5.3964999999999996</v>
      </c>
      <c r="G3379" s="5">
        <v>0.50726061677735035</v>
      </c>
      <c r="L3379" s="86">
        <v>39232</v>
      </c>
      <c r="M3379" s="5">
        <v>0.13100000000000001</v>
      </c>
      <c r="V3379" s="86">
        <v>39195</v>
      </c>
      <c r="W3379" s="5">
        <v>52.5</v>
      </c>
    </row>
    <row r="3380" spans="5:23" x14ac:dyDescent="0.45">
      <c r="E3380" s="86">
        <v>39225</v>
      </c>
      <c r="F3380" s="5">
        <v>5.407</v>
      </c>
      <c r="G3380" s="5">
        <v>0.57754509203467308</v>
      </c>
      <c r="L3380" s="86">
        <v>39231</v>
      </c>
      <c r="M3380" s="5">
        <v>0.14050000000000001</v>
      </c>
      <c r="V3380" s="86">
        <v>39192</v>
      </c>
      <c r="W3380" s="5">
        <v>52.5</v>
      </c>
    </row>
    <row r="3381" spans="5:23" x14ac:dyDescent="0.45">
      <c r="E3381" s="86">
        <v>39224</v>
      </c>
      <c r="F3381" s="5">
        <v>5.3815</v>
      </c>
      <c r="G3381" s="5">
        <v>0.60294243782747525</v>
      </c>
      <c r="L3381" s="86">
        <v>39230</v>
      </c>
      <c r="M3381" s="5">
        <v>0.14399999999999999</v>
      </c>
      <c r="V3381" s="86">
        <v>39191</v>
      </c>
      <c r="W3381" s="5">
        <v>52.3</v>
      </c>
    </row>
    <row r="3382" spans="5:23" x14ac:dyDescent="0.45">
      <c r="E3382" s="86">
        <v>39223</v>
      </c>
      <c r="F3382" s="5">
        <v>5.3369999999999997</v>
      </c>
      <c r="G3382" s="5">
        <v>0.61064173893809404</v>
      </c>
      <c r="L3382" s="86">
        <v>39227</v>
      </c>
      <c r="M3382" s="5">
        <v>0.14249999999999999</v>
      </c>
      <c r="V3382" s="86">
        <v>39190</v>
      </c>
      <c r="W3382" s="5">
        <v>52</v>
      </c>
    </row>
    <row r="3383" spans="5:23" x14ac:dyDescent="0.45">
      <c r="E3383" s="86">
        <v>39220</v>
      </c>
      <c r="F3383" s="5">
        <v>5.3605</v>
      </c>
      <c r="G3383" s="5">
        <v>0.4292978763826712</v>
      </c>
      <c r="L3383" s="86">
        <v>39226</v>
      </c>
      <c r="M3383" s="5">
        <v>0.14249999999999999</v>
      </c>
      <c r="V3383" s="86">
        <v>39189</v>
      </c>
      <c r="W3383" s="5">
        <v>52.3</v>
      </c>
    </row>
    <row r="3384" spans="5:23" x14ac:dyDescent="0.45">
      <c r="E3384" s="86">
        <v>39219</v>
      </c>
      <c r="F3384" s="5">
        <v>5.3019999999999996</v>
      </c>
      <c r="G3384" s="5">
        <v>0.30911163032147781</v>
      </c>
      <c r="L3384" s="86">
        <v>39225</v>
      </c>
      <c r="M3384" s="5">
        <v>0.1575</v>
      </c>
      <c r="V3384" s="86">
        <v>39188</v>
      </c>
      <c r="W3384" s="5">
        <v>53</v>
      </c>
    </row>
    <row r="3385" spans="5:23" x14ac:dyDescent="0.45">
      <c r="E3385" s="86">
        <v>39218</v>
      </c>
      <c r="F3385" s="5">
        <v>5.2539999999999996</v>
      </c>
      <c r="G3385" s="5">
        <v>0.20078906842754249</v>
      </c>
      <c r="L3385" s="86">
        <v>39224</v>
      </c>
      <c r="M3385" s="5">
        <v>0.13650000000000001</v>
      </c>
      <c r="V3385" s="86">
        <v>39185</v>
      </c>
      <c r="W3385" s="5">
        <v>53.5</v>
      </c>
    </row>
    <row r="3386" spans="5:23" x14ac:dyDescent="0.45">
      <c r="E3386" s="86">
        <v>39217</v>
      </c>
      <c r="F3386" s="5">
        <v>5.2469999999999999</v>
      </c>
      <c r="G3386" s="5">
        <v>0.4346833138427672</v>
      </c>
      <c r="L3386" s="86">
        <v>39223</v>
      </c>
      <c r="M3386" s="5">
        <v>0.1215</v>
      </c>
      <c r="V3386" s="86">
        <v>39184</v>
      </c>
      <c r="W3386" s="5">
        <v>54</v>
      </c>
    </row>
    <row r="3387" spans="5:23" x14ac:dyDescent="0.45">
      <c r="E3387" s="86">
        <v>39216</v>
      </c>
      <c r="F3387" s="5">
        <v>5.2385000000000002</v>
      </c>
      <c r="G3387" s="5">
        <v>0.47565043186496603</v>
      </c>
      <c r="L3387" s="86">
        <v>39220</v>
      </c>
      <c r="M3387" s="5">
        <v>0.1265</v>
      </c>
      <c r="V3387" s="86">
        <v>39183</v>
      </c>
      <c r="W3387" s="5">
        <v>53.8</v>
      </c>
    </row>
    <row r="3388" spans="5:23" x14ac:dyDescent="0.45">
      <c r="E3388" s="86">
        <v>39213</v>
      </c>
      <c r="F3388" s="5">
        <v>5.2119999999999997</v>
      </c>
      <c r="G3388" s="5">
        <v>0.4665440315054169</v>
      </c>
      <c r="L3388" s="86">
        <v>39219</v>
      </c>
      <c r="M3388" s="5">
        <v>0.1085</v>
      </c>
      <c r="V3388" s="86">
        <v>39182</v>
      </c>
      <c r="W3388" s="5">
        <v>53.75</v>
      </c>
    </row>
    <row r="3389" spans="5:23" x14ac:dyDescent="0.45">
      <c r="E3389" s="86">
        <v>39212</v>
      </c>
      <c r="F3389" s="5">
        <v>5.1805000000000003</v>
      </c>
      <c r="G3389" s="5">
        <v>0.41959901493369817</v>
      </c>
      <c r="L3389" s="86">
        <v>39218</v>
      </c>
      <c r="M3389" s="5">
        <v>0.104</v>
      </c>
      <c r="V3389" s="86">
        <v>39181</v>
      </c>
      <c r="W3389" s="5">
        <v>53.82</v>
      </c>
    </row>
    <row r="3390" spans="5:23" x14ac:dyDescent="0.45">
      <c r="E3390" s="86">
        <v>39211</v>
      </c>
      <c r="F3390" s="5">
        <v>5.2084999999999999</v>
      </c>
      <c r="G3390" s="5">
        <v>0.44062408392339791</v>
      </c>
      <c r="L3390" s="86">
        <v>39217</v>
      </c>
      <c r="M3390" s="5">
        <v>0.10100000000000001</v>
      </c>
    </row>
    <row r="3391" spans="5:23" x14ac:dyDescent="0.45">
      <c r="E3391" s="86">
        <v>39210</v>
      </c>
      <c r="F3391" s="5">
        <v>5.1745000000000001</v>
      </c>
      <c r="G3391" s="5">
        <v>0.38182402141999455</v>
      </c>
      <c r="L3391" s="86">
        <v>39216</v>
      </c>
      <c r="M3391" s="5">
        <v>9.4500000000000001E-2</v>
      </c>
    </row>
    <row r="3392" spans="5:23" x14ac:dyDescent="0.45">
      <c r="E3392" s="86">
        <v>39209</v>
      </c>
      <c r="F3392" s="5">
        <v>5.17</v>
      </c>
      <c r="G3392" s="5">
        <v>0.38103586882777291</v>
      </c>
      <c r="L3392" s="86">
        <v>39213</v>
      </c>
      <c r="M3392" s="5">
        <v>8.9499999999999996E-2</v>
      </c>
    </row>
    <row r="3393" spans="5:13" x14ac:dyDescent="0.45">
      <c r="E3393" s="86">
        <v>39206</v>
      </c>
      <c r="F3393" s="5">
        <v>5.1784999999999997</v>
      </c>
      <c r="G3393" s="5">
        <v>0.38996527623196203</v>
      </c>
      <c r="L3393" s="86">
        <v>39212</v>
      </c>
      <c r="M3393" s="5">
        <v>8.8999999999999996E-2</v>
      </c>
    </row>
    <row r="3394" spans="5:13" x14ac:dyDescent="0.45">
      <c r="E3394" s="86">
        <v>39205</v>
      </c>
      <c r="F3394" s="5">
        <v>5.21</v>
      </c>
      <c r="G3394" s="5">
        <v>0.66909858516266296</v>
      </c>
      <c r="L3394" s="86">
        <v>39211</v>
      </c>
      <c r="M3394" s="5">
        <v>7.6499999999999999E-2</v>
      </c>
    </row>
    <row r="3395" spans="5:13" x14ac:dyDescent="0.45">
      <c r="E3395" s="86">
        <v>39204</v>
      </c>
      <c r="F3395" s="5">
        <v>5.1849999999999996</v>
      </c>
      <c r="G3395" s="5">
        <v>0.5926856249311333</v>
      </c>
      <c r="L3395" s="86">
        <v>39210</v>
      </c>
      <c r="M3395" s="5">
        <v>8.7999999999999995E-2</v>
      </c>
    </row>
    <row r="3396" spans="5:13" x14ac:dyDescent="0.45">
      <c r="E3396" s="86">
        <v>39203</v>
      </c>
      <c r="F3396" s="5">
        <v>5.181</v>
      </c>
      <c r="G3396" s="5">
        <v>0.80952455182039729</v>
      </c>
      <c r="L3396" s="86">
        <v>39209</v>
      </c>
      <c r="M3396" s="5">
        <v>8.3500000000000005E-2</v>
      </c>
    </row>
    <row r="3397" spans="5:13" x14ac:dyDescent="0.45">
      <c r="E3397" s="86">
        <v>39202</v>
      </c>
      <c r="F3397" s="5">
        <v>5.1689999999999996</v>
      </c>
      <c r="G3397" s="5">
        <v>0.87247636071128754</v>
      </c>
      <c r="L3397" s="86">
        <v>39206</v>
      </c>
      <c r="M3397" s="5">
        <v>9.2999999999999999E-2</v>
      </c>
    </row>
    <row r="3398" spans="5:13" x14ac:dyDescent="0.45">
      <c r="E3398" s="86">
        <v>39199</v>
      </c>
      <c r="F3398" s="5">
        <v>5.2365000000000004</v>
      </c>
      <c r="G3398" s="5">
        <v>0.57907649178094922</v>
      </c>
      <c r="L3398" s="86">
        <v>39205</v>
      </c>
      <c r="M3398" s="5">
        <v>9.8500000000000004E-2</v>
      </c>
    </row>
    <row r="3399" spans="5:13" x14ac:dyDescent="0.45">
      <c r="E3399" s="86">
        <v>39198</v>
      </c>
      <c r="F3399" s="5">
        <v>5.2365000000000004</v>
      </c>
      <c r="G3399" s="5">
        <v>0.69150801393283667</v>
      </c>
      <c r="L3399" s="86">
        <v>39204</v>
      </c>
      <c r="M3399" s="5">
        <v>0.1195</v>
      </c>
    </row>
    <row r="3400" spans="5:13" x14ac:dyDescent="0.45">
      <c r="E3400" s="86">
        <v>39197</v>
      </c>
      <c r="F3400" s="5">
        <v>5.1829999999999998</v>
      </c>
      <c r="G3400" s="5">
        <v>0.51549612025697944</v>
      </c>
      <c r="L3400" s="86">
        <v>39203</v>
      </c>
      <c r="M3400" s="5">
        <v>0.128</v>
      </c>
    </row>
    <row r="3401" spans="5:13" x14ac:dyDescent="0.45">
      <c r="E3401" s="86">
        <v>39196</v>
      </c>
      <c r="F3401" s="5">
        <v>5.1440000000000001</v>
      </c>
      <c r="G3401" s="5">
        <v>0.38734513034243884</v>
      </c>
      <c r="L3401" s="86">
        <v>39202</v>
      </c>
      <c r="M3401" s="5">
        <v>0.1515</v>
      </c>
    </row>
    <row r="3402" spans="5:13" x14ac:dyDescent="0.45">
      <c r="E3402" s="86">
        <v>39195</v>
      </c>
      <c r="F3402" s="5">
        <v>5.1689999999999996</v>
      </c>
      <c r="G3402" s="5">
        <v>0.42845799093960385</v>
      </c>
      <c r="L3402" s="86">
        <v>39199</v>
      </c>
      <c r="M3402" s="5">
        <v>0.1575</v>
      </c>
    </row>
    <row r="3403" spans="5:13" x14ac:dyDescent="0.45">
      <c r="E3403" s="86">
        <v>39192</v>
      </c>
      <c r="F3403" s="5">
        <v>5.1985000000000001</v>
      </c>
      <c r="G3403" s="5">
        <v>0.59943306548771547</v>
      </c>
      <c r="L3403" s="86">
        <v>39198</v>
      </c>
      <c r="M3403" s="5">
        <v>0.14799999999999999</v>
      </c>
    </row>
    <row r="3404" spans="5:13" x14ac:dyDescent="0.45">
      <c r="E3404" s="86">
        <v>39191</v>
      </c>
      <c r="F3404" s="5">
        <v>5.1905000000000001</v>
      </c>
      <c r="G3404" s="5">
        <v>0.53936845785912813</v>
      </c>
      <c r="L3404" s="86">
        <v>39197</v>
      </c>
      <c r="M3404" s="5">
        <v>0.1555</v>
      </c>
    </row>
    <row r="3405" spans="5:13" x14ac:dyDescent="0.45">
      <c r="E3405" s="86">
        <v>39190</v>
      </c>
      <c r="F3405" s="5">
        <v>5.1715</v>
      </c>
      <c r="G3405" s="5">
        <v>0.58802458848815775</v>
      </c>
      <c r="L3405" s="86">
        <v>39196</v>
      </c>
      <c r="M3405" s="5">
        <v>0.1545</v>
      </c>
    </row>
    <row r="3406" spans="5:13" x14ac:dyDescent="0.45">
      <c r="E3406" s="86">
        <v>39189</v>
      </c>
      <c r="F3406" s="5">
        <v>5.2054999999999998</v>
      </c>
      <c r="G3406" s="5">
        <v>0.62147405416477508</v>
      </c>
      <c r="L3406" s="86">
        <v>39195</v>
      </c>
      <c r="M3406" s="5">
        <v>0.154</v>
      </c>
    </row>
    <row r="3407" spans="5:13" x14ac:dyDescent="0.45">
      <c r="E3407" s="86">
        <v>39188</v>
      </c>
      <c r="F3407" s="5">
        <v>5.2664999999999997</v>
      </c>
      <c r="G3407" s="5">
        <v>0.40103148255467658</v>
      </c>
      <c r="L3407" s="86">
        <v>39192</v>
      </c>
      <c r="M3407" s="5">
        <v>0.151</v>
      </c>
    </row>
    <row r="3408" spans="5:13" x14ac:dyDescent="0.45">
      <c r="E3408" s="86">
        <v>39185</v>
      </c>
      <c r="F3408" s="5">
        <v>5.2995000000000001</v>
      </c>
      <c r="G3408" s="5">
        <v>0.35622499912273947</v>
      </c>
      <c r="L3408" s="86">
        <v>39191</v>
      </c>
      <c r="M3408" s="5">
        <v>0.1545</v>
      </c>
    </row>
    <row r="3409" spans="5:13" x14ac:dyDescent="0.45">
      <c r="E3409" s="86">
        <v>39184</v>
      </c>
      <c r="F3409" s="5">
        <v>5.274</v>
      </c>
      <c r="G3409" s="5">
        <v>0.2653205608316026</v>
      </c>
      <c r="L3409" s="86">
        <v>39190</v>
      </c>
      <c r="M3409" s="5">
        <v>0.14199999999999999</v>
      </c>
    </row>
    <row r="3410" spans="5:13" x14ac:dyDescent="0.45">
      <c r="E3410" s="86">
        <v>39183</v>
      </c>
      <c r="F3410" s="5">
        <v>5.2694999999999999</v>
      </c>
      <c r="G3410" s="5">
        <v>0.71871760796574347</v>
      </c>
      <c r="L3410" s="86">
        <v>39189</v>
      </c>
      <c r="M3410" s="5">
        <v>0.13900000000000001</v>
      </c>
    </row>
    <row r="3411" spans="5:13" x14ac:dyDescent="0.45">
      <c r="L3411" s="86">
        <v>39188</v>
      </c>
      <c r="M3411" s="5">
        <v>0.129</v>
      </c>
    </row>
    <row r="3412" spans="5:13" x14ac:dyDescent="0.45">
      <c r="L3412" s="86">
        <v>39185</v>
      </c>
      <c r="M3412" s="5">
        <v>0.13400000000000001</v>
      </c>
    </row>
    <row r="3413" spans="5:13" x14ac:dyDescent="0.45">
      <c r="L3413" s="86">
        <v>39184</v>
      </c>
      <c r="M3413" s="5">
        <v>0.14050000000000001</v>
      </c>
    </row>
    <row r="3414" spans="5:13" x14ac:dyDescent="0.45">
      <c r="L3414" s="86">
        <v>39183</v>
      </c>
      <c r="M3414" s="5">
        <v>0.14000000000000001</v>
      </c>
    </row>
  </sheetData>
  <sortState xmlns:xlrd2="http://schemas.microsoft.com/office/spreadsheetml/2017/richdata2" ref="Z28:AA3297">
    <sortCondition descending="1" ref="Z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E517A-6DD4-4F23-A4A8-F893C2F8FDB5}">
  <sheetPr codeName="Sheet2"/>
  <dimension ref="B1:AC2645"/>
  <sheetViews>
    <sheetView zoomScale="90" zoomScaleNormal="90" workbookViewId="0">
      <selection activeCell="W1" sqref="W1"/>
    </sheetView>
  </sheetViews>
  <sheetFormatPr defaultRowHeight="14.25" x14ac:dyDescent="0.45"/>
  <cols>
    <col min="2" max="2" width="10.33203125" bestFit="1" customWidth="1"/>
    <col min="5" max="5" width="10.19921875" bestFit="1" customWidth="1"/>
    <col min="9" max="9" width="10.33203125" bestFit="1" customWidth="1"/>
    <col min="12" max="12" width="11.796875" customWidth="1"/>
    <col min="15" max="15" width="10.19921875" bestFit="1" customWidth="1"/>
    <col min="19" max="19" width="10.86328125" customWidth="1"/>
    <col min="22" max="22" width="12.06640625" customWidth="1"/>
    <col min="25" max="26" width="10.19921875" bestFit="1" customWidth="1"/>
    <col min="28" max="29" width="10.19921875" bestFit="1" customWidth="1"/>
  </cols>
  <sheetData>
    <row r="1" spans="2:29" x14ac:dyDescent="0.45">
      <c r="B1">
        <f>COUNT(B34:B2648)</f>
        <v>74</v>
      </c>
      <c r="C1">
        <f>COUNT(C34:C2648)</f>
        <v>74</v>
      </c>
      <c r="E1">
        <f>COUNT(E34:E2648)</f>
        <v>74</v>
      </c>
      <c r="F1">
        <f>COUNT(F34:F2648)</f>
        <v>74</v>
      </c>
      <c r="G1">
        <f>COUNT(G34:G2648)</f>
        <v>74</v>
      </c>
      <c r="I1">
        <f>COUNT(I32:I2648)</f>
        <v>71</v>
      </c>
      <c r="J1">
        <f>COUNT(J32:J2648)</f>
        <v>71</v>
      </c>
      <c r="L1">
        <f>COUNT(L34:L2648)</f>
        <v>74</v>
      </c>
      <c r="M1">
        <f>COUNT(M34:M2648)</f>
        <v>74</v>
      </c>
      <c r="O1">
        <f>COUNT(O32:O2648)</f>
        <v>71</v>
      </c>
      <c r="P1">
        <f>COUNT(P32:P2648)</f>
        <v>71</v>
      </c>
      <c r="Q1">
        <f>COUNT(Q32:Q2648)</f>
        <v>71</v>
      </c>
      <c r="S1">
        <f>COUNT(S32:S2648)</f>
        <v>71</v>
      </c>
      <c r="T1">
        <f>COUNT(T32:T2648)</f>
        <v>71</v>
      </c>
      <c r="V1">
        <f>COUNT(V33:V2648)</f>
        <v>74</v>
      </c>
      <c r="W1">
        <f>COUNT(W33:W2648)</f>
        <v>74</v>
      </c>
    </row>
    <row r="2" spans="2:29" x14ac:dyDescent="0.45">
      <c r="B2" t="s">
        <v>0</v>
      </c>
      <c r="C2" t="s">
        <v>2638</v>
      </c>
      <c r="E2" t="s">
        <v>0</v>
      </c>
      <c r="F2" s="4" t="s">
        <v>2632</v>
      </c>
      <c r="G2" s="4" t="s">
        <v>2637</v>
      </c>
      <c r="I2" t="s">
        <v>0</v>
      </c>
      <c r="J2" t="s">
        <v>2636</v>
      </c>
      <c r="L2" t="s">
        <v>0</v>
      </c>
      <c r="M2" t="s">
        <v>2635</v>
      </c>
      <c r="O2" t="s">
        <v>0</v>
      </c>
      <c r="P2" s="4" t="s">
        <v>2633</v>
      </c>
      <c r="Q2" s="4" t="s">
        <v>2634</v>
      </c>
      <c r="S2" t="s">
        <v>0</v>
      </c>
      <c r="T2" t="s">
        <v>2639</v>
      </c>
      <c r="V2" t="s">
        <v>0</v>
      </c>
      <c r="W2" t="s">
        <v>3792</v>
      </c>
    </row>
    <row r="4" spans="2:29" x14ac:dyDescent="0.45">
      <c r="B4" s="86">
        <v>43924</v>
      </c>
      <c r="C4" s="5">
        <v>71.61</v>
      </c>
      <c r="E4" s="86">
        <v>43924</v>
      </c>
      <c r="F4" s="5">
        <v>0.6522</v>
      </c>
      <c r="G4" s="5">
        <v>0.22147742548621399</v>
      </c>
      <c r="I4" s="86">
        <v>43924</v>
      </c>
      <c r="J4" s="5">
        <v>46.8</v>
      </c>
      <c r="L4" s="86">
        <v>43924</v>
      </c>
      <c r="M4" s="5">
        <v>0.18240000000000001</v>
      </c>
      <c r="O4" s="86">
        <v>43924</v>
      </c>
      <c r="P4" s="5">
        <v>2488.65</v>
      </c>
      <c r="Q4" s="5">
        <v>42.079700000000003</v>
      </c>
      <c r="S4" s="86">
        <v>43924</v>
      </c>
      <c r="T4" s="5">
        <v>774.19299999999998</v>
      </c>
      <c r="V4" s="86">
        <v>43924</v>
      </c>
      <c r="W4" s="5">
        <v>5.37</v>
      </c>
      <c r="Y4" s="1"/>
      <c r="Z4" s="84"/>
      <c r="AA4" s="1"/>
      <c r="AC4" s="84"/>
    </row>
    <row r="5" spans="2:29" x14ac:dyDescent="0.45">
      <c r="B5" s="86">
        <v>43923</v>
      </c>
      <c r="C5" s="5">
        <v>83.61</v>
      </c>
      <c r="E5" s="86">
        <v>43923</v>
      </c>
      <c r="F5" s="5">
        <v>0.65720000000000001</v>
      </c>
      <c r="G5" s="5">
        <v>0.91707948583169996</v>
      </c>
      <c r="I5" s="86">
        <v>43923</v>
      </c>
      <c r="J5" s="5">
        <v>50.91</v>
      </c>
      <c r="L5" s="86">
        <v>43923</v>
      </c>
      <c r="M5" s="5">
        <v>0.1971</v>
      </c>
      <c r="O5" s="86">
        <v>43923</v>
      </c>
      <c r="P5" s="5">
        <v>2526.9</v>
      </c>
      <c r="Q5" s="5">
        <v>46.003300000000003</v>
      </c>
      <c r="S5" s="86">
        <v>43923</v>
      </c>
      <c r="T5" s="5">
        <v>743.62300000000005</v>
      </c>
      <c r="V5" s="86">
        <v>43923</v>
      </c>
      <c r="W5" s="5">
        <v>5.75</v>
      </c>
      <c r="Y5" s="1"/>
      <c r="Z5" s="84"/>
      <c r="AA5" s="1"/>
      <c r="AC5" s="84"/>
    </row>
    <row r="6" spans="2:29" x14ac:dyDescent="0.45">
      <c r="B6" s="86">
        <v>43922</v>
      </c>
      <c r="C6" s="5">
        <v>88.378299999999996</v>
      </c>
      <c r="E6" s="86">
        <v>43922</v>
      </c>
      <c r="F6" s="5">
        <v>0.67930000000000001</v>
      </c>
      <c r="G6" s="5">
        <v>1.40177130207939</v>
      </c>
      <c r="I6" s="86">
        <v>43922</v>
      </c>
      <c r="J6" s="5">
        <v>57.06</v>
      </c>
      <c r="L6" s="86">
        <v>43922</v>
      </c>
      <c r="M6" s="5">
        <v>0.2011</v>
      </c>
      <c r="O6" s="86">
        <v>43922</v>
      </c>
      <c r="P6" s="5">
        <v>2470.5</v>
      </c>
      <c r="Q6" s="5">
        <v>52.4298</v>
      </c>
      <c r="S6" s="86">
        <v>43922</v>
      </c>
      <c r="T6" s="5">
        <v>735.16700000000003</v>
      </c>
      <c r="V6" s="86">
        <v>43922</v>
      </c>
      <c r="W6" s="5">
        <v>9.6199999999999992</v>
      </c>
      <c r="Y6" s="1"/>
      <c r="Z6" s="84"/>
      <c r="AA6" s="1"/>
      <c r="AC6" s="84"/>
    </row>
    <row r="7" spans="2:29" x14ac:dyDescent="0.45">
      <c r="B7" s="86">
        <v>43921</v>
      </c>
      <c r="C7" s="5">
        <v>90.129400000000004</v>
      </c>
      <c r="E7" s="86">
        <v>43921</v>
      </c>
      <c r="F7" s="5">
        <v>0.71609999999999996</v>
      </c>
      <c r="G7" s="5">
        <v>1.40997148316317</v>
      </c>
      <c r="I7" s="86">
        <v>43921</v>
      </c>
      <c r="J7" s="5">
        <v>53.54</v>
      </c>
      <c r="L7" s="86">
        <v>43921</v>
      </c>
      <c r="M7" s="5">
        <v>0.22579999999999995</v>
      </c>
      <c r="O7" s="86">
        <v>43921</v>
      </c>
      <c r="P7" s="5">
        <v>2584.59</v>
      </c>
      <c r="Q7" s="5">
        <v>45.378799999999998</v>
      </c>
      <c r="S7" s="86">
        <v>43921</v>
      </c>
      <c r="T7" s="5">
        <v>656.92</v>
      </c>
      <c r="V7" s="86">
        <v>43921</v>
      </c>
      <c r="W7" s="5">
        <v>4.5</v>
      </c>
      <c r="Y7" s="1"/>
      <c r="Z7" s="84"/>
      <c r="AA7" s="1"/>
      <c r="AC7" s="84"/>
    </row>
    <row r="8" spans="2:29" x14ac:dyDescent="0.45">
      <c r="B8" s="86">
        <v>43920</v>
      </c>
      <c r="C8" s="5">
        <v>94.79</v>
      </c>
      <c r="E8" s="86">
        <v>43920</v>
      </c>
      <c r="F8" s="5">
        <v>0.72850000000000004</v>
      </c>
      <c r="G8" s="5">
        <v>1.5404387470241501</v>
      </c>
      <c r="I8" s="86">
        <v>43920</v>
      </c>
      <c r="J8" s="5">
        <v>57.08</v>
      </c>
      <c r="L8" s="86">
        <v>43920</v>
      </c>
      <c r="M8" s="5">
        <v>0.22500000000000009</v>
      </c>
      <c r="O8" s="86">
        <v>43920</v>
      </c>
      <c r="P8" s="5">
        <v>2626.65</v>
      </c>
      <c r="Q8" s="5">
        <v>49.007800000000003</v>
      </c>
      <c r="S8" s="86">
        <v>43920</v>
      </c>
      <c r="T8" s="5">
        <v>618.12400000000002</v>
      </c>
      <c r="V8" s="86">
        <v>43920</v>
      </c>
      <c r="W8" s="5">
        <v>0</v>
      </c>
      <c r="Y8" s="1"/>
      <c r="Z8" s="84"/>
      <c r="AA8" s="1"/>
      <c r="AC8" s="84"/>
    </row>
    <row r="9" spans="2:29" x14ac:dyDescent="0.45">
      <c r="B9" s="86">
        <v>43917</v>
      </c>
      <c r="C9" s="5">
        <v>97.3</v>
      </c>
      <c r="E9" s="86">
        <v>43917</v>
      </c>
      <c r="F9" s="5">
        <v>0.64029999999999998</v>
      </c>
      <c r="G9" s="5">
        <v>1.32575455244677</v>
      </c>
      <c r="I9" s="86">
        <v>43917</v>
      </c>
      <c r="J9" s="5">
        <v>65.540000000000006</v>
      </c>
      <c r="L9" s="86">
        <v>43917</v>
      </c>
      <c r="M9" s="5">
        <v>0.14219999999999999</v>
      </c>
      <c r="O9" s="86">
        <v>43917</v>
      </c>
      <c r="P9" s="5">
        <v>2541.4699999999998</v>
      </c>
      <c r="Q9" s="5">
        <v>57.180300000000003</v>
      </c>
      <c r="S9" s="86">
        <v>43917</v>
      </c>
      <c r="T9" s="5">
        <v>623.20799999999997</v>
      </c>
      <c r="V9" s="86">
        <v>43917</v>
      </c>
      <c r="W9" s="5">
        <v>-4</v>
      </c>
      <c r="Y9" s="1"/>
      <c r="Z9" s="84"/>
      <c r="AA9" s="1"/>
      <c r="AC9" s="84"/>
    </row>
    <row r="10" spans="2:29" x14ac:dyDescent="0.45">
      <c r="B10" s="86">
        <v>43916</v>
      </c>
      <c r="C10" s="5">
        <v>101.45</v>
      </c>
      <c r="E10" s="86">
        <v>43916</v>
      </c>
      <c r="F10" s="5">
        <v>0.76339999999999997</v>
      </c>
      <c r="G10" s="5">
        <v>0.89646058660341299</v>
      </c>
      <c r="I10" s="86">
        <v>43916</v>
      </c>
      <c r="J10" s="5">
        <v>61</v>
      </c>
      <c r="L10" s="86">
        <v>43916</v>
      </c>
      <c r="M10" s="5">
        <v>0.25900000000000001</v>
      </c>
      <c r="O10" s="86">
        <v>43916</v>
      </c>
      <c r="P10" s="5">
        <v>2630.07</v>
      </c>
      <c r="Q10" s="5">
        <v>53.1404</v>
      </c>
      <c r="S10" s="86">
        <v>43916</v>
      </c>
      <c r="T10" s="5">
        <v>570.71100000000001</v>
      </c>
      <c r="V10" s="86">
        <v>43916</v>
      </c>
      <c r="W10" s="5">
        <v>-8.5</v>
      </c>
      <c r="Y10" s="1"/>
      <c r="Z10" s="84"/>
      <c r="AA10" s="1"/>
      <c r="AC10" s="84"/>
    </row>
    <row r="11" spans="2:29" x14ac:dyDescent="0.45">
      <c r="B11" s="86">
        <v>43915</v>
      </c>
      <c r="C11" s="5">
        <v>107.09</v>
      </c>
      <c r="E11" s="86">
        <v>43915</v>
      </c>
      <c r="F11" s="5">
        <v>0.80740000000000001</v>
      </c>
      <c r="G11" s="5">
        <v>2.2110713089661602</v>
      </c>
      <c r="I11" s="86">
        <v>43915</v>
      </c>
      <c r="J11" s="5">
        <v>63.95</v>
      </c>
      <c r="L11" s="86">
        <v>43915</v>
      </c>
      <c r="M11" s="5">
        <v>0.28839999999999999</v>
      </c>
      <c r="O11" s="86">
        <v>43915</v>
      </c>
      <c r="P11" s="5">
        <v>2475.56</v>
      </c>
      <c r="Q11" s="5">
        <v>57.8384</v>
      </c>
      <c r="S11" s="86">
        <v>43915</v>
      </c>
      <c r="T11" s="5">
        <v>657.45100000000002</v>
      </c>
      <c r="V11" s="86">
        <v>43915</v>
      </c>
      <c r="W11" s="5">
        <v>-6.25</v>
      </c>
      <c r="Y11" s="1"/>
      <c r="Z11" s="84"/>
      <c r="AA11" s="1"/>
      <c r="AC11" s="84"/>
    </row>
    <row r="12" spans="2:29" x14ac:dyDescent="0.45">
      <c r="B12" s="86">
        <v>43914</v>
      </c>
      <c r="C12" s="5">
        <v>118.27</v>
      </c>
      <c r="E12" s="86">
        <v>43914</v>
      </c>
      <c r="F12" s="5">
        <v>0.75549999999999995</v>
      </c>
      <c r="G12" s="5">
        <v>1.9256917674782099</v>
      </c>
      <c r="I12" s="86">
        <v>43914</v>
      </c>
      <c r="J12" s="5">
        <v>61.67</v>
      </c>
      <c r="L12" s="86">
        <v>43914</v>
      </c>
      <c r="M12" s="5">
        <v>0.23519999999999996</v>
      </c>
      <c r="O12" s="86">
        <v>43914</v>
      </c>
      <c r="P12" s="5">
        <v>2447.33</v>
      </c>
      <c r="Q12" s="5">
        <v>54.635599999999997</v>
      </c>
      <c r="S12" s="86">
        <v>43914</v>
      </c>
      <c r="T12" s="5">
        <v>717.17499999999995</v>
      </c>
      <c r="V12" s="86">
        <v>43914</v>
      </c>
      <c r="W12" s="5">
        <v>-9.25</v>
      </c>
      <c r="Y12" s="1"/>
      <c r="Z12" s="84"/>
      <c r="AA12" s="1"/>
      <c r="AC12" s="84"/>
    </row>
    <row r="13" spans="2:29" x14ac:dyDescent="0.45">
      <c r="B13" s="86">
        <v>43913</v>
      </c>
      <c r="C13" s="5">
        <v>134.75</v>
      </c>
      <c r="E13" s="86">
        <v>43913</v>
      </c>
      <c r="F13" s="5">
        <v>0.71289999999999998</v>
      </c>
      <c r="G13" s="5">
        <v>2.1299410281351299</v>
      </c>
      <c r="I13" s="86">
        <v>43913</v>
      </c>
      <c r="J13" s="5">
        <v>61.59</v>
      </c>
      <c r="L13" s="86">
        <v>43913</v>
      </c>
      <c r="M13" s="5">
        <v>0.22489999999999999</v>
      </c>
      <c r="O13" s="86">
        <v>43913</v>
      </c>
      <c r="P13" s="5">
        <v>2237.4</v>
      </c>
      <c r="Q13" s="5">
        <v>56.1492</v>
      </c>
      <c r="S13" s="86">
        <v>43913</v>
      </c>
      <c r="T13" s="5">
        <v>871.11199999999997</v>
      </c>
      <c r="V13" s="86">
        <v>43913</v>
      </c>
      <c r="W13" s="5">
        <v>-7.5</v>
      </c>
      <c r="Y13" s="1"/>
      <c r="Z13" s="84"/>
      <c r="AA13" s="1"/>
      <c r="AC13" s="84"/>
    </row>
    <row r="14" spans="2:29" x14ac:dyDescent="0.45">
      <c r="B14" s="86">
        <v>43910</v>
      </c>
      <c r="C14" s="5">
        <v>134.77000000000001</v>
      </c>
      <c r="E14" s="86">
        <v>43910</v>
      </c>
      <c r="F14" s="5">
        <v>0.7661</v>
      </c>
      <c r="G14" s="5">
        <v>3.3291004365544001</v>
      </c>
      <c r="I14" s="86">
        <v>43910</v>
      </c>
      <c r="J14" s="5">
        <v>66.040000000000006</v>
      </c>
      <c r="L14" s="86">
        <v>43910</v>
      </c>
      <c r="M14" s="5">
        <v>0.26060000000000005</v>
      </c>
      <c r="O14" s="86">
        <v>43910</v>
      </c>
      <c r="P14" s="5">
        <v>2304.92</v>
      </c>
      <c r="Q14" s="5">
        <v>58.316899999999997</v>
      </c>
      <c r="S14" s="86">
        <v>43910</v>
      </c>
      <c r="T14" s="5">
        <v>849.95799999999997</v>
      </c>
      <c r="V14" s="86">
        <v>43910</v>
      </c>
      <c r="W14" s="5">
        <v>-8.25</v>
      </c>
      <c r="Y14" s="1"/>
      <c r="Z14" s="84"/>
      <c r="AA14" s="1"/>
      <c r="AC14" s="84"/>
    </row>
    <row r="15" spans="2:29" x14ac:dyDescent="0.45">
      <c r="B15" s="86">
        <v>43909</v>
      </c>
      <c r="C15" s="5">
        <v>139.25</v>
      </c>
      <c r="E15" s="86">
        <v>43909</v>
      </c>
      <c r="F15" s="5">
        <v>1.0096000000000001</v>
      </c>
      <c r="G15" s="5">
        <v>3.1271435928015801</v>
      </c>
      <c r="I15" s="86">
        <v>43909</v>
      </c>
      <c r="J15" s="5">
        <v>72</v>
      </c>
      <c r="L15" s="86">
        <v>43909</v>
      </c>
      <c r="M15" s="5">
        <v>0.39510000000000001</v>
      </c>
      <c r="O15" s="86">
        <v>43909</v>
      </c>
      <c r="P15" s="5">
        <v>2409.39</v>
      </c>
      <c r="Q15" s="5">
        <v>65.821399999999997</v>
      </c>
      <c r="S15" s="86">
        <v>43909</v>
      </c>
      <c r="T15" s="5">
        <v>783.322</v>
      </c>
      <c r="V15" s="86">
        <v>43909</v>
      </c>
      <c r="W15" s="5">
        <v>-13.5</v>
      </c>
      <c r="Y15" s="1"/>
      <c r="Z15" s="84"/>
      <c r="AA15" s="1"/>
      <c r="AC15" s="84"/>
    </row>
    <row r="16" spans="2:29" x14ac:dyDescent="0.45">
      <c r="B16" s="86">
        <v>43908</v>
      </c>
      <c r="C16" s="5">
        <v>125.74</v>
      </c>
      <c r="E16" s="86">
        <v>43908</v>
      </c>
      <c r="F16" s="5">
        <v>1.0720000000000001</v>
      </c>
      <c r="G16" s="5">
        <v>3.27255877461862</v>
      </c>
      <c r="I16" s="86">
        <v>43908</v>
      </c>
      <c r="J16" s="5">
        <v>76.45</v>
      </c>
      <c r="L16" s="86">
        <v>43908</v>
      </c>
      <c r="M16" s="5">
        <v>0.48850000000000005</v>
      </c>
      <c r="O16" s="86">
        <v>43908</v>
      </c>
      <c r="P16" s="5">
        <v>2398.1</v>
      </c>
      <c r="Q16" s="5">
        <v>71.911299999999997</v>
      </c>
      <c r="S16" s="86">
        <v>43908</v>
      </c>
      <c r="T16" s="5">
        <v>727.29700000000003</v>
      </c>
      <c r="V16" s="86">
        <v>43908</v>
      </c>
      <c r="W16" s="5">
        <v>-12.38</v>
      </c>
      <c r="Y16" s="1"/>
      <c r="Z16" s="84"/>
      <c r="AA16" s="1"/>
      <c r="AC16" s="84"/>
    </row>
    <row r="17" spans="2:29" x14ac:dyDescent="0.45">
      <c r="B17" s="86">
        <v>43907</v>
      </c>
      <c r="C17" s="5">
        <v>111.1</v>
      </c>
      <c r="E17" s="86">
        <v>43907</v>
      </c>
      <c r="F17" s="5">
        <v>0.99399999999999999</v>
      </c>
      <c r="G17" s="5">
        <v>3.5607307653532798</v>
      </c>
      <c r="I17" s="86">
        <v>43907</v>
      </c>
      <c r="J17" s="5">
        <v>75.91</v>
      </c>
      <c r="L17" s="86">
        <v>43907</v>
      </c>
      <c r="M17" s="5">
        <v>0.43169999999999997</v>
      </c>
      <c r="O17" s="86">
        <v>43907</v>
      </c>
      <c r="P17" s="5">
        <v>2529.19</v>
      </c>
      <c r="Q17" s="5">
        <v>68.704800000000006</v>
      </c>
      <c r="S17" s="86">
        <v>43907</v>
      </c>
      <c r="T17" s="5">
        <v>648.08399999999995</v>
      </c>
      <c r="V17" s="86">
        <v>43907</v>
      </c>
      <c r="W17" s="5">
        <v>-8.8699999999999992</v>
      </c>
      <c r="Y17" s="1"/>
      <c r="Z17" s="84"/>
      <c r="AA17" s="1"/>
      <c r="AC17" s="84"/>
    </row>
    <row r="18" spans="2:29" x14ac:dyDescent="0.45">
      <c r="B18" s="86">
        <v>43906</v>
      </c>
      <c r="C18" s="5">
        <v>116.38</v>
      </c>
      <c r="E18" s="86">
        <v>43906</v>
      </c>
      <c r="F18" s="5">
        <v>0.75180000000000002</v>
      </c>
      <c r="G18" s="5">
        <v>2.8112947876971801</v>
      </c>
      <c r="I18" s="86">
        <v>43906</v>
      </c>
      <c r="J18" s="5">
        <v>82.69</v>
      </c>
      <c r="L18" s="86">
        <v>43906</v>
      </c>
      <c r="M18" s="5">
        <v>0.31030000000000002</v>
      </c>
      <c r="O18" s="86">
        <v>43906</v>
      </c>
      <c r="P18" s="5">
        <v>2386.13</v>
      </c>
      <c r="Q18" s="5">
        <v>77.691699999999997</v>
      </c>
      <c r="S18" s="86">
        <v>43906</v>
      </c>
      <c r="T18" s="5">
        <v>672.88900000000001</v>
      </c>
      <c r="V18" s="86">
        <v>43906</v>
      </c>
      <c r="W18" s="5">
        <v>3.25</v>
      </c>
      <c r="Y18" s="1"/>
      <c r="Z18" s="84"/>
      <c r="AA18" s="1"/>
      <c r="AC18" s="84"/>
    </row>
    <row r="19" spans="2:29" x14ac:dyDescent="0.45">
      <c r="B19" s="86">
        <v>43903</v>
      </c>
      <c r="C19" s="5">
        <v>127.5325</v>
      </c>
      <c r="E19" s="86">
        <v>43903</v>
      </c>
      <c r="F19" s="5">
        <v>0.96330000000000005</v>
      </c>
      <c r="G19" s="5">
        <v>2.3458539276775099</v>
      </c>
      <c r="I19" s="86">
        <v>43903</v>
      </c>
      <c r="J19" s="5">
        <v>57.83</v>
      </c>
      <c r="L19" s="86">
        <v>43903</v>
      </c>
      <c r="M19" s="5">
        <v>0.43430000000000002</v>
      </c>
      <c r="O19" s="86">
        <v>43903</v>
      </c>
      <c r="P19" s="5">
        <v>2711.02</v>
      </c>
      <c r="Q19" s="5">
        <v>50.7714</v>
      </c>
      <c r="S19" s="86">
        <v>43903</v>
      </c>
      <c r="T19" s="5">
        <v>560.10799999999995</v>
      </c>
      <c r="V19" s="86">
        <v>43903</v>
      </c>
      <c r="W19" s="5">
        <v>0</v>
      </c>
      <c r="Y19" s="1"/>
      <c r="Z19" s="84"/>
      <c r="AA19" s="1"/>
      <c r="AC19" s="84"/>
    </row>
    <row r="20" spans="2:29" x14ac:dyDescent="0.45">
      <c r="B20" s="86">
        <v>43902</v>
      </c>
      <c r="C20" s="5">
        <v>135.5</v>
      </c>
      <c r="E20" s="86">
        <v>43902</v>
      </c>
      <c r="F20" s="5">
        <v>0.77200000000000002</v>
      </c>
      <c r="G20" s="5">
        <v>2.9782787646558502</v>
      </c>
      <c r="I20" s="86">
        <v>43902</v>
      </c>
      <c r="J20" s="5">
        <v>75.47</v>
      </c>
      <c r="L20" s="86">
        <v>43902</v>
      </c>
      <c r="M20" s="5">
        <v>0.3049</v>
      </c>
      <c r="O20" s="86">
        <v>43902</v>
      </c>
      <c r="P20" s="5">
        <v>2480.64</v>
      </c>
      <c r="Q20" s="5">
        <v>68.755200000000002</v>
      </c>
      <c r="S20" s="86">
        <v>43902</v>
      </c>
      <c r="T20" s="5">
        <v>685.36</v>
      </c>
      <c r="V20" s="86">
        <v>43902</v>
      </c>
      <c r="W20" s="5">
        <v>-4</v>
      </c>
      <c r="Y20" s="1"/>
      <c r="Z20" s="84"/>
      <c r="AA20" s="1"/>
      <c r="AC20" s="84"/>
    </row>
    <row r="21" spans="2:29" x14ac:dyDescent="0.45">
      <c r="B21" s="86">
        <v>43901</v>
      </c>
      <c r="C21" s="5">
        <v>118.76</v>
      </c>
      <c r="E21" s="86">
        <v>43901</v>
      </c>
      <c r="F21" s="5">
        <v>0.87209999999999999</v>
      </c>
      <c r="G21" s="5">
        <v>2.9283396860109399</v>
      </c>
      <c r="I21" s="86">
        <v>43901</v>
      </c>
      <c r="J21" s="5">
        <v>53.9</v>
      </c>
      <c r="L21" s="86">
        <v>43901</v>
      </c>
      <c r="M21" s="5">
        <v>0.37090000000000001</v>
      </c>
      <c r="O21" s="86">
        <v>43901</v>
      </c>
      <c r="P21" s="5">
        <v>2741.38</v>
      </c>
      <c r="Q21" s="5">
        <v>48.505400000000002</v>
      </c>
      <c r="S21" s="86">
        <v>43901</v>
      </c>
      <c r="T21" s="5">
        <v>592.90499999999997</v>
      </c>
      <c r="V21" s="86">
        <v>43901</v>
      </c>
      <c r="W21" s="5">
        <v>0</v>
      </c>
      <c r="Y21" s="1"/>
      <c r="Z21" s="84"/>
      <c r="AA21" s="1"/>
      <c r="AC21" s="84"/>
    </row>
    <row r="22" spans="2:29" x14ac:dyDescent="0.45">
      <c r="B22" s="86">
        <v>43900</v>
      </c>
      <c r="C22" s="5">
        <v>113.27</v>
      </c>
      <c r="E22" s="86">
        <v>43900</v>
      </c>
      <c r="F22" s="5">
        <v>0.83330000000000004</v>
      </c>
      <c r="G22" s="5">
        <v>2.9907212173654698</v>
      </c>
      <c r="I22" s="86">
        <v>43900</v>
      </c>
      <c r="J22" s="5">
        <v>47.3</v>
      </c>
      <c r="L22" s="86">
        <v>43900</v>
      </c>
      <c r="M22" s="5">
        <v>0.2601</v>
      </c>
      <c r="O22" s="86">
        <v>43900</v>
      </c>
      <c r="P22" s="5">
        <v>2882.23</v>
      </c>
      <c r="Q22" s="5">
        <v>42.422400000000003</v>
      </c>
      <c r="S22" s="86">
        <v>43900</v>
      </c>
      <c r="T22" s="5">
        <v>536.14300000000003</v>
      </c>
      <c r="V22" s="86">
        <v>43900</v>
      </c>
      <c r="W22" s="5">
        <v>2.77</v>
      </c>
      <c r="Y22" s="1"/>
      <c r="Z22" s="84"/>
      <c r="AA22" s="1"/>
      <c r="AC22" s="84"/>
    </row>
    <row r="23" spans="2:29" x14ac:dyDescent="0.45">
      <c r="B23" s="86">
        <v>43899</v>
      </c>
      <c r="C23" s="5">
        <v>132.72999999999999</v>
      </c>
      <c r="E23" s="86">
        <v>43899</v>
      </c>
      <c r="F23" s="5">
        <v>0.62260000000000004</v>
      </c>
      <c r="G23" s="5">
        <v>1.8959168362562699</v>
      </c>
      <c r="I23" s="86">
        <v>43899</v>
      </c>
      <c r="J23" s="5">
        <v>54.46</v>
      </c>
      <c r="L23" s="86">
        <v>43899</v>
      </c>
      <c r="M23" s="5">
        <v>0.14930000000000004</v>
      </c>
      <c r="O23" s="86">
        <v>43899</v>
      </c>
      <c r="P23" s="5">
        <v>2746.56</v>
      </c>
      <c r="Q23" s="5">
        <v>49.362000000000002</v>
      </c>
      <c r="S23" s="86">
        <v>43899</v>
      </c>
      <c r="T23" s="5">
        <v>551</v>
      </c>
      <c r="V23" s="86">
        <v>43899</v>
      </c>
      <c r="W23" s="5">
        <v>8</v>
      </c>
      <c r="Y23" s="1"/>
      <c r="Z23" s="84"/>
      <c r="AA23" s="1"/>
      <c r="AC23" s="84"/>
    </row>
    <row r="24" spans="2:29" x14ac:dyDescent="0.45">
      <c r="B24" s="86">
        <v>43896</v>
      </c>
      <c r="C24" s="5">
        <v>100.55</v>
      </c>
      <c r="E24" s="86">
        <v>43896</v>
      </c>
      <c r="F24" s="5">
        <v>0.84079999999999999</v>
      </c>
      <c r="G24" s="5">
        <v>1.63500307848844</v>
      </c>
      <c r="I24" s="86">
        <v>43896</v>
      </c>
      <c r="J24" s="5">
        <v>41.94</v>
      </c>
      <c r="L24" s="86">
        <v>43896</v>
      </c>
      <c r="M24" s="5">
        <v>0.1966</v>
      </c>
      <c r="O24" s="86">
        <v>43896</v>
      </c>
      <c r="P24" s="5">
        <v>2972.37</v>
      </c>
      <c r="Q24" s="5">
        <v>36.245899999999999</v>
      </c>
      <c r="S24" s="86">
        <v>43896</v>
      </c>
      <c r="T24" s="5">
        <v>442.61099999999999</v>
      </c>
      <c r="V24" s="86">
        <v>43896</v>
      </c>
      <c r="W24" s="5">
        <v>7.75</v>
      </c>
      <c r="Y24" s="1"/>
      <c r="Z24" s="84"/>
      <c r="AA24" s="1"/>
      <c r="AC24" s="84"/>
    </row>
    <row r="25" spans="2:29" x14ac:dyDescent="0.45">
      <c r="B25" s="86">
        <v>43895</v>
      </c>
      <c r="C25" s="5">
        <v>84.310900000000004</v>
      </c>
      <c r="E25" s="86">
        <v>43895</v>
      </c>
      <c r="F25" s="5">
        <v>0.91800000000000004</v>
      </c>
      <c r="G25" s="5">
        <v>1.8802164015524001</v>
      </c>
      <c r="I25" s="86">
        <v>43895</v>
      </c>
      <c r="J25" s="5">
        <v>39.619999999999997</v>
      </c>
      <c r="L25" s="86">
        <v>43895</v>
      </c>
      <c r="M25" s="5">
        <v>0.23260000000000003</v>
      </c>
      <c r="O25" s="86">
        <v>43895</v>
      </c>
      <c r="P25" s="5">
        <v>3023.94</v>
      </c>
      <c r="Q25" s="5">
        <v>34.215600000000002</v>
      </c>
      <c r="S25" s="86">
        <v>43895</v>
      </c>
      <c r="T25" s="5">
        <v>407.45800000000003</v>
      </c>
      <c r="V25" s="86">
        <v>43895</v>
      </c>
      <c r="W25" s="5">
        <v>0.52</v>
      </c>
      <c r="Y25" s="1"/>
      <c r="Z25" s="84"/>
      <c r="AA25" s="1"/>
      <c r="AC25" s="84"/>
    </row>
    <row r="26" spans="2:29" x14ac:dyDescent="0.45">
      <c r="B26" s="86">
        <v>43894</v>
      </c>
      <c r="C26" s="5">
        <v>78.077100000000002</v>
      </c>
      <c r="E26" s="86">
        <v>43894</v>
      </c>
      <c r="F26" s="5">
        <v>1.0470999999999999</v>
      </c>
      <c r="G26" s="5">
        <v>1.7575744080977</v>
      </c>
      <c r="I26" s="86">
        <v>43894</v>
      </c>
      <c r="J26" s="5">
        <v>31.99</v>
      </c>
      <c r="L26" s="86">
        <v>43894</v>
      </c>
      <c r="M26" s="5">
        <v>0.2942999999999999</v>
      </c>
      <c r="O26" s="86">
        <v>43894</v>
      </c>
      <c r="P26" s="5">
        <v>3130.12</v>
      </c>
      <c r="Q26" s="5">
        <v>25.9788</v>
      </c>
      <c r="S26" s="86">
        <v>43894</v>
      </c>
      <c r="T26" s="5">
        <v>368.51799999999997</v>
      </c>
      <c r="V26" s="86">
        <v>43894</v>
      </c>
      <c r="W26" s="5">
        <v>-0.63</v>
      </c>
      <c r="Y26" s="1"/>
      <c r="Z26" s="84"/>
      <c r="AA26" s="1"/>
      <c r="AC26" s="84"/>
    </row>
    <row r="27" spans="2:29" x14ac:dyDescent="0.45">
      <c r="B27" s="86">
        <v>43893</v>
      </c>
      <c r="C27" s="5">
        <v>81.45</v>
      </c>
      <c r="E27" s="86">
        <v>43893</v>
      </c>
      <c r="F27" s="5">
        <v>0.98429999999999995</v>
      </c>
      <c r="G27" s="5">
        <v>1.3690567494933601</v>
      </c>
      <c r="I27" s="86">
        <v>43893</v>
      </c>
      <c r="J27" s="5">
        <v>36.82</v>
      </c>
      <c r="L27" s="86">
        <v>43893</v>
      </c>
      <c r="M27" s="5">
        <v>0.21699999999999997</v>
      </c>
      <c r="O27" s="86">
        <v>43893</v>
      </c>
      <c r="P27" s="5">
        <v>3003.37</v>
      </c>
      <c r="Q27" s="5">
        <v>32.398899999999998</v>
      </c>
      <c r="S27" s="86">
        <v>43893</v>
      </c>
      <c r="T27" s="5">
        <v>387.048</v>
      </c>
      <c r="V27" s="86">
        <v>43893</v>
      </c>
      <c r="W27" s="5">
        <v>-1.75</v>
      </c>
      <c r="Y27" s="1"/>
      <c r="Z27" s="84"/>
      <c r="AA27" s="1"/>
      <c r="AC27" s="84"/>
    </row>
    <row r="28" spans="2:29" x14ac:dyDescent="0.45">
      <c r="B28" s="86">
        <v>43892</v>
      </c>
      <c r="C28" s="5">
        <v>82.4</v>
      </c>
      <c r="E28" s="86">
        <v>43892</v>
      </c>
      <c r="F28" s="5">
        <v>1.1539999999999999</v>
      </c>
      <c r="G28" s="5">
        <v>0.98691212037006204</v>
      </c>
      <c r="I28" s="86">
        <v>43892</v>
      </c>
      <c r="J28" s="5">
        <v>33.42</v>
      </c>
      <c r="L28" s="86">
        <v>43892</v>
      </c>
      <c r="M28" s="5">
        <v>0.19219999999999993</v>
      </c>
      <c r="O28" s="86">
        <v>43892</v>
      </c>
      <c r="P28" s="5">
        <v>3090.23</v>
      </c>
      <c r="Q28" s="5">
        <v>27.665500000000002</v>
      </c>
      <c r="S28" s="86">
        <v>43892</v>
      </c>
      <c r="T28" s="5">
        <v>364.88099999999997</v>
      </c>
      <c r="V28" s="86">
        <v>43892</v>
      </c>
      <c r="W28" s="5">
        <v>-1</v>
      </c>
      <c r="Y28" s="1"/>
      <c r="Z28" s="84"/>
      <c r="AA28" s="1"/>
      <c r="AC28" s="84"/>
    </row>
    <row r="29" spans="2:29" x14ac:dyDescent="0.45">
      <c r="B29" s="86">
        <v>43889</v>
      </c>
      <c r="C29" s="5">
        <v>89.32</v>
      </c>
      <c r="E29" s="86">
        <v>43889</v>
      </c>
      <c r="F29" s="5">
        <v>1.1174999999999999</v>
      </c>
      <c r="G29" s="5">
        <v>0.72699990829893901</v>
      </c>
      <c r="I29" s="86">
        <v>43889</v>
      </c>
      <c r="J29" s="5">
        <v>40.11</v>
      </c>
      <c r="L29" s="86">
        <v>43889</v>
      </c>
      <c r="M29" s="5">
        <v>0.13249999999999995</v>
      </c>
      <c r="O29" s="86">
        <v>43889</v>
      </c>
      <c r="P29" s="5">
        <v>2954.22</v>
      </c>
      <c r="Q29" s="5">
        <v>37.075499999999998</v>
      </c>
      <c r="S29" s="86">
        <v>43889</v>
      </c>
      <c r="T29" s="5">
        <v>369.60700000000003</v>
      </c>
      <c r="V29" s="86">
        <v>43889</v>
      </c>
      <c r="W29" s="5">
        <v>-3.25</v>
      </c>
      <c r="Y29" s="1"/>
      <c r="Z29" s="84"/>
      <c r="AA29" s="1"/>
      <c r="AC29" s="84"/>
    </row>
    <row r="30" spans="2:29" x14ac:dyDescent="0.45">
      <c r="B30" s="86">
        <v>43888</v>
      </c>
      <c r="C30" s="5">
        <v>78.734999999999999</v>
      </c>
      <c r="E30" s="86">
        <v>43888</v>
      </c>
      <c r="F30" s="5">
        <v>1.2064999999999999</v>
      </c>
      <c r="G30" s="5">
        <v>0.76237120223680999</v>
      </c>
      <c r="I30" s="86">
        <v>43888</v>
      </c>
      <c r="J30" s="5">
        <v>39.159999999999997</v>
      </c>
      <c r="L30" s="86">
        <v>43888</v>
      </c>
      <c r="M30" s="5">
        <v>9.9499999999999922E-2</v>
      </c>
      <c r="O30" s="86">
        <v>43888</v>
      </c>
      <c r="P30" s="5">
        <v>2978.76</v>
      </c>
      <c r="Q30" s="5">
        <v>35.604599999999998</v>
      </c>
      <c r="S30" s="86">
        <v>43888</v>
      </c>
      <c r="T30" s="5">
        <v>373.11500000000001</v>
      </c>
      <c r="V30" s="86">
        <v>43888</v>
      </c>
      <c r="W30" s="5">
        <v>-5.5</v>
      </c>
      <c r="Y30" s="1"/>
      <c r="Z30" s="84"/>
      <c r="AA30" s="1"/>
      <c r="AC30" s="84"/>
    </row>
    <row r="31" spans="2:29" x14ac:dyDescent="0.45">
      <c r="B31" s="86">
        <v>43887</v>
      </c>
      <c r="C31" s="5">
        <v>76.87</v>
      </c>
      <c r="E31" s="86">
        <v>43887</v>
      </c>
      <c r="F31" s="5">
        <v>1.2871999999999999</v>
      </c>
      <c r="G31" s="5">
        <v>0.69308459079682205</v>
      </c>
      <c r="I31" s="86">
        <v>43887</v>
      </c>
      <c r="J31" s="5">
        <v>27.56</v>
      </c>
      <c r="L31" s="86">
        <v>43887</v>
      </c>
      <c r="M31" s="5">
        <v>7.7999999999999847E-2</v>
      </c>
      <c r="O31" s="86">
        <v>43887</v>
      </c>
      <c r="P31" s="5">
        <v>3116.39</v>
      </c>
      <c r="Q31" s="5">
        <v>24.192499999999999</v>
      </c>
      <c r="S31" s="86">
        <v>43887</v>
      </c>
      <c r="T31" s="5">
        <v>344.18400000000003</v>
      </c>
      <c r="V31" s="86">
        <v>43887</v>
      </c>
      <c r="W31" s="5">
        <v>-5.25</v>
      </c>
      <c r="Y31" s="1"/>
      <c r="Z31" s="84"/>
      <c r="AA31" s="1"/>
      <c r="AC31" s="84"/>
    </row>
    <row r="32" spans="2:29" x14ac:dyDescent="0.45">
      <c r="B32" s="86">
        <v>43886</v>
      </c>
      <c r="C32" s="5">
        <v>76.790000000000006</v>
      </c>
      <c r="E32" s="86">
        <v>43886</v>
      </c>
      <c r="F32" s="5">
        <v>1.2886</v>
      </c>
      <c r="G32" s="5">
        <v>0.54129940883026895</v>
      </c>
      <c r="I32" s="86">
        <v>43886</v>
      </c>
      <c r="J32" s="5">
        <v>27.85</v>
      </c>
      <c r="L32" s="86">
        <v>43886</v>
      </c>
      <c r="M32" s="5">
        <v>3.9599999999999858E-2</v>
      </c>
      <c r="O32" s="86">
        <v>43886</v>
      </c>
      <c r="P32" s="5">
        <v>3128.21</v>
      </c>
      <c r="Q32" s="5">
        <v>24.125900000000001</v>
      </c>
      <c r="S32" s="86">
        <v>43886</v>
      </c>
      <c r="T32" s="5">
        <v>338.51</v>
      </c>
      <c r="V32" s="86">
        <v>43886</v>
      </c>
      <c r="W32" s="5">
        <v>-6.5</v>
      </c>
      <c r="Y32" s="1"/>
      <c r="Z32" s="84"/>
      <c r="AA32" s="1"/>
      <c r="AC32" s="84"/>
    </row>
    <row r="33" spans="2:29" x14ac:dyDescent="0.45">
      <c r="B33" s="86">
        <v>43885</v>
      </c>
      <c r="C33" s="5">
        <v>77.768699999999995</v>
      </c>
      <c r="E33" s="86">
        <v>43885</v>
      </c>
      <c r="F33" s="5">
        <v>1.3021</v>
      </c>
      <c r="G33" s="5">
        <v>0.69871747986340305</v>
      </c>
      <c r="I33" s="86">
        <v>43885</v>
      </c>
      <c r="J33" s="5">
        <v>25.03</v>
      </c>
      <c r="L33" s="86">
        <v>43885</v>
      </c>
      <c r="M33" s="5">
        <v>3.6499999999999977E-2</v>
      </c>
      <c r="O33" s="86">
        <v>43885</v>
      </c>
      <c r="P33" s="5">
        <v>3225.89</v>
      </c>
      <c r="Q33" s="5">
        <v>21.5916</v>
      </c>
      <c r="S33" s="86">
        <v>43885</v>
      </c>
      <c r="T33" s="5">
        <v>326.43</v>
      </c>
      <c r="V33" s="86">
        <v>43885</v>
      </c>
      <c r="W33" s="5">
        <v>-6.88</v>
      </c>
      <c r="Y33" s="1"/>
      <c r="Z33" s="84"/>
      <c r="AA33" s="1"/>
      <c r="AC33" s="84"/>
    </row>
    <row r="34" spans="2:29" x14ac:dyDescent="0.45">
      <c r="B34" s="86">
        <v>43882</v>
      </c>
      <c r="C34" s="5">
        <v>72</v>
      </c>
      <c r="E34" s="86">
        <v>43882</v>
      </c>
      <c r="F34" s="5">
        <v>1.3977999999999999</v>
      </c>
      <c r="G34" s="5">
        <v>0.49466161834800398</v>
      </c>
      <c r="I34" s="86">
        <v>43882</v>
      </c>
      <c r="J34" s="5">
        <v>17.079999999999998</v>
      </c>
      <c r="L34" s="86">
        <v>43882</v>
      </c>
      <c r="M34" s="5">
        <v>3.0999999999999917E-2</v>
      </c>
      <c r="O34" s="86">
        <v>43882</v>
      </c>
      <c r="P34" s="5">
        <v>3337.75</v>
      </c>
      <c r="Q34" s="5">
        <v>14.132400000000001</v>
      </c>
      <c r="S34" s="86">
        <v>43882</v>
      </c>
      <c r="T34" s="5">
        <v>294.80099999999999</v>
      </c>
      <c r="V34" s="86">
        <v>43882</v>
      </c>
      <c r="W34" s="5">
        <v>-7.38</v>
      </c>
      <c r="Y34" s="1"/>
      <c r="Z34" s="84"/>
      <c r="AA34" s="1"/>
      <c r="AC34" s="84"/>
    </row>
    <row r="35" spans="2:29" x14ac:dyDescent="0.45">
      <c r="B35" s="86">
        <v>43881</v>
      </c>
      <c r="C35" s="5">
        <v>69.194999999999993</v>
      </c>
      <c r="E35" s="86">
        <v>43881</v>
      </c>
      <c r="F35" s="5">
        <v>1.4539</v>
      </c>
      <c r="G35" s="5">
        <v>0.49210579824532302</v>
      </c>
      <c r="I35" s="86">
        <v>43881</v>
      </c>
      <c r="J35" s="5">
        <v>15.56</v>
      </c>
      <c r="L35" s="86">
        <v>43881</v>
      </c>
      <c r="M35" s="5">
        <v>4.2100000000000026E-2</v>
      </c>
      <c r="O35" s="86">
        <v>43881</v>
      </c>
      <c r="P35" s="5">
        <v>3373.23</v>
      </c>
      <c r="Q35" s="5">
        <v>12.4344</v>
      </c>
      <c r="S35" s="86">
        <v>43881</v>
      </c>
      <c r="T35" s="5">
        <v>288.72399999999999</v>
      </c>
      <c r="V35" s="86">
        <v>43881</v>
      </c>
      <c r="W35" s="5">
        <v>-6.25</v>
      </c>
      <c r="Y35" s="1"/>
      <c r="Z35" s="84"/>
      <c r="AA35" s="1"/>
      <c r="AC35" s="84"/>
    </row>
    <row r="36" spans="2:29" x14ac:dyDescent="0.45">
      <c r="B36" s="86">
        <v>43880</v>
      </c>
      <c r="C36" s="5">
        <v>66.408299999999997</v>
      </c>
      <c r="E36" s="86">
        <v>43880</v>
      </c>
      <c r="F36" s="5">
        <v>1.5101</v>
      </c>
      <c r="G36" s="5">
        <v>0.37884376727088898</v>
      </c>
      <c r="I36" s="86">
        <v>43880</v>
      </c>
      <c r="J36" s="5">
        <v>14.38</v>
      </c>
      <c r="L36" s="86">
        <v>43880</v>
      </c>
      <c r="M36" s="5">
        <v>5.7399999999999896E-2</v>
      </c>
      <c r="O36" s="86">
        <v>43880</v>
      </c>
      <c r="P36" s="5">
        <v>3386.15</v>
      </c>
      <c r="Q36" s="5">
        <v>11.264799999999999</v>
      </c>
      <c r="S36" s="86">
        <v>43880</v>
      </c>
      <c r="T36" s="5">
        <v>286.95499999999998</v>
      </c>
      <c r="V36" s="86">
        <v>43880</v>
      </c>
      <c r="W36" s="5">
        <v>-5.75</v>
      </c>
      <c r="Y36" s="1"/>
      <c r="Z36" s="84"/>
      <c r="AA36" s="1"/>
      <c r="AC36" s="84"/>
    </row>
    <row r="37" spans="2:29" x14ac:dyDescent="0.45">
      <c r="B37" s="86">
        <v>43879</v>
      </c>
      <c r="C37" s="5">
        <v>67.540000000000006</v>
      </c>
      <c r="E37" s="86">
        <v>43879</v>
      </c>
      <c r="F37" s="5">
        <v>1.5011999999999999</v>
      </c>
      <c r="G37" s="5">
        <v>0.28221587481925903</v>
      </c>
      <c r="I37" s="86">
        <v>43879</v>
      </c>
      <c r="J37" s="5">
        <v>14.83</v>
      </c>
      <c r="L37" s="86">
        <v>43879</v>
      </c>
      <c r="M37" s="5">
        <v>6.4199999999999813E-2</v>
      </c>
      <c r="O37" s="86">
        <v>43879</v>
      </c>
      <c r="P37" s="5">
        <v>3370.29</v>
      </c>
      <c r="Q37" s="5">
        <v>11.769600000000001</v>
      </c>
      <c r="S37" s="86">
        <v>43879</v>
      </c>
      <c r="T37" s="5">
        <v>287.935</v>
      </c>
      <c r="V37" s="86">
        <v>43879</v>
      </c>
      <c r="W37" s="5">
        <v>-6</v>
      </c>
      <c r="Y37" s="1"/>
      <c r="Z37" s="84"/>
      <c r="AA37" s="1"/>
      <c r="AC37" s="84"/>
    </row>
    <row r="38" spans="2:29" x14ac:dyDescent="0.45">
      <c r="B38" s="86">
        <v>43878</v>
      </c>
      <c r="C38" s="5">
        <v>66.28</v>
      </c>
      <c r="E38" s="86">
        <v>43878</v>
      </c>
      <c r="F38" s="5">
        <v>1.5339</v>
      </c>
      <c r="G38" s="5">
        <v>0.55248764692072505</v>
      </c>
      <c r="I38" s="86">
        <v>43875</v>
      </c>
      <c r="J38" s="5">
        <v>13.68</v>
      </c>
      <c r="L38" s="86">
        <v>43878</v>
      </c>
      <c r="M38" s="5">
        <v>6.9199999999999928E-2</v>
      </c>
      <c r="O38" s="86">
        <v>43875</v>
      </c>
      <c r="P38" s="5">
        <v>3380.16</v>
      </c>
      <c r="Q38" s="5">
        <v>10.9283</v>
      </c>
      <c r="S38" s="86">
        <v>43875</v>
      </c>
      <c r="T38" s="5">
        <v>284.339</v>
      </c>
      <c r="V38" s="86">
        <v>43878</v>
      </c>
      <c r="W38" s="5">
        <v>-5.5</v>
      </c>
      <c r="Y38" s="1"/>
      <c r="Z38" s="84"/>
      <c r="AA38" s="1"/>
      <c r="AC38" s="84"/>
    </row>
    <row r="39" spans="2:29" x14ac:dyDescent="0.45">
      <c r="B39" s="86">
        <v>43875</v>
      </c>
      <c r="C39" s="5">
        <v>66.352599999999995</v>
      </c>
      <c r="E39" s="86">
        <v>43875</v>
      </c>
      <c r="F39" s="5">
        <v>1.5318000000000001</v>
      </c>
      <c r="G39" s="5">
        <v>0.61970518528302299</v>
      </c>
      <c r="I39" s="86">
        <v>43874</v>
      </c>
      <c r="J39" s="5">
        <v>14.15</v>
      </c>
      <c r="L39" s="86">
        <v>43875</v>
      </c>
      <c r="M39" s="5">
        <v>7.3100000000000165E-2</v>
      </c>
      <c r="O39" s="86">
        <v>43874</v>
      </c>
      <c r="P39" s="5">
        <v>3373.94</v>
      </c>
      <c r="Q39" s="5">
        <v>11.4702</v>
      </c>
      <c r="S39" s="86">
        <v>43874</v>
      </c>
      <c r="T39" s="5">
        <v>281.12799999999999</v>
      </c>
      <c r="V39" s="86">
        <v>43875</v>
      </c>
      <c r="W39" s="5">
        <v>-5.5</v>
      </c>
      <c r="Y39" s="1"/>
      <c r="Z39" s="84"/>
      <c r="AA39" s="1"/>
      <c r="AC39" s="84"/>
    </row>
    <row r="40" spans="2:29" x14ac:dyDescent="0.45">
      <c r="B40" s="86">
        <v>43874</v>
      </c>
      <c r="C40" s="5">
        <v>65.781099999999995</v>
      </c>
      <c r="E40" s="86">
        <v>43874</v>
      </c>
      <c r="F40" s="5">
        <v>1.5687</v>
      </c>
      <c r="G40" s="5">
        <v>0.54702661422152699</v>
      </c>
      <c r="I40" s="86">
        <v>43873</v>
      </c>
      <c r="J40" s="5">
        <v>13.74</v>
      </c>
      <c r="L40" s="86">
        <v>43874</v>
      </c>
      <c r="M40" s="5">
        <v>9.2899999999999983E-2</v>
      </c>
      <c r="O40" s="86">
        <v>43873</v>
      </c>
      <c r="P40" s="5">
        <v>3379.45</v>
      </c>
      <c r="Q40" s="5">
        <v>10.98</v>
      </c>
      <c r="S40" s="86">
        <v>43873</v>
      </c>
      <c r="T40" s="5">
        <v>280.34300000000002</v>
      </c>
      <c r="V40" s="86">
        <v>43874</v>
      </c>
      <c r="W40" s="5">
        <v>-5.12</v>
      </c>
      <c r="Y40" s="1"/>
      <c r="Z40" s="84"/>
      <c r="AA40" s="1"/>
      <c r="AC40" s="84"/>
    </row>
    <row r="41" spans="2:29" x14ac:dyDescent="0.45">
      <c r="B41" s="86">
        <v>43873</v>
      </c>
      <c r="C41" s="5">
        <v>65.709999999999994</v>
      </c>
      <c r="E41" s="86">
        <v>43873</v>
      </c>
      <c r="F41" s="5">
        <v>1.5893999999999999</v>
      </c>
      <c r="G41" s="5">
        <v>0.78800709599173901</v>
      </c>
      <c r="I41" s="86">
        <v>43872</v>
      </c>
      <c r="J41" s="5">
        <v>15.18</v>
      </c>
      <c r="L41" s="86">
        <v>43873</v>
      </c>
      <c r="M41" s="5">
        <v>0.10040000000000004</v>
      </c>
      <c r="O41" s="86">
        <v>43872</v>
      </c>
      <c r="P41" s="5">
        <v>3357.75</v>
      </c>
      <c r="Q41" s="5">
        <v>12.3011</v>
      </c>
      <c r="S41" s="86">
        <v>43872</v>
      </c>
      <c r="T41" s="5">
        <v>283.851</v>
      </c>
      <c r="V41" s="86">
        <v>43873</v>
      </c>
      <c r="W41" s="5">
        <v>-4.5</v>
      </c>
      <c r="Y41" s="1"/>
      <c r="Z41" s="84"/>
      <c r="AA41" s="1"/>
      <c r="AC41" s="84"/>
    </row>
    <row r="42" spans="2:29" x14ac:dyDescent="0.45">
      <c r="B42" s="86">
        <v>43872</v>
      </c>
      <c r="C42" s="5">
        <v>66.904799999999994</v>
      </c>
      <c r="E42" s="86">
        <v>43872</v>
      </c>
      <c r="F42" s="5">
        <v>1.5472999999999999</v>
      </c>
      <c r="G42" s="5">
        <v>0.62307779075596403</v>
      </c>
      <c r="I42" s="86">
        <v>43871</v>
      </c>
      <c r="J42" s="5">
        <v>15.04</v>
      </c>
      <c r="L42" s="86">
        <v>43872</v>
      </c>
      <c r="M42" s="5">
        <v>9.1199999999999948E-2</v>
      </c>
      <c r="O42" s="86">
        <v>43871</v>
      </c>
      <c r="P42" s="5">
        <v>3352.09</v>
      </c>
      <c r="Q42" s="5">
        <v>12.183299999999999</v>
      </c>
      <c r="S42" s="86">
        <v>43871</v>
      </c>
      <c r="T42" s="5">
        <v>287.74799999999999</v>
      </c>
      <c r="V42" s="86">
        <v>43872</v>
      </c>
      <c r="W42" s="5">
        <v>-5.5</v>
      </c>
      <c r="Y42" s="1"/>
      <c r="Z42" s="84"/>
      <c r="AA42" s="1"/>
      <c r="AC42" s="84"/>
    </row>
    <row r="43" spans="2:29" x14ac:dyDescent="0.45">
      <c r="B43" s="86">
        <v>43871</v>
      </c>
      <c r="C43" s="5">
        <v>67.912899999999993</v>
      </c>
      <c r="E43" s="86">
        <v>43871</v>
      </c>
      <c r="F43" s="5">
        <v>1.5169000000000001</v>
      </c>
      <c r="G43" s="5">
        <v>0.80307898117183896</v>
      </c>
      <c r="I43" s="86">
        <v>43868</v>
      </c>
      <c r="J43" s="5">
        <v>15.47</v>
      </c>
      <c r="L43" s="86">
        <v>43871</v>
      </c>
      <c r="M43" s="5">
        <v>8.560000000000012E-2</v>
      </c>
      <c r="O43" s="86">
        <v>43868</v>
      </c>
      <c r="P43" s="5">
        <v>3327.71</v>
      </c>
      <c r="Q43" s="5">
        <v>12.946899999999999</v>
      </c>
      <c r="S43" s="86">
        <v>43868</v>
      </c>
      <c r="T43" s="5">
        <v>290.09699999999998</v>
      </c>
      <c r="V43" s="86">
        <v>43871</v>
      </c>
      <c r="W43" s="5">
        <v>-5.38</v>
      </c>
      <c r="Y43" s="1"/>
      <c r="Z43" s="84"/>
      <c r="AA43" s="1"/>
      <c r="AC43" s="84"/>
    </row>
    <row r="44" spans="2:29" x14ac:dyDescent="0.45">
      <c r="B44" s="86">
        <v>43868</v>
      </c>
      <c r="C44" s="5">
        <v>67.568600000000004</v>
      </c>
      <c r="E44" s="86">
        <v>43868</v>
      </c>
      <c r="F44" s="5">
        <v>1.54</v>
      </c>
      <c r="G44" s="5">
        <v>1.00061626843994</v>
      </c>
      <c r="I44" s="86">
        <v>43867</v>
      </c>
      <c r="J44" s="5">
        <v>14.96</v>
      </c>
      <c r="L44" s="86">
        <v>43868</v>
      </c>
      <c r="M44" s="5">
        <v>8.4799999999999986E-2</v>
      </c>
      <c r="O44" s="86">
        <v>43867</v>
      </c>
      <c r="P44" s="5">
        <v>3345.78</v>
      </c>
      <c r="Q44" s="5">
        <v>12.314500000000001</v>
      </c>
      <c r="S44" s="86">
        <v>43867</v>
      </c>
      <c r="T44" s="5">
        <v>284.66500000000002</v>
      </c>
      <c r="V44" s="86">
        <v>43868</v>
      </c>
      <c r="W44" s="5">
        <v>-4.43</v>
      </c>
      <c r="Y44" s="1"/>
      <c r="Z44" s="84"/>
      <c r="AA44" s="1"/>
      <c r="AC44" s="84"/>
    </row>
    <row r="45" spans="2:29" x14ac:dyDescent="0.45">
      <c r="B45" s="86">
        <v>43867</v>
      </c>
      <c r="C45" s="5">
        <v>63.4</v>
      </c>
      <c r="E45" s="86">
        <v>43867</v>
      </c>
      <c r="F45" s="5">
        <v>1.6031</v>
      </c>
      <c r="G45" s="5">
        <v>0.56320896062947401</v>
      </c>
      <c r="I45" s="86">
        <v>43866</v>
      </c>
      <c r="J45" s="5">
        <v>15.15</v>
      </c>
      <c r="L45" s="86">
        <v>43867</v>
      </c>
      <c r="M45" s="5">
        <v>9.8500000000000032E-2</v>
      </c>
      <c r="O45" s="86">
        <v>43866</v>
      </c>
      <c r="P45" s="5">
        <v>3334.69</v>
      </c>
      <c r="Q45" s="5">
        <v>12.6816</v>
      </c>
      <c r="S45" s="86">
        <v>43866</v>
      </c>
      <c r="T45" s="5">
        <v>283.31400000000002</v>
      </c>
      <c r="V45" s="86">
        <v>43867</v>
      </c>
      <c r="W45" s="5">
        <v>-4</v>
      </c>
      <c r="Y45" s="1"/>
      <c r="Z45" s="84"/>
      <c r="AA45" s="1"/>
      <c r="AC45" s="84"/>
    </row>
    <row r="46" spans="2:29" x14ac:dyDescent="0.45">
      <c r="B46" s="86">
        <v>43866</v>
      </c>
      <c r="C46" s="5">
        <v>64.970600000000005</v>
      </c>
      <c r="E46" s="86">
        <v>43866</v>
      </c>
      <c r="F46" s="5">
        <v>1.6114999999999999</v>
      </c>
      <c r="G46" s="5">
        <v>1.1335909021041699</v>
      </c>
      <c r="I46" s="86">
        <v>43865</v>
      </c>
      <c r="J46" s="5">
        <v>16.05</v>
      </c>
      <c r="L46" s="86">
        <v>43866</v>
      </c>
      <c r="M46" s="5">
        <v>0.10559999999999992</v>
      </c>
      <c r="O46" s="86">
        <v>43865</v>
      </c>
      <c r="P46" s="5">
        <v>3297.59</v>
      </c>
      <c r="Q46" s="5">
        <v>13.785600000000001</v>
      </c>
      <c r="S46" s="86">
        <v>43865</v>
      </c>
      <c r="T46" s="5">
        <v>293.96699999999998</v>
      </c>
      <c r="V46" s="86">
        <v>43866</v>
      </c>
      <c r="W46" s="5">
        <v>-4.0999999999999996</v>
      </c>
      <c r="Y46" s="1"/>
      <c r="Z46" s="84"/>
      <c r="AA46" s="1"/>
      <c r="AC46" s="84"/>
    </row>
    <row r="47" spans="2:29" x14ac:dyDescent="0.45">
      <c r="B47" s="86">
        <v>43865</v>
      </c>
      <c r="C47" s="5">
        <v>66.806100000000001</v>
      </c>
      <c r="E47" s="86">
        <v>43865</v>
      </c>
      <c r="F47" s="5">
        <v>1.5548</v>
      </c>
      <c r="G47" s="5">
        <v>1.05928658382265</v>
      </c>
      <c r="I47" s="86">
        <v>43864</v>
      </c>
      <c r="J47" s="5">
        <v>17.97</v>
      </c>
      <c r="L47" s="86">
        <v>43865</v>
      </c>
      <c r="M47" s="5">
        <v>7.6899999999999968E-2</v>
      </c>
      <c r="O47" s="86">
        <v>43864</v>
      </c>
      <c r="P47" s="5">
        <v>3248.92</v>
      </c>
      <c r="Q47" s="5">
        <v>15.577199999999999</v>
      </c>
      <c r="S47" s="86">
        <v>43864</v>
      </c>
      <c r="T47" s="5">
        <v>306.07499999999999</v>
      </c>
      <c r="V47" s="86">
        <v>43865</v>
      </c>
      <c r="W47" s="5">
        <v>-4.5</v>
      </c>
      <c r="Y47" s="1"/>
      <c r="Z47" s="84"/>
      <c r="AA47" s="1"/>
      <c r="AC47" s="84"/>
    </row>
    <row r="48" spans="2:29" x14ac:dyDescent="0.45">
      <c r="B48" s="86">
        <v>43864</v>
      </c>
      <c r="C48" s="5">
        <v>69.7654</v>
      </c>
      <c r="E48" s="86">
        <v>43864</v>
      </c>
      <c r="F48" s="5">
        <v>1.4835</v>
      </c>
      <c r="G48" s="5">
        <v>0.87982580662310805</v>
      </c>
      <c r="I48" s="86">
        <v>43861</v>
      </c>
      <c r="J48" s="5">
        <v>18.84</v>
      </c>
      <c r="L48" s="86">
        <v>43864</v>
      </c>
      <c r="M48" s="5">
        <v>6.6999999999999948E-2</v>
      </c>
      <c r="O48" s="86">
        <v>43861</v>
      </c>
      <c r="P48" s="5">
        <v>3225.52</v>
      </c>
      <c r="Q48" s="5">
        <v>16.062999999999999</v>
      </c>
      <c r="S48" s="86">
        <v>43861</v>
      </c>
      <c r="T48" s="5">
        <v>304.93400000000003</v>
      </c>
      <c r="V48" s="86">
        <v>43864</v>
      </c>
      <c r="W48" s="5">
        <v>-4.5</v>
      </c>
      <c r="Y48" s="1"/>
      <c r="Z48" s="84"/>
      <c r="AA48" s="1"/>
      <c r="AC48" s="84"/>
    </row>
    <row r="49" spans="2:29" x14ac:dyDescent="0.45">
      <c r="B49" s="86">
        <v>43861</v>
      </c>
      <c r="C49" s="5">
        <v>71.78</v>
      </c>
      <c r="E49" s="86">
        <v>43861</v>
      </c>
      <c r="F49" s="5">
        <v>1.4525000000000001</v>
      </c>
      <c r="G49" s="5">
        <v>1.0218757181445</v>
      </c>
      <c r="I49" s="86">
        <v>43860</v>
      </c>
      <c r="J49" s="5">
        <v>15.49</v>
      </c>
      <c r="L49" s="86">
        <v>43861</v>
      </c>
      <c r="M49" s="5">
        <v>7.4200000000000044E-2</v>
      </c>
      <c r="O49" s="86">
        <v>43860</v>
      </c>
      <c r="P49" s="5">
        <v>3283.66</v>
      </c>
      <c r="Q49" s="5">
        <v>13.2583</v>
      </c>
      <c r="S49" s="86">
        <v>43860</v>
      </c>
      <c r="T49" s="5">
        <v>297.351</v>
      </c>
      <c r="V49" s="86">
        <v>43861</v>
      </c>
      <c r="W49" s="5">
        <v>-5.5</v>
      </c>
      <c r="Y49" s="1"/>
      <c r="Z49" s="84"/>
      <c r="AA49" s="1"/>
      <c r="AC49" s="84"/>
    </row>
    <row r="50" spans="2:29" x14ac:dyDescent="0.45">
      <c r="B50" s="86">
        <v>43860</v>
      </c>
      <c r="C50" s="5">
        <v>69.900000000000006</v>
      </c>
      <c r="E50" s="86">
        <v>43860</v>
      </c>
      <c r="F50" s="5">
        <v>1.5361</v>
      </c>
      <c r="G50" s="5">
        <v>1.0213753146289299</v>
      </c>
      <c r="I50" s="86">
        <v>43859</v>
      </c>
      <c r="J50" s="5">
        <v>16.39</v>
      </c>
      <c r="L50" s="86">
        <v>43860</v>
      </c>
      <c r="M50" s="5">
        <v>6.3600000000000101E-2</v>
      </c>
      <c r="O50" s="86">
        <v>43859</v>
      </c>
      <c r="P50" s="5">
        <v>3273.4</v>
      </c>
      <c r="Q50" s="5">
        <v>14.228999999999999</v>
      </c>
      <c r="S50" s="86">
        <v>43859</v>
      </c>
      <c r="T50" s="5">
        <v>302.40699999999998</v>
      </c>
      <c r="V50" s="86">
        <v>43860</v>
      </c>
      <c r="W50" s="5">
        <v>-5</v>
      </c>
      <c r="Y50" s="1"/>
      <c r="Z50" s="84"/>
      <c r="AA50" s="1"/>
      <c r="AC50" s="84"/>
    </row>
    <row r="51" spans="2:29" x14ac:dyDescent="0.45">
      <c r="B51" s="86">
        <v>43859</v>
      </c>
      <c r="C51" s="5">
        <v>68.057400000000001</v>
      </c>
      <c r="E51" s="86">
        <v>43859</v>
      </c>
      <c r="F51" s="5">
        <v>1.5362</v>
      </c>
      <c r="G51" s="5">
        <v>0.99579643167332998</v>
      </c>
      <c r="I51" s="86">
        <v>43858</v>
      </c>
      <c r="J51" s="5">
        <v>16.28</v>
      </c>
      <c r="L51" s="86">
        <v>43859</v>
      </c>
      <c r="M51" s="5">
        <v>6.0599999999999987E-2</v>
      </c>
      <c r="O51" s="86">
        <v>43858</v>
      </c>
      <c r="P51" s="5">
        <v>3276.24</v>
      </c>
      <c r="Q51" s="5">
        <v>14.1654</v>
      </c>
      <c r="S51" s="86">
        <v>43858</v>
      </c>
      <c r="T51" s="5">
        <v>296.834</v>
      </c>
      <c r="V51" s="86">
        <v>43859</v>
      </c>
      <c r="W51" s="5">
        <v>-4.75</v>
      </c>
      <c r="Y51" s="1"/>
      <c r="Z51" s="84"/>
      <c r="AA51" s="1"/>
      <c r="AC51" s="84"/>
    </row>
    <row r="52" spans="2:29" x14ac:dyDescent="0.45">
      <c r="B52" s="86">
        <v>43858</v>
      </c>
      <c r="C52" s="5">
        <v>66.500500000000002</v>
      </c>
      <c r="E52" s="86">
        <v>43858</v>
      </c>
      <c r="F52" s="5">
        <v>1.6042000000000001</v>
      </c>
      <c r="G52" s="5">
        <v>0.94633861980442102</v>
      </c>
      <c r="I52" s="86">
        <v>43857</v>
      </c>
      <c r="J52" s="5">
        <v>18.23</v>
      </c>
      <c r="L52" s="86">
        <v>43858</v>
      </c>
      <c r="M52" s="5">
        <v>7.8400000000000025E-2</v>
      </c>
      <c r="O52" s="86">
        <v>43857</v>
      </c>
      <c r="P52" s="5">
        <v>3243.63</v>
      </c>
      <c r="Q52" s="5">
        <v>15.837899999999999</v>
      </c>
      <c r="S52" s="86">
        <v>43857</v>
      </c>
      <c r="T52" s="5">
        <v>309.661</v>
      </c>
      <c r="V52" s="86">
        <v>43858</v>
      </c>
      <c r="W52" s="5">
        <v>-5.38</v>
      </c>
      <c r="Y52" s="1"/>
      <c r="Z52" s="84"/>
      <c r="AA52" s="1"/>
      <c r="AC52" s="84"/>
    </row>
    <row r="53" spans="2:29" x14ac:dyDescent="0.45">
      <c r="B53" s="86">
        <v>43857</v>
      </c>
      <c r="C53" s="5">
        <v>67.665300000000002</v>
      </c>
      <c r="E53" s="86">
        <v>43857</v>
      </c>
      <c r="F53" s="5">
        <v>1.5508</v>
      </c>
      <c r="G53" s="5">
        <v>0.47764414927154097</v>
      </c>
      <c r="I53" s="86">
        <v>43854</v>
      </c>
      <c r="J53" s="5">
        <v>14.56</v>
      </c>
      <c r="L53" s="86">
        <v>43857</v>
      </c>
      <c r="M53" s="5">
        <v>5.8400000000000007E-2</v>
      </c>
      <c r="O53" s="86">
        <v>43854</v>
      </c>
      <c r="P53" s="5">
        <v>3295.47</v>
      </c>
      <c r="Q53" s="5">
        <v>12.3413</v>
      </c>
      <c r="S53" s="86">
        <v>43854</v>
      </c>
      <c r="T53" s="5">
        <v>295.41199999999998</v>
      </c>
      <c r="V53" s="86">
        <v>43857</v>
      </c>
      <c r="W53" s="5">
        <v>-5.75</v>
      </c>
      <c r="Y53" s="1"/>
      <c r="Z53" s="84"/>
      <c r="AA53" s="1"/>
      <c r="AC53" s="84"/>
    </row>
    <row r="54" spans="2:29" x14ac:dyDescent="0.45">
      <c r="B54" s="86">
        <v>43854</v>
      </c>
      <c r="C54" s="5">
        <v>65.099999999999994</v>
      </c>
      <c r="E54" s="86">
        <v>43854</v>
      </c>
      <c r="F54" s="5">
        <v>1.6343000000000001</v>
      </c>
      <c r="G54" s="5">
        <v>0.27453812728532401</v>
      </c>
      <c r="I54" s="86">
        <v>43853</v>
      </c>
      <c r="J54" s="5">
        <v>12.98</v>
      </c>
      <c r="L54" s="86">
        <v>43854</v>
      </c>
      <c r="M54" s="5">
        <v>7.9400000000000137E-2</v>
      </c>
      <c r="O54" s="86">
        <v>43853</v>
      </c>
      <c r="P54" s="5">
        <v>3325.54</v>
      </c>
      <c r="Q54" s="5">
        <v>10.599299999999999</v>
      </c>
      <c r="S54" s="86">
        <v>43853</v>
      </c>
      <c r="T54" s="5">
        <v>289.70699999999999</v>
      </c>
      <c r="V54" s="86">
        <v>43854</v>
      </c>
      <c r="W54" s="5">
        <v>-5</v>
      </c>
      <c r="Y54" s="1"/>
      <c r="Z54" s="84"/>
      <c r="AA54" s="1"/>
      <c r="AC54" s="84"/>
    </row>
    <row r="55" spans="2:29" x14ac:dyDescent="0.45">
      <c r="B55" s="86">
        <v>43853</v>
      </c>
      <c r="C55" s="5">
        <v>62.621499999999997</v>
      </c>
      <c r="E55" s="86">
        <v>43853</v>
      </c>
      <c r="F55" s="5">
        <v>1.6834</v>
      </c>
      <c r="G55" s="5">
        <v>0.350053043599585</v>
      </c>
      <c r="I55" s="86">
        <v>43852</v>
      </c>
      <c r="J55" s="5">
        <v>12.91</v>
      </c>
      <c r="L55" s="86">
        <v>43853</v>
      </c>
      <c r="M55" s="5">
        <v>0.1077999999999999</v>
      </c>
      <c r="O55" s="86">
        <v>43852</v>
      </c>
      <c r="P55" s="5">
        <v>3321.75</v>
      </c>
      <c r="Q55" s="5">
        <v>10.704800000000001</v>
      </c>
      <c r="S55" s="86">
        <v>43852</v>
      </c>
      <c r="T55" s="5">
        <v>284.62400000000002</v>
      </c>
      <c r="V55" s="86">
        <v>43853</v>
      </c>
      <c r="W55" s="5">
        <v>-5</v>
      </c>
      <c r="Y55" s="1"/>
      <c r="Z55" s="84"/>
      <c r="AA55" s="1"/>
      <c r="AC55" s="84"/>
    </row>
    <row r="56" spans="2:29" x14ac:dyDescent="0.45">
      <c r="B56" s="86">
        <v>43852</v>
      </c>
      <c r="C56" s="5">
        <v>61.3</v>
      </c>
      <c r="E56" s="86">
        <v>43852</v>
      </c>
      <c r="F56" s="5">
        <v>1.7257</v>
      </c>
      <c r="G56" s="5">
        <v>0.39365041597844103</v>
      </c>
      <c r="I56" s="86">
        <v>43851</v>
      </c>
      <c r="J56" s="5">
        <v>12.85</v>
      </c>
      <c r="L56" s="86">
        <v>43852</v>
      </c>
      <c r="M56" s="5">
        <v>0.12370000000000014</v>
      </c>
      <c r="O56" s="86">
        <v>43851</v>
      </c>
      <c r="P56" s="5">
        <v>3320.79</v>
      </c>
      <c r="Q56" s="5">
        <v>10.594200000000001</v>
      </c>
      <c r="S56" s="86">
        <v>43851</v>
      </c>
      <c r="T56" s="5">
        <v>284.54599999999999</v>
      </c>
      <c r="V56" s="86">
        <v>43852</v>
      </c>
      <c r="W56" s="5">
        <v>-4.38</v>
      </c>
      <c r="Y56" s="1"/>
      <c r="Z56" s="84"/>
      <c r="AA56" s="1"/>
      <c r="AC56" s="84"/>
    </row>
    <row r="57" spans="2:29" x14ac:dyDescent="0.45">
      <c r="B57" s="86">
        <v>43851</v>
      </c>
      <c r="C57" s="5">
        <v>61.496499999999997</v>
      </c>
      <c r="E57" s="86">
        <v>43851</v>
      </c>
      <c r="F57" s="5">
        <v>1.7370000000000001</v>
      </c>
      <c r="G57" s="5">
        <v>0.45764374790878498</v>
      </c>
      <c r="I57" s="86">
        <v>43847</v>
      </c>
      <c r="J57" s="5">
        <v>12.1</v>
      </c>
      <c r="L57" s="86">
        <v>43851</v>
      </c>
      <c r="M57" s="5">
        <v>0.12950000000000017</v>
      </c>
      <c r="O57" s="86">
        <v>43847</v>
      </c>
      <c r="P57" s="5">
        <v>3329.62</v>
      </c>
      <c r="Q57" s="5">
        <v>9.5251000000000001</v>
      </c>
      <c r="S57" s="86">
        <v>43847</v>
      </c>
      <c r="T57" s="5">
        <v>278.55900000000003</v>
      </c>
      <c r="V57" s="86">
        <v>43851</v>
      </c>
      <c r="W57" s="5">
        <v>-3.75</v>
      </c>
      <c r="Y57" s="1"/>
      <c r="Z57" s="84"/>
      <c r="AA57" s="1"/>
      <c r="AC57" s="84"/>
    </row>
    <row r="58" spans="2:29" x14ac:dyDescent="0.45">
      <c r="B58" s="86">
        <v>43850</v>
      </c>
      <c r="C58" s="5">
        <v>60</v>
      </c>
      <c r="E58" s="86">
        <v>43850</v>
      </c>
      <c r="F58" s="5">
        <v>1.78</v>
      </c>
      <c r="G58" s="5">
        <v>0.32270892457445399</v>
      </c>
      <c r="I58" s="86">
        <v>43846</v>
      </c>
      <c r="J58" s="5">
        <v>12.32</v>
      </c>
      <c r="L58" s="86">
        <v>43850</v>
      </c>
      <c r="M58" s="5">
        <v>0.14500000000000002</v>
      </c>
      <c r="O58" s="86">
        <v>43846</v>
      </c>
      <c r="P58" s="5">
        <v>3316.81</v>
      </c>
      <c r="Q58" s="5">
        <v>9.7478999999999996</v>
      </c>
      <c r="S58" s="86">
        <v>43846</v>
      </c>
      <c r="T58" s="5">
        <v>279.58100000000002</v>
      </c>
      <c r="V58" s="86">
        <v>43850</v>
      </c>
      <c r="W58" s="5">
        <v>-4.25</v>
      </c>
      <c r="Y58" s="1"/>
      <c r="Z58" s="84"/>
      <c r="AA58" s="1"/>
      <c r="AC58" s="84"/>
    </row>
    <row r="59" spans="2:29" x14ac:dyDescent="0.45">
      <c r="B59" s="86">
        <v>43847</v>
      </c>
      <c r="C59" s="5">
        <v>60.17</v>
      </c>
      <c r="E59" s="86">
        <v>43847</v>
      </c>
      <c r="F59" s="5">
        <v>1.7804</v>
      </c>
      <c r="G59" s="5">
        <v>0.38370785327729101</v>
      </c>
      <c r="I59" s="86">
        <v>43845</v>
      </c>
      <c r="J59" s="5">
        <v>12.42</v>
      </c>
      <c r="L59" s="86">
        <v>43847</v>
      </c>
      <c r="M59" s="5">
        <v>0.14139999999999997</v>
      </c>
      <c r="O59" s="86">
        <v>43845</v>
      </c>
      <c r="P59" s="5">
        <v>3289.29</v>
      </c>
      <c r="Q59" s="5">
        <v>10.059900000000001</v>
      </c>
      <c r="S59" s="86">
        <v>43845</v>
      </c>
      <c r="T59" s="5">
        <v>281.82600000000002</v>
      </c>
      <c r="V59" s="86">
        <v>43847</v>
      </c>
      <c r="W59" s="5">
        <v>-4.25</v>
      </c>
      <c r="Y59" s="1"/>
      <c r="Z59" s="84"/>
      <c r="AA59" s="1"/>
      <c r="AC59" s="84"/>
    </row>
    <row r="60" spans="2:29" x14ac:dyDescent="0.45">
      <c r="B60" s="86">
        <v>43846</v>
      </c>
      <c r="C60" s="5">
        <v>60.638300000000001</v>
      </c>
      <c r="E60" s="86">
        <v>43846</v>
      </c>
      <c r="F60" s="5">
        <v>1.7658</v>
      </c>
      <c r="G60" s="5">
        <v>0.43654551118220702</v>
      </c>
      <c r="I60" s="86">
        <v>43844</v>
      </c>
      <c r="J60" s="5">
        <v>12.39</v>
      </c>
      <c r="L60" s="86">
        <v>43846</v>
      </c>
      <c r="M60" s="5">
        <v>0.12749999999999995</v>
      </c>
      <c r="O60" s="86">
        <v>43844</v>
      </c>
      <c r="P60" s="5">
        <v>3283.15</v>
      </c>
      <c r="Q60" s="5">
        <v>10.3544</v>
      </c>
      <c r="S60" s="86">
        <v>43844</v>
      </c>
      <c r="T60" s="5">
        <v>280.95699999999999</v>
      </c>
      <c r="V60" s="86">
        <v>43846</v>
      </c>
      <c r="W60" s="5">
        <v>-4.25</v>
      </c>
      <c r="Y60" s="1"/>
      <c r="Z60" s="84"/>
      <c r="AA60" s="1"/>
      <c r="AC60" s="84"/>
    </row>
    <row r="61" spans="2:29" x14ac:dyDescent="0.45">
      <c r="B61" s="86">
        <v>43845</v>
      </c>
      <c r="C61" s="5">
        <v>61.064399999999999</v>
      </c>
      <c r="E61" s="86">
        <v>43845</v>
      </c>
      <c r="F61" s="5">
        <v>1.7464</v>
      </c>
      <c r="G61" s="5">
        <v>0.42375071288042399</v>
      </c>
      <c r="I61" s="86">
        <v>43843</v>
      </c>
      <c r="J61" s="5">
        <v>12.32</v>
      </c>
      <c r="L61" s="86">
        <v>43845</v>
      </c>
      <c r="M61" s="5">
        <v>0.11739999999999995</v>
      </c>
      <c r="O61" s="86">
        <v>43843</v>
      </c>
      <c r="P61" s="5">
        <v>3288.13</v>
      </c>
      <c r="Q61" s="5">
        <v>10.1157</v>
      </c>
      <c r="S61" s="86">
        <v>43843</v>
      </c>
      <c r="T61" s="5">
        <v>278.61200000000002</v>
      </c>
      <c r="V61" s="86">
        <v>43845</v>
      </c>
      <c r="W61" s="5">
        <v>-3.75</v>
      </c>
      <c r="Y61" s="1"/>
      <c r="Z61" s="84"/>
      <c r="AA61" s="1"/>
      <c r="AC61" s="84"/>
    </row>
    <row r="62" spans="2:29" x14ac:dyDescent="0.45">
      <c r="B62" s="86">
        <v>43844</v>
      </c>
      <c r="C62" s="5">
        <v>59.875</v>
      </c>
      <c r="E62" s="86">
        <v>43844</v>
      </c>
      <c r="F62" s="5">
        <v>1.7715000000000001</v>
      </c>
      <c r="G62" s="5">
        <v>0.40973273809480598</v>
      </c>
      <c r="I62" s="86">
        <v>43840</v>
      </c>
      <c r="J62" s="5">
        <v>12.56</v>
      </c>
      <c r="L62" s="86">
        <v>43844</v>
      </c>
      <c r="M62" s="5">
        <v>0.13470000000000004</v>
      </c>
      <c r="O62" s="86">
        <v>43840</v>
      </c>
      <c r="P62" s="5">
        <v>3265.35</v>
      </c>
      <c r="Q62" s="5">
        <v>10.1844</v>
      </c>
      <c r="S62" s="86">
        <v>43840</v>
      </c>
      <c r="T62" s="5">
        <v>278.72899999999998</v>
      </c>
      <c r="V62" s="86">
        <v>43844</v>
      </c>
      <c r="W62" s="5">
        <v>-4</v>
      </c>
      <c r="Y62" s="1"/>
      <c r="Z62" s="84"/>
      <c r="AA62" s="1"/>
      <c r="AC62" s="84"/>
    </row>
    <row r="63" spans="2:29" x14ac:dyDescent="0.45">
      <c r="B63" s="86">
        <v>43843</v>
      </c>
      <c r="C63" s="5">
        <v>60.249499999999998</v>
      </c>
      <c r="E63" s="86">
        <v>43843</v>
      </c>
      <c r="F63" s="5">
        <v>1.7945</v>
      </c>
      <c r="G63" s="5">
        <v>0.62014695838970302</v>
      </c>
      <c r="I63" s="86">
        <v>43839</v>
      </c>
      <c r="J63" s="5">
        <v>12.54</v>
      </c>
      <c r="L63" s="86">
        <v>43843</v>
      </c>
      <c r="M63" s="5">
        <v>0.15090000000000003</v>
      </c>
      <c r="O63" s="86">
        <v>43839</v>
      </c>
      <c r="P63" s="5">
        <v>3274.7</v>
      </c>
      <c r="Q63" s="5">
        <v>10.062200000000001</v>
      </c>
      <c r="S63" s="86">
        <v>43839</v>
      </c>
      <c r="T63" s="5">
        <v>276.71699999999998</v>
      </c>
      <c r="V63" s="86">
        <v>43843</v>
      </c>
      <c r="W63" s="5">
        <v>-5.25</v>
      </c>
      <c r="Y63" s="1"/>
      <c r="Z63" s="84"/>
      <c r="AA63" s="1"/>
      <c r="AC63" s="84"/>
    </row>
    <row r="64" spans="2:29" x14ac:dyDescent="0.45">
      <c r="B64" s="86">
        <v>43840</v>
      </c>
      <c r="C64" s="5">
        <v>60.5</v>
      </c>
      <c r="E64" s="86">
        <v>43840</v>
      </c>
      <c r="F64" s="5">
        <v>1.7686999999999999</v>
      </c>
      <c r="G64" s="5">
        <v>0.59835840708837196</v>
      </c>
      <c r="I64" s="86">
        <v>43838</v>
      </c>
      <c r="J64" s="5">
        <v>13.45</v>
      </c>
      <c r="L64" s="86">
        <v>43840</v>
      </c>
      <c r="M64" s="5">
        <v>0.13769999999999993</v>
      </c>
      <c r="O64" s="86">
        <v>43838</v>
      </c>
      <c r="P64" s="5">
        <v>3253.05</v>
      </c>
      <c r="Q64" s="5">
        <v>10.9557</v>
      </c>
      <c r="S64" s="86">
        <v>43838</v>
      </c>
      <c r="T64" s="5">
        <v>280.90699999999998</v>
      </c>
      <c r="V64" s="86">
        <v>43840</v>
      </c>
      <c r="W64" s="5">
        <v>-5.13</v>
      </c>
      <c r="Y64" s="1"/>
      <c r="Z64" s="84"/>
      <c r="AA64" s="1"/>
      <c r="AC64" s="84"/>
    </row>
    <row r="65" spans="2:29" x14ac:dyDescent="0.45">
      <c r="B65" s="86">
        <v>43839</v>
      </c>
      <c r="C65" s="5">
        <v>64.315799999999996</v>
      </c>
      <c r="E65" s="86">
        <v>43839</v>
      </c>
      <c r="F65" s="5">
        <v>1.7995999999999999</v>
      </c>
      <c r="G65" s="5">
        <v>0.484350269261134</v>
      </c>
      <c r="I65" s="86">
        <v>43837</v>
      </c>
      <c r="J65" s="5">
        <v>13.79</v>
      </c>
      <c r="L65" s="86">
        <v>43839</v>
      </c>
      <c r="M65" s="5">
        <v>0.15659999999999985</v>
      </c>
      <c r="O65" s="86">
        <v>43837</v>
      </c>
      <c r="P65" s="5">
        <v>3237.18</v>
      </c>
      <c r="Q65" s="5">
        <v>11.6143</v>
      </c>
      <c r="S65" s="86">
        <v>43837</v>
      </c>
      <c r="T65" s="5">
        <v>283.98099999999999</v>
      </c>
      <c r="V65" s="86">
        <v>43839</v>
      </c>
      <c r="W65" s="5">
        <v>-5.63</v>
      </c>
      <c r="Y65" s="1"/>
      <c r="Z65" s="84"/>
      <c r="AA65" s="1"/>
      <c r="AC65" s="84"/>
    </row>
    <row r="66" spans="2:29" x14ac:dyDescent="0.45">
      <c r="B66" s="86">
        <v>43838</v>
      </c>
      <c r="C66" s="5">
        <v>65.825199999999995</v>
      </c>
      <c r="E66" s="86">
        <v>43838</v>
      </c>
      <c r="F66" s="5">
        <v>1.8172000000000001</v>
      </c>
      <c r="G66" s="5">
        <v>1.00741537278986</v>
      </c>
      <c r="I66" s="86">
        <v>43836</v>
      </c>
      <c r="J66" s="5">
        <v>13.85</v>
      </c>
      <c r="L66" s="86">
        <v>43838</v>
      </c>
      <c r="M66" s="5">
        <v>0.1725000000000001</v>
      </c>
      <c r="O66" s="86">
        <v>43836</v>
      </c>
      <c r="P66" s="5">
        <v>3246.28</v>
      </c>
      <c r="Q66" s="5">
        <v>11.5509</v>
      </c>
      <c r="S66" s="86">
        <v>43836</v>
      </c>
      <c r="T66" s="5">
        <v>280.88799999999998</v>
      </c>
      <c r="V66" s="86">
        <v>43838</v>
      </c>
      <c r="W66" s="5">
        <v>-5.75</v>
      </c>
      <c r="Y66" s="1"/>
      <c r="Z66" s="84"/>
      <c r="AA66" s="1"/>
      <c r="AC66" s="84"/>
    </row>
    <row r="67" spans="2:29" x14ac:dyDescent="0.45">
      <c r="B67" s="86">
        <v>43837</v>
      </c>
      <c r="C67" s="5">
        <v>66.425700000000006</v>
      </c>
      <c r="E67" s="86">
        <v>43837</v>
      </c>
      <c r="F67" s="5">
        <v>1.7650000000000001</v>
      </c>
      <c r="G67" s="5">
        <v>0.79228437655511796</v>
      </c>
      <c r="I67" s="86">
        <v>43833</v>
      </c>
      <c r="J67" s="5">
        <v>14.02</v>
      </c>
      <c r="L67" s="86">
        <v>43837</v>
      </c>
      <c r="M67" s="5">
        <v>0.15250000000000008</v>
      </c>
      <c r="O67" s="86">
        <v>43833</v>
      </c>
      <c r="P67" s="5">
        <v>3234.85</v>
      </c>
      <c r="Q67" s="5">
        <v>11.469099999999999</v>
      </c>
      <c r="S67" s="86">
        <v>43833</v>
      </c>
      <c r="T67" s="5">
        <v>280.75200000000001</v>
      </c>
      <c r="V67" s="86">
        <v>43837</v>
      </c>
      <c r="W67" s="5">
        <v>-5.5</v>
      </c>
      <c r="Y67" s="1"/>
      <c r="Z67" s="84"/>
      <c r="AA67" s="1"/>
      <c r="AC67" s="84"/>
    </row>
    <row r="68" spans="2:29" x14ac:dyDescent="0.45">
      <c r="B68" s="86">
        <v>43836</v>
      </c>
      <c r="C68" s="5">
        <v>65.900000000000006</v>
      </c>
      <c r="E68" s="86">
        <v>43836</v>
      </c>
      <c r="F68" s="5">
        <v>1.7498</v>
      </c>
      <c r="G68" s="5">
        <v>0.71149504566089605</v>
      </c>
      <c r="I68" s="86">
        <v>43832</v>
      </c>
      <c r="J68" s="5">
        <v>12.47</v>
      </c>
      <c r="L68" s="86">
        <v>43836</v>
      </c>
      <c r="M68" s="5">
        <v>0.13900000000000001</v>
      </c>
      <c r="O68" s="86">
        <v>43832</v>
      </c>
      <c r="P68" s="5">
        <v>3257.85</v>
      </c>
      <c r="Q68" s="5">
        <v>9.9923000000000002</v>
      </c>
      <c r="S68" s="86">
        <v>43832</v>
      </c>
      <c r="T68" s="5">
        <v>274.642</v>
      </c>
      <c r="V68" s="86">
        <v>43836</v>
      </c>
      <c r="W68" s="5">
        <v>-6</v>
      </c>
      <c r="Y68" s="1"/>
      <c r="Z68" s="84"/>
      <c r="AA68" s="1"/>
      <c r="AC68" s="84"/>
    </row>
    <row r="69" spans="2:29" x14ac:dyDescent="0.45">
      <c r="B69" s="86">
        <v>43833</v>
      </c>
      <c r="C69" s="5">
        <v>66.091399999999993</v>
      </c>
      <c r="E69" s="86">
        <v>43833</v>
      </c>
      <c r="F69" s="5">
        <v>1.7521</v>
      </c>
      <c r="G69" s="5">
        <v>0.97585373733294001</v>
      </c>
      <c r="I69" s="86">
        <v>43830</v>
      </c>
      <c r="J69" s="5">
        <v>13.78</v>
      </c>
      <c r="L69" s="86">
        <v>43833</v>
      </c>
      <c r="M69" s="5">
        <v>0.13790000000000013</v>
      </c>
      <c r="O69" s="86">
        <v>43830</v>
      </c>
      <c r="P69" s="5">
        <v>3230.78</v>
      </c>
      <c r="Q69" s="5">
        <v>11.1441</v>
      </c>
      <c r="S69" s="86">
        <v>43830</v>
      </c>
      <c r="T69" s="5">
        <v>279.75099999999998</v>
      </c>
      <c r="V69" s="86">
        <v>43833</v>
      </c>
      <c r="W69" s="5">
        <v>-3.63</v>
      </c>
      <c r="Y69" s="1"/>
      <c r="Z69" s="84"/>
      <c r="AA69" s="1"/>
      <c r="AC69" s="84"/>
    </row>
    <row r="70" spans="2:29" x14ac:dyDescent="0.45">
      <c r="B70" s="86">
        <v>43832</v>
      </c>
      <c r="C70" s="5">
        <v>64.892399999999995</v>
      </c>
      <c r="E70" s="86">
        <v>43832</v>
      </c>
      <c r="F70" s="5">
        <v>1.8468</v>
      </c>
      <c r="G70" s="5">
        <v>0.61651535531025803</v>
      </c>
      <c r="I70" s="86">
        <v>43829</v>
      </c>
      <c r="J70" s="5">
        <v>14.82</v>
      </c>
      <c r="L70" s="86">
        <v>43832</v>
      </c>
      <c r="M70" s="5">
        <v>0.1754</v>
      </c>
      <c r="O70" s="86">
        <v>43829</v>
      </c>
      <c r="P70" s="5">
        <v>3221.29</v>
      </c>
      <c r="Q70" s="5">
        <v>12.1187</v>
      </c>
      <c r="S70" s="86">
        <v>43829</v>
      </c>
      <c r="T70" s="5">
        <v>278.70100000000002</v>
      </c>
      <c r="V70" s="86">
        <v>43832</v>
      </c>
      <c r="W70" s="5">
        <v>-3.12</v>
      </c>
      <c r="Y70" s="1"/>
      <c r="Z70" s="84"/>
      <c r="AA70" s="1"/>
      <c r="AC70" s="84"/>
    </row>
    <row r="71" spans="2:29" x14ac:dyDescent="0.45">
      <c r="B71" s="86">
        <v>43831</v>
      </c>
      <c r="C71" s="5">
        <v>64</v>
      </c>
      <c r="E71" s="86">
        <v>43831</v>
      </c>
      <c r="F71" s="5">
        <v>1.893</v>
      </c>
      <c r="G71" s="5">
        <v>0.41898202029840498</v>
      </c>
      <c r="I71" s="86">
        <v>43826</v>
      </c>
      <c r="J71" s="5">
        <v>13.43</v>
      </c>
      <c r="L71" s="86">
        <v>43831</v>
      </c>
      <c r="M71" s="5">
        <v>0.20140000000000002</v>
      </c>
      <c r="O71" s="86">
        <v>43826</v>
      </c>
      <c r="P71" s="5">
        <v>3240.02</v>
      </c>
      <c r="Q71" s="5">
        <v>10.2723</v>
      </c>
      <c r="S71" s="86">
        <v>43826</v>
      </c>
      <c r="T71" s="5">
        <v>276.67399999999998</v>
      </c>
      <c r="V71" s="86">
        <v>43830</v>
      </c>
      <c r="W71" s="5">
        <v>-2.44</v>
      </c>
      <c r="Y71" s="1"/>
      <c r="Z71" s="84"/>
      <c r="AA71" s="1"/>
      <c r="AC71" s="84"/>
    </row>
    <row r="72" spans="2:29" x14ac:dyDescent="0.45">
      <c r="B72" s="86">
        <v>43830</v>
      </c>
      <c r="C72" s="5">
        <v>64.967399999999998</v>
      </c>
      <c r="E72" s="86">
        <v>43830</v>
      </c>
      <c r="F72" s="5">
        <v>1.895</v>
      </c>
      <c r="G72" s="5">
        <v>0.44861399517476802</v>
      </c>
      <c r="I72" s="86">
        <v>43825</v>
      </c>
      <c r="J72" s="5">
        <v>12.65</v>
      </c>
      <c r="L72" s="86">
        <v>43830</v>
      </c>
      <c r="M72" s="5">
        <v>0.19750000000000001</v>
      </c>
      <c r="O72" s="86">
        <v>43825</v>
      </c>
      <c r="P72" s="5">
        <v>3239.91</v>
      </c>
      <c r="Q72" s="5">
        <v>9.5328999999999997</v>
      </c>
      <c r="S72" s="86">
        <v>43825</v>
      </c>
      <c r="T72" s="5">
        <v>278.346</v>
      </c>
      <c r="V72" s="86">
        <v>43829</v>
      </c>
      <c r="W72" s="5">
        <v>-3.13</v>
      </c>
      <c r="Y72" s="1"/>
      <c r="Z72" s="84"/>
      <c r="AA72" s="1"/>
      <c r="AC72" s="84"/>
    </row>
    <row r="73" spans="2:29" x14ac:dyDescent="0.45">
      <c r="B73" s="86">
        <v>43829</v>
      </c>
      <c r="C73" s="5">
        <v>64.772099999999995</v>
      </c>
      <c r="E73" s="86">
        <v>43829</v>
      </c>
      <c r="F73" s="5">
        <v>1.8481999999999998</v>
      </c>
      <c r="G73" s="5">
        <v>0.17004739535396299</v>
      </c>
      <c r="I73" s="86">
        <v>43823</v>
      </c>
      <c r="J73" s="5">
        <v>12.67</v>
      </c>
      <c r="L73" s="86">
        <v>43829</v>
      </c>
      <c r="M73" s="5">
        <v>0.17019999999999991</v>
      </c>
      <c r="O73" s="86">
        <v>43823</v>
      </c>
      <c r="P73" s="5">
        <v>3223.38</v>
      </c>
      <c r="Q73" s="5">
        <v>9.6926000000000005</v>
      </c>
      <c r="S73" s="86">
        <v>43823</v>
      </c>
      <c r="T73" s="5">
        <v>281.16500000000002</v>
      </c>
      <c r="V73" s="86">
        <v>43826</v>
      </c>
      <c r="W73" s="5">
        <v>-3.75</v>
      </c>
      <c r="Y73" s="1"/>
      <c r="Z73" s="84"/>
      <c r="AA73" s="1"/>
      <c r="AC73" s="84"/>
    </row>
    <row r="74" spans="2:29" x14ac:dyDescent="0.45">
      <c r="B74" s="86">
        <v>43826</v>
      </c>
      <c r="C74" s="5">
        <v>64.171199999999999</v>
      </c>
      <c r="E74" s="86">
        <v>43826</v>
      </c>
      <c r="F74" s="5">
        <v>1.8399000000000001</v>
      </c>
      <c r="G74" s="5">
        <v>0.18931662191507101</v>
      </c>
      <c r="I74" s="86">
        <v>43822</v>
      </c>
      <c r="J74" s="5">
        <v>12.61</v>
      </c>
      <c r="L74" s="86">
        <v>43826</v>
      </c>
      <c r="M74" s="5">
        <v>0.15450000000000008</v>
      </c>
      <c r="O74" s="86">
        <v>43822</v>
      </c>
      <c r="P74" s="5">
        <v>3224.01</v>
      </c>
      <c r="Q74" s="5">
        <v>9.4578000000000007</v>
      </c>
      <c r="S74" s="86">
        <v>43822</v>
      </c>
      <c r="T74" s="5">
        <v>282.51499999999999</v>
      </c>
      <c r="V74" s="86">
        <v>43825</v>
      </c>
      <c r="W74" s="5">
        <v>-4.25</v>
      </c>
      <c r="Y74" s="1"/>
      <c r="Z74" s="84"/>
      <c r="AA74" s="1"/>
      <c r="AC74" s="84"/>
    </row>
    <row r="75" spans="2:29" x14ac:dyDescent="0.45">
      <c r="B75" s="86">
        <v>43825</v>
      </c>
      <c r="C75" s="5">
        <v>64.5</v>
      </c>
      <c r="E75" s="86">
        <v>43825</v>
      </c>
      <c r="F75" s="5">
        <v>1.8528</v>
      </c>
      <c r="G75" s="5">
        <v>0.25423057120129</v>
      </c>
      <c r="I75" s="86">
        <v>43819</v>
      </c>
      <c r="J75" s="5">
        <v>12.51</v>
      </c>
      <c r="L75" s="86">
        <v>43825</v>
      </c>
      <c r="M75" s="5">
        <v>0.13739999999999997</v>
      </c>
      <c r="O75" s="86">
        <v>43819</v>
      </c>
      <c r="P75" s="5">
        <v>3221.22</v>
      </c>
      <c r="Q75" s="5">
        <v>9.1866000000000003</v>
      </c>
      <c r="S75" s="86">
        <v>43819</v>
      </c>
      <c r="T75" s="5">
        <v>283.42399999999998</v>
      </c>
      <c r="V75" s="86">
        <v>43824</v>
      </c>
      <c r="W75" s="5">
        <v>-4</v>
      </c>
      <c r="Y75" s="1"/>
      <c r="Z75" s="84"/>
      <c r="AA75" s="1"/>
      <c r="AC75" s="84"/>
    </row>
    <row r="76" spans="2:29" x14ac:dyDescent="0.45">
      <c r="B76" s="86">
        <v>43824</v>
      </c>
      <c r="C76" s="5">
        <v>65.37</v>
      </c>
      <c r="E76" s="86">
        <v>43824</v>
      </c>
      <c r="F76" s="5">
        <v>1.8643000000000001</v>
      </c>
      <c r="G76" s="5">
        <v>0.26121880994037799</v>
      </c>
      <c r="I76" s="86">
        <v>43818</v>
      </c>
      <c r="J76" s="5">
        <v>12.5</v>
      </c>
      <c r="L76" s="86">
        <v>43824</v>
      </c>
      <c r="M76" s="5">
        <v>0.13630000000000009</v>
      </c>
      <c r="O76" s="86">
        <v>43818</v>
      </c>
      <c r="P76" s="5">
        <v>3205.37</v>
      </c>
      <c r="Q76" s="5">
        <v>9.1342999999999996</v>
      </c>
      <c r="S76" s="86">
        <v>43818</v>
      </c>
      <c r="T76" s="5">
        <v>285.637</v>
      </c>
      <c r="V76" s="86">
        <v>43823</v>
      </c>
      <c r="W76" s="5">
        <v>-4</v>
      </c>
      <c r="Y76" s="1"/>
      <c r="Z76" s="84"/>
      <c r="AA76" s="1"/>
      <c r="AC76" s="84"/>
    </row>
    <row r="77" spans="2:29" x14ac:dyDescent="0.45">
      <c r="B77" s="86">
        <v>43823</v>
      </c>
      <c r="C77" s="5">
        <v>65</v>
      </c>
      <c r="E77" s="86">
        <v>43823</v>
      </c>
      <c r="F77" s="5">
        <v>1.8613</v>
      </c>
      <c r="G77" s="5">
        <v>0.26611150545088103</v>
      </c>
      <c r="I77" s="86">
        <v>43817</v>
      </c>
      <c r="J77" s="5">
        <v>12.58</v>
      </c>
      <c r="L77" s="86">
        <v>43823</v>
      </c>
      <c r="M77" s="5">
        <v>0.17729999999999979</v>
      </c>
      <c r="O77" s="86">
        <v>43817</v>
      </c>
      <c r="P77" s="5">
        <v>3191.14</v>
      </c>
      <c r="Q77" s="5">
        <v>9.6992999999999991</v>
      </c>
      <c r="S77" s="86">
        <v>43817</v>
      </c>
      <c r="T77" s="5">
        <v>284.846</v>
      </c>
      <c r="V77" s="86">
        <v>43822</v>
      </c>
      <c r="W77" s="5">
        <v>-4.38</v>
      </c>
      <c r="Y77" s="1"/>
      <c r="Z77" s="84"/>
      <c r="AA77" s="1"/>
      <c r="AC77" s="84"/>
    </row>
    <row r="78" spans="2:29" x14ac:dyDescent="0.45">
      <c r="B78" s="86">
        <v>43822</v>
      </c>
      <c r="C78" s="5">
        <v>63.76</v>
      </c>
      <c r="E78" s="86">
        <v>43822</v>
      </c>
      <c r="F78" s="5">
        <v>1.887</v>
      </c>
      <c r="G78" s="5">
        <v>0.201349406091334</v>
      </c>
      <c r="I78" s="86">
        <v>43816</v>
      </c>
      <c r="J78" s="5">
        <v>12.29</v>
      </c>
      <c r="L78" s="86">
        <v>43822</v>
      </c>
      <c r="M78" s="5">
        <v>0.1604000000000001</v>
      </c>
      <c r="O78" s="86">
        <v>43816</v>
      </c>
      <c r="P78" s="5">
        <v>3192.52</v>
      </c>
      <c r="Q78" s="5">
        <v>9.4884000000000004</v>
      </c>
      <c r="S78" s="86">
        <v>43816</v>
      </c>
      <c r="T78" s="5">
        <v>288.32299999999998</v>
      </c>
      <c r="V78" s="86">
        <v>43819</v>
      </c>
      <c r="W78" s="5">
        <v>-4</v>
      </c>
      <c r="Y78" s="1"/>
      <c r="Z78" s="84"/>
      <c r="AA78" s="1"/>
      <c r="AC78" s="84"/>
    </row>
    <row r="79" spans="2:29" x14ac:dyDescent="0.45">
      <c r="B79" s="86">
        <v>43819</v>
      </c>
      <c r="C79" s="5">
        <v>63.1</v>
      </c>
      <c r="E79" s="86">
        <v>43819</v>
      </c>
      <c r="F79" s="5">
        <v>1.8773</v>
      </c>
      <c r="G79" s="5">
        <v>0.19798547926552501</v>
      </c>
      <c r="I79" s="86">
        <v>43815</v>
      </c>
      <c r="J79" s="5">
        <v>12.14</v>
      </c>
      <c r="L79" s="86">
        <v>43819</v>
      </c>
      <c r="M79" s="5">
        <v>0.16739999999999999</v>
      </c>
      <c r="O79" s="86">
        <v>43815</v>
      </c>
      <c r="P79" s="5">
        <v>3191.45</v>
      </c>
      <c r="Q79" s="5">
        <v>9.2146000000000008</v>
      </c>
      <c r="S79" s="86">
        <v>43815</v>
      </c>
      <c r="T79" s="5">
        <v>289.50200000000001</v>
      </c>
      <c r="V79" s="86">
        <v>43818</v>
      </c>
      <c r="W79" s="5">
        <v>-5</v>
      </c>
      <c r="Y79" s="1"/>
      <c r="Z79" s="84"/>
      <c r="AA79" s="1"/>
      <c r="AC79" s="84"/>
    </row>
    <row r="80" spans="2:29" x14ac:dyDescent="0.45">
      <c r="B80" s="86">
        <v>43818</v>
      </c>
      <c r="C80" s="5">
        <v>63.3</v>
      </c>
      <c r="E80" s="86">
        <v>43818</v>
      </c>
      <c r="F80" s="5">
        <v>1.8713</v>
      </c>
      <c r="G80" s="5">
        <v>0.39670759592761401</v>
      </c>
      <c r="I80" s="86">
        <v>43812</v>
      </c>
      <c r="J80" s="5">
        <v>12.63</v>
      </c>
      <c r="L80" s="86">
        <v>43818</v>
      </c>
      <c r="M80" s="5">
        <v>0.17040000000000011</v>
      </c>
      <c r="O80" s="86">
        <v>43812</v>
      </c>
      <c r="P80" s="5">
        <v>3168.8</v>
      </c>
      <c r="Q80" s="5">
        <v>9.6175999999999995</v>
      </c>
      <c r="S80" s="86">
        <v>43812</v>
      </c>
      <c r="T80" s="5">
        <v>295.93700000000001</v>
      </c>
      <c r="V80" s="86">
        <v>43817</v>
      </c>
      <c r="W80" s="5">
        <v>-5.13</v>
      </c>
      <c r="Y80" s="1"/>
      <c r="Z80" s="84"/>
      <c r="AA80" s="1"/>
      <c r="AC80" s="84"/>
    </row>
    <row r="81" spans="2:29" x14ac:dyDescent="0.45">
      <c r="B81" s="86">
        <v>43817</v>
      </c>
      <c r="C81" s="5">
        <v>63.15</v>
      </c>
      <c r="E81" s="86">
        <v>43817</v>
      </c>
      <c r="F81" s="5">
        <v>1.8656999999999999</v>
      </c>
      <c r="G81" s="5">
        <v>0.98523692582038302</v>
      </c>
      <c r="I81" s="86">
        <v>43811</v>
      </c>
      <c r="J81" s="5">
        <v>13.94</v>
      </c>
      <c r="L81" s="86">
        <v>43817</v>
      </c>
      <c r="M81" s="5">
        <v>0.1661999999999999</v>
      </c>
      <c r="O81" s="86">
        <v>43811</v>
      </c>
      <c r="P81" s="5">
        <v>3168.57</v>
      </c>
      <c r="Q81" s="5">
        <v>10.941000000000001</v>
      </c>
      <c r="S81" s="86">
        <v>43811</v>
      </c>
      <c r="T81" s="5">
        <v>298.29500000000002</v>
      </c>
      <c r="V81" s="86">
        <v>43816</v>
      </c>
      <c r="W81" s="5">
        <v>-4.75</v>
      </c>
      <c r="Y81" s="1"/>
      <c r="Z81" s="84"/>
      <c r="AA81" s="1"/>
      <c r="AC81" s="84"/>
    </row>
    <row r="82" spans="2:29" x14ac:dyDescent="0.45">
      <c r="B82" s="86">
        <v>43816</v>
      </c>
      <c r="C82" s="5">
        <v>63.03</v>
      </c>
      <c r="E82" s="86">
        <v>43816</v>
      </c>
      <c r="F82" s="5">
        <v>1.8338999999999999</v>
      </c>
      <c r="G82" s="5">
        <v>1.33054677983652</v>
      </c>
      <c r="I82" s="86">
        <v>43810</v>
      </c>
      <c r="J82" s="5">
        <v>14.99</v>
      </c>
      <c r="L82" s="86">
        <v>43816</v>
      </c>
      <c r="M82" s="5">
        <v>0.14749999999999996</v>
      </c>
      <c r="O82" s="86">
        <v>43810</v>
      </c>
      <c r="P82" s="5">
        <v>3141.63</v>
      </c>
      <c r="Q82" s="5">
        <v>12.2544</v>
      </c>
      <c r="S82" s="86">
        <v>43810</v>
      </c>
      <c r="T82" s="5">
        <v>302.577</v>
      </c>
      <c r="V82" s="86">
        <v>43815</v>
      </c>
      <c r="W82" s="5">
        <v>-5.38</v>
      </c>
      <c r="Y82" s="1"/>
      <c r="Z82" s="84"/>
      <c r="AA82" s="1"/>
      <c r="AC82" s="84"/>
    </row>
    <row r="83" spans="2:29" x14ac:dyDescent="0.45">
      <c r="B83" s="86">
        <v>43815</v>
      </c>
      <c r="C83" s="5">
        <v>62.926200000000001</v>
      </c>
      <c r="E83" s="86">
        <v>43815</v>
      </c>
      <c r="F83" s="5">
        <v>1.8180000000000001</v>
      </c>
      <c r="G83" s="5">
        <v>1.4743336065264601</v>
      </c>
      <c r="I83" s="86">
        <v>43809</v>
      </c>
      <c r="J83" s="5">
        <v>15.68</v>
      </c>
      <c r="L83" s="86">
        <v>43815</v>
      </c>
      <c r="M83" s="5">
        <v>0.13929999999999998</v>
      </c>
      <c r="O83" s="86">
        <v>43809</v>
      </c>
      <c r="P83" s="5">
        <v>3132.52</v>
      </c>
      <c r="Q83" s="5">
        <v>12.9465</v>
      </c>
      <c r="S83" s="86">
        <v>43809</v>
      </c>
      <c r="T83" s="5">
        <v>327.262</v>
      </c>
      <c r="V83" s="86">
        <v>43812</v>
      </c>
      <c r="W83" s="5">
        <v>-6.75</v>
      </c>
      <c r="Y83" s="1"/>
      <c r="Z83" s="84"/>
      <c r="AA83" s="1"/>
      <c r="AC83" s="84"/>
    </row>
    <row r="84" spans="2:29" x14ac:dyDescent="0.45">
      <c r="B84" s="86">
        <v>43812</v>
      </c>
      <c r="C84" s="5">
        <v>64.373599999999996</v>
      </c>
      <c r="E84" s="86">
        <v>43812</v>
      </c>
      <c r="F84" s="5">
        <v>1.756</v>
      </c>
      <c r="G84" s="5">
        <v>1.38411911818793</v>
      </c>
      <c r="I84" s="86">
        <v>43808</v>
      </c>
      <c r="J84" s="5">
        <v>15.86</v>
      </c>
      <c r="L84" s="86">
        <v>43812</v>
      </c>
      <c r="M84" s="5">
        <v>0.11429999999999985</v>
      </c>
      <c r="O84" s="86">
        <v>43808</v>
      </c>
      <c r="P84" s="5">
        <v>3135.96</v>
      </c>
      <c r="Q84" s="5">
        <v>12.9465</v>
      </c>
      <c r="S84" s="86">
        <v>43808</v>
      </c>
      <c r="T84" s="5">
        <v>327.27600000000001</v>
      </c>
      <c r="V84" s="86">
        <v>43811</v>
      </c>
      <c r="W84" s="5">
        <v>-5.75</v>
      </c>
      <c r="Y84" s="1"/>
      <c r="Z84" s="84"/>
      <c r="AA84" s="1"/>
      <c r="AC84" s="84"/>
    </row>
    <row r="85" spans="2:29" x14ac:dyDescent="0.45">
      <c r="B85" s="86">
        <v>43811</v>
      </c>
      <c r="C85" s="5">
        <v>66.790000000000006</v>
      </c>
      <c r="E85" s="86">
        <v>43811</v>
      </c>
      <c r="F85" s="5">
        <v>1.8355000000000001</v>
      </c>
      <c r="G85" s="5">
        <v>1.13808118486044</v>
      </c>
      <c r="I85" s="86">
        <v>43805</v>
      </c>
      <c r="J85" s="5">
        <v>13.62</v>
      </c>
      <c r="L85" s="86">
        <v>43811</v>
      </c>
      <c r="M85" s="5">
        <v>0.14860000000000007</v>
      </c>
      <c r="O85" s="86">
        <v>43805</v>
      </c>
      <c r="P85" s="5">
        <v>3145.91</v>
      </c>
      <c r="Q85" s="5">
        <v>11.0703</v>
      </c>
      <c r="S85" s="86">
        <v>43805</v>
      </c>
      <c r="T85" s="5">
        <v>321.88799999999998</v>
      </c>
      <c r="V85" s="86">
        <v>43810</v>
      </c>
      <c r="W85" s="5">
        <v>-7.25</v>
      </c>
      <c r="Y85" s="1"/>
      <c r="Z85" s="84"/>
      <c r="AA85" s="1"/>
      <c r="AC85" s="84"/>
    </row>
    <row r="86" spans="2:29" x14ac:dyDescent="0.45">
      <c r="B86" s="86">
        <v>43810</v>
      </c>
      <c r="C86" s="5">
        <v>67.58</v>
      </c>
      <c r="E86" s="86">
        <v>43810</v>
      </c>
      <c r="F86" s="5">
        <v>1.7204999999999999</v>
      </c>
      <c r="G86" s="5">
        <v>0.54971809442052399</v>
      </c>
      <c r="I86" s="86">
        <v>43804</v>
      </c>
      <c r="J86" s="5">
        <v>14.52</v>
      </c>
      <c r="L86" s="86">
        <v>43810</v>
      </c>
      <c r="M86" s="5">
        <v>9.2899999999999761E-2</v>
      </c>
      <c r="O86" s="86">
        <v>43804</v>
      </c>
      <c r="P86" s="5">
        <v>3117.43</v>
      </c>
      <c r="Q86" s="5">
        <v>12.497199999999999</v>
      </c>
      <c r="S86" s="86">
        <v>43804</v>
      </c>
      <c r="T86" s="5">
        <v>327.09800000000001</v>
      </c>
      <c r="V86" s="86">
        <v>43809</v>
      </c>
      <c r="W86" s="5">
        <v>-7.38</v>
      </c>
      <c r="Y86" s="1"/>
      <c r="Z86" s="84"/>
      <c r="AA86" s="1"/>
      <c r="AC86" s="84"/>
    </row>
    <row r="87" spans="2:29" x14ac:dyDescent="0.45">
      <c r="B87" s="86">
        <v>43809</v>
      </c>
      <c r="C87" s="5">
        <v>69.7</v>
      </c>
      <c r="E87" s="86">
        <v>43809</v>
      </c>
      <c r="F87" s="5">
        <v>1.7685</v>
      </c>
      <c r="G87" s="5">
        <v>0.39496067314776201</v>
      </c>
      <c r="I87" s="86">
        <v>43803</v>
      </c>
      <c r="J87" s="5">
        <v>14.8</v>
      </c>
      <c r="L87" s="86">
        <v>43809</v>
      </c>
      <c r="M87" s="5">
        <v>0.11229999999999984</v>
      </c>
      <c r="O87" s="86">
        <v>43803</v>
      </c>
      <c r="P87" s="5">
        <v>3112.76</v>
      </c>
      <c r="Q87" s="5">
        <v>12.9521</v>
      </c>
      <c r="S87" s="86">
        <v>43803</v>
      </c>
      <c r="T87" s="5">
        <v>326.69299999999998</v>
      </c>
      <c r="V87" s="86">
        <v>43808</v>
      </c>
      <c r="W87" s="5">
        <v>-6.75</v>
      </c>
      <c r="Y87" s="1"/>
      <c r="Z87" s="84"/>
      <c r="AA87" s="1"/>
      <c r="AC87" s="84"/>
    </row>
    <row r="88" spans="2:29" x14ac:dyDescent="0.45">
      <c r="B88" s="86">
        <v>43808</v>
      </c>
      <c r="C88" s="5">
        <v>68.825000000000003</v>
      </c>
      <c r="E88" s="86">
        <v>43808</v>
      </c>
      <c r="F88" s="5">
        <v>1.7524</v>
      </c>
      <c r="G88" s="5">
        <v>0.51927011275443102</v>
      </c>
      <c r="I88" s="86">
        <v>43802</v>
      </c>
      <c r="J88" s="5">
        <v>15.96</v>
      </c>
      <c r="L88" s="86">
        <v>43808</v>
      </c>
      <c r="M88" s="5">
        <v>0.12290000000000001</v>
      </c>
      <c r="O88" s="86">
        <v>43802</v>
      </c>
      <c r="P88" s="5">
        <v>3093.2</v>
      </c>
      <c r="Q88" s="5">
        <v>14.0379</v>
      </c>
      <c r="S88" s="86">
        <v>43802</v>
      </c>
      <c r="T88" s="5">
        <v>331.75599999999997</v>
      </c>
      <c r="V88" s="86">
        <v>43805</v>
      </c>
      <c r="W88" s="5">
        <v>-6.88</v>
      </c>
      <c r="Y88" s="1"/>
      <c r="Z88" s="84"/>
      <c r="AA88" s="1"/>
      <c r="AC88" s="84"/>
    </row>
    <row r="89" spans="2:29" x14ac:dyDescent="0.45">
      <c r="B89" s="86">
        <v>43805</v>
      </c>
      <c r="C89" s="5">
        <v>69.045000000000002</v>
      </c>
      <c r="E89" s="86">
        <v>43805</v>
      </c>
      <c r="F89" s="5">
        <v>1.7688000000000001</v>
      </c>
      <c r="G89" s="5">
        <v>1.18648424627833</v>
      </c>
      <c r="I89" s="86">
        <v>43801</v>
      </c>
      <c r="J89" s="5">
        <v>14.91</v>
      </c>
      <c r="L89" s="86">
        <v>43805</v>
      </c>
      <c r="M89" s="5">
        <v>0.1333000000000002</v>
      </c>
      <c r="O89" s="86">
        <v>43801</v>
      </c>
      <c r="P89" s="5">
        <v>3113.87</v>
      </c>
      <c r="Q89" s="5">
        <v>12.6075</v>
      </c>
      <c r="S89" s="86">
        <v>43801</v>
      </c>
      <c r="T89" s="5">
        <v>329.07400000000001</v>
      </c>
      <c r="V89" s="86">
        <v>43804</v>
      </c>
      <c r="W89" s="5">
        <v>-7</v>
      </c>
      <c r="Y89" s="1"/>
      <c r="Z89" s="84"/>
      <c r="AA89" s="1"/>
      <c r="AC89" s="84"/>
    </row>
    <row r="90" spans="2:29" x14ac:dyDescent="0.45">
      <c r="B90" s="86">
        <v>43804</v>
      </c>
      <c r="C90" s="5">
        <v>68.444999999999993</v>
      </c>
      <c r="E90" s="86">
        <v>43804</v>
      </c>
      <c r="F90" s="5">
        <v>1.7412000000000001</v>
      </c>
      <c r="G90" s="5">
        <v>1.21603829435316</v>
      </c>
      <c r="I90" s="86">
        <v>43798</v>
      </c>
      <c r="J90" s="5">
        <v>12.62</v>
      </c>
      <c r="L90" s="86">
        <v>43804</v>
      </c>
      <c r="M90" s="5">
        <v>0.12860000000000005</v>
      </c>
      <c r="O90" s="86">
        <v>43798</v>
      </c>
      <c r="P90" s="5">
        <v>3140.98</v>
      </c>
      <c r="Q90" s="5">
        <v>10.110200000000001</v>
      </c>
      <c r="S90" s="86">
        <v>43798</v>
      </c>
      <c r="T90" s="5">
        <v>325.68900000000002</v>
      </c>
      <c r="V90" s="86">
        <v>43803</v>
      </c>
      <c r="W90" s="5">
        <v>-7.5</v>
      </c>
      <c r="Y90" s="1"/>
      <c r="Z90" s="84"/>
      <c r="AA90" s="1"/>
      <c r="AC90" s="84"/>
    </row>
    <row r="91" spans="2:29" x14ac:dyDescent="0.45">
      <c r="B91" s="86">
        <v>43803</v>
      </c>
      <c r="C91" s="5">
        <v>67.44</v>
      </c>
      <c r="E91" s="86">
        <v>43803</v>
      </c>
      <c r="F91" s="5">
        <v>1.7002999999999999</v>
      </c>
      <c r="G91" s="5">
        <v>1.1754505448266801</v>
      </c>
      <c r="I91" s="86">
        <v>43796</v>
      </c>
      <c r="J91" s="5">
        <v>11.75</v>
      </c>
      <c r="L91" s="86">
        <v>43803</v>
      </c>
      <c r="M91" s="5">
        <v>0.11169999999999991</v>
      </c>
      <c r="O91" s="86">
        <v>43796</v>
      </c>
      <c r="P91" s="5">
        <v>3153.63</v>
      </c>
      <c r="Q91" s="5">
        <v>9.3721999999999994</v>
      </c>
      <c r="S91" s="86">
        <v>43796</v>
      </c>
      <c r="T91" s="5">
        <v>324.18099999999998</v>
      </c>
      <c r="V91" s="86">
        <v>43802</v>
      </c>
      <c r="W91" s="5">
        <v>-7.5600000000000005</v>
      </c>
      <c r="Y91" s="1"/>
      <c r="Z91" s="84"/>
      <c r="AA91" s="1"/>
      <c r="AC91" s="84"/>
    </row>
    <row r="92" spans="2:29" x14ac:dyDescent="0.45">
      <c r="B92" s="86">
        <v>43802</v>
      </c>
      <c r="C92" s="5">
        <v>67.52</v>
      </c>
      <c r="E92" s="86">
        <v>43802</v>
      </c>
      <c r="F92" s="5">
        <v>1.6411</v>
      </c>
      <c r="G92" s="5">
        <v>1.01771232837838</v>
      </c>
      <c r="I92" s="86">
        <v>43795</v>
      </c>
      <c r="J92" s="5">
        <v>11.54</v>
      </c>
      <c r="L92" s="86">
        <v>43802</v>
      </c>
      <c r="M92" s="5">
        <v>9.2100000000000071E-2</v>
      </c>
      <c r="O92" s="86">
        <v>43795</v>
      </c>
      <c r="P92" s="5">
        <v>3140.52</v>
      </c>
      <c r="Q92" s="5">
        <v>9.2492000000000001</v>
      </c>
      <c r="S92" s="86">
        <v>43795</v>
      </c>
      <c r="T92" s="5">
        <v>326.089</v>
      </c>
      <c r="V92" s="86">
        <v>43801</v>
      </c>
      <c r="W92" s="5">
        <v>-7.63</v>
      </c>
      <c r="Y92" s="1"/>
      <c r="Z92" s="84"/>
      <c r="AA92" s="1"/>
      <c r="AC92" s="84"/>
    </row>
    <row r="93" spans="2:29" x14ac:dyDescent="0.45">
      <c r="B93" s="86">
        <v>43801</v>
      </c>
      <c r="C93" s="5">
        <v>64.900000000000006</v>
      </c>
      <c r="E93" s="86">
        <v>43801</v>
      </c>
      <c r="F93" s="5">
        <v>1.7433999999999998</v>
      </c>
      <c r="G93" s="5">
        <v>0.307647417238198</v>
      </c>
      <c r="I93" s="86">
        <v>43794</v>
      </c>
      <c r="J93" s="5">
        <v>11.87</v>
      </c>
      <c r="L93" s="86">
        <v>43801</v>
      </c>
      <c r="M93" s="5">
        <v>0.11679999999999979</v>
      </c>
      <c r="O93" s="86">
        <v>43794</v>
      </c>
      <c r="P93" s="5">
        <v>3133.64</v>
      </c>
      <c r="Q93" s="5">
        <v>9.6052999999999997</v>
      </c>
      <c r="S93" s="86">
        <v>43794</v>
      </c>
      <c r="T93" s="5">
        <v>329.904</v>
      </c>
      <c r="V93" s="86">
        <v>43798</v>
      </c>
      <c r="W93" s="5">
        <v>-7</v>
      </c>
      <c r="Y93" s="1"/>
      <c r="Z93" s="84"/>
      <c r="AA93" s="1"/>
      <c r="AC93" s="84"/>
    </row>
    <row r="94" spans="2:29" x14ac:dyDescent="0.45">
      <c r="B94" s="86">
        <v>43798</v>
      </c>
      <c r="C94" s="5">
        <v>64.309100000000001</v>
      </c>
      <c r="E94" s="86">
        <v>43798</v>
      </c>
      <c r="F94" s="5">
        <v>1.7006000000000001</v>
      </c>
      <c r="G94" s="5">
        <v>0.29575924893962802</v>
      </c>
      <c r="I94" s="86">
        <v>43791</v>
      </c>
      <c r="J94" s="5">
        <v>12.34</v>
      </c>
      <c r="L94" s="86">
        <v>43798</v>
      </c>
      <c r="M94" s="5">
        <v>8.2100000000000062E-2</v>
      </c>
      <c r="O94" s="86">
        <v>43791</v>
      </c>
      <c r="P94" s="5">
        <v>3110.29</v>
      </c>
      <c r="Q94" s="5">
        <v>10.225199999999999</v>
      </c>
      <c r="S94" s="86">
        <v>43791</v>
      </c>
      <c r="T94" s="5">
        <v>337.83100000000002</v>
      </c>
      <c r="V94" s="86">
        <v>43797</v>
      </c>
      <c r="W94" s="5">
        <v>-8</v>
      </c>
      <c r="Y94" s="1"/>
      <c r="Z94" s="84"/>
      <c r="AA94" s="1"/>
      <c r="AC94" s="84"/>
    </row>
    <row r="95" spans="2:29" x14ac:dyDescent="0.45">
      <c r="B95" s="86">
        <v>43797</v>
      </c>
      <c r="C95" s="5">
        <v>63.575000000000003</v>
      </c>
      <c r="E95" s="86">
        <v>43797</v>
      </c>
      <c r="F95" s="5">
        <v>1.6870000000000001</v>
      </c>
      <c r="G95" s="5">
        <v>0.30763051430788402</v>
      </c>
      <c r="I95" s="86">
        <v>43790</v>
      </c>
      <c r="J95" s="5">
        <v>13.13</v>
      </c>
      <c r="L95" s="86">
        <v>43797</v>
      </c>
      <c r="M95" s="5">
        <v>5.4999999999999938E-2</v>
      </c>
      <c r="O95" s="86">
        <v>43790</v>
      </c>
      <c r="P95" s="5">
        <v>3103.54</v>
      </c>
      <c r="Q95" s="5">
        <v>10.9672</v>
      </c>
      <c r="S95" s="86">
        <v>43790</v>
      </c>
      <c r="T95" s="5">
        <v>344.48899999999998</v>
      </c>
      <c r="V95" s="86">
        <v>43796</v>
      </c>
      <c r="W95" s="5">
        <v>-8</v>
      </c>
      <c r="Y95" s="1"/>
      <c r="Z95" s="84"/>
      <c r="AA95" s="1"/>
      <c r="AC95" s="84"/>
    </row>
    <row r="96" spans="2:29" x14ac:dyDescent="0.45">
      <c r="B96" s="86">
        <v>43796</v>
      </c>
      <c r="C96" s="5">
        <v>63.575000000000003</v>
      </c>
      <c r="E96" s="86">
        <v>43796</v>
      </c>
      <c r="F96" s="5">
        <v>1.6872</v>
      </c>
      <c r="G96" s="5">
        <v>0.30543758227609602</v>
      </c>
      <c r="I96" s="86">
        <v>43789</v>
      </c>
      <c r="J96" s="5">
        <v>12.78</v>
      </c>
      <c r="L96" s="86">
        <v>43796</v>
      </c>
      <c r="M96" s="5">
        <v>5.4700000000000193E-2</v>
      </c>
      <c r="O96" s="86">
        <v>43789</v>
      </c>
      <c r="P96" s="5">
        <v>3108.46</v>
      </c>
      <c r="Q96" s="5">
        <v>10.678599999999999</v>
      </c>
      <c r="S96" s="86">
        <v>43789</v>
      </c>
      <c r="T96" s="5">
        <v>343.83699999999999</v>
      </c>
      <c r="V96" s="86">
        <v>43795</v>
      </c>
      <c r="W96" s="5">
        <v>-8.6300000000000008</v>
      </c>
      <c r="Y96" s="1"/>
      <c r="Z96" s="84"/>
      <c r="AA96" s="1"/>
      <c r="AC96" s="84"/>
    </row>
    <row r="97" spans="2:29" x14ac:dyDescent="0.45">
      <c r="B97" s="86">
        <v>43795</v>
      </c>
      <c r="C97" s="5">
        <v>65.05</v>
      </c>
      <c r="E97" s="86">
        <v>43795</v>
      </c>
      <c r="F97" s="5">
        <v>1.6554</v>
      </c>
      <c r="G97" s="5">
        <v>0.216230394101601</v>
      </c>
      <c r="I97" s="86">
        <v>43788</v>
      </c>
      <c r="J97" s="5">
        <v>12.86</v>
      </c>
      <c r="L97" s="86">
        <v>43795</v>
      </c>
      <c r="M97" s="5">
        <v>6.1899999999999844E-2</v>
      </c>
      <c r="O97" s="86">
        <v>43788</v>
      </c>
      <c r="P97" s="5">
        <v>3120.18</v>
      </c>
      <c r="Q97" s="5">
        <v>10.3911</v>
      </c>
      <c r="S97" s="86">
        <v>43788</v>
      </c>
      <c r="T97" s="5">
        <v>339.19499999999999</v>
      </c>
      <c r="V97" s="86">
        <v>43794</v>
      </c>
      <c r="W97" s="5">
        <v>-9</v>
      </c>
      <c r="Y97" s="1"/>
      <c r="Z97" s="84"/>
      <c r="AA97" s="1"/>
      <c r="AC97" s="84"/>
    </row>
    <row r="98" spans="2:29" x14ac:dyDescent="0.45">
      <c r="B98" s="86">
        <v>43794</v>
      </c>
      <c r="C98" s="5">
        <v>65.7</v>
      </c>
      <c r="E98" s="86">
        <v>43794</v>
      </c>
      <c r="F98" s="5">
        <v>1.6659999999999999</v>
      </c>
      <c r="G98" s="5">
        <v>0.36334464814186301</v>
      </c>
      <c r="I98" s="86">
        <v>43787</v>
      </c>
      <c r="J98" s="5">
        <v>12.46</v>
      </c>
      <c r="L98" s="86">
        <v>43794</v>
      </c>
      <c r="M98" s="5">
        <v>5.7499999999999885E-2</v>
      </c>
      <c r="O98" s="86">
        <v>43787</v>
      </c>
      <c r="P98" s="5">
        <v>3122.03</v>
      </c>
      <c r="Q98" s="5">
        <v>10.164199999999999</v>
      </c>
      <c r="S98" s="86">
        <v>43787</v>
      </c>
      <c r="T98" s="5">
        <v>333.589</v>
      </c>
      <c r="V98" s="86">
        <v>43791</v>
      </c>
      <c r="W98" s="5">
        <v>-10</v>
      </c>
      <c r="Y98" s="1"/>
      <c r="Z98" s="84"/>
      <c r="AA98" s="1"/>
      <c r="AC98" s="84"/>
    </row>
    <row r="99" spans="2:29" x14ac:dyDescent="0.45">
      <c r="B99" s="86">
        <v>43791</v>
      </c>
      <c r="C99" s="5">
        <v>66.245000000000005</v>
      </c>
      <c r="E99" s="86">
        <v>43791</v>
      </c>
      <c r="F99" s="5">
        <v>1.6714</v>
      </c>
      <c r="G99" s="5">
        <v>0.45656872429022199</v>
      </c>
      <c r="I99" s="86">
        <v>43784</v>
      </c>
      <c r="J99" s="5">
        <v>12.05</v>
      </c>
      <c r="L99" s="86">
        <v>43791</v>
      </c>
      <c r="M99" s="5">
        <v>6.2400000000000011E-2</v>
      </c>
      <c r="O99" s="86">
        <v>43784</v>
      </c>
      <c r="P99" s="5">
        <v>3120.46</v>
      </c>
      <c r="Q99" s="5">
        <v>9.6591000000000005</v>
      </c>
      <c r="S99" s="86">
        <v>43784</v>
      </c>
      <c r="T99" s="5">
        <v>331.90199999999999</v>
      </c>
      <c r="V99" s="86">
        <v>43790</v>
      </c>
      <c r="W99" s="5">
        <v>-11.13</v>
      </c>
      <c r="Y99" s="1"/>
      <c r="Z99" s="84"/>
      <c r="AA99" s="1"/>
      <c r="AC99" s="84"/>
    </row>
    <row r="100" spans="2:29" x14ac:dyDescent="0.45">
      <c r="B100" s="86">
        <v>43790</v>
      </c>
      <c r="C100" s="5">
        <v>66.709999999999994</v>
      </c>
      <c r="E100" s="86">
        <v>43790</v>
      </c>
      <c r="F100" s="5">
        <v>1.6631</v>
      </c>
      <c r="G100" s="5">
        <v>0.41195823008326199</v>
      </c>
      <c r="I100" s="86">
        <v>43783</v>
      </c>
      <c r="J100" s="5">
        <v>13.05</v>
      </c>
      <c r="L100" s="86">
        <v>43790</v>
      </c>
      <c r="M100" s="5">
        <v>7.8200000000000047E-2</v>
      </c>
      <c r="O100" s="86">
        <v>43783</v>
      </c>
      <c r="P100" s="5">
        <v>3096.63</v>
      </c>
      <c r="Q100" s="5">
        <v>10.6061</v>
      </c>
      <c r="S100" s="86">
        <v>43783</v>
      </c>
      <c r="T100" s="5">
        <v>335.029</v>
      </c>
      <c r="V100" s="86">
        <v>43789</v>
      </c>
      <c r="W100" s="5">
        <v>-10.25</v>
      </c>
      <c r="Y100" s="1"/>
      <c r="Z100" s="84"/>
      <c r="AA100" s="1"/>
      <c r="AC100" s="84"/>
    </row>
    <row r="101" spans="2:29" x14ac:dyDescent="0.45">
      <c r="B101" s="86">
        <v>43789</v>
      </c>
      <c r="C101" s="5">
        <v>67.28</v>
      </c>
      <c r="E101" s="86">
        <v>43789</v>
      </c>
      <c r="F101" s="5">
        <v>1.6440999999999999</v>
      </c>
      <c r="G101" s="5">
        <v>0.36968741300365199</v>
      </c>
      <c r="I101" s="86">
        <v>43782</v>
      </c>
      <c r="J101" s="5">
        <v>13</v>
      </c>
      <c r="L101" s="86">
        <v>43789</v>
      </c>
      <c r="M101" s="5">
        <v>7.649999999999979E-2</v>
      </c>
      <c r="O101" s="86">
        <v>43782</v>
      </c>
      <c r="P101" s="5">
        <v>3094.04</v>
      </c>
      <c r="Q101" s="5">
        <v>10.8276</v>
      </c>
      <c r="S101" s="86">
        <v>43782</v>
      </c>
      <c r="T101" s="5">
        <v>333.09800000000001</v>
      </c>
      <c r="V101" s="86">
        <v>43788</v>
      </c>
      <c r="W101" s="5">
        <v>-10.63</v>
      </c>
      <c r="Y101" s="1"/>
      <c r="Z101" s="84"/>
      <c r="AA101" s="1"/>
      <c r="AC101" s="84"/>
    </row>
    <row r="102" spans="2:29" x14ac:dyDescent="0.45">
      <c r="B102" s="86">
        <v>43788</v>
      </c>
      <c r="C102" s="5">
        <v>64.61</v>
      </c>
      <c r="E102" s="86">
        <v>43788</v>
      </c>
      <c r="F102" s="5">
        <v>1.6772</v>
      </c>
      <c r="G102" s="5">
        <v>0.533766927912671</v>
      </c>
      <c r="I102" s="86">
        <v>43781</v>
      </c>
      <c r="J102" s="5">
        <v>12.68</v>
      </c>
      <c r="L102" s="86">
        <v>43788</v>
      </c>
      <c r="M102" s="5">
        <v>8.8999999999999968E-2</v>
      </c>
      <c r="O102" s="86">
        <v>43781</v>
      </c>
      <c r="P102" s="5">
        <v>3091.84</v>
      </c>
      <c r="Q102" s="5">
        <v>10.592499999999999</v>
      </c>
      <c r="S102" s="86">
        <v>43781</v>
      </c>
      <c r="T102" s="5">
        <v>329.18200000000002</v>
      </c>
      <c r="V102" s="86">
        <v>43787</v>
      </c>
      <c r="W102" s="5">
        <v>-10.25</v>
      </c>
      <c r="Y102" s="1"/>
      <c r="Z102" s="84"/>
      <c r="AA102" s="1"/>
      <c r="AC102" s="84"/>
    </row>
    <row r="103" spans="2:29" x14ac:dyDescent="0.45">
      <c r="B103" s="86">
        <v>43787</v>
      </c>
      <c r="C103" s="5">
        <v>64.8</v>
      </c>
      <c r="E103" s="86">
        <v>43787</v>
      </c>
      <c r="F103" s="5">
        <v>1.7136</v>
      </c>
      <c r="G103" s="5">
        <v>0.576812144462994</v>
      </c>
      <c r="I103" s="1"/>
      <c r="L103" s="86">
        <v>43787</v>
      </c>
      <c r="M103" s="5">
        <v>0.10590000000000011</v>
      </c>
      <c r="O103" s="1"/>
      <c r="S103" s="1"/>
      <c r="V103" s="86">
        <v>43784</v>
      </c>
      <c r="W103" s="5">
        <v>-9.5</v>
      </c>
      <c r="Y103" s="1"/>
      <c r="Z103" s="84"/>
      <c r="AA103" s="1"/>
      <c r="AC103" s="84"/>
    </row>
    <row r="104" spans="2:29" x14ac:dyDescent="0.45">
      <c r="B104" s="86">
        <v>43784</v>
      </c>
      <c r="C104" s="5">
        <v>66.766599999999997</v>
      </c>
      <c r="E104" s="86">
        <v>43784</v>
      </c>
      <c r="F104" s="5">
        <v>1.7364000000000002</v>
      </c>
      <c r="G104" s="5">
        <v>0.61739630708321902</v>
      </c>
      <c r="I104" s="1"/>
      <c r="L104" s="86">
        <v>43784</v>
      </c>
      <c r="M104" s="5">
        <v>0.1048</v>
      </c>
      <c r="O104" s="1"/>
      <c r="S104" s="1"/>
      <c r="V104" s="86">
        <v>43783</v>
      </c>
      <c r="W104" s="5">
        <v>-9.75</v>
      </c>
      <c r="Y104" s="1"/>
      <c r="Z104" s="84"/>
      <c r="AA104" s="1"/>
      <c r="AC104" s="84"/>
    </row>
    <row r="105" spans="2:29" x14ac:dyDescent="0.45">
      <c r="B105" s="86">
        <v>43783</v>
      </c>
      <c r="C105" s="5">
        <v>67.893600000000006</v>
      </c>
      <c r="E105" s="86">
        <v>43783</v>
      </c>
      <c r="F105" s="5">
        <v>1.7227999999999999</v>
      </c>
      <c r="G105" s="5">
        <v>0.54293824080951603</v>
      </c>
      <c r="I105" s="1"/>
      <c r="L105" s="86">
        <v>43783</v>
      </c>
      <c r="M105" s="5">
        <v>9.9799999999999889E-2</v>
      </c>
      <c r="O105" s="1"/>
      <c r="S105" s="1"/>
      <c r="V105" s="86">
        <v>43782</v>
      </c>
      <c r="W105" s="5">
        <v>-9.75</v>
      </c>
      <c r="Y105" s="1"/>
      <c r="Z105" s="84"/>
      <c r="AA105" s="1"/>
      <c r="AC105" s="84"/>
    </row>
    <row r="106" spans="2:29" x14ac:dyDescent="0.45">
      <c r="B106" s="86">
        <v>43782</v>
      </c>
      <c r="C106" s="5">
        <v>68.435000000000002</v>
      </c>
      <c r="E106" s="86">
        <v>43782</v>
      </c>
      <c r="F106" s="5">
        <v>1.7890000000000001</v>
      </c>
      <c r="G106" s="5">
        <v>0.487338417666136</v>
      </c>
      <c r="I106" s="1"/>
      <c r="L106" s="86">
        <v>43782</v>
      </c>
      <c r="M106" s="5">
        <v>0.11990000000000012</v>
      </c>
      <c r="O106" s="1"/>
      <c r="S106" s="1"/>
      <c r="V106" s="86">
        <v>43781</v>
      </c>
      <c r="W106" s="5">
        <v>-9.1300000000000008</v>
      </c>
      <c r="Y106" s="1"/>
      <c r="Z106" s="84"/>
      <c r="AA106" s="1"/>
      <c r="AC106" s="84"/>
    </row>
    <row r="107" spans="2:29" x14ac:dyDescent="0.45">
      <c r="B107" s="86">
        <v>43781</v>
      </c>
      <c r="C107" s="5">
        <v>69.054299999999998</v>
      </c>
      <c r="E107" s="86">
        <v>43781</v>
      </c>
      <c r="F107" s="5">
        <v>1.8435000000000001</v>
      </c>
      <c r="G107" s="5">
        <v>0.70787296412091705</v>
      </c>
      <c r="I107" s="1"/>
      <c r="L107" s="86">
        <v>43781</v>
      </c>
      <c r="M107" s="5">
        <v>0.1424000000000003</v>
      </c>
      <c r="O107" s="1"/>
      <c r="S107" s="1"/>
      <c r="V107" s="1"/>
      <c r="Y107" s="1"/>
      <c r="Z107" s="84"/>
      <c r="AA107" s="1"/>
      <c r="AC107" s="84"/>
    </row>
    <row r="108" spans="2:29" x14ac:dyDescent="0.45">
      <c r="B108" s="1"/>
      <c r="E108" s="1"/>
      <c r="I108" s="1"/>
      <c r="L108" s="1"/>
      <c r="O108" s="1"/>
      <c r="S108" s="1"/>
      <c r="V108" s="1"/>
    </row>
    <row r="109" spans="2:29" x14ac:dyDescent="0.45">
      <c r="B109" s="1"/>
      <c r="E109" s="1"/>
      <c r="I109" s="1"/>
      <c r="L109" s="1"/>
      <c r="O109" s="1"/>
      <c r="S109" s="1"/>
      <c r="V109" s="1"/>
    </row>
    <row r="110" spans="2:29" x14ac:dyDescent="0.45">
      <c r="B110" s="1"/>
      <c r="E110" s="1"/>
      <c r="I110" s="1"/>
      <c r="L110" s="1"/>
      <c r="O110" s="1"/>
      <c r="S110" s="1"/>
      <c r="V110" s="1"/>
    </row>
    <row r="111" spans="2:29" x14ac:dyDescent="0.45">
      <c r="B111" s="1"/>
      <c r="E111" s="1"/>
      <c r="I111" s="1"/>
      <c r="L111" s="1"/>
      <c r="O111" s="1"/>
      <c r="S111" s="1"/>
      <c r="V111" s="1"/>
    </row>
    <row r="112" spans="2:29" x14ac:dyDescent="0.45">
      <c r="B112" s="1"/>
      <c r="E112" s="1"/>
      <c r="I112" s="1"/>
      <c r="L112" s="1"/>
      <c r="O112" s="1"/>
      <c r="S112" s="1"/>
      <c r="V112" s="1"/>
    </row>
    <row r="113" spans="2:22" x14ac:dyDescent="0.45">
      <c r="B113" s="1"/>
      <c r="E113" s="1"/>
      <c r="I113" s="1"/>
      <c r="L113" s="1"/>
      <c r="O113" s="1"/>
      <c r="S113" s="1"/>
      <c r="V113" s="1"/>
    </row>
    <row r="114" spans="2:22" x14ac:dyDescent="0.45">
      <c r="B114" s="1"/>
      <c r="E114" s="1"/>
      <c r="I114" s="1"/>
      <c r="L114" s="1"/>
      <c r="O114" s="1"/>
      <c r="S114" s="1"/>
      <c r="V114" s="1"/>
    </row>
    <row r="115" spans="2:22" x14ac:dyDescent="0.45">
      <c r="B115" s="1"/>
      <c r="E115" s="1"/>
      <c r="I115" s="1"/>
      <c r="L115" s="1"/>
      <c r="O115" s="1"/>
      <c r="S115" s="1"/>
      <c r="V115" s="1"/>
    </row>
    <row r="116" spans="2:22" x14ac:dyDescent="0.45">
      <c r="B116" s="1"/>
      <c r="E116" s="1"/>
      <c r="I116" s="1"/>
      <c r="L116" s="1"/>
      <c r="O116" s="1"/>
      <c r="S116" s="1"/>
      <c r="V116" s="1"/>
    </row>
    <row r="117" spans="2:22" x14ac:dyDescent="0.45">
      <c r="B117" s="1"/>
      <c r="E117" s="1"/>
      <c r="I117" s="1"/>
      <c r="L117" s="1"/>
      <c r="O117" s="1"/>
      <c r="S117" s="1"/>
      <c r="V117" s="1"/>
    </row>
    <row r="118" spans="2:22" x14ac:dyDescent="0.45">
      <c r="B118" s="1"/>
      <c r="E118" s="1"/>
      <c r="I118" s="1"/>
      <c r="L118" s="1"/>
      <c r="O118" s="1"/>
      <c r="S118" s="1"/>
      <c r="V118" s="1"/>
    </row>
    <row r="119" spans="2:22" x14ac:dyDescent="0.45">
      <c r="B119" s="1"/>
      <c r="E119" s="1"/>
      <c r="I119" s="1"/>
      <c r="L119" s="1"/>
      <c r="O119" s="1"/>
      <c r="S119" s="1"/>
      <c r="V119" s="1"/>
    </row>
    <row r="120" spans="2:22" x14ac:dyDescent="0.45">
      <c r="B120" s="1"/>
      <c r="E120" s="1"/>
      <c r="I120" s="1"/>
      <c r="L120" s="1"/>
      <c r="O120" s="1"/>
      <c r="S120" s="1"/>
      <c r="V120" s="1"/>
    </row>
    <row r="121" spans="2:22" x14ac:dyDescent="0.45">
      <c r="B121" s="1"/>
      <c r="E121" s="1"/>
      <c r="I121" s="1"/>
      <c r="L121" s="1"/>
      <c r="O121" s="1"/>
      <c r="S121" s="1"/>
      <c r="V121" s="1"/>
    </row>
    <row r="122" spans="2:22" x14ac:dyDescent="0.45">
      <c r="B122" s="1"/>
      <c r="E122" s="1"/>
      <c r="I122" s="1"/>
      <c r="L122" s="1"/>
      <c r="O122" s="1"/>
      <c r="S122" s="1"/>
      <c r="V122" s="1"/>
    </row>
    <row r="123" spans="2:22" x14ac:dyDescent="0.45">
      <c r="B123" s="1"/>
      <c r="E123" s="1"/>
      <c r="I123" s="1"/>
      <c r="L123" s="1"/>
      <c r="O123" s="1"/>
      <c r="S123" s="1"/>
      <c r="V123" s="1"/>
    </row>
    <row r="124" spans="2:22" x14ac:dyDescent="0.45">
      <c r="B124" s="1"/>
      <c r="E124" s="1"/>
      <c r="I124" s="1"/>
      <c r="L124" s="1"/>
      <c r="O124" s="1"/>
      <c r="S124" s="1"/>
      <c r="V124" s="1"/>
    </row>
    <row r="125" spans="2:22" x14ac:dyDescent="0.45">
      <c r="B125" s="1"/>
      <c r="E125" s="1"/>
      <c r="I125" s="1"/>
      <c r="L125" s="1"/>
      <c r="O125" s="1"/>
      <c r="S125" s="1"/>
      <c r="V125" s="1"/>
    </row>
    <row r="126" spans="2:22" x14ac:dyDescent="0.45">
      <c r="B126" s="1"/>
      <c r="E126" s="1"/>
      <c r="I126" s="1"/>
      <c r="L126" s="1"/>
      <c r="O126" s="1"/>
      <c r="S126" s="1"/>
      <c r="V126" s="1"/>
    </row>
    <row r="127" spans="2:22" x14ac:dyDescent="0.45">
      <c r="B127" s="1"/>
      <c r="E127" s="1"/>
      <c r="I127" s="1"/>
      <c r="L127" s="1"/>
      <c r="O127" s="1"/>
      <c r="S127" s="1"/>
      <c r="V127" s="1"/>
    </row>
    <row r="128" spans="2:22" x14ac:dyDescent="0.45">
      <c r="B128" s="1"/>
      <c r="E128" s="1"/>
      <c r="I128" s="1"/>
      <c r="L128" s="1"/>
      <c r="O128" s="1"/>
      <c r="S128" s="1"/>
      <c r="V128" s="1"/>
    </row>
    <row r="129" spans="2:22" x14ac:dyDescent="0.45">
      <c r="B129" s="1"/>
      <c r="E129" s="1"/>
      <c r="I129" s="1"/>
      <c r="L129" s="1"/>
      <c r="O129" s="1"/>
      <c r="S129" s="1"/>
      <c r="V129" s="1"/>
    </row>
    <row r="130" spans="2:22" x14ac:dyDescent="0.45">
      <c r="B130" s="1"/>
      <c r="E130" s="1"/>
      <c r="I130" s="1"/>
      <c r="L130" s="1"/>
      <c r="O130" s="1"/>
      <c r="S130" s="1"/>
      <c r="V130" s="1"/>
    </row>
    <row r="131" spans="2:22" x14ac:dyDescent="0.45">
      <c r="B131" s="1"/>
      <c r="E131" s="1"/>
      <c r="I131" s="1"/>
      <c r="L131" s="1"/>
      <c r="O131" s="1"/>
      <c r="S131" s="1"/>
      <c r="V131" s="1"/>
    </row>
    <row r="132" spans="2:22" x14ac:dyDescent="0.45">
      <c r="B132" s="1"/>
      <c r="E132" s="1"/>
      <c r="I132" s="1"/>
      <c r="L132" s="1"/>
      <c r="O132" s="1"/>
      <c r="S132" s="1"/>
      <c r="V132" s="1"/>
    </row>
    <row r="133" spans="2:22" x14ac:dyDescent="0.45">
      <c r="B133" s="1"/>
      <c r="E133" s="1"/>
      <c r="I133" s="1"/>
      <c r="L133" s="1"/>
      <c r="O133" s="1"/>
      <c r="S133" s="1"/>
      <c r="V133" s="1"/>
    </row>
    <row r="134" spans="2:22" x14ac:dyDescent="0.45">
      <c r="B134" s="1"/>
      <c r="E134" s="1"/>
      <c r="I134" s="1"/>
      <c r="L134" s="1"/>
      <c r="O134" s="1"/>
      <c r="S134" s="1"/>
      <c r="V134" s="1"/>
    </row>
    <row r="135" spans="2:22" x14ac:dyDescent="0.45">
      <c r="B135" s="1"/>
      <c r="E135" s="1"/>
      <c r="I135" s="1"/>
      <c r="L135" s="1"/>
      <c r="O135" s="1"/>
      <c r="S135" s="1"/>
      <c r="V135" s="1"/>
    </row>
    <row r="136" spans="2:22" x14ac:dyDescent="0.45">
      <c r="B136" s="1"/>
      <c r="E136" s="1"/>
      <c r="I136" s="1"/>
      <c r="L136" s="1"/>
      <c r="O136" s="1"/>
      <c r="S136" s="1"/>
      <c r="V136" s="1"/>
    </row>
    <row r="137" spans="2:22" x14ac:dyDescent="0.45">
      <c r="B137" s="1"/>
      <c r="E137" s="1"/>
      <c r="I137" s="1"/>
      <c r="L137" s="1"/>
      <c r="O137" s="1"/>
      <c r="S137" s="1"/>
      <c r="V137" s="1"/>
    </row>
    <row r="138" spans="2:22" x14ac:dyDescent="0.45">
      <c r="B138" s="1"/>
      <c r="E138" s="1"/>
      <c r="I138" s="1"/>
      <c r="L138" s="1"/>
      <c r="O138" s="1"/>
      <c r="S138" s="1"/>
      <c r="V138" s="1"/>
    </row>
    <row r="139" spans="2:22" x14ac:dyDescent="0.45">
      <c r="B139" s="1"/>
      <c r="E139" s="1"/>
      <c r="I139" s="1"/>
      <c r="L139" s="1"/>
      <c r="O139" s="1"/>
      <c r="S139" s="1"/>
      <c r="V139" s="1"/>
    </row>
    <row r="140" spans="2:22" x14ac:dyDescent="0.45">
      <c r="B140" s="1"/>
      <c r="E140" s="1"/>
      <c r="I140" s="1"/>
      <c r="L140" s="1"/>
      <c r="O140" s="1"/>
      <c r="S140" s="1"/>
      <c r="V140" s="1"/>
    </row>
    <row r="141" spans="2:22" x14ac:dyDescent="0.45">
      <c r="B141" s="1"/>
      <c r="E141" s="1"/>
      <c r="I141" s="1"/>
      <c r="L141" s="1"/>
      <c r="O141" s="1"/>
      <c r="S141" s="1"/>
      <c r="V141" s="1"/>
    </row>
    <row r="142" spans="2:22" x14ac:dyDescent="0.45">
      <c r="B142" s="1"/>
      <c r="E142" s="1"/>
      <c r="I142" s="1"/>
      <c r="L142" s="1"/>
      <c r="O142" s="1"/>
      <c r="S142" s="1"/>
      <c r="V142" s="1"/>
    </row>
    <row r="143" spans="2:22" x14ac:dyDescent="0.45">
      <c r="B143" s="1"/>
      <c r="E143" s="1"/>
      <c r="I143" s="1"/>
      <c r="L143" s="1"/>
      <c r="O143" s="1"/>
      <c r="S143" s="1"/>
      <c r="V143" s="1"/>
    </row>
    <row r="144" spans="2:22" x14ac:dyDescent="0.45">
      <c r="B144" s="1"/>
      <c r="E144" s="1"/>
      <c r="I144" s="1"/>
      <c r="L144" s="1"/>
      <c r="O144" s="1"/>
      <c r="S144" s="1"/>
      <c r="V144" s="1"/>
    </row>
    <row r="145" spans="2:22" x14ac:dyDescent="0.45">
      <c r="B145" s="1"/>
      <c r="E145" s="1"/>
      <c r="I145" s="1"/>
      <c r="L145" s="1"/>
      <c r="O145" s="1"/>
      <c r="S145" s="1"/>
      <c r="V145" s="1"/>
    </row>
    <row r="146" spans="2:22" x14ac:dyDescent="0.45">
      <c r="B146" s="1"/>
      <c r="E146" s="1"/>
      <c r="I146" s="1"/>
      <c r="L146" s="1"/>
      <c r="O146" s="1"/>
      <c r="S146" s="1"/>
      <c r="V146" s="1"/>
    </row>
    <row r="147" spans="2:22" x14ac:dyDescent="0.45">
      <c r="B147" s="1"/>
      <c r="E147" s="1"/>
      <c r="I147" s="1"/>
      <c r="L147" s="1"/>
      <c r="O147" s="1"/>
      <c r="S147" s="1"/>
      <c r="V147" s="1"/>
    </row>
    <row r="148" spans="2:22" x14ac:dyDescent="0.45">
      <c r="B148" s="1"/>
      <c r="E148" s="1"/>
      <c r="I148" s="1"/>
      <c r="L148" s="1"/>
      <c r="O148" s="1"/>
      <c r="S148" s="1"/>
      <c r="V148" s="1"/>
    </row>
    <row r="149" spans="2:22" x14ac:dyDescent="0.45">
      <c r="B149" s="1"/>
      <c r="E149" s="1"/>
      <c r="I149" s="1"/>
      <c r="L149" s="1"/>
      <c r="O149" s="1"/>
      <c r="S149" s="1"/>
      <c r="V149" s="1"/>
    </row>
    <row r="150" spans="2:22" x14ac:dyDescent="0.45">
      <c r="B150" s="1"/>
      <c r="E150" s="1"/>
      <c r="I150" s="1"/>
      <c r="L150" s="1"/>
      <c r="O150" s="1"/>
      <c r="S150" s="1"/>
      <c r="V150" s="1"/>
    </row>
    <row r="151" spans="2:22" x14ac:dyDescent="0.45">
      <c r="B151" s="1"/>
      <c r="E151" s="1"/>
      <c r="I151" s="1"/>
      <c r="L151" s="1"/>
      <c r="O151" s="1"/>
      <c r="S151" s="1"/>
      <c r="V151" s="1"/>
    </row>
    <row r="152" spans="2:22" x14ac:dyDescent="0.45">
      <c r="B152" s="1"/>
      <c r="E152" s="1"/>
      <c r="I152" s="1"/>
      <c r="L152" s="1"/>
      <c r="O152" s="1"/>
      <c r="S152" s="1"/>
      <c r="V152" s="1"/>
    </row>
    <row r="153" spans="2:22" x14ac:dyDescent="0.45">
      <c r="B153" s="1"/>
      <c r="E153" s="1"/>
      <c r="I153" s="1"/>
      <c r="L153" s="1"/>
      <c r="O153" s="1"/>
      <c r="S153" s="1"/>
      <c r="V153" s="1"/>
    </row>
    <row r="154" spans="2:22" x14ac:dyDescent="0.45">
      <c r="B154" s="1"/>
      <c r="E154" s="1"/>
      <c r="I154" s="1"/>
      <c r="L154" s="1"/>
      <c r="O154" s="1"/>
      <c r="S154" s="1"/>
      <c r="V154" s="1"/>
    </row>
    <row r="155" spans="2:22" x14ac:dyDescent="0.45">
      <c r="B155" s="1"/>
      <c r="E155" s="1"/>
      <c r="I155" s="1"/>
      <c r="L155" s="1"/>
      <c r="O155" s="1"/>
      <c r="S155" s="1"/>
      <c r="V155" s="1"/>
    </row>
    <row r="156" spans="2:22" x14ac:dyDescent="0.45">
      <c r="B156" s="1"/>
      <c r="E156" s="1"/>
      <c r="I156" s="1"/>
      <c r="L156" s="1"/>
      <c r="O156" s="1"/>
      <c r="S156" s="1"/>
      <c r="V156" s="1"/>
    </row>
    <row r="157" spans="2:22" x14ac:dyDescent="0.45">
      <c r="B157" s="1"/>
      <c r="E157" s="1"/>
      <c r="I157" s="1"/>
      <c r="L157" s="1"/>
      <c r="O157" s="1"/>
      <c r="S157" s="1"/>
      <c r="V157" s="1"/>
    </row>
    <row r="158" spans="2:22" x14ac:dyDescent="0.45">
      <c r="B158" s="1"/>
      <c r="E158" s="1"/>
      <c r="I158" s="1"/>
      <c r="L158" s="1"/>
      <c r="O158" s="1"/>
      <c r="S158" s="1"/>
      <c r="V158" s="1"/>
    </row>
    <row r="159" spans="2:22" x14ac:dyDescent="0.45">
      <c r="B159" s="1"/>
      <c r="E159" s="1"/>
      <c r="I159" s="1"/>
      <c r="L159" s="1"/>
      <c r="O159" s="1"/>
      <c r="S159" s="1"/>
      <c r="V159" s="1"/>
    </row>
    <row r="160" spans="2:22" x14ac:dyDescent="0.45">
      <c r="B160" s="1"/>
      <c r="E160" s="1"/>
      <c r="I160" s="1"/>
      <c r="L160" s="1"/>
      <c r="O160" s="1"/>
      <c r="S160" s="1"/>
      <c r="V160" s="1"/>
    </row>
    <row r="161" spans="2:22" x14ac:dyDescent="0.45">
      <c r="B161" s="1"/>
      <c r="E161" s="1"/>
      <c r="I161" s="1"/>
      <c r="L161" s="1"/>
      <c r="O161" s="1"/>
      <c r="S161" s="1"/>
      <c r="V161" s="1"/>
    </row>
    <row r="162" spans="2:22" x14ac:dyDescent="0.45">
      <c r="B162" s="1"/>
      <c r="E162" s="1"/>
      <c r="I162" s="1"/>
      <c r="L162" s="1"/>
      <c r="O162" s="1"/>
      <c r="S162" s="1"/>
      <c r="V162" s="1"/>
    </row>
    <row r="163" spans="2:22" x14ac:dyDescent="0.45">
      <c r="B163" s="1"/>
      <c r="E163" s="1"/>
      <c r="I163" s="1"/>
      <c r="L163" s="1"/>
      <c r="O163" s="1"/>
      <c r="S163" s="1"/>
      <c r="V163" s="1"/>
    </row>
    <row r="164" spans="2:22" x14ac:dyDescent="0.45">
      <c r="B164" s="1"/>
      <c r="E164" s="1"/>
      <c r="I164" s="1"/>
      <c r="L164" s="1"/>
      <c r="O164" s="1"/>
      <c r="S164" s="1"/>
      <c r="V164" s="1"/>
    </row>
    <row r="165" spans="2:22" x14ac:dyDescent="0.45">
      <c r="B165" s="1"/>
      <c r="E165" s="1"/>
      <c r="I165" s="1"/>
      <c r="L165" s="1"/>
      <c r="O165" s="1"/>
      <c r="S165" s="1"/>
      <c r="V165" s="1"/>
    </row>
    <row r="166" spans="2:22" x14ac:dyDescent="0.45">
      <c r="B166" s="1"/>
      <c r="E166" s="1"/>
      <c r="I166" s="1"/>
      <c r="L166" s="1"/>
      <c r="O166" s="1"/>
      <c r="S166" s="1"/>
      <c r="V166" s="1"/>
    </row>
    <row r="167" spans="2:22" x14ac:dyDescent="0.45">
      <c r="B167" s="1"/>
      <c r="E167" s="1"/>
      <c r="I167" s="1"/>
      <c r="L167" s="1"/>
      <c r="O167" s="1"/>
      <c r="S167" s="1"/>
      <c r="V167" s="1"/>
    </row>
    <row r="168" spans="2:22" x14ac:dyDescent="0.45">
      <c r="B168" s="1"/>
      <c r="E168" s="1"/>
      <c r="I168" s="1"/>
      <c r="L168" s="1"/>
      <c r="O168" s="1"/>
      <c r="S168" s="1"/>
      <c r="V168" s="1"/>
    </row>
    <row r="169" spans="2:22" x14ac:dyDescent="0.45">
      <c r="B169" s="1"/>
      <c r="E169" s="1"/>
      <c r="I169" s="1"/>
      <c r="L169" s="1"/>
      <c r="O169" s="1"/>
      <c r="S169" s="1"/>
      <c r="V169" s="1"/>
    </row>
    <row r="170" spans="2:22" x14ac:dyDescent="0.45">
      <c r="B170" s="1"/>
      <c r="E170" s="1"/>
      <c r="I170" s="1"/>
      <c r="L170" s="1"/>
      <c r="O170" s="1"/>
      <c r="S170" s="1"/>
      <c r="V170" s="1"/>
    </row>
    <row r="171" spans="2:22" x14ac:dyDescent="0.45">
      <c r="B171" s="1"/>
      <c r="E171" s="1"/>
      <c r="I171" s="1"/>
      <c r="L171" s="1"/>
      <c r="O171" s="1"/>
      <c r="S171" s="1"/>
      <c r="V171" s="1"/>
    </row>
    <row r="172" spans="2:22" x14ac:dyDescent="0.45">
      <c r="B172" s="1"/>
      <c r="E172" s="1"/>
      <c r="I172" s="1"/>
      <c r="L172" s="1"/>
      <c r="O172" s="1"/>
      <c r="S172" s="1"/>
      <c r="V172" s="1"/>
    </row>
    <row r="173" spans="2:22" x14ac:dyDescent="0.45">
      <c r="B173" s="1"/>
      <c r="E173" s="1"/>
      <c r="I173" s="1"/>
      <c r="L173" s="1"/>
      <c r="O173" s="1"/>
      <c r="S173" s="1"/>
      <c r="V173" s="1"/>
    </row>
    <row r="174" spans="2:22" x14ac:dyDescent="0.45">
      <c r="B174" s="1"/>
      <c r="E174" s="1"/>
      <c r="I174" s="1"/>
      <c r="L174" s="1"/>
      <c r="O174" s="1"/>
      <c r="S174" s="1"/>
      <c r="V174" s="1"/>
    </row>
    <row r="175" spans="2:22" x14ac:dyDescent="0.45">
      <c r="B175" s="1"/>
      <c r="E175" s="1"/>
      <c r="I175" s="1"/>
      <c r="L175" s="1"/>
      <c r="O175" s="1"/>
      <c r="S175" s="1"/>
      <c r="V175" s="1"/>
    </row>
    <row r="176" spans="2:22" x14ac:dyDescent="0.45">
      <c r="B176" s="1"/>
      <c r="E176" s="1"/>
      <c r="I176" s="1"/>
      <c r="L176" s="1"/>
      <c r="O176" s="1"/>
      <c r="S176" s="1"/>
      <c r="V176" s="1"/>
    </row>
    <row r="177" spans="2:22" x14ac:dyDescent="0.45">
      <c r="B177" s="1"/>
      <c r="E177" s="1"/>
      <c r="I177" s="1"/>
      <c r="L177" s="1"/>
      <c r="O177" s="1"/>
      <c r="S177" s="1"/>
      <c r="V177" s="1"/>
    </row>
    <row r="178" spans="2:22" x14ac:dyDescent="0.45">
      <c r="B178" s="1"/>
      <c r="E178" s="1"/>
      <c r="I178" s="1"/>
      <c r="L178" s="1"/>
      <c r="O178" s="1"/>
      <c r="S178" s="1"/>
      <c r="V178" s="1"/>
    </row>
    <row r="179" spans="2:22" x14ac:dyDescent="0.45">
      <c r="B179" s="1"/>
      <c r="E179" s="1"/>
      <c r="I179" s="1"/>
      <c r="L179" s="1"/>
      <c r="O179" s="1"/>
      <c r="S179" s="1"/>
      <c r="V179" s="1"/>
    </row>
    <row r="180" spans="2:22" x14ac:dyDescent="0.45">
      <c r="B180" s="1"/>
      <c r="E180" s="1"/>
      <c r="I180" s="1"/>
      <c r="L180" s="1"/>
      <c r="O180" s="1"/>
      <c r="S180" s="1"/>
      <c r="V180" s="1"/>
    </row>
    <row r="181" spans="2:22" x14ac:dyDescent="0.45">
      <c r="B181" s="1"/>
      <c r="E181" s="1"/>
      <c r="I181" s="1"/>
      <c r="L181" s="1"/>
      <c r="O181" s="1"/>
      <c r="S181" s="1"/>
      <c r="V181" s="1"/>
    </row>
    <row r="182" spans="2:22" x14ac:dyDescent="0.45">
      <c r="B182" s="1"/>
      <c r="E182" s="1"/>
      <c r="I182" s="1"/>
      <c r="L182" s="1"/>
      <c r="O182" s="1"/>
      <c r="S182" s="1"/>
      <c r="V182" s="1"/>
    </row>
    <row r="183" spans="2:22" x14ac:dyDescent="0.45">
      <c r="B183" s="1"/>
      <c r="E183" s="1"/>
      <c r="I183" s="1"/>
      <c r="L183" s="1"/>
      <c r="O183" s="1"/>
      <c r="S183" s="1"/>
      <c r="V183" s="1"/>
    </row>
    <row r="184" spans="2:22" x14ac:dyDescent="0.45">
      <c r="B184" s="1"/>
      <c r="E184" s="1"/>
      <c r="I184" s="1"/>
      <c r="L184" s="1"/>
      <c r="O184" s="1"/>
      <c r="S184" s="1"/>
      <c r="V184" s="1"/>
    </row>
    <row r="185" spans="2:22" x14ac:dyDescent="0.45">
      <c r="B185" s="1"/>
      <c r="E185" s="1"/>
      <c r="I185" s="1"/>
      <c r="L185" s="1"/>
      <c r="O185" s="1"/>
      <c r="S185" s="1"/>
      <c r="V185" s="1"/>
    </row>
    <row r="186" spans="2:22" x14ac:dyDescent="0.45">
      <c r="B186" s="1"/>
      <c r="E186" s="1"/>
      <c r="I186" s="1"/>
      <c r="L186" s="1"/>
      <c r="O186" s="1"/>
      <c r="S186" s="1"/>
      <c r="V186" s="1"/>
    </row>
    <row r="187" spans="2:22" x14ac:dyDescent="0.45">
      <c r="B187" s="1"/>
      <c r="E187" s="1"/>
      <c r="I187" s="1"/>
      <c r="L187" s="1"/>
      <c r="O187" s="1"/>
      <c r="S187" s="1"/>
      <c r="V187" s="1"/>
    </row>
    <row r="188" spans="2:22" x14ac:dyDescent="0.45">
      <c r="B188" s="1"/>
      <c r="E188" s="1"/>
      <c r="I188" s="1"/>
      <c r="L188" s="1"/>
      <c r="O188" s="1"/>
      <c r="S188" s="1"/>
      <c r="V188" s="1"/>
    </row>
    <row r="189" spans="2:22" x14ac:dyDescent="0.45">
      <c r="B189" s="1"/>
      <c r="E189" s="1"/>
      <c r="I189" s="1"/>
      <c r="L189" s="1"/>
      <c r="O189" s="1"/>
      <c r="S189" s="1"/>
      <c r="V189" s="1"/>
    </row>
    <row r="190" spans="2:22" x14ac:dyDescent="0.45">
      <c r="B190" s="1"/>
      <c r="E190" s="1"/>
      <c r="I190" s="1"/>
      <c r="L190" s="1"/>
      <c r="O190" s="1"/>
      <c r="S190" s="1"/>
      <c r="V190" s="1"/>
    </row>
    <row r="191" spans="2:22" x14ac:dyDescent="0.45">
      <c r="B191" s="1"/>
      <c r="E191" s="1"/>
      <c r="I191" s="1"/>
      <c r="L191" s="1"/>
      <c r="O191" s="1"/>
      <c r="S191" s="1"/>
      <c r="V191" s="1"/>
    </row>
    <row r="192" spans="2:22" x14ac:dyDescent="0.45">
      <c r="B192" s="1"/>
      <c r="E192" s="1"/>
      <c r="I192" s="1"/>
      <c r="L192" s="1"/>
      <c r="O192" s="1"/>
      <c r="S192" s="1"/>
      <c r="V192" s="1"/>
    </row>
    <row r="193" spans="2:22" x14ac:dyDescent="0.45">
      <c r="B193" s="1"/>
      <c r="E193" s="1"/>
      <c r="I193" s="1"/>
      <c r="L193" s="1"/>
      <c r="O193" s="1"/>
      <c r="S193" s="1"/>
      <c r="V193" s="1"/>
    </row>
    <row r="194" spans="2:22" x14ac:dyDescent="0.45">
      <c r="B194" s="1"/>
      <c r="E194" s="1"/>
      <c r="I194" s="1"/>
      <c r="L194" s="1"/>
      <c r="O194" s="1"/>
      <c r="S194" s="1"/>
      <c r="V194" s="1"/>
    </row>
    <row r="195" spans="2:22" x14ac:dyDescent="0.45">
      <c r="B195" s="1"/>
      <c r="E195" s="1"/>
      <c r="I195" s="1"/>
      <c r="L195" s="1"/>
      <c r="O195" s="1"/>
      <c r="S195" s="1"/>
      <c r="V195" s="1"/>
    </row>
    <row r="196" spans="2:22" x14ac:dyDescent="0.45">
      <c r="B196" s="1"/>
      <c r="E196" s="1"/>
      <c r="I196" s="1"/>
      <c r="L196" s="1"/>
      <c r="O196" s="1"/>
      <c r="S196" s="1"/>
      <c r="V196" s="1"/>
    </row>
    <row r="197" spans="2:22" x14ac:dyDescent="0.45">
      <c r="B197" s="1"/>
      <c r="E197" s="1"/>
      <c r="I197" s="1"/>
      <c r="L197" s="1"/>
      <c r="O197" s="1"/>
      <c r="S197" s="1"/>
      <c r="V197" s="1"/>
    </row>
    <row r="198" spans="2:22" x14ac:dyDescent="0.45">
      <c r="B198" s="1"/>
      <c r="E198" s="1"/>
      <c r="I198" s="1"/>
      <c r="L198" s="1"/>
      <c r="O198" s="1"/>
      <c r="S198" s="1"/>
      <c r="V198" s="1"/>
    </row>
    <row r="199" spans="2:22" x14ac:dyDescent="0.45">
      <c r="B199" s="1"/>
      <c r="E199" s="1"/>
      <c r="I199" s="1"/>
      <c r="L199" s="1"/>
      <c r="O199" s="1"/>
      <c r="S199" s="1"/>
      <c r="V199" s="1"/>
    </row>
    <row r="200" spans="2:22" x14ac:dyDescent="0.45">
      <c r="B200" s="1"/>
      <c r="E200" s="1"/>
      <c r="I200" s="1"/>
      <c r="L200" s="1"/>
      <c r="O200" s="1"/>
      <c r="S200" s="1"/>
      <c r="V200" s="1"/>
    </row>
    <row r="201" spans="2:22" x14ac:dyDescent="0.45">
      <c r="B201" s="1"/>
      <c r="E201" s="1"/>
      <c r="I201" s="1"/>
      <c r="L201" s="1"/>
      <c r="O201" s="1"/>
      <c r="S201" s="1"/>
      <c r="V201" s="1"/>
    </row>
    <row r="202" spans="2:22" x14ac:dyDescent="0.45">
      <c r="B202" s="1"/>
      <c r="E202" s="1"/>
      <c r="I202" s="1"/>
      <c r="L202" s="1"/>
      <c r="O202" s="1"/>
      <c r="S202" s="1"/>
      <c r="V202" s="1"/>
    </row>
    <row r="203" spans="2:22" x14ac:dyDescent="0.45">
      <c r="B203" s="1"/>
      <c r="E203" s="1"/>
      <c r="I203" s="1"/>
      <c r="L203" s="1"/>
      <c r="O203" s="1"/>
      <c r="S203" s="1"/>
      <c r="V203" s="1"/>
    </row>
    <row r="204" spans="2:22" x14ac:dyDescent="0.45">
      <c r="B204" s="1"/>
      <c r="E204" s="1"/>
      <c r="I204" s="1"/>
      <c r="L204" s="1"/>
      <c r="O204" s="1"/>
      <c r="S204" s="1"/>
      <c r="V204" s="1"/>
    </row>
    <row r="205" spans="2:22" x14ac:dyDescent="0.45">
      <c r="B205" s="1"/>
      <c r="E205" s="1"/>
      <c r="I205" s="1"/>
      <c r="L205" s="1"/>
      <c r="O205" s="1"/>
      <c r="S205" s="1"/>
      <c r="V205" s="1"/>
    </row>
    <row r="206" spans="2:22" x14ac:dyDescent="0.45">
      <c r="B206" s="1"/>
      <c r="E206" s="1"/>
      <c r="I206" s="1"/>
      <c r="L206" s="1"/>
      <c r="O206" s="1"/>
      <c r="S206" s="1"/>
      <c r="V206" s="1"/>
    </row>
    <row r="207" spans="2:22" x14ac:dyDescent="0.45">
      <c r="B207" s="1"/>
      <c r="E207" s="1"/>
      <c r="I207" s="1"/>
      <c r="L207" s="1"/>
      <c r="O207" s="1"/>
      <c r="S207" s="1"/>
      <c r="V207" s="1"/>
    </row>
    <row r="208" spans="2:22" x14ac:dyDescent="0.45">
      <c r="B208" s="1"/>
      <c r="E208" s="1"/>
      <c r="I208" s="1"/>
      <c r="L208" s="1"/>
      <c r="O208" s="1"/>
      <c r="S208" s="1"/>
      <c r="V208" s="1"/>
    </row>
    <row r="209" spans="2:22" x14ac:dyDescent="0.45">
      <c r="B209" s="1"/>
      <c r="E209" s="1"/>
      <c r="I209" s="1"/>
      <c r="L209" s="1"/>
      <c r="O209" s="1"/>
      <c r="S209" s="1"/>
      <c r="V209" s="1"/>
    </row>
    <row r="210" spans="2:22" x14ac:dyDescent="0.45">
      <c r="B210" s="1"/>
      <c r="E210" s="1"/>
      <c r="I210" s="1"/>
      <c r="L210" s="1"/>
      <c r="O210" s="1"/>
      <c r="S210" s="1"/>
      <c r="V210" s="1"/>
    </row>
    <row r="211" spans="2:22" x14ac:dyDescent="0.45">
      <c r="B211" s="1"/>
      <c r="E211" s="1"/>
      <c r="I211" s="1"/>
      <c r="L211" s="1"/>
      <c r="O211" s="1"/>
      <c r="S211" s="1"/>
      <c r="V211" s="1"/>
    </row>
    <row r="212" spans="2:22" x14ac:dyDescent="0.45">
      <c r="B212" s="1"/>
      <c r="E212" s="1"/>
      <c r="I212" s="1"/>
      <c r="L212" s="1"/>
      <c r="O212" s="1"/>
      <c r="S212" s="1"/>
      <c r="V212" s="1"/>
    </row>
    <row r="213" spans="2:22" x14ac:dyDescent="0.45">
      <c r="B213" s="1"/>
      <c r="E213" s="1"/>
      <c r="I213" s="1"/>
      <c r="L213" s="1"/>
      <c r="O213" s="1"/>
      <c r="S213" s="1"/>
      <c r="V213" s="1"/>
    </row>
    <row r="214" spans="2:22" x14ac:dyDescent="0.45">
      <c r="B214" s="1"/>
      <c r="E214" s="1"/>
      <c r="I214" s="1"/>
      <c r="L214" s="1"/>
      <c r="O214" s="1"/>
      <c r="S214" s="1"/>
      <c r="V214" s="1"/>
    </row>
    <row r="215" spans="2:22" x14ac:dyDescent="0.45">
      <c r="B215" s="1"/>
      <c r="E215" s="1"/>
      <c r="I215" s="1"/>
      <c r="L215" s="1"/>
      <c r="O215" s="1"/>
      <c r="S215" s="1"/>
      <c r="V215" s="1"/>
    </row>
    <row r="216" spans="2:22" x14ac:dyDescent="0.45">
      <c r="B216" s="1"/>
      <c r="E216" s="1"/>
      <c r="I216" s="1"/>
      <c r="L216" s="1"/>
      <c r="O216" s="1"/>
      <c r="S216" s="1"/>
      <c r="V216" s="1"/>
    </row>
    <row r="217" spans="2:22" x14ac:dyDescent="0.45">
      <c r="B217" s="1"/>
      <c r="E217" s="1"/>
      <c r="I217" s="1"/>
      <c r="L217" s="1"/>
      <c r="O217" s="1"/>
      <c r="S217" s="1"/>
      <c r="V217" s="1"/>
    </row>
    <row r="218" spans="2:22" x14ac:dyDescent="0.45">
      <c r="B218" s="1"/>
      <c r="E218" s="1"/>
      <c r="I218" s="1"/>
      <c r="L218" s="1"/>
      <c r="O218" s="1"/>
      <c r="S218" s="1"/>
      <c r="V218" s="1"/>
    </row>
    <row r="219" spans="2:22" x14ac:dyDescent="0.45">
      <c r="B219" s="1"/>
      <c r="E219" s="1"/>
      <c r="I219" s="1"/>
      <c r="L219" s="1"/>
      <c r="O219" s="1"/>
      <c r="S219" s="1"/>
      <c r="V219" s="1"/>
    </row>
    <row r="220" spans="2:22" x14ac:dyDescent="0.45">
      <c r="B220" s="1"/>
      <c r="E220" s="1"/>
      <c r="I220" s="1"/>
      <c r="L220" s="1"/>
      <c r="O220" s="1"/>
      <c r="S220" s="1"/>
      <c r="V220" s="1"/>
    </row>
    <row r="221" spans="2:22" x14ac:dyDescent="0.45">
      <c r="B221" s="1"/>
      <c r="E221" s="1"/>
      <c r="I221" s="1"/>
      <c r="L221" s="1"/>
      <c r="O221" s="1"/>
      <c r="S221" s="1"/>
      <c r="V221" s="1"/>
    </row>
    <row r="222" spans="2:22" x14ac:dyDescent="0.45">
      <c r="B222" s="1"/>
      <c r="E222" s="1"/>
      <c r="I222" s="1"/>
      <c r="L222" s="1"/>
      <c r="O222" s="1"/>
      <c r="S222" s="1"/>
      <c r="V222" s="1"/>
    </row>
    <row r="223" spans="2:22" x14ac:dyDescent="0.45">
      <c r="B223" s="1"/>
      <c r="E223" s="1"/>
      <c r="I223" s="1"/>
      <c r="L223" s="1"/>
      <c r="O223" s="1"/>
      <c r="S223" s="1"/>
      <c r="V223" s="1"/>
    </row>
    <row r="224" spans="2:22" x14ac:dyDescent="0.45">
      <c r="B224" s="1"/>
      <c r="E224" s="1"/>
      <c r="I224" s="1"/>
      <c r="L224" s="1"/>
      <c r="O224" s="1"/>
      <c r="S224" s="1"/>
      <c r="V224" s="1"/>
    </row>
    <row r="225" spans="2:22" x14ac:dyDescent="0.45">
      <c r="B225" s="1"/>
      <c r="E225" s="1"/>
      <c r="I225" s="1"/>
      <c r="L225" s="1"/>
      <c r="O225" s="1"/>
      <c r="S225" s="1"/>
      <c r="V225" s="1"/>
    </row>
    <row r="226" spans="2:22" x14ac:dyDescent="0.45">
      <c r="B226" s="1"/>
      <c r="E226" s="1"/>
      <c r="I226" s="1"/>
      <c r="L226" s="1"/>
      <c r="O226" s="1"/>
      <c r="S226" s="1"/>
      <c r="V226" s="1"/>
    </row>
    <row r="227" spans="2:22" x14ac:dyDescent="0.45">
      <c r="B227" s="1"/>
      <c r="E227" s="1"/>
      <c r="I227" s="1"/>
      <c r="L227" s="1"/>
      <c r="O227" s="1"/>
      <c r="S227" s="1"/>
      <c r="V227" s="1"/>
    </row>
    <row r="228" spans="2:22" x14ac:dyDescent="0.45">
      <c r="B228" s="1"/>
      <c r="E228" s="1"/>
      <c r="I228" s="1"/>
      <c r="L228" s="1"/>
      <c r="O228" s="1"/>
      <c r="S228" s="1"/>
      <c r="V228" s="1"/>
    </row>
    <row r="229" spans="2:22" x14ac:dyDescent="0.45">
      <c r="B229" s="1"/>
      <c r="E229" s="1"/>
      <c r="I229" s="1"/>
      <c r="L229" s="1"/>
      <c r="O229" s="1"/>
      <c r="S229" s="1"/>
      <c r="V229" s="1"/>
    </row>
    <row r="230" spans="2:22" x14ac:dyDescent="0.45">
      <c r="B230" s="1"/>
      <c r="E230" s="1"/>
      <c r="I230" s="1"/>
      <c r="L230" s="1"/>
      <c r="O230" s="1"/>
      <c r="S230" s="1"/>
      <c r="V230" s="1"/>
    </row>
    <row r="231" spans="2:22" x14ac:dyDescent="0.45">
      <c r="B231" s="1"/>
      <c r="E231" s="1"/>
      <c r="I231" s="1"/>
      <c r="L231" s="1"/>
      <c r="O231" s="1"/>
      <c r="S231" s="1"/>
      <c r="V231" s="1"/>
    </row>
    <row r="232" spans="2:22" x14ac:dyDescent="0.45">
      <c r="B232" s="1"/>
      <c r="E232" s="1"/>
      <c r="I232" s="1"/>
      <c r="L232" s="1"/>
      <c r="O232" s="1"/>
      <c r="S232" s="1"/>
      <c r="V232" s="1"/>
    </row>
    <row r="233" spans="2:22" x14ac:dyDescent="0.45">
      <c r="B233" s="1"/>
      <c r="E233" s="1"/>
      <c r="I233" s="1"/>
      <c r="L233" s="1"/>
      <c r="O233" s="1"/>
      <c r="S233" s="1"/>
      <c r="V233" s="1"/>
    </row>
    <row r="234" spans="2:22" x14ac:dyDescent="0.45">
      <c r="B234" s="1"/>
      <c r="E234" s="1"/>
      <c r="I234" s="1"/>
      <c r="L234" s="1"/>
      <c r="O234" s="1"/>
      <c r="S234" s="1"/>
      <c r="V234" s="1"/>
    </row>
    <row r="235" spans="2:22" x14ac:dyDescent="0.45">
      <c r="B235" s="1"/>
      <c r="E235" s="1"/>
      <c r="I235" s="1"/>
      <c r="L235" s="1"/>
      <c r="O235" s="1"/>
      <c r="S235" s="1"/>
      <c r="V235" s="1"/>
    </row>
    <row r="236" spans="2:22" x14ac:dyDescent="0.45">
      <c r="B236" s="1"/>
      <c r="E236" s="1"/>
      <c r="I236" s="1"/>
      <c r="L236" s="1"/>
      <c r="O236" s="1"/>
      <c r="S236" s="1"/>
      <c r="V236" s="1"/>
    </row>
    <row r="237" spans="2:22" x14ac:dyDescent="0.45">
      <c r="B237" s="1"/>
      <c r="E237" s="1"/>
      <c r="I237" s="1"/>
      <c r="L237" s="1"/>
      <c r="O237" s="1"/>
      <c r="S237" s="1"/>
      <c r="V237" s="1"/>
    </row>
    <row r="238" spans="2:22" x14ac:dyDescent="0.45">
      <c r="B238" s="1"/>
      <c r="E238" s="1"/>
      <c r="I238" s="1"/>
      <c r="L238" s="1"/>
      <c r="O238" s="1"/>
      <c r="S238" s="1"/>
      <c r="V238" s="1"/>
    </row>
    <row r="239" spans="2:22" x14ac:dyDescent="0.45">
      <c r="B239" s="1"/>
      <c r="E239" s="1"/>
      <c r="I239" s="1"/>
      <c r="L239" s="1"/>
      <c r="O239" s="1"/>
      <c r="S239" s="1"/>
      <c r="V239" s="1"/>
    </row>
    <row r="240" spans="2:22" x14ac:dyDescent="0.45">
      <c r="B240" s="1"/>
      <c r="E240" s="1"/>
      <c r="I240" s="1"/>
      <c r="L240" s="1"/>
      <c r="O240" s="1"/>
      <c r="S240" s="1"/>
      <c r="V240" s="1"/>
    </row>
    <row r="241" spans="2:22" x14ac:dyDescent="0.45">
      <c r="B241" s="1"/>
      <c r="E241" s="1"/>
      <c r="I241" s="1"/>
      <c r="L241" s="1"/>
      <c r="O241" s="1"/>
      <c r="S241" s="1"/>
      <c r="V241" s="1"/>
    </row>
    <row r="242" spans="2:22" x14ac:dyDescent="0.45">
      <c r="B242" s="1"/>
      <c r="E242" s="1"/>
      <c r="I242" s="1"/>
      <c r="L242" s="1"/>
      <c r="O242" s="1"/>
      <c r="S242" s="1"/>
      <c r="V242" s="1"/>
    </row>
    <row r="243" spans="2:22" x14ac:dyDescent="0.45">
      <c r="B243" s="1"/>
      <c r="E243" s="1"/>
      <c r="I243" s="1"/>
      <c r="L243" s="1"/>
      <c r="O243" s="1"/>
      <c r="S243" s="1"/>
      <c r="V243" s="1"/>
    </row>
    <row r="244" spans="2:22" x14ac:dyDescent="0.45">
      <c r="B244" s="1"/>
      <c r="E244" s="1"/>
      <c r="I244" s="1"/>
      <c r="L244" s="1"/>
      <c r="O244" s="1"/>
      <c r="S244" s="1"/>
      <c r="V244" s="1"/>
    </row>
    <row r="245" spans="2:22" x14ac:dyDescent="0.45">
      <c r="B245" s="1"/>
      <c r="E245" s="1"/>
      <c r="I245" s="1"/>
      <c r="L245" s="1"/>
      <c r="O245" s="1"/>
      <c r="S245" s="1"/>
      <c r="V245" s="1"/>
    </row>
    <row r="246" spans="2:22" x14ac:dyDescent="0.45">
      <c r="B246" s="1"/>
      <c r="E246" s="1"/>
      <c r="I246" s="1"/>
      <c r="L246" s="1"/>
      <c r="O246" s="1"/>
      <c r="S246" s="1"/>
      <c r="V246" s="1"/>
    </row>
    <row r="247" spans="2:22" x14ac:dyDescent="0.45">
      <c r="B247" s="1"/>
      <c r="E247" s="1"/>
      <c r="I247" s="1"/>
      <c r="L247" s="1"/>
      <c r="O247" s="1"/>
      <c r="S247" s="1"/>
      <c r="V247" s="1"/>
    </row>
    <row r="248" spans="2:22" x14ac:dyDescent="0.45">
      <c r="B248" s="1"/>
      <c r="E248" s="1"/>
      <c r="I248" s="1"/>
      <c r="L248" s="1"/>
      <c r="O248" s="1"/>
      <c r="S248" s="1"/>
      <c r="V248" s="1"/>
    </row>
    <row r="249" spans="2:22" x14ac:dyDescent="0.45">
      <c r="B249" s="1"/>
      <c r="E249" s="1"/>
      <c r="I249" s="1"/>
      <c r="L249" s="1"/>
      <c r="O249" s="1"/>
      <c r="S249" s="1"/>
      <c r="V249" s="1"/>
    </row>
    <row r="250" spans="2:22" x14ac:dyDescent="0.45">
      <c r="B250" s="1"/>
      <c r="E250" s="1"/>
      <c r="I250" s="1"/>
      <c r="L250" s="1"/>
      <c r="O250" s="1"/>
      <c r="S250" s="1"/>
      <c r="V250" s="1"/>
    </row>
    <row r="251" spans="2:22" x14ac:dyDescent="0.45">
      <c r="B251" s="1"/>
      <c r="E251" s="1"/>
      <c r="I251" s="1"/>
      <c r="L251" s="1"/>
      <c r="O251" s="1"/>
      <c r="S251" s="1"/>
      <c r="V251" s="1"/>
    </row>
    <row r="252" spans="2:22" x14ac:dyDescent="0.45">
      <c r="B252" s="1"/>
      <c r="E252" s="1"/>
      <c r="I252" s="1"/>
      <c r="L252" s="1"/>
      <c r="O252" s="1"/>
      <c r="S252" s="1"/>
      <c r="V252" s="1"/>
    </row>
    <row r="253" spans="2:22" x14ac:dyDescent="0.45">
      <c r="B253" s="1"/>
      <c r="E253" s="1"/>
      <c r="I253" s="1"/>
      <c r="L253" s="1"/>
      <c r="O253" s="1"/>
      <c r="S253" s="1"/>
      <c r="V253" s="1"/>
    </row>
    <row r="254" spans="2:22" x14ac:dyDescent="0.45">
      <c r="B254" s="1"/>
      <c r="E254" s="1"/>
      <c r="I254" s="1"/>
      <c r="L254" s="1"/>
      <c r="O254" s="1"/>
      <c r="S254" s="1"/>
      <c r="V254" s="1"/>
    </row>
    <row r="255" spans="2:22" x14ac:dyDescent="0.45">
      <c r="B255" s="1"/>
      <c r="E255" s="1"/>
      <c r="I255" s="1"/>
      <c r="L255" s="1"/>
      <c r="O255" s="1"/>
      <c r="S255" s="1"/>
      <c r="V255" s="1"/>
    </row>
    <row r="256" spans="2:22" x14ac:dyDescent="0.45">
      <c r="B256" s="1"/>
      <c r="E256" s="1"/>
      <c r="I256" s="1"/>
      <c r="L256" s="1"/>
      <c r="O256" s="1"/>
      <c r="S256" s="1"/>
      <c r="V256" s="1"/>
    </row>
    <row r="257" spans="2:22" x14ac:dyDescent="0.45">
      <c r="B257" s="1"/>
      <c r="E257" s="1"/>
      <c r="I257" s="1"/>
      <c r="L257" s="1"/>
      <c r="O257" s="1"/>
      <c r="S257" s="1"/>
      <c r="V257" s="1"/>
    </row>
    <row r="258" spans="2:22" x14ac:dyDescent="0.45">
      <c r="B258" s="1"/>
      <c r="E258" s="1"/>
      <c r="I258" s="1"/>
      <c r="L258" s="1"/>
      <c r="O258" s="1"/>
      <c r="S258" s="1"/>
      <c r="V258" s="1"/>
    </row>
    <row r="259" spans="2:22" x14ac:dyDescent="0.45">
      <c r="B259" s="1"/>
      <c r="E259" s="1"/>
      <c r="I259" s="1"/>
      <c r="L259" s="1"/>
      <c r="O259" s="1"/>
      <c r="S259" s="1"/>
      <c r="V259" s="1"/>
    </row>
    <row r="260" spans="2:22" x14ac:dyDescent="0.45">
      <c r="B260" s="1"/>
      <c r="E260" s="1"/>
      <c r="I260" s="1"/>
      <c r="L260" s="1"/>
      <c r="O260" s="1"/>
      <c r="S260" s="1"/>
      <c r="V260" s="1"/>
    </row>
    <row r="261" spans="2:22" x14ac:dyDescent="0.45">
      <c r="B261" s="1"/>
      <c r="E261" s="1"/>
      <c r="I261" s="1"/>
      <c r="L261" s="1"/>
      <c r="O261" s="1"/>
      <c r="S261" s="1"/>
      <c r="V261" s="1"/>
    </row>
    <row r="262" spans="2:22" x14ac:dyDescent="0.45">
      <c r="B262" s="1"/>
      <c r="E262" s="1"/>
      <c r="I262" s="1"/>
      <c r="L262" s="1"/>
      <c r="O262" s="1"/>
      <c r="S262" s="1"/>
      <c r="V262" s="1"/>
    </row>
    <row r="263" spans="2:22" x14ac:dyDescent="0.45">
      <c r="B263" s="1"/>
      <c r="E263" s="1"/>
      <c r="I263" s="1"/>
      <c r="L263" s="1"/>
      <c r="O263" s="1"/>
      <c r="S263" s="1"/>
      <c r="V263" s="1"/>
    </row>
    <row r="264" spans="2:22" x14ac:dyDescent="0.45">
      <c r="B264" s="1"/>
      <c r="E264" s="1"/>
      <c r="I264" s="1"/>
      <c r="L264" s="1"/>
      <c r="O264" s="1"/>
      <c r="S264" s="1"/>
      <c r="V264" s="1"/>
    </row>
    <row r="265" spans="2:22" x14ac:dyDescent="0.45">
      <c r="B265" s="1"/>
      <c r="E265" s="1"/>
      <c r="I265" s="1"/>
      <c r="L265" s="1"/>
      <c r="O265" s="1"/>
      <c r="S265" s="1"/>
      <c r="V265" s="1"/>
    </row>
    <row r="266" spans="2:22" x14ac:dyDescent="0.45">
      <c r="B266" s="1"/>
      <c r="E266" s="1"/>
      <c r="I266" s="1"/>
      <c r="L266" s="1"/>
      <c r="O266" s="1"/>
      <c r="S266" s="1"/>
      <c r="V266" s="1"/>
    </row>
    <row r="267" spans="2:22" x14ac:dyDescent="0.45">
      <c r="B267" s="1"/>
      <c r="E267" s="1"/>
      <c r="I267" s="1"/>
      <c r="L267" s="1"/>
      <c r="O267" s="1"/>
      <c r="S267" s="1"/>
      <c r="V267" s="1"/>
    </row>
    <row r="268" spans="2:22" x14ac:dyDescent="0.45">
      <c r="B268" s="1"/>
      <c r="E268" s="1"/>
      <c r="I268" s="1"/>
      <c r="L268" s="1"/>
      <c r="O268" s="1"/>
      <c r="S268" s="1"/>
      <c r="V268" s="1"/>
    </row>
    <row r="269" spans="2:22" x14ac:dyDescent="0.45">
      <c r="B269" s="1"/>
      <c r="E269" s="1"/>
      <c r="I269" s="1"/>
      <c r="L269" s="1"/>
      <c r="O269" s="1"/>
      <c r="S269" s="1"/>
      <c r="V269" s="1"/>
    </row>
    <row r="270" spans="2:22" x14ac:dyDescent="0.45">
      <c r="B270" s="1"/>
      <c r="E270" s="1"/>
      <c r="I270" s="1"/>
      <c r="L270" s="1"/>
      <c r="O270" s="1"/>
      <c r="S270" s="1"/>
      <c r="V270" s="1"/>
    </row>
    <row r="271" spans="2:22" x14ac:dyDescent="0.45">
      <c r="B271" s="1"/>
      <c r="E271" s="1"/>
      <c r="I271" s="1"/>
      <c r="L271" s="1"/>
      <c r="O271" s="1"/>
      <c r="S271" s="1"/>
      <c r="V271" s="1"/>
    </row>
    <row r="272" spans="2:22" x14ac:dyDescent="0.45">
      <c r="B272" s="1"/>
      <c r="E272" s="1"/>
      <c r="I272" s="1"/>
      <c r="L272" s="1"/>
      <c r="O272" s="1"/>
      <c r="S272" s="1"/>
      <c r="V272" s="1"/>
    </row>
    <row r="273" spans="2:22" x14ac:dyDescent="0.45">
      <c r="B273" s="1"/>
      <c r="E273" s="1"/>
      <c r="I273" s="1"/>
      <c r="L273" s="1"/>
      <c r="O273" s="1"/>
      <c r="S273" s="1"/>
      <c r="V273" s="1"/>
    </row>
    <row r="274" spans="2:22" x14ac:dyDescent="0.45">
      <c r="B274" s="1"/>
      <c r="E274" s="1"/>
      <c r="I274" s="1"/>
      <c r="L274" s="1"/>
      <c r="O274" s="1"/>
      <c r="S274" s="1"/>
      <c r="V274" s="1"/>
    </row>
    <row r="275" spans="2:22" x14ac:dyDescent="0.45">
      <c r="B275" s="1"/>
      <c r="E275" s="1"/>
      <c r="I275" s="1"/>
      <c r="L275" s="1"/>
      <c r="O275" s="1"/>
      <c r="S275" s="1"/>
      <c r="V275" s="1"/>
    </row>
    <row r="276" spans="2:22" x14ac:dyDescent="0.45">
      <c r="B276" s="1"/>
      <c r="E276" s="1"/>
      <c r="I276" s="1"/>
      <c r="L276" s="1"/>
      <c r="O276" s="1"/>
      <c r="S276" s="1"/>
      <c r="V276" s="1"/>
    </row>
    <row r="277" spans="2:22" x14ac:dyDescent="0.45">
      <c r="B277" s="1"/>
      <c r="E277" s="1"/>
      <c r="I277" s="1"/>
      <c r="L277" s="1"/>
      <c r="O277" s="1"/>
      <c r="S277" s="1"/>
      <c r="V277" s="1"/>
    </row>
    <row r="278" spans="2:22" x14ac:dyDescent="0.45">
      <c r="B278" s="1"/>
      <c r="E278" s="1"/>
      <c r="I278" s="1"/>
      <c r="L278" s="1"/>
      <c r="O278" s="1"/>
      <c r="S278" s="1"/>
      <c r="V278" s="1"/>
    </row>
    <row r="279" spans="2:22" x14ac:dyDescent="0.45">
      <c r="B279" s="1"/>
      <c r="E279" s="1"/>
      <c r="I279" s="1"/>
      <c r="L279" s="1"/>
      <c r="O279" s="1"/>
      <c r="S279" s="1"/>
      <c r="V279" s="1"/>
    </row>
    <row r="280" spans="2:22" x14ac:dyDescent="0.45">
      <c r="B280" s="1"/>
      <c r="E280" s="1"/>
      <c r="I280" s="1"/>
      <c r="L280" s="1"/>
      <c r="O280" s="1"/>
      <c r="S280" s="1"/>
      <c r="V280" s="1"/>
    </row>
    <row r="281" spans="2:22" x14ac:dyDescent="0.45">
      <c r="B281" s="1"/>
      <c r="E281" s="1"/>
      <c r="I281" s="1"/>
      <c r="L281" s="1"/>
      <c r="O281" s="1"/>
      <c r="S281" s="1"/>
      <c r="V281" s="1"/>
    </row>
    <row r="282" spans="2:22" x14ac:dyDescent="0.45">
      <c r="B282" s="1"/>
      <c r="E282" s="1"/>
      <c r="I282" s="1"/>
      <c r="L282" s="1"/>
      <c r="O282" s="1"/>
      <c r="S282" s="1"/>
      <c r="V282" s="1"/>
    </row>
    <row r="283" spans="2:22" x14ac:dyDescent="0.45">
      <c r="B283" s="1"/>
      <c r="E283" s="1"/>
      <c r="I283" s="1"/>
      <c r="L283" s="1"/>
      <c r="O283" s="1"/>
      <c r="S283" s="1"/>
      <c r="V283" s="1"/>
    </row>
    <row r="284" spans="2:22" x14ac:dyDescent="0.45">
      <c r="B284" s="1"/>
      <c r="E284" s="1"/>
      <c r="I284" s="1"/>
      <c r="L284" s="1"/>
      <c r="O284" s="1"/>
      <c r="S284" s="1"/>
      <c r="V284" s="1"/>
    </row>
    <row r="285" spans="2:22" x14ac:dyDescent="0.45">
      <c r="B285" s="1"/>
      <c r="E285" s="1"/>
      <c r="I285" s="1"/>
      <c r="L285" s="1"/>
      <c r="O285" s="1"/>
      <c r="S285" s="1"/>
      <c r="V285" s="1"/>
    </row>
    <row r="286" spans="2:22" x14ac:dyDescent="0.45">
      <c r="B286" s="1"/>
      <c r="E286" s="1"/>
      <c r="I286" s="1"/>
      <c r="L286" s="1"/>
      <c r="O286" s="1"/>
      <c r="S286" s="1"/>
      <c r="V286" s="1"/>
    </row>
    <row r="287" spans="2:22" x14ac:dyDescent="0.45">
      <c r="B287" s="1"/>
      <c r="E287" s="1"/>
      <c r="I287" s="1"/>
      <c r="L287" s="1"/>
      <c r="O287" s="1"/>
      <c r="S287" s="1"/>
      <c r="V287" s="1"/>
    </row>
    <row r="288" spans="2:22" x14ac:dyDescent="0.45">
      <c r="B288" s="1"/>
      <c r="E288" s="1"/>
      <c r="I288" s="1"/>
      <c r="L288" s="1"/>
      <c r="O288" s="1"/>
      <c r="S288" s="1"/>
      <c r="V288" s="1"/>
    </row>
    <row r="289" spans="2:22" x14ac:dyDescent="0.45">
      <c r="B289" s="1"/>
      <c r="E289" s="1"/>
      <c r="I289" s="1"/>
      <c r="L289" s="1"/>
      <c r="O289" s="1"/>
      <c r="S289" s="1"/>
      <c r="V289" s="1"/>
    </row>
    <row r="290" spans="2:22" x14ac:dyDescent="0.45">
      <c r="B290" s="1"/>
      <c r="E290" s="1"/>
      <c r="I290" s="1"/>
      <c r="L290" s="1"/>
      <c r="O290" s="1"/>
      <c r="S290" s="1"/>
      <c r="V290" s="1"/>
    </row>
    <row r="291" spans="2:22" x14ac:dyDescent="0.45">
      <c r="B291" s="1"/>
      <c r="E291" s="1"/>
      <c r="I291" s="1"/>
      <c r="L291" s="1"/>
      <c r="O291" s="1"/>
      <c r="S291" s="1"/>
      <c r="V291" s="1"/>
    </row>
    <row r="292" spans="2:22" x14ac:dyDescent="0.45">
      <c r="B292" s="1"/>
      <c r="E292" s="1"/>
      <c r="I292" s="1"/>
      <c r="L292" s="1"/>
      <c r="O292" s="1"/>
      <c r="S292" s="1"/>
      <c r="V292" s="1"/>
    </row>
    <row r="293" spans="2:22" x14ac:dyDescent="0.45">
      <c r="B293" s="1"/>
      <c r="E293" s="1"/>
      <c r="I293" s="1"/>
      <c r="L293" s="1"/>
      <c r="O293" s="1"/>
      <c r="S293" s="1"/>
      <c r="V293" s="1"/>
    </row>
    <row r="294" spans="2:22" x14ac:dyDescent="0.45">
      <c r="B294" s="1"/>
      <c r="E294" s="1"/>
      <c r="I294" s="1"/>
      <c r="L294" s="1"/>
      <c r="O294" s="1"/>
      <c r="S294" s="1"/>
      <c r="V294" s="1"/>
    </row>
    <row r="295" spans="2:22" x14ac:dyDescent="0.45">
      <c r="B295" s="1"/>
      <c r="E295" s="1"/>
      <c r="I295" s="1"/>
      <c r="L295" s="1"/>
      <c r="O295" s="1"/>
      <c r="S295" s="1"/>
      <c r="V295" s="1"/>
    </row>
    <row r="296" spans="2:22" x14ac:dyDescent="0.45">
      <c r="B296" s="1"/>
      <c r="E296" s="1"/>
      <c r="I296" s="1"/>
      <c r="L296" s="1"/>
      <c r="O296" s="1"/>
      <c r="S296" s="1"/>
      <c r="V296" s="1"/>
    </row>
    <row r="297" spans="2:22" x14ac:dyDescent="0.45">
      <c r="B297" s="1"/>
      <c r="E297" s="1"/>
      <c r="I297" s="1"/>
      <c r="L297" s="1"/>
      <c r="O297" s="1"/>
      <c r="S297" s="1"/>
      <c r="V297" s="1"/>
    </row>
    <row r="298" spans="2:22" x14ac:dyDescent="0.45">
      <c r="B298" s="1"/>
      <c r="E298" s="1"/>
      <c r="I298" s="1"/>
      <c r="L298" s="1"/>
      <c r="O298" s="1"/>
      <c r="S298" s="1"/>
      <c r="V298" s="1"/>
    </row>
    <row r="299" spans="2:22" x14ac:dyDescent="0.45">
      <c r="B299" s="1"/>
      <c r="E299" s="1"/>
      <c r="I299" s="1"/>
      <c r="L299" s="1"/>
      <c r="O299" s="1"/>
      <c r="S299" s="1"/>
      <c r="V299" s="1"/>
    </row>
    <row r="300" spans="2:22" x14ac:dyDescent="0.45">
      <c r="B300" s="1"/>
      <c r="E300" s="1"/>
      <c r="I300" s="1"/>
      <c r="L300" s="1"/>
      <c r="O300" s="1"/>
      <c r="S300" s="1"/>
      <c r="V300" s="1"/>
    </row>
    <row r="301" spans="2:22" x14ac:dyDescent="0.45">
      <c r="B301" s="1"/>
      <c r="E301" s="1"/>
      <c r="I301" s="1"/>
      <c r="L301" s="1"/>
      <c r="O301" s="1"/>
      <c r="S301" s="1"/>
      <c r="V301" s="1"/>
    </row>
    <row r="302" spans="2:22" x14ac:dyDescent="0.45">
      <c r="B302" s="1"/>
      <c r="E302" s="1"/>
      <c r="I302" s="1"/>
      <c r="L302" s="1"/>
      <c r="O302" s="1"/>
      <c r="S302" s="1"/>
      <c r="V302" s="1"/>
    </row>
    <row r="303" spans="2:22" x14ac:dyDescent="0.45">
      <c r="B303" s="1"/>
      <c r="E303" s="1"/>
      <c r="I303" s="1"/>
      <c r="L303" s="1"/>
      <c r="O303" s="1"/>
      <c r="S303" s="1"/>
      <c r="V303" s="1"/>
    </row>
    <row r="304" spans="2:22" x14ac:dyDescent="0.45">
      <c r="B304" s="1"/>
      <c r="E304" s="1"/>
      <c r="I304" s="1"/>
      <c r="L304" s="1"/>
      <c r="O304" s="1"/>
      <c r="S304" s="1"/>
      <c r="V304" s="1"/>
    </row>
    <row r="305" spans="2:22" x14ac:dyDescent="0.45">
      <c r="B305" s="1"/>
      <c r="E305" s="1"/>
      <c r="I305" s="1"/>
      <c r="L305" s="1"/>
      <c r="O305" s="1"/>
      <c r="S305" s="1"/>
      <c r="V305" s="1"/>
    </row>
    <row r="306" spans="2:22" x14ac:dyDescent="0.45">
      <c r="B306" s="1"/>
      <c r="E306" s="1"/>
      <c r="I306" s="1"/>
      <c r="L306" s="1"/>
      <c r="O306" s="1"/>
      <c r="S306" s="1"/>
      <c r="V306" s="1"/>
    </row>
    <row r="307" spans="2:22" x14ac:dyDescent="0.45">
      <c r="B307" s="1"/>
      <c r="E307" s="1"/>
      <c r="I307" s="1"/>
      <c r="L307" s="1"/>
      <c r="O307" s="1"/>
      <c r="S307" s="1"/>
      <c r="V307" s="1"/>
    </row>
    <row r="308" spans="2:22" x14ac:dyDescent="0.45">
      <c r="B308" s="1"/>
      <c r="E308" s="1"/>
      <c r="I308" s="1"/>
      <c r="L308" s="1"/>
      <c r="O308" s="1"/>
      <c r="S308" s="1"/>
      <c r="V308" s="1"/>
    </row>
    <row r="309" spans="2:22" x14ac:dyDescent="0.45">
      <c r="B309" s="1"/>
      <c r="E309" s="1"/>
      <c r="I309" s="1"/>
      <c r="L309" s="1"/>
      <c r="O309" s="1"/>
      <c r="S309" s="1"/>
      <c r="V309" s="1"/>
    </row>
    <row r="310" spans="2:22" x14ac:dyDescent="0.45">
      <c r="B310" s="1"/>
      <c r="E310" s="1"/>
      <c r="I310" s="1"/>
      <c r="L310" s="1"/>
      <c r="O310" s="1"/>
      <c r="S310" s="1"/>
      <c r="V310" s="1"/>
    </row>
    <row r="311" spans="2:22" x14ac:dyDescent="0.45">
      <c r="B311" s="1"/>
      <c r="E311" s="1"/>
      <c r="I311" s="1"/>
      <c r="L311" s="1"/>
      <c r="O311" s="1"/>
      <c r="S311" s="1"/>
      <c r="V311" s="1"/>
    </row>
    <row r="312" spans="2:22" x14ac:dyDescent="0.45">
      <c r="B312" s="1"/>
      <c r="E312" s="1"/>
      <c r="I312" s="1"/>
      <c r="L312" s="1"/>
      <c r="O312" s="1"/>
      <c r="S312" s="1"/>
      <c r="V312" s="1"/>
    </row>
    <row r="313" spans="2:22" x14ac:dyDescent="0.45">
      <c r="B313" s="1"/>
      <c r="E313" s="1"/>
      <c r="I313" s="1"/>
      <c r="L313" s="1"/>
      <c r="O313" s="1"/>
      <c r="S313" s="1"/>
      <c r="V313" s="1"/>
    </row>
    <row r="314" spans="2:22" x14ac:dyDescent="0.45">
      <c r="B314" s="1"/>
      <c r="E314" s="1"/>
      <c r="I314" s="1"/>
      <c r="L314" s="1"/>
      <c r="O314" s="1"/>
      <c r="S314" s="1"/>
      <c r="V314" s="1"/>
    </row>
    <row r="315" spans="2:22" x14ac:dyDescent="0.45">
      <c r="B315" s="1"/>
      <c r="E315" s="1"/>
      <c r="I315" s="1"/>
      <c r="L315" s="1"/>
      <c r="O315" s="1"/>
      <c r="S315" s="1"/>
      <c r="V315" s="1"/>
    </row>
    <row r="316" spans="2:22" x14ac:dyDescent="0.45">
      <c r="B316" s="1"/>
      <c r="E316" s="1"/>
      <c r="I316" s="1"/>
      <c r="L316" s="1"/>
      <c r="O316" s="1"/>
      <c r="S316" s="1"/>
      <c r="V316" s="1"/>
    </row>
    <row r="317" spans="2:22" x14ac:dyDescent="0.45">
      <c r="B317" s="1"/>
      <c r="E317" s="1"/>
      <c r="I317" s="1"/>
      <c r="L317" s="1"/>
      <c r="O317" s="1"/>
      <c r="S317" s="1"/>
      <c r="V317" s="1"/>
    </row>
    <row r="318" spans="2:22" x14ac:dyDescent="0.45">
      <c r="B318" s="1"/>
      <c r="E318" s="1"/>
      <c r="I318" s="1"/>
      <c r="L318" s="1"/>
      <c r="O318" s="1"/>
      <c r="S318" s="1"/>
      <c r="V318" s="1"/>
    </row>
    <row r="319" spans="2:22" x14ac:dyDescent="0.45">
      <c r="B319" s="1"/>
      <c r="E319" s="1"/>
      <c r="I319" s="1"/>
      <c r="L319" s="1"/>
      <c r="O319" s="1"/>
      <c r="S319" s="1"/>
      <c r="V319" s="1"/>
    </row>
    <row r="320" spans="2:22" x14ac:dyDescent="0.45">
      <c r="B320" s="1"/>
      <c r="E320" s="1"/>
      <c r="I320" s="1"/>
      <c r="L320" s="1"/>
      <c r="O320" s="1"/>
      <c r="S320" s="1"/>
      <c r="V320" s="1"/>
    </row>
    <row r="321" spans="2:22" x14ac:dyDescent="0.45">
      <c r="B321" s="1"/>
      <c r="E321" s="1"/>
      <c r="I321" s="1"/>
      <c r="L321" s="1"/>
      <c r="O321" s="1"/>
      <c r="S321" s="1"/>
      <c r="V321" s="1"/>
    </row>
    <row r="322" spans="2:22" x14ac:dyDescent="0.45">
      <c r="B322" s="1"/>
      <c r="E322" s="1"/>
      <c r="I322" s="1"/>
      <c r="L322" s="1"/>
      <c r="O322" s="1"/>
      <c r="S322" s="1"/>
      <c r="V322" s="1"/>
    </row>
    <row r="323" spans="2:22" x14ac:dyDescent="0.45">
      <c r="B323" s="1"/>
      <c r="E323" s="1"/>
      <c r="I323" s="1"/>
      <c r="L323" s="1"/>
      <c r="O323" s="1"/>
      <c r="S323" s="1"/>
      <c r="V323" s="1"/>
    </row>
    <row r="324" spans="2:22" x14ac:dyDescent="0.45">
      <c r="B324" s="1"/>
      <c r="E324" s="1"/>
      <c r="I324" s="1"/>
      <c r="L324" s="1"/>
      <c r="O324" s="1"/>
      <c r="S324" s="1"/>
      <c r="V324" s="1"/>
    </row>
    <row r="325" spans="2:22" x14ac:dyDescent="0.45">
      <c r="B325" s="1"/>
      <c r="E325" s="1"/>
      <c r="I325" s="1"/>
      <c r="L325" s="1"/>
      <c r="O325" s="1"/>
      <c r="S325" s="1"/>
      <c r="V325" s="1"/>
    </row>
    <row r="326" spans="2:22" x14ac:dyDescent="0.45">
      <c r="B326" s="1"/>
      <c r="E326" s="1"/>
      <c r="I326" s="1"/>
      <c r="L326" s="1"/>
      <c r="O326" s="1"/>
      <c r="S326" s="1"/>
      <c r="V326" s="1"/>
    </row>
    <row r="327" spans="2:22" x14ac:dyDescent="0.45">
      <c r="B327" s="1"/>
      <c r="E327" s="1"/>
      <c r="I327" s="1"/>
      <c r="L327" s="1"/>
      <c r="O327" s="1"/>
      <c r="S327" s="1"/>
      <c r="V327" s="1"/>
    </row>
    <row r="328" spans="2:22" x14ac:dyDescent="0.45">
      <c r="B328" s="1"/>
      <c r="E328" s="1"/>
      <c r="I328" s="1"/>
      <c r="L328" s="1"/>
      <c r="O328" s="1"/>
      <c r="S328" s="1"/>
      <c r="V328" s="1"/>
    </row>
    <row r="329" spans="2:22" x14ac:dyDescent="0.45">
      <c r="B329" s="1"/>
      <c r="E329" s="1"/>
      <c r="I329" s="1"/>
      <c r="L329" s="1"/>
      <c r="O329" s="1"/>
      <c r="S329" s="1"/>
      <c r="V329" s="1"/>
    </row>
    <row r="330" spans="2:22" x14ac:dyDescent="0.45">
      <c r="B330" s="1"/>
      <c r="E330" s="1"/>
      <c r="I330" s="1"/>
      <c r="L330" s="1"/>
      <c r="O330" s="1"/>
      <c r="S330" s="1"/>
      <c r="V330" s="1"/>
    </row>
    <row r="331" spans="2:22" x14ac:dyDescent="0.45">
      <c r="B331" s="1"/>
      <c r="E331" s="1"/>
      <c r="I331" s="1"/>
      <c r="L331" s="1"/>
      <c r="O331" s="1"/>
      <c r="S331" s="1"/>
      <c r="V331" s="1"/>
    </row>
    <row r="332" spans="2:22" x14ac:dyDescent="0.45">
      <c r="B332" s="1"/>
      <c r="E332" s="1"/>
      <c r="I332" s="1"/>
      <c r="L332" s="1"/>
      <c r="O332" s="1"/>
      <c r="S332" s="1"/>
      <c r="V332" s="1"/>
    </row>
    <row r="333" spans="2:22" x14ac:dyDescent="0.45">
      <c r="B333" s="1"/>
      <c r="E333" s="1"/>
      <c r="I333" s="1"/>
      <c r="L333" s="1"/>
      <c r="O333" s="1"/>
      <c r="S333" s="1"/>
      <c r="V333" s="1"/>
    </row>
    <row r="334" spans="2:22" x14ac:dyDescent="0.45">
      <c r="B334" s="1"/>
      <c r="E334" s="1"/>
      <c r="I334" s="1"/>
      <c r="L334" s="1"/>
      <c r="O334" s="1"/>
      <c r="S334" s="1"/>
      <c r="V334" s="1"/>
    </row>
    <row r="335" spans="2:22" x14ac:dyDescent="0.45">
      <c r="B335" s="1"/>
      <c r="E335" s="1"/>
      <c r="I335" s="1"/>
      <c r="L335" s="1"/>
      <c r="O335" s="1"/>
      <c r="S335" s="1"/>
      <c r="V335" s="1"/>
    </row>
    <row r="336" spans="2:22" x14ac:dyDescent="0.45">
      <c r="B336" s="1"/>
      <c r="E336" s="1"/>
      <c r="I336" s="1"/>
      <c r="L336" s="1"/>
      <c r="O336" s="1"/>
      <c r="S336" s="1"/>
      <c r="V336" s="1"/>
    </row>
    <row r="337" spans="2:22" x14ac:dyDescent="0.45">
      <c r="B337" s="1"/>
      <c r="E337" s="1"/>
      <c r="I337" s="1"/>
      <c r="L337" s="1"/>
      <c r="O337" s="1"/>
      <c r="S337" s="1"/>
      <c r="V337" s="1"/>
    </row>
    <row r="338" spans="2:22" x14ac:dyDescent="0.45">
      <c r="B338" s="1"/>
      <c r="E338" s="1"/>
      <c r="I338" s="1"/>
      <c r="L338" s="1"/>
      <c r="O338" s="1"/>
      <c r="S338" s="1"/>
      <c r="V338" s="1"/>
    </row>
    <row r="339" spans="2:22" x14ac:dyDescent="0.45">
      <c r="B339" s="1"/>
      <c r="E339" s="1"/>
      <c r="I339" s="1"/>
      <c r="L339" s="1"/>
      <c r="O339" s="1"/>
      <c r="S339" s="1"/>
      <c r="V339" s="1"/>
    </row>
    <row r="340" spans="2:22" x14ac:dyDescent="0.45">
      <c r="B340" s="1"/>
      <c r="E340" s="1"/>
      <c r="I340" s="1"/>
      <c r="L340" s="1"/>
      <c r="O340" s="1"/>
      <c r="S340" s="1"/>
      <c r="V340" s="1"/>
    </row>
    <row r="341" spans="2:22" x14ac:dyDescent="0.45">
      <c r="B341" s="1"/>
      <c r="E341" s="1"/>
      <c r="I341" s="1"/>
      <c r="L341" s="1"/>
      <c r="O341" s="1"/>
      <c r="S341" s="1"/>
      <c r="V341" s="1"/>
    </row>
    <row r="342" spans="2:22" x14ac:dyDescent="0.45">
      <c r="B342" s="1"/>
      <c r="E342" s="1"/>
      <c r="I342" s="1"/>
      <c r="L342" s="1"/>
      <c r="O342" s="1"/>
      <c r="S342" s="1"/>
      <c r="V342" s="1"/>
    </row>
    <row r="343" spans="2:22" x14ac:dyDescent="0.45">
      <c r="B343" s="1"/>
      <c r="E343" s="1"/>
      <c r="I343" s="1"/>
      <c r="L343" s="1"/>
      <c r="O343" s="1"/>
      <c r="S343" s="1"/>
      <c r="V343" s="1"/>
    </row>
    <row r="344" spans="2:22" x14ac:dyDescent="0.45">
      <c r="B344" s="1"/>
      <c r="E344" s="1"/>
      <c r="I344" s="1"/>
      <c r="L344" s="1"/>
      <c r="O344" s="1"/>
      <c r="S344" s="1"/>
      <c r="V344" s="1"/>
    </row>
    <row r="345" spans="2:22" x14ac:dyDescent="0.45">
      <c r="B345" s="1"/>
      <c r="E345" s="1"/>
      <c r="I345" s="1"/>
      <c r="L345" s="1"/>
      <c r="O345" s="1"/>
      <c r="S345" s="1"/>
      <c r="V345" s="1"/>
    </row>
    <row r="346" spans="2:22" x14ac:dyDescent="0.45">
      <c r="B346" s="1"/>
      <c r="E346" s="1"/>
      <c r="I346" s="1"/>
      <c r="L346" s="1"/>
      <c r="O346" s="1"/>
      <c r="S346" s="1"/>
      <c r="V346" s="1"/>
    </row>
    <row r="347" spans="2:22" x14ac:dyDescent="0.45">
      <c r="B347" s="1"/>
      <c r="E347" s="1"/>
      <c r="I347" s="1"/>
      <c r="L347" s="1"/>
      <c r="O347" s="1"/>
      <c r="S347" s="1"/>
      <c r="V347" s="1"/>
    </row>
    <row r="348" spans="2:22" x14ac:dyDescent="0.45">
      <c r="B348" s="1"/>
      <c r="E348" s="1"/>
      <c r="I348" s="1"/>
      <c r="L348" s="1"/>
      <c r="O348" s="1"/>
      <c r="S348" s="1"/>
      <c r="V348" s="1"/>
    </row>
    <row r="349" spans="2:22" x14ac:dyDescent="0.45">
      <c r="B349" s="1"/>
      <c r="E349" s="1"/>
      <c r="I349" s="1"/>
      <c r="L349" s="1"/>
      <c r="O349" s="1"/>
      <c r="S349" s="1"/>
      <c r="V349" s="1"/>
    </row>
    <row r="350" spans="2:22" x14ac:dyDescent="0.45">
      <c r="B350" s="1"/>
      <c r="E350" s="1"/>
      <c r="I350" s="1"/>
      <c r="L350" s="1"/>
      <c r="O350" s="1"/>
      <c r="S350" s="1"/>
      <c r="V350" s="1"/>
    </row>
    <row r="351" spans="2:22" x14ac:dyDescent="0.45">
      <c r="B351" s="1"/>
      <c r="E351" s="1"/>
      <c r="I351" s="1"/>
      <c r="L351" s="1"/>
      <c r="O351" s="1"/>
      <c r="S351" s="1"/>
      <c r="V351" s="1"/>
    </row>
    <row r="352" spans="2:22" x14ac:dyDescent="0.45">
      <c r="B352" s="1"/>
      <c r="E352" s="1"/>
      <c r="I352" s="1"/>
      <c r="L352" s="1"/>
      <c r="O352" s="1"/>
      <c r="S352" s="1"/>
      <c r="V352" s="1"/>
    </row>
    <row r="353" spans="2:22" x14ac:dyDescent="0.45">
      <c r="B353" s="1"/>
      <c r="E353" s="1"/>
      <c r="I353" s="1"/>
      <c r="L353" s="1"/>
      <c r="O353" s="1"/>
      <c r="S353" s="1"/>
      <c r="V353" s="1"/>
    </row>
    <row r="354" spans="2:22" x14ac:dyDescent="0.45">
      <c r="B354" s="1"/>
      <c r="E354" s="1"/>
      <c r="I354" s="1"/>
      <c r="L354" s="1"/>
      <c r="O354" s="1"/>
      <c r="S354" s="1"/>
      <c r="V354" s="1"/>
    </row>
    <row r="355" spans="2:22" x14ac:dyDescent="0.45">
      <c r="B355" s="1"/>
      <c r="E355" s="1"/>
      <c r="I355" s="1"/>
      <c r="L355" s="1"/>
      <c r="O355" s="1"/>
      <c r="S355" s="1"/>
      <c r="V355" s="1"/>
    </row>
    <row r="356" spans="2:22" x14ac:dyDescent="0.45">
      <c r="B356" s="1"/>
      <c r="E356" s="1"/>
      <c r="I356" s="1"/>
      <c r="L356" s="1"/>
      <c r="O356" s="1"/>
      <c r="S356" s="1"/>
      <c r="V356" s="1"/>
    </row>
    <row r="357" spans="2:22" x14ac:dyDescent="0.45">
      <c r="B357" s="1"/>
      <c r="E357" s="1"/>
      <c r="I357" s="1"/>
      <c r="L357" s="1"/>
      <c r="O357" s="1"/>
      <c r="S357" s="1"/>
      <c r="V357" s="1"/>
    </row>
    <row r="358" spans="2:22" x14ac:dyDescent="0.45">
      <c r="B358" s="1"/>
      <c r="E358" s="1"/>
      <c r="I358" s="1"/>
      <c r="L358" s="1"/>
      <c r="O358" s="1"/>
      <c r="S358" s="1"/>
      <c r="V358" s="1"/>
    </row>
    <row r="359" spans="2:22" x14ac:dyDescent="0.45">
      <c r="B359" s="1"/>
      <c r="E359" s="1"/>
      <c r="I359" s="1"/>
      <c r="L359" s="1"/>
      <c r="O359" s="1"/>
      <c r="S359" s="1"/>
      <c r="V359" s="1"/>
    </row>
    <row r="360" spans="2:22" x14ac:dyDescent="0.45">
      <c r="B360" s="1"/>
      <c r="E360" s="1"/>
      <c r="I360" s="1"/>
      <c r="L360" s="1"/>
      <c r="O360" s="1"/>
      <c r="S360" s="1"/>
      <c r="V360" s="1"/>
    </row>
    <row r="361" spans="2:22" x14ac:dyDescent="0.45">
      <c r="B361" s="1"/>
      <c r="E361" s="1"/>
      <c r="I361" s="1"/>
      <c r="L361" s="1"/>
      <c r="O361" s="1"/>
      <c r="S361" s="1"/>
      <c r="V361" s="1"/>
    </row>
    <row r="362" spans="2:22" x14ac:dyDescent="0.45">
      <c r="B362" s="1"/>
      <c r="E362" s="1"/>
      <c r="I362" s="1"/>
      <c r="L362" s="1"/>
      <c r="O362" s="1"/>
      <c r="S362" s="1"/>
      <c r="V362" s="1"/>
    </row>
    <row r="363" spans="2:22" x14ac:dyDescent="0.45">
      <c r="B363" s="1"/>
      <c r="E363" s="1"/>
      <c r="I363" s="1"/>
      <c r="L363" s="1"/>
      <c r="O363" s="1"/>
      <c r="S363" s="1"/>
      <c r="V363" s="1"/>
    </row>
    <row r="364" spans="2:22" x14ac:dyDescent="0.45">
      <c r="B364" s="1"/>
      <c r="E364" s="1"/>
      <c r="I364" s="1"/>
      <c r="L364" s="1"/>
      <c r="O364" s="1"/>
      <c r="S364" s="1"/>
      <c r="V364" s="1"/>
    </row>
    <row r="365" spans="2:22" x14ac:dyDescent="0.45">
      <c r="B365" s="1"/>
      <c r="E365" s="1"/>
      <c r="I365" s="1"/>
      <c r="L365" s="1"/>
      <c r="O365" s="1"/>
      <c r="S365" s="1"/>
      <c r="V365" s="1"/>
    </row>
    <row r="366" spans="2:22" x14ac:dyDescent="0.45">
      <c r="B366" s="1"/>
      <c r="E366" s="1"/>
      <c r="I366" s="1"/>
      <c r="L366" s="1"/>
      <c r="O366" s="1"/>
      <c r="S366" s="1"/>
      <c r="V366" s="1"/>
    </row>
    <row r="367" spans="2:22" x14ac:dyDescent="0.45">
      <c r="B367" s="1"/>
      <c r="E367" s="1"/>
      <c r="I367" s="1"/>
      <c r="L367" s="1"/>
      <c r="O367" s="1"/>
      <c r="S367" s="1"/>
      <c r="V367" s="1"/>
    </row>
    <row r="368" spans="2:22" x14ac:dyDescent="0.45">
      <c r="B368" s="1"/>
      <c r="E368" s="1"/>
      <c r="I368" s="1"/>
      <c r="L368" s="1"/>
      <c r="O368" s="1"/>
      <c r="S368" s="1"/>
      <c r="V368" s="1"/>
    </row>
    <row r="369" spans="2:22" x14ac:dyDescent="0.45">
      <c r="B369" s="1"/>
      <c r="E369" s="1"/>
      <c r="I369" s="1"/>
      <c r="L369" s="1"/>
      <c r="O369" s="1"/>
      <c r="S369" s="1"/>
      <c r="V369" s="1"/>
    </row>
    <row r="370" spans="2:22" x14ac:dyDescent="0.45">
      <c r="B370" s="1"/>
      <c r="E370" s="1"/>
      <c r="I370" s="1"/>
      <c r="L370" s="1"/>
      <c r="O370" s="1"/>
      <c r="S370" s="1"/>
      <c r="V370" s="1"/>
    </row>
    <row r="371" spans="2:22" x14ac:dyDescent="0.45">
      <c r="B371" s="1"/>
      <c r="E371" s="1"/>
      <c r="I371" s="1"/>
      <c r="L371" s="1"/>
      <c r="O371" s="1"/>
      <c r="S371" s="1"/>
      <c r="V371" s="1"/>
    </row>
    <row r="372" spans="2:22" x14ac:dyDescent="0.45">
      <c r="B372" s="1"/>
      <c r="E372" s="1"/>
      <c r="I372" s="1"/>
      <c r="L372" s="1"/>
      <c r="O372" s="1"/>
      <c r="S372" s="1"/>
      <c r="V372" s="1"/>
    </row>
    <row r="373" spans="2:22" x14ac:dyDescent="0.45">
      <c r="B373" s="1"/>
      <c r="E373" s="1"/>
      <c r="I373" s="1"/>
      <c r="L373" s="1"/>
      <c r="O373" s="1"/>
      <c r="S373" s="1"/>
      <c r="V373" s="1"/>
    </row>
    <row r="374" spans="2:22" x14ac:dyDescent="0.45">
      <c r="B374" s="1"/>
      <c r="E374" s="1"/>
      <c r="I374" s="1"/>
      <c r="L374" s="1"/>
      <c r="O374" s="1"/>
      <c r="S374" s="1"/>
      <c r="V374" s="1"/>
    </row>
    <row r="375" spans="2:22" x14ac:dyDescent="0.45">
      <c r="B375" s="1"/>
      <c r="E375" s="1"/>
      <c r="I375" s="1"/>
      <c r="L375" s="1"/>
      <c r="O375" s="1"/>
      <c r="S375" s="1"/>
      <c r="V375" s="1"/>
    </row>
    <row r="376" spans="2:22" x14ac:dyDescent="0.45">
      <c r="B376" s="1"/>
      <c r="E376" s="1"/>
      <c r="I376" s="1"/>
      <c r="L376" s="1"/>
      <c r="O376" s="1"/>
      <c r="S376" s="1"/>
      <c r="V376" s="1"/>
    </row>
    <row r="377" spans="2:22" x14ac:dyDescent="0.45">
      <c r="B377" s="1"/>
      <c r="E377" s="1"/>
      <c r="I377" s="1"/>
      <c r="L377" s="1"/>
      <c r="O377" s="1"/>
      <c r="S377" s="1"/>
      <c r="V377" s="1"/>
    </row>
    <row r="378" spans="2:22" x14ac:dyDescent="0.45">
      <c r="B378" s="1"/>
      <c r="E378" s="1"/>
      <c r="I378" s="1"/>
      <c r="L378" s="1"/>
      <c r="O378" s="1"/>
      <c r="S378" s="1"/>
      <c r="V378" s="1"/>
    </row>
    <row r="379" spans="2:22" x14ac:dyDescent="0.45">
      <c r="B379" s="1"/>
      <c r="E379" s="1"/>
      <c r="I379" s="1"/>
      <c r="L379" s="1"/>
      <c r="O379" s="1"/>
      <c r="S379" s="1"/>
      <c r="V379" s="1"/>
    </row>
    <row r="380" spans="2:22" x14ac:dyDescent="0.45">
      <c r="B380" s="1"/>
      <c r="E380" s="1"/>
      <c r="I380" s="1"/>
      <c r="L380" s="1"/>
      <c r="O380" s="1"/>
      <c r="S380" s="1"/>
      <c r="V380" s="1"/>
    </row>
    <row r="381" spans="2:22" x14ac:dyDescent="0.45">
      <c r="B381" s="1"/>
      <c r="E381" s="1"/>
      <c r="I381" s="1"/>
      <c r="L381" s="1"/>
      <c r="O381" s="1"/>
      <c r="S381" s="1"/>
      <c r="V381" s="1"/>
    </row>
    <row r="382" spans="2:22" x14ac:dyDescent="0.45">
      <c r="B382" s="1"/>
      <c r="E382" s="1"/>
      <c r="I382" s="1"/>
      <c r="L382" s="1"/>
      <c r="O382" s="1"/>
      <c r="S382" s="1"/>
      <c r="V382" s="1"/>
    </row>
    <row r="383" spans="2:22" x14ac:dyDescent="0.45">
      <c r="B383" s="1"/>
      <c r="E383" s="1"/>
      <c r="I383" s="1"/>
      <c r="L383" s="1"/>
      <c r="O383" s="1"/>
      <c r="S383" s="1"/>
      <c r="V383" s="1"/>
    </row>
    <row r="384" spans="2:22" x14ac:dyDescent="0.45">
      <c r="B384" s="1"/>
      <c r="E384" s="1"/>
      <c r="I384" s="1"/>
      <c r="L384" s="1"/>
      <c r="O384" s="1"/>
      <c r="S384" s="1"/>
      <c r="V384" s="1"/>
    </row>
    <row r="385" spans="2:22" x14ac:dyDescent="0.45">
      <c r="B385" s="1"/>
      <c r="E385" s="1"/>
      <c r="I385" s="1"/>
      <c r="L385" s="1"/>
      <c r="O385" s="1"/>
      <c r="S385" s="1"/>
      <c r="V385" s="1"/>
    </row>
    <row r="386" spans="2:22" x14ac:dyDescent="0.45">
      <c r="B386" s="1"/>
      <c r="E386" s="1"/>
      <c r="I386" s="1"/>
      <c r="L386" s="1"/>
      <c r="O386" s="1"/>
      <c r="S386" s="1"/>
      <c r="V386" s="1"/>
    </row>
    <row r="387" spans="2:22" x14ac:dyDescent="0.45">
      <c r="B387" s="1"/>
      <c r="E387" s="1"/>
      <c r="I387" s="1"/>
      <c r="L387" s="1"/>
      <c r="O387" s="1"/>
      <c r="S387" s="1"/>
      <c r="V387" s="1"/>
    </row>
    <row r="388" spans="2:22" x14ac:dyDescent="0.45">
      <c r="B388" s="1"/>
      <c r="E388" s="1"/>
      <c r="I388" s="1"/>
      <c r="L388" s="1"/>
      <c r="O388" s="1"/>
      <c r="S388" s="1"/>
      <c r="V388" s="1"/>
    </row>
    <row r="389" spans="2:22" x14ac:dyDescent="0.45">
      <c r="B389" s="1"/>
      <c r="E389" s="1"/>
      <c r="I389" s="1"/>
      <c r="L389" s="1"/>
      <c r="O389" s="1"/>
      <c r="S389" s="1"/>
      <c r="V389" s="1"/>
    </row>
    <row r="390" spans="2:22" x14ac:dyDescent="0.45">
      <c r="B390" s="1"/>
      <c r="E390" s="1"/>
      <c r="I390" s="1"/>
      <c r="L390" s="1"/>
      <c r="O390" s="1"/>
      <c r="S390" s="1"/>
      <c r="V390" s="1"/>
    </row>
    <row r="391" spans="2:22" x14ac:dyDescent="0.45">
      <c r="B391" s="1"/>
      <c r="E391" s="1"/>
      <c r="I391" s="1"/>
      <c r="L391" s="1"/>
      <c r="O391" s="1"/>
      <c r="S391" s="1"/>
      <c r="V391" s="1"/>
    </row>
    <row r="392" spans="2:22" x14ac:dyDescent="0.45">
      <c r="B392" s="1"/>
      <c r="E392" s="1"/>
      <c r="I392" s="1"/>
      <c r="L392" s="1"/>
      <c r="O392" s="1"/>
      <c r="S392" s="1"/>
      <c r="V392" s="1"/>
    </row>
    <row r="393" spans="2:22" x14ac:dyDescent="0.45">
      <c r="B393" s="1"/>
      <c r="E393" s="1"/>
      <c r="I393" s="1"/>
      <c r="L393" s="1"/>
      <c r="O393" s="1"/>
      <c r="S393" s="1"/>
      <c r="V393" s="1"/>
    </row>
    <row r="394" spans="2:22" x14ac:dyDescent="0.45">
      <c r="B394" s="1"/>
      <c r="E394" s="1"/>
      <c r="I394" s="1"/>
      <c r="L394" s="1"/>
      <c r="O394" s="1"/>
      <c r="S394" s="1"/>
      <c r="V394" s="1"/>
    </row>
    <row r="395" spans="2:22" x14ac:dyDescent="0.45">
      <c r="B395" s="1"/>
      <c r="E395" s="1"/>
      <c r="I395" s="1"/>
      <c r="L395" s="1"/>
      <c r="O395" s="1"/>
      <c r="S395" s="1"/>
      <c r="V395" s="1"/>
    </row>
    <row r="396" spans="2:22" x14ac:dyDescent="0.45">
      <c r="B396" s="1"/>
      <c r="E396" s="1"/>
      <c r="I396" s="1"/>
      <c r="L396" s="1"/>
      <c r="O396" s="1"/>
      <c r="S396" s="1"/>
      <c r="V396" s="1"/>
    </row>
    <row r="397" spans="2:22" x14ac:dyDescent="0.45">
      <c r="B397" s="1"/>
      <c r="E397" s="1"/>
      <c r="I397" s="1"/>
      <c r="L397" s="1"/>
      <c r="O397" s="1"/>
      <c r="S397" s="1"/>
      <c r="V397" s="1"/>
    </row>
    <row r="398" spans="2:22" x14ac:dyDescent="0.45">
      <c r="B398" s="1"/>
      <c r="E398" s="1"/>
      <c r="I398" s="1"/>
      <c r="L398" s="1"/>
      <c r="O398" s="1"/>
      <c r="S398" s="1"/>
      <c r="V398" s="1"/>
    </row>
    <row r="399" spans="2:22" x14ac:dyDescent="0.45">
      <c r="B399" s="1"/>
      <c r="E399" s="1"/>
      <c r="I399" s="1"/>
      <c r="L399" s="1"/>
      <c r="O399" s="1"/>
      <c r="S399" s="1"/>
      <c r="V399" s="1"/>
    </row>
    <row r="400" spans="2:22" x14ac:dyDescent="0.45">
      <c r="B400" s="1"/>
      <c r="E400" s="1"/>
      <c r="I400" s="1"/>
      <c r="L400" s="1"/>
      <c r="O400" s="1"/>
      <c r="S400" s="1"/>
      <c r="V400" s="1"/>
    </row>
    <row r="401" spans="2:22" x14ac:dyDescent="0.45">
      <c r="B401" s="1"/>
      <c r="E401" s="1"/>
      <c r="I401" s="1"/>
      <c r="L401" s="1"/>
      <c r="O401" s="1"/>
      <c r="S401" s="1"/>
      <c r="V401" s="1"/>
    </row>
    <row r="402" spans="2:22" x14ac:dyDescent="0.45">
      <c r="B402" s="1"/>
      <c r="E402" s="1"/>
      <c r="I402" s="1"/>
      <c r="L402" s="1"/>
      <c r="O402" s="1"/>
      <c r="S402" s="1"/>
      <c r="V402" s="1"/>
    </row>
    <row r="403" spans="2:22" x14ac:dyDescent="0.45">
      <c r="B403" s="1"/>
      <c r="E403" s="1"/>
      <c r="I403" s="1"/>
      <c r="L403" s="1"/>
      <c r="O403" s="1"/>
      <c r="S403" s="1"/>
      <c r="V403" s="1"/>
    </row>
    <row r="404" spans="2:22" x14ac:dyDescent="0.45">
      <c r="B404" s="1"/>
      <c r="E404" s="1"/>
      <c r="I404" s="1"/>
      <c r="L404" s="1"/>
      <c r="O404" s="1"/>
      <c r="S404" s="1"/>
      <c r="V404" s="1"/>
    </row>
    <row r="405" spans="2:22" x14ac:dyDescent="0.45">
      <c r="B405" s="1"/>
      <c r="E405" s="1"/>
      <c r="I405" s="1"/>
      <c r="L405" s="1"/>
      <c r="O405" s="1"/>
      <c r="S405" s="1"/>
      <c r="V405" s="1"/>
    </row>
    <row r="406" spans="2:22" x14ac:dyDescent="0.45">
      <c r="B406" s="1"/>
      <c r="E406" s="1"/>
      <c r="I406" s="1"/>
      <c r="L406" s="1"/>
      <c r="O406" s="1"/>
      <c r="S406" s="1"/>
      <c r="V406" s="1"/>
    </row>
    <row r="407" spans="2:22" x14ac:dyDescent="0.45">
      <c r="B407" s="1"/>
      <c r="E407" s="1"/>
      <c r="I407" s="1"/>
      <c r="L407" s="1"/>
      <c r="O407" s="1"/>
      <c r="S407" s="1"/>
      <c r="V407" s="1"/>
    </row>
    <row r="408" spans="2:22" x14ac:dyDescent="0.45">
      <c r="B408" s="1"/>
      <c r="E408" s="1"/>
      <c r="I408" s="1"/>
      <c r="L408" s="1"/>
      <c r="O408" s="1"/>
      <c r="S408" s="1"/>
      <c r="V408" s="1"/>
    </row>
    <row r="409" spans="2:22" x14ac:dyDescent="0.45">
      <c r="B409" s="1"/>
      <c r="E409" s="1"/>
      <c r="I409" s="1"/>
      <c r="L409" s="1"/>
      <c r="O409" s="1"/>
      <c r="S409" s="1"/>
      <c r="V409" s="1"/>
    </row>
    <row r="410" spans="2:22" x14ac:dyDescent="0.45">
      <c r="B410" s="1"/>
      <c r="E410" s="1"/>
      <c r="I410" s="1"/>
      <c r="L410" s="1"/>
      <c r="O410" s="1"/>
      <c r="S410" s="1"/>
      <c r="V410" s="1"/>
    </row>
    <row r="411" spans="2:22" x14ac:dyDescent="0.45">
      <c r="B411" s="1"/>
      <c r="E411" s="1"/>
      <c r="I411" s="1"/>
      <c r="L411" s="1"/>
      <c r="O411" s="1"/>
      <c r="S411" s="1"/>
      <c r="V411" s="1"/>
    </row>
    <row r="412" spans="2:22" x14ac:dyDescent="0.45">
      <c r="B412" s="1"/>
      <c r="E412" s="1"/>
      <c r="I412" s="1"/>
      <c r="L412" s="1"/>
      <c r="O412" s="1"/>
      <c r="S412" s="1"/>
      <c r="V412" s="1"/>
    </row>
    <row r="413" spans="2:22" x14ac:dyDescent="0.45">
      <c r="B413" s="1"/>
      <c r="E413" s="1"/>
      <c r="I413" s="1"/>
      <c r="L413" s="1"/>
      <c r="O413" s="1"/>
      <c r="S413" s="1"/>
      <c r="V413" s="1"/>
    </row>
    <row r="414" spans="2:22" x14ac:dyDescent="0.45">
      <c r="B414" s="1"/>
      <c r="E414" s="1"/>
      <c r="I414" s="1"/>
      <c r="L414" s="1"/>
      <c r="O414" s="1"/>
      <c r="S414" s="1"/>
      <c r="V414" s="1"/>
    </row>
    <row r="415" spans="2:22" x14ac:dyDescent="0.45">
      <c r="B415" s="1"/>
      <c r="E415" s="1"/>
      <c r="I415" s="1"/>
      <c r="L415" s="1"/>
      <c r="O415" s="1"/>
      <c r="S415" s="1"/>
      <c r="V415" s="1"/>
    </row>
    <row r="416" spans="2:22" x14ac:dyDescent="0.45">
      <c r="B416" s="1"/>
      <c r="E416" s="1"/>
      <c r="I416" s="1"/>
      <c r="L416" s="1"/>
      <c r="O416" s="1"/>
      <c r="S416" s="1"/>
      <c r="V416" s="1"/>
    </row>
    <row r="417" spans="2:22" x14ac:dyDescent="0.45">
      <c r="B417" s="1"/>
      <c r="E417" s="1"/>
      <c r="I417" s="1"/>
      <c r="L417" s="1"/>
      <c r="O417" s="1"/>
      <c r="S417" s="1"/>
      <c r="V417" s="1"/>
    </row>
    <row r="418" spans="2:22" x14ac:dyDescent="0.45">
      <c r="B418" s="1"/>
      <c r="E418" s="1"/>
      <c r="I418" s="1"/>
      <c r="L418" s="1"/>
      <c r="O418" s="1"/>
      <c r="S418" s="1"/>
      <c r="V418" s="1"/>
    </row>
    <row r="419" spans="2:22" x14ac:dyDescent="0.45">
      <c r="B419" s="1"/>
      <c r="E419" s="1"/>
      <c r="I419" s="1"/>
      <c r="L419" s="1"/>
      <c r="O419" s="1"/>
      <c r="S419" s="1"/>
      <c r="V419" s="1"/>
    </row>
    <row r="420" spans="2:22" x14ac:dyDescent="0.45">
      <c r="B420" s="1"/>
      <c r="E420" s="1"/>
      <c r="I420" s="1"/>
      <c r="L420" s="1"/>
      <c r="O420" s="1"/>
      <c r="S420" s="1"/>
      <c r="V420" s="1"/>
    </row>
    <row r="421" spans="2:22" x14ac:dyDescent="0.45">
      <c r="B421" s="1"/>
      <c r="E421" s="1"/>
      <c r="I421" s="1"/>
      <c r="L421" s="1"/>
      <c r="O421" s="1"/>
      <c r="S421" s="1"/>
      <c r="V421" s="1"/>
    </row>
    <row r="422" spans="2:22" x14ac:dyDescent="0.45">
      <c r="B422" s="1"/>
      <c r="E422" s="1"/>
      <c r="I422" s="1"/>
      <c r="L422" s="1"/>
      <c r="O422" s="1"/>
      <c r="S422" s="1"/>
      <c r="V422" s="1"/>
    </row>
    <row r="423" spans="2:22" x14ac:dyDescent="0.45">
      <c r="B423" s="1"/>
      <c r="E423" s="1"/>
      <c r="I423" s="1"/>
      <c r="L423" s="1"/>
      <c r="O423" s="1"/>
      <c r="S423" s="1"/>
      <c r="V423" s="1"/>
    </row>
    <row r="424" spans="2:22" x14ac:dyDescent="0.45">
      <c r="B424" s="1"/>
      <c r="E424" s="1"/>
      <c r="I424" s="1"/>
      <c r="L424" s="1"/>
      <c r="O424" s="1"/>
      <c r="S424" s="1"/>
      <c r="V424" s="1"/>
    </row>
    <row r="425" spans="2:22" x14ac:dyDescent="0.45">
      <c r="B425" s="1"/>
      <c r="E425" s="1"/>
      <c r="I425" s="1"/>
      <c r="L425" s="1"/>
      <c r="O425" s="1"/>
      <c r="S425" s="1"/>
      <c r="V425" s="1"/>
    </row>
    <row r="426" spans="2:22" x14ac:dyDescent="0.45">
      <c r="B426" s="1"/>
      <c r="E426" s="1"/>
      <c r="I426" s="1"/>
      <c r="L426" s="1"/>
      <c r="O426" s="1"/>
      <c r="S426" s="1"/>
      <c r="V426" s="1"/>
    </row>
    <row r="427" spans="2:22" x14ac:dyDescent="0.45">
      <c r="B427" s="1"/>
      <c r="E427" s="1"/>
      <c r="I427" s="1"/>
      <c r="L427" s="1"/>
      <c r="O427" s="1"/>
      <c r="S427" s="1"/>
      <c r="V427" s="1"/>
    </row>
    <row r="428" spans="2:22" x14ac:dyDescent="0.45">
      <c r="B428" s="1"/>
      <c r="E428" s="1"/>
      <c r="I428" s="1"/>
      <c r="L428" s="1"/>
      <c r="O428" s="1"/>
      <c r="S428" s="1"/>
      <c r="V428" s="1"/>
    </row>
    <row r="429" spans="2:22" x14ac:dyDescent="0.45">
      <c r="B429" s="1"/>
      <c r="E429" s="1"/>
      <c r="I429" s="1"/>
      <c r="L429" s="1"/>
      <c r="O429" s="1"/>
      <c r="S429" s="1"/>
      <c r="V429" s="1"/>
    </row>
    <row r="430" spans="2:22" x14ac:dyDescent="0.45">
      <c r="B430" s="1"/>
      <c r="E430" s="1"/>
      <c r="I430" s="1"/>
      <c r="L430" s="1"/>
      <c r="O430" s="1"/>
      <c r="S430" s="1"/>
      <c r="V430" s="1"/>
    </row>
    <row r="431" spans="2:22" x14ac:dyDescent="0.45">
      <c r="B431" s="1"/>
      <c r="E431" s="1"/>
      <c r="I431" s="1"/>
      <c r="L431" s="1"/>
      <c r="O431" s="1"/>
      <c r="S431" s="1"/>
      <c r="V431" s="1"/>
    </row>
    <row r="432" spans="2:22" x14ac:dyDescent="0.45">
      <c r="B432" s="1"/>
      <c r="E432" s="1"/>
      <c r="I432" s="1"/>
      <c r="L432" s="1"/>
      <c r="O432" s="1"/>
      <c r="S432" s="1"/>
      <c r="V432" s="1"/>
    </row>
    <row r="433" spans="2:22" x14ac:dyDescent="0.45">
      <c r="B433" s="1"/>
      <c r="E433" s="1"/>
      <c r="I433" s="1"/>
      <c r="L433" s="1"/>
      <c r="O433" s="1"/>
      <c r="S433" s="1"/>
      <c r="V433" s="1"/>
    </row>
    <row r="434" spans="2:22" x14ac:dyDescent="0.45">
      <c r="B434" s="1"/>
      <c r="E434" s="1"/>
      <c r="I434" s="1"/>
      <c r="L434" s="1"/>
      <c r="O434" s="1"/>
      <c r="S434" s="1"/>
      <c r="V434" s="1"/>
    </row>
    <row r="435" spans="2:22" x14ac:dyDescent="0.45">
      <c r="B435" s="1"/>
      <c r="E435" s="1"/>
      <c r="I435" s="1"/>
      <c r="L435" s="1"/>
      <c r="O435" s="1"/>
      <c r="S435" s="1"/>
      <c r="V435" s="1"/>
    </row>
    <row r="436" spans="2:22" x14ac:dyDescent="0.45">
      <c r="B436" s="1"/>
      <c r="E436" s="1"/>
      <c r="I436" s="1"/>
      <c r="L436" s="1"/>
      <c r="O436" s="1"/>
      <c r="S436" s="1"/>
      <c r="V436" s="1"/>
    </row>
    <row r="437" spans="2:22" x14ac:dyDescent="0.45">
      <c r="B437" s="1"/>
      <c r="E437" s="1"/>
      <c r="I437" s="1"/>
      <c r="L437" s="1"/>
      <c r="O437" s="1"/>
      <c r="S437" s="1"/>
      <c r="V437" s="1"/>
    </row>
    <row r="438" spans="2:22" x14ac:dyDescent="0.45">
      <c r="B438" s="1"/>
      <c r="E438" s="1"/>
      <c r="I438" s="1"/>
      <c r="L438" s="1"/>
      <c r="O438" s="1"/>
      <c r="S438" s="1"/>
      <c r="V438" s="1"/>
    </row>
    <row r="439" spans="2:22" x14ac:dyDescent="0.45">
      <c r="B439" s="1"/>
      <c r="E439" s="1"/>
      <c r="I439" s="1"/>
      <c r="L439" s="1"/>
      <c r="O439" s="1"/>
      <c r="S439" s="1"/>
      <c r="V439" s="1"/>
    </row>
    <row r="440" spans="2:22" x14ac:dyDescent="0.45">
      <c r="B440" s="1"/>
      <c r="E440" s="1"/>
      <c r="I440" s="1"/>
      <c r="L440" s="1"/>
      <c r="O440" s="1"/>
      <c r="S440" s="1"/>
      <c r="V440" s="1"/>
    </row>
    <row r="441" spans="2:22" x14ac:dyDescent="0.45">
      <c r="B441" s="1"/>
      <c r="E441" s="1"/>
      <c r="I441" s="1"/>
      <c r="L441" s="1"/>
      <c r="O441" s="1"/>
      <c r="S441" s="1"/>
      <c r="V441" s="1"/>
    </row>
    <row r="442" spans="2:22" x14ac:dyDescent="0.45">
      <c r="B442" s="1"/>
      <c r="E442" s="1"/>
      <c r="I442" s="1"/>
      <c r="L442" s="1"/>
      <c r="O442" s="1"/>
      <c r="S442" s="1"/>
      <c r="V442" s="1"/>
    </row>
    <row r="443" spans="2:22" x14ac:dyDescent="0.45">
      <c r="B443" s="1"/>
      <c r="E443" s="1"/>
      <c r="I443" s="1"/>
      <c r="L443" s="1"/>
      <c r="O443" s="1"/>
      <c r="S443" s="1"/>
      <c r="V443" s="1"/>
    </row>
    <row r="444" spans="2:22" x14ac:dyDescent="0.45">
      <c r="B444" s="1"/>
      <c r="E444" s="1"/>
      <c r="I444" s="1"/>
      <c r="L444" s="1"/>
      <c r="O444" s="1"/>
      <c r="S444" s="1"/>
      <c r="V444" s="1"/>
    </row>
    <row r="445" spans="2:22" x14ac:dyDescent="0.45">
      <c r="B445" s="1"/>
      <c r="E445" s="1"/>
      <c r="I445" s="1"/>
      <c r="L445" s="1"/>
      <c r="O445" s="1"/>
      <c r="S445" s="1"/>
      <c r="V445" s="1"/>
    </row>
    <row r="446" spans="2:22" x14ac:dyDescent="0.45">
      <c r="B446" s="1"/>
      <c r="E446" s="1"/>
      <c r="I446" s="1"/>
      <c r="L446" s="1"/>
      <c r="O446" s="1"/>
      <c r="S446" s="1"/>
      <c r="V446" s="1"/>
    </row>
    <row r="447" spans="2:22" x14ac:dyDescent="0.45">
      <c r="B447" s="1"/>
      <c r="E447" s="1"/>
      <c r="I447" s="1"/>
      <c r="L447" s="1"/>
      <c r="O447" s="1"/>
      <c r="S447" s="1"/>
      <c r="V447" s="1"/>
    </row>
    <row r="448" spans="2:22" x14ac:dyDescent="0.45">
      <c r="B448" s="1"/>
      <c r="E448" s="1"/>
      <c r="I448" s="1"/>
      <c r="L448" s="1"/>
      <c r="O448" s="1"/>
      <c r="S448" s="1"/>
      <c r="V448" s="1"/>
    </row>
    <row r="449" spans="2:22" x14ac:dyDescent="0.45">
      <c r="B449" s="1"/>
      <c r="E449" s="1"/>
      <c r="I449" s="1"/>
      <c r="L449" s="1"/>
      <c r="O449" s="1"/>
      <c r="S449" s="1"/>
      <c r="V449" s="1"/>
    </row>
    <row r="450" spans="2:22" x14ac:dyDescent="0.45">
      <c r="B450" s="1"/>
      <c r="E450" s="1"/>
      <c r="I450" s="1"/>
      <c r="L450" s="1"/>
      <c r="O450" s="1"/>
      <c r="S450" s="1"/>
      <c r="V450" s="1"/>
    </row>
    <row r="451" spans="2:22" x14ac:dyDescent="0.45">
      <c r="B451" s="1"/>
      <c r="E451" s="1"/>
      <c r="I451" s="1"/>
      <c r="L451" s="1"/>
      <c r="O451" s="1"/>
      <c r="S451" s="1"/>
      <c r="V451" s="1"/>
    </row>
    <row r="452" spans="2:22" x14ac:dyDescent="0.45">
      <c r="B452" s="1"/>
      <c r="E452" s="1"/>
      <c r="I452" s="1"/>
      <c r="L452" s="1"/>
      <c r="O452" s="1"/>
      <c r="S452" s="1"/>
      <c r="V452" s="1"/>
    </row>
    <row r="453" spans="2:22" x14ac:dyDescent="0.45">
      <c r="B453" s="1"/>
      <c r="E453" s="1"/>
      <c r="I453" s="1"/>
      <c r="L453" s="1"/>
      <c r="O453" s="1"/>
      <c r="S453" s="1"/>
      <c r="V453" s="1"/>
    </row>
    <row r="454" spans="2:22" x14ac:dyDescent="0.45">
      <c r="B454" s="1"/>
      <c r="E454" s="1"/>
      <c r="I454" s="1"/>
      <c r="L454" s="1"/>
      <c r="O454" s="1"/>
      <c r="S454" s="1"/>
      <c r="V454" s="1"/>
    </row>
    <row r="455" spans="2:22" x14ac:dyDescent="0.45">
      <c r="B455" s="1"/>
      <c r="E455" s="1"/>
      <c r="I455" s="1"/>
      <c r="L455" s="1"/>
      <c r="O455" s="1"/>
      <c r="S455" s="1"/>
      <c r="V455" s="1"/>
    </row>
    <row r="456" spans="2:22" x14ac:dyDescent="0.45">
      <c r="B456" s="1"/>
      <c r="E456" s="1"/>
      <c r="I456" s="1"/>
      <c r="L456" s="1"/>
      <c r="O456" s="1"/>
      <c r="S456" s="1"/>
      <c r="V456" s="1"/>
    </row>
    <row r="457" spans="2:22" x14ac:dyDescent="0.45">
      <c r="B457" s="1"/>
      <c r="E457" s="1"/>
      <c r="I457" s="1"/>
      <c r="L457" s="1"/>
      <c r="O457" s="1"/>
      <c r="S457" s="1"/>
      <c r="V457" s="1"/>
    </row>
    <row r="458" spans="2:22" x14ac:dyDescent="0.45">
      <c r="B458" s="1"/>
      <c r="E458" s="1"/>
      <c r="I458" s="1"/>
      <c r="L458" s="1"/>
      <c r="O458" s="1"/>
      <c r="S458" s="1"/>
      <c r="V458" s="1"/>
    </row>
    <row r="459" spans="2:22" x14ac:dyDescent="0.45">
      <c r="B459" s="1"/>
      <c r="E459" s="1"/>
      <c r="I459" s="1"/>
      <c r="L459" s="1"/>
      <c r="O459" s="1"/>
      <c r="S459" s="1"/>
      <c r="V459" s="1"/>
    </row>
    <row r="460" spans="2:22" x14ac:dyDescent="0.45">
      <c r="B460" s="1"/>
      <c r="E460" s="1"/>
      <c r="I460" s="1"/>
      <c r="L460" s="1"/>
      <c r="O460" s="1"/>
      <c r="S460" s="1"/>
      <c r="V460" s="1"/>
    </row>
    <row r="461" spans="2:22" x14ac:dyDescent="0.45">
      <c r="B461" s="1"/>
      <c r="E461" s="1"/>
      <c r="I461" s="1"/>
      <c r="L461" s="1"/>
      <c r="O461" s="1"/>
      <c r="S461" s="1"/>
      <c r="V461" s="1"/>
    </row>
    <row r="462" spans="2:22" x14ac:dyDescent="0.45">
      <c r="B462" s="1"/>
      <c r="E462" s="1"/>
      <c r="I462" s="1"/>
      <c r="L462" s="1"/>
      <c r="O462" s="1"/>
      <c r="S462" s="1"/>
      <c r="V462" s="1"/>
    </row>
    <row r="463" spans="2:22" x14ac:dyDescent="0.45">
      <c r="B463" s="1"/>
      <c r="E463" s="1"/>
      <c r="I463" s="1"/>
      <c r="L463" s="1"/>
      <c r="O463" s="1"/>
      <c r="S463" s="1"/>
      <c r="V463" s="1"/>
    </row>
    <row r="464" spans="2:22" x14ac:dyDescent="0.45">
      <c r="B464" s="1"/>
      <c r="E464" s="1"/>
      <c r="I464" s="1"/>
      <c r="L464" s="1"/>
      <c r="O464" s="1"/>
      <c r="S464" s="1"/>
      <c r="V464" s="1"/>
    </row>
    <row r="465" spans="2:22" x14ac:dyDescent="0.45">
      <c r="B465" s="1"/>
      <c r="E465" s="1"/>
      <c r="I465" s="1"/>
      <c r="L465" s="1"/>
      <c r="O465" s="1"/>
      <c r="S465" s="1"/>
      <c r="V465" s="1"/>
    </row>
    <row r="466" spans="2:22" x14ac:dyDescent="0.45">
      <c r="B466" s="1"/>
      <c r="E466" s="1"/>
      <c r="I466" s="1"/>
      <c r="L466" s="1"/>
      <c r="O466" s="1"/>
      <c r="S466" s="1"/>
      <c r="V466" s="1"/>
    </row>
    <row r="467" spans="2:22" x14ac:dyDescent="0.45">
      <c r="B467" s="1"/>
      <c r="E467" s="1"/>
      <c r="I467" s="1"/>
      <c r="L467" s="1"/>
      <c r="O467" s="1"/>
      <c r="S467" s="1"/>
      <c r="V467" s="1"/>
    </row>
    <row r="468" spans="2:22" x14ac:dyDescent="0.45">
      <c r="B468" s="1"/>
      <c r="E468" s="1"/>
      <c r="I468" s="1"/>
      <c r="L468" s="1"/>
      <c r="O468" s="1"/>
      <c r="S468" s="1"/>
      <c r="V468" s="1"/>
    </row>
    <row r="469" spans="2:22" x14ac:dyDescent="0.45">
      <c r="B469" s="1"/>
      <c r="E469" s="1"/>
      <c r="I469" s="1"/>
      <c r="L469" s="1"/>
      <c r="O469" s="1"/>
      <c r="S469" s="1"/>
      <c r="V469" s="1"/>
    </row>
    <row r="470" spans="2:22" x14ac:dyDescent="0.45">
      <c r="B470" s="1"/>
      <c r="E470" s="1"/>
      <c r="I470" s="1"/>
      <c r="L470" s="1"/>
      <c r="O470" s="1"/>
      <c r="S470" s="1"/>
      <c r="V470" s="1"/>
    </row>
    <row r="471" spans="2:22" x14ac:dyDescent="0.45">
      <c r="B471" s="1"/>
      <c r="E471" s="1"/>
      <c r="I471" s="1"/>
      <c r="L471" s="1"/>
      <c r="O471" s="1"/>
      <c r="S471" s="1"/>
      <c r="V471" s="1"/>
    </row>
    <row r="472" spans="2:22" x14ac:dyDescent="0.45">
      <c r="B472" s="1"/>
      <c r="E472" s="1"/>
      <c r="I472" s="1"/>
      <c r="L472" s="1"/>
      <c r="O472" s="1"/>
      <c r="S472" s="1"/>
      <c r="V472" s="1"/>
    </row>
    <row r="473" spans="2:22" x14ac:dyDescent="0.45">
      <c r="B473" s="1"/>
      <c r="E473" s="1"/>
      <c r="I473" s="1"/>
      <c r="L473" s="1"/>
      <c r="O473" s="1"/>
      <c r="S473" s="1"/>
      <c r="V473" s="1"/>
    </row>
    <row r="474" spans="2:22" x14ac:dyDescent="0.45">
      <c r="B474" s="1"/>
      <c r="E474" s="1"/>
      <c r="I474" s="1"/>
      <c r="L474" s="1"/>
      <c r="O474" s="1"/>
      <c r="S474" s="1"/>
      <c r="V474" s="1"/>
    </row>
    <row r="475" spans="2:22" x14ac:dyDescent="0.45">
      <c r="B475" s="1"/>
      <c r="E475" s="1"/>
      <c r="I475" s="1"/>
      <c r="L475" s="1"/>
      <c r="O475" s="1"/>
      <c r="S475" s="1"/>
      <c r="V475" s="1"/>
    </row>
    <row r="476" spans="2:22" x14ac:dyDescent="0.45">
      <c r="B476" s="1"/>
      <c r="E476" s="1"/>
      <c r="I476" s="1"/>
      <c r="L476" s="1"/>
      <c r="O476" s="1"/>
      <c r="S476" s="1"/>
      <c r="V476" s="1"/>
    </row>
    <row r="477" spans="2:22" x14ac:dyDescent="0.45">
      <c r="B477" s="1"/>
      <c r="E477" s="1"/>
      <c r="I477" s="1"/>
      <c r="L477" s="1"/>
      <c r="O477" s="1"/>
      <c r="S477" s="1"/>
      <c r="V477" s="1"/>
    </row>
    <row r="478" spans="2:22" x14ac:dyDescent="0.45">
      <c r="B478" s="1"/>
      <c r="E478" s="1"/>
      <c r="I478" s="1"/>
      <c r="L478" s="1"/>
      <c r="O478" s="1"/>
      <c r="S478" s="1"/>
      <c r="V478" s="1"/>
    </row>
    <row r="479" spans="2:22" x14ac:dyDescent="0.45">
      <c r="B479" s="1"/>
      <c r="E479" s="1"/>
      <c r="I479" s="1"/>
      <c r="L479" s="1"/>
      <c r="O479" s="1"/>
      <c r="S479" s="1"/>
      <c r="V479" s="1"/>
    </row>
    <row r="480" spans="2:22" x14ac:dyDescent="0.45">
      <c r="B480" s="1"/>
      <c r="E480" s="1"/>
      <c r="I480" s="1"/>
      <c r="L480" s="1"/>
      <c r="O480" s="1"/>
      <c r="S480" s="1"/>
      <c r="V480" s="1"/>
    </row>
    <row r="481" spans="2:22" x14ac:dyDescent="0.45">
      <c r="B481" s="1"/>
      <c r="E481" s="1"/>
      <c r="I481" s="1"/>
      <c r="L481" s="1"/>
      <c r="O481" s="1"/>
      <c r="S481" s="1"/>
      <c r="V481" s="1"/>
    </row>
    <row r="482" spans="2:22" x14ac:dyDescent="0.45">
      <c r="B482" s="1"/>
      <c r="E482" s="1"/>
      <c r="I482" s="1"/>
      <c r="L482" s="1"/>
      <c r="O482" s="1"/>
      <c r="S482" s="1"/>
      <c r="V482" s="1"/>
    </row>
    <row r="483" spans="2:22" x14ac:dyDescent="0.45">
      <c r="B483" s="1"/>
      <c r="E483" s="1"/>
      <c r="I483" s="1"/>
      <c r="L483" s="1"/>
      <c r="O483" s="1"/>
      <c r="S483" s="1"/>
      <c r="V483" s="1"/>
    </row>
    <row r="484" spans="2:22" x14ac:dyDescent="0.45">
      <c r="B484" s="1"/>
      <c r="E484" s="1"/>
      <c r="I484" s="1"/>
      <c r="L484" s="1"/>
      <c r="O484" s="1"/>
      <c r="S484" s="1"/>
      <c r="V484" s="1"/>
    </row>
    <row r="485" spans="2:22" x14ac:dyDescent="0.45">
      <c r="B485" s="1"/>
      <c r="E485" s="1"/>
      <c r="I485" s="1"/>
      <c r="L485" s="1"/>
      <c r="O485" s="1"/>
      <c r="S485" s="1"/>
      <c r="V485" s="1"/>
    </row>
    <row r="486" spans="2:22" x14ac:dyDescent="0.45">
      <c r="B486" s="1"/>
      <c r="E486" s="1"/>
      <c r="I486" s="1"/>
      <c r="L486" s="1"/>
      <c r="O486" s="1"/>
      <c r="S486" s="1"/>
      <c r="V486" s="1"/>
    </row>
    <row r="487" spans="2:22" x14ac:dyDescent="0.45">
      <c r="B487" s="1"/>
      <c r="E487" s="1"/>
      <c r="I487" s="1"/>
      <c r="L487" s="1"/>
      <c r="O487" s="1"/>
      <c r="S487" s="1"/>
      <c r="V487" s="1"/>
    </row>
    <row r="488" spans="2:22" x14ac:dyDescent="0.45">
      <c r="B488" s="1"/>
      <c r="E488" s="1"/>
      <c r="I488" s="1"/>
      <c r="L488" s="1"/>
      <c r="O488" s="1"/>
      <c r="S488" s="1"/>
      <c r="V488" s="1"/>
    </row>
    <row r="489" spans="2:22" x14ac:dyDescent="0.45">
      <c r="B489" s="1"/>
      <c r="E489" s="1"/>
      <c r="I489" s="1"/>
      <c r="L489" s="1"/>
      <c r="O489" s="1"/>
      <c r="S489" s="1"/>
      <c r="V489" s="1"/>
    </row>
    <row r="490" spans="2:22" x14ac:dyDescent="0.45">
      <c r="B490" s="1"/>
      <c r="E490" s="1"/>
      <c r="I490" s="1"/>
      <c r="L490" s="1"/>
      <c r="O490" s="1"/>
      <c r="S490" s="1"/>
      <c r="V490" s="1"/>
    </row>
    <row r="491" spans="2:22" x14ac:dyDescent="0.45">
      <c r="B491" s="1"/>
      <c r="E491" s="1"/>
      <c r="I491" s="1"/>
      <c r="L491" s="1"/>
      <c r="O491" s="1"/>
      <c r="S491" s="1"/>
      <c r="V491" s="1"/>
    </row>
    <row r="492" spans="2:22" x14ac:dyDescent="0.45">
      <c r="B492" s="1"/>
      <c r="E492" s="1"/>
      <c r="I492" s="1"/>
      <c r="L492" s="1"/>
      <c r="O492" s="1"/>
      <c r="S492" s="1"/>
      <c r="V492" s="1"/>
    </row>
    <row r="493" spans="2:22" x14ac:dyDescent="0.45">
      <c r="B493" s="1"/>
      <c r="E493" s="1"/>
      <c r="I493" s="1"/>
      <c r="L493" s="1"/>
      <c r="O493" s="1"/>
      <c r="S493" s="1"/>
      <c r="V493" s="1"/>
    </row>
    <row r="494" spans="2:22" x14ac:dyDescent="0.45">
      <c r="B494" s="1"/>
      <c r="E494" s="1"/>
      <c r="I494" s="1"/>
      <c r="L494" s="1"/>
      <c r="O494" s="1"/>
      <c r="S494" s="1"/>
      <c r="V494" s="1"/>
    </row>
    <row r="495" spans="2:22" x14ac:dyDescent="0.45">
      <c r="B495" s="1"/>
      <c r="E495" s="1"/>
      <c r="I495" s="1"/>
      <c r="L495" s="1"/>
      <c r="O495" s="1"/>
      <c r="S495" s="1"/>
      <c r="V495" s="1"/>
    </row>
    <row r="496" spans="2:22" x14ac:dyDescent="0.45">
      <c r="B496" s="1"/>
      <c r="E496" s="1"/>
      <c r="I496" s="1"/>
      <c r="L496" s="1"/>
      <c r="O496" s="1"/>
      <c r="S496" s="1"/>
      <c r="V496" s="1"/>
    </row>
    <row r="497" spans="2:22" x14ac:dyDescent="0.45">
      <c r="B497" s="1"/>
      <c r="E497" s="1"/>
      <c r="I497" s="1"/>
      <c r="L497" s="1"/>
      <c r="O497" s="1"/>
      <c r="S497" s="1"/>
      <c r="V497" s="1"/>
    </row>
    <row r="498" spans="2:22" x14ac:dyDescent="0.45">
      <c r="B498" s="1"/>
      <c r="E498" s="1"/>
      <c r="I498" s="1"/>
      <c r="L498" s="1"/>
      <c r="O498" s="1"/>
      <c r="S498" s="1"/>
      <c r="V498" s="1"/>
    </row>
    <row r="499" spans="2:22" x14ac:dyDescent="0.45">
      <c r="B499" s="1"/>
      <c r="E499" s="1"/>
      <c r="I499" s="1"/>
      <c r="L499" s="1"/>
      <c r="O499" s="1"/>
      <c r="S499" s="1"/>
      <c r="V499" s="1"/>
    </row>
    <row r="500" spans="2:22" x14ac:dyDescent="0.45">
      <c r="B500" s="1"/>
      <c r="E500" s="1"/>
      <c r="I500" s="1"/>
      <c r="L500" s="1"/>
      <c r="O500" s="1"/>
      <c r="S500" s="1"/>
      <c r="V500" s="1"/>
    </row>
    <row r="501" spans="2:22" x14ac:dyDescent="0.45">
      <c r="B501" s="1"/>
      <c r="E501" s="1"/>
      <c r="I501" s="1"/>
      <c r="L501" s="1"/>
      <c r="O501" s="1"/>
      <c r="S501" s="1"/>
      <c r="V501" s="1"/>
    </row>
    <row r="502" spans="2:22" x14ac:dyDescent="0.45">
      <c r="B502" s="1"/>
      <c r="E502" s="1"/>
      <c r="I502" s="1"/>
      <c r="L502" s="1"/>
      <c r="O502" s="1"/>
      <c r="S502" s="1"/>
      <c r="V502" s="1"/>
    </row>
    <row r="503" spans="2:22" x14ac:dyDescent="0.45">
      <c r="B503" s="1"/>
      <c r="E503" s="1"/>
      <c r="I503" s="1"/>
      <c r="L503" s="1"/>
      <c r="O503" s="1"/>
      <c r="S503" s="1"/>
      <c r="V503" s="1"/>
    </row>
    <row r="504" spans="2:22" x14ac:dyDescent="0.45">
      <c r="B504" s="1"/>
      <c r="E504" s="1"/>
      <c r="I504" s="1"/>
      <c r="L504" s="1"/>
      <c r="O504" s="1"/>
      <c r="S504" s="1"/>
      <c r="V504" s="1"/>
    </row>
    <row r="505" spans="2:22" x14ac:dyDescent="0.45">
      <c r="B505" s="1"/>
      <c r="E505" s="1"/>
      <c r="I505" s="1"/>
      <c r="L505" s="1"/>
      <c r="O505" s="1"/>
      <c r="S505" s="1"/>
      <c r="V505" s="1"/>
    </row>
    <row r="506" spans="2:22" x14ac:dyDescent="0.45">
      <c r="B506" s="1"/>
      <c r="E506" s="1"/>
      <c r="I506" s="1"/>
      <c r="L506" s="1"/>
      <c r="O506" s="1"/>
      <c r="S506" s="1"/>
      <c r="V506" s="1"/>
    </row>
    <row r="507" spans="2:22" x14ac:dyDescent="0.45">
      <c r="B507" s="1"/>
      <c r="E507" s="1"/>
      <c r="I507" s="1"/>
      <c r="L507" s="1"/>
      <c r="O507" s="1"/>
      <c r="S507" s="1"/>
      <c r="V507" s="1"/>
    </row>
    <row r="508" spans="2:22" x14ac:dyDescent="0.45">
      <c r="B508" s="1"/>
      <c r="E508" s="1"/>
      <c r="I508" s="1"/>
      <c r="L508" s="1"/>
      <c r="O508" s="1"/>
      <c r="S508" s="1"/>
      <c r="V508" s="1"/>
    </row>
    <row r="509" spans="2:22" x14ac:dyDescent="0.45">
      <c r="B509" s="1"/>
      <c r="E509" s="1"/>
      <c r="I509" s="1"/>
      <c r="L509" s="1"/>
      <c r="O509" s="1"/>
      <c r="S509" s="1"/>
      <c r="V509" s="1"/>
    </row>
    <row r="510" spans="2:22" x14ac:dyDescent="0.45">
      <c r="B510" s="1"/>
      <c r="E510" s="1"/>
      <c r="I510" s="1"/>
      <c r="L510" s="1"/>
      <c r="O510" s="1"/>
      <c r="S510" s="1"/>
      <c r="V510" s="1"/>
    </row>
    <row r="511" spans="2:22" x14ac:dyDescent="0.45">
      <c r="B511" s="1"/>
      <c r="E511" s="1"/>
      <c r="I511" s="1"/>
      <c r="L511" s="1"/>
      <c r="O511" s="1"/>
      <c r="S511" s="1"/>
      <c r="V511" s="1"/>
    </row>
    <row r="512" spans="2:22" x14ac:dyDescent="0.45">
      <c r="B512" s="1"/>
      <c r="E512" s="1"/>
      <c r="I512" s="1"/>
      <c r="L512" s="1"/>
      <c r="O512" s="1"/>
      <c r="S512" s="1"/>
      <c r="V512" s="1"/>
    </row>
    <row r="513" spans="2:22" x14ac:dyDescent="0.45">
      <c r="B513" s="1"/>
      <c r="E513" s="1"/>
      <c r="I513" s="1"/>
      <c r="L513" s="1"/>
      <c r="O513" s="1"/>
      <c r="S513" s="1"/>
      <c r="V513" s="1"/>
    </row>
    <row r="514" spans="2:22" x14ac:dyDescent="0.45">
      <c r="B514" s="1"/>
      <c r="E514" s="1"/>
      <c r="I514" s="1"/>
      <c r="L514" s="1"/>
      <c r="O514" s="1"/>
      <c r="S514" s="1"/>
      <c r="V514" s="1"/>
    </row>
    <row r="515" spans="2:22" x14ac:dyDescent="0.45">
      <c r="B515" s="1"/>
      <c r="E515" s="1"/>
      <c r="I515" s="1"/>
      <c r="L515" s="1"/>
      <c r="O515" s="1"/>
      <c r="S515" s="1"/>
      <c r="V515" s="1"/>
    </row>
    <row r="516" spans="2:22" x14ac:dyDescent="0.45">
      <c r="B516" s="1"/>
      <c r="E516" s="1"/>
      <c r="I516" s="1"/>
      <c r="L516" s="1"/>
      <c r="O516" s="1"/>
      <c r="S516" s="1"/>
      <c r="V516" s="1"/>
    </row>
    <row r="517" spans="2:22" x14ac:dyDescent="0.45">
      <c r="B517" s="1"/>
      <c r="E517" s="1"/>
      <c r="I517" s="1"/>
      <c r="L517" s="1"/>
      <c r="O517" s="1"/>
      <c r="S517" s="1"/>
      <c r="V517" s="1"/>
    </row>
    <row r="518" spans="2:22" x14ac:dyDescent="0.45">
      <c r="B518" s="1"/>
      <c r="E518" s="1"/>
      <c r="I518" s="1"/>
      <c r="L518" s="1"/>
      <c r="O518" s="1"/>
      <c r="S518" s="1"/>
      <c r="V518" s="1"/>
    </row>
    <row r="519" spans="2:22" x14ac:dyDescent="0.45">
      <c r="B519" s="1"/>
      <c r="E519" s="1"/>
      <c r="I519" s="1"/>
      <c r="L519" s="1"/>
      <c r="O519" s="1"/>
      <c r="S519" s="1"/>
      <c r="V519" s="1"/>
    </row>
    <row r="520" spans="2:22" x14ac:dyDescent="0.45">
      <c r="B520" s="1"/>
      <c r="E520" s="1"/>
      <c r="I520" s="1"/>
      <c r="L520" s="1"/>
      <c r="O520" s="1"/>
      <c r="S520" s="1"/>
      <c r="V520" s="1"/>
    </row>
    <row r="521" spans="2:22" x14ac:dyDescent="0.45">
      <c r="B521" s="1"/>
      <c r="E521" s="1"/>
      <c r="I521" s="1"/>
      <c r="L521" s="1"/>
      <c r="O521" s="1"/>
      <c r="S521" s="1"/>
      <c r="V521" s="1"/>
    </row>
    <row r="522" spans="2:22" x14ac:dyDescent="0.45">
      <c r="B522" s="1"/>
      <c r="E522" s="1"/>
      <c r="I522" s="1"/>
      <c r="L522" s="1"/>
      <c r="O522" s="1"/>
      <c r="S522" s="1"/>
      <c r="V522" s="1"/>
    </row>
    <row r="523" spans="2:22" x14ac:dyDescent="0.45">
      <c r="B523" s="1"/>
      <c r="E523" s="1"/>
      <c r="I523" s="1"/>
      <c r="L523" s="1"/>
      <c r="O523" s="1"/>
      <c r="S523" s="1"/>
      <c r="V523" s="1"/>
    </row>
    <row r="524" spans="2:22" x14ac:dyDescent="0.45">
      <c r="B524" s="1"/>
      <c r="E524" s="1"/>
      <c r="I524" s="1"/>
      <c r="L524" s="1"/>
      <c r="O524" s="1"/>
      <c r="S524" s="1"/>
      <c r="V524" s="1"/>
    </row>
    <row r="525" spans="2:22" x14ac:dyDescent="0.45">
      <c r="B525" s="1"/>
      <c r="E525" s="1"/>
      <c r="I525" s="1"/>
      <c r="L525" s="1"/>
      <c r="O525" s="1"/>
      <c r="S525" s="1"/>
      <c r="V525" s="1"/>
    </row>
    <row r="526" spans="2:22" x14ac:dyDescent="0.45">
      <c r="B526" s="1"/>
      <c r="E526" s="1"/>
      <c r="I526" s="1"/>
      <c r="L526" s="1"/>
      <c r="O526" s="1"/>
      <c r="S526" s="1"/>
      <c r="V526" s="1"/>
    </row>
    <row r="527" spans="2:22" x14ac:dyDescent="0.45">
      <c r="B527" s="1"/>
      <c r="E527" s="1"/>
      <c r="I527" s="1"/>
      <c r="L527" s="1"/>
      <c r="O527" s="1"/>
      <c r="S527" s="1"/>
      <c r="V527" s="1"/>
    </row>
    <row r="528" spans="2:22" x14ac:dyDescent="0.45">
      <c r="B528" s="1"/>
      <c r="E528" s="1"/>
      <c r="I528" s="1"/>
      <c r="L528" s="1"/>
      <c r="O528" s="1"/>
      <c r="S528" s="1"/>
      <c r="V528" s="1"/>
    </row>
    <row r="529" spans="2:22" x14ac:dyDescent="0.45">
      <c r="B529" s="1"/>
      <c r="E529" s="1"/>
      <c r="I529" s="1"/>
      <c r="L529" s="1"/>
      <c r="O529" s="1"/>
      <c r="S529" s="1"/>
      <c r="V529" s="1"/>
    </row>
    <row r="530" spans="2:22" x14ac:dyDescent="0.45">
      <c r="B530" s="1"/>
      <c r="E530" s="1"/>
      <c r="I530" s="1"/>
      <c r="L530" s="1"/>
      <c r="O530" s="1"/>
      <c r="S530" s="1"/>
      <c r="V530" s="1"/>
    </row>
    <row r="531" spans="2:22" x14ac:dyDescent="0.45">
      <c r="B531" s="1"/>
      <c r="E531" s="1"/>
      <c r="I531" s="1"/>
      <c r="L531" s="1"/>
      <c r="O531" s="1"/>
      <c r="S531" s="1"/>
      <c r="V531" s="1"/>
    </row>
    <row r="532" spans="2:22" x14ac:dyDescent="0.45">
      <c r="B532" s="1"/>
      <c r="E532" s="1"/>
      <c r="I532" s="1"/>
      <c r="L532" s="1"/>
      <c r="O532" s="1"/>
      <c r="S532" s="1"/>
      <c r="V532" s="1"/>
    </row>
    <row r="533" spans="2:22" x14ac:dyDescent="0.45">
      <c r="B533" s="1"/>
      <c r="E533" s="1"/>
      <c r="I533" s="1"/>
      <c r="L533" s="1"/>
      <c r="O533" s="1"/>
      <c r="S533" s="1"/>
      <c r="V533" s="1"/>
    </row>
    <row r="534" spans="2:22" x14ac:dyDescent="0.45">
      <c r="B534" s="1"/>
      <c r="E534" s="1"/>
      <c r="I534" s="1"/>
      <c r="L534" s="1"/>
      <c r="O534" s="1"/>
      <c r="S534" s="1"/>
      <c r="V534" s="1"/>
    </row>
    <row r="535" spans="2:22" x14ac:dyDescent="0.45">
      <c r="B535" s="1"/>
      <c r="E535" s="1"/>
      <c r="I535" s="1"/>
      <c r="L535" s="1"/>
      <c r="O535" s="1"/>
      <c r="S535" s="1"/>
      <c r="V535" s="1"/>
    </row>
    <row r="536" spans="2:22" x14ac:dyDescent="0.45">
      <c r="B536" s="1"/>
      <c r="E536" s="1"/>
      <c r="I536" s="1"/>
      <c r="L536" s="1"/>
      <c r="O536" s="1"/>
      <c r="S536" s="1"/>
      <c r="V536" s="1"/>
    </row>
    <row r="537" spans="2:22" x14ac:dyDescent="0.45">
      <c r="B537" s="1"/>
      <c r="E537" s="1"/>
      <c r="I537" s="1"/>
      <c r="L537" s="1"/>
      <c r="O537" s="1"/>
      <c r="S537" s="1"/>
      <c r="V537" s="1"/>
    </row>
    <row r="538" spans="2:22" x14ac:dyDescent="0.45">
      <c r="B538" s="1"/>
      <c r="E538" s="1"/>
      <c r="I538" s="1"/>
      <c r="L538" s="1"/>
      <c r="O538" s="1"/>
      <c r="S538" s="1"/>
      <c r="V538" s="1"/>
    </row>
    <row r="539" spans="2:22" x14ac:dyDescent="0.45">
      <c r="B539" s="1"/>
      <c r="E539" s="1"/>
      <c r="I539" s="1"/>
      <c r="L539" s="1"/>
      <c r="O539" s="1"/>
      <c r="S539" s="1"/>
      <c r="V539" s="1"/>
    </row>
    <row r="540" spans="2:22" x14ac:dyDescent="0.45">
      <c r="B540" s="1"/>
      <c r="E540" s="1"/>
      <c r="I540" s="1"/>
      <c r="L540" s="1"/>
      <c r="O540" s="1"/>
      <c r="S540" s="1"/>
      <c r="V540" s="1"/>
    </row>
    <row r="541" spans="2:22" x14ac:dyDescent="0.45">
      <c r="B541" s="1"/>
      <c r="E541" s="1"/>
      <c r="I541" s="1"/>
      <c r="L541" s="1"/>
      <c r="O541" s="1"/>
      <c r="S541" s="1"/>
      <c r="V541" s="1"/>
    </row>
    <row r="542" spans="2:22" x14ac:dyDescent="0.45">
      <c r="B542" s="1"/>
      <c r="E542" s="1"/>
      <c r="I542" s="1"/>
      <c r="L542" s="1"/>
      <c r="O542" s="1"/>
      <c r="S542" s="1"/>
      <c r="V542" s="1"/>
    </row>
    <row r="543" spans="2:22" x14ac:dyDescent="0.45">
      <c r="B543" s="1"/>
      <c r="E543" s="1"/>
      <c r="I543" s="1"/>
      <c r="L543" s="1"/>
      <c r="O543" s="1"/>
      <c r="S543" s="1"/>
      <c r="V543" s="1"/>
    </row>
    <row r="544" spans="2:22" x14ac:dyDescent="0.45">
      <c r="B544" s="1"/>
      <c r="E544" s="1"/>
      <c r="I544" s="1"/>
      <c r="L544" s="1"/>
      <c r="O544" s="1"/>
      <c r="S544" s="1"/>
      <c r="V544" s="1"/>
    </row>
    <row r="545" spans="2:22" x14ac:dyDescent="0.45">
      <c r="B545" s="1"/>
      <c r="E545" s="1"/>
      <c r="I545" s="1"/>
      <c r="L545" s="1"/>
      <c r="O545" s="1"/>
      <c r="S545" s="1"/>
      <c r="V545" s="1"/>
    </row>
    <row r="546" spans="2:22" x14ac:dyDescent="0.45">
      <c r="B546" s="1"/>
      <c r="E546" s="1"/>
      <c r="I546" s="1"/>
      <c r="L546" s="1"/>
      <c r="O546" s="1"/>
      <c r="S546" s="1"/>
      <c r="V546" s="1"/>
    </row>
    <row r="547" spans="2:22" x14ac:dyDescent="0.45">
      <c r="B547" s="1"/>
      <c r="E547" s="1"/>
      <c r="I547" s="1"/>
      <c r="L547" s="1"/>
      <c r="O547" s="1"/>
      <c r="S547" s="1"/>
      <c r="V547" s="1"/>
    </row>
    <row r="548" spans="2:22" x14ac:dyDescent="0.45">
      <c r="B548" s="1"/>
      <c r="E548" s="1"/>
      <c r="I548" s="1"/>
      <c r="L548" s="1"/>
      <c r="O548" s="1"/>
      <c r="S548" s="1"/>
      <c r="V548" s="1"/>
    </row>
    <row r="549" spans="2:22" x14ac:dyDescent="0.45">
      <c r="B549" s="1"/>
      <c r="E549" s="1"/>
      <c r="I549" s="1"/>
      <c r="L549" s="1"/>
      <c r="O549" s="1"/>
      <c r="S549" s="1"/>
      <c r="V549" s="1"/>
    </row>
    <row r="550" spans="2:22" x14ac:dyDescent="0.45">
      <c r="B550" s="1"/>
      <c r="E550" s="1"/>
      <c r="I550" s="1"/>
      <c r="L550" s="1"/>
      <c r="O550" s="1"/>
      <c r="S550" s="1"/>
      <c r="V550" s="1"/>
    </row>
    <row r="551" spans="2:22" x14ac:dyDescent="0.45">
      <c r="B551" s="1"/>
      <c r="E551" s="1"/>
      <c r="I551" s="1"/>
      <c r="L551" s="1"/>
      <c r="O551" s="1"/>
      <c r="S551" s="1"/>
      <c r="V551" s="1"/>
    </row>
    <row r="552" spans="2:22" x14ac:dyDescent="0.45">
      <c r="B552" s="1"/>
      <c r="E552" s="1"/>
      <c r="I552" s="1"/>
      <c r="L552" s="1"/>
      <c r="O552" s="1"/>
      <c r="S552" s="1"/>
      <c r="V552" s="1"/>
    </row>
    <row r="553" spans="2:22" x14ac:dyDescent="0.45">
      <c r="B553" s="1"/>
      <c r="E553" s="1"/>
      <c r="I553" s="1"/>
      <c r="L553" s="1"/>
      <c r="O553" s="1"/>
      <c r="S553" s="1"/>
      <c r="V553" s="1"/>
    </row>
    <row r="554" spans="2:22" x14ac:dyDescent="0.45">
      <c r="B554" s="1"/>
      <c r="E554" s="1"/>
      <c r="I554" s="1"/>
      <c r="L554" s="1"/>
      <c r="O554" s="1"/>
      <c r="S554" s="1"/>
      <c r="V554" s="1"/>
    </row>
    <row r="555" spans="2:22" x14ac:dyDescent="0.45">
      <c r="B555" s="1"/>
      <c r="E555" s="1"/>
      <c r="I555" s="1"/>
      <c r="L555" s="1"/>
      <c r="O555" s="1"/>
      <c r="S555" s="1"/>
      <c r="V555" s="1"/>
    </row>
    <row r="556" spans="2:22" x14ac:dyDescent="0.45">
      <c r="B556" s="1"/>
      <c r="E556" s="1"/>
      <c r="I556" s="1"/>
      <c r="L556" s="1"/>
      <c r="O556" s="1"/>
      <c r="S556" s="1"/>
      <c r="V556" s="1"/>
    </row>
    <row r="557" spans="2:22" x14ac:dyDescent="0.45">
      <c r="B557" s="1"/>
      <c r="E557" s="1"/>
      <c r="I557" s="1"/>
      <c r="L557" s="1"/>
      <c r="O557" s="1"/>
      <c r="S557" s="1"/>
      <c r="V557" s="1"/>
    </row>
    <row r="558" spans="2:22" x14ac:dyDescent="0.45">
      <c r="B558" s="1"/>
      <c r="E558" s="1"/>
      <c r="I558" s="1"/>
      <c r="L558" s="1"/>
      <c r="O558" s="1"/>
      <c r="S558" s="1"/>
      <c r="V558" s="1"/>
    </row>
    <row r="559" spans="2:22" x14ac:dyDescent="0.45">
      <c r="B559" s="1"/>
      <c r="E559" s="1"/>
      <c r="I559" s="1"/>
      <c r="L559" s="1"/>
      <c r="O559" s="1"/>
      <c r="S559" s="1"/>
      <c r="V559" s="1"/>
    </row>
    <row r="560" spans="2:22" x14ac:dyDescent="0.45">
      <c r="B560" s="1"/>
      <c r="E560" s="1"/>
      <c r="I560" s="1"/>
      <c r="L560" s="1"/>
      <c r="O560" s="1"/>
      <c r="S560" s="1"/>
      <c r="V560" s="1"/>
    </row>
    <row r="561" spans="2:22" x14ac:dyDescent="0.45">
      <c r="B561" s="1"/>
      <c r="E561" s="1"/>
      <c r="I561" s="1"/>
      <c r="L561" s="1"/>
      <c r="O561" s="1"/>
      <c r="S561" s="1"/>
      <c r="V561" s="1"/>
    </row>
    <row r="562" spans="2:22" x14ac:dyDescent="0.45">
      <c r="B562" s="1"/>
      <c r="E562" s="1"/>
      <c r="I562" s="1"/>
      <c r="L562" s="1"/>
      <c r="O562" s="1"/>
      <c r="S562" s="1"/>
      <c r="V562" s="1"/>
    </row>
    <row r="563" spans="2:22" x14ac:dyDescent="0.45">
      <c r="B563" s="1"/>
      <c r="E563" s="1"/>
      <c r="I563" s="1"/>
      <c r="L563" s="1"/>
      <c r="O563" s="1"/>
      <c r="S563" s="1"/>
      <c r="V563" s="1"/>
    </row>
    <row r="564" spans="2:22" x14ac:dyDescent="0.45">
      <c r="B564" s="1"/>
      <c r="E564" s="1"/>
      <c r="I564" s="1"/>
      <c r="L564" s="1"/>
      <c r="O564" s="1"/>
      <c r="S564" s="1"/>
      <c r="V564" s="1"/>
    </row>
    <row r="565" spans="2:22" x14ac:dyDescent="0.45">
      <c r="B565" s="1"/>
      <c r="E565" s="1"/>
      <c r="I565" s="1"/>
      <c r="L565" s="1"/>
      <c r="O565" s="1"/>
      <c r="S565" s="1"/>
      <c r="V565" s="1"/>
    </row>
    <row r="566" spans="2:22" x14ac:dyDescent="0.45">
      <c r="B566" s="1"/>
      <c r="E566" s="1"/>
      <c r="I566" s="1"/>
      <c r="L566" s="1"/>
      <c r="O566" s="1"/>
      <c r="S566" s="1"/>
      <c r="V566" s="1"/>
    </row>
    <row r="567" spans="2:22" x14ac:dyDescent="0.45">
      <c r="B567" s="1"/>
      <c r="E567" s="1"/>
      <c r="I567" s="1"/>
      <c r="L567" s="1"/>
      <c r="O567" s="1"/>
      <c r="S567" s="1"/>
      <c r="V567" s="1"/>
    </row>
    <row r="568" spans="2:22" x14ac:dyDescent="0.45">
      <c r="B568" s="1"/>
      <c r="E568" s="1"/>
      <c r="I568" s="1"/>
      <c r="L568" s="1"/>
      <c r="O568" s="1"/>
      <c r="S568" s="1"/>
      <c r="V568" s="1"/>
    </row>
    <row r="569" spans="2:22" x14ac:dyDescent="0.45">
      <c r="B569" s="1"/>
      <c r="E569" s="1"/>
      <c r="I569" s="1"/>
      <c r="L569" s="1"/>
      <c r="O569" s="1"/>
      <c r="S569" s="1"/>
      <c r="V569" s="1"/>
    </row>
    <row r="570" spans="2:22" x14ac:dyDescent="0.45">
      <c r="B570" s="1"/>
      <c r="E570" s="1"/>
      <c r="I570" s="1"/>
      <c r="L570" s="1"/>
      <c r="O570" s="1"/>
      <c r="S570" s="1"/>
      <c r="V570" s="1"/>
    </row>
    <row r="571" spans="2:22" x14ac:dyDescent="0.45">
      <c r="B571" s="1"/>
      <c r="E571" s="1"/>
      <c r="I571" s="1"/>
      <c r="L571" s="1"/>
      <c r="O571" s="1"/>
      <c r="S571" s="1"/>
      <c r="V571" s="1"/>
    </row>
    <row r="572" spans="2:22" x14ac:dyDescent="0.45">
      <c r="B572" s="1"/>
      <c r="E572" s="1"/>
      <c r="I572" s="1"/>
      <c r="L572" s="1"/>
      <c r="O572" s="1"/>
      <c r="S572" s="1"/>
      <c r="V572" s="1"/>
    </row>
    <row r="573" spans="2:22" x14ac:dyDescent="0.45">
      <c r="B573" s="1"/>
      <c r="E573" s="1"/>
      <c r="I573" s="1"/>
      <c r="L573" s="1"/>
      <c r="O573" s="1"/>
      <c r="S573" s="1"/>
      <c r="V573" s="1"/>
    </row>
    <row r="574" spans="2:22" x14ac:dyDescent="0.45">
      <c r="B574" s="1"/>
      <c r="E574" s="1"/>
      <c r="I574" s="1"/>
      <c r="L574" s="1"/>
      <c r="O574" s="1"/>
      <c r="S574" s="1"/>
      <c r="V574" s="1"/>
    </row>
    <row r="575" spans="2:22" x14ac:dyDescent="0.45">
      <c r="B575" s="1"/>
      <c r="E575" s="1"/>
      <c r="I575" s="1"/>
      <c r="L575" s="1"/>
      <c r="O575" s="1"/>
      <c r="S575" s="1"/>
      <c r="V575" s="1"/>
    </row>
    <row r="576" spans="2:22" x14ac:dyDescent="0.45">
      <c r="B576" s="1"/>
      <c r="E576" s="1"/>
      <c r="I576" s="1"/>
      <c r="L576" s="1"/>
      <c r="O576" s="1"/>
      <c r="S576" s="1"/>
      <c r="V576" s="1"/>
    </row>
    <row r="577" spans="2:22" x14ac:dyDescent="0.45">
      <c r="B577" s="1"/>
      <c r="E577" s="1"/>
      <c r="I577" s="1"/>
      <c r="L577" s="1"/>
      <c r="O577" s="1"/>
      <c r="S577" s="1"/>
      <c r="V577" s="1"/>
    </row>
    <row r="578" spans="2:22" x14ac:dyDescent="0.45">
      <c r="B578" s="1"/>
      <c r="E578" s="1"/>
      <c r="I578" s="1"/>
      <c r="L578" s="1"/>
      <c r="O578" s="1"/>
      <c r="S578" s="1"/>
      <c r="V578" s="1"/>
    </row>
    <row r="579" spans="2:22" x14ac:dyDescent="0.45">
      <c r="B579" s="1"/>
      <c r="E579" s="1"/>
      <c r="I579" s="1"/>
      <c r="L579" s="1"/>
      <c r="O579" s="1"/>
      <c r="S579" s="1"/>
      <c r="V579" s="1"/>
    </row>
    <row r="580" spans="2:22" x14ac:dyDescent="0.45">
      <c r="B580" s="1"/>
      <c r="E580" s="1"/>
      <c r="I580" s="1"/>
      <c r="L580" s="1"/>
      <c r="O580" s="1"/>
      <c r="S580" s="1"/>
      <c r="V580" s="1"/>
    </row>
    <row r="581" spans="2:22" x14ac:dyDescent="0.45">
      <c r="B581" s="1"/>
      <c r="E581" s="1"/>
      <c r="I581" s="1"/>
      <c r="L581" s="1"/>
      <c r="O581" s="1"/>
      <c r="S581" s="1"/>
      <c r="V581" s="1"/>
    </row>
    <row r="582" spans="2:22" x14ac:dyDescent="0.45">
      <c r="B582" s="1"/>
      <c r="E582" s="1"/>
      <c r="I582" s="1"/>
      <c r="L582" s="1"/>
      <c r="O582" s="1"/>
      <c r="S582" s="1"/>
      <c r="V582" s="1"/>
    </row>
    <row r="583" spans="2:22" x14ac:dyDescent="0.45">
      <c r="B583" s="1"/>
      <c r="E583" s="1"/>
      <c r="I583" s="1"/>
      <c r="L583" s="1"/>
      <c r="O583" s="1"/>
      <c r="S583" s="1"/>
      <c r="V583" s="1"/>
    </row>
    <row r="584" spans="2:22" x14ac:dyDescent="0.45">
      <c r="B584" s="1"/>
      <c r="E584" s="1"/>
      <c r="I584" s="1"/>
      <c r="L584" s="1"/>
      <c r="O584" s="1"/>
      <c r="S584" s="1"/>
      <c r="V584" s="1"/>
    </row>
    <row r="585" spans="2:22" x14ac:dyDescent="0.45">
      <c r="B585" s="1"/>
      <c r="E585" s="1"/>
      <c r="I585" s="1"/>
      <c r="L585" s="1"/>
      <c r="O585" s="1"/>
      <c r="S585" s="1"/>
      <c r="V585" s="1"/>
    </row>
    <row r="586" spans="2:22" x14ac:dyDescent="0.45">
      <c r="B586" s="1"/>
      <c r="E586" s="1"/>
      <c r="I586" s="1"/>
      <c r="L586" s="1"/>
      <c r="O586" s="1"/>
      <c r="S586" s="1"/>
      <c r="V586" s="1"/>
    </row>
    <row r="587" spans="2:22" x14ac:dyDescent="0.45">
      <c r="B587" s="1"/>
      <c r="E587" s="1"/>
      <c r="I587" s="1"/>
      <c r="L587" s="1"/>
      <c r="O587" s="1"/>
      <c r="S587" s="1"/>
      <c r="V587" s="1"/>
    </row>
    <row r="588" spans="2:22" x14ac:dyDescent="0.45">
      <c r="B588" s="1"/>
      <c r="E588" s="1"/>
      <c r="I588" s="1"/>
      <c r="L588" s="1"/>
      <c r="O588" s="1"/>
      <c r="S588" s="1"/>
      <c r="V588" s="1"/>
    </row>
    <row r="589" spans="2:22" x14ac:dyDescent="0.45">
      <c r="B589" s="1"/>
      <c r="E589" s="1"/>
      <c r="I589" s="1"/>
      <c r="L589" s="1"/>
      <c r="O589" s="1"/>
      <c r="S589" s="1"/>
      <c r="V589" s="1"/>
    </row>
    <row r="590" spans="2:22" x14ac:dyDescent="0.45">
      <c r="B590" s="1"/>
      <c r="E590" s="1"/>
      <c r="I590" s="1"/>
      <c r="L590" s="1"/>
      <c r="O590" s="1"/>
      <c r="S590" s="1"/>
      <c r="V590" s="1"/>
    </row>
    <row r="591" spans="2:22" x14ac:dyDescent="0.45">
      <c r="B591" s="1"/>
      <c r="E591" s="1"/>
      <c r="I591" s="1"/>
      <c r="L591" s="1"/>
      <c r="O591" s="1"/>
      <c r="S591" s="1"/>
      <c r="V591" s="1"/>
    </row>
    <row r="592" spans="2:22" x14ac:dyDescent="0.45">
      <c r="B592" s="1"/>
      <c r="E592" s="1"/>
      <c r="I592" s="1"/>
      <c r="L592" s="1"/>
      <c r="O592" s="1"/>
      <c r="S592" s="1"/>
      <c r="V592" s="1"/>
    </row>
    <row r="593" spans="2:22" x14ac:dyDescent="0.45">
      <c r="B593" s="1"/>
      <c r="E593" s="1"/>
      <c r="I593" s="1"/>
      <c r="L593" s="1"/>
      <c r="O593" s="1"/>
      <c r="S593" s="1"/>
      <c r="V593" s="1"/>
    </row>
    <row r="594" spans="2:22" x14ac:dyDescent="0.45">
      <c r="B594" s="1"/>
      <c r="E594" s="1"/>
      <c r="I594" s="1"/>
      <c r="L594" s="1"/>
      <c r="O594" s="1"/>
      <c r="S594" s="1"/>
      <c r="V594" s="1"/>
    </row>
    <row r="595" spans="2:22" x14ac:dyDescent="0.45">
      <c r="B595" s="1"/>
      <c r="E595" s="1"/>
      <c r="I595" s="1"/>
      <c r="L595" s="1"/>
      <c r="O595" s="1"/>
      <c r="S595" s="1"/>
      <c r="V595" s="1"/>
    </row>
    <row r="596" spans="2:22" x14ac:dyDescent="0.45">
      <c r="B596" s="1"/>
      <c r="E596" s="1"/>
      <c r="I596" s="1"/>
      <c r="L596" s="1"/>
      <c r="O596" s="1"/>
      <c r="S596" s="1"/>
      <c r="V596" s="1"/>
    </row>
    <row r="597" spans="2:22" x14ac:dyDescent="0.45">
      <c r="B597" s="1"/>
      <c r="E597" s="1"/>
      <c r="I597" s="1"/>
      <c r="L597" s="1"/>
      <c r="O597" s="1"/>
      <c r="S597" s="1"/>
      <c r="V597" s="1"/>
    </row>
    <row r="598" spans="2:22" x14ac:dyDescent="0.45">
      <c r="B598" s="1"/>
      <c r="E598" s="1"/>
      <c r="I598" s="1"/>
      <c r="L598" s="1"/>
      <c r="O598" s="1"/>
      <c r="S598" s="1"/>
      <c r="V598" s="1"/>
    </row>
    <row r="599" spans="2:22" x14ac:dyDescent="0.45">
      <c r="B599" s="1"/>
      <c r="E599" s="1"/>
      <c r="I599" s="1"/>
      <c r="L599" s="1"/>
      <c r="O599" s="1"/>
      <c r="S599" s="1"/>
      <c r="V599" s="1"/>
    </row>
    <row r="600" spans="2:22" x14ac:dyDescent="0.45">
      <c r="B600" s="1"/>
      <c r="E600" s="1"/>
      <c r="I600" s="1"/>
      <c r="L600" s="1"/>
      <c r="O600" s="1"/>
      <c r="S600" s="1"/>
      <c r="V600" s="1"/>
    </row>
    <row r="601" spans="2:22" x14ac:dyDescent="0.45">
      <c r="B601" s="1"/>
      <c r="E601" s="1"/>
      <c r="I601" s="1"/>
      <c r="L601" s="1"/>
      <c r="O601" s="1"/>
      <c r="S601" s="1"/>
      <c r="V601" s="1"/>
    </row>
    <row r="602" spans="2:22" x14ac:dyDescent="0.45">
      <c r="B602" s="1"/>
      <c r="E602" s="1"/>
      <c r="I602" s="1"/>
      <c r="L602" s="1"/>
      <c r="O602" s="1"/>
      <c r="S602" s="1"/>
      <c r="V602" s="1"/>
    </row>
    <row r="603" spans="2:22" x14ac:dyDescent="0.45">
      <c r="B603" s="1"/>
      <c r="E603" s="1"/>
      <c r="I603" s="1"/>
      <c r="L603" s="1"/>
      <c r="O603" s="1"/>
      <c r="S603" s="1"/>
      <c r="V603" s="1"/>
    </row>
    <row r="604" spans="2:22" x14ac:dyDescent="0.45">
      <c r="B604" s="1"/>
      <c r="E604" s="1"/>
      <c r="I604" s="1"/>
      <c r="L604" s="1"/>
      <c r="O604" s="1"/>
      <c r="S604" s="1"/>
      <c r="V604" s="1"/>
    </row>
    <row r="605" spans="2:22" x14ac:dyDescent="0.45">
      <c r="B605" s="1"/>
      <c r="E605" s="1"/>
      <c r="I605" s="1"/>
      <c r="L605" s="1"/>
      <c r="O605" s="1"/>
      <c r="S605" s="1"/>
      <c r="V605" s="1"/>
    </row>
    <row r="606" spans="2:22" x14ac:dyDescent="0.45">
      <c r="B606" s="1"/>
      <c r="E606" s="1"/>
      <c r="I606" s="1"/>
      <c r="L606" s="1"/>
      <c r="O606" s="1"/>
      <c r="S606" s="1"/>
      <c r="V606" s="1"/>
    </row>
    <row r="607" spans="2:22" x14ac:dyDescent="0.45">
      <c r="B607" s="1"/>
      <c r="E607" s="1"/>
      <c r="I607" s="1"/>
      <c r="L607" s="1"/>
      <c r="O607" s="1"/>
      <c r="S607" s="1"/>
      <c r="V607" s="1"/>
    </row>
    <row r="608" spans="2:22" x14ac:dyDescent="0.45">
      <c r="B608" s="1"/>
      <c r="E608" s="1"/>
      <c r="I608" s="1"/>
      <c r="L608" s="1"/>
      <c r="O608" s="1"/>
      <c r="S608" s="1"/>
      <c r="V608" s="1"/>
    </row>
    <row r="609" spans="2:22" x14ac:dyDescent="0.45">
      <c r="B609" s="1"/>
      <c r="E609" s="1"/>
      <c r="I609" s="1"/>
      <c r="L609" s="1"/>
      <c r="O609" s="1"/>
      <c r="S609" s="1"/>
      <c r="V609" s="1"/>
    </row>
    <row r="610" spans="2:22" x14ac:dyDescent="0.45">
      <c r="B610" s="1"/>
      <c r="E610" s="1"/>
      <c r="I610" s="1"/>
      <c r="L610" s="1"/>
      <c r="O610" s="1"/>
      <c r="S610" s="1"/>
      <c r="V610" s="1"/>
    </row>
    <row r="611" spans="2:22" x14ac:dyDescent="0.45">
      <c r="B611" s="1"/>
      <c r="E611" s="1"/>
      <c r="I611" s="1"/>
      <c r="L611" s="1"/>
      <c r="O611" s="1"/>
      <c r="S611" s="1"/>
      <c r="V611" s="1"/>
    </row>
    <row r="612" spans="2:22" x14ac:dyDescent="0.45">
      <c r="B612" s="1"/>
      <c r="E612" s="1"/>
      <c r="I612" s="1"/>
      <c r="L612" s="1"/>
      <c r="O612" s="1"/>
      <c r="S612" s="1"/>
      <c r="V612" s="1"/>
    </row>
    <row r="613" spans="2:22" x14ac:dyDescent="0.45">
      <c r="B613" s="1"/>
      <c r="E613" s="1"/>
      <c r="I613" s="1"/>
      <c r="L613" s="1"/>
      <c r="O613" s="1"/>
      <c r="S613" s="1"/>
      <c r="V613" s="1"/>
    </row>
    <row r="614" spans="2:22" x14ac:dyDescent="0.45">
      <c r="B614" s="1"/>
      <c r="E614" s="1"/>
      <c r="I614" s="1"/>
      <c r="L614" s="1"/>
      <c r="O614" s="1"/>
      <c r="S614" s="1"/>
      <c r="V614" s="1"/>
    </row>
    <row r="615" spans="2:22" x14ac:dyDescent="0.45">
      <c r="B615" s="1"/>
      <c r="E615" s="1"/>
      <c r="I615" s="1"/>
      <c r="L615" s="1"/>
      <c r="O615" s="1"/>
      <c r="S615" s="1"/>
      <c r="V615" s="1"/>
    </row>
    <row r="616" spans="2:22" x14ac:dyDescent="0.45">
      <c r="B616" s="1"/>
      <c r="E616" s="1"/>
      <c r="I616" s="1"/>
      <c r="L616" s="1"/>
      <c r="O616" s="1"/>
      <c r="S616" s="1"/>
      <c r="V616" s="1"/>
    </row>
    <row r="617" spans="2:22" x14ac:dyDescent="0.45">
      <c r="B617" s="1"/>
      <c r="E617" s="1"/>
      <c r="I617" s="1"/>
      <c r="L617" s="1"/>
      <c r="O617" s="1"/>
      <c r="S617" s="1"/>
      <c r="V617" s="1"/>
    </row>
    <row r="618" spans="2:22" x14ac:dyDescent="0.45">
      <c r="B618" s="1"/>
      <c r="E618" s="1"/>
      <c r="I618" s="1"/>
      <c r="L618" s="1"/>
      <c r="O618" s="1"/>
      <c r="S618" s="1"/>
      <c r="V618" s="1"/>
    </row>
    <row r="619" spans="2:22" x14ac:dyDescent="0.45">
      <c r="B619" s="1"/>
      <c r="E619" s="1"/>
      <c r="I619" s="1"/>
      <c r="L619" s="1"/>
      <c r="O619" s="1"/>
      <c r="S619" s="1"/>
      <c r="V619" s="1"/>
    </row>
    <row r="620" spans="2:22" x14ac:dyDescent="0.45">
      <c r="B620" s="1"/>
      <c r="E620" s="1"/>
      <c r="I620" s="1"/>
      <c r="L620" s="1"/>
      <c r="O620" s="1"/>
      <c r="S620" s="1"/>
      <c r="V620" s="1"/>
    </row>
    <row r="621" spans="2:22" x14ac:dyDescent="0.45">
      <c r="B621" s="1"/>
      <c r="E621" s="1"/>
      <c r="I621" s="1"/>
      <c r="L621" s="1"/>
      <c r="O621" s="1"/>
      <c r="S621" s="1"/>
      <c r="V621" s="1"/>
    </row>
    <row r="622" spans="2:22" x14ac:dyDescent="0.45">
      <c r="B622" s="1"/>
      <c r="E622" s="1"/>
      <c r="I622" s="1"/>
      <c r="L622" s="1"/>
      <c r="O622" s="1"/>
      <c r="S622" s="1"/>
      <c r="V622" s="1"/>
    </row>
    <row r="623" spans="2:22" x14ac:dyDescent="0.45">
      <c r="B623" s="1"/>
      <c r="E623" s="1"/>
      <c r="I623" s="1"/>
      <c r="L623" s="1"/>
      <c r="O623" s="1"/>
      <c r="S623" s="1"/>
      <c r="V623" s="1"/>
    </row>
    <row r="624" spans="2:22" x14ac:dyDescent="0.45">
      <c r="B624" s="1"/>
      <c r="E624" s="1"/>
      <c r="I624" s="1"/>
      <c r="L624" s="1"/>
      <c r="O624" s="1"/>
      <c r="S624" s="1"/>
      <c r="V624" s="1"/>
    </row>
    <row r="625" spans="2:22" x14ac:dyDescent="0.45">
      <c r="B625" s="1"/>
      <c r="E625" s="1"/>
      <c r="I625" s="1"/>
      <c r="L625" s="1"/>
      <c r="O625" s="1"/>
      <c r="S625" s="1"/>
      <c r="V625" s="1"/>
    </row>
    <row r="626" spans="2:22" x14ac:dyDescent="0.45">
      <c r="B626" s="1"/>
      <c r="E626" s="1"/>
      <c r="I626" s="1"/>
      <c r="L626" s="1"/>
      <c r="O626" s="1"/>
      <c r="S626" s="1"/>
      <c r="V626" s="1"/>
    </row>
    <row r="627" spans="2:22" x14ac:dyDescent="0.45">
      <c r="B627" s="1"/>
      <c r="E627" s="1"/>
      <c r="I627" s="1"/>
      <c r="L627" s="1"/>
      <c r="O627" s="1"/>
      <c r="S627" s="1"/>
      <c r="V627" s="1"/>
    </row>
    <row r="628" spans="2:22" x14ac:dyDescent="0.45">
      <c r="B628" s="1"/>
      <c r="E628" s="1"/>
      <c r="I628" s="1"/>
      <c r="L628" s="1"/>
      <c r="O628" s="1"/>
      <c r="S628" s="1"/>
      <c r="V628" s="1"/>
    </row>
    <row r="629" spans="2:22" x14ac:dyDescent="0.45">
      <c r="B629" s="1"/>
      <c r="E629" s="1"/>
      <c r="I629" s="1"/>
      <c r="L629" s="1"/>
      <c r="O629" s="1"/>
      <c r="S629" s="1"/>
      <c r="V629" s="1"/>
    </row>
    <row r="630" spans="2:22" x14ac:dyDescent="0.45">
      <c r="B630" s="1"/>
      <c r="E630" s="1"/>
      <c r="I630" s="1"/>
      <c r="L630" s="1"/>
      <c r="O630" s="1"/>
      <c r="S630" s="1"/>
      <c r="V630" s="1"/>
    </row>
    <row r="631" spans="2:22" x14ac:dyDescent="0.45">
      <c r="B631" s="1"/>
      <c r="E631" s="1"/>
      <c r="I631" s="1"/>
      <c r="L631" s="1"/>
      <c r="O631" s="1"/>
      <c r="S631" s="1"/>
      <c r="V631" s="1"/>
    </row>
    <row r="632" spans="2:22" x14ac:dyDescent="0.45">
      <c r="B632" s="1"/>
      <c r="E632" s="1"/>
      <c r="I632" s="1"/>
      <c r="L632" s="1"/>
      <c r="O632" s="1"/>
      <c r="S632" s="1"/>
      <c r="V632" s="1"/>
    </row>
    <row r="633" spans="2:22" x14ac:dyDescent="0.45">
      <c r="B633" s="1"/>
      <c r="E633" s="1"/>
      <c r="I633" s="1"/>
      <c r="L633" s="1"/>
      <c r="O633" s="1"/>
      <c r="S633" s="1"/>
      <c r="V633" s="1"/>
    </row>
    <row r="634" spans="2:22" x14ac:dyDescent="0.45">
      <c r="B634" s="1"/>
      <c r="E634" s="1"/>
      <c r="I634" s="1"/>
      <c r="L634" s="1"/>
      <c r="O634" s="1"/>
      <c r="S634" s="1"/>
      <c r="V634" s="1"/>
    </row>
    <row r="635" spans="2:22" x14ac:dyDescent="0.45">
      <c r="B635" s="1"/>
      <c r="E635" s="1"/>
      <c r="I635" s="1"/>
      <c r="L635" s="1"/>
      <c r="O635" s="1"/>
      <c r="S635" s="1"/>
      <c r="V635" s="1"/>
    </row>
    <row r="636" spans="2:22" x14ac:dyDescent="0.45">
      <c r="B636" s="1"/>
      <c r="E636" s="1"/>
      <c r="I636" s="1"/>
      <c r="L636" s="1"/>
      <c r="O636" s="1"/>
      <c r="S636" s="1"/>
      <c r="V636" s="1"/>
    </row>
    <row r="637" spans="2:22" x14ac:dyDescent="0.45">
      <c r="B637" s="1"/>
      <c r="E637" s="1"/>
      <c r="I637" s="1"/>
      <c r="L637" s="1"/>
      <c r="O637" s="1"/>
      <c r="S637" s="1"/>
      <c r="V637" s="1"/>
    </row>
    <row r="638" spans="2:22" x14ac:dyDescent="0.45">
      <c r="B638" s="1"/>
      <c r="E638" s="1"/>
      <c r="I638" s="1"/>
      <c r="L638" s="1"/>
      <c r="O638" s="1"/>
      <c r="S638" s="1"/>
      <c r="V638" s="1"/>
    </row>
    <row r="639" spans="2:22" x14ac:dyDescent="0.45">
      <c r="B639" s="1"/>
      <c r="E639" s="1"/>
      <c r="I639" s="1"/>
      <c r="L639" s="1"/>
      <c r="O639" s="1"/>
      <c r="S639" s="1"/>
      <c r="V639" s="1"/>
    </row>
    <row r="640" spans="2:22" x14ac:dyDescent="0.45">
      <c r="B640" s="1"/>
      <c r="E640" s="1"/>
      <c r="I640" s="1"/>
      <c r="L640" s="1"/>
      <c r="O640" s="1"/>
      <c r="S640" s="1"/>
      <c r="V640" s="1"/>
    </row>
    <row r="641" spans="2:22" x14ac:dyDescent="0.45">
      <c r="B641" s="1"/>
      <c r="E641" s="1"/>
      <c r="I641" s="1"/>
      <c r="L641" s="1"/>
      <c r="O641" s="1"/>
      <c r="S641" s="1"/>
      <c r="V641" s="1"/>
    </row>
    <row r="642" spans="2:22" x14ac:dyDescent="0.45">
      <c r="B642" s="1"/>
      <c r="E642" s="1"/>
      <c r="I642" s="1"/>
      <c r="L642" s="1"/>
      <c r="O642" s="1"/>
      <c r="S642" s="1"/>
      <c r="V642" s="1"/>
    </row>
    <row r="643" spans="2:22" x14ac:dyDescent="0.45">
      <c r="B643" s="1"/>
      <c r="E643" s="1"/>
      <c r="I643" s="1"/>
      <c r="L643" s="1"/>
      <c r="O643" s="1"/>
      <c r="S643" s="1"/>
      <c r="V643" s="1"/>
    </row>
    <row r="644" spans="2:22" x14ac:dyDescent="0.45">
      <c r="B644" s="1"/>
      <c r="E644" s="1"/>
      <c r="I644" s="1"/>
      <c r="L644" s="1"/>
      <c r="O644" s="1"/>
      <c r="S644" s="1"/>
      <c r="V644" s="1"/>
    </row>
    <row r="645" spans="2:22" x14ac:dyDescent="0.45">
      <c r="B645" s="1"/>
      <c r="E645" s="1"/>
      <c r="I645" s="1"/>
      <c r="L645" s="1"/>
      <c r="O645" s="1"/>
      <c r="S645" s="1"/>
      <c r="V645" s="1"/>
    </row>
    <row r="646" spans="2:22" x14ac:dyDescent="0.45">
      <c r="B646" s="1"/>
      <c r="E646" s="1"/>
      <c r="I646" s="1"/>
      <c r="L646" s="1"/>
      <c r="O646" s="1"/>
      <c r="S646" s="1"/>
      <c r="V646" s="1"/>
    </row>
    <row r="647" spans="2:22" x14ac:dyDescent="0.45">
      <c r="B647" s="1"/>
      <c r="E647" s="1"/>
      <c r="I647" s="1"/>
      <c r="L647" s="1"/>
      <c r="O647" s="1"/>
      <c r="S647" s="1"/>
      <c r="V647" s="1"/>
    </row>
    <row r="648" spans="2:22" x14ac:dyDescent="0.45">
      <c r="B648" s="1"/>
      <c r="E648" s="1"/>
      <c r="I648" s="1"/>
      <c r="L648" s="1"/>
      <c r="O648" s="1"/>
      <c r="S648" s="1"/>
      <c r="V648" s="1"/>
    </row>
    <row r="649" spans="2:22" x14ac:dyDescent="0.45">
      <c r="B649" s="1"/>
      <c r="E649" s="1"/>
      <c r="I649" s="1"/>
      <c r="L649" s="1"/>
      <c r="O649" s="1"/>
      <c r="S649" s="1"/>
      <c r="V649" s="1"/>
    </row>
    <row r="650" spans="2:22" x14ac:dyDescent="0.45">
      <c r="B650" s="1"/>
      <c r="E650" s="1"/>
      <c r="I650" s="1"/>
      <c r="L650" s="1"/>
      <c r="O650" s="1"/>
      <c r="S650" s="1"/>
      <c r="V650" s="1"/>
    </row>
    <row r="651" spans="2:22" x14ac:dyDescent="0.45">
      <c r="B651" s="1"/>
      <c r="E651" s="1"/>
      <c r="I651" s="1"/>
      <c r="L651" s="1"/>
      <c r="O651" s="1"/>
      <c r="S651" s="1"/>
      <c r="V651" s="1"/>
    </row>
    <row r="652" spans="2:22" x14ac:dyDescent="0.45">
      <c r="B652" s="1"/>
      <c r="E652" s="1"/>
      <c r="I652" s="1"/>
      <c r="L652" s="1"/>
      <c r="O652" s="1"/>
      <c r="S652" s="1"/>
      <c r="V652" s="1"/>
    </row>
    <row r="653" spans="2:22" x14ac:dyDescent="0.45">
      <c r="B653" s="1"/>
      <c r="E653" s="1"/>
      <c r="I653" s="1"/>
      <c r="L653" s="1"/>
      <c r="O653" s="1"/>
      <c r="S653" s="1"/>
      <c r="V653" s="1"/>
    </row>
    <row r="654" spans="2:22" x14ac:dyDescent="0.45">
      <c r="B654" s="1"/>
      <c r="E654" s="1"/>
      <c r="I654" s="1"/>
      <c r="L654" s="1"/>
      <c r="O654" s="1"/>
      <c r="S654" s="1"/>
      <c r="V654" s="1"/>
    </row>
    <row r="655" spans="2:22" x14ac:dyDescent="0.45">
      <c r="B655" s="1"/>
      <c r="E655" s="1"/>
      <c r="I655" s="1"/>
      <c r="L655" s="1"/>
      <c r="O655" s="1"/>
      <c r="S655" s="1"/>
      <c r="V655" s="1"/>
    </row>
    <row r="656" spans="2:22" x14ac:dyDescent="0.45">
      <c r="B656" s="1"/>
      <c r="E656" s="1"/>
      <c r="I656" s="1"/>
      <c r="L656" s="1"/>
      <c r="O656" s="1"/>
      <c r="S656" s="1"/>
      <c r="V656" s="1"/>
    </row>
    <row r="657" spans="2:22" x14ac:dyDescent="0.45">
      <c r="B657" s="1"/>
      <c r="E657" s="1"/>
      <c r="I657" s="1"/>
      <c r="L657" s="1"/>
      <c r="O657" s="1"/>
      <c r="S657" s="1"/>
      <c r="V657" s="1"/>
    </row>
    <row r="658" spans="2:22" x14ac:dyDescent="0.45">
      <c r="B658" s="1"/>
      <c r="E658" s="1"/>
      <c r="I658" s="1"/>
      <c r="L658" s="1"/>
      <c r="O658" s="1"/>
      <c r="S658" s="1"/>
      <c r="V658" s="1"/>
    </row>
    <row r="659" spans="2:22" x14ac:dyDescent="0.45">
      <c r="B659" s="1"/>
      <c r="E659" s="1"/>
      <c r="I659" s="1"/>
      <c r="L659" s="1"/>
      <c r="O659" s="1"/>
      <c r="S659" s="1"/>
      <c r="V659" s="1"/>
    </row>
    <row r="660" spans="2:22" x14ac:dyDescent="0.45">
      <c r="B660" s="1"/>
      <c r="E660" s="1"/>
      <c r="I660" s="1"/>
      <c r="L660" s="1"/>
      <c r="O660" s="1"/>
      <c r="S660" s="1"/>
      <c r="V660" s="1"/>
    </row>
    <row r="661" spans="2:22" x14ac:dyDescent="0.45">
      <c r="B661" s="1"/>
      <c r="E661" s="1"/>
      <c r="I661" s="1"/>
      <c r="L661" s="1"/>
      <c r="O661" s="1"/>
      <c r="S661" s="1"/>
      <c r="V661" s="1"/>
    </row>
    <row r="662" spans="2:22" x14ac:dyDescent="0.45">
      <c r="B662" s="1"/>
      <c r="E662" s="1"/>
      <c r="I662" s="1"/>
      <c r="L662" s="1"/>
      <c r="O662" s="1"/>
      <c r="S662" s="1"/>
      <c r="V662" s="1"/>
    </row>
    <row r="663" spans="2:22" x14ac:dyDescent="0.45">
      <c r="B663" s="1"/>
      <c r="E663" s="1"/>
      <c r="I663" s="1"/>
      <c r="L663" s="1"/>
      <c r="O663" s="1"/>
      <c r="S663" s="1"/>
      <c r="V663" s="1"/>
    </row>
    <row r="664" spans="2:22" x14ac:dyDescent="0.45">
      <c r="B664" s="1"/>
      <c r="E664" s="1"/>
      <c r="I664" s="1"/>
      <c r="L664" s="1"/>
      <c r="O664" s="1"/>
      <c r="S664" s="1"/>
      <c r="V664" s="1"/>
    </row>
    <row r="665" spans="2:22" x14ac:dyDescent="0.45">
      <c r="B665" s="1"/>
      <c r="E665" s="1"/>
      <c r="I665" s="1"/>
      <c r="L665" s="1"/>
      <c r="O665" s="1"/>
      <c r="S665" s="1"/>
      <c r="V665" s="1"/>
    </row>
    <row r="666" spans="2:22" x14ac:dyDescent="0.45">
      <c r="B666" s="1"/>
      <c r="E666" s="1"/>
      <c r="I666" s="1"/>
      <c r="L666" s="1"/>
      <c r="O666" s="1"/>
      <c r="S666" s="1"/>
      <c r="V666" s="1"/>
    </row>
    <row r="667" spans="2:22" x14ac:dyDescent="0.45">
      <c r="B667" s="1"/>
      <c r="E667" s="1"/>
      <c r="I667" s="1"/>
      <c r="L667" s="1"/>
      <c r="O667" s="1"/>
      <c r="S667" s="1"/>
      <c r="V667" s="1"/>
    </row>
    <row r="668" spans="2:22" x14ac:dyDescent="0.45">
      <c r="B668" s="1"/>
      <c r="E668" s="1"/>
      <c r="I668" s="1"/>
      <c r="L668" s="1"/>
      <c r="O668" s="1"/>
      <c r="S668" s="1"/>
      <c r="V668" s="1"/>
    </row>
    <row r="669" spans="2:22" x14ac:dyDescent="0.45">
      <c r="B669" s="1"/>
      <c r="E669" s="1"/>
      <c r="I669" s="1"/>
      <c r="L669" s="1"/>
      <c r="O669" s="1"/>
      <c r="S669" s="1"/>
      <c r="V669" s="1"/>
    </row>
    <row r="670" spans="2:22" x14ac:dyDescent="0.45">
      <c r="B670" s="1"/>
      <c r="E670" s="1"/>
      <c r="I670" s="1"/>
      <c r="L670" s="1"/>
      <c r="O670" s="1"/>
      <c r="S670" s="1"/>
      <c r="V670" s="1"/>
    </row>
    <row r="671" spans="2:22" x14ac:dyDescent="0.45">
      <c r="B671" s="1"/>
      <c r="E671" s="1"/>
      <c r="I671" s="1"/>
      <c r="L671" s="1"/>
      <c r="O671" s="1"/>
      <c r="S671" s="1"/>
      <c r="V671" s="1"/>
    </row>
    <row r="672" spans="2:22" x14ac:dyDescent="0.45">
      <c r="B672" s="1"/>
      <c r="E672" s="1"/>
      <c r="I672" s="1"/>
      <c r="L672" s="1"/>
      <c r="O672" s="1"/>
      <c r="S672" s="1"/>
      <c r="V672" s="1"/>
    </row>
    <row r="673" spans="2:22" x14ac:dyDescent="0.45">
      <c r="B673" s="1"/>
      <c r="E673" s="1"/>
      <c r="I673" s="1"/>
      <c r="L673" s="1"/>
      <c r="O673" s="1"/>
      <c r="S673" s="1"/>
      <c r="V673" s="1"/>
    </row>
    <row r="674" spans="2:22" x14ac:dyDescent="0.45">
      <c r="B674" s="1"/>
      <c r="E674" s="1"/>
      <c r="I674" s="1"/>
      <c r="L674" s="1"/>
      <c r="O674" s="1"/>
      <c r="S674" s="1"/>
      <c r="V674" s="1"/>
    </row>
    <row r="675" spans="2:22" x14ac:dyDescent="0.45">
      <c r="B675" s="1"/>
      <c r="E675" s="1"/>
      <c r="I675" s="1"/>
      <c r="L675" s="1"/>
      <c r="O675" s="1"/>
      <c r="S675" s="1"/>
      <c r="V675" s="1"/>
    </row>
    <row r="676" spans="2:22" x14ac:dyDescent="0.45">
      <c r="B676" s="1"/>
      <c r="E676" s="1"/>
      <c r="I676" s="1"/>
      <c r="L676" s="1"/>
      <c r="O676" s="1"/>
      <c r="S676" s="1"/>
      <c r="V676" s="1"/>
    </row>
    <row r="677" spans="2:22" x14ac:dyDescent="0.45">
      <c r="B677" s="1"/>
      <c r="E677" s="1"/>
      <c r="I677" s="1"/>
      <c r="L677" s="1"/>
      <c r="O677" s="1"/>
      <c r="S677" s="1"/>
      <c r="V677" s="1"/>
    </row>
    <row r="678" spans="2:22" x14ac:dyDescent="0.45">
      <c r="B678" s="1"/>
      <c r="E678" s="1"/>
      <c r="I678" s="1"/>
      <c r="L678" s="1"/>
      <c r="O678" s="1"/>
      <c r="S678" s="1"/>
      <c r="V678" s="1"/>
    </row>
    <row r="679" spans="2:22" x14ac:dyDescent="0.45">
      <c r="B679" s="1"/>
      <c r="E679" s="1"/>
      <c r="I679" s="1"/>
      <c r="L679" s="1"/>
      <c r="O679" s="1"/>
      <c r="S679" s="1"/>
      <c r="V679" s="1"/>
    </row>
    <row r="680" spans="2:22" x14ac:dyDescent="0.45">
      <c r="B680" s="1"/>
      <c r="E680" s="1"/>
      <c r="I680" s="1"/>
      <c r="L680" s="1"/>
      <c r="O680" s="1"/>
      <c r="S680" s="1"/>
      <c r="V680" s="1"/>
    </row>
    <row r="681" spans="2:22" x14ac:dyDescent="0.45">
      <c r="B681" s="1"/>
      <c r="E681" s="1"/>
      <c r="I681" s="1"/>
      <c r="L681" s="1"/>
      <c r="O681" s="1"/>
      <c r="S681" s="1"/>
      <c r="V681" s="1"/>
    </row>
    <row r="682" spans="2:22" x14ac:dyDescent="0.45">
      <c r="B682" s="1"/>
      <c r="E682" s="1"/>
      <c r="I682" s="1"/>
      <c r="L682" s="1"/>
      <c r="O682" s="1"/>
      <c r="S682" s="1"/>
      <c r="V682" s="1"/>
    </row>
    <row r="683" spans="2:22" x14ac:dyDescent="0.45">
      <c r="B683" s="1"/>
      <c r="E683" s="1"/>
      <c r="I683" s="1"/>
      <c r="L683" s="1"/>
      <c r="O683" s="1"/>
      <c r="S683" s="1"/>
      <c r="V683" s="1"/>
    </row>
    <row r="684" spans="2:22" x14ac:dyDescent="0.45">
      <c r="B684" s="1"/>
      <c r="E684" s="1"/>
      <c r="I684" s="1"/>
      <c r="L684" s="1"/>
      <c r="O684" s="1"/>
      <c r="S684" s="1"/>
      <c r="V684" s="1"/>
    </row>
    <row r="685" spans="2:22" x14ac:dyDescent="0.45">
      <c r="B685" s="1"/>
      <c r="E685" s="1"/>
      <c r="I685" s="1"/>
      <c r="L685" s="1"/>
      <c r="O685" s="1"/>
      <c r="S685" s="1"/>
      <c r="V685" s="1"/>
    </row>
    <row r="686" spans="2:22" x14ac:dyDescent="0.45">
      <c r="B686" s="1"/>
      <c r="E686" s="1"/>
      <c r="I686" s="1"/>
      <c r="L686" s="1"/>
      <c r="O686" s="1"/>
      <c r="S686" s="1"/>
      <c r="V686" s="1"/>
    </row>
    <row r="687" spans="2:22" x14ac:dyDescent="0.45">
      <c r="B687" s="1"/>
      <c r="E687" s="1"/>
      <c r="I687" s="1"/>
      <c r="L687" s="1"/>
      <c r="O687" s="1"/>
      <c r="S687" s="1"/>
      <c r="V687" s="1"/>
    </row>
    <row r="688" spans="2:22" x14ac:dyDescent="0.45">
      <c r="B688" s="1"/>
      <c r="E688" s="1"/>
      <c r="I688" s="1"/>
      <c r="L688" s="1"/>
      <c r="O688" s="1"/>
      <c r="S688" s="1"/>
      <c r="V688" s="1"/>
    </row>
    <row r="689" spans="2:22" x14ac:dyDescent="0.45">
      <c r="B689" s="1"/>
      <c r="E689" s="1"/>
      <c r="I689" s="1"/>
      <c r="L689" s="1"/>
      <c r="O689" s="1"/>
      <c r="S689" s="1"/>
      <c r="V689" s="1"/>
    </row>
    <row r="690" spans="2:22" x14ac:dyDescent="0.45">
      <c r="B690" s="1"/>
      <c r="E690" s="1"/>
      <c r="I690" s="1"/>
      <c r="L690" s="1"/>
      <c r="O690" s="1"/>
      <c r="S690" s="1"/>
      <c r="V690" s="1"/>
    </row>
    <row r="691" spans="2:22" x14ac:dyDescent="0.45">
      <c r="B691" s="1"/>
      <c r="E691" s="1"/>
      <c r="I691" s="1"/>
      <c r="L691" s="1"/>
      <c r="O691" s="1"/>
      <c r="S691" s="1"/>
      <c r="V691" s="1"/>
    </row>
    <row r="692" spans="2:22" x14ac:dyDescent="0.45">
      <c r="B692" s="1"/>
      <c r="E692" s="1"/>
      <c r="I692" s="1"/>
      <c r="L692" s="1"/>
      <c r="O692" s="1"/>
      <c r="S692" s="1"/>
      <c r="V692" s="1"/>
    </row>
    <row r="693" spans="2:22" x14ac:dyDescent="0.45">
      <c r="B693" s="1"/>
      <c r="E693" s="1"/>
      <c r="I693" s="1"/>
      <c r="L693" s="1"/>
      <c r="O693" s="1"/>
      <c r="S693" s="1"/>
      <c r="V693" s="1"/>
    </row>
    <row r="694" spans="2:22" x14ac:dyDescent="0.45">
      <c r="B694" s="1"/>
      <c r="E694" s="1"/>
      <c r="I694" s="1"/>
      <c r="L694" s="1"/>
      <c r="O694" s="1"/>
      <c r="S694" s="1"/>
      <c r="V694" s="1"/>
    </row>
    <row r="695" spans="2:22" x14ac:dyDescent="0.45">
      <c r="B695" s="1"/>
      <c r="E695" s="1"/>
      <c r="I695" s="1"/>
      <c r="L695" s="1"/>
      <c r="O695" s="1"/>
      <c r="S695" s="1"/>
      <c r="V695" s="1"/>
    </row>
    <row r="696" spans="2:22" x14ac:dyDescent="0.45">
      <c r="B696" s="1"/>
      <c r="E696" s="1"/>
      <c r="I696" s="1"/>
      <c r="L696" s="1"/>
      <c r="O696" s="1"/>
      <c r="S696" s="1"/>
      <c r="V696" s="1"/>
    </row>
    <row r="697" spans="2:22" x14ac:dyDescent="0.45">
      <c r="B697" s="1"/>
      <c r="E697" s="1"/>
      <c r="I697" s="1"/>
      <c r="L697" s="1"/>
      <c r="O697" s="1"/>
      <c r="S697" s="1"/>
      <c r="V697" s="1"/>
    </row>
    <row r="698" spans="2:22" x14ac:dyDescent="0.45">
      <c r="B698" s="1"/>
      <c r="E698" s="1"/>
      <c r="I698" s="1"/>
      <c r="L698" s="1"/>
      <c r="O698" s="1"/>
      <c r="S698" s="1"/>
      <c r="V698" s="1"/>
    </row>
    <row r="699" spans="2:22" x14ac:dyDescent="0.45">
      <c r="B699" s="1"/>
      <c r="E699" s="1"/>
      <c r="I699" s="1"/>
      <c r="L699" s="1"/>
      <c r="O699" s="1"/>
      <c r="S699" s="1"/>
      <c r="V699" s="1"/>
    </row>
    <row r="700" spans="2:22" x14ac:dyDescent="0.45">
      <c r="B700" s="1"/>
      <c r="E700" s="1"/>
      <c r="I700" s="1"/>
      <c r="L700" s="1"/>
      <c r="O700" s="1"/>
      <c r="S700" s="1"/>
      <c r="V700" s="1"/>
    </row>
    <row r="701" spans="2:22" x14ac:dyDescent="0.45">
      <c r="B701" s="1"/>
      <c r="E701" s="1"/>
      <c r="I701" s="1"/>
      <c r="L701" s="1"/>
      <c r="O701" s="1"/>
      <c r="S701" s="1"/>
      <c r="V701" s="1"/>
    </row>
    <row r="702" spans="2:22" x14ac:dyDescent="0.45">
      <c r="B702" s="1"/>
      <c r="E702" s="1"/>
      <c r="I702" s="1"/>
      <c r="L702" s="1"/>
      <c r="O702" s="1"/>
      <c r="S702" s="1"/>
      <c r="V702" s="1"/>
    </row>
    <row r="703" spans="2:22" x14ac:dyDescent="0.45">
      <c r="B703" s="1"/>
      <c r="E703" s="1"/>
      <c r="I703" s="1"/>
      <c r="L703" s="1"/>
      <c r="O703" s="1"/>
      <c r="S703" s="1"/>
      <c r="V703" s="1"/>
    </row>
    <row r="704" spans="2:22" x14ac:dyDescent="0.45">
      <c r="B704" s="1"/>
      <c r="E704" s="1"/>
      <c r="I704" s="1"/>
      <c r="L704" s="1"/>
      <c r="O704" s="1"/>
      <c r="S704" s="1"/>
      <c r="V704" s="1"/>
    </row>
    <row r="705" spans="2:22" x14ac:dyDescent="0.45">
      <c r="B705" s="1"/>
      <c r="E705" s="1"/>
      <c r="I705" s="1"/>
      <c r="L705" s="1"/>
      <c r="O705" s="1"/>
      <c r="S705" s="1"/>
      <c r="V705" s="1"/>
    </row>
    <row r="706" spans="2:22" x14ac:dyDescent="0.45">
      <c r="B706" s="1"/>
      <c r="E706" s="1"/>
      <c r="I706" s="1"/>
      <c r="L706" s="1"/>
      <c r="O706" s="1"/>
      <c r="S706" s="1"/>
      <c r="V706" s="1"/>
    </row>
    <row r="707" spans="2:22" x14ac:dyDescent="0.45">
      <c r="B707" s="1"/>
      <c r="E707" s="1"/>
      <c r="I707" s="1"/>
      <c r="L707" s="1"/>
      <c r="O707" s="1"/>
      <c r="S707" s="1"/>
      <c r="V707" s="1"/>
    </row>
    <row r="708" spans="2:22" x14ac:dyDescent="0.45">
      <c r="B708" s="1"/>
      <c r="E708" s="1"/>
      <c r="I708" s="1"/>
      <c r="L708" s="1"/>
      <c r="O708" s="1"/>
      <c r="S708" s="1"/>
      <c r="V708" s="1"/>
    </row>
    <row r="709" spans="2:22" x14ac:dyDescent="0.45">
      <c r="B709" s="1"/>
      <c r="E709" s="1"/>
      <c r="I709" s="1"/>
      <c r="L709" s="1"/>
      <c r="O709" s="1"/>
      <c r="S709" s="1"/>
      <c r="V709" s="1"/>
    </row>
    <row r="710" spans="2:22" x14ac:dyDescent="0.45">
      <c r="B710" s="1"/>
      <c r="E710" s="1"/>
      <c r="I710" s="1"/>
      <c r="L710" s="1"/>
      <c r="O710" s="1"/>
      <c r="S710" s="1"/>
      <c r="V710" s="1"/>
    </row>
    <row r="711" spans="2:22" x14ac:dyDescent="0.45">
      <c r="B711" s="1"/>
      <c r="E711" s="1"/>
      <c r="I711" s="1"/>
      <c r="L711" s="1"/>
      <c r="O711" s="1"/>
      <c r="S711" s="1"/>
      <c r="V711" s="1"/>
    </row>
    <row r="712" spans="2:22" x14ac:dyDescent="0.45">
      <c r="B712" s="1"/>
      <c r="E712" s="1"/>
      <c r="I712" s="1"/>
      <c r="L712" s="1"/>
      <c r="O712" s="1"/>
      <c r="S712" s="1"/>
      <c r="V712" s="1"/>
    </row>
    <row r="713" spans="2:22" x14ac:dyDescent="0.45">
      <c r="B713" s="1"/>
      <c r="E713" s="1"/>
      <c r="I713" s="1"/>
      <c r="L713" s="1"/>
      <c r="O713" s="1"/>
      <c r="S713" s="1"/>
      <c r="V713" s="1"/>
    </row>
    <row r="714" spans="2:22" x14ac:dyDescent="0.45">
      <c r="B714" s="1"/>
      <c r="E714" s="1"/>
      <c r="I714" s="1"/>
      <c r="L714" s="1"/>
      <c r="O714" s="1"/>
      <c r="S714" s="1"/>
      <c r="V714" s="1"/>
    </row>
    <row r="715" spans="2:22" x14ac:dyDescent="0.45">
      <c r="B715" s="1"/>
      <c r="E715" s="1"/>
      <c r="I715" s="1"/>
      <c r="L715" s="1"/>
      <c r="O715" s="1"/>
      <c r="S715" s="1"/>
      <c r="V715" s="1"/>
    </row>
    <row r="716" spans="2:22" x14ac:dyDescent="0.45">
      <c r="B716" s="1"/>
      <c r="E716" s="1"/>
      <c r="I716" s="1"/>
      <c r="L716" s="1"/>
      <c r="O716" s="1"/>
      <c r="S716" s="1"/>
      <c r="V716" s="1"/>
    </row>
    <row r="717" spans="2:22" x14ac:dyDescent="0.45">
      <c r="B717" s="1"/>
      <c r="E717" s="1"/>
      <c r="I717" s="1"/>
      <c r="L717" s="1"/>
      <c r="O717" s="1"/>
      <c r="S717" s="1"/>
      <c r="V717" s="1"/>
    </row>
    <row r="718" spans="2:22" x14ac:dyDescent="0.45">
      <c r="B718" s="1"/>
      <c r="E718" s="1"/>
      <c r="I718" s="1"/>
      <c r="L718" s="1"/>
      <c r="O718" s="1"/>
      <c r="S718" s="1"/>
      <c r="V718" s="1"/>
    </row>
    <row r="719" spans="2:22" x14ac:dyDescent="0.45">
      <c r="B719" s="1"/>
      <c r="E719" s="1"/>
      <c r="I719" s="1"/>
      <c r="L719" s="1"/>
      <c r="O719" s="1"/>
      <c r="S719" s="1"/>
      <c r="V719" s="1"/>
    </row>
    <row r="720" spans="2:22" x14ac:dyDescent="0.45">
      <c r="B720" s="1"/>
      <c r="E720" s="1"/>
      <c r="I720" s="1"/>
      <c r="L720" s="1"/>
      <c r="O720" s="1"/>
      <c r="S720" s="1"/>
      <c r="V720" s="1"/>
    </row>
    <row r="721" spans="2:22" x14ac:dyDescent="0.45">
      <c r="B721" s="1"/>
      <c r="E721" s="1"/>
      <c r="I721" s="1"/>
      <c r="L721" s="1"/>
      <c r="O721" s="1"/>
      <c r="S721" s="1"/>
      <c r="V721" s="1"/>
    </row>
    <row r="722" spans="2:22" x14ac:dyDescent="0.45">
      <c r="B722" s="1"/>
      <c r="E722" s="1"/>
      <c r="I722" s="1"/>
      <c r="L722" s="1"/>
      <c r="O722" s="1"/>
      <c r="S722" s="1"/>
      <c r="V722" s="1"/>
    </row>
    <row r="723" spans="2:22" x14ac:dyDescent="0.45">
      <c r="B723" s="1"/>
      <c r="E723" s="1"/>
      <c r="I723" s="1"/>
      <c r="L723" s="1"/>
      <c r="O723" s="1"/>
      <c r="S723" s="1"/>
      <c r="V723" s="1"/>
    </row>
    <row r="724" spans="2:22" x14ac:dyDescent="0.45">
      <c r="B724" s="1"/>
      <c r="E724" s="1"/>
      <c r="I724" s="1"/>
      <c r="L724" s="1"/>
      <c r="O724" s="1"/>
      <c r="S724" s="1"/>
      <c r="V724" s="1"/>
    </row>
    <row r="725" spans="2:22" x14ac:dyDescent="0.45">
      <c r="B725" s="1"/>
      <c r="E725" s="1"/>
      <c r="I725" s="1"/>
      <c r="L725" s="1"/>
      <c r="O725" s="1"/>
      <c r="S725" s="1"/>
      <c r="V725" s="1"/>
    </row>
    <row r="726" spans="2:22" x14ac:dyDescent="0.45">
      <c r="B726" s="1"/>
      <c r="E726" s="1"/>
      <c r="I726" s="1"/>
      <c r="L726" s="1"/>
      <c r="O726" s="1"/>
      <c r="S726" s="1"/>
      <c r="V726" s="1"/>
    </row>
    <row r="727" spans="2:22" x14ac:dyDescent="0.45">
      <c r="B727" s="1"/>
      <c r="E727" s="1"/>
      <c r="I727" s="1"/>
      <c r="L727" s="1"/>
      <c r="O727" s="1"/>
      <c r="S727" s="1"/>
      <c r="V727" s="1"/>
    </row>
    <row r="728" spans="2:22" x14ac:dyDescent="0.45">
      <c r="B728" s="1"/>
      <c r="E728" s="1"/>
      <c r="I728" s="1"/>
      <c r="L728" s="1"/>
      <c r="O728" s="1"/>
      <c r="S728" s="1"/>
      <c r="V728" s="1"/>
    </row>
    <row r="729" spans="2:22" x14ac:dyDescent="0.45">
      <c r="B729" s="1"/>
      <c r="E729" s="1"/>
      <c r="I729" s="1"/>
      <c r="L729" s="1"/>
      <c r="O729" s="1"/>
      <c r="S729" s="1"/>
      <c r="V729" s="1"/>
    </row>
    <row r="730" spans="2:22" x14ac:dyDescent="0.45">
      <c r="B730" s="1"/>
      <c r="E730" s="1"/>
      <c r="I730" s="1"/>
      <c r="L730" s="1"/>
      <c r="O730" s="1"/>
      <c r="S730" s="1"/>
      <c r="V730" s="1"/>
    </row>
    <row r="731" spans="2:22" x14ac:dyDescent="0.45">
      <c r="B731" s="1"/>
      <c r="E731" s="1"/>
      <c r="I731" s="1"/>
      <c r="L731" s="1"/>
      <c r="O731" s="1"/>
      <c r="S731" s="1"/>
      <c r="V731" s="1"/>
    </row>
    <row r="732" spans="2:22" x14ac:dyDescent="0.45">
      <c r="B732" s="1"/>
      <c r="E732" s="1"/>
      <c r="I732" s="1"/>
      <c r="L732" s="1"/>
      <c r="O732" s="1"/>
      <c r="S732" s="1"/>
      <c r="V732" s="1"/>
    </row>
    <row r="733" spans="2:22" x14ac:dyDescent="0.45">
      <c r="B733" s="1"/>
      <c r="E733" s="1"/>
      <c r="I733" s="1"/>
      <c r="L733" s="1"/>
      <c r="O733" s="1"/>
      <c r="S733" s="1"/>
      <c r="V733" s="1"/>
    </row>
    <row r="734" spans="2:22" x14ac:dyDescent="0.45">
      <c r="B734" s="1"/>
      <c r="E734" s="1"/>
      <c r="I734" s="1"/>
      <c r="L734" s="1"/>
      <c r="O734" s="1"/>
      <c r="S734" s="1"/>
      <c r="V734" s="1"/>
    </row>
    <row r="735" spans="2:22" x14ac:dyDescent="0.45">
      <c r="B735" s="1"/>
      <c r="E735" s="1"/>
      <c r="I735" s="1"/>
      <c r="L735" s="1"/>
      <c r="O735" s="1"/>
      <c r="S735" s="1"/>
      <c r="V735" s="1"/>
    </row>
    <row r="736" spans="2:22" x14ac:dyDescent="0.45">
      <c r="B736" s="1"/>
      <c r="E736" s="1"/>
      <c r="I736" s="1"/>
      <c r="L736" s="1"/>
      <c r="O736" s="1"/>
      <c r="S736" s="1"/>
      <c r="V736" s="1"/>
    </row>
    <row r="737" spans="2:22" x14ac:dyDescent="0.45">
      <c r="B737" s="1"/>
      <c r="E737" s="1"/>
      <c r="I737" s="1"/>
      <c r="L737" s="1"/>
      <c r="O737" s="1"/>
      <c r="S737" s="1"/>
      <c r="V737" s="1"/>
    </row>
    <row r="738" spans="2:22" x14ac:dyDescent="0.45">
      <c r="B738" s="1"/>
      <c r="E738" s="1"/>
      <c r="I738" s="1"/>
      <c r="L738" s="1"/>
      <c r="O738" s="1"/>
      <c r="S738" s="1"/>
      <c r="V738" s="1"/>
    </row>
    <row r="739" spans="2:22" x14ac:dyDescent="0.45">
      <c r="B739" s="1"/>
      <c r="E739" s="1"/>
      <c r="I739" s="1"/>
      <c r="L739" s="1"/>
      <c r="O739" s="1"/>
      <c r="S739" s="1"/>
      <c r="V739" s="1"/>
    </row>
    <row r="740" spans="2:22" x14ac:dyDescent="0.45">
      <c r="B740" s="1"/>
      <c r="E740" s="1"/>
      <c r="I740" s="1"/>
      <c r="L740" s="1"/>
      <c r="O740" s="1"/>
      <c r="S740" s="1"/>
      <c r="V740" s="1"/>
    </row>
    <row r="741" spans="2:22" x14ac:dyDescent="0.45">
      <c r="B741" s="1"/>
      <c r="E741" s="1"/>
      <c r="I741" s="1"/>
      <c r="L741" s="1"/>
      <c r="O741" s="1"/>
      <c r="S741" s="1"/>
      <c r="V741" s="1"/>
    </row>
    <row r="742" spans="2:22" x14ac:dyDescent="0.45">
      <c r="B742" s="1"/>
      <c r="E742" s="1"/>
      <c r="I742" s="1"/>
      <c r="L742" s="1"/>
      <c r="O742" s="1"/>
      <c r="S742" s="1"/>
      <c r="V742" s="1"/>
    </row>
    <row r="743" spans="2:22" x14ac:dyDescent="0.45">
      <c r="B743" s="1"/>
      <c r="E743" s="1"/>
      <c r="I743" s="1"/>
      <c r="L743" s="1"/>
      <c r="O743" s="1"/>
      <c r="S743" s="1"/>
      <c r="V743" s="1"/>
    </row>
    <row r="744" spans="2:22" x14ac:dyDescent="0.45">
      <c r="B744" s="1"/>
      <c r="E744" s="1"/>
      <c r="I744" s="1"/>
      <c r="L744" s="1"/>
      <c r="O744" s="1"/>
      <c r="S744" s="1"/>
      <c r="V744" s="1"/>
    </row>
    <row r="745" spans="2:22" x14ac:dyDescent="0.45">
      <c r="B745" s="1"/>
      <c r="E745" s="1"/>
      <c r="I745" s="1"/>
      <c r="L745" s="1"/>
      <c r="O745" s="1"/>
      <c r="S745" s="1"/>
      <c r="V745" s="1"/>
    </row>
    <row r="746" spans="2:22" x14ac:dyDescent="0.45">
      <c r="B746" s="1"/>
      <c r="E746" s="1"/>
      <c r="I746" s="1"/>
      <c r="L746" s="1"/>
      <c r="O746" s="1"/>
      <c r="S746" s="1"/>
      <c r="V746" s="1"/>
    </row>
    <row r="747" spans="2:22" x14ac:dyDescent="0.45">
      <c r="B747" s="1"/>
      <c r="E747" s="1"/>
      <c r="I747" s="1"/>
      <c r="L747" s="1"/>
      <c r="O747" s="1"/>
      <c r="S747" s="1"/>
      <c r="V747" s="1"/>
    </row>
    <row r="748" spans="2:22" x14ac:dyDescent="0.45">
      <c r="B748" s="1"/>
      <c r="E748" s="1"/>
      <c r="I748" s="1"/>
      <c r="L748" s="1"/>
      <c r="O748" s="1"/>
      <c r="S748" s="1"/>
      <c r="V748" s="1"/>
    </row>
    <row r="749" spans="2:22" x14ac:dyDescent="0.45">
      <c r="B749" s="1"/>
      <c r="E749" s="1"/>
      <c r="I749" s="1"/>
      <c r="L749" s="1"/>
      <c r="O749" s="1"/>
      <c r="S749" s="1"/>
      <c r="V749" s="1"/>
    </row>
    <row r="750" spans="2:22" x14ac:dyDescent="0.45">
      <c r="B750" s="1"/>
      <c r="E750" s="1"/>
      <c r="I750" s="1"/>
      <c r="L750" s="1"/>
      <c r="O750" s="1"/>
      <c r="S750" s="1"/>
      <c r="V750" s="1"/>
    </row>
    <row r="751" spans="2:22" x14ac:dyDescent="0.45">
      <c r="B751" s="1"/>
      <c r="E751" s="1"/>
      <c r="I751" s="1"/>
      <c r="L751" s="1"/>
      <c r="O751" s="1"/>
      <c r="S751" s="1"/>
      <c r="V751" s="1"/>
    </row>
    <row r="752" spans="2:22" x14ac:dyDescent="0.45">
      <c r="B752" s="1"/>
      <c r="E752" s="1"/>
      <c r="I752" s="1"/>
      <c r="L752" s="1"/>
      <c r="O752" s="1"/>
      <c r="S752" s="1"/>
      <c r="V752" s="1"/>
    </row>
    <row r="753" spans="2:22" x14ac:dyDescent="0.45">
      <c r="B753" s="1"/>
      <c r="E753" s="1"/>
      <c r="I753" s="1"/>
      <c r="L753" s="1"/>
      <c r="O753" s="1"/>
      <c r="S753" s="1"/>
      <c r="V753" s="1"/>
    </row>
    <row r="754" spans="2:22" x14ac:dyDescent="0.45">
      <c r="B754" s="1"/>
      <c r="E754" s="1"/>
      <c r="I754" s="1"/>
      <c r="L754" s="1"/>
      <c r="O754" s="1"/>
      <c r="S754" s="1"/>
      <c r="V754" s="1"/>
    </row>
    <row r="755" spans="2:22" x14ac:dyDescent="0.45">
      <c r="B755" s="1"/>
      <c r="E755" s="1"/>
      <c r="I755" s="1"/>
      <c r="L755" s="1"/>
      <c r="O755" s="1"/>
      <c r="S755" s="1"/>
      <c r="V755" s="1"/>
    </row>
    <row r="756" spans="2:22" x14ac:dyDescent="0.45">
      <c r="B756" s="1"/>
      <c r="E756" s="1"/>
      <c r="I756" s="1"/>
      <c r="L756" s="1"/>
      <c r="O756" s="1"/>
      <c r="S756" s="1"/>
      <c r="V756" s="1"/>
    </row>
    <row r="757" spans="2:22" x14ac:dyDescent="0.45">
      <c r="B757" s="1"/>
      <c r="E757" s="1"/>
      <c r="I757" s="1"/>
      <c r="L757" s="1"/>
      <c r="O757" s="1"/>
      <c r="S757" s="1"/>
      <c r="V757" s="1"/>
    </row>
    <row r="758" spans="2:22" x14ac:dyDescent="0.45">
      <c r="B758" s="1"/>
      <c r="E758" s="1"/>
      <c r="I758" s="1"/>
      <c r="L758" s="1"/>
      <c r="O758" s="1"/>
      <c r="S758" s="1"/>
      <c r="V758" s="1"/>
    </row>
    <row r="759" spans="2:22" x14ac:dyDescent="0.45">
      <c r="B759" s="1"/>
      <c r="E759" s="1"/>
      <c r="I759" s="1"/>
      <c r="L759" s="1"/>
      <c r="O759" s="1"/>
      <c r="S759" s="1"/>
      <c r="V759" s="1"/>
    </row>
    <row r="760" spans="2:22" x14ac:dyDescent="0.45">
      <c r="B760" s="1"/>
      <c r="E760" s="1"/>
      <c r="I760" s="1"/>
      <c r="L760" s="1"/>
      <c r="O760" s="1"/>
      <c r="S760" s="1"/>
      <c r="V760" s="1"/>
    </row>
    <row r="761" spans="2:22" x14ac:dyDescent="0.45">
      <c r="B761" s="1"/>
      <c r="E761" s="1"/>
      <c r="I761" s="1"/>
      <c r="L761" s="1"/>
      <c r="O761" s="1"/>
      <c r="S761" s="1"/>
      <c r="V761" s="1"/>
    </row>
    <row r="762" spans="2:22" x14ac:dyDescent="0.45">
      <c r="B762" s="1"/>
      <c r="E762" s="1"/>
      <c r="I762" s="1"/>
      <c r="L762" s="1"/>
      <c r="O762" s="1"/>
      <c r="S762" s="1"/>
      <c r="V762" s="1"/>
    </row>
    <row r="763" spans="2:22" x14ac:dyDescent="0.45">
      <c r="B763" s="1"/>
      <c r="E763" s="1"/>
      <c r="I763" s="1"/>
      <c r="L763" s="1"/>
      <c r="O763" s="1"/>
      <c r="S763" s="1"/>
      <c r="V763" s="1"/>
    </row>
    <row r="764" spans="2:22" x14ac:dyDescent="0.45">
      <c r="B764" s="1"/>
      <c r="E764" s="1"/>
      <c r="I764" s="1"/>
      <c r="L764" s="1"/>
      <c r="O764" s="1"/>
      <c r="S764" s="1"/>
      <c r="V764" s="1"/>
    </row>
    <row r="765" spans="2:22" x14ac:dyDescent="0.45">
      <c r="B765" s="1"/>
      <c r="E765" s="1"/>
      <c r="I765" s="1"/>
      <c r="L765" s="1"/>
      <c r="O765" s="1"/>
      <c r="S765" s="1"/>
      <c r="V765" s="1"/>
    </row>
    <row r="766" spans="2:22" x14ac:dyDescent="0.45">
      <c r="B766" s="1"/>
      <c r="E766" s="1"/>
      <c r="I766" s="1"/>
      <c r="L766" s="1"/>
      <c r="O766" s="1"/>
      <c r="S766" s="1"/>
      <c r="V766" s="1"/>
    </row>
    <row r="767" spans="2:22" x14ac:dyDescent="0.45">
      <c r="B767" s="1"/>
      <c r="E767" s="1"/>
      <c r="I767" s="1"/>
      <c r="L767" s="1"/>
      <c r="O767" s="1"/>
      <c r="S767" s="1"/>
      <c r="V767" s="1"/>
    </row>
    <row r="768" spans="2:22" x14ac:dyDescent="0.45">
      <c r="B768" s="1"/>
      <c r="E768" s="1"/>
      <c r="I768" s="1"/>
      <c r="L768" s="1"/>
      <c r="O768" s="1"/>
      <c r="S768" s="1"/>
      <c r="V768" s="1"/>
    </row>
    <row r="769" spans="2:22" x14ac:dyDescent="0.45">
      <c r="B769" s="1"/>
      <c r="E769" s="1"/>
      <c r="I769" s="1"/>
      <c r="L769" s="1"/>
      <c r="O769" s="1"/>
      <c r="S769" s="1"/>
      <c r="V769" s="1"/>
    </row>
    <row r="770" spans="2:22" x14ac:dyDescent="0.45">
      <c r="B770" s="1"/>
      <c r="E770" s="1"/>
      <c r="I770" s="1"/>
      <c r="L770" s="1"/>
      <c r="O770" s="1"/>
      <c r="S770" s="1"/>
      <c r="V770" s="1"/>
    </row>
    <row r="771" spans="2:22" x14ac:dyDescent="0.45">
      <c r="B771" s="1"/>
      <c r="E771" s="1"/>
      <c r="I771" s="1"/>
      <c r="L771" s="1"/>
      <c r="O771" s="1"/>
      <c r="S771" s="1"/>
      <c r="V771" s="1"/>
    </row>
    <row r="772" spans="2:22" x14ac:dyDescent="0.45">
      <c r="B772" s="1"/>
      <c r="E772" s="1"/>
      <c r="I772" s="1"/>
      <c r="L772" s="1"/>
      <c r="O772" s="1"/>
      <c r="S772" s="1"/>
      <c r="V772" s="1"/>
    </row>
    <row r="773" spans="2:22" x14ac:dyDescent="0.45">
      <c r="B773" s="1"/>
      <c r="E773" s="1"/>
      <c r="I773" s="1"/>
      <c r="L773" s="1"/>
      <c r="O773" s="1"/>
      <c r="S773" s="1"/>
      <c r="V773" s="1"/>
    </row>
    <row r="774" spans="2:22" x14ac:dyDescent="0.45">
      <c r="B774" s="1"/>
      <c r="E774" s="1"/>
      <c r="I774" s="1"/>
      <c r="L774" s="1"/>
      <c r="O774" s="1"/>
      <c r="S774" s="1"/>
      <c r="V774" s="1"/>
    </row>
    <row r="775" spans="2:22" x14ac:dyDescent="0.45">
      <c r="B775" s="1"/>
      <c r="E775" s="1"/>
      <c r="I775" s="1"/>
      <c r="L775" s="1"/>
      <c r="O775" s="1"/>
      <c r="S775" s="1"/>
      <c r="V775" s="1"/>
    </row>
    <row r="776" spans="2:22" x14ac:dyDescent="0.45">
      <c r="B776" s="1"/>
      <c r="E776" s="1"/>
      <c r="I776" s="1"/>
      <c r="L776" s="1"/>
      <c r="O776" s="1"/>
      <c r="S776" s="1"/>
      <c r="V776" s="1"/>
    </row>
    <row r="777" spans="2:22" x14ac:dyDescent="0.45">
      <c r="B777" s="1"/>
      <c r="E777" s="1"/>
      <c r="I777" s="1"/>
      <c r="L777" s="1"/>
      <c r="O777" s="1"/>
      <c r="S777" s="1"/>
      <c r="V777" s="1"/>
    </row>
    <row r="778" spans="2:22" x14ac:dyDescent="0.45">
      <c r="B778" s="1"/>
      <c r="E778" s="1"/>
      <c r="I778" s="1"/>
      <c r="L778" s="1"/>
      <c r="O778" s="1"/>
      <c r="S778" s="1"/>
      <c r="V778" s="1"/>
    </row>
    <row r="779" spans="2:22" x14ac:dyDescent="0.45">
      <c r="B779" s="1"/>
      <c r="E779" s="1"/>
      <c r="I779" s="1"/>
      <c r="L779" s="1"/>
      <c r="O779" s="1"/>
      <c r="S779" s="1"/>
      <c r="V779" s="1"/>
    </row>
    <row r="780" spans="2:22" x14ac:dyDescent="0.45">
      <c r="B780" s="1"/>
      <c r="E780" s="1"/>
      <c r="I780" s="1"/>
      <c r="L780" s="1"/>
      <c r="O780" s="1"/>
      <c r="S780" s="1"/>
      <c r="V780" s="1"/>
    </row>
    <row r="781" spans="2:22" x14ac:dyDescent="0.45">
      <c r="B781" s="1"/>
      <c r="E781" s="1"/>
      <c r="I781" s="1"/>
      <c r="L781" s="1"/>
      <c r="O781" s="1"/>
      <c r="S781" s="1"/>
      <c r="V781" s="1"/>
    </row>
    <row r="782" spans="2:22" x14ac:dyDescent="0.45">
      <c r="B782" s="1"/>
      <c r="E782" s="1"/>
      <c r="I782" s="1"/>
      <c r="L782" s="1"/>
      <c r="O782" s="1"/>
      <c r="S782" s="1"/>
      <c r="V782" s="1"/>
    </row>
    <row r="783" spans="2:22" x14ac:dyDescent="0.45">
      <c r="B783" s="1"/>
      <c r="E783" s="1"/>
      <c r="I783" s="1"/>
      <c r="L783" s="1"/>
      <c r="O783" s="1"/>
      <c r="S783" s="1"/>
      <c r="V783" s="1"/>
    </row>
    <row r="784" spans="2:22" x14ac:dyDescent="0.45">
      <c r="B784" s="1"/>
      <c r="E784" s="1"/>
      <c r="I784" s="1"/>
      <c r="L784" s="1"/>
      <c r="O784" s="1"/>
      <c r="S784" s="1"/>
      <c r="V784" s="1"/>
    </row>
    <row r="785" spans="2:22" x14ac:dyDescent="0.45">
      <c r="B785" s="1"/>
      <c r="E785" s="1"/>
      <c r="I785" s="1"/>
      <c r="L785" s="1"/>
      <c r="O785" s="1"/>
      <c r="S785" s="1"/>
      <c r="V785" s="1"/>
    </row>
    <row r="786" spans="2:22" x14ac:dyDescent="0.45">
      <c r="B786" s="1"/>
      <c r="E786" s="1"/>
      <c r="I786" s="1"/>
      <c r="L786" s="1"/>
      <c r="O786" s="1"/>
      <c r="S786" s="1"/>
      <c r="V786" s="1"/>
    </row>
    <row r="787" spans="2:22" x14ac:dyDescent="0.45">
      <c r="B787" s="1"/>
      <c r="E787" s="1"/>
      <c r="I787" s="1"/>
      <c r="L787" s="1"/>
      <c r="O787" s="1"/>
      <c r="S787" s="1"/>
      <c r="V787" s="1"/>
    </row>
    <row r="788" spans="2:22" x14ac:dyDescent="0.45">
      <c r="B788" s="1"/>
      <c r="E788" s="1"/>
      <c r="I788" s="1"/>
      <c r="L788" s="1"/>
      <c r="O788" s="1"/>
      <c r="S788" s="1"/>
      <c r="V788" s="1"/>
    </row>
    <row r="789" spans="2:22" x14ac:dyDescent="0.45">
      <c r="B789" s="1"/>
      <c r="E789" s="1"/>
      <c r="I789" s="1"/>
      <c r="L789" s="1"/>
      <c r="O789" s="1"/>
      <c r="S789" s="1"/>
      <c r="V789" s="1"/>
    </row>
    <row r="790" spans="2:22" x14ac:dyDescent="0.45">
      <c r="B790" s="1"/>
      <c r="E790" s="1"/>
      <c r="I790" s="1"/>
      <c r="L790" s="1"/>
      <c r="O790" s="1"/>
      <c r="S790" s="1"/>
      <c r="V790" s="1"/>
    </row>
    <row r="791" spans="2:22" x14ac:dyDescent="0.45">
      <c r="B791" s="1"/>
      <c r="E791" s="1"/>
      <c r="I791" s="1"/>
      <c r="L791" s="1"/>
      <c r="O791" s="1"/>
      <c r="S791" s="1"/>
      <c r="V791" s="1"/>
    </row>
    <row r="792" spans="2:22" x14ac:dyDescent="0.45">
      <c r="B792" s="1"/>
      <c r="E792" s="1"/>
      <c r="I792" s="1"/>
      <c r="L792" s="1"/>
      <c r="O792" s="1"/>
      <c r="S792" s="1"/>
      <c r="V792" s="1"/>
    </row>
    <row r="793" spans="2:22" x14ac:dyDescent="0.45">
      <c r="B793" s="1"/>
      <c r="E793" s="1"/>
      <c r="I793" s="1"/>
      <c r="L793" s="1"/>
      <c r="O793" s="1"/>
      <c r="S793" s="1"/>
      <c r="V793" s="1"/>
    </row>
    <row r="794" spans="2:22" x14ac:dyDescent="0.45">
      <c r="B794" s="1"/>
      <c r="E794" s="1"/>
      <c r="I794" s="1"/>
      <c r="L794" s="1"/>
      <c r="O794" s="1"/>
      <c r="S794" s="1"/>
      <c r="V794" s="1"/>
    </row>
    <row r="795" spans="2:22" x14ac:dyDescent="0.45">
      <c r="B795" s="1"/>
      <c r="E795" s="1"/>
      <c r="I795" s="1"/>
      <c r="L795" s="1"/>
      <c r="O795" s="1"/>
      <c r="S795" s="1"/>
      <c r="V795" s="1"/>
    </row>
    <row r="796" spans="2:22" x14ac:dyDescent="0.45">
      <c r="B796" s="1"/>
      <c r="E796" s="1"/>
      <c r="I796" s="1"/>
      <c r="L796" s="1"/>
      <c r="O796" s="1"/>
      <c r="S796" s="1"/>
      <c r="V796" s="1"/>
    </row>
    <row r="797" spans="2:22" x14ac:dyDescent="0.45">
      <c r="B797" s="1"/>
      <c r="E797" s="1"/>
      <c r="I797" s="1"/>
      <c r="L797" s="1"/>
      <c r="O797" s="1"/>
      <c r="S797" s="1"/>
      <c r="V797" s="1"/>
    </row>
    <row r="798" spans="2:22" x14ac:dyDescent="0.45">
      <c r="B798" s="1"/>
      <c r="E798" s="1"/>
      <c r="I798" s="1"/>
      <c r="L798" s="1"/>
      <c r="O798" s="1"/>
      <c r="S798" s="1"/>
      <c r="V798" s="1"/>
    </row>
    <row r="799" spans="2:22" x14ac:dyDescent="0.45">
      <c r="B799" s="1"/>
      <c r="E799" s="1"/>
      <c r="I799" s="1"/>
      <c r="L799" s="1"/>
      <c r="O799" s="1"/>
      <c r="S799" s="1"/>
      <c r="V799" s="1"/>
    </row>
    <row r="800" spans="2:22" x14ac:dyDescent="0.45">
      <c r="B800" s="1"/>
      <c r="E800" s="1"/>
      <c r="I800" s="1"/>
      <c r="L800" s="1"/>
      <c r="O800" s="1"/>
      <c r="S800" s="1"/>
      <c r="V800" s="1"/>
    </row>
    <row r="801" spans="2:22" x14ac:dyDescent="0.45">
      <c r="B801" s="1"/>
      <c r="E801" s="1"/>
      <c r="I801" s="1"/>
      <c r="L801" s="1"/>
      <c r="O801" s="1"/>
      <c r="S801" s="1"/>
      <c r="V801" s="1"/>
    </row>
    <row r="802" spans="2:22" x14ac:dyDescent="0.45">
      <c r="B802" s="1"/>
      <c r="E802" s="1"/>
      <c r="I802" s="1"/>
      <c r="L802" s="1"/>
      <c r="O802" s="1"/>
      <c r="S802" s="1"/>
      <c r="V802" s="1"/>
    </row>
    <row r="803" spans="2:22" x14ac:dyDescent="0.45">
      <c r="B803" s="1"/>
      <c r="E803" s="1"/>
      <c r="I803" s="1"/>
      <c r="L803" s="1"/>
      <c r="O803" s="1"/>
      <c r="S803" s="1"/>
      <c r="V803" s="1"/>
    </row>
    <row r="804" spans="2:22" x14ac:dyDescent="0.45">
      <c r="B804" s="1"/>
      <c r="E804" s="1"/>
      <c r="I804" s="1"/>
      <c r="L804" s="1"/>
      <c r="O804" s="1"/>
      <c r="S804" s="1"/>
      <c r="V804" s="1"/>
    </row>
    <row r="805" spans="2:22" x14ac:dyDescent="0.45">
      <c r="B805" s="1"/>
      <c r="E805" s="1"/>
      <c r="I805" s="1"/>
      <c r="L805" s="1"/>
      <c r="O805" s="1"/>
      <c r="S805" s="1"/>
      <c r="V805" s="1"/>
    </row>
    <row r="806" spans="2:22" x14ac:dyDescent="0.45">
      <c r="B806" s="1"/>
      <c r="E806" s="1"/>
      <c r="I806" s="1"/>
      <c r="L806" s="1"/>
      <c r="O806" s="1"/>
      <c r="S806" s="1"/>
      <c r="V806" s="1"/>
    </row>
    <row r="807" spans="2:22" x14ac:dyDescent="0.45">
      <c r="B807" s="1"/>
      <c r="E807" s="1"/>
      <c r="I807" s="1"/>
      <c r="L807" s="1"/>
      <c r="O807" s="1"/>
      <c r="S807" s="1"/>
      <c r="V807" s="1"/>
    </row>
    <row r="808" spans="2:22" x14ac:dyDescent="0.45">
      <c r="B808" s="1"/>
      <c r="E808" s="1"/>
      <c r="I808" s="1"/>
      <c r="L808" s="1"/>
      <c r="O808" s="1"/>
      <c r="S808" s="1"/>
      <c r="V808" s="1"/>
    </row>
    <row r="809" spans="2:22" x14ac:dyDescent="0.45">
      <c r="B809" s="1"/>
      <c r="E809" s="1"/>
      <c r="I809" s="1"/>
      <c r="L809" s="1"/>
      <c r="O809" s="1"/>
      <c r="S809" s="1"/>
      <c r="V809" s="1"/>
    </row>
    <row r="810" spans="2:22" x14ac:dyDescent="0.45">
      <c r="B810" s="1"/>
      <c r="E810" s="1"/>
      <c r="I810" s="1"/>
      <c r="L810" s="1"/>
      <c r="O810" s="1"/>
      <c r="S810" s="1"/>
      <c r="V810" s="1"/>
    </row>
    <row r="811" spans="2:22" x14ac:dyDescent="0.45">
      <c r="B811" s="1"/>
      <c r="E811" s="1"/>
      <c r="I811" s="1"/>
      <c r="L811" s="1"/>
      <c r="O811" s="1"/>
      <c r="S811" s="1"/>
      <c r="V811" s="1"/>
    </row>
    <row r="812" spans="2:22" x14ac:dyDescent="0.45">
      <c r="B812" s="1"/>
      <c r="E812" s="1"/>
      <c r="I812" s="1"/>
      <c r="L812" s="1"/>
      <c r="O812" s="1"/>
      <c r="S812" s="1"/>
      <c r="V812" s="1"/>
    </row>
    <row r="813" spans="2:22" x14ac:dyDescent="0.45">
      <c r="B813" s="1"/>
      <c r="E813" s="1"/>
      <c r="I813" s="1"/>
      <c r="L813" s="1"/>
      <c r="O813" s="1"/>
      <c r="S813" s="1"/>
      <c r="V813" s="1"/>
    </row>
    <row r="814" spans="2:22" x14ac:dyDescent="0.45">
      <c r="B814" s="1"/>
      <c r="E814" s="1"/>
      <c r="I814" s="1"/>
      <c r="L814" s="1"/>
      <c r="O814" s="1"/>
      <c r="S814" s="1"/>
      <c r="V814" s="1"/>
    </row>
    <row r="815" spans="2:22" x14ac:dyDescent="0.45">
      <c r="B815" s="1"/>
      <c r="E815" s="1"/>
      <c r="I815" s="1"/>
      <c r="L815" s="1"/>
      <c r="O815" s="1"/>
      <c r="S815" s="1"/>
      <c r="V815" s="1"/>
    </row>
    <row r="816" spans="2:22" x14ac:dyDescent="0.45">
      <c r="B816" s="1"/>
      <c r="E816" s="1"/>
      <c r="I816" s="1"/>
      <c r="L816" s="1"/>
      <c r="O816" s="1"/>
      <c r="S816" s="1"/>
      <c r="V816" s="1"/>
    </row>
    <row r="817" spans="2:22" x14ac:dyDescent="0.45">
      <c r="B817" s="1"/>
      <c r="E817" s="1"/>
      <c r="I817" s="1"/>
      <c r="L817" s="1"/>
      <c r="O817" s="1"/>
      <c r="S817" s="1"/>
      <c r="V817" s="1"/>
    </row>
    <row r="818" spans="2:22" x14ac:dyDescent="0.45">
      <c r="B818" s="1"/>
      <c r="E818" s="1"/>
      <c r="I818" s="1"/>
      <c r="L818" s="1"/>
      <c r="O818" s="1"/>
      <c r="S818" s="1"/>
      <c r="V818" s="1"/>
    </row>
    <row r="819" spans="2:22" x14ac:dyDescent="0.45">
      <c r="B819" s="1"/>
      <c r="E819" s="1"/>
      <c r="I819" s="1"/>
      <c r="L819" s="1"/>
      <c r="O819" s="1"/>
      <c r="S819" s="1"/>
      <c r="V819" s="1"/>
    </row>
    <row r="820" spans="2:22" x14ac:dyDescent="0.45">
      <c r="B820" s="1"/>
      <c r="E820" s="1"/>
      <c r="I820" s="1"/>
      <c r="L820" s="1"/>
      <c r="O820" s="1"/>
      <c r="S820" s="1"/>
      <c r="V820" s="1"/>
    </row>
    <row r="821" spans="2:22" x14ac:dyDescent="0.45">
      <c r="B821" s="1"/>
      <c r="E821" s="1"/>
      <c r="I821" s="1"/>
      <c r="L821" s="1"/>
      <c r="O821" s="1"/>
      <c r="S821" s="1"/>
      <c r="V821" s="1"/>
    </row>
    <row r="822" spans="2:22" x14ac:dyDescent="0.45">
      <c r="B822" s="1"/>
      <c r="E822" s="1"/>
      <c r="I822" s="1"/>
      <c r="L822" s="1"/>
      <c r="O822" s="1"/>
      <c r="S822" s="1"/>
      <c r="V822" s="1"/>
    </row>
    <row r="823" spans="2:22" x14ac:dyDescent="0.45">
      <c r="B823" s="1"/>
      <c r="E823" s="1"/>
      <c r="I823" s="1"/>
      <c r="L823" s="1"/>
      <c r="O823" s="1"/>
      <c r="S823" s="1"/>
      <c r="V823" s="1"/>
    </row>
    <row r="824" spans="2:22" x14ac:dyDescent="0.45">
      <c r="B824" s="1"/>
      <c r="E824" s="1"/>
      <c r="I824" s="1"/>
      <c r="L824" s="1"/>
      <c r="O824" s="1"/>
      <c r="S824" s="1"/>
      <c r="V824" s="1"/>
    </row>
    <row r="825" spans="2:22" x14ac:dyDescent="0.45">
      <c r="B825" s="1"/>
      <c r="E825" s="1"/>
      <c r="I825" s="1"/>
      <c r="L825" s="1"/>
      <c r="O825" s="1"/>
      <c r="S825" s="1"/>
      <c r="V825" s="1"/>
    </row>
    <row r="826" spans="2:22" x14ac:dyDescent="0.45">
      <c r="B826" s="1"/>
      <c r="E826" s="1"/>
      <c r="I826" s="1"/>
      <c r="L826" s="1"/>
      <c r="O826" s="1"/>
      <c r="S826" s="1"/>
      <c r="V826" s="1"/>
    </row>
    <row r="827" spans="2:22" x14ac:dyDescent="0.45">
      <c r="B827" s="1"/>
      <c r="E827" s="1"/>
      <c r="I827" s="1"/>
      <c r="L827" s="1"/>
      <c r="O827" s="1"/>
      <c r="S827" s="1"/>
      <c r="V827" s="1"/>
    </row>
    <row r="828" spans="2:22" x14ac:dyDescent="0.45">
      <c r="B828" s="1"/>
      <c r="E828" s="1"/>
      <c r="I828" s="1"/>
      <c r="L828" s="1"/>
      <c r="O828" s="1"/>
      <c r="S828" s="1"/>
      <c r="V828" s="1"/>
    </row>
    <row r="829" spans="2:22" x14ac:dyDescent="0.45">
      <c r="B829" s="1"/>
      <c r="E829" s="1"/>
      <c r="I829" s="1"/>
      <c r="L829" s="1"/>
      <c r="O829" s="1"/>
      <c r="S829" s="1"/>
      <c r="V829" s="1"/>
    </row>
    <row r="830" spans="2:22" x14ac:dyDescent="0.45">
      <c r="B830" s="1"/>
      <c r="E830" s="1"/>
      <c r="I830" s="1"/>
      <c r="L830" s="1"/>
      <c r="O830" s="1"/>
      <c r="S830" s="1"/>
      <c r="V830" s="1"/>
    </row>
    <row r="831" spans="2:22" x14ac:dyDescent="0.45">
      <c r="B831" s="1"/>
      <c r="E831" s="1"/>
      <c r="I831" s="1"/>
      <c r="L831" s="1"/>
      <c r="O831" s="1"/>
      <c r="S831" s="1"/>
      <c r="V831" s="1"/>
    </row>
    <row r="832" spans="2:22" x14ac:dyDescent="0.45">
      <c r="B832" s="1"/>
      <c r="E832" s="1"/>
      <c r="I832" s="1"/>
      <c r="L832" s="1"/>
      <c r="O832" s="1"/>
      <c r="S832" s="1"/>
      <c r="V832" s="1"/>
    </row>
    <row r="833" spans="2:22" x14ac:dyDescent="0.45">
      <c r="B833" s="1"/>
      <c r="E833" s="1"/>
      <c r="I833" s="1"/>
      <c r="L833" s="1"/>
      <c r="O833" s="1"/>
      <c r="S833" s="1"/>
      <c r="V833" s="1"/>
    </row>
    <row r="834" spans="2:22" x14ac:dyDescent="0.45">
      <c r="B834" s="1"/>
      <c r="E834" s="1"/>
      <c r="I834" s="1"/>
      <c r="L834" s="1"/>
      <c r="O834" s="1"/>
      <c r="S834" s="1"/>
      <c r="V834" s="1"/>
    </row>
    <row r="835" spans="2:22" x14ac:dyDescent="0.45">
      <c r="B835" s="1"/>
      <c r="E835" s="1"/>
      <c r="I835" s="1"/>
      <c r="L835" s="1"/>
      <c r="O835" s="1"/>
      <c r="S835" s="1"/>
      <c r="V835" s="1"/>
    </row>
    <row r="836" spans="2:22" x14ac:dyDescent="0.45">
      <c r="B836" s="1"/>
      <c r="E836" s="1"/>
      <c r="I836" s="1"/>
      <c r="L836" s="1"/>
      <c r="O836" s="1"/>
      <c r="S836" s="1"/>
      <c r="V836" s="1"/>
    </row>
    <row r="837" spans="2:22" x14ac:dyDescent="0.45">
      <c r="B837" s="1"/>
      <c r="E837" s="1"/>
      <c r="I837" s="1"/>
      <c r="L837" s="1"/>
      <c r="O837" s="1"/>
      <c r="S837" s="1"/>
      <c r="V837" s="1"/>
    </row>
    <row r="838" spans="2:22" x14ac:dyDescent="0.45">
      <c r="B838" s="1"/>
      <c r="E838" s="1"/>
      <c r="I838" s="1"/>
      <c r="L838" s="1"/>
      <c r="O838" s="1"/>
      <c r="S838" s="1"/>
      <c r="V838" s="1"/>
    </row>
    <row r="839" spans="2:22" x14ac:dyDescent="0.45">
      <c r="B839" s="1"/>
      <c r="E839" s="1"/>
      <c r="I839" s="1"/>
      <c r="L839" s="1"/>
      <c r="O839" s="1"/>
      <c r="S839" s="1"/>
      <c r="V839" s="1"/>
    </row>
    <row r="840" spans="2:22" x14ac:dyDescent="0.45">
      <c r="B840" s="1"/>
      <c r="E840" s="1"/>
      <c r="I840" s="1"/>
      <c r="L840" s="1"/>
      <c r="O840" s="1"/>
      <c r="S840" s="1"/>
      <c r="V840" s="1"/>
    </row>
    <row r="841" spans="2:22" x14ac:dyDescent="0.45">
      <c r="B841" s="1"/>
      <c r="E841" s="1"/>
      <c r="I841" s="1"/>
      <c r="L841" s="1"/>
      <c r="O841" s="1"/>
      <c r="S841" s="1"/>
      <c r="V841" s="1"/>
    </row>
    <row r="842" spans="2:22" x14ac:dyDescent="0.45">
      <c r="B842" s="1"/>
      <c r="E842" s="1"/>
      <c r="I842" s="1"/>
      <c r="L842" s="1"/>
      <c r="O842" s="1"/>
      <c r="S842" s="1"/>
      <c r="V842" s="1"/>
    </row>
    <row r="843" spans="2:22" x14ac:dyDescent="0.45">
      <c r="B843" s="1"/>
      <c r="E843" s="1"/>
      <c r="I843" s="1"/>
      <c r="L843" s="1"/>
      <c r="O843" s="1"/>
      <c r="S843" s="1"/>
      <c r="V843" s="1"/>
    </row>
    <row r="844" spans="2:22" x14ac:dyDescent="0.45">
      <c r="B844" s="1"/>
      <c r="E844" s="1"/>
      <c r="I844" s="1"/>
      <c r="L844" s="1"/>
      <c r="O844" s="1"/>
      <c r="S844" s="1"/>
      <c r="V844" s="1"/>
    </row>
    <row r="845" spans="2:22" x14ac:dyDescent="0.45">
      <c r="B845" s="1"/>
      <c r="E845" s="1"/>
      <c r="I845" s="1"/>
      <c r="L845" s="1"/>
      <c r="O845" s="1"/>
      <c r="S845" s="1"/>
      <c r="V845" s="1"/>
    </row>
    <row r="846" spans="2:22" x14ac:dyDescent="0.45">
      <c r="B846" s="1"/>
      <c r="E846" s="1"/>
      <c r="I846" s="1"/>
      <c r="L846" s="1"/>
      <c r="O846" s="1"/>
      <c r="S846" s="1"/>
      <c r="V846" s="1"/>
    </row>
    <row r="847" spans="2:22" x14ac:dyDescent="0.45">
      <c r="B847" s="1"/>
      <c r="E847" s="1"/>
      <c r="I847" s="1"/>
      <c r="L847" s="1"/>
      <c r="O847" s="1"/>
      <c r="S847" s="1"/>
      <c r="V847" s="1"/>
    </row>
    <row r="848" spans="2:22" x14ac:dyDescent="0.45">
      <c r="B848" s="1"/>
      <c r="E848" s="1"/>
      <c r="I848" s="1"/>
      <c r="L848" s="1"/>
      <c r="O848" s="1"/>
      <c r="S848" s="1"/>
      <c r="V848" s="1"/>
    </row>
    <row r="849" spans="2:22" x14ac:dyDescent="0.45">
      <c r="B849" s="1"/>
      <c r="E849" s="1"/>
      <c r="I849" s="1"/>
      <c r="L849" s="1"/>
      <c r="O849" s="1"/>
      <c r="S849" s="1"/>
      <c r="V849" s="1"/>
    </row>
    <row r="850" spans="2:22" x14ac:dyDescent="0.45">
      <c r="B850" s="1"/>
      <c r="E850" s="1"/>
      <c r="I850" s="1"/>
      <c r="L850" s="1"/>
      <c r="O850" s="1"/>
      <c r="S850" s="1"/>
      <c r="V850" s="1"/>
    </row>
    <row r="851" spans="2:22" x14ac:dyDescent="0.45">
      <c r="B851" s="1"/>
      <c r="E851" s="1"/>
      <c r="I851" s="1"/>
      <c r="L851" s="1"/>
      <c r="O851" s="1"/>
      <c r="S851" s="1"/>
      <c r="V851" s="1"/>
    </row>
    <row r="852" spans="2:22" x14ac:dyDescent="0.45">
      <c r="B852" s="1"/>
      <c r="E852" s="1"/>
      <c r="I852" s="1"/>
      <c r="L852" s="1"/>
      <c r="O852" s="1"/>
      <c r="S852" s="1"/>
      <c r="V852" s="1"/>
    </row>
    <row r="853" spans="2:22" x14ac:dyDescent="0.45">
      <c r="B853" s="1"/>
      <c r="E853" s="1"/>
      <c r="I853" s="1"/>
      <c r="L853" s="1"/>
      <c r="O853" s="1"/>
      <c r="S853" s="1"/>
      <c r="V853" s="1"/>
    </row>
    <row r="854" spans="2:22" x14ac:dyDescent="0.45">
      <c r="B854" s="1"/>
      <c r="E854" s="1"/>
      <c r="I854" s="1"/>
      <c r="L854" s="1"/>
      <c r="O854" s="1"/>
      <c r="S854" s="1"/>
      <c r="V854" s="1"/>
    </row>
    <row r="855" spans="2:22" x14ac:dyDescent="0.45">
      <c r="B855" s="1"/>
      <c r="E855" s="1"/>
      <c r="I855" s="1"/>
      <c r="L855" s="1"/>
      <c r="O855" s="1"/>
      <c r="S855" s="1"/>
      <c r="V855" s="1"/>
    </row>
    <row r="856" spans="2:22" x14ac:dyDescent="0.45">
      <c r="B856" s="1"/>
      <c r="E856" s="1"/>
      <c r="I856" s="1"/>
      <c r="L856" s="1"/>
      <c r="O856" s="1"/>
      <c r="S856" s="1"/>
      <c r="V856" s="1"/>
    </row>
    <row r="857" spans="2:22" x14ac:dyDescent="0.45">
      <c r="B857" s="1"/>
      <c r="E857" s="1"/>
      <c r="I857" s="1"/>
      <c r="L857" s="1"/>
      <c r="O857" s="1"/>
      <c r="S857" s="1"/>
      <c r="V857" s="1"/>
    </row>
    <row r="858" spans="2:22" x14ac:dyDescent="0.45">
      <c r="B858" s="1"/>
      <c r="E858" s="1"/>
      <c r="I858" s="1"/>
      <c r="L858" s="1"/>
      <c r="O858" s="1"/>
      <c r="S858" s="1"/>
      <c r="V858" s="1"/>
    </row>
    <row r="859" spans="2:22" x14ac:dyDescent="0.45">
      <c r="B859" s="1"/>
      <c r="E859" s="1"/>
      <c r="I859" s="1"/>
      <c r="L859" s="1"/>
      <c r="O859" s="1"/>
      <c r="S859" s="1"/>
      <c r="V859" s="1"/>
    </row>
    <row r="860" spans="2:22" x14ac:dyDescent="0.45">
      <c r="B860" s="1"/>
      <c r="E860" s="1"/>
      <c r="I860" s="1"/>
      <c r="L860" s="1"/>
      <c r="O860" s="1"/>
      <c r="S860" s="1"/>
      <c r="V860" s="1"/>
    </row>
    <row r="861" spans="2:22" x14ac:dyDescent="0.45">
      <c r="B861" s="1"/>
      <c r="E861" s="1"/>
      <c r="I861" s="1"/>
      <c r="L861" s="1"/>
      <c r="O861" s="1"/>
      <c r="S861" s="1"/>
      <c r="V861" s="1"/>
    </row>
    <row r="862" spans="2:22" x14ac:dyDescent="0.45">
      <c r="B862" s="1"/>
      <c r="E862" s="1"/>
      <c r="I862" s="1"/>
      <c r="L862" s="1"/>
      <c r="O862" s="1"/>
      <c r="S862" s="1"/>
      <c r="V862" s="1"/>
    </row>
    <row r="863" spans="2:22" x14ac:dyDescent="0.45">
      <c r="B863" s="1"/>
      <c r="E863" s="1"/>
      <c r="I863" s="1"/>
      <c r="L863" s="1"/>
      <c r="O863" s="1"/>
      <c r="S863" s="1"/>
      <c r="V863" s="1"/>
    </row>
    <row r="864" spans="2:22" x14ac:dyDescent="0.45">
      <c r="B864" s="1"/>
      <c r="E864" s="1"/>
      <c r="I864" s="1"/>
      <c r="L864" s="1"/>
      <c r="O864" s="1"/>
      <c r="S864" s="1"/>
      <c r="V864" s="1"/>
    </row>
    <row r="865" spans="2:22" x14ac:dyDescent="0.45">
      <c r="B865" s="1"/>
      <c r="E865" s="1"/>
      <c r="I865" s="1"/>
      <c r="L865" s="1"/>
      <c r="O865" s="1"/>
      <c r="S865" s="1"/>
      <c r="V865" s="1"/>
    </row>
    <row r="866" spans="2:22" x14ac:dyDescent="0.45">
      <c r="B866" s="1"/>
      <c r="E866" s="1"/>
      <c r="I866" s="1"/>
      <c r="L866" s="1"/>
      <c r="O866" s="1"/>
      <c r="S866" s="1"/>
      <c r="V866" s="1"/>
    </row>
    <row r="867" spans="2:22" x14ac:dyDescent="0.45">
      <c r="B867" s="1"/>
      <c r="E867" s="1"/>
      <c r="I867" s="1"/>
      <c r="L867" s="1"/>
      <c r="O867" s="1"/>
      <c r="S867" s="1"/>
      <c r="V867" s="1"/>
    </row>
    <row r="868" spans="2:22" x14ac:dyDescent="0.45">
      <c r="B868" s="1"/>
      <c r="E868" s="1"/>
      <c r="I868" s="1"/>
      <c r="L868" s="1"/>
      <c r="O868" s="1"/>
      <c r="S868" s="1"/>
      <c r="V868" s="1"/>
    </row>
    <row r="869" spans="2:22" x14ac:dyDescent="0.45">
      <c r="B869" s="1"/>
      <c r="E869" s="1"/>
      <c r="I869" s="1"/>
      <c r="L869" s="1"/>
      <c r="O869" s="1"/>
      <c r="S869" s="1"/>
      <c r="V869" s="1"/>
    </row>
    <row r="870" spans="2:22" x14ac:dyDescent="0.45">
      <c r="B870" s="1"/>
      <c r="E870" s="1"/>
      <c r="I870" s="1"/>
      <c r="L870" s="1"/>
      <c r="O870" s="1"/>
      <c r="S870" s="1"/>
      <c r="V870" s="1"/>
    </row>
    <row r="871" spans="2:22" x14ac:dyDescent="0.45">
      <c r="B871" s="1"/>
      <c r="E871" s="1"/>
      <c r="I871" s="1"/>
      <c r="L871" s="1"/>
      <c r="O871" s="1"/>
      <c r="S871" s="1"/>
      <c r="V871" s="1"/>
    </row>
    <row r="872" spans="2:22" x14ac:dyDescent="0.45">
      <c r="B872" s="1"/>
      <c r="E872" s="1"/>
      <c r="I872" s="1"/>
      <c r="L872" s="1"/>
      <c r="O872" s="1"/>
      <c r="S872" s="1"/>
      <c r="V872" s="1"/>
    </row>
    <row r="873" spans="2:22" x14ac:dyDescent="0.45">
      <c r="B873" s="1"/>
      <c r="E873" s="1"/>
      <c r="I873" s="1"/>
      <c r="L873" s="1"/>
      <c r="O873" s="1"/>
      <c r="S873" s="1"/>
      <c r="V873" s="1"/>
    </row>
    <row r="874" spans="2:22" x14ac:dyDescent="0.45">
      <c r="B874" s="1"/>
      <c r="E874" s="1"/>
      <c r="I874" s="1"/>
      <c r="L874" s="1"/>
      <c r="O874" s="1"/>
      <c r="S874" s="1"/>
      <c r="V874" s="1"/>
    </row>
    <row r="875" spans="2:22" x14ac:dyDescent="0.45">
      <c r="B875" s="1"/>
      <c r="E875" s="1"/>
      <c r="I875" s="1"/>
      <c r="L875" s="1"/>
      <c r="O875" s="1"/>
      <c r="S875" s="1"/>
      <c r="V875" s="1"/>
    </row>
    <row r="876" spans="2:22" x14ac:dyDescent="0.45">
      <c r="B876" s="1"/>
      <c r="E876" s="1"/>
      <c r="I876" s="1"/>
      <c r="L876" s="1"/>
      <c r="O876" s="1"/>
      <c r="S876" s="1"/>
      <c r="V876" s="1"/>
    </row>
    <row r="877" spans="2:22" x14ac:dyDescent="0.45">
      <c r="B877" s="1"/>
      <c r="E877" s="1"/>
      <c r="I877" s="1"/>
      <c r="L877" s="1"/>
      <c r="O877" s="1"/>
      <c r="S877" s="1"/>
      <c r="V877" s="1"/>
    </row>
    <row r="878" spans="2:22" x14ac:dyDescent="0.45">
      <c r="B878" s="1"/>
      <c r="E878" s="1"/>
      <c r="I878" s="1"/>
      <c r="L878" s="1"/>
      <c r="O878" s="1"/>
      <c r="S878" s="1"/>
      <c r="V878" s="1"/>
    </row>
    <row r="879" spans="2:22" x14ac:dyDescent="0.45">
      <c r="B879" s="1"/>
      <c r="E879" s="1"/>
      <c r="I879" s="1"/>
      <c r="L879" s="1"/>
      <c r="O879" s="1"/>
      <c r="S879" s="1"/>
      <c r="V879" s="1"/>
    </row>
    <row r="880" spans="2:22" x14ac:dyDescent="0.45">
      <c r="B880" s="1"/>
      <c r="E880" s="1"/>
      <c r="I880" s="1"/>
      <c r="L880" s="1"/>
      <c r="O880" s="1"/>
      <c r="S880" s="1"/>
      <c r="V880" s="1"/>
    </row>
    <row r="881" spans="2:22" x14ac:dyDescent="0.45">
      <c r="B881" s="1"/>
      <c r="E881" s="1"/>
      <c r="I881" s="1"/>
      <c r="L881" s="1"/>
      <c r="O881" s="1"/>
      <c r="S881" s="1"/>
      <c r="V881" s="1"/>
    </row>
    <row r="882" spans="2:22" x14ac:dyDescent="0.45">
      <c r="B882" s="1"/>
      <c r="E882" s="1"/>
      <c r="I882" s="1"/>
      <c r="L882" s="1"/>
      <c r="O882" s="1"/>
      <c r="S882" s="1"/>
      <c r="V882" s="1"/>
    </row>
    <row r="883" spans="2:22" x14ac:dyDescent="0.45">
      <c r="B883" s="1"/>
      <c r="E883" s="1"/>
      <c r="I883" s="1"/>
      <c r="L883" s="1"/>
      <c r="O883" s="1"/>
      <c r="S883" s="1"/>
      <c r="V883" s="1"/>
    </row>
    <row r="884" spans="2:22" x14ac:dyDescent="0.45">
      <c r="B884" s="1"/>
      <c r="E884" s="1"/>
      <c r="I884" s="1"/>
      <c r="L884" s="1"/>
      <c r="O884" s="1"/>
      <c r="S884" s="1"/>
      <c r="V884" s="1"/>
    </row>
    <row r="885" spans="2:22" x14ac:dyDescent="0.45">
      <c r="B885" s="1"/>
      <c r="E885" s="1"/>
      <c r="I885" s="1"/>
      <c r="L885" s="1"/>
      <c r="O885" s="1"/>
      <c r="S885" s="1"/>
      <c r="V885" s="1"/>
    </row>
    <row r="886" spans="2:22" x14ac:dyDescent="0.45">
      <c r="B886" s="1"/>
      <c r="E886" s="1"/>
      <c r="I886" s="1"/>
      <c r="L886" s="1"/>
      <c r="O886" s="1"/>
      <c r="S886" s="1"/>
      <c r="V886" s="1"/>
    </row>
    <row r="887" spans="2:22" x14ac:dyDescent="0.45">
      <c r="B887" s="1"/>
      <c r="E887" s="1"/>
      <c r="I887" s="1"/>
      <c r="L887" s="1"/>
      <c r="O887" s="1"/>
      <c r="S887" s="1"/>
      <c r="V887" s="1"/>
    </row>
    <row r="888" spans="2:22" x14ac:dyDescent="0.45">
      <c r="B888" s="1"/>
      <c r="E888" s="1"/>
      <c r="I888" s="1"/>
      <c r="L888" s="1"/>
      <c r="O888" s="1"/>
      <c r="S888" s="1"/>
      <c r="V888" s="1"/>
    </row>
    <row r="889" spans="2:22" x14ac:dyDescent="0.45">
      <c r="B889" s="1"/>
      <c r="E889" s="1"/>
      <c r="I889" s="1"/>
      <c r="L889" s="1"/>
      <c r="O889" s="1"/>
      <c r="S889" s="1"/>
      <c r="V889" s="1"/>
    </row>
    <row r="890" spans="2:22" x14ac:dyDescent="0.45">
      <c r="B890" s="1"/>
      <c r="E890" s="1"/>
      <c r="I890" s="1"/>
      <c r="L890" s="1"/>
      <c r="O890" s="1"/>
      <c r="S890" s="1"/>
      <c r="V890" s="1"/>
    </row>
    <row r="891" spans="2:22" x14ac:dyDescent="0.45">
      <c r="B891" s="1"/>
      <c r="E891" s="1"/>
      <c r="I891" s="1"/>
      <c r="L891" s="1"/>
      <c r="O891" s="1"/>
      <c r="S891" s="1"/>
      <c r="V891" s="1"/>
    </row>
    <row r="892" spans="2:22" x14ac:dyDescent="0.45">
      <c r="B892" s="1"/>
      <c r="E892" s="1"/>
      <c r="I892" s="1"/>
      <c r="L892" s="1"/>
      <c r="O892" s="1"/>
      <c r="S892" s="1"/>
      <c r="V892" s="1"/>
    </row>
    <row r="893" spans="2:22" x14ac:dyDescent="0.45">
      <c r="B893" s="1"/>
      <c r="E893" s="1"/>
      <c r="I893" s="1"/>
      <c r="L893" s="1"/>
      <c r="O893" s="1"/>
      <c r="S893" s="1"/>
      <c r="V893" s="1"/>
    </row>
    <row r="894" spans="2:22" x14ac:dyDescent="0.45">
      <c r="B894" s="1"/>
      <c r="E894" s="1"/>
      <c r="I894" s="1"/>
      <c r="L894" s="1"/>
      <c r="O894" s="1"/>
      <c r="S894" s="1"/>
      <c r="V894" s="1"/>
    </row>
    <row r="895" spans="2:22" x14ac:dyDescent="0.45">
      <c r="B895" s="1"/>
      <c r="E895" s="1"/>
      <c r="I895" s="1"/>
      <c r="L895" s="1"/>
      <c r="O895" s="1"/>
      <c r="S895" s="1"/>
      <c r="V895" s="1"/>
    </row>
    <row r="896" spans="2:22" x14ac:dyDescent="0.45">
      <c r="B896" s="1"/>
      <c r="E896" s="1"/>
      <c r="I896" s="1"/>
      <c r="L896" s="1"/>
      <c r="O896" s="1"/>
      <c r="S896" s="1"/>
      <c r="V896" s="1"/>
    </row>
    <row r="897" spans="2:22" x14ac:dyDescent="0.45">
      <c r="B897" s="1"/>
      <c r="E897" s="1"/>
      <c r="I897" s="1"/>
      <c r="L897" s="1"/>
      <c r="O897" s="1"/>
      <c r="S897" s="1"/>
      <c r="V897" s="1"/>
    </row>
    <row r="898" spans="2:22" x14ac:dyDescent="0.45">
      <c r="B898" s="1"/>
      <c r="E898" s="1"/>
      <c r="I898" s="1"/>
      <c r="L898" s="1"/>
      <c r="O898" s="1"/>
      <c r="S898" s="1"/>
      <c r="V898" s="1"/>
    </row>
    <row r="899" spans="2:22" x14ac:dyDescent="0.45">
      <c r="B899" s="1"/>
      <c r="E899" s="1"/>
      <c r="I899" s="1"/>
      <c r="L899" s="1"/>
      <c r="O899" s="1"/>
      <c r="S899" s="1"/>
      <c r="V899" s="1"/>
    </row>
    <row r="900" spans="2:22" x14ac:dyDescent="0.45">
      <c r="B900" s="1"/>
      <c r="E900" s="1"/>
      <c r="I900" s="1"/>
      <c r="L900" s="1"/>
      <c r="O900" s="1"/>
      <c r="S900" s="1"/>
      <c r="V900" s="1"/>
    </row>
    <row r="901" spans="2:22" x14ac:dyDescent="0.45">
      <c r="B901" s="1"/>
      <c r="E901" s="1"/>
      <c r="I901" s="1"/>
      <c r="L901" s="1"/>
      <c r="O901" s="1"/>
      <c r="S901" s="1"/>
      <c r="V901" s="1"/>
    </row>
    <row r="902" spans="2:22" x14ac:dyDescent="0.45">
      <c r="B902" s="1"/>
      <c r="E902" s="1"/>
      <c r="I902" s="1"/>
      <c r="L902" s="1"/>
      <c r="O902" s="1"/>
      <c r="S902" s="1"/>
      <c r="V902" s="1"/>
    </row>
    <row r="903" spans="2:22" x14ac:dyDescent="0.45">
      <c r="B903" s="1"/>
      <c r="E903" s="1"/>
      <c r="I903" s="1"/>
      <c r="L903" s="1"/>
      <c r="O903" s="1"/>
      <c r="S903" s="1"/>
      <c r="V903" s="1"/>
    </row>
    <row r="904" spans="2:22" x14ac:dyDescent="0.45">
      <c r="B904" s="1"/>
      <c r="E904" s="1"/>
      <c r="I904" s="1"/>
      <c r="L904" s="1"/>
      <c r="O904" s="1"/>
      <c r="S904" s="1"/>
      <c r="V904" s="1"/>
    </row>
    <row r="905" spans="2:22" x14ac:dyDescent="0.45">
      <c r="B905" s="1"/>
      <c r="E905" s="1"/>
      <c r="I905" s="1"/>
      <c r="L905" s="1"/>
      <c r="O905" s="1"/>
      <c r="S905" s="1"/>
      <c r="V905" s="1"/>
    </row>
    <row r="906" spans="2:22" x14ac:dyDescent="0.45">
      <c r="B906" s="1"/>
      <c r="E906" s="1"/>
      <c r="I906" s="1"/>
      <c r="L906" s="1"/>
      <c r="O906" s="1"/>
      <c r="S906" s="1"/>
      <c r="V906" s="1"/>
    </row>
    <row r="907" spans="2:22" x14ac:dyDescent="0.45">
      <c r="B907" s="1"/>
      <c r="E907" s="1"/>
      <c r="I907" s="1"/>
      <c r="L907" s="1"/>
      <c r="O907" s="1"/>
      <c r="S907" s="1"/>
      <c r="V907" s="1"/>
    </row>
    <row r="908" spans="2:22" x14ac:dyDescent="0.45">
      <c r="B908" s="1"/>
      <c r="E908" s="1"/>
      <c r="I908" s="1"/>
      <c r="L908" s="1"/>
      <c r="O908" s="1"/>
      <c r="S908" s="1"/>
      <c r="V908" s="1"/>
    </row>
    <row r="909" spans="2:22" x14ac:dyDescent="0.45">
      <c r="B909" s="1"/>
      <c r="E909" s="1"/>
      <c r="I909" s="1"/>
      <c r="L909" s="1"/>
      <c r="O909" s="1"/>
      <c r="S909" s="1"/>
      <c r="V909" s="1"/>
    </row>
    <row r="910" spans="2:22" x14ac:dyDescent="0.45">
      <c r="B910" s="1"/>
      <c r="E910" s="1"/>
      <c r="I910" s="1"/>
      <c r="L910" s="1"/>
      <c r="O910" s="1"/>
      <c r="S910" s="1"/>
      <c r="V910" s="1"/>
    </row>
    <row r="911" spans="2:22" x14ac:dyDescent="0.45">
      <c r="B911" s="1"/>
      <c r="E911" s="1"/>
      <c r="I911" s="1"/>
      <c r="L911" s="1"/>
      <c r="O911" s="1"/>
      <c r="S911" s="1"/>
      <c r="V911" s="1"/>
    </row>
    <row r="912" spans="2:22" x14ac:dyDescent="0.45">
      <c r="B912" s="1"/>
      <c r="E912" s="1"/>
      <c r="I912" s="1"/>
      <c r="L912" s="1"/>
      <c r="O912" s="1"/>
      <c r="S912" s="1"/>
      <c r="V912" s="1"/>
    </row>
    <row r="913" spans="2:22" x14ac:dyDescent="0.45">
      <c r="B913" s="1"/>
      <c r="E913" s="1"/>
      <c r="I913" s="1"/>
      <c r="L913" s="1"/>
      <c r="O913" s="1"/>
      <c r="S913" s="1"/>
      <c r="V913" s="1"/>
    </row>
    <row r="914" spans="2:22" x14ac:dyDescent="0.45">
      <c r="B914" s="1"/>
      <c r="E914" s="1"/>
      <c r="I914" s="1"/>
      <c r="L914" s="1"/>
      <c r="O914" s="1"/>
      <c r="S914" s="1"/>
      <c r="V914" s="1"/>
    </row>
    <row r="915" spans="2:22" x14ac:dyDescent="0.45">
      <c r="B915" s="1"/>
      <c r="E915" s="1"/>
      <c r="I915" s="1"/>
      <c r="L915" s="1"/>
      <c r="O915" s="1"/>
      <c r="S915" s="1"/>
      <c r="V915" s="1"/>
    </row>
    <row r="916" spans="2:22" x14ac:dyDescent="0.45">
      <c r="B916" s="1"/>
      <c r="E916" s="1"/>
      <c r="I916" s="1"/>
      <c r="L916" s="1"/>
      <c r="O916" s="1"/>
      <c r="S916" s="1"/>
      <c r="V916" s="1"/>
    </row>
    <row r="917" spans="2:22" x14ac:dyDescent="0.45">
      <c r="B917" s="1"/>
      <c r="E917" s="1"/>
      <c r="I917" s="1"/>
      <c r="L917" s="1"/>
      <c r="O917" s="1"/>
      <c r="S917" s="1"/>
      <c r="V917" s="1"/>
    </row>
    <row r="918" spans="2:22" x14ac:dyDescent="0.45">
      <c r="B918" s="1"/>
      <c r="E918" s="1"/>
      <c r="I918" s="1"/>
      <c r="L918" s="1"/>
      <c r="O918" s="1"/>
      <c r="S918" s="1"/>
      <c r="V918" s="1"/>
    </row>
    <row r="919" spans="2:22" x14ac:dyDescent="0.45">
      <c r="B919" s="1"/>
      <c r="E919" s="1"/>
      <c r="I919" s="1"/>
      <c r="L919" s="1"/>
      <c r="O919" s="1"/>
      <c r="S919" s="1"/>
      <c r="V919" s="1"/>
    </row>
    <row r="920" spans="2:22" x14ac:dyDescent="0.45">
      <c r="B920" s="1"/>
      <c r="E920" s="1"/>
      <c r="I920" s="1"/>
      <c r="L920" s="1"/>
      <c r="O920" s="1"/>
      <c r="S920" s="1"/>
      <c r="V920" s="1"/>
    </row>
    <row r="921" spans="2:22" x14ac:dyDescent="0.45">
      <c r="B921" s="1"/>
      <c r="E921" s="1"/>
      <c r="I921" s="1"/>
      <c r="L921" s="1"/>
      <c r="O921" s="1"/>
      <c r="S921" s="1"/>
      <c r="V921" s="1"/>
    </row>
    <row r="922" spans="2:22" x14ac:dyDescent="0.45">
      <c r="B922" s="1"/>
      <c r="E922" s="1"/>
      <c r="I922" s="1"/>
      <c r="L922" s="1"/>
      <c r="O922" s="1"/>
      <c r="S922" s="1"/>
      <c r="V922" s="1"/>
    </row>
    <row r="923" spans="2:22" x14ac:dyDescent="0.45">
      <c r="B923" s="1"/>
      <c r="E923" s="1"/>
      <c r="I923" s="1"/>
      <c r="L923" s="1"/>
      <c r="O923" s="1"/>
      <c r="S923" s="1"/>
      <c r="V923" s="1"/>
    </row>
    <row r="924" spans="2:22" x14ac:dyDescent="0.45">
      <c r="B924" s="1"/>
      <c r="E924" s="1"/>
      <c r="I924" s="1"/>
      <c r="L924" s="1"/>
      <c r="O924" s="1"/>
      <c r="S924" s="1"/>
      <c r="V924" s="1"/>
    </row>
    <row r="925" spans="2:22" x14ac:dyDescent="0.45">
      <c r="B925" s="1"/>
      <c r="E925" s="1"/>
      <c r="I925" s="1"/>
      <c r="L925" s="1"/>
      <c r="O925" s="1"/>
      <c r="S925" s="1"/>
      <c r="V925" s="1"/>
    </row>
    <row r="926" spans="2:22" x14ac:dyDescent="0.45">
      <c r="B926" s="1"/>
      <c r="E926" s="1"/>
      <c r="I926" s="1"/>
      <c r="L926" s="1"/>
      <c r="O926" s="1"/>
      <c r="S926" s="1"/>
      <c r="V926" s="1"/>
    </row>
    <row r="927" spans="2:22" x14ac:dyDescent="0.45">
      <c r="B927" s="1"/>
      <c r="E927" s="1"/>
      <c r="I927" s="1"/>
      <c r="L927" s="1"/>
      <c r="O927" s="1"/>
      <c r="S927" s="1"/>
      <c r="V927" s="1"/>
    </row>
    <row r="928" spans="2:22" x14ac:dyDescent="0.45">
      <c r="B928" s="1"/>
      <c r="E928" s="1"/>
      <c r="I928" s="1"/>
      <c r="L928" s="1"/>
      <c r="O928" s="1"/>
      <c r="S928" s="1"/>
      <c r="V928" s="1"/>
    </row>
    <row r="929" spans="2:22" x14ac:dyDescent="0.45">
      <c r="B929" s="1"/>
      <c r="E929" s="1"/>
      <c r="I929" s="1"/>
      <c r="L929" s="1"/>
      <c r="O929" s="1"/>
      <c r="S929" s="1"/>
      <c r="V929" s="1"/>
    </row>
    <row r="930" spans="2:22" x14ac:dyDescent="0.45">
      <c r="B930" s="1"/>
      <c r="E930" s="1"/>
      <c r="I930" s="1"/>
      <c r="L930" s="1"/>
      <c r="O930" s="1"/>
      <c r="S930" s="1"/>
      <c r="V930" s="1"/>
    </row>
    <row r="931" spans="2:22" x14ac:dyDescent="0.45">
      <c r="B931" s="1"/>
      <c r="E931" s="1"/>
      <c r="I931" s="1"/>
      <c r="L931" s="1"/>
      <c r="O931" s="1"/>
      <c r="S931" s="1"/>
      <c r="V931" s="1"/>
    </row>
    <row r="932" spans="2:22" x14ac:dyDescent="0.45">
      <c r="B932" s="1"/>
      <c r="E932" s="1"/>
      <c r="I932" s="1"/>
      <c r="L932" s="1"/>
      <c r="O932" s="1"/>
      <c r="S932" s="1"/>
      <c r="V932" s="1"/>
    </row>
    <row r="933" spans="2:22" x14ac:dyDescent="0.45">
      <c r="B933" s="1"/>
      <c r="E933" s="1"/>
      <c r="I933" s="1"/>
      <c r="L933" s="1"/>
      <c r="O933" s="1"/>
      <c r="S933" s="1"/>
      <c r="V933" s="1"/>
    </row>
    <row r="934" spans="2:22" x14ac:dyDescent="0.45">
      <c r="B934" s="1"/>
      <c r="E934" s="1"/>
      <c r="I934" s="1"/>
      <c r="L934" s="1"/>
      <c r="O934" s="1"/>
      <c r="S934" s="1"/>
      <c r="V934" s="1"/>
    </row>
    <row r="935" spans="2:22" x14ac:dyDescent="0.45">
      <c r="B935" s="1"/>
      <c r="E935" s="1"/>
      <c r="I935" s="1"/>
      <c r="L935" s="1"/>
      <c r="O935" s="1"/>
      <c r="S935" s="1"/>
      <c r="V935" s="1"/>
    </row>
    <row r="936" spans="2:22" x14ac:dyDescent="0.45">
      <c r="B936" s="1"/>
      <c r="E936" s="1"/>
      <c r="I936" s="1"/>
      <c r="L936" s="1"/>
      <c r="O936" s="1"/>
      <c r="S936" s="1"/>
      <c r="V936" s="1"/>
    </row>
    <row r="937" spans="2:22" x14ac:dyDescent="0.45">
      <c r="B937" s="1"/>
      <c r="E937" s="1"/>
      <c r="I937" s="1"/>
      <c r="L937" s="1"/>
      <c r="O937" s="1"/>
      <c r="S937" s="1"/>
      <c r="V937" s="1"/>
    </row>
    <row r="938" spans="2:22" x14ac:dyDescent="0.45">
      <c r="B938" s="1"/>
      <c r="E938" s="1"/>
      <c r="I938" s="1"/>
      <c r="L938" s="1"/>
      <c r="O938" s="1"/>
      <c r="S938" s="1"/>
      <c r="V938" s="1"/>
    </row>
    <row r="939" spans="2:22" x14ac:dyDescent="0.45">
      <c r="B939" s="1"/>
      <c r="E939" s="1"/>
      <c r="I939" s="1"/>
      <c r="L939" s="1"/>
      <c r="O939" s="1"/>
      <c r="S939" s="1"/>
      <c r="V939" s="1"/>
    </row>
    <row r="940" spans="2:22" x14ac:dyDescent="0.45">
      <c r="B940" s="1"/>
      <c r="E940" s="1"/>
      <c r="I940" s="1"/>
      <c r="L940" s="1"/>
      <c r="O940" s="1"/>
      <c r="S940" s="1"/>
      <c r="V940" s="1"/>
    </row>
    <row r="941" spans="2:22" x14ac:dyDescent="0.45">
      <c r="B941" s="1"/>
      <c r="E941" s="1"/>
      <c r="I941" s="1"/>
      <c r="L941" s="1"/>
      <c r="O941" s="1"/>
      <c r="S941" s="1"/>
      <c r="V941" s="1"/>
    </row>
    <row r="942" spans="2:22" x14ac:dyDescent="0.45">
      <c r="B942" s="1"/>
      <c r="E942" s="1"/>
      <c r="I942" s="1"/>
      <c r="L942" s="1"/>
      <c r="O942" s="1"/>
      <c r="S942" s="1"/>
      <c r="V942" s="1"/>
    </row>
    <row r="943" spans="2:22" x14ac:dyDescent="0.45">
      <c r="B943" s="1"/>
      <c r="E943" s="1"/>
      <c r="I943" s="1"/>
      <c r="L943" s="1"/>
      <c r="O943" s="1"/>
      <c r="S943" s="1"/>
      <c r="V943" s="1"/>
    </row>
    <row r="944" spans="2:22" x14ac:dyDescent="0.45">
      <c r="B944" s="1"/>
      <c r="E944" s="1"/>
      <c r="I944" s="1"/>
      <c r="L944" s="1"/>
      <c r="O944" s="1"/>
      <c r="S944" s="1"/>
      <c r="V944" s="1"/>
    </row>
    <row r="945" spans="2:22" x14ac:dyDescent="0.45">
      <c r="B945" s="1"/>
      <c r="E945" s="1"/>
      <c r="I945" s="1"/>
      <c r="L945" s="1"/>
      <c r="O945" s="1"/>
      <c r="S945" s="1"/>
      <c r="V945" s="1"/>
    </row>
    <row r="946" spans="2:22" x14ac:dyDescent="0.45">
      <c r="B946" s="1"/>
      <c r="E946" s="1"/>
      <c r="I946" s="1"/>
      <c r="L946" s="1"/>
      <c r="O946" s="1"/>
      <c r="S946" s="1"/>
      <c r="V946" s="1"/>
    </row>
    <row r="947" spans="2:22" x14ac:dyDescent="0.45">
      <c r="B947" s="1"/>
      <c r="E947" s="1"/>
      <c r="I947" s="1"/>
      <c r="L947" s="1"/>
      <c r="O947" s="1"/>
      <c r="S947" s="1"/>
      <c r="V947" s="1"/>
    </row>
    <row r="948" spans="2:22" x14ac:dyDescent="0.45">
      <c r="B948" s="1"/>
      <c r="E948" s="1"/>
      <c r="I948" s="1"/>
      <c r="L948" s="1"/>
      <c r="O948" s="1"/>
      <c r="S948" s="1"/>
      <c r="V948" s="1"/>
    </row>
    <row r="949" spans="2:22" x14ac:dyDescent="0.45">
      <c r="B949" s="1"/>
      <c r="E949" s="1"/>
      <c r="I949" s="1"/>
      <c r="L949" s="1"/>
      <c r="O949" s="1"/>
      <c r="S949" s="1"/>
      <c r="V949" s="1"/>
    </row>
    <row r="950" spans="2:22" x14ac:dyDescent="0.45">
      <c r="B950" s="1"/>
      <c r="E950" s="1"/>
      <c r="I950" s="1"/>
      <c r="L950" s="1"/>
      <c r="O950" s="1"/>
      <c r="S950" s="1"/>
      <c r="V950" s="1"/>
    </row>
    <row r="951" spans="2:22" x14ac:dyDescent="0.45">
      <c r="B951" s="1"/>
      <c r="E951" s="1"/>
      <c r="I951" s="1"/>
      <c r="L951" s="1"/>
      <c r="O951" s="1"/>
      <c r="S951" s="1"/>
      <c r="V951" s="1"/>
    </row>
    <row r="952" spans="2:22" x14ac:dyDescent="0.45">
      <c r="B952" s="1"/>
      <c r="E952" s="1"/>
      <c r="I952" s="1"/>
      <c r="L952" s="1"/>
      <c r="O952" s="1"/>
      <c r="S952" s="1"/>
      <c r="V952" s="1"/>
    </row>
    <row r="953" spans="2:22" x14ac:dyDescent="0.45">
      <c r="B953" s="1"/>
      <c r="E953" s="1"/>
      <c r="I953" s="1"/>
      <c r="L953" s="1"/>
      <c r="O953" s="1"/>
      <c r="S953" s="1"/>
      <c r="V953" s="1"/>
    </row>
    <row r="954" spans="2:22" x14ac:dyDescent="0.45">
      <c r="B954" s="1"/>
      <c r="E954" s="1"/>
      <c r="I954" s="1"/>
      <c r="L954" s="1"/>
      <c r="O954" s="1"/>
      <c r="S954" s="1"/>
      <c r="V954" s="1"/>
    </row>
    <row r="955" spans="2:22" x14ac:dyDescent="0.45">
      <c r="B955" s="1"/>
      <c r="E955" s="1"/>
      <c r="I955" s="1"/>
      <c r="L955" s="1"/>
      <c r="O955" s="1"/>
      <c r="S955" s="1"/>
      <c r="V955" s="1"/>
    </row>
    <row r="956" spans="2:22" x14ac:dyDescent="0.45">
      <c r="B956" s="1"/>
      <c r="E956" s="1"/>
      <c r="I956" s="1"/>
      <c r="L956" s="1"/>
      <c r="O956" s="1"/>
      <c r="S956" s="1"/>
      <c r="V956" s="1"/>
    </row>
    <row r="957" spans="2:22" x14ac:dyDescent="0.45">
      <c r="B957" s="1"/>
      <c r="E957" s="1"/>
      <c r="I957" s="1"/>
      <c r="L957" s="1"/>
      <c r="O957" s="1"/>
      <c r="S957" s="1"/>
      <c r="V957" s="1"/>
    </row>
    <row r="958" spans="2:22" x14ac:dyDescent="0.45">
      <c r="B958" s="1"/>
      <c r="E958" s="1"/>
      <c r="I958" s="1"/>
      <c r="L958" s="1"/>
      <c r="O958" s="1"/>
      <c r="S958" s="1"/>
      <c r="V958" s="1"/>
    </row>
    <row r="959" spans="2:22" x14ac:dyDescent="0.45">
      <c r="B959" s="1"/>
      <c r="E959" s="1"/>
      <c r="I959" s="1"/>
      <c r="L959" s="1"/>
      <c r="O959" s="1"/>
      <c r="S959" s="1"/>
      <c r="V959" s="1"/>
    </row>
    <row r="960" spans="2:22" x14ac:dyDescent="0.45">
      <c r="B960" s="1"/>
      <c r="E960" s="1"/>
      <c r="I960" s="1"/>
      <c r="L960" s="1"/>
      <c r="O960" s="1"/>
      <c r="S960" s="1"/>
      <c r="V960" s="1"/>
    </row>
    <row r="961" spans="2:22" x14ac:dyDescent="0.45">
      <c r="B961" s="1"/>
      <c r="E961" s="1"/>
      <c r="I961" s="1"/>
      <c r="L961" s="1"/>
      <c r="O961" s="1"/>
      <c r="S961" s="1"/>
      <c r="V961" s="1"/>
    </row>
    <row r="962" spans="2:22" x14ac:dyDescent="0.45">
      <c r="B962" s="1"/>
      <c r="E962" s="1"/>
      <c r="I962" s="1"/>
      <c r="L962" s="1"/>
      <c r="O962" s="1"/>
      <c r="S962" s="1"/>
      <c r="V962" s="1"/>
    </row>
    <row r="963" spans="2:22" x14ac:dyDescent="0.45">
      <c r="B963" s="1"/>
      <c r="E963" s="1"/>
      <c r="I963" s="1"/>
      <c r="L963" s="1"/>
      <c r="O963" s="1"/>
      <c r="S963" s="1"/>
      <c r="V963" s="1"/>
    </row>
    <row r="964" spans="2:22" x14ac:dyDescent="0.45">
      <c r="B964" s="1"/>
      <c r="E964" s="1"/>
      <c r="I964" s="1"/>
      <c r="L964" s="1"/>
      <c r="O964" s="1"/>
      <c r="S964" s="1"/>
      <c r="V964" s="1"/>
    </row>
    <row r="965" spans="2:22" x14ac:dyDescent="0.45">
      <c r="B965" s="1"/>
      <c r="E965" s="1"/>
      <c r="I965" s="1"/>
      <c r="L965" s="1"/>
      <c r="O965" s="1"/>
      <c r="S965" s="1"/>
      <c r="V965" s="1"/>
    </row>
    <row r="966" spans="2:22" x14ac:dyDescent="0.45">
      <c r="B966" s="1"/>
      <c r="E966" s="1"/>
      <c r="I966" s="1"/>
      <c r="L966" s="1"/>
      <c r="O966" s="1"/>
      <c r="S966" s="1"/>
      <c r="V966" s="1"/>
    </row>
    <row r="967" spans="2:22" x14ac:dyDescent="0.45">
      <c r="B967" s="1"/>
      <c r="E967" s="1"/>
      <c r="I967" s="1"/>
      <c r="L967" s="1"/>
      <c r="O967" s="1"/>
      <c r="S967" s="1"/>
      <c r="V967" s="1"/>
    </row>
    <row r="968" spans="2:22" x14ac:dyDescent="0.45">
      <c r="B968" s="1"/>
      <c r="E968" s="1"/>
      <c r="I968" s="1"/>
      <c r="L968" s="1"/>
      <c r="O968" s="1"/>
      <c r="S968" s="1"/>
      <c r="V968" s="1"/>
    </row>
    <row r="969" spans="2:22" x14ac:dyDescent="0.45">
      <c r="B969" s="1"/>
      <c r="E969" s="1"/>
      <c r="I969" s="1"/>
      <c r="L969" s="1"/>
      <c r="O969" s="1"/>
      <c r="S969" s="1"/>
      <c r="V969" s="1"/>
    </row>
    <row r="970" spans="2:22" x14ac:dyDescent="0.45">
      <c r="B970" s="1"/>
      <c r="E970" s="1"/>
      <c r="I970" s="1"/>
      <c r="L970" s="1"/>
      <c r="O970" s="1"/>
      <c r="S970" s="1"/>
      <c r="V970" s="1"/>
    </row>
    <row r="971" spans="2:22" x14ac:dyDescent="0.45">
      <c r="B971" s="1"/>
      <c r="E971" s="1"/>
      <c r="I971" s="1"/>
      <c r="L971" s="1"/>
      <c r="O971" s="1"/>
      <c r="S971" s="1"/>
      <c r="V971" s="1"/>
    </row>
    <row r="972" spans="2:22" x14ac:dyDescent="0.45">
      <c r="B972" s="1"/>
      <c r="E972" s="1"/>
      <c r="I972" s="1"/>
      <c r="L972" s="1"/>
      <c r="O972" s="1"/>
      <c r="S972" s="1"/>
      <c r="V972" s="1"/>
    </row>
    <row r="973" spans="2:22" x14ac:dyDescent="0.45">
      <c r="B973" s="1"/>
      <c r="E973" s="1"/>
      <c r="I973" s="1"/>
      <c r="L973" s="1"/>
      <c r="O973" s="1"/>
      <c r="S973" s="1"/>
      <c r="V973" s="1"/>
    </row>
    <row r="974" spans="2:22" x14ac:dyDescent="0.45">
      <c r="B974" s="1"/>
      <c r="E974" s="1"/>
      <c r="I974" s="1"/>
      <c r="L974" s="1"/>
      <c r="O974" s="1"/>
      <c r="S974" s="1"/>
      <c r="V974" s="1"/>
    </row>
    <row r="975" spans="2:22" x14ac:dyDescent="0.45">
      <c r="B975" s="1"/>
      <c r="E975" s="1"/>
      <c r="I975" s="1"/>
      <c r="L975" s="1"/>
      <c r="O975" s="1"/>
      <c r="S975" s="1"/>
      <c r="V975" s="1"/>
    </row>
    <row r="976" spans="2:22" x14ac:dyDescent="0.45">
      <c r="B976" s="1"/>
      <c r="E976" s="1"/>
      <c r="I976" s="1"/>
      <c r="L976" s="1"/>
      <c r="O976" s="1"/>
      <c r="S976" s="1"/>
      <c r="V976" s="1"/>
    </row>
    <row r="977" spans="2:22" x14ac:dyDescent="0.45">
      <c r="B977" s="1"/>
      <c r="E977" s="1"/>
      <c r="I977" s="1"/>
      <c r="L977" s="1"/>
      <c r="O977" s="1"/>
      <c r="S977" s="1"/>
      <c r="V977" s="1"/>
    </row>
    <row r="978" spans="2:22" x14ac:dyDescent="0.45">
      <c r="B978" s="1"/>
      <c r="E978" s="1"/>
      <c r="I978" s="1"/>
      <c r="L978" s="1"/>
      <c r="O978" s="1"/>
      <c r="S978" s="1"/>
      <c r="V978" s="1"/>
    </row>
    <row r="979" spans="2:22" x14ac:dyDescent="0.45">
      <c r="B979" s="1"/>
      <c r="E979" s="1"/>
      <c r="I979" s="1"/>
      <c r="L979" s="1"/>
      <c r="O979" s="1"/>
      <c r="S979" s="1"/>
      <c r="V979" s="1"/>
    </row>
    <row r="980" spans="2:22" x14ac:dyDescent="0.45">
      <c r="B980" s="1"/>
      <c r="E980" s="1"/>
      <c r="I980" s="1"/>
      <c r="L980" s="1"/>
      <c r="O980" s="1"/>
      <c r="S980" s="1"/>
      <c r="V980" s="1"/>
    </row>
    <row r="981" spans="2:22" x14ac:dyDescent="0.45">
      <c r="B981" s="1"/>
      <c r="E981" s="1"/>
      <c r="I981" s="1"/>
      <c r="L981" s="1"/>
      <c r="O981" s="1"/>
      <c r="S981" s="1"/>
      <c r="V981" s="1"/>
    </row>
    <row r="982" spans="2:22" x14ac:dyDescent="0.45">
      <c r="B982" s="1"/>
      <c r="E982" s="1"/>
      <c r="I982" s="1"/>
      <c r="L982" s="1"/>
      <c r="O982" s="1"/>
      <c r="S982" s="1"/>
      <c r="V982" s="1"/>
    </row>
    <row r="983" spans="2:22" x14ac:dyDescent="0.45">
      <c r="B983" s="1"/>
      <c r="E983" s="1"/>
      <c r="I983" s="1"/>
      <c r="L983" s="1"/>
      <c r="O983" s="1"/>
      <c r="S983" s="1"/>
      <c r="V983" s="1"/>
    </row>
    <row r="984" spans="2:22" x14ac:dyDescent="0.45">
      <c r="B984" s="1"/>
      <c r="E984" s="1"/>
      <c r="I984" s="1"/>
      <c r="L984" s="1"/>
      <c r="O984" s="1"/>
      <c r="S984" s="1"/>
      <c r="V984" s="1"/>
    </row>
    <row r="985" spans="2:22" x14ac:dyDescent="0.45">
      <c r="B985" s="1"/>
      <c r="E985" s="1"/>
      <c r="I985" s="1"/>
      <c r="L985" s="1"/>
      <c r="O985" s="1"/>
      <c r="S985" s="1"/>
      <c r="V985" s="1"/>
    </row>
    <row r="986" spans="2:22" x14ac:dyDescent="0.45">
      <c r="B986" s="1"/>
      <c r="E986" s="1"/>
      <c r="I986" s="1"/>
      <c r="L986" s="1"/>
      <c r="O986" s="1"/>
      <c r="S986" s="1"/>
      <c r="V986" s="1"/>
    </row>
    <row r="987" spans="2:22" x14ac:dyDescent="0.45">
      <c r="B987" s="1"/>
      <c r="E987" s="1"/>
      <c r="I987" s="1"/>
      <c r="L987" s="1"/>
      <c r="O987" s="1"/>
      <c r="S987" s="1"/>
      <c r="V987" s="1"/>
    </row>
    <row r="988" spans="2:22" x14ac:dyDescent="0.45">
      <c r="B988" s="1"/>
      <c r="E988" s="1"/>
      <c r="I988" s="1"/>
      <c r="L988" s="1"/>
      <c r="O988" s="1"/>
      <c r="S988" s="1"/>
      <c r="V988" s="1"/>
    </row>
    <row r="989" spans="2:22" x14ac:dyDescent="0.45">
      <c r="B989" s="1"/>
      <c r="E989" s="1"/>
      <c r="I989" s="1"/>
      <c r="L989" s="1"/>
      <c r="O989" s="1"/>
      <c r="S989" s="1"/>
      <c r="V989" s="1"/>
    </row>
    <row r="990" spans="2:22" x14ac:dyDescent="0.45">
      <c r="B990" s="1"/>
      <c r="E990" s="1"/>
      <c r="I990" s="1"/>
      <c r="L990" s="1"/>
      <c r="O990" s="1"/>
      <c r="S990" s="1"/>
      <c r="V990" s="1"/>
    </row>
    <row r="991" spans="2:22" x14ac:dyDescent="0.45">
      <c r="B991" s="1"/>
      <c r="E991" s="1"/>
      <c r="I991" s="1"/>
      <c r="L991" s="1"/>
      <c r="O991" s="1"/>
      <c r="S991" s="1"/>
      <c r="V991" s="1"/>
    </row>
    <row r="992" spans="2:22" x14ac:dyDescent="0.45">
      <c r="B992" s="1"/>
      <c r="E992" s="1"/>
      <c r="I992" s="1"/>
      <c r="L992" s="1"/>
      <c r="O992" s="1"/>
      <c r="S992" s="1"/>
      <c r="V992" s="1"/>
    </row>
    <row r="993" spans="2:22" x14ac:dyDescent="0.45">
      <c r="B993" s="1"/>
      <c r="E993" s="1"/>
      <c r="I993" s="1"/>
      <c r="L993" s="1"/>
      <c r="O993" s="1"/>
      <c r="S993" s="1"/>
      <c r="V993" s="1"/>
    </row>
    <row r="994" spans="2:22" x14ac:dyDescent="0.45">
      <c r="B994" s="1"/>
      <c r="E994" s="1"/>
      <c r="I994" s="1"/>
      <c r="L994" s="1"/>
      <c r="O994" s="1"/>
      <c r="S994" s="1"/>
      <c r="V994" s="1"/>
    </row>
    <row r="995" spans="2:22" x14ac:dyDescent="0.45">
      <c r="B995" s="1"/>
      <c r="E995" s="1"/>
      <c r="I995" s="1"/>
      <c r="L995" s="1"/>
      <c r="O995" s="1"/>
      <c r="S995" s="1"/>
      <c r="V995" s="1"/>
    </row>
    <row r="996" spans="2:22" x14ac:dyDescent="0.45">
      <c r="B996" s="1"/>
      <c r="E996" s="1"/>
      <c r="I996" s="1"/>
      <c r="L996" s="1"/>
      <c r="O996" s="1"/>
      <c r="S996" s="1"/>
      <c r="V996" s="1"/>
    </row>
    <row r="997" spans="2:22" x14ac:dyDescent="0.45">
      <c r="B997" s="1"/>
      <c r="E997" s="1"/>
      <c r="I997" s="1"/>
      <c r="L997" s="1"/>
      <c r="O997" s="1"/>
      <c r="S997" s="1"/>
      <c r="V997" s="1"/>
    </row>
    <row r="998" spans="2:22" x14ac:dyDescent="0.45">
      <c r="B998" s="1"/>
      <c r="E998" s="1"/>
      <c r="I998" s="1"/>
      <c r="L998" s="1"/>
      <c r="O998" s="1"/>
      <c r="S998" s="1"/>
      <c r="V998" s="1"/>
    </row>
    <row r="999" spans="2:22" x14ac:dyDescent="0.45">
      <c r="B999" s="1"/>
      <c r="E999" s="1"/>
      <c r="I999" s="1"/>
      <c r="L999" s="1"/>
      <c r="O999" s="1"/>
      <c r="S999" s="1"/>
      <c r="V999" s="1"/>
    </row>
    <row r="1000" spans="2:22" x14ac:dyDescent="0.45">
      <c r="B1000" s="1"/>
      <c r="E1000" s="1"/>
      <c r="I1000" s="1"/>
      <c r="L1000" s="1"/>
      <c r="O1000" s="1"/>
      <c r="S1000" s="1"/>
      <c r="V1000" s="1"/>
    </row>
    <row r="1001" spans="2:22" x14ac:dyDescent="0.45">
      <c r="B1001" s="1"/>
      <c r="E1001" s="1"/>
      <c r="I1001" s="1"/>
      <c r="L1001" s="1"/>
      <c r="O1001" s="1"/>
      <c r="S1001" s="1"/>
      <c r="V1001" s="1"/>
    </row>
    <row r="1002" spans="2:22" x14ac:dyDescent="0.45">
      <c r="B1002" s="1"/>
      <c r="E1002" s="1"/>
      <c r="I1002" s="1"/>
      <c r="L1002" s="1"/>
      <c r="O1002" s="1"/>
      <c r="S1002" s="1"/>
      <c r="V1002" s="1"/>
    </row>
    <row r="1003" spans="2:22" x14ac:dyDescent="0.45">
      <c r="B1003" s="1"/>
      <c r="E1003" s="1"/>
      <c r="I1003" s="1"/>
      <c r="L1003" s="1"/>
      <c r="O1003" s="1"/>
      <c r="S1003" s="1"/>
      <c r="V1003" s="1"/>
    </row>
    <row r="1004" spans="2:22" x14ac:dyDescent="0.45">
      <c r="B1004" s="1"/>
      <c r="E1004" s="1"/>
      <c r="I1004" s="1"/>
      <c r="L1004" s="1"/>
      <c r="O1004" s="1"/>
      <c r="S1004" s="1"/>
      <c r="V1004" s="1"/>
    </row>
    <row r="1005" spans="2:22" x14ac:dyDescent="0.45">
      <c r="B1005" s="1"/>
      <c r="E1005" s="1"/>
      <c r="I1005" s="1"/>
      <c r="L1005" s="1"/>
      <c r="O1005" s="1"/>
      <c r="S1005" s="1"/>
      <c r="V1005" s="1"/>
    </row>
    <row r="1006" spans="2:22" x14ac:dyDescent="0.45">
      <c r="B1006" s="1"/>
      <c r="E1006" s="1"/>
      <c r="I1006" s="1"/>
      <c r="L1006" s="1"/>
      <c r="O1006" s="1"/>
      <c r="S1006" s="1"/>
      <c r="V1006" s="1"/>
    </row>
    <row r="1007" spans="2:22" x14ac:dyDescent="0.45">
      <c r="B1007" s="1"/>
      <c r="E1007" s="1"/>
      <c r="I1007" s="1"/>
      <c r="L1007" s="1"/>
      <c r="O1007" s="1"/>
      <c r="S1007" s="1"/>
      <c r="V1007" s="1"/>
    </row>
    <row r="1008" spans="2:22" x14ac:dyDescent="0.45">
      <c r="B1008" s="1"/>
      <c r="E1008" s="1"/>
      <c r="I1008" s="1"/>
      <c r="L1008" s="1"/>
      <c r="O1008" s="1"/>
      <c r="S1008" s="1"/>
      <c r="V1008" s="1"/>
    </row>
    <row r="1009" spans="2:22" x14ac:dyDescent="0.45">
      <c r="B1009" s="1"/>
      <c r="E1009" s="1"/>
      <c r="I1009" s="1"/>
      <c r="L1009" s="1"/>
      <c r="O1009" s="1"/>
      <c r="S1009" s="1"/>
      <c r="V1009" s="1"/>
    </row>
    <row r="1010" spans="2:22" x14ac:dyDescent="0.45">
      <c r="B1010" s="1"/>
      <c r="E1010" s="1"/>
      <c r="I1010" s="1"/>
      <c r="L1010" s="1"/>
      <c r="O1010" s="1"/>
      <c r="S1010" s="1"/>
      <c r="V1010" s="1"/>
    </row>
    <row r="1011" spans="2:22" x14ac:dyDescent="0.45">
      <c r="B1011" s="1"/>
      <c r="E1011" s="1"/>
      <c r="I1011" s="1"/>
      <c r="L1011" s="1"/>
      <c r="O1011" s="1"/>
      <c r="S1011" s="1"/>
      <c r="V1011" s="1"/>
    </row>
    <row r="1012" spans="2:22" x14ac:dyDescent="0.45">
      <c r="B1012" s="1"/>
      <c r="E1012" s="1"/>
      <c r="I1012" s="1"/>
      <c r="L1012" s="1"/>
      <c r="O1012" s="1"/>
      <c r="S1012" s="1"/>
      <c r="V1012" s="1"/>
    </row>
    <row r="1013" spans="2:22" x14ac:dyDescent="0.45">
      <c r="B1013" s="1"/>
      <c r="E1013" s="1"/>
      <c r="I1013" s="1"/>
      <c r="L1013" s="1"/>
      <c r="O1013" s="1"/>
      <c r="S1013" s="1"/>
      <c r="V1013" s="1"/>
    </row>
    <row r="1014" spans="2:22" x14ac:dyDescent="0.45">
      <c r="B1014" s="1"/>
      <c r="E1014" s="1"/>
      <c r="I1014" s="1"/>
      <c r="L1014" s="1"/>
      <c r="O1014" s="1"/>
      <c r="S1014" s="1"/>
      <c r="V1014" s="1"/>
    </row>
    <row r="1015" spans="2:22" x14ac:dyDescent="0.45">
      <c r="B1015" s="1"/>
      <c r="E1015" s="1"/>
      <c r="I1015" s="1"/>
      <c r="L1015" s="1"/>
      <c r="O1015" s="1"/>
      <c r="S1015" s="1"/>
      <c r="V1015" s="1"/>
    </row>
    <row r="1016" spans="2:22" x14ac:dyDescent="0.45">
      <c r="B1016" s="1"/>
      <c r="E1016" s="1"/>
      <c r="I1016" s="1"/>
      <c r="L1016" s="1"/>
      <c r="O1016" s="1"/>
      <c r="S1016" s="1"/>
      <c r="V1016" s="1"/>
    </row>
    <row r="1017" spans="2:22" x14ac:dyDescent="0.45">
      <c r="B1017" s="1"/>
      <c r="E1017" s="1"/>
      <c r="I1017" s="1"/>
      <c r="L1017" s="1"/>
      <c r="O1017" s="1"/>
      <c r="S1017" s="1"/>
      <c r="V1017" s="1"/>
    </row>
    <row r="1018" spans="2:22" x14ac:dyDescent="0.45">
      <c r="B1018" s="1"/>
      <c r="E1018" s="1"/>
      <c r="I1018" s="1"/>
      <c r="L1018" s="1"/>
      <c r="O1018" s="1"/>
      <c r="S1018" s="1"/>
      <c r="V1018" s="1"/>
    </row>
    <row r="1019" spans="2:22" x14ac:dyDescent="0.45">
      <c r="B1019" s="1"/>
      <c r="E1019" s="1"/>
      <c r="I1019" s="1"/>
      <c r="L1019" s="1"/>
      <c r="O1019" s="1"/>
      <c r="S1019" s="1"/>
      <c r="V1019" s="1"/>
    </row>
    <row r="1020" spans="2:22" x14ac:dyDescent="0.45">
      <c r="B1020" s="1"/>
      <c r="E1020" s="1"/>
      <c r="I1020" s="1"/>
      <c r="L1020" s="1"/>
      <c r="O1020" s="1"/>
      <c r="S1020" s="1"/>
      <c r="V1020" s="1"/>
    </row>
    <row r="1021" spans="2:22" x14ac:dyDescent="0.45">
      <c r="B1021" s="1"/>
      <c r="E1021" s="1"/>
      <c r="I1021" s="1"/>
      <c r="L1021" s="1"/>
      <c r="O1021" s="1"/>
      <c r="S1021" s="1"/>
      <c r="V1021" s="1"/>
    </row>
    <row r="1022" spans="2:22" x14ac:dyDescent="0.45">
      <c r="B1022" s="1"/>
      <c r="E1022" s="1"/>
      <c r="I1022" s="1"/>
      <c r="L1022" s="1"/>
      <c r="O1022" s="1"/>
      <c r="S1022" s="1"/>
      <c r="V1022" s="1"/>
    </row>
    <row r="1023" spans="2:22" x14ac:dyDescent="0.45">
      <c r="B1023" s="1"/>
      <c r="E1023" s="1"/>
      <c r="I1023" s="1"/>
      <c r="L1023" s="1"/>
      <c r="O1023" s="1"/>
      <c r="S1023" s="1"/>
      <c r="V1023" s="1"/>
    </row>
    <row r="1024" spans="2:22" x14ac:dyDescent="0.45">
      <c r="B1024" s="1"/>
      <c r="E1024" s="1"/>
      <c r="I1024" s="1"/>
      <c r="L1024" s="1"/>
      <c r="O1024" s="1"/>
      <c r="S1024" s="1"/>
      <c r="V1024" s="1"/>
    </row>
    <row r="1025" spans="2:22" x14ac:dyDescent="0.45">
      <c r="B1025" s="1"/>
      <c r="E1025" s="1"/>
      <c r="I1025" s="1"/>
      <c r="L1025" s="1"/>
      <c r="O1025" s="1"/>
      <c r="S1025" s="1"/>
      <c r="V1025" s="1"/>
    </row>
    <row r="1026" spans="2:22" x14ac:dyDescent="0.45">
      <c r="B1026" s="1"/>
      <c r="E1026" s="1"/>
      <c r="I1026" s="1"/>
      <c r="L1026" s="1"/>
      <c r="O1026" s="1"/>
      <c r="S1026" s="1"/>
      <c r="V1026" s="1"/>
    </row>
    <row r="1027" spans="2:22" x14ac:dyDescent="0.45">
      <c r="B1027" s="1"/>
      <c r="E1027" s="1"/>
      <c r="I1027" s="1"/>
      <c r="L1027" s="1"/>
      <c r="O1027" s="1"/>
      <c r="S1027" s="1"/>
      <c r="V1027" s="1"/>
    </row>
    <row r="1028" spans="2:22" x14ac:dyDescent="0.45">
      <c r="B1028" s="1"/>
      <c r="E1028" s="1"/>
      <c r="I1028" s="1"/>
      <c r="L1028" s="1"/>
      <c r="O1028" s="1"/>
      <c r="S1028" s="1"/>
      <c r="V1028" s="1"/>
    </row>
    <row r="1029" spans="2:22" x14ac:dyDescent="0.45">
      <c r="B1029" s="1"/>
      <c r="E1029" s="1"/>
      <c r="I1029" s="1"/>
      <c r="L1029" s="1"/>
      <c r="O1029" s="1"/>
      <c r="S1029" s="1"/>
      <c r="V1029" s="1"/>
    </row>
    <row r="1030" spans="2:22" x14ac:dyDescent="0.45">
      <c r="B1030" s="1"/>
      <c r="E1030" s="1"/>
      <c r="I1030" s="1"/>
      <c r="L1030" s="1"/>
      <c r="O1030" s="1"/>
      <c r="S1030" s="1"/>
      <c r="V1030" s="1"/>
    </row>
    <row r="1031" spans="2:22" x14ac:dyDescent="0.45">
      <c r="B1031" s="1"/>
      <c r="E1031" s="1"/>
      <c r="I1031" s="1"/>
      <c r="L1031" s="1"/>
      <c r="O1031" s="1"/>
      <c r="S1031" s="1"/>
      <c r="V1031" s="1"/>
    </row>
    <row r="1032" spans="2:22" x14ac:dyDescent="0.45">
      <c r="B1032" s="1"/>
      <c r="E1032" s="1"/>
      <c r="I1032" s="1"/>
      <c r="L1032" s="1"/>
      <c r="O1032" s="1"/>
      <c r="S1032" s="1"/>
      <c r="V1032" s="1"/>
    </row>
    <row r="1033" spans="2:22" x14ac:dyDescent="0.45">
      <c r="B1033" s="1"/>
      <c r="E1033" s="1"/>
      <c r="I1033" s="1"/>
      <c r="L1033" s="1"/>
      <c r="O1033" s="1"/>
      <c r="S1033" s="1"/>
      <c r="V1033" s="1"/>
    </row>
    <row r="1034" spans="2:22" x14ac:dyDescent="0.45">
      <c r="B1034" s="1"/>
      <c r="E1034" s="1"/>
      <c r="I1034" s="1"/>
      <c r="L1034" s="1"/>
      <c r="O1034" s="1"/>
      <c r="S1034" s="1"/>
      <c r="V1034" s="1"/>
    </row>
    <row r="1035" spans="2:22" x14ac:dyDescent="0.45">
      <c r="B1035" s="1"/>
      <c r="E1035" s="1"/>
      <c r="I1035" s="1"/>
      <c r="L1035" s="1"/>
      <c r="O1035" s="1"/>
      <c r="S1035" s="1"/>
      <c r="V1035" s="1"/>
    </row>
    <row r="1036" spans="2:22" x14ac:dyDescent="0.45">
      <c r="B1036" s="1"/>
      <c r="E1036" s="1"/>
      <c r="I1036" s="1"/>
      <c r="L1036" s="1"/>
      <c r="O1036" s="1"/>
      <c r="S1036" s="1"/>
      <c r="V1036" s="1"/>
    </row>
    <row r="1037" spans="2:22" x14ac:dyDescent="0.45">
      <c r="B1037" s="1"/>
      <c r="E1037" s="1"/>
      <c r="I1037" s="1"/>
      <c r="L1037" s="1"/>
      <c r="O1037" s="1"/>
      <c r="S1037" s="1"/>
      <c r="V1037" s="1"/>
    </row>
    <row r="1038" spans="2:22" x14ac:dyDescent="0.45">
      <c r="B1038" s="1"/>
      <c r="E1038" s="1"/>
      <c r="I1038" s="1"/>
      <c r="L1038" s="1"/>
      <c r="O1038" s="1"/>
      <c r="S1038" s="1"/>
      <c r="V1038" s="1"/>
    </row>
    <row r="1039" spans="2:22" x14ac:dyDescent="0.45">
      <c r="B1039" s="1"/>
      <c r="E1039" s="1"/>
      <c r="I1039" s="1"/>
      <c r="L1039" s="1"/>
      <c r="O1039" s="1"/>
      <c r="S1039" s="1"/>
      <c r="V1039" s="1"/>
    </row>
    <row r="1040" spans="2:22" x14ac:dyDescent="0.45">
      <c r="B1040" s="1"/>
      <c r="E1040" s="1"/>
      <c r="I1040" s="1"/>
      <c r="L1040" s="1"/>
      <c r="O1040" s="1"/>
      <c r="S1040" s="1"/>
      <c r="V1040" s="1"/>
    </row>
    <row r="1041" spans="2:22" x14ac:dyDescent="0.45">
      <c r="B1041" s="1"/>
      <c r="E1041" s="1"/>
      <c r="I1041" s="1"/>
      <c r="L1041" s="1"/>
      <c r="O1041" s="1"/>
      <c r="S1041" s="1"/>
      <c r="V1041" s="1"/>
    </row>
    <row r="1042" spans="2:22" x14ac:dyDescent="0.45">
      <c r="B1042" s="1"/>
      <c r="E1042" s="1"/>
      <c r="I1042" s="1"/>
      <c r="L1042" s="1"/>
      <c r="O1042" s="1"/>
      <c r="S1042" s="1"/>
      <c r="V1042" s="1"/>
    </row>
    <row r="1043" spans="2:22" x14ac:dyDescent="0.45">
      <c r="B1043" s="1"/>
      <c r="E1043" s="1"/>
      <c r="I1043" s="1"/>
      <c r="L1043" s="1"/>
      <c r="O1043" s="1"/>
      <c r="S1043" s="1"/>
      <c r="V1043" s="1"/>
    </row>
    <row r="1044" spans="2:22" x14ac:dyDescent="0.45">
      <c r="B1044" s="1"/>
      <c r="E1044" s="1"/>
      <c r="I1044" s="1"/>
      <c r="L1044" s="1"/>
      <c r="O1044" s="1"/>
      <c r="S1044" s="1"/>
      <c r="V1044" s="1"/>
    </row>
    <row r="1045" spans="2:22" x14ac:dyDescent="0.45">
      <c r="B1045" s="1"/>
      <c r="E1045" s="1"/>
      <c r="I1045" s="1"/>
      <c r="L1045" s="1"/>
      <c r="O1045" s="1"/>
      <c r="S1045" s="1"/>
      <c r="V1045" s="1"/>
    </row>
    <row r="1046" spans="2:22" x14ac:dyDescent="0.45">
      <c r="B1046" s="1"/>
      <c r="E1046" s="1"/>
      <c r="I1046" s="1"/>
      <c r="L1046" s="1"/>
      <c r="O1046" s="1"/>
      <c r="S1046" s="1"/>
      <c r="V1046" s="1"/>
    </row>
    <row r="1047" spans="2:22" x14ac:dyDescent="0.45">
      <c r="B1047" s="1"/>
      <c r="E1047" s="1"/>
      <c r="I1047" s="1"/>
      <c r="L1047" s="1"/>
      <c r="O1047" s="1"/>
      <c r="S1047" s="1"/>
      <c r="V1047" s="1"/>
    </row>
    <row r="1048" spans="2:22" x14ac:dyDescent="0.45">
      <c r="B1048" s="1"/>
      <c r="E1048" s="1"/>
      <c r="I1048" s="1"/>
      <c r="L1048" s="1"/>
      <c r="O1048" s="1"/>
      <c r="S1048" s="1"/>
      <c r="V1048" s="1"/>
    </row>
    <row r="1049" spans="2:22" x14ac:dyDescent="0.45">
      <c r="B1049" s="1"/>
      <c r="E1049" s="1"/>
      <c r="I1049" s="1"/>
      <c r="L1049" s="1"/>
      <c r="O1049" s="1"/>
      <c r="S1049" s="1"/>
      <c r="V1049" s="1"/>
    </row>
    <row r="1050" spans="2:22" x14ac:dyDescent="0.45">
      <c r="B1050" s="1"/>
      <c r="E1050" s="1"/>
      <c r="I1050" s="1"/>
      <c r="L1050" s="1"/>
      <c r="O1050" s="1"/>
      <c r="S1050" s="1"/>
      <c r="V1050" s="1"/>
    </row>
    <row r="1051" spans="2:22" x14ac:dyDescent="0.45">
      <c r="B1051" s="1"/>
      <c r="E1051" s="1"/>
      <c r="I1051" s="1"/>
      <c r="L1051" s="1"/>
      <c r="O1051" s="1"/>
      <c r="S1051" s="1"/>
      <c r="V1051" s="1"/>
    </row>
    <row r="1052" spans="2:22" x14ac:dyDescent="0.45">
      <c r="B1052" s="1"/>
      <c r="E1052" s="1"/>
      <c r="I1052" s="1"/>
      <c r="L1052" s="1"/>
      <c r="O1052" s="1"/>
      <c r="S1052" s="1"/>
      <c r="V1052" s="1"/>
    </row>
    <row r="1053" spans="2:22" x14ac:dyDescent="0.45">
      <c r="B1053" s="1"/>
      <c r="E1053" s="1"/>
      <c r="I1053" s="1"/>
      <c r="L1053" s="1"/>
      <c r="O1053" s="1"/>
      <c r="S1053" s="1"/>
      <c r="V1053" s="1"/>
    </row>
    <row r="1054" spans="2:22" x14ac:dyDescent="0.45">
      <c r="B1054" s="1"/>
      <c r="E1054" s="1"/>
      <c r="I1054" s="1"/>
      <c r="L1054" s="1"/>
      <c r="O1054" s="1"/>
      <c r="S1054" s="1"/>
      <c r="V1054" s="1"/>
    </row>
    <row r="1055" spans="2:22" x14ac:dyDescent="0.45">
      <c r="B1055" s="1"/>
      <c r="E1055" s="1"/>
      <c r="I1055" s="1"/>
      <c r="L1055" s="1"/>
      <c r="O1055" s="1"/>
      <c r="S1055" s="1"/>
      <c r="V1055" s="1"/>
    </row>
    <row r="1056" spans="2:22" x14ac:dyDescent="0.45">
      <c r="B1056" s="1"/>
      <c r="E1056" s="1"/>
      <c r="I1056" s="1"/>
      <c r="L1056" s="1"/>
      <c r="O1056" s="1"/>
      <c r="S1056" s="1"/>
      <c r="V1056" s="1"/>
    </row>
    <row r="1057" spans="2:22" x14ac:dyDescent="0.45">
      <c r="B1057" s="1"/>
      <c r="E1057" s="1"/>
      <c r="I1057" s="1"/>
      <c r="L1057" s="1"/>
      <c r="O1057" s="1"/>
      <c r="S1057" s="1"/>
      <c r="V1057" s="1"/>
    </row>
    <row r="1058" spans="2:22" x14ac:dyDescent="0.45">
      <c r="B1058" s="1"/>
      <c r="E1058" s="1"/>
      <c r="I1058" s="1"/>
      <c r="L1058" s="1"/>
      <c r="O1058" s="1"/>
      <c r="S1058" s="1"/>
      <c r="V1058" s="1"/>
    </row>
    <row r="1059" spans="2:22" x14ac:dyDescent="0.45">
      <c r="B1059" s="1"/>
      <c r="E1059" s="1"/>
      <c r="I1059" s="1"/>
      <c r="L1059" s="1"/>
      <c r="O1059" s="1"/>
      <c r="S1059" s="1"/>
      <c r="V1059" s="1"/>
    </row>
    <row r="1060" spans="2:22" x14ac:dyDescent="0.45">
      <c r="B1060" s="1"/>
      <c r="E1060" s="1"/>
      <c r="I1060" s="1"/>
      <c r="L1060" s="1"/>
      <c r="O1060" s="1"/>
      <c r="S1060" s="1"/>
      <c r="V1060" s="1"/>
    </row>
    <row r="1061" spans="2:22" x14ac:dyDescent="0.45">
      <c r="B1061" s="1"/>
      <c r="E1061" s="1"/>
      <c r="I1061" s="1"/>
      <c r="L1061" s="1"/>
      <c r="O1061" s="1"/>
      <c r="S1061" s="1"/>
      <c r="V1061" s="1"/>
    </row>
    <row r="1062" spans="2:22" x14ac:dyDescent="0.45">
      <c r="B1062" s="1"/>
      <c r="E1062" s="1"/>
      <c r="I1062" s="1"/>
      <c r="L1062" s="1"/>
      <c r="O1062" s="1"/>
      <c r="S1062" s="1"/>
      <c r="V1062" s="1"/>
    </row>
    <row r="1063" spans="2:22" x14ac:dyDescent="0.45">
      <c r="B1063" s="1"/>
      <c r="E1063" s="1"/>
      <c r="I1063" s="1"/>
      <c r="L1063" s="1"/>
      <c r="O1063" s="1"/>
      <c r="S1063" s="1"/>
      <c r="V1063" s="1"/>
    </row>
    <row r="1064" spans="2:22" x14ac:dyDescent="0.45">
      <c r="B1064" s="1"/>
      <c r="E1064" s="1"/>
      <c r="I1064" s="1"/>
      <c r="L1064" s="1"/>
      <c r="O1064" s="1"/>
      <c r="S1064" s="1"/>
      <c r="V1064" s="1"/>
    </row>
    <row r="1065" spans="2:22" x14ac:dyDescent="0.45">
      <c r="B1065" s="1"/>
      <c r="E1065" s="1"/>
      <c r="I1065" s="1"/>
      <c r="L1065" s="1"/>
      <c r="O1065" s="1"/>
      <c r="S1065" s="1"/>
      <c r="V1065" s="1"/>
    </row>
    <row r="1066" spans="2:22" x14ac:dyDescent="0.45">
      <c r="B1066" s="1"/>
      <c r="E1066" s="1"/>
      <c r="I1066" s="1"/>
      <c r="L1066" s="1"/>
      <c r="O1066" s="1"/>
      <c r="S1066" s="1"/>
      <c r="V1066" s="1"/>
    </row>
    <row r="1067" spans="2:22" x14ac:dyDescent="0.45">
      <c r="B1067" s="1"/>
      <c r="E1067" s="1"/>
      <c r="I1067" s="1"/>
      <c r="L1067" s="1"/>
      <c r="O1067" s="1"/>
      <c r="S1067" s="1"/>
      <c r="V1067" s="1"/>
    </row>
    <row r="1068" spans="2:22" x14ac:dyDescent="0.45">
      <c r="B1068" s="1"/>
      <c r="E1068" s="1"/>
      <c r="I1068" s="1"/>
      <c r="L1068" s="1"/>
      <c r="O1068" s="1"/>
      <c r="S1068" s="1"/>
      <c r="V1068" s="1"/>
    </row>
    <row r="1069" spans="2:22" x14ac:dyDescent="0.45">
      <c r="B1069" s="1"/>
      <c r="E1069" s="1"/>
      <c r="I1069" s="1"/>
      <c r="L1069" s="1"/>
      <c r="O1069" s="1"/>
      <c r="S1069" s="1"/>
      <c r="V1069" s="1"/>
    </row>
    <row r="1070" spans="2:22" x14ac:dyDescent="0.45">
      <c r="B1070" s="1"/>
      <c r="E1070" s="1"/>
      <c r="I1070" s="1"/>
      <c r="L1070" s="1"/>
      <c r="O1070" s="1"/>
      <c r="S1070" s="1"/>
      <c r="V1070" s="1"/>
    </row>
    <row r="1071" spans="2:22" x14ac:dyDescent="0.45">
      <c r="B1071" s="1"/>
      <c r="E1071" s="1"/>
      <c r="I1071" s="1"/>
      <c r="L1071" s="1"/>
      <c r="O1071" s="1"/>
      <c r="S1071" s="1"/>
      <c r="V1071" s="1"/>
    </row>
    <row r="1072" spans="2:22" x14ac:dyDescent="0.45">
      <c r="B1072" s="1"/>
      <c r="E1072" s="1"/>
      <c r="I1072" s="1"/>
      <c r="L1072" s="1"/>
      <c r="O1072" s="1"/>
      <c r="S1072" s="1"/>
      <c r="V1072" s="1"/>
    </row>
    <row r="1073" spans="2:22" x14ac:dyDescent="0.45">
      <c r="B1073" s="1"/>
      <c r="E1073" s="1"/>
      <c r="I1073" s="1"/>
      <c r="L1073" s="1"/>
      <c r="O1073" s="1"/>
      <c r="S1073" s="1"/>
      <c r="V1073" s="1"/>
    </row>
    <row r="1074" spans="2:22" x14ac:dyDescent="0.45">
      <c r="B1074" s="1"/>
      <c r="E1074" s="1"/>
      <c r="I1074" s="1"/>
      <c r="L1074" s="1"/>
      <c r="O1074" s="1"/>
      <c r="S1074" s="1"/>
      <c r="V1074" s="1"/>
    </row>
    <row r="1075" spans="2:22" x14ac:dyDescent="0.45">
      <c r="B1075" s="1"/>
      <c r="E1075" s="1"/>
      <c r="I1075" s="1"/>
      <c r="L1075" s="1"/>
      <c r="O1075" s="1"/>
      <c r="S1075" s="1"/>
      <c r="V1075" s="1"/>
    </row>
    <row r="1076" spans="2:22" x14ac:dyDescent="0.45">
      <c r="B1076" s="1"/>
      <c r="E1076" s="1"/>
      <c r="I1076" s="1"/>
      <c r="L1076" s="1"/>
      <c r="O1076" s="1"/>
      <c r="S1076" s="1"/>
      <c r="V1076" s="1"/>
    </row>
    <row r="1077" spans="2:22" x14ac:dyDescent="0.45">
      <c r="B1077" s="1"/>
      <c r="E1077" s="1"/>
      <c r="I1077" s="1"/>
      <c r="L1077" s="1"/>
      <c r="O1077" s="1"/>
      <c r="S1077" s="1"/>
      <c r="V1077" s="1"/>
    </row>
    <row r="1078" spans="2:22" x14ac:dyDescent="0.45">
      <c r="B1078" s="1"/>
      <c r="E1078" s="1"/>
      <c r="I1078" s="1"/>
      <c r="L1078" s="1"/>
      <c r="O1078" s="1"/>
      <c r="S1078" s="1"/>
      <c r="V1078" s="1"/>
    </row>
    <row r="1079" spans="2:22" x14ac:dyDescent="0.45">
      <c r="B1079" s="1"/>
      <c r="E1079" s="1"/>
      <c r="I1079" s="1"/>
      <c r="L1079" s="1"/>
      <c r="O1079" s="1"/>
      <c r="S1079" s="1"/>
      <c r="V1079" s="1"/>
    </row>
    <row r="1080" spans="2:22" x14ac:dyDescent="0.45">
      <c r="B1080" s="1"/>
      <c r="E1080" s="1"/>
      <c r="I1080" s="1"/>
      <c r="L1080" s="1"/>
      <c r="O1080" s="1"/>
      <c r="S1080" s="1"/>
      <c r="V1080" s="1"/>
    </row>
    <row r="1081" spans="2:22" x14ac:dyDescent="0.45">
      <c r="B1081" s="1"/>
      <c r="E1081" s="1"/>
      <c r="I1081" s="1"/>
      <c r="L1081" s="1"/>
      <c r="O1081" s="1"/>
      <c r="S1081" s="1"/>
      <c r="V1081" s="1"/>
    </row>
    <row r="1082" spans="2:22" x14ac:dyDescent="0.45">
      <c r="B1082" s="1"/>
      <c r="E1082" s="1"/>
      <c r="I1082" s="1"/>
      <c r="L1082" s="1"/>
      <c r="O1082" s="1"/>
      <c r="S1082" s="1"/>
      <c r="V1082" s="1"/>
    </row>
    <row r="1083" spans="2:22" x14ac:dyDescent="0.45">
      <c r="B1083" s="1"/>
      <c r="E1083" s="1"/>
      <c r="I1083" s="1"/>
      <c r="L1083" s="1"/>
      <c r="O1083" s="1"/>
      <c r="S1083" s="1"/>
      <c r="V1083" s="1"/>
    </row>
    <row r="1084" spans="2:22" x14ac:dyDescent="0.45">
      <c r="B1084" s="1"/>
      <c r="E1084" s="1"/>
      <c r="I1084" s="1"/>
      <c r="L1084" s="1"/>
      <c r="O1084" s="1"/>
      <c r="S1084" s="1"/>
      <c r="V1084" s="1"/>
    </row>
    <row r="1085" spans="2:22" x14ac:dyDescent="0.45">
      <c r="B1085" s="1"/>
      <c r="E1085" s="1"/>
      <c r="I1085" s="1"/>
      <c r="L1085" s="1"/>
      <c r="O1085" s="1"/>
      <c r="S1085" s="1"/>
      <c r="V1085" s="1"/>
    </row>
    <row r="1086" spans="2:22" x14ac:dyDescent="0.45">
      <c r="B1086" s="1"/>
      <c r="E1086" s="1"/>
      <c r="I1086" s="1"/>
      <c r="L1086" s="1"/>
      <c r="O1086" s="1"/>
      <c r="S1086" s="1"/>
      <c r="V1086" s="1"/>
    </row>
    <row r="1087" spans="2:22" x14ac:dyDescent="0.45">
      <c r="B1087" s="1"/>
      <c r="E1087" s="1"/>
      <c r="I1087" s="1"/>
      <c r="L1087" s="1"/>
      <c r="O1087" s="1"/>
      <c r="S1087" s="1"/>
      <c r="V1087" s="1"/>
    </row>
    <row r="1088" spans="2:22" x14ac:dyDescent="0.45">
      <c r="B1088" s="1"/>
      <c r="E1088" s="1"/>
      <c r="I1088" s="1"/>
      <c r="L1088" s="1"/>
      <c r="O1088" s="1"/>
      <c r="S1088" s="1"/>
      <c r="V1088" s="1"/>
    </row>
    <row r="1089" spans="2:22" x14ac:dyDescent="0.45">
      <c r="B1089" s="1"/>
      <c r="E1089" s="1"/>
      <c r="I1089" s="1"/>
      <c r="L1089" s="1"/>
      <c r="O1089" s="1"/>
      <c r="S1089" s="1"/>
      <c r="V1089" s="1"/>
    </row>
    <row r="1090" spans="2:22" x14ac:dyDescent="0.45">
      <c r="B1090" s="1"/>
      <c r="E1090" s="1"/>
      <c r="I1090" s="1"/>
      <c r="L1090" s="1"/>
      <c r="O1090" s="1"/>
      <c r="S1090" s="1"/>
      <c r="V1090" s="1"/>
    </row>
    <row r="1091" spans="2:22" x14ac:dyDescent="0.45">
      <c r="B1091" s="1"/>
      <c r="E1091" s="1"/>
      <c r="I1091" s="1"/>
      <c r="L1091" s="1"/>
      <c r="O1091" s="1"/>
      <c r="S1091" s="1"/>
      <c r="V1091" s="1"/>
    </row>
    <row r="1092" spans="2:22" x14ac:dyDescent="0.45">
      <c r="B1092" s="1"/>
      <c r="E1092" s="1"/>
      <c r="I1092" s="1"/>
      <c r="L1092" s="1"/>
      <c r="O1092" s="1"/>
      <c r="S1092" s="1"/>
      <c r="V1092" s="1"/>
    </row>
    <row r="1093" spans="2:22" x14ac:dyDescent="0.45">
      <c r="B1093" s="1"/>
      <c r="E1093" s="1"/>
      <c r="I1093" s="1"/>
      <c r="L1093" s="1"/>
      <c r="O1093" s="1"/>
      <c r="S1093" s="1"/>
      <c r="V1093" s="1"/>
    </row>
    <row r="1094" spans="2:22" x14ac:dyDescent="0.45">
      <c r="B1094" s="1"/>
      <c r="E1094" s="1"/>
      <c r="I1094" s="1"/>
      <c r="L1094" s="1"/>
      <c r="O1094" s="1"/>
      <c r="S1094" s="1"/>
      <c r="V1094" s="1"/>
    </row>
    <row r="1095" spans="2:22" x14ac:dyDescent="0.45">
      <c r="B1095" s="1"/>
      <c r="E1095" s="1"/>
      <c r="I1095" s="1"/>
      <c r="L1095" s="1"/>
      <c r="O1095" s="1"/>
      <c r="S1095" s="1"/>
      <c r="V1095" s="1"/>
    </row>
    <row r="1096" spans="2:22" x14ac:dyDescent="0.45">
      <c r="B1096" s="1"/>
      <c r="E1096" s="1"/>
      <c r="I1096" s="1"/>
      <c r="L1096" s="1"/>
      <c r="O1096" s="1"/>
      <c r="S1096" s="1"/>
      <c r="V1096" s="1"/>
    </row>
    <row r="1097" spans="2:22" x14ac:dyDescent="0.45">
      <c r="B1097" s="1"/>
      <c r="E1097" s="1"/>
      <c r="I1097" s="1"/>
      <c r="L1097" s="1"/>
      <c r="O1097" s="1"/>
      <c r="S1097" s="1"/>
      <c r="V1097" s="1"/>
    </row>
    <row r="1098" spans="2:22" x14ac:dyDescent="0.45">
      <c r="B1098" s="1"/>
      <c r="E1098" s="1"/>
      <c r="I1098" s="1"/>
      <c r="L1098" s="1"/>
      <c r="O1098" s="1"/>
      <c r="S1098" s="1"/>
      <c r="V1098" s="1"/>
    </row>
    <row r="1099" spans="2:22" x14ac:dyDescent="0.45">
      <c r="B1099" s="1"/>
      <c r="E1099" s="1"/>
      <c r="I1099" s="1"/>
      <c r="L1099" s="1"/>
      <c r="O1099" s="1"/>
      <c r="S1099" s="1"/>
      <c r="V1099" s="1"/>
    </row>
    <row r="1100" spans="2:22" x14ac:dyDescent="0.45">
      <c r="B1100" s="1"/>
      <c r="E1100" s="1"/>
      <c r="I1100" s="1"/>
      <c r="L1100" s="1"/>
      <c r="O1100" s="1"/>
      <c r="S1100" s="1"/>
      <c r="V1100" s="1"/>
    </row>
    <row r="1101" spans="2:22" x14ac:dyDescent="0.45">
      <c r="B1101" s="1"/>
      <c r="E1101" s="1"/>
      <c r="I1101" s="1"/>
      <c r="L1101" s="1"/>
      <c r="O1101" s="1"/>
      <c r="S1101" s="1"/>
      <c r="V1101" s="1"/>
    </row>
    <row r="1102" spans="2:22" x14ac:dyDescent="0.45">
      <c r="B1102" s="1"/>
      <c r="E1102" s="1"/>
      <c r="I1102" s="1"/>
      <c r="L1102" s="1"/>
      <c r="O1102" s="1"/>
      <c r="S1102" s="1"/>
      <c r="V1102" s="1"/>
    </row>
    <row r="1103" spans="2:22" x14ac:dyDescent="0.45">
      <c r="B1103" s="1"/>
      <c r="E1103" s="1"/>
      <c r="I1103" s="1"/>
      <c r="L1103" s="1"/>
      <c r="O1103" s="1"/>
      <c r="S1103" s="1"/>
      <c r="V1103" s="1"/>
    </row>
    <row r="1104" spans="2:22" x14ac:dyDescent="0.45">
      <c r="B1104" s="1"/>
      <c r="E1104" s="1"/>
      <c r="I1104" s="1"/>
      <c r="L1104" s="1"/>
      <c r="O1104" s="1"/>
      <c r="S1104" s="1"/>
      <c r="V1104" s="1"/>
    </row>
    <row r="1105" spans="2:22" x14ac:dyDescent="0.45">
      <c r="B1105" s="1"/>
      <c r="E1105" s="1"/>
      <c r="I1105" s="1"/>
      <c r="L1105" s="1"/>
      <c r="O1105" s="1"/>
      <c r="S1105" s="1"/>
      <c r="V1105" s="1"/>
    </row>
    <row r="1106" spans="2:22" x14ac:dyDescent="0.45">
      <c r="B1106" s="1"/>
      <c r="E1106" s="1"/>
      <c r="I1106" s="1"/>
      <c r="L1106" s="1"/>
      <c r="O1106" s="1"/>
      <c r="S1106" s="1"/>
      <c r="V1106" s="1"/>
    </row>
    <row r="1107" spans="2:22" x14ac:dyDescent="0.45">
      <c r="B1107" s="1"/>
      <c r="E1107" s="1"/>
      <c r="I1107" s="1"/>
      <c r="L1107" s="1"/>
      <c r="O1107" s="1"/>
      <c r="S1107" s="1"/>
      <c r="V1107" s="1"/>
    </row>
    <row r="1108" spans="2:22" x14ac:dyDescent="0.45">
      <c r="B1108" s="1"/>
      <c r="E1108" s="1"/>
      <c r="I1108" s="1"/>
      <c r="L1108" s="1"/>
      <c r="O1108" s="1"/>
      <c r="S1108" s="1"/>
      <c r="V1108" s="1"/>
    </row>
    <row r="1109" spans="2:22" x14ac:dyDescent="0.45">
      <c r="B1109" s="1"/>
      <c r="E1109" s="1"/>
      <c r="I1109" s="1"/>
      <c r="L1109" s="1"/>
      <c r="O1109" s="1"/>
      <c r="S1109" s="1"/>
      <c r="V1109" s="1"/>
    </row>
    <row r="1110" spans="2:22" x14ac:dyDescent="0.45">
      <c r="B1110" s="1"/>
      <c r="E1110" s="1"/>
      <c r="I1110" s="1"/>
      <c r="L1110" s="1"/>
      <c r="O1110" s="1"/>
      <c r="S1110" s="1"/>
      <c r="V1110" s="1"/>
    </row>
    <row r="1111" spans="2:22" x14ac:dyDescent="0.45">
      <c r="B1111" s="1"/>
      <c r="E1111" s="1"/>
      <c r="I1111" s="1"/>
      <c r="L1111" s="1"/>
      <c r="O1111" s="1"/>
      <c r="S1111" s="1"/>
      <c r="V1111" s="1"/>
    </row>
    <row r="1112" spans="2:22" x14ac:dyDescent="0.45">
      <c r="B1112" s="1"/>
      <c r="E1112" s="1"/>
      <c r="I1112" s="1"/>
      <c r="L1112" s="1"/>
      <c r="O1112" s="1"/>
      <c r="S1112" s="1"/>
      <c r="V1112" s="1"/>
    </row>
    <row r="1113" spans="2:22" x14ac:dyDescent="0.45">
      <c r="B1113" s="1"/>
      <c r="E1113" s="1"/>
      <c r="I1113" s="1"/>
      <c r="L1113" s="1"/>
      <c r="O1113" s="1"/>
      <c r="S1113" s="1"/>
      <c r="V1113" s="1"/>
    </row>
    <row r="1114" spans="2:22" x14ac:dyDescent="0.45">
      <c r="B1114" s="1"/>
      <c r="E1114" s="1"/>
      <c r="I1114" s="1"/>
      <c r="L1114" s="1"/>
      <c r="O1114" s="1"/>
      <c r="S1114" s="1"/>
      <c r="V1114" s="1"/>
    </row>
    <row r="1115" spans="2:22" x14ac:dyDescent="0.45">
      <c r="B1115" s="1"/>
      <c r="E1115" s="1"/>
      <c r="I1115" s="1"/>
      <c r="L1115" s="1"/>
      <c r="O1115" s="1"/>
      <c r="S1115" s="1"/>
      <c r="V1115" s="1"/>
    </row>
    <row r="1116" spans="2:22" x14ac:dyDescent="0.45">
      <c r="B1116" s="1"/>
      <c r="E1116" s="1"/>
      <c r="I1116" s="1"/>
      <c r="L1116" s="1"/>
      <c r="O1116" s="1"/>
      <c r="S1116" s="1"/>
      <c r="V1116" s="1"/>
    </row>
    <row r="1117" spans="2:22" x14ac:dyDescent="0.45">
      <c r="B1117" s="1"/>
      <c r="E1117" s="1"/>
      <c r="I1117" s="1"/>
      <c r="L1117" s="1"/>
      <c r="O1117" s="1"/>
      <c r="S1117" s="1"/>
      <c r="V1117" s="1"/>
    </row>
    <row r="1118" spans="2:22" x14ac:dyDescent="0.45">
      <c r="B1118" s="1"/>
      <c r="E1118" s="1"/>
      <c r="I1118" s="1"/>
      <c r="L1118" s="1"/>
      <c r="O1118" s="1"/>
      <c r="S1118" s="1"/>
      <c r="V1118" s="1"/>
    </row>
    <row r="1119" spans="2:22" x14ac:dyDescent="0.45">
      <c r="B1119" s="1"/>
      <c r="E1119" s="1"/>
      <c r="I1119" s="1"/>
      <c r="L1119" s="1"/>
      <c r="O1119" s="1"/>
      <c r="S1119" s="1"/>
      <c r="V1119" s="1"/>
    </row>
    <row r="1120" spans="2:22" x14ac:dyDescent="0.45">
      <c r="B1120" s="1"/>
      <c r="E1120" s="1"/>
      <c r="I1120" s="1"/>
      <c r="L1120" s="1"/>
      <c r="O1120" s="1"/>
      <c r="S1120" s="1"/>
      <c r="V1120" s="1"/>
    </row>
    <row r="1121" spans="2:22" x14ac:dyDescent="0.45">
      <c r="B1121" s="1"/>
      <c r="E1121" s="1"/>
      <c r="I1121" s="1"/>
      <c r="L1121" s="1"/>
      <c r="O1121" s="1"/>
      <c r="S1121" s="1"/>
      <c r="V1121" s="1"/>
    </row>
    <row r="1122" spans="2:22" x14ac:dyDescent="0.45">
      <c r="B1122" s="1"/>
      <c r="E1122" s="1"/>
      <c r="I1122" s="1"/>
      <c r="L1122" s="1"/>
      <c r="O1122" s="1"/>
      <c r="S1122" s="1"/>
      <c r="V1122" s="1"/>
    </row>
    <row r="1123" spans="2:22" x14ac:dyDescent="0.45">
      <c r="B1123" s="1"/>
      <c r="E1123" s="1"/>
      <c r="I1123" s="1"/>
      <c r="L1123" s="1"/>
      <c r="O1123" s="1"/>
      <c r="S1123" s="1"/>
      <c r="V1123" s="1"/>
    </row>
    <row r="1124" spans="2:22" x14ac:dyDescent="0.45">
      <c r="B1124" s="1"/>
      <c r="E1124" s="1"/>
      <c r="I1124" s="1"/>
      <c r="L1124" s="1"/>
      <c r="O1124" s="1"/>
      <c r="S1124" s="1"/>
      <c r="V1124" s="1"/>
    </row>
    <row r="1125" spans="2:22" x14ac:dyDescent="0.45">
      <c r="B1125" s="1"/>
      <c r="E1125" s="1"/>
      <c r="I1125" s="1"/>
      <c r="L1125" s="1"/>
      <c r="O1125" s="1"/>
      <c r="S1125" s="1"/>
      <c r="V1125" s="1"/>
    </row>
    <row r="1126" spans="2:22" x14ac:dyDescent="0.45">
      <c r="B1126" s="1"/>
      <c r="E1126" s="1"/>
      <c r="I1126" s="1"/>
      <c r="L1126" s="1"/>
      <c r="O1126" s="1"/>
      <c r="S1126" s="1"/>
      <c r="V1126" s="1"/>
    </row>
    <row r="1127" spans="2:22" x14ac:dyDescent="0.45">
      <c r="B1127" s="1"/>
      <c r="E1127" s="1"/>
      <c r="I1127" s="1"/>
      <c r="L1127" s="1"/>
      <c r="O1127" s="1"/>
      <c r="S1127" s="1"/>
      <c r="V1127" s="1"/>
    </row>
    <row r="1128" spans="2:22" x14ac:dyDescent="0.45">
      <c r="B1128" s="1"/>
      <c r="E1128" s="1"/>
      <c r="I1128" s="1"/>
      <c r="L1128" s="1"/>
      <c r="O1128" s="1"/>
      <c r="S1128" s="1"/>
      <c r="V1128" s="1"/>
    </row>
    <row r="1129" spans="2:22" x14ac:dyDescent="0.45">
      <c r="B1129" s="1"/>
      <c r="E1129" s="1"/>
      <c r="I1129" s="1"/>
      <c r="L1129" s="1"/>
      <c r="O1129" s="1"/>
      <c r="S1129" s="1"/>
      <c r="V1129" s="1"/>
    </row>
    <row r="1130" spans="2:22" x14ac:dyDescent="0.45">
      <c r="B1130" s="1"/>
      <c r="E1130" s="1"/>
      <c r="I1130" s="1"/>
      <c r="L1130" s="1"/>
      <c r="O1130" s="1"/>
      <c r="S1130" s="1"/>
      <c r="V1130" s="1"/>
    </row>
    <row r="1131" spans="2:22" x14ac:dyDescent="0.45">
      <c r="B1131" s="1"/>
      <c r="E1131" s="1"/>
      <c r="I1131" s="1"/>
      <c r="L1131" s="1"/>
      <c r="O1131" s="1"/>
      <c r="S1131" s="1"/>
      <c r="V1131" s="1"/>
    </row>
    <row r="1132" spans="2:22" x14ac:dyDescent="0.45">
      <c r="B1132" s="1"/>
      <c r="E1132" s="1"/>
      <c r="I1132" s="1"/>
      <c r="L1132" s="1"/>
      <c r="O1132" s="1"/>
      <c r="S1132" s="1"/>
      <c r="V1132" s="1"/>
    </row>
    <row r="1133" spans="2:22" x14ac:dyDescent="0.45">
      <c r="B1133" s="1"/>
      <c r="E1133" s="1"/>
      <c r="I1133" s="1"/>
      <c r="L1133" s="1"/>
      <c r="O1133" s="1"/>
      <c r="S1133" s="1"/>
      <c r="V1133" s="1"/>
    </row>
    <row r="1134" spans="2:22" x14ac:dyDescent="0.45">
      <c r="B1134" s="1"/>
      <c r="E1134" s="1"/>
      <c r="I1134" s="1"/>
      <c r="L1134" s="1"/>
      <c r="O1134" s="1"/>
      <c r="S1134" s="1"/>
      <c r="V1134" s="1"/>
    </row>
    <row r="1135" spans="2:22" x14ac:dyDescent="0.45">
      <c r="B1135" s="1"/>
      <c r="E1135" s="1"/>
      <c r="I1135" s="1"/>
      <c r="L1135" s="1"/>
      <c r="O1135" s="1"/>
      <c r="S1135" s="1"/>
      <c r="V1135" s="1"/>
    </row>
    <row r="1136" spans="2:22" x14ac:dyDescent="0.45">
      <c r="B1136" s="1"/>
      <c r="E1136" s="1"/>
      <c r="I1136" s="1"/>
      <c r="L1136" s="1"/>
      <c r="O1136" s="1"/>
      <c r="S1136" s="1"/>
      <c r="V1136" s="1"/>
    </row>
    <row r="1137" spans="2:22" x14ac:dyDescent="0.45">
      <c r="B1137" s="1"/>
      <c r="E1137" s="1"/>
      <c r="I1137" s="1"/>
      <c r="L1137" s="1"/>
      <c r="O1137" s="1"/>
      <c r="S1137" s="1"/>
      <c r="V1137" s="1"/>
    </row>
    <row r="1138" spans="2:22" x14ac:dyDescent="0.45">
      <c r="B1138" s="1"/>
      <c r="E1138" s="1"/>
      <c r="I1138" s="1"/>
      <c r="L1138" s="1"/>
      <c r="O1138" s="1"/>
      <c r="S1138" s="1"/>
      <c r="V1138" s="1"/>
    </row>
    <row r="1139" spans="2:22" x14ac:dyDescent="0.45">
      <c r="B1139" s="1"/>
      <c r="E1139" s="1"/>
      <c r="I1139" s="1"/>
      <c r="L1139" s="1"/>
      <c r="O1139" s="1"/>
      <c r="S1139" s="1"/>
      <c r="V1139" s="1"/>
    </row>
    <row r="1140" spans="2:22" x14ac:dyDescent="0.45">
      <c r="B1140" s="1"/>
      <c r="E1140" s="1"/>
      <c r="I1140" s="1"/>
      <c r="L1140" s="1"/>
      <c r="O1140" s="1"/>
      <c r="S1140" s="1"/>
      <c r="V1140" s="1"/>
    </row>
    <row r="1141" spans="2:22" x14ac:dyDescent="0.45">
      <c r="B1141" s="1"/>
      <c r="E1141" s="1"/>
      <c r="I1141" s="1"/>
      <c r="L1141" s="1"/>
      <c r="O1141" s="1"/>
      <c r="S1141" s="1"/>
      <c r="V1141" s="1"/>
    </row>
    <row r="1142" spans="2:22" x14ac:dyDescent="0.45">
      <c r="B1142" s="1"/>
      <c r="E1142" s="1"/>
      <c r="I1142" s="1"/>
      <c r="L1142" s="1"/>
      <c r="O1142" s="1"/>
      <c r="S1142" s="1"/>
      <c r="V1142" s="1"/>
    </row>
    <row r="1143" spans="2:22" x14ac:dyDescent="0.45">
      <c r="B1143" s="1"/>
      <c r="E1143" s="1"/>
      <c r="I1143" s="1"/>
      <c r="L1143" s="1"/>
      <c r="O1143" s="1"/>
      <c r="S1143" s="1"/>
      <c r="V1143" s="1"/>
    </row>
    <row r="1144" spans="2:22" x14ac:dyDescent="0.45">
      <c r="B1144" s="1"/>
      <c r="E1144" s="1"/>
      <c r="I1144" s="1"/>
      <c r="L1144" s="1"/>
      <c r="O1144" s="1"/>
      <c r="S1144" s="1"/>
      <c r="V1144" s="1"/>
    </row>
    <row r="1145" spans="2:22" x14ac:dyDescent="0.45">
      <c r="B1145" s="1"/>
      <c r="E1145" s="1"/>
      <c r="I1145" s="1"/>
      <c r="L1145" s="1"/>
      <c r="O1145" s="1"/>
      <c r="S1145" s="1"/>
      <c r="V1145" s="1"/>
    </row>
    <row r="1146" spans="2:22" x14ac:dyDescent="0.45">
      <c r="B1146" s="1"/>
      <c r="E1146" s="1"/>
      <c r="I1146" s="1"/>
      <c r="L1146" s="1"/>
      <c r="O1146" s="1"/>
      <c r="S1146" s="1"/>
      <c r="V1146" s="1"/>
    </row>
    <row r="1147" spans="2:22" x14ac:dyDescent="0.45">
      <c r="B1147" s="1"/>
      <c r="E1147" s="1"/>
      <c r="I1147" s="1"/>
      <c r="L1147" s="1"/>
      <c r="O1147" s="1"/>
      <c r="S1147" s="1"/>
      <c r="V1147" s="1"/>
    </row>
    <row r="1148" spans="2:22" x14ac:dyDescent="0.45">
      <c r="B1148" s="1"/>
      <c r="E1148" s="1"/>
      <c r="I1148" s="1"/>
      <c r="L1148" s="1"/>
      <c r="O1148" s="1"/>
      <c r="S1148" s="1"/>
      <c r="V1148" s="1"/>
    </row>
    <row r="1149" spans="2:22" x14ac:dyDescent="0.45">
      <c r="B1149" s="1"/>
      <c r="E1149" s="1"/>
      <c r="I1149" s="1"/>
      <c r="L1149" s="1"/>
      <c r="O1149" s="1"/>
      <c r="S1149" s="1"/>
      <c r="V1149" s="1"/>
    </row>
    <row r="1150" spans="2:22" x14ac:dyDescent="0.45">
      <c r="B1150" s="1"/>
      <c r="E1150" s="1"/>
      <c r="I1150" s="1"/>
      <c r="L1150" s="1"/>
      <c r="O1150" s="1"/>
      <c r="S1150" s="1"/>
      <c r="V1150" s="1"/>
    </row>
    <row r="1151" spans="2:22" x14ac:dyDescent="0.45">
      <c r="B1151" s="1"/>
      <c r="E1151" s="1"/>
      <c r="I1151" s="1"/>
      <c r="L1151" s="1"/>
      <c r="O1151" s="1"/>
      <c r="S1151" s="1"/>
      <c r="V1151" s="1"/>
    </row>
    <row r="1152" spans="2:22" x14ac:dyDescent="0.45">
      <c r="B1152" s="1"/>
      <c r="E1152" s="1"/>
      <c r="I1152" s="1"/>
      <c r="L1152" s="1"/>
      <c r="O1152" s="1"/>
      <c r="S1152" s="1"/>
      <c r="V1152" s="1"/>
    </row>
    <row r="1153" spans="2:22" x14ac:dyDescent="0.45">
      <c r="B1153" s="1"/>
      <c r="E1153" s="1"/>
      <c r="I1153" s="1"/>
      <c r="L1153" s="1"/>
      <c r="O1153" s="1"/>
      <c r="S1153" s="1"/>
      <c r="V1153" s="1"/>
    </row>
    <row r="1154" spans="2:22" x14ac:dyDescent="0.45">
      <c r="B1154" s="1"/>
      <c r="E1154" s="1"/>
      <c r="I1154" s="1"/>
      <c r="L1154" s="1"/>
      <c r="O1154" s="1"/>
      <c r="S1154" s="1"/>
      <c r="V1154" s="1"/>
    </row>
    <row r="1155" spans="2:22" x14ac:dyDescent="0.45">
      <c r="B1155" s="1"/>
      <c r="E1155" s="1"/>
      <c r="I1155" s="1"/>
      <c r="L1155" s="1"/>
      <c r="O1155" s="1"/>
      <c r="S1155" s="1"/>
      <c r="V1155" s="1"/>
    </row>
    <row r="1156" spans="2:22" x14ac:dyDescent="0.45">
      <c r="B1156" s="1"/>
      <c r="E1156" s="1"/>
      <c r="I1156" s="1"/>
      <c r="L1156" s="1"/>
      <c r="O1156" s="1"/>
      <c r="S1156" s="1"/>
      <c r="V1156" s="1"/>
    </row>
    <row r="1157" spans="2:22" x14ac:dyDescent="0.45">
      <c r="B1157" s="1"/>
      <c r="E1157" s="1"/>
      <c r="I1157" s="1"/>
      <c r="L1157" s="1"/>
      <c r="O1157" s="1"/>
      <c r="S1157" s="1"/>
      <c r="V1157" s="1"/>
    </row>
    <row r="1158" spans="2:22" x14ac:dyDescent="0.45">
      <c r="B1158" s="1"/>
      <c r="E1158" s="1"/>
      <c r="I1158" s="1"/>
      <c r="L1158" s="1"/>
      <c r="O1158" s="1"/>
      <c r="S1158" s="1"/>
      <c r="V1158" s="1"/>
    </row>
    <row r="1159" spans="2:22" x14ac:dyDescent="0.45">
      <c r="B1159" s="1"/>
      <c r="E1159" s="1"/>
      <c r="I1159" s="1"/>
      <c r="L1159" s="1"/>
      <c r="O1159" s="1"/>
      <c r="S1159" s="1"/>
      <c r="V1159" s="1"/>
    </row>
    <row r="1160" spans="2:22" x14ac:dyDescent="0.45">
      <c r="B1160" s="1"/>
      <c r="E1160" s="1"/>
      <c r="I1160" s="1"/>
      <c r="L1160" s="1"/>
      <c r="O1160" s="1"/>
      <c r="S1160" s="1"/>
      <c r="V1160" s="1"/>
    </row>
    <row r="1161" spans="2:22" x14ac:dyDescent="0.45">
      <c r="B1161" s="1"/>
      <c r="E1161" s="1"/>
      <c r="I1161" s="1"/>
      <c r="L1161" s="1"/>
      <c r="O1161" s="1"/>
      <c r="S1161" s="1"/>
      <c r="V1161" s="1"/>
    </row>
    <row r="1162" spans="2:22" x14ac:dyDescent="0.45">
      <c r="B1162" s="1"/>
      <c r="E1162" s="1"/>
      <c r="I1162" s="1"/>
      <c r="L1162" s="1"/>
      <c r="O1162" s="1"/>
      <c r="S1162" s="1"/>
      <c r="V1162" s="1"/>
    </row>
    <row r="1163" spans="2:22" x14ac:dyDescent="0.45">
      <c r="B1163" s="1"/>
      <c r="E1163" s="1"/>
      <c r="I1163" s="1"/>
      <c r="L1163" s="1"/>
      <c r="O1163" s="1"/>
      <c r="S1163" s="1"/>
      <c r="V1163" s="1"/>
    </row>
    <row r="1164" spans="2:22" x14ac:dyDescent="0.45">
      <c r="B1164" s="1"/>
      <c r="E1164" s="1"/>
      <c r="I1164" s="1"/>
      <c r="L1164" s="1"/>
      <c r="O1164" s="1"/>
      <c r="S1164" s="1"/>
      <c r="V1164" s="1"/>
    </row>
    <row r="1165" spans="2:22" x14ac:dyDescent="0.45">
      <c r="B1165" s="1"/>
      <c r="E1165" s="1"/>
      <c r="I1165" s="1"/>
      <c r="L1165" s="1"/>
      <c r="O1165" s="1"/>
      <c r="S1165" s="1"/>
      <c r="V1165" s="1"/>
    </row>
    <row r="1166" spans="2:22" x14ac:dyDescent="0.45">
      <c r="B1166" s="1"/>
      <c r="E1166" s="1"/>
      <c r="I1166" s="1"/>
      <c r="L1166" s="1"/>
      <c r="O1166" s="1"/>
      <c r="S1166" s="1"/>
      <c r="V1166" s="1"/>
    </row>
    <row r="1167" spans="2:22" x14ac:dyDescent="0.45">
      <c r="B1167" s="1"/>
      <c r="E1167" s="1"/>
      <c r="I1167" s="1"/>
      <c r="L1167" s="1"/>
      <c r="O1167" s="1"/>
      <c r="S1167" s="1"/>
      <c r="V1167" s="1"/>
    </row>
    <row r="1168" spans="2:22" x14ac:dyDescent="0.45">
      <c r="B1168" s="1"/>
      <c r="E1168" s="1"/>
      <c r="I1168" s="1"/>
      <c r="L1168" s="1"/>
      <c r="O1168" s="1"/>
      <c r="S1168" s="1"/>
      <c r="V1168" s="1"/>
    </row>
    <row r="1169" spans="2:22" x14ac:dyDescent="0.45">
      <c r="B1169" s="1"/>
      <c r="E1169" s="1"/>
      <c r="I1169" s="1"/>
      <c r="L1169" s="1"/>
      <c r="O1169" s="1"/>
      <c r="S1169" s="1"/>
      <c r="V1169" s="1"/>
    </row>
    <row r="1170" spans="2:22" x14ac:dyDescent="0.45">
      <c r="B1170" s="1"/>
      <c r="E1170" s="1"/>
      <c r="I1170" s="1"/>
      <c r="L1170" s="1"/>
      <c r="O1170" s="1"/>
      <c r="S1170" s="1"/>
      <c r="V1170" s="1"/>
    </row>
    <row r="1171" spans="2:22" x14ac:dyDescent="0.45">
      <c r="B1171" s="1"/>
      <c r="E1171" s="1"/>
      <c r="I1171" s="1"/>
      <c r="L1171" s="1"/>
      <c r="O1171" s="1"/>
      <c r="S1171" s="1"/>
      <c r="V1171" s="1"/>
    </row>
    <row r="1172" spans="2:22" x14ac:dyDescent="0.45">
      <c r="B1172" s="1"/>
      <c r="E1172" s="1"/>
      <c r="I1172" s="1"/>
      <c r="L1172" s="1"/>
      <c r="O1172" s="1"/>
      <c r="S1172" s="1"/>
      <c r="V1172" s="1"/>
    </row>
    <row r="1173" spans="2:22" x14ac:dyDescent="0.45">
      <c r="B1173" s="1"/>
      <c r="E1173" s="1"/>
      <c r="I1173" s="1"/>
      <c r="L1173" s="1"/>
      <c r="O1173" s="1"/>
      <c r="S1173" s="1"/>
      <c r="V1173" s="1"/>
    </row>
    <row r="1174" spans="2:22" x14ac:dyDescent="0.45">
      <c r="B1174" s="1"/>
      <c r="E1174" s="1"/>
      <c r="I1174" s="1"/>
      <c r="L1174" s="1"/>
      <c r="O1174" s="1"/>
      <c r="S1174" s="1"/>
      <c r="V1174" s="1"/>
    </row>
    <row r="1175" spans="2:22" x14ac:dyDescent="0.45">
      <c r="B1175" s="1"/>
      <c r="E1175" s="1"/>
      <c r="I1175" s="1"/>
      <c r="L1175" s="1"/>
      <c r="O1175" s="1"/>
      <c r="S1175" s="1"/>
      <c r="V1175" s="1"/>
    </row>
    <row r="1176" spans="2:22" x14ac:dyDescent="0.45">
      <c r="B1176" s="1"/>
      <c r="E1176" s="1"/>
      <c r="I1176" s="1"/>
      <c r="L1176" s="1"/>
      <c r="O1176" s="1"/>
      <c r="S1176" s="1"/>
      <c r="V1176" s="1"/>
    </row>
    <row r="1177" spans="2:22" x14ac:dyDescent="0.45">
      <c r="B1177" s="1"/>
      <c r="E1177" s="1"/>
      <c r="I1177" s="1"/>
      <c r="L1177" s="1"/>
      <c r="O1177" s="1"/>
      <c r="S1177" s="1"/>
      <c r="V1177" s="1"/>
    </row>
    <row r="1178" spans="2:22" x14ac:dyDescent="0.45">
      <c r="B1178" s="1"/>
      <c r="E1178" s="1"/>
      <c r="I1178" s="1"/>
      <c r="L1178" s="1"/>
      <c r="O1178" s="1"/>
      <c r="S1178" s="1"/>
      <c r="V1178" s="1"/>
    </row>
    <row r="1179" spans="2:22" x14ac:dyDescent="0.45">
      <c r="B1179" s="1"/>
      <c r="E1179" s="1"/>
      <c r="I1179" s="1"/>
      <c r="L1179" s="1"/>
      <c r="O1179" s="1"/>
      <c r="S1179" s="1"/>
      <c r="V1179" s="1"/>
    </row>
    <row r="1180" spans="2:22" x14ac:dyDescent="0.45">
      <c r="B1180" s="1"/>
      <c r="E1180" s="1"/>
      <c r="I1180" s="1"/>
      <c r="L1180" s="1"/>
      <c r="O1180" s="1"/>
      <c r="S1180" s="1"/>
      <c r="V1180" s="1"/>
    </row>
    <row r="1181" spans="2:22" x14ac:dyDescent="0.45">
      <c r="B1181" s="1"/>
      <c r="E1181" s="1"/>
      <c r="I1181" s="1"/>
      <c r="L1181" s="1"/>
      <c r="O1181" s="1"/>
      <c r="S1181" s="1"/>
      <c r="V1181" s="1"/>
    </row>
    <row r="1182" spans="2:22" x14ac:dyDescent="0.45">
      <c r="B1182" s="1"/>
      <c r="E1182" s="1"/>
      <c r="I1182" s="1"/>
      <c r="L1182" s="1"/>
      <c r="O1182" s="1"/>
      <c r="S1182" s="1"/>
      <c r="V1182" s="1"/>
    </row>
    <row r="1183" spans="2:22" x14ac:dyDescent="0.45">
      <c r="B1183" s="1"/>
      <c r="E1183" s="1"/>
      <c r="I1183" s="1"/>
      <c r="L1183" s="1"/>
      <c r="O1183" s="1"/>
      <c r="S1183" s="1"/>
      <c r="V1183" s="1"/>
    </row>
    <row r="1184" spans="2:22" x14ac:dyDescent="0.45">
      <c r="B1184" s="1"/>
      <c r="E1184" s="1"/>
      <c r="I1184" s="1"/>
      <c r="L1184" s="1"/>
      <c r="O1184" s="1"/>
      <c r="S1184" s="1"/>
      <c r="V1184" s="1"/>
    </row>
    <row r="1185" spans="2:22" x14ac:dyDescent="0.45">
      <c r="B1185" s="1"/>
      <c r="E1185" s="1"/>
      <c r="I1185" s="1"/>
      <c r="L1185" s="1"/>
      <c r="O1185" s="1"/>
      <c r="S1185" s="1"/>
      <c r="V1185" s="1"/>
    </row>
    <row r="1186" spans="2:22" x14ac:dyDescent="0.45">
      <c r="B1186" s="1"/>
      <c r="E1186" s="1"/>
      <c r="I1186" s="1"/>
      <c r="L1186" s="1"/>
      <c r="O1186" s="1"/>
      <c r="S1186" s="1"/>
      <c r="V1186" s="1"/>
    </row>
    <row r="1187" spans="2:22" x14ac:dyDescent="0.45">
      <c r="B1187" s="1"/>
      <c r="E1187" s="1"/>
      <c r="I1187" s="1"/>
      <c r="L1187" s="1"/>
      <c r="O1187" s="1"/>
      <c r="S1187" s="1"/>
      <c r="V1187" s="1"/>
    </row>
    <row r="1188" spans="2:22" x14ac:dyDescent="0.45">
      <c r="B1188" s="1"/>
      <c r="E1188" s="1"/>
      <c r="I1188" s="1"/>
      <c r="L1188" s="1"/>
      <c r="O1188" s="1"/>
      <c r="S1188" s="1"/>
      <c r="V1188" s="1"/>
    </row>
    <row r="1189" spans="2:22" x14ac:dyDescent="0.45">
      <c r="B1189" s="1"/>
      <c r="E1189" s="1"/>
      <c r="I1189" s="1"/>
      <c r="L1189" s="1"/>
      <c r="O1189" s="1"/>
      <c r="S1189" s="1"/>
      <c r="V1189" s="1"/>
    </row>
    <row r="1190" spans="2:22" x14ac:dyDescent="0.45">
      <c r="B1190" s="1"/>
      <c r="E1190" s="1"/>
      <c r="I1190" s="1"/>
      <c r="L1190" s="1"/>
      <c r="O1190" s="1"/>
      <c r="S1190" s="1"/>
      <c r="V1190" s="1"/>
    </row>
    <row r="1191" spans="2:22" x14ac:dyDescent="0.45">
      <c r="B1191" s="1"/>
      <c r="E1191" s="1"/>
      <c r="I1191" s="1"/>
      <c r="L1191" s="1"/>
      <c r="O1191" s="1"/>
      <c r="S1191" s="1"/>
      <c r="V1191" s="1"/>
    </row>
    <row r="1192" spans="2:22" x14ac:dyDescent="0.45">
      <c r="B1192" s="1"/>
      <c r="E1192" s="1"/>
      <c r="I1192" s="1"/>
      <c r="L1192" s="1"/>
      <c r="O1192" s="1"/>
      <c r="S1192" s="1"/>
      <c r="V1192" s="1"/>
    </row>
    <row r="1193" spans="2:22" x14ac:dyDescent="0.45">
      <c r="B1193" s="1"/>
      <c r="E1193" s="1"/>
      <c r="I1193" s="1"/>
      <c r="L1193" s="1"/>
      <c r="O1193" s="1"/>
      <c r="S1193" s="1"/>
      <c r="V1193" s="1"/>
    </row>
    <row r="1194" spans="2:22" x14ac:dyDescent="0.45">
      <c r="B1194" s="1"/>
      <c r="E1194" s="1"/>
      <c r="I1194" s="1"/>
      <c r="L1194" s="1"/>
      <c r="O1194" s="1"/>
      <c r="S1194" s="1"/>
      <c r="V1194" s="1"/>
    </row>
    <row r="1195" spans="2:22" x14ac:dyDescent="0.45">
      <c r="B1195" s="1"/>
      <c r="E1195" s="1"/>
      <c r="I1195" s="1"/>
      <c r="L1195" s="1"/>
      <c r="O1195" s="1"/>
      <c r="S1195" s="1"/>
      <c r="V1195" s="1"/>
    </row>
    <row r="1196" spans="2:22" x14ac:dyDescent="0.45">
      <c r="B1196" s="1"/>
      <c r="E1196" s="1"/>
      <c r="I1196" s="1"/>
      <c r="L1196" s="1"/>
      <c r="O1196" s="1"/>
      <c r="S1196" s="1"/>
      <c r="V1196" s="1"/>
    </row>
    <row r="1197" spans="2:22" x14ac:dyDescent="0.45">
      <c r="B1197" s="1"/>
      <c r="E1197" s="1"/>
      <c r="I1197" s="1"/>
      <c r="L1197" s="1"/>
      <c r="O1197" s="1"/>
      <c r="S1197" s="1"/>
      <c r="V1197" s="1"/>
    </row>
    <row r="1198" spans="2:22" x14ac:dyDescent="0.45">
      <c r="B1198" s="1"/>
      <c r="E1198" s="1"/>
      <c r="I1198" s="1"/>
      <c r="L1198" s="1"/>
      <c r="O1198" s="1"/>
      <c r="S1198" s="1"/>
      <c r="V1198" s="1"/>
    </row>
    <row r="1199" spans="2:22" x14ac:dyDescent="0.45">
      <c r="B1199" s="1"/>
      <c r="E1199" s="1"/>
      <c r="I1199" s="1"/>
      <c r="L1199" s="1"/>
      <c r="O1199" s="1"/>
      <c r="S1199" s="1"/>
      <c r="V1199" s="1"/>
    </row>
    <row r="1200" spans="2:22" x14ac:dyDescent="0.45">
      <c r="B1200" s="1"/>
      <c r="E1200" s="1"/>
      <c r="I1200" s="1"/>
      <c r="L1200" s="1"/>
      <c r="O1200" s="1"/>
      <c r="S1200" s="1"/>
      <c r="V1200" s="1"/>
    </row>
    <row r="1201" spans="2:22" x14ac:dyDescent="0.45">
      <c r="B1201" s="1"/>
      <c r="E1201" s="1"/>
      <c r="I1201" s="1"/>
      <c r="L1201" s="1"/>
      <c r="O1201" s="1"/>
      <c r="S1201" s="1"/>
      <c r="V1201" s="1"/>
    </row>
    <row r="1202" spans="2:22" x14ac:dyDescent="0.45">
      <c r="B1202" s="1"/>
      <c r="E1202" s="1"/>
      <c r="I1202" s="1"/>
      <c r="L1202" s="1"/>
      <c r="O1202" s="1"/>
      <c r="S1202" s="1"/>
      <c r="V1202" s="1"/>
    </row>
    <row r="1203" spans="2:22" x14ac:dyDescent="0.45">
      <c r="B1203" s="1"/>
      <c r="E1203" s="1"/>
      <c r="I1203" s="1"/>
      <c r="L1203" s="1"/>
      <c r="O1203" s="1"/>
      <c r="S1203" s="1"/>
      <c r="V1203" s="1"/>
    </row>
    <row r="1204" spans="2:22" x14ac:dyDescent="0.45">
      <c r="B1204" s="1"/>
      <c r="E1204" s="1"/>
      <c r="I1204" s="1"/>
      <c r="L1204" s="1"/>
      <c r="O1204" s="1"/>
      <c r="S1204" s="1"/>
      <c r="V1204" s="1"/>
    </row>
    <row r="1205" spans="2:22" x14ac:dyDescent="0.45">
      <c r="B1205" s="1"/>
      <c r="E1205" s="1"/>
      <c r="I1205" s="1"/>
      <c r="L1205" s="1"/>
      <c r="O1205" s="1"/>
      <c r="S1205" s="1"/>
      <c r="V1205" s="1"/>
    </row>
    <row r="1206" spans="2:22" x14ac:dyDescent="0.45">
      <c r="B1206" s="1"/>
      <c r="E1206" s="1"/>
      <c r="I1206" s="1"/>
      <c r="L1206" s="1"/>
      <c r="O1206" s="1"/>
      <c r="S1206" s="1"/>
      <c r="V1206" s="1"/>
    </row>
    <row r="1207" spans="2:22" x14ac:dyDescent="0.45">
      <c r="B1207" s="1"/>
      <c r="E1207" s="1"/>
      <c r="I1207" s="1"/>
      <c r="L1207" s="1"/>
      <c r="O1207" s="1"/>
      <c r="S1207" s="1"/>
      <c r="V1207" s="1"/>
    </row>
    <row r="1208" spans="2:22" x14ac:dyDescent="0.45">
      <c r="B1208" s="1"/>
      <c r="E1208" s="1"/>
      <c r="I1208" s="1"/>
      <c r="L1208" s="1"/>
      <c r="O1208" s="1"/>
      <c r="S1208" s="1"/>
      <c r="V1208" s="1"/>
    </row>
    <row r="1209" spans="2:22" x14ac:dyDescent="0.45">
      <c r="B1209" s="1"/>
      <c r="E1209" s="1"/>
      <c r="I1209" s="1"/>
      <c r="L1209" s="1"/>
      <c r="O1209" s="1"/>
      <c r="S1209" s="1"/>
      <c r="V1209" s="1"/>
    </row>
    <row r="1210" spans="2:22" x14ac:dyDescent="0.45">
      <c r="B1210" s="1"/>
      <c r="E1210" s="1"/>
      <c r="I1210" s="1"/>
      <c r="L1210" s="1"/>
      <c r="O1210" s="1"/>
      <c r="S1210" s="1"/>
      <c r="V1210" s="1"/>
    </row>
    <row r="1211" spans="2:22" x14ac:dyDescent="0.45">
      <c r="B1211" s="1"/>
      <c r="E1211" s="1"/>
      <c r="I1211" s="1"/>
      <c r="L1211" s="1"/>
      <c r="O1211" s="1"/>
      <c r="S1211" s="1"/>
      <c r="V1211" s="1"/>
    </row>
    <row r="1212" spans="2:22" x14ac:dyDescent="0.45">
      <c r="B1212" s="1"/>
      <c r="E1212" s="1"/>
      <c r="I1212" s="1"/>
      <c r="L1212" s="1"/>
      <c r="O1212" s="1"/>
      <c r="S1212" s="1"/>
      <c r="V1212" s="1"/>
    </row>
    <row r="1213" spans="2:22" x14ac:dyDescent="0.45">
      <c r="B1213" s="1"/>
      <c r="E1213" s="1"/>
      <c r="I1213" s="1"/>
      <c r="L1213" s="1"/>
      <c r="O1213" s="1"/>
      <c r="S1213" s="1"/>
      <c r="V1213" s="1"/>
    </row>
    <row r="1214" spans="2:22" x14ac:dyDescent="0.45">
      <c r="B1214" s="1"/>
      <c r="E1214" s="1"/>
      <c r="I1214" s="1"/>
      <c r="L1214" s="1"/>
      <c r="O1214" s="1"/>
      <c r="S1214" s="1"/>
      <c r="V1214" s="1"/>
    </row>
    <row r="1215" spans="2:22" x14ac:dyDescent="0.45">
      <c r="B1215" s="1"/>
      <c r="E1215" s="1"/>
      <c r="I1215" s="1"/>
      <c r="L1215" s="1"/>
      <c r="O1215" s="1"/>
      <c r="S1215" s="1"/>
      <c r="V1215" s="1"/>
    </row>
    <row r="1216" spans="2:22" x14ac:dyDescent="0.45">
      <c r="B1216" s="1"/>
      <c r="E1216" s="1"/>
      <c r="I1216" s="1"/>
      <c r="L1216" s="1"/>
      <c r="O1216" s="1"/>
      <c r="S1216" s="1"/>
      <c r="V1216" s="1"/>
    </row>
    <row r="1217" spans="2:22" x14ac:dyDescent="0.45">
      <c r="B1217" s="1"/>
      <c r="E1217" s="1"/>
      <c r="I1217" s="1"/>
      <c r="L1217" s="1"/>
      <c r="O1217" s="1"/>
      <c r="S1217" s="1"/>
      <c r="V1217" s="1"/>
    </row>
    <row r="1218" spans="2:22" x14ac:dyDescent="0.45">
      <c r="B1218" s="1"/>
      <c r="E1218" s="1"/>
      <c r="I1218" s="1"/>
      <c r="L1218" s="1"/>
      <c r="O1218" s="1"/>
      <c r="S1218" s="1"/>
      <c r="V1218" s="1"/>
    </row>
    <row r="1219" spans="2:22" x14ac:dyDescent="0.45">
      <c r="B1219" s="1"/>
      <c r="E1219" s="1"/>
      <c r="I1219" s="1"/>
      <c r="L1219" s="1"/>
      <c r="O1219" s="1"/>
      <c r="S1219" s="1"/>
      <c r="V1219" s="1"/>
    </row>
    <row r="1220" spans="2:22" x14ac:dyDescent="0.45">
      <c r="B1220" s="1"/>
      <c r="E1220" s="1"/>
      <c r="I1220" s="1"/>
      <c r="L1220" s="1"/>
      <c r="O1220" s="1"/>
      <c r="S1220" s="1"/>
      <c r="V1220" s="1"/>
    </row>
    <row r="1221" spans="2:22" x14ac:dyDescent="0.45">
      <c r="B1221" s="1"/>
      <c r="E1221" s="1"/>
      <c r="I1221" s="1"/>
      <c r="L1221" s="1"/>
      <c r="O1221" s="1"/>
      <c r="S1221" s="1"/>
      <c r="V1221" s="1"/>
    </row>
    <row r="1222" spans="2:22" x14ac:dyDescent="0.45">
      <c r="B1222" s="1"/>
      <c r="E1222" s="1"/>
      <c r="I1222" s="1"/>
      <c r="L1222" s="1"/>
      <c r="O1222" s="1"/>
      <c r="S1222" s="1"/>
      <c r="V1222" s="1"/>
    </row>
    <row r="1223" spans="2:22" x14ac:dyDescent="0.45">
      <c r="B1223" s="1"/>
      <c r="E1223" s="1"/>
      <c r="I1223" s="1"/>
      <c r="L1223" s="1"/>
      <c r="O1223" s="1"/>
      <c r="S1223" s="1"/>
      <c r="V1223" s="1"/>
    </row>
    <row r="1224" spans="2:22" x14ac:dyDescent="0.45">
      <c r="B1224" s="1"/>
      <c r="E1224" s="1"/>
      <c r="I1224" s="1"/>
      <c r="L1224" s="1"/>
      <c r="O1224" s="1"/>
      <c r="S1224" s="1"/>
      <c r="V1224" s="1"/>
    </row>
    <row r="1225" spans="2:22" x14ac:dyDescent="0.45">
      <c r="B1225" s="1"/>
      <c r="E1225" s="1"/>
      <c r="I1225" s="1"/>
      <c r="L1225" s="1"/>
      <c r="O1225" s="1"/>
      <c r="S1225" s="1"/>
      <c r="V1225" s="1"/>
    </row>
    <row r="1226" spans="2:22" x14ac:dyDescent="0.45">
      <c r="B1226" s="1"/>
      <c r="E1226" s="1"/>
      <c r="I1226" s="1"/>
      <c r="L1226" s="1"/>
      <c r="O1226" s="1"/>
      <c r="S1226" s="1"/>
      <c r="V1226" s="1"/>
    </row>
    <row r="1227" spans="2:22" x14ac:dyDescent="0.45">
      <c r="B1227" s="1"/>
      <c r="E1227" s="1"/>
      <c r="I1227" s="1"/>
      <c r="L1227" s="1"/>
      <c r="O1227" s="1"/>
      <c r="S1227" s="1"/>
      <c r="V1227" s="1"/>
    </row>
    <row r="1228" spans="2:22" x14ac:dyDescent="0.45">
      <c r="B1228" s="1"/>
      <c r="E1228" s="1"/>
      <c r="I1228" s="1"/>
      <c r="L1228" s="1"/>
      <c r="O1228" s="1"/>
      <c r="S1228" s="1"/>
      <c r="V1228" s="1"/>
    </row>
    <row r="1229" spans="2:22" x14ac:dyDescent="0.45">
      <c r="B1229" s="1"/>
      <c r="E1229" s="1"/>
      <c r="I1229" s="1"/>
      <c r="L1229" s="1"/>
      <c r="O1229" s="1"/>
      <c r="S1229" s="1"/>
      <c r="V1229" s="1"/>
    </row>
    <row r="1230" spans="2:22" x14ac:dyDescent="0.45">
      <c r="B1230" s="1"/>
      <c r="E1230" s="1"/>
      <c r="I1230" s="1"/>
      <c r="L1230" s="1"/>
      <c r="O1230" s="1"/>
      <c r="S1230" s="1"/>
      <c r="V1230" s="1"/>
    </row>
    <row r="1231" spans="2:22" x14ac:dyDescent="0.45">
      <c r="B1231" s="1"/>
      <c r="E1231" s="1"/>
      <c r="I1231" s="1"/>
      <c r="L1231" s="1"/>
      <c r="O1231" s="1"/>
      <c r="S1231" s="1"/>
      <c r="V1231" s="1"/>
    </row>
    <row r="1232" spans="2:22" x14ac:dyDescent="0.45">
      <c r="B1232" s="1"/>
      <c r="E1232" s="1"/>
      <c r="I1232" s="1"/>
      <c r="L1232" s="1"/>
      <c r="O1232" s="1"/>
      <c r="S1232" s="1"/>
      <c r="V1232" s="1"/>
    </row>
    <row r="1233" spans="2:22" x14ac:dyDescent="0.45">
      <c r="B1233" s="1"/>
      <c r="E1233" s="1"/>
      <c r="I1233" s="1"/>
      <c r="L1233" s="1"/>
      <c r="O1233" s="1"/>
      <c r="S1233" s="1"/>
      <c r="V1233" s="1"/>
    </row>
    <row r="1234" spans="2:22" x14ac:dyDescent="0.45">
      <c r="B1234" s="1"/>
      <c r="E1234" s="1"/>
      <c r="I1234" s="1"/>
      <c r="L1234" s="1"/>
      <c r="O1234" s="1"/>
      <c r="S1234" s="1"/>
      <c r="V1234" s="1"/>
    </row>
    <row r="1235" spans="2:22" x14ac:dyDescent="0.45">
      <c r="B1235" s="1"/>
      <c r="E1235" s="1"/>
      <c r="I1235" s="1"/>
      <c r="L1235" s="1"/>
      <c r="O1235" s="1"/>
      <c r="S1235" s="1"/>
      <c r="V1235" s="1"/>
    </row>
    <row r="1236" spans="2:22" x14ac:dyDescent="0.45">
      <c r="B1236" s="1"/>
      <c r="E1236" s="1"/>
      <c r="I1236" s="1"/>
      <c r="L1236" s="1"/>
      <c r="O1236" s="1"/>
      <c r="S1236" s="1"/>
      <c r="V1236" s="1"/>
    </row>
    <row r="1237" spans="2:22" x14ac:dyDescent="0.45">
      <c r="B1237" s="1"/>
      <c r="E1237" s="1"/>
      <c r="I1237" s="1"/>
      <c r="L1237" s="1"/>
      <c r="O1237" s="1"/>
      <c r="S1237" s="1"/>
      <c r="V1237" s="1"/>
    </row>
    <row r="1238" spans="2:22" x14ac:dyDescent="0.45">
      <c r="B1238" s="1"/>
      <c r="E1238" s="1"/>
      <c r="I1238" s="1"/>
      <c r="L1238" s="1"/>
      <c r="O1238" s="1"/>
      <c r="S1238" s="1"/>
      <c r="V1238" s="1"/>
    </row>
    <row r="1239" spans="2:22" x14ac:dyDescent="0.45">
      <c r="B1239" s="1"/>
      <c r="E1239" s="1"/>
      <c r="I1239" s="1"/>
      <c r="L1239" s="1"/>
      <c r="O1239" s="1"/>
      <c r="S1239" s="1"/>
      <c r="V1239" s="1"/>
    </row>
    <row r="1240" spans="2:22" x14ac:dyDescent="0.45">
      <c r="B1240" s="1"/>
      <c r="E1240" s="1"/>
      <c r="I1240" s="1"/>
      <c r="L1240" s="1"/>
      <c r="O1240" s="1"/>
      <c r="S1240" s="1"/>
      <c r="V1240" s="1"/>
    </row>
    <row r="1241" spans="2:22" x14ac:dyDescent="0.45">
      <c r="B1241" s="1"/>
      <c r="E1241" s="1"/>
      <c r="I1241" s="1"/>
      <c r="L1241" s="1"/>
      <c r="O1241" s="1"/>
      <c r="S1241" s="1"/>
      <c r="V1241" s="1"/>
    </row>
    <row r="1242" spans="2:22" x14ac:dyDescent="0.45">
      <c r="B1242" s="1"/>
      <c r="E1242" s="1"/>
      <c r="I1242" s="1"/>
      <c r="L1242" s="1"/>
      <c r="O1242" s="1"/>
      <c r="S1242" s="1"/>
      <c r="V1242" s="1"/>
    </row>
    <row r="1243" spans="2:22" x14ac:dyDescent="0.45">
      <c r="B1243" s="1"/>
      <c r="E1243" s="1"/>
      <c r="I1243" s="1"/>
      <c r="L1243" s="1"/>
      <c r="O1243" s="1"/>
      <c r="S1243" s="1"/>
      <c r="V1243" s="1"/>
    </row>
    <row r="1244" spans="2:22" x14ac:dyDescent="0.45">
      <c r="B1244" s="1"/>
      <c r="E1244" s="1"/>
      <c r="I1244" s="1"/>
      <c r="L1244" s="1"/>
      <c r="O1244" s="1"/>
      <c r="S1244" s="1"/>
      <c r="V1244" s="1"/>
    </row>
    <row r="1245" spans="2:22" x14ac:dyDescent="0.45">
      <c r="B1245" s="1"/>
      <c r="E1245" s="1"/>
      <c r="I1245" s="1"/>
      <c r="L1245" s="1"/>
      <c r="O1245" s="1"/>
      <c r="S1245" s="1"/>
      <c r="V1245" s="1"/>
    </row>
    <row r="1246" spans="2:22" x14ac:dyDescent="0.45">
      <c r="B1246" s="1"/>
      <c r="E1246" s="1"/>
      <c r="I1246" s="1"/>
      <c r="L1246" s="1"/>
      <c r="O1246" s="1"/>
      <c r="S1246" s="1"/>
      <c r="V1246" s="1"/>
    </row>
    <row r="1247" spans="2:22" x14ac:dyDescent="0.45">
      <c r="B1247" s="1"/>
      <c r="E1247" s="1"/>
      <c r="I1247" s="1"/>
      <c r="L1247" s="1"/>
      <c r="O1247" s="1"/>
      <c r="S1247" s="1"/>
      <c r="V1247" s="1"/>
    </row>
    <row r="1248" spans="2:22" x14ac:dyDescent="0.45">
      <c r="B1248" s="1"/>
      <c r="E1248" s="1"/>
      <c r="I1248" s="1"/>
      <c r="L1248" s="1"/>
      <c r="O1248" s="1"/>
      <c r="S1248" s="1"/>
      <c r="V1248" s="1"/>
    </row>
    <row r="1249" spans="2:22" x14ac:dyDescent="0.45">
      <c r="B1249" s="1"/>
      <c r="E1249" s="1"/>
      <c r="I1249" s="1"/>
      <c r="L1249" s="1"/>
      <c r="O1249" s="1"/>
      <c r="S1249" s="1"/>
      <c r="V1249" s="1"/>
    </row>
    <row r="1250" spans="2:22" x14ac:dyDescent="0.45">
      <c r="B1250" s="1"/>
      <c r="E1250" s="1"/>
      <c r="I1250" s="1"/>
      <c r="L1250" s="1"/>
      <c r="O1250" s="1"/>
      <c r="S1250" s="1"/>
      <c r="V1250" s="1"/>
    </row>
    <row r="1251" spans="2:22" x14ac:dyDescent="0.45">
      <c r="B1251" s="1"/>
      <c r="E1251" s="1"/>
      <c r="I1251" s="1"/>
      <c r="L1251" s="1"/>
      <c r="O1251" s="1"/>
      <c r="S1251" s="1"/>
      <c r="V1251" s="1"/>
    </row>
    <row r="1252" spans="2:22" x14ac:dyDescent="0.45">
      <c r="B1252" s="1"/>
      <c r="E1252" s="1"/>
      <c r="I1252" s="1"/>
      <c r="L1252" s="1"/>
      <c r="O1252" s="1"/>
      <c r="S1252" s="1"/>
      <c r="V1252" s="1"/>
    </row>
    <row r="1253" spans="2:22" x14ac:dyDescent="0.45">
      <c r="B1253" s="1"/>
      <c r="E1253" s="1"/>
      <c r="I1253" s="1"/>
      <c r="L1253" s="1"/>
      <c r="O1253" s="1"/>
      <c r="S1253" s="1"/>
      <c r="V1253" s="1"/>
    </row>
    <row r="1254" spans="2:22" x14ac:dyDescent="0.45">
      <c r="B1254" s="1"/>
      <c r="E1254" s="1"/>
      <c r="I1254" s="1"/>
      <c r="L1254" s="1"/>
      <c r="O1254" s="1"/>
      <c r="S1254" s="1"/>
      <c r="V1254" s="1"/>
    </row>
    <row r="1255" spans="2:22" x14ac:dyDescent="0.45">
      <c r="B1255" s="1"/>
      <c r="E1255" s="1"/>
      <c r="I1255" s="1"/>
      <c r="L1255" s="1"/>
      <c r="O1255" s="1"/>
      <c r="S1255" s="1"/>
      <c r="V1255" s="1"/>
    </row>
    <row r="1256" spans="2:22" x14ac:dyDescent="0.45">
      <c r="B1256" s="1"/>
      <c r="E1256" s="1"/>
      <c r="I1256" s="1"/>
      <c r="L1256" s="1"/>
      <c r="O1256" s="1"/>
      <c r="S1256" s="1"/>
      <c r="V1256" s="1"/>
    </row>
    <row r="1257" spans="2:22" x14ac:dyDescent="0.45">
      <c r="B1257" s="1"/>
      <c r="E1257" s="1"/>
      <c r="I1257" s="1"/>
      <c r="L1257" s="1"/>
      <c r="O1257" s="1"/>
      <c r="S1257" s="1"/>
      <c r="V1257" s="1"/>
    </row>
    <row r="1258" spans="2:22" x14ac:dyDescent="0.45">
      <c r="B1258" s="1"/>
      <c r="E1258" s="1"/>
      <c r="I1258" s="1"/>
      <c r="L1258" s="1"/>
      <c r="O1258" s="1"/>
      <c r="S1258" s="1"/>
      <c r="V1258" s="1"/>
    </row>
    <row r="1259" spans="2:22" x14ac:dyDescent="0.45">
      <c r="B1259" s="1"/>
      <c r="E1259" s="1"/>
      <c r="I1259" s="1"/>
      <c r="L1259" s="1"/>
      <c r="O1259" s="1"/>
      <c r="S1259" s="1"/>
      <c r="V1259" s="1"/>
    </row>
    <row r="1260" spans="2:22" x14ac:dyDescent="0.45">
      <c r="B1260" s="1"/>
      <c r="E1260" s="1"/>
      <c r="I1260" s="1"/>
      <c r="L1260" s="1"/>
      <c r="O1260" s="1"/>
      <c r="S1260" s="1"/>
      <c r="V1260" s="1"/>
    </row>
    <row r="1261" spans="2:22" x14ac:dyDescent="0.45">
      <c r="B1261" s="1"/>
      <c r="E1261" s="1"/>
      <c r="I1261" s="1"/>
      <c r="L1261" s="1"/>
      <c r="O1261" s="1"/>
      <c r="S1261" s="1"/>
      <c r="V1261" s="1"/>
    </row>
    <row r="1262" spans="2:22" x14ac:dyDescent="0.45">
      <c r="B1262" s="1"/>
      <c r="E1262" s="1"/>
      <c r="I1262" s="1"/>
      <c r="L1262" s="1"/>
      <c r="O1262" s="1"/>
      <c r="S1262" s="1"/>
      <c r="V1262" s="1"/>
    </row>
    <row r="1263" spans="2:22" x14ac:dyDescent="0.45">
      <c r="B1263" s="1"/>
      <c r="E1263" s="1"/>
      <c r="I1263" s="1"/>
      <c r="L1263" s="1"/>
      <c r="O1263" s="1"/>
      <c r="S1263" s="1"/>
      <c r="V1263" s="1"/>
    </row>
    <row r="1264" spans="2:22" x14ac:dyDescent="0.45">
      <c r="B1264" s="1"/>
      <c r="E1264" s="1"/>
      <c r="I1264" s="1"/>
      <c r="L1264" s="1"/>
      <c r="O1264" s="1"/>
      <c r="S1264" s="1"/>
      <c r="V1264" s="1"/>
    </row>
    <row r="1265" spans="2:22" x14ac:dyDescent="0.45">
      <c r="B1265" s="1"/>
      <c r="E1265" s="1"/>
      <c r="I1265" s="1"/>
      <c r="L1265" s="1"/>
      <c r="O1265" s="1"/>
      <c r="S1265" s="1"/>
      <c r="V1265" s="1"/>
    </row>
    <row r="1266" spans="2:22" x14ac:dyDescent="0.45">
      <c r="B1266" s="1"/>
      <c r="E1266" s="1"/>
      <c r="I1266" s="1"/>
      <c r="L1266" s="1"/>
      <c r="O1266" s="1"/>
      <c r="S1266" s="1"/>
      <c r="V1266" s="1"/>
    </row>
    <row r="1267" spans="2:22" x14ac:dyDescent="0.45">
      <c r="B1267" s="1"/>
      <c r="E1267" s="1"/>
      <c r="I1267" s="1"/>
      <c r="L1267" s="1"/>
      <c r="O1267" s="1"/>
      <c r="S1267" s="1"/>
      <c r="V1267" s="1"/>
    </row>
    <row r="1268" spans="2:22" x14ac:dyDescent="0.45">
      <c r="B1268" s="1"/>
      <c r="E1268" s="1"/>
      <c r="I1268" s="1"/>
      <c r="L1268" s="1"/>
      <c r="O1268" s="1"/>
      <c r="S1268" s="1"/>
      <c r="V1268" s="1"/>
    </row>
    <row r="1269" spans="2:22" x14ac:dyDescent="0.45">
      <c r="B1269" s="1"/>
      <c r="E1269" s="1"/>
      <c r="I1269" s="1"/>
      <c r="L1269" s="1"/>
      <c r="O1269" s="1"/>
      <c r="S1269" s="1"/>
      <c r="V1269" s="1"/>
    </row>
    <row r="1270" spans="2:22" x14ac:dyDescent="0.45">
      <c r="B1270" s="1"/>
      <c r="E1270" s="1"/>
      <c r="I1270" s="1"/>
      <c r="L1270" s="1"/>
      <c r="O1270" s="1"/>
      <c r="S1270" s="1"/>
      <c r="V1270" s="1"/>
    </row>
    <row r="1271" spans="2:22" x14ac:dyDescent="0.45">
      <c r="B1271" s="1"/>
      <c r="E1271" s="1"/>
      <c r="I1271" s="1"/>
      <c r="L1271" s="1"/>
      <c r="O1271" s="1"/>
      <c r="S1271" s="1"/>
      <c r="V1271" s="1"/>
    </row>
    <row r="1272" spans="2:22" x14ac:dyDescent="0.45">
      <c r="B1272" s="1"/>
      <c r="E1272" s="1"/>
      <c r="I1272" s="1"/>
      <c r="L1272" s="1"/>
      <c r="O1272" s="1"/>
      <c r="S1272" s="1"/>
      <c r="V1272" s="1"/>
    </row>
    <row r="1273" spans="2:22" x14ac:dyDescent="0.45">
      <c r="B1273" s="1"/>
      <c r="E1273" s="1"/>
      <c r="I1273" s="1"/>
      <c r="L1273" s="1"/>
      <c r="O1273" s="1"/>
      <c r="S1273" s="1"/>
      <c r="V1273" s="1"/>
    </row>
    <row r="1274" spans="2:22" x14ac:dyDescent="0.45">
      <c r="B1274" s="1"/>
      <c r="E1274" s="1"/>
      <c r="I1274" s="1"/>
      <c r="L1274" s="1"/>
      <c r="O1274" s="1"/>
      <c r="S1274" s="1"/>
      <c r="V1274" s="1"/>
    </row>
    <row r="1275" spans="2:22" x14ac:dyDescent="0.45">
      <c r="B1275" s="1"/>
      <c r="E1275" s="1"/>
      <c r="I1275" s="1"/>
      <c r="L1275" s="1"/>
      <c r="O1275" s="1"/>
      <c r="S1275" s="1"/>
      <c r="V1275" s="1"/>
    </row>
    <row r="1276" spans="2:22" x14ac:dyDescent="0.45">
      <c r="B1276" s="1"/>
      <c r="E1276" s="1"/>
      <c r="I1276" s="1"/>
      <c r="L1276" s="1"/>
      <c r="O1276" s="1"/>
      <c r="S1276" s="1"/>
      <c r="V1276" s="1"/>
    </row>
    <row r="1277" spans="2:22" x14ac:dyDescent="0.45">
      <c r="B1277" s="1"/>
      <c r="E1277" s="1"/>
      <c r="I1277" s="1"/>
      <c r="L1277" s="1"/>
      <c r="O1277" s="1"/>
      <c r="S1277" s="1"/>
      <c r="V1277" s="1"/>
    </row>
    <row r="1278" spans="2:22" x14ac:dyDescent="0.45">
      <c r="B1278" s="1"/>
      <c r="E1278" s="1"/>
      <c r="I1278" s="1"/>
      <c r="L1278" s="1"/>
      <c r="O1278" s="1"/>
      <c r="S1278" s="1"/>
      <c r="V1278" s="1"/>
    </row>
    <row r="1279" spans="2:22" x14ac:dyDescent="0.45">
      <c r="B1279" s="1"/>
      <c r="E1279" s="1"/>
      <c r="I1279" s="1"/>
      <c r="L1279" s="1"/>
      <c r="O1279" s="1"/>
      <c r="S1279" s="1"/>
      <c r="V1279" s="1"/>
    </row>
    <row r="1280" spans="2:22" x14ac:dyDescent="0.45">
      <c r="B1280" s="1"/>
      <c r="E1280" s="1"/>
      <c r="I1280" s="1"/>
      <c r="L1280" s="1"/>
      <c r="O1280" s="1"/>
      <c r="S1280" s="1"/>
      <c r="V1280" s="1"/>
    </row>
    <row r="1281" spans="2:22" x14ac:dyDescent="0.45">
      <c r="B1281" s="1"/>
      <c r="E1281" s="1"/>
      <c r="I1281" s="1"/>
      <c r="L1281" s="1"/>
      <c r="O1281" s="1"/>
      <c r="S1281" s="1"/>
      <c r="V1281" s="1"/>
    </row>
    <row r="1282" spans="2:22" x14ac:dyDescent="0.45">
      <c r="B1282" s="1"/>
      <c r="E1282" s="1"/>
      <c r="I1282" s="1"/>
      <c r="L1282" s="1"/>
      <c r="O1282" s="1"/>
      <c r="S1282" s="1"/>
      <c r="V1282" s="1"/>
    </row>
    <row r="1283" spans="2:22" x14ac:dyDescent="0.45">
      <c r="B1283" s="1"/>
      <c r="E1283" s="1"/>
      <c r="I1283" s="1"/>
      <c r="L1283" s="1"/>
      <c r="O1283" s="1"/>
      <c r="S1283" s="1"/>
      <c r="V1283" s="1"/>
    </row>
    <row r="1284" spans="2:22" x14ac:dyDescent="0.45">
      <c r="B1284" s="1"/>
      <c r="E1284" s="1"/>
      <c r="I1284" s="1"/>
      <c r="L1284" s="1"/>
      <c r="O1284" s="1"/>
      <c r="S1284" s="1"/>
      <c r="V1284" s="1"/>
    </row>
    <row r="1285" spans="2:22" x14ac:dyDescent="0.45">
      <c r="B1285" s="1"/>
      <c r="E1285" s="1"/>
      <c r="I1285" s="1"/>
      <c r="L1285" s="1"/>
      <c r="O1285" s="1"/>
      <c r="S1285" s="1"/>
      <c r="V1285" s="1"/>
    </row>
    <row r="1286" spans="2:22" x14ac:dyDescent="0.45">
      <c r="B1286" s="1"/>
      <c r="E1286" s="1"/>
      <c r="I1286" s="1"/>
      <c r="L1286" s="1"/>
      <c r="O1286" s="1"/>
      <c r="S1286" s="1"/>
      <c r="V1286" s="1"/>
    </row>
    <row r="1287" spans="2:22" x14ac:dyDescent="0.45">
      <c r="B1287" s="1"/>
      <c r="E1287" s="1"/>
      <c r="I1287" s="1"/>
      <c r="L1287" s="1"/>
      <c r="O1287" s="1"/>
      <c r="S1287" s="1"/>
      <c r="V1287" s="1"/>
    </row>
    <row r="1288" spans="2:22" x14ac:dyDescent="0.45">
      <c r="B1288" s="1"/>
      <c r="E1288" s="1"/>
      <c r="I1288" s="1"/>
      <c r="L1288" s="1"/>
      <c r="O1288" s="1"/>
      <c r="S1288" s="1"/>
      <c r="V1288" s="1"/>
    </row>
    <row r="1289" spans="2:22" x14ac:dyDescent="0.45">
      <c r="B1289" s="1"/>
      <c r="E1289" s="1"/>
      <c r="I1289" s="1"/>
      <c r="L1289" s="1"/>
      <c r="O1289" s="1"/>
      <c r="S1289" s="1"/>
      <c r="V1289" s="1"/>
    </row>
    <row r="1290" spans="2:22" x14ac:dyDescent="0.45">
      <c r="B1290" s="1"/>
      <c r="E1290" s="1"/>
      <c r="I1290" s="1"/>
      <c r="L1290" s="1"/>
      <c r="O1290" s="1"/>
      <c r="S1290" s="1"/>
      <c r="V1290" s="1"/>
    </row>
    <row r="1291" spans="2:22" x14ac:dyDescent="0.45">
      <c r="B1291" s="1"/>
      <c r="E1291" s="1"/>
      <c r="I1291" s="1"/>
      <c r="L1291" s="1"/>
      <c r="O1291" s="1"/>
      <c r="S1291" s="1"/>
      <c r="V1291" s="1"/>
    </row>
    <row r="1292" spans="2:22" x14ac:dyDescent="0.45">
      <c r="B1292" s="1"/>
      <c r="E1292" s="1"/>
      <c r="I1292" s="1"/>
      <c r="L1292" s="1"/>
      <c r="O1292" s="1"/>
      <c r="S1292" s="1"/>
      <c r="V1292" s="1"/>
    </row>
    <row r="1293" spans="2:22" x14ac:dyDescent="0.45">
      <c r="B1293" s="1"/>
      <c r="E1293" s="1"/>
      <c r="I1293" s="1"/>
      <c r="L1293" s="1"/>
      <c r="O1293" s="1"/>
      <c r="S1293" s="1"/>
      <c r="V1293" s="1"/>
    </row>
    <row r="1294" spans="2:22" x14ac:dyDescent="0.45">
      <c r="B1294" s="1"/>
      <c r="E1294" s="1"/>
      <c r="I1294" s="1"/>
      <c r="L1294" s="1"/>
      <c r="O1294" s="1"/>
      <c r="S1294" s="1"/>
      <c r="V1294" s="1"/>
    </row>
    <row r="1295" spans="2:22" x14ac:dyDescent="0.45">
      <c r="B1295" s="1"/>
      <c r="E1295" s="1"/>
      <c r="I1295" s="1"/>
      <c r="L1295" s="1"/>
      <c r="O1295" s="1"/>
      <c r="S1295" s="1"/>
      <c r="V1295" s="1"/>
    </row>
    <row r="1296" spans="2:22" x14ac:dyDescent="0.45">
      <c r="B1296" s="1"/>
      <c r="E1296" s="1"/>
      <c r="I1296" s="1"/>
      <c r="L1296" s="1"/>
      <c r="O1296" s="1"/>
      <c r="S1296" s="1"/>
      <c r="V1296" s="1"/>
    </row>
    <row r="1297" spans="2:22" x14ac:dyDescent="0.45">
      <c r="B1297" s="1"/>
      <c r="E1297" s="1"/>
      <c r="I1297" s="1"/>
      <c r="L1297" s="1"/>
      <c r="O1297" s="1"/>
      <c r="S1297" s="1"/>
      <c r="V1297" s="1"/>
    </row>
    <row r="1298" spans="2:22" x14ac:dyDescent="0.45">
      <c r="B1298" s="1"/>
      <c r="E1298" s="1"/>
      <c r="I1298" s="1"/>
      <c r="L1298" s="1"/>
      <c r="O1298" s="1"/>
      <c r="S1298" s="1"/>
      <c r="V1298" s="1"/>
    </row>
    <row r="1299" spans="2:22" x14ac:dyDescent="0.45">
      <c r="B1299" s="1"/>
      <c r="E1299" s="1"/>
      <c r="I1299" s="1"/>
      <c r="L1299" s="1"/>
      <c r="O1299" s="1"/>
      <c r="S1299" s="1"/>
      <c r="V1299" s="1"/>
    </row>
    <row r="1300" spans="2:22" x14ac:dyDescent="0.45">
      <c r="B1300" s="1"/>
      <c r="E1300" s="1"/>
      <c r="I1300" s="1"/>
      <c r="L1300" s="1"/>
      <c r="O1300" s="1"/>
      <c r="S1300" s="1"/>
      <c r="V1300" s="1"/>
    </row>
    <row r="1301" spans="2:22" x14ac:dyDescent="0.45">
      <c r="B1301" s="1"/>
      <c r="E1301" s="1"/>
      <c r="I1301" s="1"/>
      <c r="L1301" s="1"/>
      <c r="O1301" s="1"/>
      <c r="S1301" s="1"/>
      <c r="V1301" s="1"/>
    </row>
    <row r="1302" spans="2:22" x14ac:dyDescent="0.45">
      <c r="B1302" s="1"/>
      <c r="E1302" s="1"/>
      <c r="I1302" s="1"/>
      <c r="L1302" s="1"/>
      <c r="O1302" s="1"/>
      <c r="S1302" s="1"/>
      <c r="V1302" s="1"/>
    </row>
    <row r="1303" spans="2:22" x14ac:dyDescent="0.45">
      <c r="B1303" s="1"/>
      <c r="E1303" s="1"/>
      <c r="I1303" s="1"/>
      <c r="L1303" s="1"/>
      <c r="O1303" s="1"/>
      <c r="S1303" s="1"/>
      <c r="V1303" s="1"/>
    </row>
    <row r="1304" spans="2:22" x14ac:dyDescent="0.45">
      <c r="B1304" s="1"/>
      <c r="E1304" s="1"/>
      <c r="I1304" s="1"/>
      <c r="L1304" s="1"/>
      <c r="O1304" s="1"/>
      <c r="S1304" s="1"/>
      <c r="V1304" s="1"/>
    </row>
    <row r="1305" spans="2:22" x14ac:dyDescent="0.45">
      <c r="B1305" s="1"/>
      <c r="E1305" s="1"/>
      <c r="I1305" s="1"/>
      <c r="L1305" s="1"/>
      <c r="O1305" s="1"/>
      <c r="S1305" s="1"/>
      <c r="V1305" s="1"/>
    </row>
    <row r="1306" spans="2:22" x14ac:dyDescent="0.45">
      <c r="B1306" s="1"/>
      <c r="E1306" s="1"/>
      <c r="I1306" s="1"/>
      <c r="L1306" s="1"/>
      <c r="O1306" s="1"/>
      <c r="S1306" s="1"/>
      <c r="V1306" s="1"/>
    </row>
    <row r="1307" spans="2:22" x14ac:dyDescent="0.45">
      <c r="B1307" s="1"/>
      <c r="E1307" s="1"/>
      <c r="I1307" s="1"/>
      <c r="L1307" s="1"/>
      <c r="O1307" s="1"/>
      <c r="S1307" s="1"/>
      <c r="V1307" s="1"/>
    </row>
    <row r="1308" spans="2:22" x14ac:dyDescent="0.45">
      <c r="B1308" s="1"/>
      <c r="E1308" s="1"/>
      <c r="I1308" s="1"/>
      <c r="L1308" s="1"/>
      <c r="O1308" s="1"/>
      <c r="S1308" s="1"/>
      <c r="V1308" s="1"/>
    </row>
    <row r="1309" spans="2:22" x14ac:dyDescent="0.45">
      <c r="B1309" s="1"/>
      <c r="E1309" s="1"/>
      <c r="I1309" s="1"/>
      <c r="L1309" s="1"/>
      <c r="O1309" s="1"/>
      <c r="S1309" s="1"/>
      <c r="V1309" s="1"/>
    </row>
    <row r="1310" spans="2:22" x14ac:dyDescent="0.45">
      <c r="B1310" s="1"/>
      <c r="E1310" s="1"/>
      <c r="I1310" s="1"/>
      <c r="L1310" s="1"/>
      <c r="O1310" s="1"/>
      <c r="S1310" s="1"/>
      <c r="V1310" s="1"/>
    </row>
    <row r="1311" spans="2:22" x14ac:dyDescent="0.45">
      <c r="B1311" s="1"/>
      <c r="E1311" s="1"/>
      <c r="I1311" s="1"/>
      <c r="L1311" s="1"/>
      <c r="O1311" s="1"/>
      <c r="S1311" s="1"/>
      <c r="V1311" s="1"/>
    </row>
    <row r="1312" spans="2:22" x14ac:dyDescent="0.45">
      <c r="B1312" s="1"/>
      <c r="E1312" s="1"/>
      <c r="I1312" s="1"/>
      <c r="L1312" s="1"/>
      <c r="O1312" s="1"/>
      <c r="S1312" s="1"/>
      <c r="V1312" s="1"/>
    </row>
    <row r="1313" spans="2:22" x14ac:dyDescent="0.45">
      <c r="B1313" s="1"/>
      <c r="E1313" s="1"/>
      <c r="I1313" s="1"/>
      <c r="L1313" s="1"/>
      <c r="O1313" s="1"/>
      <c r="S1313" s="1"/>
      <c r="V1313" s="1"/>
    </row>
    <row r="1314" spans="2:22" x14ac:dyDescent="0.45">
      <c r="B1314" s="1"/>
      <c r="E1314" s="1"/>
      <c r="I1314" s="1"/>
      <c r="L1314" s="1"/>
      <c r="O1314" s="1"/>
      <c r="S1314" s="1"/>
      <c r="V1314" s="1"/>
    </row>
    <row r="1315" spans="2:22" x14ac:dyDescent="0.45">
      <c r="B1315" s="1"/>
      <c r="E1315" s="1"/>
      <c r="I1315" s="1"/>
      <c r="L1315" s="1"/>
      <c r="O1315" s="1"/>
      <c r="S1315" s="1"/>
      <c r="V1315" s="1"/>
    </row>
    <row r="1316" spans="2:22" x14ac:dyDescent="0.45">
      <c r="B1316" s="1"/>
      <c r="E1316" s="1"/>
      <c r="I1316" s="1"/>
      <c r="L1316" s="1"/>
      <c r="O1316" s="1"/>
      <c r="S1316" s="1"/>
      <c r="V1316" s="1"/>
    </row>
    <row r="1317" spans="2:22" x14ac:dyDescent="0.45">
      <c r="B1317" s="1"/>
      <c r="E1317" s="1"/>
      <c r="I1317" s="1"/>
      <c r="L1317" s="1"/>
      <c r="O1317" s="1"/>
      <c r="S1317" s="1"/>
      <c r="V1317" s="1"/>
    </row>
    <row r="1318" spans="2:22" x14ac:dyDescent="0.45">
      <c r="B1318" s="1"/>
      <c r="E1318" s="1"/>
      <c r="I1318" s="1"/>
      <c r="L1318" s="1"/>
      <c r="O1318" s="1"/>
      <c r="S1318" s="1"/>
      <c r="V1318" s="1"/>
    </row>
    <row r="1319" spans="2:22" x14ac:dyDescent="0.45">
      <c r="B1319" s="1"/>
      <c r="E1319" s="1"/>
      <c r="I1319" s="1"/>
      <c r="L1319" s="1"/>
      <c r="O1319" s="1"/>
      <c r="S1319" s="1"/>
      <c r="V1319" s="1"/>
    </row>
    <row r="1320" spans="2:22" x14ac:dyDescent="0.45">
      <c r="B1320" s="1"/>
      <c r="E1320" s="1"/>
      <c r="I1320" s="1"/>
      <c r="L1320" s="1"/>
      <c r="O1320" s="1"/>
      <c r="S1320" s="1"/>
      <c r="V1320" s="1"/>
    </row>
    <row r="1321" spans="2:22" x14ac:dyDescent="0.45">
      <c r="B1321" s="1"/>
      <c r="E1321" s="1"/>
      <c r="I1321" s="1"/>
      <c r="L1321" s="1"/>
      <c r="O1321" s="1"/>
      <c r="S1321" s="1"/>
      <c r="V1321" s="1"/>
    </row>
    <row r="1322" spans="2:22" x14ac:dyDescent="0.45">
      <c r="B1322" s="1"/>
      <c r="E1322" s="1"/>
      <c r="I1322" s="1"/>
      <c r="L1322" s="1"/>
      <c r="O1322" s="1"/>
      <c r="S1322" s="1"/>
      <c r="V1322" s="1"/>
    </row>
    <row r="1323" spans="2:22" x14ac:dyDescent="0.45">
      <c r="B1323" s="1"/>
      <c r="E1323" s="1"/>
      <c r="I1323" s="1"/>
      <c r="L1323" s="1"/>
      <c r="O1323" s="1"/>
      <c r="S1323" s="1"/>
      <c r="V1323" s="1"/>
    </row>
    <row r="1324" spans="2:22" x14ac:dyDescent="0.45">
      <c r="B1324" s="1"/>
      <c r="E1324" s="1"/>
      <c r="I1324" s="1"/>
      <c r="L1324" s="1"/>
      <c r="O1324" s="1"/>
      <c r="S1324" s="1"/>
      <c r="V1324" s="1"/>
    </row>
    <row r="1325" spans="2:22" x14ac:dyDescent="0.45">
      <c r="B1325" s="1"/>
      <c r="E1325" s="1"/>
      <c r="I1325" s="1"/>
      <c r="L1325" s="1"/>
      <c r="O1325" s="1"/>
      <c r="S1325" s="1"/>
      <c r="V1325" s="1"/>
    </row>
    <row r="1326" spans="2:22" x14ac:dyDescent="0.45">
      <c r="B1326" s="1"/>
      <c r="E1326" s="1"/>
      <c r="I1326" s="1"/>
      <c r="L1326" s="1"/>
      <c r="O1326" s="1"/>
      <c r="S1326" s="1"/>
      <c r="V1326" s="1"/>
    </row>
    <row r="1327" spans="2:22" x14ac:dyDescent="0.45">
      <c r="B1327" s="1"/>
      <c r="E1327" s="1"/>
      <c r="I1327" s="1"/>
      <c r="L1327" s="1"/>
      <c r="O1327" s="1"/>
      <c r="S1327" s="1"/>
      <c r="V1327" s="1"/>
    </row>
    <row r="1328" spans="2:22" x14ac:dyDescent="0.45">
      <c r="B1328" s="1"/>
      <c r="E1328" s="1"/>
      <c r="I1328" s="1"/>
      <c r="L1328" s="1"/>
      <c r="O1328" s="1"/>
      <c r="S1328" s="1"/>
      <c r="V1328" s="1"/>
    </row>
    <row r="1329" spans="2:22" x14ac:dyDescent="0.45">
      <c r="B1329" s="1"/>
      <c r="E1329" s="1"/>
      <c r="I1329" s="1"/>
      <c r="L1329" s="1"/>
      <c r="O1329" s="1"/>
      <c r="S1329" s="1"/>
      <c r="V1329" s="1"/>
    </row>
    <row r="1330" spans="2:22" x14ac:dyDescent="0.45">
      <c r="B1330" s="1"/>
      <c r="E1330" s="1"/>
      <c r="I1330" s="1"/>
      <c r="L1330" s="1"/>
      <c r="O1330" s="1"/>
      <c r="S1330" s="1"/>
      <c r="V1330" s="1"/>
    </row>
    <row r="1331" spans="2:22" x14ac:dyDescent="0.45">
      <c r="B1331" s="1"/>
      <c r="E1331" s="1"/>
      <c r="I1331" s="1"/>
      <c r="L1331" s="1"/>
      <c r="O1331" s="1"/>
      <c r="S1331" s="1"/>
      <c r="V1331" s="1"/>
    </row>
    <row r="1332" spans="2:22" x14ac:dyDescent="0.45">
      <c r="B1332" s="1"/>
      <c r="E1332" s="1"/>
      <c r="I1332" s="1"/>
      <c r="L1332" s="1"/>
      <c r="O1332" s="1"/>
      <c r="S1332" s="1"/>
      <c r="V1332" s="1"/>
    </row>
    <row r="1333" spans="2:22" x14ac:dyDescent="0.45">
      <c r="B1333" s="1"/>
      <c r="E1333" s="1"/>
      <c r="I1333" s="1"/>
      <c r="L1333" s="1"/>
      <c r="O1333" s="1"/>
      <c r="S1333" s="1"/>
      <c r="V1333" s="1"/>
    </row>
    <row r="1334" spans="2:22" x14ac:dyDescent="0.45">
      <c r="B1334" s="1"/>
      <c r="E1334" s="1"/>
      <c r="I1334" s="1"/>
      <c r="L1334" s="1"/>
      <c r="O1334" s="1"/>
      <c r="S1334" s="1"/>
      <c r="V1334" s="1"/>
    </row>
    <row r="1335" spans="2:22" x14ac:dyDescent="0.45">
      <c r="B1335" s="1"/>
      <c r="E1335" s="1"/>
      <c r="I1335" s="1"/>
      <c r="L1335" s="1"/>
      <c r="O1335" s="1"/>
      <c r="S1335" s="1"/>
      <c r="V1335" s="1"/>
    </row>
    <row r="1336" spans="2:22" x14ac:dyDescent="0.45">
      <c r="B1336" s="1"/>
      <c r="E1336" s="1"/>
      <c r="I1336" s="1"/>
      <c r="L1336" s="1"/>
      <c r="O1336" s="1"/>
      <c r="S1336" s="1"/>
      <c r="V1336" s="1"/>
    </row>
    <row r="1337" spans="2:22" x14ac:dyDescent="0.45">
      <c r="B1337" s="1"/>
      <c r="E1337" s="1"/>
      <c r="I1337" s="1"/>
      <c r="L1337" s="1"/>
      <c r="O1337" s="1"/>
      <c r="S1337" s="1"/>
      <c r="V1337" s="1"/>
    </row>
    <row r="1338" spans="2:22" x14ac:dyDescent="0.45">
      <c r="B1338" s="1"/>
      <c r="E1338" s="1"/>
      <c r="I1338" s="1"/>
      <c r="L1338" s="1"/>
      <c r="O1338" s="1"/>
      <c r="S1338" s="1"/>
      <c r="V1338" s="1"/>
    </row>
    <row r="1339" spans="2:22" x14ac:dyDescent="0.45">
      <c r="B1339" s="1"/>
      <c r="E1339" s="1"/>
      <c r="I1339" s="1"/>
      <c r="L1339" s="1"/>
      <c r="O1339" s="1"/>
      <c r="S1339" s="1"/>
      <c r="V1339" s="1"/>
    </row>
    <row r="1340" spans="2:22" x14ac:dyDescent="0.45">
      <c r="B1340" s="1"/>
      <c r="E1340" s="1"/>
      <c r="I1340" s="1"/>
      <c r="L1340" s="1"/>
      <c r="O1340" s="1"/>
      <c r="S1340" s="1"/>
      <c r="V1340" s="1"/>
    </row>
    <row r="1341" spans="2:22" x14ac:dyDescent="0.45">
      <c r="B1341" s="1"/>
      <c r="E1341" s="1"/>
      <c r="I1341" s="1"/>
      <c r="L1341" s="1"/>
      <c r="O1341" s="1"/>
      <c r="S1341" s="1"/>
      <c r="V1341" s="1"/>
    </row>
    <row r="1342" spans="2:22" x14ac:dyDescent="0.45">
      <c r="B1342" s="1"/>
      <c r="E1342" s="1"/>
      <c r="I1342" s="1"/>
      <c r="L1342" s="1"/>
      <c r="O1342" s="1"/>
      <c r="S1342" s="1"/>
      <c r="V1342" s="1"/>
    </row>
    <row r="1343" spans="2:22" x14ac:dyDescent="0.45">
      <c r="B1343" s="1"/>
      <c r="E1343" s="1"/>
      <c r="I1343" s="1"/>
      <c r="L1343" s="1"/>
      <c r="O1343" s="1"/>
      <c r="S1343" s="1"/>
      <c r="V1343" s="1"/>
    </row>
    <row r="1344" spans="2:22" x14ac:dyDescent="0.45">
      <c r="B1344" s="1"/>
      <c r="E1344" s="1"/>
      <c r="I1344" s="1"/>
      <c r="L1344" s="1"/>
      <c r="O1344" s="1"/>
      <c r="S1344" s="1"/>
      <c r="V1344" s="1"/>
    </row>
    <row r="1345" spans="2:22" x14ac:dyDescent="0.45">
      <c r="B1345" s="1"/>
      <c r="E1345" s="1"/>
      <c r="I1345" s="1"/>
      <c r="L1345" s="1"/>
      <c r="O1345" s="1"/>
      <c r="S1345" s="1"/>
      <c r="V1345" s="1"/>
    </row>
    <row r="1346" spans="2:22" x14ac:dyDescent="0.45">
      <c r="B1346" s="1"/>
      <c r="E1346" s="1"/>
      <c r="I1346" s="1"/>
      <c r="L1346" s="1"/>
      <c r="O1346" s="1"/>
      <c r="S1346" s="1"/>
      <c r="V1346" s="1"/>
    </row>
    <row r="1347" spans="2:22" x14ac:dyDescent="0.45">
      <c r="B1347" s="1"/>
      <c r="E1347" s="1"/>
      <c r="I1347" s="1"/>
      <c r="L1347" s="1"/>
      <c r="O1347" s="1"/>
      <c r="S1347" s="1"/>
      <c r="V1347" s="1"/>
    </row>
    <row r="1348" spans="2:22" x14ac:dyDescent="0.45">
      <c r="B1348" s="1"/>
      <c r="E1348" s="1"/>
      <c r="I1348" s="1"/>
      <c r="L1348" s="1"/>
      <c r="O1348" s="1"/>
      <c r="S1348" s="1"/>
      <c r="V1348" s="1"/>
    </row>
    <row r="1349" spans="2:22" x14ac:dyDescent="0.45">
      <c r="B1349" s="1"/>
      <c r="E1349" s="1"/>
      <c r="I1349" s="1"/>
      <c r="L1349" s="1"/>
      <c r="O1349" s="1"/>
      <c r="S1349" s="1"/>
      <c r="V1349" s="1"/>
    </row>
    <row r="1350" spans="2:22" x14ac:dyDescent="0.45">
      <c r="B1350" s="1"/>
      <c r="E1350" s="1"/>
      <c r="I1350" s="1"/>
      <c r="L1350" s="1"/>
      <c r="O1350" s="1"/>
      <c r="S1350" s="1"/>
      <c r="V1350" s="1"/>
    </row>
    <row r="1351" spans="2:22" x14ac:dyDescent="0.45">
      <c r="B1351" s="1"/>
      <c r="E1351" s="1"/>
      <c r="I1351" s="1"/>
      <c r="L1351" s="1"/>
      <c r="O1351" s="1"/>
      <c r="S1351" s="1"/>
      <c r="V1351" s="1"/>
    </row>
    <row r="1352" spans="2:22" x14ac:dyDescent="0.45">
      <c r="B1352" s="1"/>
      <c r="E1352" s="1"/>
      <c r="I1352" s="1"/>
      <c r="L1352" s="1"/>
      <c r="O1352" s="1"/>
      <c r="S1352" s="1"/>
      <c r="V1352" s="1"/>
    </row>
    <row r="1353" spans="2:22" x14ac:dyDescent="0.45">
      <c r="B1353" s="1"/>
      <c r="E1353" s="1"/>
      <c r="I1353" s="1"/>
      <c r="L1353" s="1"/>
      <c r="O1353" s="1"/>
      <c r="S1353" s="1"/>
      <c r="V1353" s="1"/>
    </row>
    <row r="1354" spans="2:22" x14ac:dyDescent="0.45">
      <c r="B1354" s="1"/>
      <c r="E1354" s="1"/>
      <c r="I1354" s="1"/>
      <c r="L1354" s="1"/>
      <c r="O1354" s="1"/>
      <c r="S1354" s="1"/>
      <c r="V1354" s="1"/>
    </row>
    <row r="1355" spans="2:22" x14ac:dyDescent="0.45">
      <c r="B1355" s="1"/>
      <c r="E1355" s="1"/>
      <c r="I1355" s="1"/>
      <c r="L1355" s="1"/>
      <c r="O1355" s="1"/>
      <c r="S1355" s="1"/>
      <c r="V1355" s="1"/>
    </row>
    <row r="1356" spans="2:22" x14ac:dyDescent="0.45">
      <c r="B1356" s="1"/>
      <c r="E1356" s="1"/>
      <c r="I1356" s="1"/>
      <c r="L1356" s="1"/>
      <c r="O1356" s="1"/>
      <c r="S1356" s="1"/>
      <c r="V1356" s="1"/>
    </row>
    <row r="1357" spans="2:22" x14ac:dyDescent="0.45">
      <c r="B1357" s="1"/>
      <c r="E1357" s="1"/>
      <c r="I1357" s="1"/>
      <c r="L1357" s="1"/>
      <c r="O1357" s="1"/>
      <c r="S1357" s="1"/>
      <c r="V1357" s="1"/>
    </row>
    <row r="1358" spans="2:22" x14ac:dyDescent="0.45">
      <c r="B1358" s="1"/>
      <c r="E1358" s="1"/>
      <c r="I1358" s="1"/>
      <c r="L1358" s="1"/>
      <c r="O1358" s="1"/>
      <c r="S1358" s="1"/>
      <c r="V1358" s="1"/>
    </row>
    <row r="1359" spans="2:22" x14ac:dyDescent="0.45">
      <c r="B1359" s="1"/>
      <c r="E1359" s="1"/>
      <c r="I1359" s="1"/>
      <c r="L1359" s="1"/>
      <c r="O1359" s="1"/>
      <c r="S1359" s="1"/>
      <c r="V1359" s="1"/>
    </row>
    <row r="1360" spans="2:22" x14ac:dyDescent="0.45">
      <c r="B1360" s="1"/>
      <c r="E1360" s="1"/>
      <c r="I1360" s="1"/>
      <c r="L1360" s="1"/>
      <c r="O1360" s="1"/>
      <c r="S1360" s="1"/>
      <c r="V1360" s="1"/>
    </row>
    <row r="1361" spans="2:22" x14ac:dyDescent="0.45">
      <c r="B1361" s="1"/>
      <c r="E1361" s="1"/>
      <c r="I1361" s="1"/>
      <c r="L1361" s="1"/>
      <c r="O1361" s="1"/>
      <c r="S1361" s="1"/>
      <c r="V1361" s="1"/>
    </row>
    <row r="1362" spans="2:22" x14ac:dyDescent="0.45">
      <c r="B1362" s="1"/>
      <c r="E1362" s="1"/>
      <c r="I1362" s="1"/>
      <c r="L1362" s="1"/>
      <c r="O1362" s="1"/>
      <c r="S1362" s="1"/>
      <c r="V1362" s="1"/>
    </row>
    <row r="1363" spans="2:22" x14ac:dyDescent="0.45">
      <c r="B1363" s="1"/>
      <c r="E1363" s="1"/>
      <c r="I1363" s="1"/>
      <c r="L1363" s="1"/>
      <c r="O1363" s="1"/>
      <c r="S1363" s="1"/>
      <c r="V1363" s="1"/>
    </row>
    <row r="1364" spans="2:22" x14ac:dyDescent="0.45">
      <c r="B1364" s="1"/>
      <c r="E1364" s="1"/>
      <c r="I1364" s="1"/>
      <c r="L1364" s="1"/>
      <c r="O1364" s="1"/>
      <c r="S1364" s="1"/>
      <c r="V1364" s="1"/>
    </row>
    <row r="1365" spans="2:22" x14ac:dyDescent="0.45">
      <c r="B1365" s="1"/>
      <c r="E1365" s="1"/>
      <c r="I1365" s="1"/>
      <c r="L1365" s="1"/>
      <c r="O1365" s="1"/>
      <c r="S1365" s="1"/>
      <c r="V1365" s="1"/>
    </row>
    <row r="1366" spans="2:22" x14ac:dyDescent="0.45">
      <c r="B1366" s="1"/>
      <c r="E1366" s="1"/>
      <c r="I1366" s="1"/>
      <c r="L1366" s="1"/>
      <c r="O1366" s="1"/>
      <c r="S1366" s="1"/>
      <c r="V1366" s="1"/>
    </row>
    <row r="1367" spans="2:22" x14ac:dyDescent="0.45">
      <c r="B1367" s="1"/>
      <c r="E1367" s="1"/>
      <c r="I1367" s="1"/>
      <c r="L1367" s="1"/>
      <c r="O1367" s="1"/>
      <c r="S1367" s="1"/>
      <c r="V1367" s="1"/>
    </row>
    <row r="1368" spans="2:22" x14ac:dyDescent="0.45">
      <c r="B1368" s="1"/>
      <c r="E1368" s="1"/>
      <c r="I1368" s="1"/>
      <c r="L1368" s="1"/>
      <c r="O1368" s="1"/>
      <c r="S1368" s="1"/>
      <c r="V1368" s="1"/>
    </row>
    <row r="1369" spans="2:22" x14ac:dyDescent="0.45">
      <c r="B1369" s="1"/>
      <c r="E1369" s="1"/>
      <c r="I1369" s="1"/>
      <c r="L1369" s="1"/>
      <c r="O1369" s="1"/>
      <c r="S1369" s="1"/>
      <c r="V1369" s="1"/>
    </row>
    <row r="1370" spans="2:22" x14ac:dyDescent="0.45">
      <c r="B1370" s="1"/>
      <c r="E1370" s="1"/>
      <c r="I1370" s="1"/>
      <c r="L1370" s="1"/>
      <c r="O1370" s="1"/>
      <c r="S1370" s="1"/>
      <c r="V1370" s="1"/>
    </row>
    <row r="1371" spans="2:22" x14ac:dyDescent="0.45">
      <c r="B1371" s="1"/>
      <c r="E1371" s="1"/>
      <c r="I1371" s="1"/>
      <c r="L1371" s="1"/>
      <c r="O1371" s="1"/>
      <c r="S1371" s="1"/>
      <c r="V1371" s="1"/>
    </row>
    <row r="1372" spans="2:22" x14ac:dyDescent="0.45">
      <c r="B1372" s="1"/>
      <c r="E1372" s="1"/>
      <c r="I1372" s="1"/>
      <c r="L1372" s="1"/>
      <c r="O1372" s="1"/>
      <c r="S1372" s="1"/>
      <c r="V1372" s="1"/>
    </row>
    <row r="1373" spans="2:22" x14ac:dyDescent="0.45">
      <c r="B1373" s="1"/>
      <c r="E1373" s="1"/>
      <c r="I1373" s="1"/>
      <c r="L1373" s="1"/>
      <c r="O1373" s="1"/>
      <c r="S1373" s="1"/>
      <c r="V1373" s="1"/>
    </row>
    <row r="1374" spans="2:22" x14ac:dyDescent="0.45">
      <c r="B1374" s="1"/>
      <c r="E1374" s="1"/>
      <c r="I1374" s="1"/>
      <c r="L1374" s="1"/>
      <c r="O1374" s="1"/>
      <c r="S1374" s="1"/>
      <c r="V1374" s="1"/>
    </row>
    <row r="1375" spans="2:22" x14ac:dyDescent="0.45">
      <c r="B1375" s="1"/>
      <c r="E1375" s="1"/>
      <c r="I1375" s="1"/>
      <c r="L1375" s="1"/>
      <c r="O1375" s="1"/>
      <c r="S1375" s="1"/>
      <c r="V1375" s="1"/>
    </row>
    <row r="1376" spans="2:22" x14ac:dyDescent="0.45">
      <c r="B1376" s="1"/>
      <c r="E1376" s="1"/>
      <c r="I1376" s="1"/>
      <c r="L1376" s="1"/>
      <c r="O1376" s="1"/>
      <c r="S1376" s="1"/>
      <c r="V1376" s="1"/>
    </row>
    <row r="1377" spans="2:22" x14ac:dyDescent="0.45">
      <c r="B1377" s="1"/>
      <c r="E1377" s="1"/>
      <c r="I1377" s="1"/>
      <c r="L1377" s="1"/>
      <c r="O1377" s="1"/>
      <c r="S1377" s="1"/>
      <c r="V1377" s="1"/>
    </row>
    <row r="1378" spans="2:22" x14ac:dyDescent="0.45">
      <c r="B1378" s="1"/>
      <c r="E1378" s="1"/>
      <c r="I1378" s="1"/>
      <c r="L1378" s="1"/>
      <c r="O1378" s="1"/>
      <c r="S1378" s="1"/>
      <c r="V1378" s="1"/>
    </row>
    <row r="1379" spans="2:22" x14ac:dyDescent="0.45">
      <c r="B1379" s="1"/>
      <c r="E1379" s="1"/>
      <c r="I1379" s="1"/>
      <c r="L1379" s="1"/>
      <c r="O1379" s="1"/>
      <c r="S1379" s="1"/>
      <c r="V1379" s="1"/>
    </row>
    <row r="1380" spans="2:22" x14ac:dyDescent="0.45">
      <c r="B1380" s="1"/>
      <c r="E1380" s="1"/>
      <c r="I1380" s="1"/>
      <c r="L1380" s="1"/>
      <c r="O1380" s="1"/>
      <c r="S1380" s="1"/>
      <c r="V1380" s="1"/>
    </row>
    <row r="1381" spans="2:22" x14ac:dyDescent="0.45">
      <c r="B1381" s="1"/>
      <c r="E1381" s="1"/>
      <c r="I1381" s="1"/>
      <c r="L1381" s="1"/>
      <c r="O1381" s="1"/>
      <c r="S1381" s="1"/>
      <c r="V1381" s="1"/>
    </row>
    <row r="1382" spans="2:22" x14ac:dyDescent="0.45">
      <c r="B1382" s="1"/>
      <c r="E1382" s="1"/>
      <c r="I1382" s="1"/>
      <c r="L1382" s="1"/>
      <c r="O1382" s="1"/>
      <c r="S1382" s="1"/>
      <c r="V1382" s="1"/>
    </row>
    <row r="1383" spans="2:22" x14ac:dyDescent="0.45">
      <c r="B1383" s="1"/>
      <c r="E1383" s="1"/>
      <c r="I1383" s="1"/>
      <c r="L1383" s="1"/>
      <c r="O1383" s="1"/>
      <c r="S1383" s="1"/>
      <c r="V1383" s="1"/>
    </row>
    <row r="1384" spans="2:22" x14ac:dyDescent="0.45">
      <c r="B1384" s="1"/>
      <c r="E1384" s="1"/>
      <c r="I1384" s="1"/>
      <c r="L1384" s="1"/>
      <c r="O1384" s="1"/>
      <c r="S1384" s="1"/>
      <c r="V1384" s="1"/>
    </row>
    <row r="1385" spans="2:22" x14ac:dyDescent="0.45">
      <c r="B1385" s="1"/>
      <c r="E1385" s="1"/>
      <c r="I1385" s="1"/>
      <c r="L1385" s="1"/>
      <c r="O1385" s="1"/>
      <c r="S1385" s="1"/>
      <c r="V1385" s="1"/>
    </row>
    <row r="1386" spans="2:22" x14ac:dyDescent="0.45">
      <c r="B1386" s="1"/>
      <c r="E1386" s="1"/>
      <c r="I1386" s="1"/>
      <c r="L1386" s="1"/>
      <c r="O1386" s="1"/>
      <c r="S1386" s="1"/>
      <c r="V1386" s="1"/>
    </row>
    <row r="1387" spans="2:22" x14ac:dyDescent="0.45">
      <c r="B1387" s="1"/>
      <c r="E1387" s="1"/>
      <c r="I1387" s="1"/>
      <c r="L1387" s="1"/>
      <c r="O1387" s="1"/>
      <c r="S1387" s="1"/>
      <c r="V1387" s="1"/>
    </row>
    <row r="1388" spans="2:22" x14ac:dyDescent="0.45">
      <c r="B1388" s="1"/>
      <c r="E1388" s="1"/>
      <c r="I1388" s="1"/>
      <c r="L1388" s="1"/>
      <c r="O1388" s="1"/>
      <c r="S1388" s="1"/>
      <c r="V1388" s="1"/>
    </row>
    <row r="1389" spans="2:22" x14ac:dyDescent="0.45">
      <c r="B1389" s="1"/>
      <c r="E1389" s="1"/>
      <c r="I1389" s="1"/>
      <c r="L1389" s="1"/>
      <c r="O1389" s="1"/>
      <c r="S1389" s="1"/>
      <c r="V1389" s="1"/>
    </row>
    <row r="1390" spans="2:22" x14ac:dyDescent="0.45">
      <c r="B1390" s="1"/>
      <c r="E1390" s="1"/>
      <c r="I1390" s="1"/>
      <c r="L1390" s="1"/>
      <c r="O1390" s="1"/>
      <c r="S1390" s="1"/>
      <c r="V1390" s="1"/>
    </row>
    <row r="1391" spans="2:22" x14ac:dyDescent="0.45">
      <c r="B1391" s="1"/>
      <c r="E1391" s="1"/>
      <c r="I1391" s="1"/>
      <c r="L1391" s="1"/>
      <c r="O1391" s="1"/>
      <c r="S1391" s="1"/>
      <c r="V1391" s="1"/>
    </row>
    <row r="1392" spans="2:22" x14ac:dyDescent="0.45">
      <c r="B1392" s="1"/>
      <c r="E1392" s="1"/>
      <c r="I1392" s="1"/>
      <c r="L1392" s="1"/>
      <c r="O1392" s="1"/>
      <c r="S1392" s="1"/>
      <c r="V1392" s="1"/>
    </row>
    <row r="1393" spans="2:22" x14ac:dyDescent="0.45">
      <c r="B1393" s="1"/>
      <c r="E1393" s="1"/>
      <c r="I1393" s="1"/>
      <c r="L1393" s="1"/>
      <c r="O1393" s="1"/>
      <c r="S1393" s="1"/>
      <c r="V1393" s="1"/>
    </row>
    <row r="1394" spans="2:22" x14ac:dyDescent="0.45">
      <c r="B1394" s="1"/>
      <c r="E1394" s="1"/>
      <c r="I1394" s="1"/>
      <c r="L1394" s="1"/>
      <c r="O1394" s="1"/>
      <c r="S1394" s="1"/>
      <c r="V1394" s="1"/>
    </row>
    <row r="1395" spans="2:22" x14ac:dyDescent="0.45">
      <c r="B1395" s="1"/>
      <c r="E1395" s="1"/>
      <c r="I1395" s="1"/>
      <c r="L1395" s="1"/>
      <c r="O1395" s="1"/>
      <c r="S1395" s="1"/>
      <c r="V1395" s="1"/>
    </row>
    <row r="1396" spans="2:22" x14ac:dyDescent="0.45">
      <c r="B1396" s="1"/>
      <c r="E1396" s="1"/>
      <c r="I1396" s="1"/>
      <c r="L1396" s="1"/>
      <c r="O1396" s="1"/>
      <c r="S1396" s="1"/>
      <c r="V1396" s="1"/>
    </row>
    <row r="1397" spans="2:22" x14ac:dyDescent="0.45">
      <c r="B1397" s="1"/>
      <c r="E1397" s="1"/>
      <c r="I1397" s="1"/>
      <c r="L1397" s="1"/>
      <c r="O1397" s="1"/>
      <c r="S1397" s="1"/>
      <c r="V1397" s="1"/>
    </row>
    <row r="1398" spans="2:22" x14ac:dyDescent="0.45">
      <c r="B1398" s="1"/>
      <c r="E1398" s="1"/>
      <c r="I1398" s="1"/>
      <c r="L1398" s="1"/>
      <c r="O1398" s="1"/>
      <c r="S1398" s="1"/>
      <c r="V1398" s="1"/>
    </row>
    <row r="1399" spans="2:22" x14ac:dyDescent="0.45">
      <c r="B1399" s="1"/>
      <c r="E1399" s="1"/>
      <c r="I1399" s="1"/>
      <c r="L1399" s="1"/>
      <c r="O1399" s="1"/>
      <c r="S1399" s="1"/>
      <c r="V1399" s="1"/>
    </row>
    <row r="1400" spans="2:22" x14ac:dyDescent="0.45">
      <c r="B1400" s="1"/>
      <c r="E1400" s="1"/>
      <c r="I1400" s="1"/>
      <c r="L1400" s="1"/>
      <c r="O1400" s="1"/>
      <c r="S1400" s="1"/>
      <c r="V1400" s="1"/>
    </row>
    <row r="1401" spans="2:22" x14ac:dyDescent="0.45">
      <c r="B1401" s="1"/>
      <c r="E1401" s="1"/>
      <c r="I1401" s="1"/>
      <c r="L1401" s="1"/>
      <c r="O1401" s="1"/>
      <c r="S1401" s="1"/>
      <c r="V1401" s="1"/>
    </row>
    <row r="1402" spans="2:22" x14ac:dyDescent="0.45">
      <c r="B1402" s="1"/>
      <c r="E1402" s="1"/>
      <c r="I1402" s="1"/>
      <c r="L1402" s="1"/>
      <c r="O1402" s="1"/>
      <c r="S1402" s="1"/>
      <c r="V1402" s="1"/>
    </row>
    <row r="1403" spans="2:22" x14ac:dyDescent="0.45">
      <c r="B1403" s="1"/>
      <c r="E1403" s="1"/>
      <c r="I1403" s="1"/>
      <c r="L1403" s="1"/>
      <c r="O1403" s="1"/>
      <c r="S1403" s="1"/>
      <c r="V1403" s="1"/>
    </row>
    <row r="1404" spans="2:22" x14ac:dyDescent="0.45">
      <c r="B1404" s="1"/>
      <c r="E1404" s="1"/>
      <c r="I1404" s="1"/>
      <c r="L1404" s="1"/>
      <c r="O1404" s="1"/>
      <c r="S1404" s="1"/>
      <c r="V1404" s="1"/>
    </row>
    <row r="1405" spans="2:22" x14ac:dyDescent="0.45">
      <c r="B1405" s="1"/>
      <c r="E1405" s="1"/>
      <c r="I1405" s="1"/>
      <c r="L1405" s="1"/>
      <c r="O1405" s="1"/>
      <c r="S1405" s="1"/>
      <c r="V1405" s="1"/>
    </row>
    <row r="1406" spans="2:22" x14ac:dyDescent="0.45">
      <c r="B1406" s="1"/>
      <c r="E1406" s="1"/>
      <c r="I1406" s="1"/>
      <c r="L1406" s="1"/>
      <c r="O1406" s="1"/>
      <c r="S1406" s="1"/>
      <c r="V1406" s="1"/>
    </row>
    <row r="1407" spans="2:22" x14ac:dyDescent="0.45">
      <c r="B1407" s="1"/>
      <c r="E1407" s="1"/>
      <c r="I1407" s="1"/>
      <c r="L1407" s="1"/>
      <c r="O1407" s="1"/>
      <c r="S1407" s="1"/>
      <c r="V1407" s="1"/>
    </row>
    <row r="1408" spans="2:22" x14ac:dyDescent="0.45">
      <c r="B1408" s="1"/>
      <c r="E1408" s="1"/>
      <c r="I1408" s="1"/>
      <c r="L1408" s="1"/>
      <c r="O1408" s="1"/>
      <c r="S1408" s="1"/>
      <c r="V1408" s="1"/>
    </row>
    <row r="1409" spans="2:22" x14ac:dyDescent="0.45">
      <c r="B1409" s="1"/>
      <c r="E1409" s="1"/>
      <c r="I1409" s="1"/>
      <c r="L1409" s="1"/>
      <c r="O1409" s="1"/>
      <c r="S1409" s="1"/>
      <c r="V1409" s="1"/>
    </row>
    <row r="1410" spans="2:22" x14ac:dyDescent="0.45">
      <c r="B1410" s="1"/>
      <c r="E1410" s="1"/>
      <c r="I1410" s="1"/>
      <c r="L1410" s="1"/>
      <c r="O1410" s="1"/>
      <c r="S1410" s="1"/>
      <c r="V1410" s="1"/>
    </row>
    <row r="1411" spans="2:22" x14ac:dyDescent="0.45">
      <c r="B1411" s="1"/>
      <c r="E1411" s="1"/>
      <c r="I1411" s="1"/>
      <c r="L1411" s="1"/>
      <c r="O1411" s="1"/>
      <c r="S1411" s="1"/>
      <c r="V1411" s="1"/>
    </row>
    <row r="1412" spans="2:22" x14ac:dyDescent="0.45">
      <c r="B1412" s="1"/>
      <c r="E1412" s="1"/>
      <c r="I1412" s="1"/>
      <c r="L1412" s="1"/>
      <c r="O1412" s="1"/>
      <c r="S1412" s="1"/>
      <c r="V1412" s="1"/>
    </row>
    <row r="1413" spans="2:22" x14ac:dyDescent="0.45">
      <c r="B1413" s="1"/>
      <c r="E1413" s="1"/>
      <c r="I1413" s="1"/>
      <c r="L1413" s="1"/>
      <c r="O1413" s="1"/>
      <c r="S1413" s="1"/>
      <c r="V1413" s="1"/>
    </row>
    <row r="1414" spans="2:22" x14ac:dyDescent="0.45">
      <c r="B1414" s="1"/>
      <c r="E1414" s="1"/>
      <c r="I1414" s="1"/>
      <c r="L1414" s="1"/>
      <c r="O1414" s="1"/>
      <c r="S1414" s="1"/>
      <c r="V1414" s="1"/>
    </row>
    <row r="1415" spans="2:22" x14ac:dyDescent="0.45">
      <c r="B1415" s="1"/>
      <c r="E1415" s="1"/>
      <c r="I1415" s="1"/>
      <c r="L1415" s="1"/>
      <c r="O1415" s="1"/>
      <c r="S1415" s="1"/>
      <c r="V1415" s="1"/>
    </row>
    <row r="1416" spans="2:22" x14ac:dyDescent="0.45">
      <c r="B1416" s="1"/>
      <c r="E1416" s="1"/>
      <c r="I1416" s="1"/>
      <c r="L1416" s="1"/>
      <c r="O1416" s="1"/>
      <c r="S1416" s="1"/>
      <c r="V1416" s="1"/>
    </row>
    <row r="1417" spans="2:22" x14ac:dyDescent="0.45">
      <c r="B1417" s="1"/>
      <c r="E1417" s="1"/>
      <c r="I1417" s="1"/>
      <c r="L1417" s="1"/>
      <c r="O1417" s="1"/>
      <c r="S1417" s="1"/>
      <c r="V1417" s="1"/>
    </row>
    <row r="1418" spans="2:22" x14ac:dyDescent="0.45">
      <c r="B1418" s="1"/>
      <c r="E1418" s="1"/>
      <c r="I1418" s="1"/>
      <c r="L1418" s="1"/>
      <c r="O1418" s="1"/>
      <c r="S1418" s="1"/>
      <c r="V1418" s="1"/>
    </row>
    <row r="1419" spans="2:22" x14ac:dyDescent="0.45">
      <c r="B1419" s="1"/>
      <c r="E1419" s="1"/>
      <c r="I1419" s="1"/>
      <c r="L1419" s="1"/>
      <c r="O1419" s="1"/>
      <c r="S1419" s="1"/>
      <c r="V1419" s="1"/>
    </row>
    <row r="1420" spans="2:22" x14ac:dyDescent="0.45">
      <c r="B1420" s="1"/>
      <c r="E1420" s="1"/>
      <c r="I1420" s="1"/>
      <c r="L1420" s="1"/>
      <c r="O1420" s="1"/>
      <c r="S1420" s="1"/>
      <c r="V1420" s="1"/>
    </row>
    <row r="1421" spans="2:22" x14ac:dyDescent="0.45">
      <c r="B1421" s="1"/>
      <c r="E1421" s="1"/>
      <c r="I1421" s="1"/>
      <c r="L1421" s="1"/>
      <c r="O1421" s="1"/>
      <c r="S1421" s="1"/>
      <c r="V1421" s="1"/>
    </row>
    <row r="1422" spans="2:22" x14ac:dyDescent="0.45">
      <c r="B1422" s="1"/>
      <c r="E1422" s="1"/>
      <c r="I1422" s="1"/>
      <c r="L1422" s="1"/>
      <c r="O1422" s="1"/>
      <c r="S1422" s="1"/>
      <c r="V1422" s="1"/>
    </row>
    <row r="1423" spans="2:22" x14ac:dyDescent="0.45">
      <c r="B1423" s="1"/>
      <c r="E1423" s="1"/>
      <c r="I1423" s="1"/>
      <c r="L1423" s="1"/>
      <c r="O1423" s="1"/>
      <c r="S1423" s="1"/>
      <c r="V1423" s="1"/>
    </row>
    <row r="1424" spans="2:22" x14ac:dyDescent="0.45">
      <c r="B1424" s="1"/>
      <c r="E1424" s="1"/>
      <c r="I1424" s="1"/>
      <c r="L1424" s="1"/>
      <c r="O1424" s="1"/>
      <c r="S1424" s="1"/>
      <c r="V1424" s="1"/>
    </row>
    <row r="1425" spans="2:22" x14ac:dyDescent="0.45">
      <c r="B1425" s="1"/>
      <c r="E1425" s="1"/>
      <c r="I1425" s="1"/>
      <c r="L1425" s="1"/>
      <c r="O1425" s="1"/>
      <c r="S1425" s="1"/>
      <c r="V1425" s="1"/>
    </row>
    <row r="1426" spans="2:22" x14ac:dyDescent="0.45">
      <c r="B1426" s="1"/>
      <c r="E1426" s="1"/>
      <c r="I1426" s="1"/>
      <c r="L1426" s="1"/>
      <c r="O1426" s="1"/>
      <c r="S1426" s="1"/>
      <c r="V1426" s="1"/>
    </row>
    <row r="1427" spans="2:22" x14ac:dyDescent="0.45">
      <c r="B1427" s="1"/>
      <c r="E1427" s="1"/>
      <c r="I1427" s="1"/>
      <c r="L1427" s="1"/>
      <c r="O1427" s="1"/>
      <c r="S1427" s="1"/>
      <c r="V1427" s="1"/>
    </row>
    <row r="1428" spans="2:22" x14ac:dyDescent="0.45">
      <c r="B1428" s="1"/>
      <c r="E1428" s="1"/>
      <c r="I1428" s="1"/>
      <c r="L1428" s="1"/>
      <c r="O1428" s="1"/>
      <c r="S1428" s="1"/>
      <c r="V1428" s="1"/>
    </row>
    <row r="1429" spans="2:22" x14ac:dyDescent="0.45">
      <c r="B1429" s="1"/>
      <c r="E1429" s="1"/>
      <c r="I1429" s="1"/>
      <c r="L1429" s="1"/>
      <c r="O1429" s="1"/>
      <c r="S1429" s="1"/>
      <c r="V1429" s="1"/>
    </row>
    <row r="1430" spans="2:22" x14ac:dyDescent="0.45">
      <c r="B1430" s="1"/>
      <c r="E1430" s="1"/>
      <c r="I1430" s="1"/>
      <c r="L1430" s="1"/>
      <c r="O1430" s="1"/>
      <c r="S1430" s="1"/>
      <c r="V1430" s="1"/>
    </row>
    <row r="1431" spans="2:22" x14ac:dyDescent="0.45">
      <c r="B1431" s="1"/>
      <c r="E1431" s="1"/>
      <c r="I1431" s="1"/>
      <c r="L1431" s="1"/>
      <c r="O1431" s="1"/>
      <c r="S1431" s="1"/>
      <c r="V1431" s="1"/>
    </row>
    <row r="1432" spans="2:22" x14ac:dyDescent="0.45">
      <c r="B1432" s="1"/>
      <c r="E1432" s="1"/>
      <c r="I1432" s="1"/>
      <c r="L1432" s="1"/>
      <c r="O1432" s="1"/>
      <c r="S1432" s="1"/>
      <c r="V1432" s="1"/>
    </row>
    <row r="1433" spans="2:22" x14ac:dyDescent="0.45">
      <c r="B1433" s="1"/>
      <c r="E1433" s="1"/>
      <c r="I1433" s="1"/>
      <c r="L1433" s="1"/>
      <c r="O1433" s="1"/>
      <c r="S1433" s="1"/>
      <c r="V1433" s="1"/>
    </row>
    <row r="1434" spans="2:22" x14ac:dyDescent="0.45">
      <c r="B1434" s="1"/>
      <c r="E1434" s="1"/>
      <c r="I1434" s="1"/>
      <c r="L1434" s="1"/>
      <c r="O1434" s="1"/>
      <c r="S1434" s="1"/>
      <c r="V1434" s="1"/>
    </row>
    <row r="1435" spans="2:22" x14ac:dyDescent="0.45">
      <c r="B1435" s="1"/>
      <c r="E1435" s="1"/>
      <c r="I1435" s="1"/>
      <c r="L1435" s="1"/>
      <c r="O1435" s="1"/>
      <c r="S1435" s="1"/>
      <c r="V1435" s="1"/>
    </row>
    <row r="1436" spans="2:22" x14ac:dyDescent="0.45">
      <c r="B1436" s="1"/>
      <c r="E1436" s="1"/>
      <c r="I1436" s="1"/>
      <c r="L1436" s="1"/>
      <c r="O1436" s="1"/>
      <c r="S1436" s="1"/>
      <c r="V1436" s="1"/>
    </row>
    <row r="1437" spans="2:22" x14ac:dyDescent="0.45">
      <c r="B1437" s="1"/>
      <c r="E1437" s="1"/>
      <c r="I1437" s="1"/>
      <c r="L1437" s="1"/>
      <c r="O1437" s="1"/>
      <c r="S1437" s="1"/>
      <c r="V1437" s="1"/>
    </row>
    <row r="1438" spans="2:22" x14ac:dyDescent="0.45">
      <c r="B1438" s="1"/>
      <c r="E1438" s="1"/>
      <c r="I1438" s="1"/>
      <c r="L1438" s="1"/>
      <c r="O1438" s="1"/>
      <c r="S1438" s="1"/>
      <c r="V1438" s="1"/>
    </row>
    <row r="1439" spans="2:22" x14ac:dyDescent="0.45">
      <c r="B1439" s="1"/>
      <c r="E1439" s="1"/>
      <c r="I1439" s="1"/>
      <c r="L1439" s="1"/>
      <c r="O1439" s="1"/>
      <c r="S1439" s="1"/>
      <c r="V1439" s="1"/>
    </row>
    <row r="1440" spans="2:22" x14ac:dyDescent="0.45">
      <c r="B1440" s="1"/>
      <c r="E1440" s="1"/>
      <c r="I1440" s="1"/>
      <c r="L1440" s="1"/>
      <c r="O1440" s="1"/>
      <c r="S1440" s="1"/>
      <c r="V1440" s="1"/>
    </row>
    <row r="1441" spans="2:22" x14ac:dyDescent="0.45">
      <c r="B1441" s="1"/>
      <c r="E1441" s="1"/>
      <c r="I1441" s="1"/>
      <c r="L1441" s="1"/>
      <c r="O1441" s="1"/>
      <c r="S1441" s="1"/>
      <c r="V1441" s="1"/>
    </row>
    <row r="1442" spans="2:22" x14ac:dyDescent="0.45">
      <c r="B1442" s="1"/>
      <c r="E1442" s="1"/>
      <c r="I1442" s="1"/>
      <c r="L1442" s="1"/>
      <c r="O1442" s="1"/>
      <c r="S1442" s="1"/>
      <c r="V1442" s="1"/>
    </row>
    <row r="1443" spans="2:22" x14ac:dyDescent="0.45">
      <c r="B1443" s="1"/>
      <c r="E1443" s="1"/>
      <c r="I1443" s="1"/>
      <c r="L1443" s="1"/>
      <c r="O1443" s="1"/>
      <c r="S1443" s="1"/>
      <c r="V1443" s="1"/>
    </row>
    <row r="1444" spans="2:22" x14ac:dyDescent="0.45">
      <c r="B1444" s="1"/>
      <c r="E1444" s="1"/>
      <c r="I1444" s="1"/>
      <c r="L1444" s="1"/>
      <c r="O1444" s="1"/>
      <c r="S1444" s="1"/>
      <c r="V1444" s="1"/>
    </row>
    <row r="1445" spans="2:22" x14ac:dyDescent="0.45">
      <c r="B1445" s="1"/>
      <c r="E1445" s="1"/>
      <c r="I1445" s="1"/>
      <c r="L1445" s="1"/>
      <c r="O1445" s="1"/>
      <c r="S1445" s="1"/>
      <c r="V1445" s="1"/>
    </row>
    <row r="1446" spans="2:22" x14ac:dyDescent="0.45">
      <c r="B1446" s="1"/>
      <c r="E1446" s="1"/>
      <c r="I1446" s="1"/>
      <c r="L1446" s="1"/>
      <c r="O1446" s="1"/>
      <c r="S1446" s="1"/>
      <c r="V1446" s="1"/>
    </row>
    <row r="1447" spans="2:22" x14ac:dyDescent="0.45">
      <c r="B1447" s="1"/>
      <c r="E1447" s="1"/>
      <c r="I1447" s="1"/>
      <c r="L1447" s="1"/>
      <c r="O1447" s="1"/>
      <c r="S1447" s="1"/>
      <c r="V1447" s="1"/>
    </row>
    <row r="1448" spans="2:22" x14ac:dyDescent="0.45">
      <c r="B1448" s="1"/>
      <c r="E1448" s="1"/>
      <c r="I1448" s="1"/>
      <c r="L1448" s="1"/>
      <c r="O1448" s="1"/>
      <c r="S1448" s="1"/>
      <c r="V1448" s="1"/>
    </row>
    <row r="1449" spans="2:22" x14ac:dyDescent="0.45">
      <c r="B1449" s="1"/>
      <c r="E1449" s="1"/>
      <c r="I1449" s="1"/>
      <c r="L1449" s="1"/>
      <c r="O1449" s="1"/>
      <c r="S1449" s="1"/>
      <c r="V1449" s="1"/>
    </row>
    <row r="1450" spans="2:22" x14ac:dyDescent="0.45">
      <c r="B1450" s="1"/>
      <c r="E1450" s="1"/>
      <c r="I1450" s="1"/>
      <c r="L1450" s="1"/>
      <c r="O1450" s="1"/>
      <c r="S1450" s="1"/>
      <c r="V1450" s="1"/>
    </row>
    <row r="1451" spans="2:22" x14ac:dyDescent="0.45">
      <c r="B1451" s="1"/>
      <c r="E1451" s="1"/>
      <c r="I1451" s="1"/>
      <c r="L1451" s="1"/>
      <c r="O1451" s="1"/>
      <c r="S1451" s="1"/>
      <c r="V1451" s="1"/>
    </row>
    <row r="1452" spans="2:22" x14ac:dyDescent="0.45">
      <c r="B1452" s="1"/>
      <c r="E1452" s="1"/>
      <c r="I1452" s="1"/>
      <c r="L1452" s="1"/>
      <c r="O1452" s="1"/>
      <c r="S1452" s="1"/>
      <c r="V1452" s="1"/>
    </row>
    <row r="1453" spans="2:22" x14ac:dyDescent="0.45">
      <c r="B1453" s="1"/>
      <c r="E1453" s="1"/>
      <c r="I1453" s="1"/>
      <c r="L1453" s="1"/>
      <c r="O1453" s="1"/>
      <c r="S1453" s="1"/>
      <c r="V1453" s="1"/>
    </row>
    <row r="1454" spans="2:22" x14ac:dyDescent="0.45">
      <c r="B1454" s="1"/>
      <c r="E1454" s="1"/>
      <c r="I1454" s="1"/>
      <c r="L1454" s="1"/>
      <c r="O1454" s="1"/>
      <c r="S1454" s="1"/>
      <c r="V1454" s="1"/>
    </row>
    <row r="1455" spans="2:22" x14ac:dyDescent="0.45">
      <c r="B1455" s="1"/>
      <c r="E1455" s="1"/>
      <c r="I1455" s="1"/>
      <c r="L1455" s="1"/>
      <c r="O1455" s="1"/>
      <c r="S1455" s="1"/>
      <c r="V1455" s="1"/>
    </row>
    <row r="1456" spans="2:22" x14ac:dyDescent="0.45">
      <c r="B1456" s="1"/>
      <c r="E1456" s="1"/>
      <c r="I1456" s="1"/>
      <c r="L1456" s="1"/>
      <c r="O1456" s="1"/>
      <c r="S1456" s="1"/>
      <c r="V1456" s="1"/>
    </row>
    <row r="1457" spans="2:22" x14ac:dyDescent="0.45">
      <c r="B1457" s="1"/>
      <c r="E1457" s="1"/>
      <c r="I1457" s="1"/>
      <c r="L1457" s="1"/>
      <c r="O1457" s="1"/>
      <c r="S1457" s="1"/>
      <c r="V1457" s="1"/>
    </row>
    <row r="1458" spans="2:22" x14ac:dyDescent="0.45">
      <c r="B1458" s="1"/>
      <c r="E1458" s="1"/>
      <c r="I1458" s="1"/>
      <c r="L1458" s="1"/>
      <c r="O1458" s="1"/>
      <c r="S1458" s="1"/>
      <c r="V1458" s="1"/>
    </row>
    <row r="1459" spans="2:22" x14ac:dyDescent="0.45">
      <c r="B1459" s="1"/>
      <c r="E1459" s="1"/>
      <c r="I1459" s="1"/>
      <c r="L1459" s="1"/>
      <c r="O1459" s="1"/>
      <c r="S1459" s="1"/>
      <c r="V1459" s="1"/>
    </row>
    <row r="1460" spans="2:22" x14ac:dyDescent="0.45">
      <c r="B1460" s="1"/>
      <c r="E1460" s="1"/>
      <c r="I1460" s="1"/>
      <c r="L1460" s="1"/>
      <c r="O1460" s="1"/>
      <c r="S1460" s="1"/>
      <c r="V1460" s="1"/>
    </row>
    <row r="1461" spans="2:22" x14ac:dyDescent="0.45">
      <c r="B1461" s="1"/>
      <c r="E1461" s="1"/>
      <c r="I1461" s="1"/>
      <c r="L1461" s="1"/>
      <c r="O1461" s="1"/>
      <c r="S1461" s="1"/>
      <c r="V1461" s="1"/>
    </row>
    <row r="1462" spans="2:22" x14ac:dyDescent="0.45">
      <c r="B1462" s="1"/>
      <c r="E1462" s="1"/>
      <c r="I1462" s="1"/>
      <c r="L1462" s="1"/>
      <c r="O1462" s="1"/>
      <c r="S1462" s="1"/>
      <c r="V1462" s="1"/>
    </row>
    <row r="1463" spans="2:22" x14ac:dyDescent="0.45">
      <c r="B1463" s="1"/>
      <c r="E1463" s="1"/>
      <c r="I1463" s="1"/>
      <c r="L1463" s="1"/>
      <c r="O1463" s="1"/>
      <c r="S1463" s="1"/>
      <c r="V1463" s="1"/>
    </row>
    <row r="1464" spans="2:22" x14ac:dyDescent="0.45">
      <c r="B1464" s="1"/>
      <c r="E1464" s="1"/>
      <c r="I1464" s="1"/>
      <c r="L1464" s="1"/>
      <c r="O1464" s="1"/>
      <c r="S1464" s="1"/>
      <c r="V1464" s="1"/>
    </row>
    <row r="1465" spans="2:22" x14ac:dyDescent="0.45">
      <c r="B1465" s="1"/>
      <c r="E1465" s="1"/>
      <c r="I1465" s="1"/>
      <c r="L1465" s="1"/>
      <c r="O1465" s="1"/>
      <c r="S1465" s="1"/>
      <c r="V1465" s="1"/>
    </row>
    <row r="1466" spans="2:22" x14ac:dyDescent="0.45">
      <c r="B1466" s="1"/>
      <c r="E1466" s="1"/>
      <c r="I1466" s="1"/>
      <c r="L1466" s="1"/>
      <c r="O1466" s="1"/>
      <c r="S1466" s="1"/>
      <c r="V1466" s="1"/>
    </row>
    <row r="1467" spans="2:22" x14ac:dyDescent="0.45">
      <c r="B1467" s="1"/>
      <c r="E1467" s="1"/>
      <c r="I1467" s="1"/>
      <c r="L1467" s="1"/>
      <c r="O1467" s="1"/>
      <c r="S1467" s="1"/>
      <c r="V1467" s="1"/>
    </row>
    <row r="1468" spans="2:22" x14ac:dyDescent="0.45">
      <c r="B1468" s="1"/>
      <c r="E1468" s="1"/>
      <c r="I1468" s="1"/>
      <c r="L1468" s="1"/>
      <c r="O1468" s="1"/>
      <c r="S1468" s="1"/>
      <c r="V1468" s="1"/>
    </row>
    <row r="1469" spans="2:22" x14ac:dyDescent="0.45">
      <c r="B1469" s="1"/>
      <c r="E1469" s="1"/>
      <c r="I1469" s="1"/>
      <c r="L1469" s="1"/>
      <c r="O1469" s="1"/>
      <c r="S1469" s="1"/>
      <c r="V1469" s="1"/>
    </row>
    <row r="1470" spans="2:22" x14ac:dyDescent="0.45">
      <c r="B1470" s="1"/>
      <c r="E1470" s="1"/>
      <c r="I1470" s="1"/>
      <c r="L1470" s="1"/>
      <c r="O1470" s="1"/>
      <c r="S1470" s="1"/>
      <c r="V1470" s="1"/>
    </row>
    <row r="1471" spans="2:22" x14ac:dyDescent="0.45">
      <c r="B1471" s="1"/>
      <c r="E1471" s="1"/>
      <c r="I1471" s="1"/>
      <c r="L1471" s="1"/>
      <c r="O1471" s="1"/>
      <c r="S1471" s="1"/>
      <c r="V1471" s="1"/>
    </row>
    <row r="1472" spans="2:22" x14ac:dyDescent="0.45">
      <c r="B1472" s="1"/>
      <c r="E1472" s="1"/>
      <c r="I1472" s="1"/>
      <c r="L1472" s="1"/>
      <c r="O1472" s="1"/>
      <c r="S1472" s="1"/>
      <c r="V1472" s="1"/>
    </row>
    <row r="1473" spans="2:22" x14ac:dyDescent="0.45">
      <c r="B1473" s="1"/>
      <c r="E1473" s="1"/>
      <c r="I1473" s="1"/>
      <c r="L1473" s="1"/>
      <c r="O1473" s="1"/>
      <c r="S1473" s="1"/>
      <c r="V1473" s="1"/>
    </row>
    <row r="1474" spans="2:22" x14ac:dyDescent="0.45">
      <c r="B1474" s="1"/>
      <c r="E1474" s="1"/>
      <c r="I1474" s="1"/>
      <c r="L1474" s="1"/>
      <c r="O1474" s="1"/>
      <c r="S1474" s="1"/>
      <c r="V1474" s="1"/>
    </row>
    <row r="1475" spans="2:22" x14ac:dyDescent="0.45">
      <c r="B1475" s="1"/>
      <c r="E1475" s="1"/>
      <c r="I1475" s="1"/>
      <c r="L1475" s="1"/>
      <c r="O1475" s="1"/>
      <c r="S1475" s="1"/>
      <c r="V1475" s="1"/>
    </row>
    <row r="1476" spans="2:22" x14ac:dyDescent="0.45">
      <c r="B1476" s="1"/>
      <c r="E1476" s="1"/>
      <c r="I1476" s="1"/>
      <c r="L1476" s="1"/>
      <c r="O1476" s="1"/>
      <c r="S1476" s="1"/>
      <c r="V1476" s="1"/>
    </row>
    <row r="1477" spans="2:22" x14ac:dyDescent="0.45">
      <c r="B1477" s="1"/>
      <c r="E1477" s="1"/>
      <c r="I1477" s="1"/>
      <c r="L1477" s="1"/>
      <c r="O1477" s="1"/>
      <c r="S1477" s="1"/>
      <c r="V1477" s="1"/>
    </row>
    <row r="1478" spans="2:22" x14ac:dyDescent="0.45">
      <c r="B1478" s="1"/>
      <c r="E1478" s="1"/>
      <c r="I1478" s="1"/>
      <c r="L1478" s="1"/>
      <c r="O1478" s="1"/>
      <c r="S1478" s="1"/>
      <c r="V1478" s="1"/>
    </row>
    <row r="1479" spans="2:22" x14ac:dyDescent="0.45">
      <c r="B1479" s="1"/>
      <c r="E1479" s="1"/>
      <c r="I1479" s="1"/>
      <c r="L1479" s="1"/>
      <c r="O1479" s="1"/>
      <c r="S1479" s="1"/>
      <c r="V1479" s="1"/>
    </row>
    <row r="1480" spans="2:22" x14ac:dyDescent="0.45">
      <c r="B1480" s="1"/>
      <c r="E1480" s="1"/>
      <c r="I1480" s="1"/>
      <c r="L1480" s="1"/>
      <c r="O1480" s="1"/>
      <c r="S1480" s="1"/>
      <c r="V1480" s="1"/>
    </row>
    <row r="1481" spans="2:22" x14ac:dyDescent="0.45">
      <c r="B1481" s="1"/>
      <c r="E1481" s="1"/>
      <c r="I1481" s="1"/>
      <c r="L1481" s="1"/>
      <c r="O1481" s="1"/>
      <c r="S1481" s="1"/>
      <c r="V1481" s="1"/>
    </row>
    <row r="1482" spans="2:22" x14ac:dyDescent="0.45">
      <c r="B1482" s="1"/>
      <c r="E1482" s="1"/>
      <c r="I1482" s="1"/>
      <c r="L1482" s="1"/>
      <c r="O1482" s="1"/>
      <c r="S1482" s="1"/>
      <c r="V1482" s="1"/>
    </row>
    <row r="1483" spans="2:22" x14ac:dyDescent="0.45">
      <c r="B1483" s="1"/>
      <c r="E1483" s="1"/>
      <c r="I1483" s="1"/>
      <c r="L1483" s="1"/>
      <c r="O1483" s="1"/>
      <c r="S1483" s="1"/>
      <c r="V1483" s="1"/>
    </row>
    <row r="1484" spans="2:22" x14ac:dyDescent="0.45">
      <c r="B1484" s="1"/>
      <c r="E1484" s="1"/>
      <c r="I1484" s="1"/>
      <c r="L1484" s="1"/>
      <c r="O1484" s="1"/>
      <c r="S1484" s="1"/>
      <c r="V1484" s="1"/>
    </row>
    <row r="1485" spans="2:22" x14ac:dyDescent="0.45">
      <c r="B1485" s="1"/>
      <c r="E1485" s="1"/>
      <c r="I1485" s="1"/>
      <c r="L1485" s="1"/>
      <c r="O1485" s="1"/>
      <c r="S1485" s="1"/>
      <c r="V1485" s="1"/>
    </row>
    <row r="1486" spans="2:22" x14ac:dyDescent="0.45">
      <c r="B1486" s="1"/>
      <c r="E1486" s="1"/>
      <c r="I1486" s="1"/>
      <c r="L1486" s="1"/>
      <c r="O1486" s="1"/>
      <c r="S1486" s="1"/>
      <c r="V1486" s="1"/>
    </row>
    <row r="1487" spans="2:22" x14ac:dyDescent="0.45">
      <c r="B1487" s="1"/>
      <c r="E1487" s="1"/>
      <c r="I1487" s="1"/>
      <c r="L1487" s="1"/>
      <c r="O1487" s="1"/>
      <c r="S1487" s="1"/>
      <c r="V1487" s="1"/>
    </row>
    <row r="1488" spans="2:22" x14ac:dyDescent="0.45">
      <c r="B1488" s="1"/>
      <c r="E1488" s="1"/>
      <c r="I1488" s="1"/>
      <c r="L1488" s="1"/>
      <c r="O1488" s="1"/>
      <c r="S1488" s="1"/>
      <c r="V1488" s="1"/>
    </row>
    <row r="1489" spans="2:22" x14ac:dyDescent="0.45">
      <c r="B1489" s="1"/>
      <c r="E1489" s="1"/>
      <c r="I1489" s="1"/>
      <c r="L1489" s="1"/>
      <c r="O1489" s="1"/>
      <c r="S1489" s="1"/>
      <c r="V1489" s="1"/>
    </row>
    <row r="1490" spans="2:22" x14ac:dyDescent="0.45">
      <c r="B1490" s="1"/>
      <c r="E1490" s="1"/>
      <c r="I1490" s="1"/>
      <c r="L1490" s="1"/>
      <c r="O1490" s="1"/>
      <c r="S1490" s="1"/>
      <c r="V1490" s="1"/>
    </row>
    <row r="1491" spans="2:22" x14ac:dyDescent="0.45">
      <c r="B1491" s="1"/>
      <c r="E1491" s="1"/>
      <c r="I1491" s="1"/>
      <c r="L1491" s="1"/>
      <c r="O1491" s="1"/>
      <c r="S1491" s="1"/>
      <c r="V1491" s="1"/>
    </row>
    <row r="1492" spans="2:22" x14ac:dyDescent="0.45">
      <c r="B1492" s="1"/>
      <c r="E1492" s="1"/>
      <c r="I1492" s="1"/>
      <c r="L1492" s="1"/>
      <c r="O1492" s="1"/>
      <c r="S1492" s="1"/>
      <c r="V1492" s="1"/>
    </row>
    <row r="1493" spans="2:22" x14ac:dyDescent="0.45">
      <c r="B1493" s="1"/>
      <c r="E1493" s="1"/>
      <c r="I1493" s="1"/>
      <c r="L1493" s="1"/>
      <c r="O1493" s="1"/>
      <c r="S1493" s="1"/>
      <c r="V1493" s="1"/>
    </row>
    <row r="1494" spans="2:22" x14ac:dyDescent="0.45">
      <c r="B1494" s="1"/>
      <c r="E1494" s="1"/>
      <c r="I1494" s="1"/>
      <c r="L1494" s="1"/>
      <c r="O1494" s="1"/>
      <c r="S1494" s="1"/>
      <c r="V1494" s="1"/>
    </row>
    <row r="1495" spans="2:22" x14ac:dyDescent="0.45">
      <c r="B1495" s="1"/>
      <c r="E1495" s="1"/>
      <c r="I1495" s="1"/>
      <c r="L1495" s="1"/>
      <c r="O1495" s="1"/>
      <c r="S1495" s="1"/>
      <c r="V1495" s="1"/>
    </row>
    <row r="1496" spans="2:22" x14ac:dyDescent="0.45">
      <c r="B1496" s="1"/>
      <c r="E1496" s="1"/>
      <c r="I1496" s="1"/>
      <c r="L1496" s="1"/>
      <c r="O1496" s="1"/>
      <c r="S1496" s="1"/>
      <c r="V1496" s="1"/>
    </row>
    <row r="1497" spans="2:22" x14ac:dyDescent="0.45">
      <c r="B1497" s="1"/>
      <c r="E1497" s="1"/>
      <c r="I1497" s="1"/>
      <c r="L1497" s="1"/>
      <c r="O1497" s="1"/>
      <c r="S1497" s="1"/>
      <c r="V1497" s="1"/>
    </row>
    <row r="1498" spans="2:22" x14ac:dyDescent="0.45">
      <c r="B1498" s="1"/>
      <c r="E1498" s="1"/>
      <c r="I1498" s="1"/>
      <c r="L1498" s="1"/>
      <c r="O1498" s="1"/>
      <c r="S1498" s="1"/>
      <c r="V1498" s="1"/>
    </row>
    <row r="1499" spans="2:22" x14ac:dyDescent="0.45">
      <c r="B1499" s="1"/>
      <c r="E1499" s="1"/>
      <c r="I1499" s="1"/>
      <c r="L1499" s="1"/>
      <c r="O1499" s="1"/>
      <c r="S1499" s="1"/>
      <c r="V1499" s="1"/>
    </row>
    <row r="1500" spans="2:22" x14ac:dyDescent="0.45">
      <c r="B1500" s="1"/>
      <c r="E1500" s="1"/>
      <c r="I1500" s="1"/>
      <c r="L1500" s="1"/>
      <c r="O1500" s="1"/>
      <c r="S1500" s="1"/>
      <c r="V1500" s="1"/>
    </row>
    <row r="1501" spans="2:22" x14ac:dyDescent="0.45">
      <c r="B1501" s="1"/>
      <c r="E1501" s="1"/>
      <c r="I1501" s="1"/>
      <c r="L1501" s="1"/>
      <c r="O1501" s="1"/>
      <c r="S1501" s="1"/>
      <c r="V1501" s="1"/>
    </row>
    <row r="1502" spans="2:22" x14ac:dyDescent="0.45">
      <c r="B1502" s="1"/>
      <c r="E1502" s="1"/>
      <c r="I1502" s="1"/>
      <c r="L1502" s="1"/>
      <c r="O1502" s="1"/>
      <c r="S1502" s="1"/>
      <c r="V1502" s="1"/>
    </row>
    <row r="1503" spans="2:22" x14ac:dyDescent="0.45">
      <c r="B1503" s="1"/>
      <c r="E1503" s="1"/>
      <c r="I1503" s="1"/>
      <c r="L1503" s="1"/>
      <c r="O1503" s="1"/>
      <c r="S1503" s="1"/>
      <c r="V1503" s="1"/>
    </row>
    <row r="1504" spans="2:22" x14ac:dyDescent="0.45">
      <c r="B1504" s="1"/>
      <c r="E1504" s="1"/>
      <c r="I1504" s="1"/>
      <c r="L1504" s="1"/>
      <c r="O1504" s="1"/>
      <c r="S1504" s="1"/>
      <c r="V1504" s="1"/>
    </row>
    <row r="1505" spans="2:22" x14ac:dyDescent="0.45">
      <c r="B1505" s="1"/>
      <c r="E1505" s="1"/>
      <c r="I1505" s="1"/>
      <c r="L1505" s="1"/>
      <c r="O1505" s="1"/>
      <c r="S1505" s="1"/>
      <c r="V1505" s="1"/>
    </row>
    <row r="1506" spans="2:22" x14ac:dyDescent="0.45">
      <c r="B1506" s="1"/>
      <c r="E1506" s="1"/>
      <c r="I1506" s="1"/>
      <c r="L1506" s="1"/>
      <c r="O1506" s="1"/>
      <c r="S1506" s="1"/>
      <c r="V1506" s="1"/>
    </row>
    <row r="1507" spans="2:22" x14ac:dyDescent="0.45">
      <c r="B1507" s="1"/>
      <c r="E1507" s="1"/>
      <c r="I1507" s="1"/>
      <c r="L1507" s="1"/>
      <c r="O1507" s="1"/>
      <c r="S1507" s="1"/>
      <c r="V1507" s="1"/>
    </row>
    <row r="1508" spans="2:22" x14ac:dyDescent="0.45">
      <c r="B1508" s="1"/>
      <c r="E1508" s="1"/>
      <c r="I1508" s="1"/>
      <c r="L1508" s="1"/>
      <c r="O1508" s="1"/>
      <c r="S1508" s="1"/>
      <c r="V1508" s="1"/>
    </row>
    <row r="1509" spans="2:22" x14ac:dyDescent="0.45">
      <c r="B1509" s="1"/>
      <c r="E1509" s="1"/>
      <c r="I1509" s="1"/>
      <c r="L1509" s="1"/>
      <c r="O1509" s="1"/>
      <c r="S1509" s="1"/>
      <c r="V1509" s="1"/>
    </row>
    <row r="1510" spans="2:22" x14ac:dyDescent="0.45">
      <c r="B1510" s="1"/>
      <c r="E1510" s="1"/>
      <c r="I1510" s="1"/>
      <c r="L1510" s="1"/>
      <c r="O1510" s="1"/>
      <c r="S1510" s="1"/>
      <c r="V1510" s="1"/>
    </row>
    <row r="1511" spans="2:22" x14ac:dyDescent="0.45">
      <c r="B1511" s="1"/>
      <c r="E1511" s="1"/>
      <c r="I1511" s="1"/>
      <c r="L1511" s="1"/>
      <c r="O1511" s="1"/>
      <c r="S1511" s="1"/>
      <c r="V1511" s="1"/>
    </row>
    <row r="1512" spans="2:22" x14ac:dyDescent="0.45">
      <c r="B1512" s="1"/>
      <c r="E1512" s="1"/>
      <c r="I1512" s="1"/>
      <c r="L1512" s="1"/>
      <c r="O1512" s="1"/>
      <c r="S1512" s="1"/>
      <c r="V1512" s="1"/>
    </row>
    <row r="1513" spans="2:22" x14ac:dyDescent="0.45">
      <c r="B1513" s="1"/>
      <c r="E1513" s="1"/>
      <c r="I1513" s="1"/>
      <c r="L1513" s="1"/>
      <c r="O1513" s="1"/>
      <c r="S1513" s="1"/>
      <c r="V1513" s="1"/>
    </row>
    <row r="1514" spans="2:22" x14ac:dyDescent="0.45">
      <c r="B1514" s="1"/>
      <c r="E1514" s="1"/>
      <c r="I1514" s="1"/>
      <c r="L1514" s="1"/>
      <c r="O1514" s="1"/>
      <c r="S1514" s="1"/>
      <c r="V1514" s="1"/>
    </row>
    <row r="1515" spans="2:22" x14ac:dyDescent="0.45">
      <c r="B1515" s="1"/>
      <c r="E1515" s="1"/>
      <c r="I1515" s="1"/>
      <c r="L1515" s="1"/>
      <c r="O1515" s="1"/>
      <c r="S1515" s="1"/>
      <c r="V1515" s="1"/>
    </row>
    <row r="1516" spans="2:22" x14ac:dyDescent="0.45">
      <c r="B1516" s="1"/>
      <c r="E1516" s="1"/>
      <c r="I1516" s="1"/>
      <c r="L1516" s="1"/>
      <c r="O1516" s="1"/>
      <c r="S1516" s="1"/>
      <c r="V1516" s="1"/>
    </row>
    <row r="1517" spans="2:22" x14ac:dyDescent="0.45">
      <c r="B1517" s="1"/>
      <c r="E1517" s="1"/>
      <c r="I1517" s="1"/>
      <c r="L1517" s="1"/>
      <c r="O1517" s="1"/>
      <c r="S1517" s="1"/>
      <c r="V1517" s="1"/>
    </row>
    <row r="1518" spans="2:22" x14ac:dyDescent="0.45">
      <c r="B1518" s="1"/>
      <c r="E1518" s="1"/>
      <c r="I1518" s="1"/>
      <c r="L1518" s="1"/>
      <c r="O1518" s="1"/>
      <c r="S1518" s="1"/>
      <c r="V1518" s="1"/>
    </row>
    <row r="1519" spans="2:22" x14ac:dyDescent="0.45">
      <c r="B1519" s="1"/>
      <c r="E1519" s="1"/>
      <c r="I1519" s="1"/>
      <c r="L1519" s="1"/>
      <c r="O1519" s="1"/>
      <c r="S1519" s="1"/>
      <c r="V1519" s="1"/>
    </row>
    <row r="1520" spans="2:22" x14ac:dyDescent="0.45">
      <c r="B1520" s="1"/>
      <c r="E1520" s="1"/>
      <c r="I1520" s="1"/>
      <c r="L1520" s="1"/>
      <c r="O1520" s="1"/>
      <c r="S1520" s="1"/>
      <c r="V1520" s="1"/>
    </row>
    <row r="1521" spans="2:22" x14ac:dyDescent="0.45">
      <c r="B1521" s="1"/>
      <c r="E1521" s="1"/>
      <c r="I1521" s="1"/>
      <c r="L1521" s="1"/>
      <c r="O1521" s="1"/>
      <c r="S1521" s="1"/>
      <c r="V1521" s="1"/>
    </row>
    <row r="1522" spans="2:22" x14ac:dyDescent="0.45">
      <c r="B1522" s="1"/>
      <c r="E1522" s="1"/>
      <c r="I1522" s="1"/>
      <c r="L1522" s="1"/>
      <c r="O1522" s="1"/>
      <c r="S1522" s="1"/>
      <c r="V1522" s="1"/>
    </row>
    <row r="1523" spans="2:22" x14ac:dyDescent="0.45">
      <c r="B1523" s="1"/>
      <c r="E1523" s="1"/>
      <c r="I1523" s="1"/>
      <c r="L1523" s="1"/>
      <c r="O1523" s="1"/>
      <c r="S1523" s="1"/>
      <c r="V1523" s="1"/>
    </row>
    <row r="1524" spans="2:22" x14ac:dyDescent="0.45">
      <c r="B1524" s="1"/>
      <c r="E1524" s="1"/>
      <c r="I1524" s="1"/>
      <c r="L1524" s="1"/>
      <c r="O1524" s="1"/>
      <c r="S1524" s="1"/>
      <c r="V1524" s="1"/>
    </row>
    <row r="1525" spans="2:22" x14ac:dyDescent="0.45">
      <c r="B1525" s="1"/>
      <c r="E1525" s="1"/>
      <c r="I1525" s="1"/>
      <c r="L1525" s="1"/>
      <c r="O1525" s="1"/>
      <c r="S1525" s="1"/>
      <c r="V1525" s="1"/>
    </row>
    <row r="1526" spans="2:22" x14ac:dyDescent="0.45">
      <c r="B1526" s="1"/>
      <c r="E1526" s="1"/>
      <c r="I1526" s="1"/>
      <c r="L1526" s="1"/>
      <c r="O1526" s="1"/>
      <c r="S1526" s="1"/>
      <c r="V1526" s="1"/>
    </row>
    <row r="1527" spans="2:22" x14ac:dyDescent="0.45">
      <c r="B1527" s="1"/>
      <c r="E1527" s="1"/>
      <c r="I1527" s="1"/>
      <c r="L1527" s="1"/>
      <c r="O1527" s="1"/>
      <c r="S1527" s="1"/>
      <c r="V1527" s="1"/>
    </row>
    <row r="1528" spans="2:22" x14ac:dyDescent="0.45">
      <c r="B1528" s="1"/>
      <c r="E1528" s="1"/>
      <c r="I1528" s="1"/>
      <c r="L1528" s="1"/>
      <c r="O1528" s="1"/>
      <c r="S1528" s="1"/>
      <c r="V1528" s="1"/>
    </row>
    <row r="1529" spans="2:22" x14ac:dyDescent="0.45">
      <c r="B1529" s="1"/>
      <c r="E1529" s="1"/>
      <c r="I1529" s="1"/>
      <c r="L1529" s="1"/>
      <c r="O1529" s="1"/>
      <c r="S1529" s="1"/>
      <c r="V1529" s="1"/>
    </row>
    <row r="1530" spans="2:22" x14ac:dyDescent="0.45">
      <c r="B1530" s="1"/>
      <c r="E1530" s="1"/>
      <c r="I1530" s="1"/>
      <c r="L1530" s="1"/>
      <c r="O1530" s="1"/>
      <c r="S1530" s="1"/>
      <c r="V1530" s="1"/>
    </row>
    <row r="1531" spans="2:22" x14ac:dyDescent="0.45">
      <c r="B1531" s="1"/>
      <c r="E1531" s="1"/>
      <c r="I1531" s="1"/>
      <c r="L1531" s="1"/>
      <c r="O1531" s="1"/>
      <c r="S1531" s="1"/>
      <c r="V1531" s="1"/>
    </row>
    <row r="1532" spans="2:22" x14ac:dyDescent="0.45">
      <c r="B1532" s="1"/>
      <c r="E1532" s="1"/>
      <c r="I1532" s="1"/>
      <c r="L1532" s="1"/>
      <c r="O1532" s="1"/>
      <c r="S1532" s="1"/>
      <c r="V1532" s="1"/>
    </row>
    <row r="1533" spans="2:22" x14ac:dyDescent="0.45">
      <c r="B1533" s="1"/>
      <c r="E1533" s="1"/>
      <c r="I1533" s="1"/>
      <c r="L1533" s="1"/>
      <c r="O1533" s="1"/>
      <c r="S1533" s="1"/>
      <c r="V1533" s="1"/>
    </row>
    <row r="1534" spans="2:22" x14ac:dyDescent="0.45">
      <c r="B1534" s="1"/>
      <c r="E1534" s="1"/>
      <c r="I1534" s="1"/>
      <c r="L1534" s="1"/>
      <c r="O1534" s="1"/>
      <c r="S1534" s="1"/>
      <c r="V1534" s="1"/>
    </row>
    <row r="1535" spans="2:22" x14ac:dyDescent="0.45">
      <c r="B1535" s="1"/>
      <c r="E1535" s="1"/>
      <c r="I1535" s="1"/>
      <c r="L1535" s="1"/>
      <c r="O1535" s="1"/>
      <c r="S1535" s="1"/>
      <c r="V1535" s="1"/>
    </row>
    <row r="1536" spans="2:22" x14ac:dyDescent="0.45">
      <c r="B1536" s="1"/>
      <c r="E1536" s="1"/>
      <c r="I1536" s="1"/>
      <c r="L1536" s="1"/>
      <c r="O1536" s="1"/>
      <c r="S1536" s="1"/>
      <c r="V1536" s="1"/>
    </row>
    <row r="1537" spans="2:22" x14ac:dyDescent="0.45">
      <c r="B1537" s="1"/>
      <c r="E1537" s="1"/>
      <c r="I1537" s="1"/>
      <c r="L1537" s="1"/>
      <c r="O1537" s="1"/>
      <c r="S1537" s="1"/>
      <c r="V1537" s="1"/>
    </row>
    <row r="1538" spans="2:22" x14ac:dyDescent="0.45">
      <c r="B1538" s="1"/>
      <c r="E1538" s="1"/>
      <c r="I1538" s="1"/>
      <c r="L1538" s="1"/>
      <c r="O1538" s="1"/>
      <c r="S1538" s="1"/>
      <c r="V1538" s="1"/>
    </row>
    <row r="1539" spans="2:22" x14ac:dyDescent="0.45">
      <c r="B1539" s="1"/>
      <c r="E1539" s="1"/>
      <c r="I1539" s="1"/>
      <c r="L1539" s="1"/>
      <c r="O1539" s="1"/>
      <c r="S1539" s="1"/>
      <c r="V1539" s="1"/>
    </row>
    <row r="1540" spans="2:22" x14ac:dyDescent="0.45">
      <c r="B1540" s="1"/>
      <c r="E1540" s="1"/>
      <c r="I1540" s="1"/>
      <c r="L1540" s="1"/>
      <c r="O1540" s="1"/>
      <c r="S1540" s="1"/>
      <c r="V1540" s="1"/>
    </row>
    <row r="1541" spans="2:22" x14ac:dyDescent="0.45">
      <c r="B1541" s="1"/>
      <c r="E1541" s="1"/>
      <c r="I1541" s="1"/>
      <c r="L1541" s="1"/>
      <c r="O1541" s="1"/>
      <c r="S1541" s="1"/>
      <c r="V1541" s="1"/>
    </row>
    <row r="1542" spans="2:22" x14ac:dyDescent="0.45">
      <c r="B1542" s="1"/>
      <c r="E1542" s="1"/>
      <c r="I1542" s="1"/>
      <c r="L1542" s="1"/>
      <c r="O1542" s="1"/>
      <c r="S1542" s="1"/>
      <c r="V1542" s="1"/>
    </row>
    <row r="1543" spans="2:22" x14ac:dyDescent="0.45">
      <c r="B1543" s="1"/>
      <c r="E1543" s="1"/>
      <c r="I1543" s="1"/>
      <c r="L1543" s="1"/>
      <c r="O1543" s="1"/>
      <c r="S1543" s="1"/>
      <c r="V1543" s="1"/>
    </row>
    <row r="1544" spans="2:22" x14ac:dyDescent="0.45">
      <c r="B1544" s="1"/>
      <c r="E1544" s="1"/>
      <c r="I1544" s="1"/>
      <c r="L1544" s="1"/>
      <c r="O1544" s="1"/>
      <c r="S1544" s="1"/>
      <c r="V1544" s="1"/>
    </row>
    <row r="1545" spans="2:22" x14ac:dyDescent="0.45">
      <c r="B1545" s="1"/>
      <c r="E1545" s="1"/>
      <c r="I1545" s="1"/>
      <c r="L1545" s="1"/>
      <c r="O1545" s="1"/>
      <c r="S1545" s="1"/>
      <c r="V1545" s="1"/>
    </row>
    <row r="1546" spans="2:22" x14ac:dyDescent="0.45">
      <c r="B1546" s="1"/>
      <c r="E1546" s="1"/>
      <c r="I1546" s="1"/>
      <c r="L1546" s="1"/>
      <c r="O1546" s="1"/>
      <c r="S1546" s="1"/>
      <c r="V1546" s="1"/>
    </row>
    <row r="1547" spans="2:22" x14ac:dyDescent="0.45">
      <c r="B1547" s="1"/>
      <c r="E1547" s="1"/>
      <c r="I1547" s="1"/>
      <c r="L1547" s="1"/>
      <c r="O1547" s="1"/>
      <c r="S1547" s="1"/>
      <c r="V1547" s="1"/>
    </row>
    <row r="1548" spans="2:22" x14ac:dyDescent="0.45">
      <c r="B1548" s="1"/>
      <c r="E1548" s="1"/>
      <c r="I1548" s="1"/>
      <c r="L1548" s="1"/>
      <c r="O1548" s="1"/>
      <c r="S1548" s="1"/>
      <c r="V1548" s="1"/>
    </row>
    <row r="1549" spans="2:22" x14ac:dyDescent="0.45">
      <c r="B1549" s="1"/>
      <c r="E1549" s="1"/>
      <c r="I1549" s="1"/>
      <c r="L1549" s="1"/>
      <c r="O1549" s="1"/>
      <c r="S1549" s="1"/>
      <c r="V1549" s="1"/>
    </row>
    <row r="1550" spans="2:22" x14ac:dyDescent="0.45">
      <c r="B1550" s="1"/>
      <c r="E1550" s="1"/>
      <c r="I1550" s="1"/>
      <c r="L1550" s="1"/>
      <c r="O1550" s="1"/>
      <c r="S1550" s="1"/>
      <c r="V1550" s="1"/>
    </row>
    <row r="1551" spans="2:22" x14ac:dyDescent="0.45">
      <c r="B1551" s="1"/>
      <c r="E1551" s="1"/>
      <c r="I1551" s="1"/>
      <c r="L1551" s="1"/>
      <c r="O1551" s="1"/>
      <c r="S1551" s="1"/>
      <c r="V1551" s="1"/>
    </row>
    <row r="1552" spans="2:22" x14ac:dyDescent="0.45">
      <c r="B1552" s="1"/>
      <c r="E1552" s="1"/>
      <c r="I1552" s="1"/>
      <c r="L1552" s="1"/>
      <c r="O1552" s="1"/>
      <c r="S1552" s="1"/>
      <c r="V1552" s="1"/>
    </row>
    <row r="1553" spans="2:22" x14ac:dyDescent="0.45">
      <c r="B1553" s="1"/>
      <c r="E1553" s="1"/>
      <c r="I1553" s="1"/>
      <c r="L1553" s="1"/>
      <c r="O1553" s="1"/>
      <c r="S1553" s="1"/>
      <c r="V1553" s="1"/>
    </row>
    <row r="1554" spans="2:22" x14ac:dyDescent="0.45">
      <c r="B1554" s="1"/>
      <c r="E1554" s="1"/>
      <c r="I1554" s="1"/>
      <c r="L1554" s="1"/>
      <c r="O1554" s="1"/>
      <c r="S1554" s="1"/>
      <c r="V1554" s="1"/>
    </row>
    <row r="1555" spans="2:22" x14ac:dyDescent="0.45">
      <c r="B1555" s="1"/>
      <c r="E1555" s="1"/>
      <c r="I1555" s="1"/>
      <c r="L1555" s="1"/>
      <c r="O1555" s="1"/>
      <c r="S1555" s="1"/>
      <c r="V1555" s="1"/>
    </row>
    <row r="1556" spans="2:22" x14ac:dyDescent="0.45">
      <c r="B1556" s="1"/>
      <c r="E1556" s="1"/>
      <c r="I1556" s="1"/>
      <c r="L1556" s="1"/>
      <c r="O1556" s="1"/>
      <c r="S1556" s="1"/>
      <c r="V1556" s="1"/>
    </row>
    <row r="1557" spans="2:22" x14ac:dyDescent="0.45">
      <c r="B1557" s="1"/>
      <c r="E1557" s="1"/>
      <c r="I1557" s="1"/>
      <c r="L1557" s="1"/>
      <c r="O1557" s="1"/>
      <c r="S1557" s="1"/>
      <c r="V1557" s="1"/>
    </row>
    <row r="1558" spans="2:22" x14ac:dyDescent="0.45">
      <c r="B1558" s="1"/>
      <c r="E1558" s="1"/>
      <c r="I1558" s="1"/>
      <c r="L1558" s="1"/>
      <c r="O1558" s="1"/>
      <c r="S1558" s="1"/>
      <c r="V1558" s="1"/>
    </row>
    <row r="1559" spans="2:22" x14ac:dyDescent="0.45">
      <c r="B1559" s="1"/>
      <c r="E1559" s="1"/>
      <c r="I1559" s="1"/>
      <c r="L1559" s="1"/>
      <c r="O1559" s="1"/>
      <c r="S1559" s="1"/>
      <c r="V1559" s="1"/>
    </row>
    <row r="1560" spans="2:22" x14ac:dyDescent="0.45">
      <c r="B1560" s="1"/>
      <c r="E1560" s="1"/>
      <c r="I1560" s="1"/>
      <c r="L1560" s="1"/>
      <c r="O1560" s="1"/>
      <c r="S1560" s="1"/>
      <c r="V1560" s="1"/>
    </row>
    <row r="1561" spans="2:22" x14ac:dyDescent="0.45">
      <c r="B1561" s="1"/>
      <c r="E1561" s="1"/>
      <c r="I1561" s="1"/>
      <c r="L1561" s="1"/>
      <c r="O1561" s="1"/>
      <c r="S1561" s="1"/>
      <c r="V1561" s="1"/>
    </row>
    <row r="1562" spans="2:22" x14ac:dyDescent="0.45">
      <c r="B1562" s="1"/>
      <c r="E1562" s="1"/>
      <c r="I1562" s="1"/>
      <c r="L1562" s="1"/>
      <c r="O1562" s="1"/>
      <c r="S1562" s="1"/>
      <c r="V1562" s="1"/>
    </row>
    <row r="1563" spans="2:22" x14ac:dyDescent="0.45">
      <c r="B1563" s="1"/>
      <c r="E1563" s="1"/>
      <c r="I1563" s="1"/>
      <c r="L1563" s="1"/>
      <c r="O1563" s="1"/>
      <c r="S1563" s="1"/>
      <c r="V1563" s="1"/>
    </row>
    <row r="1564" spans="2:22" x14ac:dyDescent="0.45">
      <c r="B1564" s="1"/>
      <c r="E1564" s="1"/>
      <c r="I1564" s="1"/>
      <c r="L1564" s="1"/>
      <c r="O1564" s="1"/>
      <c r="S1564" s="1"/>
      <c r="V1564" s="1"/>
    </row>
    <row r="1565" spans="2:22" x14ac:dyDescent="0.45">
      <c r="B1565" s="1"/>
      <c r="E1565" s="1"/>
      <c r="I1565" s="1"/>
      <c r="L1565" s="1"/>
      <c r="O1565" s="1"/>
      <c r="S1565" s="1"/>
      <c r="V1565" s="1"/>
    </row>
    <row r="1566" spans="2:22" x14ac:dyDescent="0.45">
      <c r="B1566" s="1"/>
      <c r="E1566" s="1"/>
      <c r="I1566" s="1"/>
      <c r="L1566" s="1"/>
      <c r="O1566" s="1"/>
      <c r="S1566" s="1"/>
      <c r="V1566" s="1"/>
    </row>
    <row r="1567" spans="2:22" x14ac:dyDescent="0.45">
      <c r="B1567" s="1"/>
      <c r="E1567" s="1"/>
      <c r="I1567" s="1"/>
      <c r="L1567" s="1"/>
      <c r="O1567" s="1"/>
      <c r="S1567" s="1"/>
      <c r="V1567" s="1"/>
    </row>
    <row r="1568" spans="2:22" x14ac:dyDescent="0.45">
      <c r="B1568" s="1"/>
      <c r="E1568" s="1"/>
      <c r="I1568" s="1"/>
      <c r="L1568" s="1"/>
      <c r="O1568" s="1"/>
      <c r="S1568" s="1"/>
      <c r="V1568" s="1"/>
    </row>
    <row r="1569" spans="2:22" x14ac:dyDescent="0.45">
      <c r="B1569" s="1"/>
      <c r="E1569" s="1"/>
      <c r="I1569" s="1"/>
      <c r="L1569" s="1"/>
      <c r="O1569" s="1"/>
      <c r="S1569" s="1"/>
      <c r="V1569" s="1"/>
    </row>
    <row r="1570" spans="2:22" x14ac:dyDescent="0.45">
      <c r="B1570" s="1"/>
      <c r="E1570" s="1"/>
      <c r="I1570" s="1"/>
      <c r="L1570" s="1"/>
      <c r="O1570" s="1"/>
      <c r="S1570" s="1"/>
      <c r="V1570" s="1"/>
    </row>
    <row r="1571" spans="2:22" x14ac:dyDescent="0.45">
      <c r="B1571" s="1"/>
      <c r="E1571" s="1"/>
      <c r="I1571" s="1"/>
      <c r="L1571" s="1"/>
      <c r="O1571" s="1"/>
      <c r="S1571" s="1"/>
      <c r="V1571" s="1"/>
    </row>
    <row r="1572" spans="2:22" x14ac:dyDescent="0.45">
      <c r="B1572" s="1"/>
      <c r="E1572" s="1"/>
      <c r="I1572" s="1"/>
      <c r="L1572" s="1"/>
      <c r="O1572" s="1"/>
      <c r="S1572" s="1"/>
      <c r="V1572" s="1"/>
    </row>
    <row r="1573" spans="2:22" x14ac:dyDescent="0.45">
      <c r="B1573" s="1"/>
      <c r="E1573" s="1"/>
      <c r="I1573" s="1"/>
      <c r="L1573" s="1"/>
      <c r="O1573" s="1"/>
      <c r="S1573" s="1"/>
      <c r="V1573" s="1"/>
    </row>
    <row r="1574" spans="2:22" x14ac:dyDescent="0.45">
      <c r="B1574" s="1"/>
      <c r="E1574" s="1"/>
      <c r="I1574" s="1"/>
      <c r="L1574" s="1"/>
      <c r="O1574" s="1"/>
      <c r="S1574" s="1"/>
      <c r="V1574" s="1"/>
    </row>
    <row r="1575" spans="2:22" x14ac:dyDescent="0.45">
      <c r="B1575" s="1"/>
      <c r="E1575" s="1"/>
      <c r="I1575" s="1"/>
      <c r="L1575" s="1"/>
      <c r="O1575" s="1"/>
      <c r="S1575" s="1"/>
      <c r="V1575" s="1"/>
    </row>
    <row r="1576" spans="2:22" x14ac:dyDescent="0.45">
      <c r="B1576" s="1"/>
      <c r="E1576" s="1"/>
      <c r="I1576" s="1"/>
      <c r="L1576" s="1"/>
      <c r="O1576" s="1"/>
      <c r="S1576" s="1"/>
      <c r="V1576" s="1"/>
    </row>
    <row r="1577" spans="2:22" x14ac:dyDescent="0.45">
      <c r="B1577" s="1"/>
      <c r="E1577" s="1"/>
      <c r="I1577" s="1"/>
      <c r="L1577" s="1"/>
      <c r="O1577" s="1"/>
      <c r="S1577" s="1"/>
      <c r="V1577" s="1"/>
    </row>
    <row r="1578" spans="2:22" x14ac:dyDescent="0.45">
      <c r="B1578" s="1"/>
      <c r="E1578" s="1"/>
      <c r="I1578" s="1"/>
      <c r="L1578" s="1"/>
      <c r="O1578" s="1"/>
      <c r="S1578" s="1"/>
      <c r="V1578" s="1"/>
    </row>
    <row r="1579" spans="2:22" x14ac:dyDescent="0.45">
      <c r="B1579" s="1"/>
      <c r="E1579" s="1"/>
      <c r="I1579" s="1"/>
      <c r="L1579" s="1"/>
      <c r="O1579" s="1"/>
      <c r="S1579" s="1"/>
      <c r="V1579" s="1"/>
    </row>
    <row r="1580" spans="2:22" x14ac:dyDescent="0.45">
      <c r="B1580" s="1"/>
      <c r="E1580" s="1"/>
      <c r="I1580" s="1"/>
      <c r="L1580" s="1"/>
      <c r="O1580" s="1"/>
      <c r="S1580" s="1"/>
      <c r="V1580" s="1"/>
    </row>
    <row r="1581" spans="2:22" x14ac:dyDescent="0.45">
      <c r="B1581" s="1"/>
      <c r="E1581" s="1"/>
      <c r="I1581" s="1"/>
      <c r="L1581" s="1"/>
      <c r="O1581" s="1"/>
      <c r="S1581" s="1"/>
      <c r="V1581" s="1"/>
    </row>
    <row r="1582" spans="2:22" x14ac:dyDescent="0.45">
      <c r="B1582" s="1"/>
      <c r="E1582" s="1"/>
      <c r="I1582" s="1"/>
      <c r="L1582" s="1"/>
      <c r="O1582" s="1"/>
      <c r="S1582" s="1"/>
      <c r="V1582" s="1"/>
    </row>
    <row r="1583" spans="2:22" x14ac:dyDescent="0.45">
      <c r="B1583" s="1"/>
      <c r="E1583" s="1"/>
      <c r="I1583" s="1"/>
      <c r="L1583" s="1"/>
      <c r="O1583" s="1"/>
      <c r="S1583" s="1"/>
      <c r="V1583" s="1"/>
    </row>
    <row r="1584" spans="2:22" x14ac:dyDescent="0.45">
      <c r="B1584" s="1"/>
      <c r="E1584" s="1"/>
      <c r="I1584" s="1"/>
      <c r="L1584" s="1"/>
      <c r="O1584" s="1"/>
      <c r="S1584" s="1"/>
      <c r="V1584" s="1"/>
    </row>
    <row r="1585" spans="2:22" x14ac:dyDescent="0.45">
      <c r="B1585" s="1"/>
      <c r="E1585" s="1"/>
      <c r="I1585" s="1"/>
      <c r="L1585" s="1"/>
      <c r="O1585" s="1"/>
      <c r="S1585" s="1"/>
      <c r="V1585" s="1"/>
    </row>
    <row r="1586" spans="2:22" x14ac:dyDescent="0.45">
      <c r="B1586" s="1"/>
      <c r="E1586" s="1"/>
      <c r="I1586" s="1"/>
      <c r="L1586" s="1"/>
      <c r="O1586" s="1"/>
      <c r="S1586" s="1"/>
      <c r="V1586" s="1"/>
    </row>
    <row r="1587" spans="2:22" x14ac:dyDescent="0.45">
      <c r="B1587" s="1"/>
      <c r="E1587" s="1"/>
      <c r="I1587" s="1"/>
      <c r="L1587" s="1"/>
      <c r="O1587" s="1"/>
      <c r="S1587" s="1"/>
      <c r="V1587" s="1"/>
    </row>
    <row r="1588" spans="2:22" x14ac:dyDescent="0.45">
      <c r="B1588" s="1"/>
      <c r="E1588" s="1"/>
      <c r="I1588" s="1"/>
      <c r="L1588" s="1"/>
      <c r="O1588" s="1"/>
      <c r="S1588" s="1"/>
      <c r="V1588" s="1"/>
    </row>
    <row r="1589" spans="2:22" x14ac:dyDescent="0.45">
      <c r="B1589" s="1"/>
      <c r="E1589" s="1"/>
      <c r="I1589" s="1"/>
      <c r="L1589" s="1"/>
      <c r="O1589" s="1"/>
      <c r="S1589" s="1"/>
      <c r="V1589" s="1"/>
    </row>
    <row r="1590" spans="2:22" x14ac:dyDescent="0.45">
      <c r="B1590" s="1"/>
      <c r="E1590" s="1"/>
      <c r="I1590" s="1"/>
      <c r="L1590" s="1"/>
      <c r="O1590" s="1"/>
      <c r="S1590" s="1"/>
      <c r="V1590" s="1"/>
    </row>
    <row r="1591" spans="2:22" x14ac:dyDescent="0.45">
      <c r="B1591" s="1"/>
      <c r="E1591" s="1"/>
      <c r="I1591" s="1"/>
      <c r="L1591" s="1"/>
      <c r="O1591" s="1"/>
      <c r="S1591" s="1"/>
      <c r="V1591" s="1"/>
    </row>
    <row r="1592" spans="2:22" x14ac:dyDescent="0.45">
      <c r="B1592" s="1"/>
      <c r="E1592" s="1"/>
      <c r="I1592" s="1"/>
      <c r="L1592" s="1"/>
      <c r="O1592" s="1"/>
      <c r="S1592" s="1"/>
      <c r="V1592" s="1"/>
    </row>
    <row r="1593" spans="2:22" x14ac:dyDescent="0.45">
      <c r="B1593" s="1"/>
      <c r="E1593" s="1"/>
      <c r="I1593" s="1"/>
      <c r="L1593" s="1"/>
      <c r="O1593" s="1"/>
      <c r="S1593" s="1"/>
      <c r="V1593" s="1"/>
    </row>
    <row r="1594" spans="2:22" x14ac:dyDescent="0.45">
      <c r="B1594" s="1"/>
      <c r="E1594" s="1"/>
      <c r="I1594" s="1"/>
      <c r="L1594" s="1"/>
      <c r="O1594" s="1"/>
      <c r="S1594" s="1"/>
      <c r="V1594" s="1"/>
    </row>
    <row r="1595" spans="2:22" x14ac:dyDescent="0.45">
      <c r="B1595" s="1"/>
      <c r="E1595" s="1"/>
      <c r="I1595" s="1"/>
      <c r="L1595" s="1"/>
      <c r="O1595" s="1"/>
      <c r="S1595" s="1"/>
      <c r="V1595" s="1"/>
    </row>
    <row r="1596" spans="2:22" x14ac:dyDescent="0.45">
      <c r="B1596" s="1"/>
      <c r="E1596" s="1"/>
      <c r="I1596" s="1"/>
      <c r="L1596" s="1"/>
      <c r="O1596" s="1"/>
      <c r="S1596" s="1"/>
      <c r="V1596" s="1"/>
    </row>
    <row r="1597" spans="2:22" x14ac:dyDescent="0.45">
      <c r="B1597" s="1"/>
      <c r="E1597" s="1"/>
      <c r="I1597" s="1"/>
      <c r="L1597" s="1"/>
      <c r="O1597" s="1"/>
      <c r="S1597" s="1"/>
      <c r="V1597" s="1"/>
    </row>
    <row r="1598" spans="2:22" x14ac:dyDescent="0.45">
      <c r="B1598" s="1"/>
      <c r="E1598" s="1"/>
      <c r="I1598" s="1"/>
      <c r="L1598" s="1"/>
      <c r="O1598" s="1"/>
      <c r="S1598" s="1"/>
      <c r="V1598" s="1"/>
    </row>
    <row r="1599" spans="2:22" x14ac:dyDescent="0.45">
      <c r="B1599" s="1"/>
      <c r="E1599" s="1"/>
      <c r="I1599" s="1"/>
      <c r="L1599" s="1"/>
      <c r="O1599" s="1"/>
      <c r="S1599" s="1"/>
      <c r="V1599" s="1"/>
    </row>
    <row r="1600" spans="2:22" x14ac:dyDescent="0.45">
      <c r="B1600" s="1"/>
      <c r="E1600" s="1"/>
      <c r="I1600" s="1"/>
      <c r="L1600" s="1"/>
      <c r="O1600" s="1"/>
      <c r="S1600" s="1"/>
      <c r="V1600" s="1"/>
    </row>
    <row r="1601" spans="2:22" x14ac:dyDescent="0.45">
      <c r="B1601" s="1"/>
      <c r="E1601" s="1"/>
      <c r="I1601" s="1"/>
      <c r="L1601" s="1"/>
      <c r="O1601" s="1"/>
      <c r="S1601" s="1"/>
      <c r="V1601" s="1"/>
    </row>
    <row r="1602" spans="2:22" x14ac:dyDescent="0.45">
      <c r="B1602" s="1"/>
      <c r="E1602" s="1"/>
      <c r="I1602" s="1"/>
      <c r="L1602" s="1"/>
      <c r="O1602" s="1"/>
      <c r="S1602" s="1"/>
      <c r="V1602" s="1"/>
    </row>
    <row r="1603" spans="2:22" x14ac:dyDescent="0.45">
      <c r="B1603" s="1"/>
      <c r="E1603" s="1"/>
      <c r="I1603" s="1"/>
      <c r="L1603" s="1"/>
      <c r="O1603" s="1"/>
      <c r="S1603" s="1"/>
      <c r="V1603" s="1"/>
    </row>
    <row r="1604" spans="2:22" x14ac:dyDescent="0.45">
      <c r="B1604" s="1"/>
      <c r="E1604" s="1"/>
      <c r="I1604" s="1"/>
      <c r="L1604" s="1"/>
      <c r="O1604" s="1"/>
      <c r="S1604" s="1"/>
      <c r="V1604" s="1"/>
    </row>
    <row r="1605" spans="2:22" x14ac:dyDescent="0.45">
      <c r="B1605" s="1"/>
      <c r="E1605" s="1"/>
      <c r="I1605" s="1"/>
      <c r="L1605" s="1"/>
      <c r="O1605" s="1"/>
      <c r="S1605" s="1"/>
      <c r="V1605" s="1"/>
    </row>
    <row r="1606" spans="2:22" x14ac:dyDescent="0.45">
      <c r="B1606" s="1"/>
      <c r="E1606" s="1"/>
      <c r="I1606" s="1"/>
      <c r="L1606" s="1"/>
      <c r="O1606" s="1"/>
      <c r="S1606" s="1"/>
      <c r="V1606" s="1"/>
    </row>
    <row r="1607" spans="2:22" x14ac:dyDescent="0.45">
      <c r="B1607" s="1"/>
      <c r="E1607" s="1"/>
      <c r="I1607" s="1"/>
      <c r="L1607" s="1"/>
      <c r="O1607" s="1"/>
      <c r="S1607" s="1"/>
      <c r="V1607" s="1"/>
    </row>
    <row r="1608" spans="2:22" x14ac:dyDescent="0.45">
      <c r="B1608" s="1"/>
      <c r="E1608" s="1"/>
      <c r="I1608" s="1"/>
      <c r="L1608" s="1"/>
      <c r="O1608" s="1"/>
      <c r="S1608" s="1"/>
      <c r="V1608" s="1"/>
    </row>
    <row r="1609" spans="2:22" x14ac:dyDescent="0.45">
      <c r="B1609" s="1"/>
      <c r="E1609" s="1"/>
      <c r="I1609" s="1"/>
      <c r="L1609" s="1"/>
      <c r="O1609" s="1"/>
      <c r="S1609" s="1"/>
      <c r="V1609" s="1"/>
    </row>
    <row r="1610" spans="2:22" x14ac:dyDescent="0.45">
      <c r="B1610" s="1"/>
      <c r="E1610" s="1"/>
      <c r="I1610" s="1"/>
      <c r="L1610" s="1"/>
      <c r="O1610" s="1"/>
      <c r="S1610" s="1"/>
      <c r="V1610" s="1"/>
    </row>
    <row r="1611" spans="2:22" x14ac:dyDescent="0.45">
      <c r="B1611" s="1"/>
      <c r="E1611" s="1"/>
      <c r="I1611" s="1"/>
      <c r="L1611" s="1"/>
      <c r="O1611" s="1"/>
      <c r="S1611" s="1"/>
      <c r="V1611" s="1"/>
    </row>
    <row r="1612" spans="2:22" x14ac:dyDescent="0.45">
      <c r="B1612" s="1"/>
      <c r="E1612" s="1"/>
      <c r="I1612" s="1"/>
      <c r="L1612" s="1"/>
      <c r="O1612" s="1"/>
      <c r="S1612" s="1"/>
      <c r="V1612" s="1"/>
    </row>
    <row r="1613" spans="2:22" x14ac:dyDescent="0.45">
      <c r="B1613" s="1"/>
      <c r="E1613" s="1"/>
      <c r="I1613" s="1"/>
      <c r="L1613" s="1"/>
      <c r="O1613" s="1"/>
      <c r="S1613" s="1"/>
      <c r="V1613" s="1"/>
    </row>
    <row r="1614" spans="2:22" x14ac:dyDescent="0.45">
      <c r="B1614" s="1"/>
      <c r="E1614" s="1"/>
      <c r="I1614" s="1"/>
      <c r="L1614" s="1"/>
      <c r="O1614" s="1"/>
      <c r="S1614" s="1"/>
      <c r="V1614" s="1"/>
    </row>
    <row r="1615" spans="2:22" x14ac:dyDescent="0.45">
      <c r="B1615" s="1"/>
      <c r="E1615" s="1"/>
      <c r="I1615" s="1"/>
      <c r="L1615" s="1"/>
      <c r="O1615" s="1"/>
      <c r="S1615" s="1"/>
      <c r="V1615" s="1"/>
    </row>
    <row r="1616" spans="2:22" x14ac:dyDescent="0.45">
      <c r="B1616" s="1"/>
      <c r="E1616" s="1"/>
      <c r="I1616" s="1"/>
      <c r="L1616" s="1"/>
      <c r="O1616" s="1"/>
      <c r="S1616" s="1"/>
      <c r="V1616" s="1"/>
    </row>
    <row r="1617" spans="2:22" x14ac:dyDescent="0.45">
      <c r="B1617" s="1"/>
      <c r="E1617" s="1"/>
      <c r="I1617" s="1"/>
      <c r="L1617" s="1"/>
      <c r="O1617" s="1"/>
      <c r="S1617" s="1"/>
      <c r="V1617" s="1"/>
    </row>
    <row r="1618" spans="2:22" x14ac:dyDescent="0.45">
      <c r="B1618" s="1"/>
      <c r="E1618" s="1"/>
      <c r="I1618" s="1"/>
      <c r="L1618" s="1"/>
      <c r="O1618" s="1"/>
      <c r="S1618" s="1"/>
      <c r="V1618" s="1"/>
    </row>
    <row r="1619" spans="2:22" x14ac:dyDescent="0.45">
      <c r="B1619" s="1"/>
      <c r="E1619" s="1"/>
      <c r="I1619" s="1"/>
      <c r="L1619" s="1"/>
      <c r="O1619" s="1"/>
      <c r="S1619" s="1"/>
      <c r="V1619" s="1"/>
    </row>
    <row r="1620" spans="2:22" x14ac:dyDescent="0.45">
      <c r="B1620" s="1"/>
      <c r="E1620" s="1"/>
      <c r="I1620" s="1"/>
      <c r="L1620" s="1"/>
      <c r="O1620" s="1"/>
      <c r="S1620" s="1"/>
      <c r="V1620" s="1"/>
    </row>
    <row r="1621" spans="2:22" x14ac:dyDescent="0.45">
      <c r="B1621" s="1"/>
      <c r="E1621" s="1"/>
      <c r="I1621" s="1"/>
      <c r="L1621" s="1"/>
      <c r="O1621" s="1"/>
      <c r="S1621" s="1"/>
      <c r="V1621" s="1"/>
    </row>
    <row r="1622" spans="2:22" x14ac:dyDescent="0.45">
      <c r="B1622" s="1"/>
      <c r="E1622" s="1"/>
      <c r="I1622" s="1"/>
      <c r="L1622" s="1"/>
      <c r="O1622" s="1"/>
      <c r="S1622" s="1"/>
      <c r="V1622" s="1"/>
    </row>
    <row r="1623" spans="2:22" x14ac:dyDescent="0.45">
      <c r="B1623" s="1"/>
      <c r="E1623" s="1"/>
      <c r="I1623" s="1"/>
      <c r="L1623" s="1"/>
      <c r="O1623" s="1"/>
      <c r="S1623" s="1"/>
      <c r="V1623" s="1"/>
    </row>
    <row r="1624" spans="2:22" x14ac:dyDescent="0.45">
      <c r="B1624" s="1"/>
      <c r="E1624" s="1"/>
      <c r="I1624" s="1"/>
      <c r="L1624" s="1"/>
      <c r="O1624" s="1"/>
      <c r="S1624" s="1"/>
      <c r="V1624" s="1"/>
    </row>
    <row r="1625" spans="2:22" x14ac:dyDescent="0.45">
      <c r="B1625" s="1"/>
      <c r="E1625" s="1"/>
      <c r="I1625" s="1"/>
      <c r="L1625" s="1"/>
      <c r="O1625" s="1"/>
      <c r="S1625" s="1"/>
      <c r="V1625" s="1"/>
    </row>
    <row r="1626" spans="2:22" x14ac:dyDescent="0.45">
      <c r="B1626" s="1"/>
      <c r="E1626" s="1"/>
      <c r="I1626" s="1"/>
      <c r="L1626" s="1"/>
      <c r="O1626" s="1"/>
      <c r="S1626" s="1"/>
      <c r="V1626" s="1"/>
    </row>
    <row r="1627" spans="2:22" x14ac:dyDescent="0.45">
      <c r="B1627" s="1"/>
      <c r="E1627" s="1"/>
      <c r="I1627" s="1"/>
      <c r="L1627" s="1"/>
      <c r="O1627" s="1"/>
      <c r="S1627" s="1"/>
      <c r="V1627" s="1"/>
    </row>
    <row r="1628" spans="2:22" x14ac:dyDescent="0.45">
      <c r="B1628" s="1"/>
      <c r="E1628" s="1"/>
      <c r="I1628" s="1"/>
      <c r="L1628" s="1"/>
      <c r="O1628" s="1"/>
      <c r="S1628" s="1"/>
      <c r="V1628" s="1"/>
    </row>
    <row r="1629" spans="2:22" x14ac:dyDescent="0.45">
      <c r="B1629" s="1"/>
      <c r="E1629" s="1"/>
      <c r="I1629" s="1"/>
      <c r="L1629" s="1"/>
      <c r="O1629" s="1"/>
      <c r="S1629" s="1"/>
      <c r="V1629" s="1"/>
    </row>
    <row r="1630" spans="2:22" x14ac:dyDescent="0.45">
      <c r="B1630" s="1"/>
      <c r="E1630" s="1"/>
      <c r="I1630" s="1"/>
      <c r="L1630" s="1"/>
      <c r="O1630" s="1"/>
      <c r="S1630" s="1"/>
      <c r="V1630" s="1"/>
    </row>
    <row r="1631" spans="2:22" x14ac:dyDescent="0.45">
      <c r="B1631" s="1"/>
      <c r="E1631" s="1"/>
      <c r="I1631" s="1"/>
      <c r="L1631" s="1"/>
      <c r="O1631" s="1"/>
      <c r="S1631" s="1"/>
      <c r="V1631" s="1"/>
    </row>
    <row r="1632" spans="2:22" x14ac:dyDescent="0.45">
      <c r="B1632" s="1"/>
      <c r="E1632" s="1"/>
      <c r="I1632" s="1"/>
      <c r="L1632" s="1"/>
      <c r="O1632" s="1"/>
      <c r="S1632" s="1"/>
      <c r="V1632" s="1"/>
    </row>
    <row r="1633" spans="2:22" x14ac:dyDescent="0.45">
      <c r="B1633" s="1"/>
      <c r="E1633" s="1"/>
      <c r="I1633" s="1"/>
      <c r="L1633" s="1"/>
      <c r="O1633" s="1"/>
      <c r="S1633" s="1"/>
      <c r="V1633" s="1"/>
    </row>
    <row r="1634" spans="2:22" x14ac:dyDescent="0.45">
      <c r="B1634" s="1"/>
      <c r="E1634" s="1"/>
      <c r="I1634" s="1"/>
      <c r="L1634" s="1"/>
      <c r="O1634" s="1"/>
      <c r="S1634" s="1"/>
      <c r="V1634" s="1"/>
    </row>
    <row r="1635" spans="2:22" x14ac:dyDescent="0.45">
      <c r="B1635" s="1"/>
      <c r="E1635" s="1"/>
      <c r="I1635" s="1"/>
      <c r="L1635" s="1"/>
      <c r="O1635" s="1"/>
      <c r="S1635" s="1"/>
      <c r="V1635" s="1"/>
    </row>
    <row r="1636" spans="2:22" x14ac:dyDescent="0.45">
      <c r="B1636" s="1"/>
      <c r="E1636" s="1"/>
      <c r="I1636" s="1"/>
      <c r="L1636" s="1"/>
      <c r="O1636" s="1"/>
      <c r="S1636" s="1"/>
      <c r="V1636" s="1"/>
    </row>
    <row r="1637" spans="2:22" x14ac:dyDescent="0.45">
      <c r="B1637" s="1"/>
      <c r="E1637" s="1"/>
      <c r="I1637" s="1"/>
      <c r="L1637" s="1"/>
      <c r="O1637" s="1"/>
      <c r="S1637" s="1"/>
      <c r="V1637" s="1"/>
    </row>
    <row r="1638" spans="2:22" x14ac:dyDescent="0.45">
      <c r="B1638" s="1"/>
      <c r="E1638" s="1"/>
      <c r="I1638" s="1"/>
      <c r="L1638" s="1"/>
      <c r="O1638" s="1"/>
      <c r="S1638" s="1"/>
      <c r="V1638" s="1"/>
    </row>
    <row r="1639" spans="2:22" x14ac:dyDescent="0.45">
      <c r="B1639" s="1"/>
      <c r="E1639" s="1"/>
      <c r="I1639" s="1"/>
      <c r="L1639" s="1"/>
      <c r="O1639" s="1"/>
      <c r="S1639" s="1"/>
      <c r="V1639" s="1"/>
    </row>
    <row r="1640" spans="2:22" x14ac:dyDescent="0.45">
      <c r="B1640" s="1"/>
      <c r="E1640" s="1"/>
      <c r="I1640" s="1"/>
      <c r="L1640" s="1"/>
      <c r="O1640" s="1"/>
      <c r="S1640" s="1"/>
      <c r="V1640" s="1"/>
    </row>
    <row r="1641" spans="2:22" x14ac:dyDescent="0.45">
      <c r="B1641" s="1"/>
      <c r="E1641" s="1"/>
      <c r="I1641" s="1"/>
      <c r="L1641" s="1"/>
      <c r="O1641" s="1"/>
      <c r="S1641" s="1"/>
      <c r="V1641" s="1"/>
    </row>
    <row r="1642" spans="2:22" x14ac:dyDescent="0.45">
      <c r="B1642" s="1"/>
      <c r="E1642" s="1"/>
      <c r="I1642" s="1"/>
      <c r="L1642" s="1"/>
      <c r="O1642" s="1"/>
      <c r="S1642" s="1"/>
      <c r="V1642" s="1"/>
    </row>
    <row r="1643" spans="2:22" x14ac:dyDescent="0.45">
      <c r="B1643" s="1"/>
      <c r="E1643" s="1"/>
      <c r="I1643" s="1"/>
      <c r="L1643" s="1"/>
      <c r="O1643" s="1"/>
      <c r="S1643" s="1"/>
      <c r="V1643" s="1"/>
    </row>
    <row r="1644" spans="2:22" x14ac:dyDescent="0.45">
      <c r="B1644" s="1"/>
      <c r="E1644" s="1"/>
      <c r="I1644" s="1"/>
      <c r="L1644" s="1"/>
      <c r="O1644" s="1"/>
      <c r="S1644" s="1"/>
      <c r="V1644" s="1"/>
    </row>
    <row r="1645" spans="2:22" x14ac:dyDescent="0.45">
      <c r="B1645" s="1"/>
      <c r="E1645" s="1"/>
      <c r="I1645" s="1"/>
      <c r="L1645" s="1"/>
      <c r="O1645" s="1"/>
      <c r="S1645" s="1"/>
      <c r="V1645" s="1"/>
    </row>
    <row r="1646" spans="2:22" x14ac:dyDescent="0.45">
      <c r="B1646" s="1"/>
      <c r="E1646" s="1"/>
      <c r="I1646" s="1"/>
      <c r="L1646" s="1"/>
      <c r="O1646" s="1"/>
      <c r="S1646" s="1"/>
      <c r="V1646" s="1"/>
    </row>
    <row r="1647" spans="2:22" x14ac:dyDescent="0.45">
      <c r="B1647" s="1"/>
      <c r="E1647" s="1"/>
      <c r="I1647" s="1"/>
      <c r="L1647" s="1"/>
      <c r="O1647" s="1"/>
      <c r="S1647" s="1"/>
      <c r="V1647" s="1"/>
    </row>
    <row r="1648" spans="2:22" x14ac:dyDescent="0.45">
      <c r="B1648" s="1"/>
      <c r="E1648" s="1"/>
      <c r="I1648" s="1"/>
      <c r="L1648" s="1"/>
      <c r="O1648" s="1"/>
      <c r="S1648" s="1"/>
      <c r="V1648" s="1"/>
    </row>
    <row r="1649" spans="2:22" x14ac:dyDescent="0.45">
      <c r="B1649" s="1"/>
      <c r="E1649" s="1"/>
      <c r="I1649" s="1"/>
      <c r="L1649" s="1"/>
      <c r="O1649" s="1"/>
      <c r="S1649" s="1"/>
      <c r="V1649" s="1"/>
    </row>
    <row r="1650" spans="2:22" x14ac:dyDescent="0.45">
      <c r="B1650" s="1"/>
      <c r="E1650" s="1"/>
      <c r="I1650" s="1"/>
      <c r="L1650" s="1"/>
      <c r="O1650" s="1"/>
      <c r="S1650" s="1"/>
      <c r="V1650" s="1"/>
    </row>
    <row r="1651" spans="2:22" x14ac:dyDescent="0.45">
      <c r="B1651" s="1"/>
      <c r="E1651" s="1"/>
      <c r="I1651" s="1"/>
      <c r="L1651" s="1"/>
      <c r="O1651" s="1"/>
      <c r="S1651" s="1"/>
      <c r="V1651" s="1"/>
    </row>
    <row r="1652" spans="2:22" x14ac:dyDescent="0.45">
      <c r="B1652" s="1"/>
      <c r="E1652" s="1"/>
      <c r="I1652" s="1"/>
      <c r="L1652" s="1"/>
      <c r="O1652" s="1"/>
      <c r="S1652" s="1"/>
      <c r="V1652" s="1"/>
    </row>
    <row r="1653" spans="2:22" x14ac:dyDescent="0.45">
      <c r="B1653" s="1"/>
      <c r="E1653" s="1"/>
      <c r="I1653" s="1"/>
      <c r="L1653" s="1"/>
      <c r="O1653" s="1"/>
      <c r="S1653" s="1"/>
      <c r="V1653" s="1"/>
    </row>
    <row r="1654" spans="2:22" x14ac:dyDescent="0.45">
      <c r="B1654" s="1"/>
      <c r="E1654" s="1"/>
      <c r="I1654" s="1"/>
      <c r="L1654" s="1"/>
      <c r="O1654" s="1"/>
      <c r="S1654" s="1"/>
      <c r="V1654" s="1"/>
    </row>
    <row r="1655" spans="2:22" x14ac:dyDescent="0.45">
      <c r="B1655" s="1"/>
      <c r="E1655" s="1"/>
      <c r="I1655" s="1"/>
      <c r="L1655" s="1"/>
      <c r="O1655" s="1"/>
      <c r="S1655" s="1"/>
      <c r="V1655" s="1"/>
    </row>
    <row r="1656" spans="2:22" x14ac:dyDescent="0.45">
      <c r="B1656" s="1"/>
      <c r="E1656" s="1"/>
      <c r="I1656" s="1"/>
      <c r="L1656" s="1"/>
      <c r="O1656" s="1"/>
      <c r="S1656" s="1"/>
      <c r="V1656" s="1"/>
    </row>
    <row r="1657" spans="2:22" x14ac:dyDescent="0.45">
      <c r="B1657" s="1"/>
      <c r="E1657" s="1"/>
      <c r="I1657" s="1"/>
      <c r="L1657" s="1"/>
      <c r="O1657" s="1"/>
      <c r="S1657" s="1"/>
      <c r="V1657" s="1"/>
    </row>
    <row r="1658" spans="2:22" x14ac:dyDescent="0.45">
      <c r="B1658" s="1"/>
      <c r="E1658" s="1"/>
      <c r="I1658" s="1"/>
      <c r="L1658" s="1"/>
      <c r="O1658" s="1"/>
      <c r="S1658" s="1"/>
      <c r="V1658" s="1"/>
    </row>
    <row r="1659" spans="2:22" x14ac:dyDescent="0.45">
      <c r="B1659" s="1"/>
      <c r="E1659" s="1"/>
      <c r="I1659" s="1"/>
      <c r="L1659" s="1"/>
      <c r="O1659" s="1"/>
      <c r="S1659" s="1"/>
      <c r="V1659" s="1"/>
    </row>
    <row r="1660" spans="2:22" x14ac:dyDescent="0.45">
      <c r="B1660" s="1"/>
      <c r="E1660" s="1"/>
      <c r="I1660" s="1"/>
      <c r="L1660" s="1"/>
      <c r="O1660" s="1"/>
      <c r="S1660" s="1"/>
      <c r="V1660" s="1"/>
    </row>
    <row r="1661" spans="2:22" x14ac:dyDescent="0.45">
      <c r="B1661" s="1"/>
      <c r="E1661" s="1"/>
      <c r="I1661" s="1"/>
      <c r="L1661" s="1"/>
      <c r="O1661" s="1"/>
      <c r="S1661" s="1"/>
      <c r="V1661" s="1"/>
    </row>
    <row r="1662" spans="2:22" x14ac:dyDescent="0.45">
      <c r="B1662" s="1"/>
      <c r="E1662" s="1"/>
      <c r="I1662" s="1"/>
      <c r="L1662" s="1"/>
      <c r="O1662" s="1"/>
      <c r="S1662" s="1"/>
      <c r="V1662" s="1"/>
    </row>
    <row r="1663" spans="2:22" x14ac:dyDescent="0.45">
      <c r="B1663" s="1"/>
      <c r="E1663" s="1"/>
      <c r="I1663" s="1"/>
      <c r="L1663" s="1"/>
      <c r="O1663" s="1"/>
      <c r="S1663" s="1"/>
      <c r="V1663" s="1"/>
    </row>
    <row r="1664" spans="2:22" x14ac:dyDescent="0.45">
      <c r="B1664" s="1"/>
      <c r="E1664" s="1"/>
      <c r="I1664" s="1"/>
      <c r="L1664" s="1"/>
      <c r="O1664" s="1"/>
      <c r="S1664" s="1"/>
      <c r="V1664" s="1"/>
    </row>
    <row r="1665" spans="2:22" x14ac:dyDescent="0.45">
      <c r="B1665" s="1"/>
      <c r="E1665" s="1"/>
      <c r="I1665" s="1"/>
      <c r="L1665" s="1"/>
      <c r="O1665" s="1"/>
      <c r="S1665" s="1"/>
      <c r="V1665" s="1"/>
    </row>
    <row r="1666" spans="2:22" x14ac:dyDescent="0.45">
      <c r="B1666" s="1"/>
      <c r="E1666" s="1"/>
      <c r="I1666" s="1"/>
      <c r="L1666" s="1"/>
      <c r="O1666" s="1"/>
      <c r="S1666" s="1"/>
      <c r="V1666" s="1"/>
    </row>
    <row r="1667" spans="2:22" x14ac:dyDescent="0.45">
      <c r="B1667" s="1"/>
      <c r="E1667" s="1"/>
      <c r="I1667" s="1"/>
      <c r="L1667" s="1"/>
      <c r="O1667" s="1"/>
      <c r="S1667" s="1"/>
      <c r="V1667" s="1"/>
    </row>
    <row r="1668" spans="2:22" x14ac:dyDescent="0.45">
      <c r="B1668" s="1"/>
      <c r="E1668" s="1"/>
      <c r="I1668" s="1"/>
      <c r="L1668" s="1"/>
      <c r="O1668" s="1"/>
      <c r="S1668" s="1"/>
      <c r="V1668" s="1"/>
    </row>
    <row r="1669" spans="2:22" x14ac:dyDescent="0.45">
      <c r="B1669" s="1"/>
      <c r="E1669" s="1"/>
      <c r="I1669" s="1"/>
      <c r="L1669" s="1"/>
      <c r="O1669" s="1"/>
      <c r="S1669" s="1"/>
      <c r="V1669" s="1"/>
    </row>
    <row r="1670" spans="2:22" x14ac:dyDescent="0.45">
      <c r="B1670" s="1"/>
      <c r="E1670" s="1"/>
      <c r="I1670" s="1"/>
      <c r="L1670" s="1"/>
      <c r="O1670" s="1"/>
      <c r="S1670" s="1"/>
      <c r="V1670" s="1"/>
    </row>
    <row r="1671" spans="2:22" x14ac:dyDescent="0.45">
      <c r="B1671" s="1"/>
      <c r="E1671" s="1"/>
      <c r="I1671" s="1"/>
      <c r="L1671" s="1"/>
      <c r="O1671" s="1"/>
      <c r="S1671" s="1"/>
      <c r="V1671" s="1"/>
    </row>
    <row r="1672" spans="2:22" x14ac:dyDescent="0.45">
      <c r="B1672" s="1"/>
      <c r="E1672" s="1"/>
      <c r="I1672" s="1"/>
      <c r="L1672" s="1"/>
      <c r="O1672" s="1"/>
      <c r="S1672" s="1"/>
      <c r="V1672" s="1"/>
    </row>
    <row r="1673" spans="2:22" x14ac:dyDescent="0.45">
      <c r="B1673" s="1"/>
      <c r="E1673" s="1"/>
      <c r="I1673" s="1"/>
      <c r="L1673" s="1"/>
      <c r="O1673" s="1"/>
      <c r="S1673" s="1"/>
      <c r="V1673" s="1"/>
    </row>
    <row r="1674" spans="2:22" x14ac:dyDescent="0.45">
      <c r="B1674" s="1"/>
      <c r="E1674" s="1"/>
      <c r="I1674" s="1"/>
      <c r="L1674" s="1"/>
      <c r="O1674" s="1"/>
      <c r="S1674" s="1"/>
      <c r="V1674" s="1"/>
    </row>
    <row r="1675" spans="2:22" x14ac:dyDescent="0.45">
      <c r="B1675" s="1"/>
      <c r="E1675" s="1"/>
      <c r="I1675" s="1"/>
      <c r="L1675" s="1"/>
      <c r="O1675" s="1"/>
      <c r="S1675" s="1"/>
      <c r="V1675" s="1"/>
    </row>
    <row r="1676" spans="2:22" x14ac:dyDescent="0.45">
      <c r="B1676" s="1"/>
      <c r="E1676" s="1"/>
      <c r="I1676" s="1"/>
      <c r="L1676" s="1"/>
      <c r="O1676" s="1"/>
      <c r="S1676" s="1"/>
      <c r="V1676" s="1"/>
    </row>
    <row r="1677" spans="2:22" x14ac:dyDescent="0.45">
      <c r="B1677" s="1"/>
      <c r="E1677" s="1"/>
      <c r="I1677" s="1"/>
      <c r="L1677" s="1"/>
      <c r="O1677" s="1"/>
      <c r="S1677" s="1"/>
      <c r="V1677" s="1"/>
    </row>
    <row r="1678" spans="2:22" x14ac:dyDescent="0.45">
      <c r="B1678" s="1"/>
      <c r="E1678" s="1"/>
      <c r="I1678" s="1"/>
      <c r="L1678" s="1"/>
      <c r="O1678" s="1"/>
      <c r="S1678" s="1"/>
      <c r="V1678" s="1"/>
    </row>
    <row r="1679" spans="2:22" x14ac:dyDescent="0.45">
      <c r="B1679" s="1"/>
      <c r="E1679" s="1"/>
      <c r="I1679" s="1"/>
      <c r="L1679" s="1"/>
      <c r="O1679" s="1"/>
      <c r="S1679" s="1"/>
      <c r="V1679" s="1"/>
    </row>
    <row r="1680" spans="2:22" x14ac:dyDescent="0.45">
      <c r="B1680" s="1"/>
      <c r="E1680" s="1"/>
      <c r="I1680" s="1"/>
      <c r="L1680" s="1"/>
      <c r="O1680" s="1"/>
      <c r="S1680" s="1"/>
      <c r="V1680" s="1"/>
    </row>
    <row r="1681" spans="2:22" x14ac:dyDescent="0.45">
      <c r="B1681" s="1"/>
      <c r="E1681" s="1"/>
      <c r="I1681" s="1"/>
      <c r="L1681" s="1"/>
      <c r="O1681" s="1"/>
      <c r="S1681" s="1"/>
      <c r="V1681" s="1"/>
    </row>
    <row r="1682" spans="2:22" x14ac:dyDescent="0.45">
      <c r="B1682" s="1"/>
      <c r="E1682" s="1"/>
      <c r="I1682" s="1"/>
      <c r="L1682" s="1"/>
      <c r="O1682" s="1"/>
      <c r="S1682" s="1"/>
      <c r="V1682" s="1"/>
    </row>
    <row r="1683" spans="2:22" x14ac:dyDescent="0.45">
      <c r="B1683" s="1"/>
      <c r="E1683" s="1"/>
      <c r="I1683" s="1"/>
      <c r="L1683" s="1"/>
      <c r="O1683" s="1"/>
      <c r="S1683" s="1"/>
      <c r="V1683" s="1"/>
    </row>
    <row r="1684" spans="2:22" x14ac:dyDescent="0.45">
      <c r="B1684" s="1"/>
      <c r="E1684" s="1"/>
      <c r="I1684" s="1"/>
      <c r="L1684" s="1"/>
      <c r="O1684" s="1"/>
      <c r="S1684" s="1"/>
      <c r="V1684" s="1"/>
    </row>
    <row r="1685" spans="2:22" x14ac:dyDescent="0.45">
      <c r="B1685" s="1"/>
      <c r="E1685" s="1"/>
      <c r="I1685" s="1"/>
      <c r="L1685" s="1"/>
      <c r="O1685" s="1"/>
      <c r="S1685" s="1"/>
      <c r="V1685" s="1"/>
    </row>
    <row r="1686" spans="2:22" x14ac:dyDescent="0.45">
      <c r="B1686" s="1"/>
      <c r="E1686" s="1"/>
      <c r="I1686" s="1"/>
      <c r="L1686" s="1"/>
      <c r="O1686" s="1"/>
      <c r="S1686" s="1"/>
      <c r="V1686" s="1"/>
    </row>
    <row r="1687" spans="2:22" x14ac:dyDescent="0.45">
      <c r="B1687" s="1"/>
      <c r="E1687" s="1"/>
      <c r="I1687" s="1"/>
      <c r="L1687" s="1"/>
      <c r="O1687" s="1"/>
      <c r="S1687" s="1"/>
      <c r="V1687" s="1"/>
    </row>
    <row r="1688" spans="2:22" x14ac:dyDescent="0.45">
      <c r="B1688" s="1"/>
      <c r="E1688" s="1"/>
      <c r="I1688" s="1"/>
      <c r="L1688" s="1"/>
      <c r="O1688" s="1"/>
      <c r="S1688" s="1"/>
      <c r="V1688" s="1"/>
    </row>
    <row r="1689" spans="2:22" x14ac:dyDescent="0.45">
      <c r="B1689" s="1"/>
      <c r="E1689" s="1"/>
      <c r="I1689" s="1"/>
      <c r="L1689" s="1"/>
      <c r="O1689" s="1"/>
      <c r="S1689" s="1"/>
      <c r="V1689" s="1"/>
    </row>
    <row r="1690" spans="2:22" x14ac:dyDescent="0.45">
      <c r="B1690" s="1"/>
      <c r="E1690" s="1"/>
      <c r="I1690" s="1"/>
      <c r="L1690" s="1"/>
      <c r="O1690" s="1"/>
      <c r="S1690" s="1"/>
      <c r="V1690" s="1"/>
    </row>
    <row r="1691" spans="2:22" x14ac:dyDescent="0.45">
      <c r="B1691" s="1"/>
      <c r="E1691" s="1"/>
      <c r="I1691" s="1"/>
      <c r="L1691" s="1"/>
      <c r="O1691" s="1"/>
      <c r="S1691" s="1"/>
      <c r="V1691" s="1"/>
    </row>
    <row r="1692" spans="2:22" x14ac:dyDescent="0.45">
      <c r="B1692" s="1"/>
      <c r="E1692" s="1"/>
      <c r="I1692" s="1"/>
      <c r="L1692" s="1"/>
      <c r="O1692" s="1"/>
      <c r="S1692" s="1"/>
      <c r="V1692" s="1"/>
    </row>
    <row r="1693" spans="2:22" x14ac:dyDescent="0.45">
      <c r="B1693" s="1"/>
      <c r="E1693" s="1"/>
      <c r="I1693" s="1"/>
      <c r="L1693" s="1"/>
      <c r="O1693" s="1"/>
      <c r="S1693" s="1"/>
      <c r="V1693" s="1"/>
    </row>
    <row r="1694" spans="2:22" x14ac:dyDescent="0.45">
      <c r="B1694" s="1"/>
      <c r="E1694" s="1"/>
      <c r="I1694" s="1"/>
      <c r="L1694" s="1"/>
      <c r="O1694" s="1"/>
      <c r="S1694" s="1"/>
      <c r="V1694" s="1"/>
    </row>
    <row r="1695" spans="2:22" x14ac:dyDescent="0.45">
      <c r="B1695" s="1"/>
      <c r="E1695" s="1"/>
      <c r="I1695" s="1"/>
      <c r="L1695" s="1"/>
      <c r="O1695" s="1"/>
      <c r="S1695" s="1"/>
      <c r="V1695" s="1"/>
    </row>
    <row r="1696" spans="2:22" x14ac:dyDescent="0.45">
      <c r="B1696" s="1"/>
      <c r="E1696" s="1"/>
      <c r="I1696" s="1"/>
      <c r="L1696" s="1"/>
      <c r="O1696" s="1"/>
      <c r="S1696" s="1"/>
      <c r="V1696" s="1"/>
    </row>
    <row r="1697" spans="2:22" x14ac:dyDescent="0.45">
      <c r="B1697" s="1"/>
      <c r="E1697" s="1"/>
      <c r="I1697" s="1"/>
      <c r="L1697" s="1"/>
      <c r="O1697" s="1"/>
      <c r="S1697" s="1"/>
      <c r="V1697" s="1"/>
    </row>
    <row r="1698" spans="2:22" x14ac:dyDescent="0.45">
      <c r="B1698" s="1"/>
      <c r="E1698" s="1"/>
      <c r="I1698" s="1"/>
      <c r="L1698" s="1"/>
      <c r="O1698" s="1"/>
      <c r="S1698" s="1"/>
      <c r="V1698" s="1"/>
    </row>
    <row r="1699" spans="2:22" x14ac:dyDescent="0.45">
      <c r="B1699" s="1"/>
      <c r="E1699" s="1"/>
      <c r="I1699" s="1"/>
      <c r="L1699" s="1"/>
      <c r="O1699" s="1"/>
      <c r="S1699" s="1"/>
      <c r="V1699" s="1"/>
    </row>
    <row r="1700" spans="2:22" x14ac:dyDescent="0.45">
      <c r="B1700" s="1"/>
      <c r="E1700" s="1"/>
      <c r="I1700" s="1"/>
      <c r="L1700" s="1"/>
      <c r="O1700" s="1"/>
      <c r="S1700" s="1"/>
      <c r="V1700" s="1"/>
    </row>
    <row r="1701" spans="2:22" x14ac:dyDescent="0.45">
      <c r="B1701" s="1"/>
      <c r="E1701" s="1"/>
      <c r="I1701" s="1"/>
      <c r="L1701" s="1"/>
      <c r="O1701" s="1"/>
      <c r="S1701" s="1"/>
      <c r="V1701" s="1"/>
    </row>
    <row r="1702" spans="2:22" x14ac:dyDescent="0.45">
      <c r="B1702" s="1"/>
      <c r="E1702" s="1"/>
      <c r="I1702" s="1"/>
      <c r="L1702" s="1"/>
      <c r="O1702" s="1"/>
      <c r="S1702" s="1"/>
      <c r="V1702" s="1"/>
    </row>
    <row r="1703" spans="2:22" x14ac:dyDescent="0.45">
      <c r="B1703" s="1"/>
      <c r="E1703" s="1"/>
      <c r="I1703" s="1"/>
      <c r="L1703" s="1"/>
      <c r="O1703" s="1"/>
      <c r="S1703" s="1"/>
      <c r="V1703" s="1"/>
    </row>
    <row r="1704" spans="2:22" x14ac:dyDescent="0.45">
      <c r="B1704" s="1"/>
      <c r="E1704" s="1"/>
      <c r="I1704" s="1"/>
      <c r="L1704" s="1"/>
      <c r="O1704" s="1"/>
      <c r="S1704" s="1"/>
      <c r="V1704" s="1"/>
    </row>
    <row r="1705" spans="2:22" x14ac:dyDescent="0.45">
      <c r="B1705" s="1"/>
      <c r="E1705" s="1"/>
      <c r="I1705" s="1"/>
      <c r="L1705" s="1"/>
      <c r="O1705" s="1"/>
      <c r="S1705" s="1"/>
      <c r="V1705" s="1"/>
    </row>
    <row r="1706" spans="2:22" x14ac:dyDescent="0.45">
      <c r="B1706" s="1"/>
      <c r="E1706" s="1"/>
      <c r="I1706" s="1"/>
      <c r="L1706" s="1"/>
      <c r="O1706" s="1"/>
      <c r="S1706" s="1"/>
      <c r="V1706" s="1"/>
    </row>
    <row r="1707" spans="2:22" x14ac:dyDescent="0.45">
      <c r="B1707" s="1"/>
      <c r="E1707" s="1"/>
      <c r="I1707" s="1"/>
      <c r="L1707" s="1"/>
      <c r="O1707" s="1"/>
      <c r="S1707" s="1"/>
      <c r="V1707" s="1"/>
    </row>
    <row r="1708" spans="2:22" x14ac:dyDescent="0.45">
      <c r="B1708" s="1"/>
      <c r="E1708" s="1"/>
      <c r="I1708" s="1"/>
      <c r="L1708" s="1"/>
      <c r="O1708" s="1"/>
      <c r="S1708" s="1"/>
      <c r="V1708" s="1"/>
    </row>
    <row r="1709" spans="2:22" x14ac:dyDescent="0.45">
      <c r="B1709" s="1"/>
      <c r="E1709" s="1"/>
      <c r="I1709" s="1"/>
      <c r="L1709" s="1"/>
      <c r="O1709" s="1"/>
      <c r="S1709" s="1"/>
      <c r="V1709" s="1"/>
    </row>
    <row r="1710" spans="2:22" x14ac:dyDescent="0.45">
      <c r="B1710" s="1"/>
      <c r="E1710" s="1"/>
      <c r="I1710" s="1"/>
      <c r="L1710" s="1"/>
      <c r="O1710" s="1"/>
      <c r="S1710" s="1"/>
      <c r="V1710" s="1"/>
    </row>
    <row r="1711" spans="2:22" x14ac:dyDescent="0.45">
      <c r="B1711" s="1"/>
      <c r="E1711" s="1"/>
      <c r="I1711" s="1"/>
      <c r="L1711" s="1"/>
      <c r="O1711" s="1"/>
      <c r="S1711" s="1"/>
      <c r="V1711" s="1"/>
    </row>
    <row r="1712" spans="2:22" x14ac:dyDescent="0.45">
      <c r="B1712" s="1"/>
      <c r="E1712" s="1"/>
      <c r="I1712" s="1"/>
      <c r="L1712" s="1"/>
      <c r="O1712" s="1"/>
      <c r="S1712" s="1"/>
      <c r="V1712" s="1"/>
    </row>
    <row r="1713" spans="2:22" x14ac:dyDescent="0.45">
      <c r="B1713" s="1"/>
      <c r="E1713" s="1"/>
      <c r="I1713" s="1"/>
      <c r="L1713" s="1"/>
      <c r="O1713" s="1"/>
      <c r="S1713" s="1"/>
      <c r="V1713" s="1"/>
    </row>
    <row r="1714" spans="2:22" x14ac:dyDescent="0.45">
      <c r="B1714" s="1"/>
      <c r="E1714" s="1"/>
      <c r="I1714" s="1"/>
      <c r="L1714" s="1"/>
      <c r="O1714" s="1"/>
      <c r="S1714" s="1"/>
      <c r="V1714" s="1"/>
    </row>
    <row r="1715" spans="2:22" x14ac:dyDescent="0.45">
      <c r="B1715" s="1"/>
      <c r="E1715" s="1"/>
      <c r="I1715" s="1"/>
      <c r="L1715" s="1"/>
      <c r="O1715" s="1"/>
      <c r="S1715" s="1"/>
      <c r="V1715" s="1"/>
    </row>
    <row r="1716" spans="2:22" x14ac:dyDescent="0.45">
      <c r="B1716" s="1"/>
      <c r="E1716" s="1"/>
      <c r="I1716" s="1"/>
      <c r="L1716" s="1"/>
      <c r="O1716" s="1"/>
      <c r="S1716" s="1"/>
      <c r="V1716" s="1"/>
    </row>
    <row r="1717" spans="2:22" x14ac:dyDescent="0.45">
      <c r="B1717" s="1"/>
      <c r="E1717" s="1"/>
      <c r="I1717" s="1"/>
      <c r="L1717" s="1"/>
      <c r="O1717" s="1"/>
      <c r="S1717" s="1"/>
      <c r="V1717" s="1"/>
    </row>
    <row r="1718" spans="2:22" x14ac:dyDescent="0.45">
      <c r="B1718" s="1"/>
      <c r="E1718" s="1"/>
      <c r="I1718" s="1"/>
      <c r="L1718" s="1"/>
      <c r="O1718" s="1"/>
      <c r="S1718" s="1"/>
      <c r="V1718" s="1"/>
    </row>
    <row r="1719" spans="2:22" x14ac:dyDescent="0.45">
      <c r="B1719" s="1"/>
      <c r="E1719" s="1"/>
      <c r="I1719" s="1"/>
      <c r="L1719" s="1"/>
      <c r="O1719" s="1"/>
      <c r="S1719" s="1"/>
      <c r="V1719" s="1"/>
    </row>
    <row r="1720" spans="2:22" x14ac:dyDescent="0.45">
      <c r="B1720" s="1"/>
      <c r="E1720" s="1"/>
      <c r="I1720" s="1"/>
      <c r="L1720" s="1"/>
      <c r="O1720" s="1"/>
      <c r="S1720" s="1"/>
      <c r="V1720" s="1"/>
    </row>
    <row r="1721" spans="2:22" x14ac:dyDescent="0.45">
      <c r="B1721" s="1"/>
      <c r="E1721" s="1"/>
      <c r="I1721" s="1"/>
      <c r="L1721" s="1"/>
      <c r="O1721" s="1"/>
      <c r="S1721" s="1"/>
      <c r="V1721" s="1"/>
    </row>
    <row r="1722" spans="2:22" x14ac:dyDescent="0.45">
      <c r="B1722" s="1"/>
      <c r="E1722" s="1"/>
      <c r="I1722" s="1"/>
      <c r="L1722" s="1"/>
      <c r="O1722" s="1"/>
      <c r="S1722" s="1"/>
      <c r="V1722" s="1"/>
    </row>
    <row r="1723" spans="2:22" x14ac:dyDescent="0.45">
      <c r="B1723" s="1"/>
      <c r="E1723" s="1"/>
      <c r="I1723" s="1"/>
      <c r="L1723" s="1"/>
      <c r="O1723" s="1"/>
      <c r="S1723" s="1"/>
      <c r="V1723" s="1"/>
    </row>
    <row r="1724" spans="2:22" x14ac:dyDescent="0.45">
      <c r="B1724" s="1"/>
      <c r="E1724" s="1"/>
      <c r="I1724" s="1"/>
      <c r="L1724" s="1"/>
      <c r="O1724" s="1"/>
      <c r="S1724" s="1"/>
      <c r="V1724" s="1"/>
    </row>
    <row r="1725" spans="2:22" x14ac:dyDescent="0.45">
      <c r="B1725" s="1"/>
      <c r="E1725" s="1"/>
      <c r="I1725" s="1"/>
      <c r="L1725" s="1"/>
      <c r="O1725" s="1"/>
      <c r="S1725" s="1"/>
      <c r="V1725" s="1"/>
    </row>
    <row r="1726" spans="2:22" x14ac:dyDescent="0.45">
      <c r="B1726" s="1"/>
      <c r="E1726" s="1"/>
      <c r="I1726" s="1"/>
      <c r="L1726" s="1"/>
      <c r="O1726" s="1"/>
      <c r="S1726" s="1"/>
      <c r="V1726" s="1"/>
    </row>
    <row r="1727" spans="2:22" x14ac:dyDescent="0.45">
      <c r="B1727" s="1"/>
      <c r="E1727" s="1"/>
      <c r="I1727" s="1"/>
      <c r="L1727" s="1"/>
      <c r="O1727" s="1"/>
      <c r="S1727" s="1"/>
      <c r="V1727" s="1"/>
    </row>
    <row r="1728" spans="2:22" x14ac:dyDescent="0.45">
      <c r="B1728" s="1"/>
      <c r="E1728" s="1"/>
      <c r="I1728" s="1"/>
      <c r="L1728" s="1"/>
      <c r="O1728" s="1"/>
      <c r="S1728" s="1"/>
      <c r="V1728" s="1"/>
    </row>
    <row r="1729" spans="2:22" x14ac:dyDescent="0.45">
      <c r="B1729" s="1"/>
      <c r="E1729" s="1"/>
      <c r="I1729" s="1"/>
      <c r="L1729" s="1"/>
      <c r="O1729" s="1"/>
      <c r="S1729" s="1"/>
      <c r="V1729" s="1"/>
    </row>
    <row r="1730" spans="2:22" x14ac:dyDescent="0.45">
      <c r="B1730" s="1"/>
      <c r="E1730" s="1"/>
      <c r="I1730" s="1"/>
      <c r="L1730" s="1"/>
      <c r="O1730" s="1"/>
      <c r="S1730" s="1"/>
      <c r="V1730" s="1"/>
    </row>
    <row r="1731" spans="2:22" x14ac:dyDescent="0.45">
      <c r="B1731" s="1"/>
      <c r="E1731" s="1"/>
      <c r="I1731" s="1"/>
      <c r="L1731" s="1"/>
      <c r="O1731" s="1"/>
      <c r="S1731" s="1"/>
      <c r="V1731" s="1"/>
    </row>
    <row r="1732" spans="2:22" x14ac:dyDescent="0.45">
      <c r="B1732" s="1"/>
      <c r="E1732" s="1"/>
      <c r="I1732" s="1"/>
      <c r="L1732" s="1"/>
      <c r="O1732" s="1"/>
      <c r="S1732" s="1"/>
      <c r="V1732" s="1"/>
    </row>
    <row r="1733" spans="2:22" x14ac:dyDescent="0.45">
      <c r="B1733" s="1"/>
      <c r="E1733" s="1"/>
      <c r="I1733" s="1"/>
      <c r="L1733" s="1"/>
      <c r="O1733" s="1"/>
      <c r="S1733" s="1"/>
      <c r="V1733" s="1"/>
    </row>
    <row r="1734" spans="2:22" x14ac:dyDescent="0.45">
      <c r="B1734" s="1"/>
      <c r="E1734" s="1"/>
      <c r="I1734" s="1"/>
      <c r="L1734" s="1"/>
      <c r="O1734" s="1"/>
      <c r="S1734" s="1"/>
      <c r="V1734" s="1"/>
    </row>
    <row r="1735" spans="2:22" x14ac:dyDescent="0.45">
      <c r="B1735" s="1"/>
      <c r="E1735" s="1"/>
      <c r="I1735" s="1"/>
      <c r="L1735" s="1"/>
      <c r="O1735" s="1"/>
      <c r="S1735" s="1"/>
      <c r="V1735" s="1"/>
    </row>
    <row r="1736" spans="2:22" x14ac:dyDescent="0.45">
      <c r="B1736" s="1"/>
      <c r="E1736" s="1"/>
      <c r="I1736" s="1"/>
      <c r="L1736" s="1"/>
      <c r="O1736" s="1"/>
      <c r="S1736" s="1"/>
      <c r="V1736" s="1"/>
    </row>
    <row r="1737" spans="2:22" x14ac:dyDescent="0.45">
      <c r="B1737" s="1"/>
      <c r="E1737" s="1"/>
      <c r="I1737" s="1"/>
      <c r="L1737" s="1"/>
      <c r="O1737" s="1"/>
      <c r="S1737" s="1"/>
      <c r="V1737" s="1"/>
    </row>
    <row r="1738" spans="2:22" x14ac:dyDescent="0.45">
      <c r="B1738" s="1"/>
      <c r="E1738" s="1"/>
      <c r="I1738" s="1"/>
      <c r="L1738" s="1"/>
      <c r="O1738" s="1"/>
      <c r="S1738" s="1"/>
      <c r="V1738" s="1"/>
    </row>
    <row r="1739" spans="2:22" x14ac:dyDescent="0.45">
      <c r="B1739" s="1"/>
      <c r="E1739" s="1"/>
      <c r="I1739" s="1"/>
      <c r="L1739" s="1"/>
      <c r="O1739" s="1"/>
      <c r="S1739" s="1"/>
      <c r="V1739" s="1"/>
    </row>
    <row r="1740" spans="2:22" x14ac:dyDescent="0.45">
      <c r="B1740" s="1"/>
      <c r="E1740" s="1"/>
      <c r="I1740" s="1"/>
      <c r="L1740" s="1"/>
      <c r="O1740" s="1"/>
      <c r="S1740" s="1"/>
      <c r="V1740" s="1"/>
    </row>
    <row r="1741" spans="2:22" x14ac:dyDescent="0.45">
      <c r="B1741" s="1"/>
      <c r="E1741" s="1"/>
      <c r="I1741" s="1"/>
      <c r="L1741" s="1"/>
      <c r="O1741" s="1"/>
      <c r="S1741" s="1"/>
      <c r="V1741" s="1"/>
    </row>
    <row r="1742" spans="2:22" x14ac:dyDescent="0.45">
      <c r="B1742" s="1"/>
      <c r="E1742" s="1"/>
      <c r="I1742" s="1"/>
      <c r="L1742" s="1"/>
      <c r="O1742" s="1"/>
      <c r="S1742" s="1"/>
      <c r="V1742" s="1"/>
    </row>
    <row r="1743" spans="2:22" x14ac:dyDescent="0.45">
      <c r="B1743" s="1"/>
      <c r="E1743" s="1"/>
      <c r="I1743" s="1"/>
      <c r="L1743" s="1"/>
      <c r="O1743" s="1"/>
      <c r="S1743" s="1"/>
      <c r="V1743" s="1"/>
    </row>
    <row r="1744" spans="2:22" x14ac:dyDescent="0.45">
      <c r="B1744" s="1"/>
      <c r="E1744" s="1"/>
      <c r="I1744" s="1"/>
      <c r="L1744" s="1"/>
      <c r="O1744" s="1"/>
      <c r="S1744" s="1"/>
      <c r="V1744" s="1"/>
    </row>
    <row r="1745" spans="2:22" x14ac:dyDescent="0.45">
      <c r="B1745" s="1"/>
      <c r="E1745" s="1"/>
      <c r="I1745" s="1"/>
      <c r="L1745" s="1"/>
      <c r="O1745" s="1"/>
      <c r="S1745" s="1"/>
      <c r="V1745" s="1"/>
    </row>
    <row r="1746" spans="2:22" x14ac:dyDescent="0.45">
      <c r="B1746" s="1"/>
      <c r="E1746" s="1"/>
      <c r="I1746" s="1"/>
      <c r="L1746" s="1"/>
      <c r="O1746" s="1"/>
      <c r="S1746" s="1"/>
      <c r="V1746" s="1"/>
    </row>
    <row r="1747" spans="2:22" x14ac:dyDescent="0.45">
      <c r="B1747" s="1"/>
      <c r="E1747" s="1"/>
      <c r="I1747" s="1"/>
      <c r="L1747" s="1"/>
      <c r="O1747" s="1"/>
      <c r="S1747" s="1"/>
      <c r="V1747" s="1"/>
    </row>
    <row r="1748" spans="2:22" x14ac:dyDescent="0.45">
      <c r="B1748" s="1"/>
      <c r="E1748" s="1"/>
      <c r="I1748" s="1"/>
      <c r="L1748" s="1"/>
      <c r="O1748" s="1"/>
      <c r="S1748" s="1"/>
      <c r="V1748" s="1"/>
    </row>
    <row r="1749" spans="2:22" x14ac:dyDescent="0.45">
      <c r="B1749" s="1"/>
      <c r="E1749" s="1"/>
      <c r="I1749" s="1"/>
      <c r="L1749" s="1"/>
      <c r="O1749" s="1"/>
      <c r="S1749" s="1"/>
      <c r="V1749" s="1"/>
    </row>
    <row r="1750" spans="2:22" x14ac:dyDescent="0.45">
      <c r="B1750" s="1"/>
      <c r="E1750" s="1"/>
      <c r="I1750" s="1"/>
      <c r="L1750" s="1"/>
      <c r="O1750" s="1"/>
      <c r="S1750" s="1"/>
      <c r="V1750" s="1"/>
    </row>
    <row r="1751" spans="2:22" x14ac:dyDescent="0.45">
      <c r="B1751" s="1"/>
      <c r="E1751" s="1"/>
      <c r="I1751" s="1"/>
      <c r="L1751" s="1"/>
      <c r="O1751" s="1"/>
      <c r="S1751" s="1"/>
      <c r="V1751" s="1"/>
    </row>
    <row r="1752" spans="2:22" x14ac:dyDescent="0.45">
      <c r="B1752" s="1"/>
      <c r="E1752" s="1"/>
      <c r="I1752" s="1"/>
      <c r="L1752" s="1"/>
      <c r="O1752" s="1"/>
      <c r="S1752" s="1"/>
      <c r="V1752" s="1"/>
    </row>
    <row r="1753" spans="2:22" x14ac:dyDescent="0.45">
      <c r="B1753" s="1"/>
      <c r="E1753" s="1"/>
      <c r="I1753" s="1"/>
      <c r="L1753" s="1"/>
      <c r="O1753" s="1"/>
      <c r="S1753" s="1"/>
      <c r="V1753" s="1"/>
    </row>
    <row r="1754" spans="2:22" x14ac:dyDescent="0.45">
      <c r="B1754" s="1"/>
      <c r="E1754" s="1"/>
      <c r="I1754" s="1"/>
      <c r="L1754" s="1"/>
      <c r="O1754" s="1"/>
      <c r="S1754" s="1"/>
      <c r="V1754" s="1"/>
    </row>
    <row r="1755" spans="2:22" x14ac:dyDescent="0.45">
      <c r="B1755" s="1"/>
      <c r="E1755" s="1"/>
      <c r="I1755" s="1"/>
      <c r="L1755" s="1"/>
      <c r="O1755" s="1"/>
      <c r="S1755" s="1"/>
      <c r="V1755" s="1"/>
    </row>
    <row r="1756" spans="2:22" x14ac:dyDescent="0.45">
      <c r="B1756" s="1"/>
      <c r="E1756" s="1"/>
      <c r="I1756" s="1"/>
      <c r="L1756" s="1"/>
      <c r="O1756" s="1"/>
      <c r="S1756" s="1"/>
      <c r="V1756" s="1"/>
    </row>
    <row r="1757" spans="2:22" x14ac:dyDescent="0.45">
      <c r="B1757" s="1"/>
      <c r="E1757" s="1"/>
      <c r="I1757" s="1"/>
      <c r="L1757" s="1"/>
      <c r="O1757" s="1"/>
      <c r="S1757" s="1"/>
      <c r="V1757" s="1"/>
    </row>
    <row r="1758" spans="2:22" x14ac:dyDescent="0.45">
      <c r="B1758" s="1"/>
      <c r="E1758" s="1"/>
      <c r="I1758" s="1"/>
      <c r="L1758" s="1"/>
      <c r="O1758" s="1"/>
      <c r="S1758" s="1"/>
      <c r="V1758" s="1"/>
    </row>
    <row r="1759" spans="2:22" x14ac:dyDescent="0.45">
      <c r="B1759" s="1"/>
      <c r="E1759" s="1"/>
      <c r="I1759" s="1"/>
      <c r="L1759" s="1"/>
      <c r="O1759" s="1"/>
      <c r="S1759" s="1"/>
      <c r="V1759" s="1"/>
    </row>
    <row r="1760" spans="2:22" x14ac:dyDescent="0.45">
      <c r="B1760" s="1"/>
      <c r="E1760" s="1"/>
      <c r="I1760" s="1"/>
      <c r="L1760" s="1"/>
      <c r="O1760" s="1"/>
      <c r="S1760" s="1"/>
      <c r="V1760" s="1"/>
    </row>
    <row r="1761" spans="2:22" x14ac:dyDescent="0.45">
      <c r="B1761" s="1"/>
      <c r="E1761" s="1"/>
      <c r="I1761" s="1"/>
      <c r="L1761" s="1"/>
      <c r="O1761" s="1"/>
      <c r="S1761" s="1"/>
      <c r="V1761" s="1"/>
    </row>
    <row r="1762" spans="2:22" x14ac:dyDescent="0.45">
      <c r="B1762" s="1"/>
      <c r="E1762" s="1"/>
      <c r="I1762" s="1"/>
      <c r="L1762" s="1"/>
      <c r="O1762" s="1"/>
      <c r="S1762" s="1"/>
      <c r="V1762" s="1"/>
    </row>
    <row r="1763" spans="2:22" x14ac:dyDescent="0.45">
      <c r="B1763" s="1"/>
      <c r="E1763" s="1"/>
      <c r="I1763" s="1"/>
      <c r="L1763" s="1"/>
      <c r="O1763" s="1"/>
      <c r="S1763" s="1"/>
      <c r="V1763" s="1"/>
    </row>
    <row r="1764" spans="2:22" x14ac:dyDescent="0.45">
      <c r="B1764" s="1"/>
      <c r="E1764" s="1"/>
      <c r="I1764" s="1"/>
      <c r="L1764" s="1"/>
      <c r="O1764" s="1"/>
      <c r="S1764" s="1"/>
      <c r="V1764" s="1"/>
    </row>
    <row r="1765" spans="2:22" x14ac:dyDescent="0.45">
      <c r="B1765" s="1"/>
      <c r="E1765" s="1"/>
      <c r="I1765" s="1"/>
      <c r="L1765" s="1"/>
      <c r="O1765" s="1"/>
      <c r="S1765" s="1"/>
      <c r="V1765" s="1"/>
    </row>
    <row r="1766" spans="2:22" x14ac:dyDescent="0.45">
      <c r="B1766" s="1"/>
      <c r="E1766" s="1"/>
      <c r="I1766" s="1"/>
      <c r="L1766" s="1"/>
      <c r="O1766" s="1"/>
      <c r="S1766" s="1"/>
      <c r="V1766" s="1"/>
    </row>
    <row r="1767" spans="2:22" x14ac:dyDescent="0.45">
      <c r="B1767" s="1"/>
      <c r="E1767" s="1"/>
      <c r="I1767" s="1"/>
      <c r="L1767" s="1"/>
      <c r="O1767" s="1"/>
      <c r="S1767" s="1"/>
      <c r="V1767" s="1"/>
    </row>
    <row r="1768" spans="2:22" x14ac:dyDescent="0.45">
      <c r="B1768" s="1"/>
      <c r="E1768" s="1"/>
      <c r="I1768" s="1"/>
      <c r="L1768" s="1"/>
      <c r="O1768" s="1"/>
      <c r="S1768" s="1"/>
      <c r="V1768" s="1"/>
    </row>
    <row r="1769" spans="2:22" x14ac:dyDescent="0.45">
      <c r="B1769" s="1"/>
      <c r="E1769" s="1"/>
      <c r="I1769" s="1"/>
      <c r="L1769" s="1"/>
      <c r="O1769" s="1"/>
      <c r="S1769" s="1"/>
      <c r="V1769" s="1"/>
    </row>
    <row r="1770" spans="2:22" x14ac:dyDescent="0.45">
      <c r="B1770" s="1"/>
      <c r="E1770" s="1"/>
      <c r="I1770" s="1"/>
      <c r="L1770" s="1"/>
      <c r="O1770" s="1"/>
      <c r="S1770" s="1"/>
      <c r="V1770" s="1"/>
    </row>
    <row r="1771" spans="2:22" x14ac:dyDescent="0.45">
      <c r="B1771" s="1"/>
      <c r="E1771" s="1"/>
      <c r="I1771" s="1"/>
      <c r="L1771" s="1"/>
      <c r="O1771" s="1"/>
      <c r="S1771" s="1"/>
      <c r="V1771" s="1"/>
    </row>
    <row r="1772" spans="2:22" x14ac:dyDescent="0.45">
      <c r="B1772" s="1"/>
      <c r="E1772" s="1"/>
      <c r="I1772" s="1"/>
      <c r="L1772" s="1"/>
      <c r="O1772" s="1"/>
      <c r="S1772" s="1"/>
      <c r="V1772" s="1"/>
    </row>
    <row r="1773" spans="2:22" x14ac:dyDescent="0.45">
      <c r="B1773" s="1"/>
      <c r="E1773" s="1"/>
      <c r="I1773" s="1"/>
      <c r="L1773" s="1"/>
      <c r="O1773" s="1"/>
      <c r="S1773" s="1"/>
      <c r="V1773" s="1"/>
    </row>
    <row r="1774" spans="2:22" x14ac:dyDescent="0.45">
      <c r="B1774" s="1"/>
      <c r="E1774" s="1"/>
      <c r="I1774" s="1"/>
      <c r="L1774" s="1"/>
      <c r="O1774" s="1"/>
      <c r="S1774" s="1"/>
      <c r="V1774" s="1"/>
    </row>
    <row r="1775" spans="2:22" x14ac:dyDescent="0.45">
      <c r="B1775" s="1"/>
      <c r="E1775" s="1"/>
      <c r="I1775" s="1"/>
      <c r="L1775" s="1"/>
      <c r="O1775" s="1"/>
      <c r="S1775" s="1"/>
      <c r="V1775" s="1"/>
    </row>
    <row r="1776" spans="2:22" x14ac:dyDescent="0.45">
      <c r="B1776" s="1"/>
      <c r="E1776" s="1"/>
      <c r="I1776" s="1"/>
      <c r="L1776" s="1"/>
      <c r="O1776" s="1"/>
      <c r="S1776" s="1"/>
      <c r="V1776" s="1"/>
    </row>
    <row r="1777" spans="2:22" x14ac:dyDescent="0.45">
      <c r="B1777" s="1"/>
      <c r="E1777" s="1"/>
      <c r="I1777" s="1"/>
      <c r="L1777" s="1"/>
      <c r="O1777" s="1"/>
      <c r="S1777" s="1"/>
      <c r="V1777" s="1"/>
    </row>
    <row r="1778" spans="2:22" x14ac:dyDescent="0.45">
      <c r="B1778" s="1"/>
      <c r="E1778" s="1"/>
      <c r="I1778" s="1"/>
      <c r="L1778" s="1"/>
      <c r="O1778" s="1"/>
      <c r="S1778" s="1"/>
      <c r="V1778" s="1"/>
    </row>
    <row r="1779" spans="2:22" x14ac:dyDescent="0.45">
      <c r="B1779" s="1"/>
      <c r="E1779" s="1"/>
      <c r="I1779" s="1"/>
      <c r="L1779" s="1"/>
      <c r="O1779" s="1"/>
      <c r="S1779" s="1"/>
      <c r="V1779" s="1"/>
    </row>
    <row r="1780" spans="2:22" x14ac:dyDescent="0.45">
      <c r="B1780" s="1"/>
      <c r="E1780" s="1"/>
      <c r="I1780" s="1"/>
      <c r="L1780" s="1"/>
      <c r="O1780" s="1"/>
      <c r="S1780" s="1"/>
      <c r="V1780" s="1"/>
    </row>
    <row r="1781" spans="2:22" x14ac:dyDescent="0.45">
      <c r="B1781" s="1"/>
      <c r="E1781" s="1"/>
      <c r="I1781" s="1"/>
      <c r="L1781" s="1"/>
      <c r="O1781" s="1"/>
      <c r="S1781" s="1"/>
      <c r="V1781" s="1"/>
    </row>
    <row r="1782" spans="2:22" x14ac:dyDescent="0.45">
      <c r="B1782" s="1"/>
      <c r="E1782" s="1"/>
      <c r="I1782" s="1"/>
      <c r="L1782" s="1"/>
      <c r="O1782" s="1"/>
      <c r="S1782" s="1"/>
      <c r="V1782" s="1"/>
    </row>
    <row r="1783" spans="2:22" x14ac:dyDescent="0.45">
      <c r="B1783" s="1"/>
      <c r="E1783" s="1"/>
      <c r="I1783" s="1"/>
      <c r="L1783" s="1"/>
      <c r="O1783" s="1"/>
      <c r="S1783" s="1"/>
      <c r="V1783" s="1"/>
    </row>
    <row r="1784" spans="2:22" x14ac:dyDescent="0.45">
      <c r="B1784" s="1"/>
      <c r="E1784" s="1"/>
      <c r="I1784" s="1"/>
      <c r="L1784" s="1"/>
      <c r="O1784" s="1"/>
      <c r="S1784" s="1"/>
      <c r="V1784" s="1"/>
    </row>
    <row r="1785" spans="2:22" x14ac:dyDescent="0.45">
      <c r="B1785" s="1"/>
      <c r="E1785" s="1"/>
      <c r="I1785" s="1"/>
      <c r="L1785" s="1"/>
      <c r="O1785" s="1"/>
      <c r="S1785" s="1"/>
      <c r="V1785" s="1"/>
    </row>
    <row r="1786" spans="2:22" x14ac:dyDescent="0.45">
      <c r="B1786" s="1"/>
      <c r="E1786" s="1"/>
      <c r="I1786" s="1"/>
      <c r="L1786" s="1"/>
      <c r="O1786" s="1"/>
      <c r="S1786" s="1"/>
      <c r="V1786" s="1"/>
    </row>
    <row r="1787" spans="2:22" x14ac:dyDescent="0.45">
      <c r="B1787" s="1"/>
      <c r="E1787" s="1"/>
      <c r="I1787" s="1"/>
      <c r="L1787" s="1"/>
      <c r="O1787" s="1"/>
      <c r="S1787" s="1"/>
      <c r="V1787" s="1"/>
    </row>
    <row r="1788" spans="2:22" x14ac:dyDescent="0.45">
      <c r="B1788" s="1"/>
      <c r="E1788" s="1"/>
      <c r="I1788" s="1"/>
      <c r="L1788" s="1"/>
      <c r="O1788" s="1"/>
      <c r="S1788" s="1"/>
      <c r="V1788" s="1"/>
    </row>
    <row r="1789" spans="2:22" x14ac:dyDescent="0.45">
      <c r="B1789" s="1"/>
      <c r="E1789" s="1"/>
      <c r="I1789" s="1"/>
      <c r="L1789" s="1"/>
      <c r="O1789" s="1"/>
      <c r="S1789" s="1"/>
      <c r="V1789" s="1"/>
    </row>
    <row r="1790" spans="2:22" x14ac:dyDescent="0.45">
      <c r="B1790" s="1"/>
      <c r="E1790" s="1"/>
      <c r="I1790" s="1"/>
      <c r="L1790" s="1"/>
      <c r="O1790" s="1"/>
      <c r="S1790" s="1"/>
      <c r="V1790" s="1"/>
    </row>
    <row r="1791" spans="2:22" x14ac:dyDescent="0.45">
      <c r="B1791" s="1"/>
      <c r="E1791" s="1"/>
      <c r="I1791" s="1"/>
      <c r="L1791" s="1"/>
      <c r="O1791" s="1"/>
      <c r="S1791" s="1"/>
      <c r="V1791" s="1"/>
    </row>
    <row r="1792" spans="2:22" x14ac:dyDescent="0.45">
      <c r="B1792" s="1"/>
      <c r="E1792" s="1"/>
      <c r="I1792" s="1"/>
      <c r="L1792" s="1"/>
      <c r="O1792" s="1"/>
      <c r="S1792" s="1"/>
      <c r="V1792" s="1"/>
    </row>
    <row r="1793" spans="2:22" x14ac:dyDescent="0.45">
      <c r="B1793" s="1"/>
      <c r="E1793" s="1"/>
      <c r="I1793" s="1"/>
      <c r="L1793" s="1"/>
      <c r="O1793" s="1"/>
      <c r="S1793" s="1"/>
      <c r="V1793" s="1"/>
    </row>
    <row r="1794" spans="2:22" x14ac:dyDescent="0.45">
      <c r="B1794" s="1"/>
      <c r="E1794" s="1"/>
      <c r="I1794" s="1"/>
      <c r="L1794" s="1"/>
      <c r="O1794" s="1"/>
      <c r="S1794" s="1"/>
      <c r="V1794" s="1"/>
    </row>
    <row r="1795" spans="2:22" x14ac:dyDescent="0.45">
      <c r="B1795" s="1"/>
      <c r="E1795" s="1"/>
      <c r="I1795" s="1"/>
      <c r="L1795" s="1"/>
      <c r="O1795" s="1"/>
      <c r="S1795" s="1"/>
      <c r="V1795" s="1"/>
    </row>
    <row r="1796" spans="2:22" x14ac:dyDescent="0.45">
      <c r="B1796" s="1"/>
      <c r="E1796" s="1"/>
      <c r="I1796" s="1"/>
      <c r="L1796" s="1"/>
      <c r="O1796" s="1"/>
      <c r="S1796" s="1"/>
      <c r="V1796" s="1"/>
    </row>
    <row r="1797" spans="2:22" x14ac:dyDescent="0.45">
      <c r="B1797" s="1"/>
      <c r="E1797" s="1"/>
      <c r="I1797" s="1"/>
      <c r="L1797" s="1"/>
      <c r="O1797" s="1"/>
      <c r="S1797" s="1"/>
      <c r="V1797" s="1"/>
    </row>
    <row r="1798" spans="2:22" x14ac:dyDescent="0.45">
      <c r="B1798" s="1"/>
      <c r="E1798" s="1"/>
      <c r="I1798" s="1"/>
      <c r="L1798" s="1"/>
      <c r="O1798" s="1"/>
      <c r="S1798" s="1"/>
      <c r="V1798" s="1"/>
    </row>
    <row r="1799" spans="2:22" x14ac:dyDescent="0.45">
      <c r="B1799" s="1"/>
      <c r="E1799" s="1"/>
      <c r="I1799" s="1"/>
      <c r="L1799" s="1"/>
      <c r="O1799" s="1"/>
      <c r="S1799" s="1"/>
      <c r="V1799" s="1"/>
    </row>
    <row r="1800" spans="2:22" x14ac:dyDescent="0.45">
      <c r="B1800" s="1"/>
      <c r="E1800" s="1"/>
      <c r="I1800" s="1"/>
      <c r="L1800" s="1"/>
      <c r="O1800" s="1"/>
      <c r="S1800" s="1"/>
      <c r="V1800" s="1"/>
    </row>
    <row r="1801" spans="2:22" x14ac:dyDescent="0.45">
      <c r="B1801" s="1"/>
      <c r="E1801" s="1"/>
      <c r="I1801" s="1"/>
      <c r="L1801" s="1"/>
      <c r="O1801" s="1"/>
      <c r="S1801" s="1"/>
      <c r="V1801" s="1"/>
    </row>
    <row r="1802" spans="2:22" x14ac:dyDescent="0.45">
      <c r="B1802" s="1"/>
      <c r="E1802" s="1"/>
      <c r="I1802" s="1"/>
      <c r="L1802" s="1"/>
      <c r="O1802" s="1"/>
      <c r="S1802" s="1"/>
      <c r="V1802" s="1"/>
    </row>
    <row r="1803" spans="2:22" x14ac:dyDescent="0.45">
      <c r="B1803" s="1"/>
      <c r="E1803" s="1"/>
      <c r="I1803" s="1"/>
      <c r="L1803" s="1"/>
      <c r="O1803" s="1"/>
      <c r="S1803" s="1"/>
      <c r="V1803" s="1"/>
    </row>
    <row r="1804" spans="2:22" x14ac:dyDescent="0.45">
      <c r="B1804" s="1"/>
      <c r="E1804" s="1"/>
      <c r="I1804" s="1"/>
      <c r="L1804" s="1"/>
      <c r="O1804" s="1"/>
      <c r="S1804" s="1"/>
      <c r="V1804" s="1"/>
    </row>
    <row r="1805" spans="2:22" x14ac:dyDescent="0.45">
      <c r="B1805" s="1"/>
      <c r="E1805" s="1"/>
      <c r="I1805" s="1"/>
      <c r="L1805" s="1"/>
      <c r="O1805" s="1"/>
      <c r="S1805" s="1"/>
      <c r="V1805" s="1"/>
    </row>
    <row r="1806" spans="2:22" x14ac:dyDescent="0.45">
      <c r="B1806" s="1"/>
      <c r="E1806" s="1"/>
      <c r="I1806" s="1"/>
      <c r="L1806" s="1"/>
      <c r="O1806" s="1"/>
      <c r="S1806" s="1"/>
      <c r="V1806" s="1"/>
    </row>
    <row r="1807" spans="2:22" x14ac:dyDescent="0.45">
      <c r="B1807" s="1"/>
      <c r="E1807" s="1"/>
      <c r="I1807" s="1"/>
      <c r="L1807" s="1"/>
      <c r="O1807" s="1"/>
      <c r="S1807" s="1"/>
      <c r="V1807" s="1"/>
    </row>
    <row r="1808" spans="2:22" x14ac:dyDescent="0.45">
      <c r="B1808" s="1"/>
      <c r="E1808" s="1"/>
      <c r="I1808" s="1"/>
      <c r="L1808" s="1"/>
      <c r="O1808" s="1"/>
      <c r="S1808" s="1"/>
      <c r="V1808" s="1"/>
    </row>
    <row r="1809" spans="2:22" x14ac:dyDescent="0.45">
      <c r="B1809" s="1"/>
      <c r="E1809" s="1"/>
      <c r="I1809" s="1"/>
      <c r="L1809" s="1"/>
      <c r="O1809" s="1"/>
      <c r="S1809" s="1"/>
      <c r="V1809" s="1"/>
    </row>
    <row r="1810" spans="2:22" x14ac:dyDescent="0.45">
      <c r="B1810" s="1"/>
      <c r="E1810" s="1"/>
      <c r="I1810" s="1"/>
      <c r="L1810" s="1"/>
      <c r="O1810" s="1"/>
      <c r="S1810" s="1"/>
      <c r="V1810" s="1"/>
    </row>
    <row r="1811" spans="2:22" x14ac:dyDescent="0.45">
      <c r="B1811" s="1"/>
      <c r="E1811" s="1"/>
      <c r="I1811" s="1"/>
      <c r="L1811" s="1"/>
      <c r="O1811" s="1"/>
      <c r="S1811" s="1"/>
      <c r="V1811" s="1"/>
    </row>
    <row r="1812" spans="2:22" x14ac:dyDescent="0.45">
      <c r="B1812" s="1"/>
      <c r="E1812" s="1"/>
      <c r="I1812" s="1"/>
      <c r="L1812" s="1"/>
      <c r="O1812" s="1"/>
      <c r="S1812" s="1"/>
      <c r="V1812" s="1"/>
    </row>
    <row r="1813" spans="2:22" x14ac:dyDescent="0.45">
      <c r="B1813" s="1"/>
      <c r="E1813" s="1"/>
      <c r="I1813" s="1"/>
      <c r="L1813" s="1"/>
      <c r="O1813" s="1"/>
      <c r="S1813" s="1"/>
      <c r="V1813" s="1"/>
    </row>
    <row r="1814" spans="2:22" x14ac:dyDescent="0.45">
      <c r="B1814" s="1"/>
      <c r="E1814" s="1"/>
      <c r="I1814" s="1"/>
      <c r="L1814" s="1"/>
      <c r="O1814" s="1"/>
      <c r="S1814" s="1"/>
      <c r="V1814" s="1"/>
    </row>
    <row r="1815" spans="2:22" x14ac:dyDescent="0.45">
      <c r="B1815" s="1"/>
      <c r="E1815" s="1"/>
      <c r="I1815" s="1"/>
      <c r="L1815" s="1"/>
      <c r="O1815" s="1"/>
      <c r="S1815" s="1"/>
      <c r="V1815" s="1"/>
    </row>
    <row r="1816" spans="2:22" x14ac:dyDescent="0.45">
      <c r="B1816" s="1"/>
      <c r="E1816" s="1"/>
      <c r="I1816" s="1"/>
      <c r="L1816" s="1"/>
      <c r="O1816" s="1"/>
      <c r="S1816" s="1"/>
      <c r="V1816" s="1"/>
    </row>
    <row r="1817" spans="2:22" x14ac:dyDescent="0.45">
      <c r="B1817" s="1"/>
      <c r="E1817" s="1"/>
      <c r="I1817" s="1"/>
      <c r="L1817" s="1"/>
      <c r="O1817" s="1"/>
      <c r="S1817" s="1"/>
      <c r="V1817" s="1"/>
    </row>
    <row r="1818" spans="2:22" x14ac:dyDescent="0.45">
      <c r="B1818" s="1"/>
      <c r="E1818" s="1"/>
      <c r="I1818" s="1"/>
      <c r="L1818" s="1"/>
      <c r="O1818" s="1"/>
      <c r="S1818" s="1"/>
      <c r="V1818" s="1"/>
    </row>
    <row r="1819" spans="2:22" x14ac:dyDescent="0.45">
      <c r="B1819" s="1"/>
      <c r="E1819" s="1"/>
      <c r="I1819" s="1"/>
      <c r="L1819" s="1"/>
      <c r="O1819" s="1"/>
      <c r="S1819" s="1"/>
      <c r="V1819" s="1"/>
    </row>
    <row r="1820" spans="2:22" x14ac:dyDescent="0.45">
      <c r="B1820" s="1"/>
      <c r="E1820" s="1"/>
      <c r="I1820" s="1"/>
      <c r="L1820" s="1"/>
      <c r="O1820" s="1"/>
      <c r="S1820" s="1"/>
      <c r="V1820" s="1"/>
    </row>
    <row r="1821" spans="2:22" x14ac:dyDescent="0.45">
      <c r="B1821" s="1"/>
      <c r="E1821" s="1"/>
      <c r="I1821" s="1"/>
      <c r="L1821" s="1"/>
      <c r="O1821" s="1"/>
      <c r="S1821" s="1"/>
      <c r="V1821" s="1"/>
    </row>
    <row r="1822" spans="2:22" x14ac:dyDescent="0.45">
      <c r="B1822" s="1"/>
      <c r="E1822" s="1"/>
      <c r="I1822" s="1"/>
      <c r="L1822" s="1"/>
      <c r="O1822" s="1"/>
      <c r="S1822" s="1"/>
      <c r="V1822" s="1"/>
    </row>
    <row r="1823" spans="2:22" x14ac:dyDescent="0.45">
      <c r="B1823" s="1"/>
      <c r="E1823" s="1"/>
      <c r="I1823" s="1"/>
      <c r="L1823" s="1"/>
      <c r="O1823" s="1"/>
      <c r="S1823" s="1"/>
      <c r="V1823" s="1"/>
    </row>
    <row r="1824" spans="2:22" x14ac:dyDescent="0.45">
      <c r="B1824" s="1"/>
      <c r="E1824" s="1"/>
      <c r="I1824" s="1"/>
      <c r="L1824" s="1"/>
      <c r="O1824" s="1"/>
      <c r="S1824" s="1"/>
      <c r="V1824" s="1"/>
    </row>
    <row r="1825" spans="2:22" x14ac:dyDescent="0.45">
      <c r="B1825" s="1"/>
      <c r="E1825" s="1"/>
      <c r="I1825" s="1"/>
      <c r="L1825" s="1"/>
      <c r="O1825" s="1"/>
      <c r="S1825" s="1"/>
      <c r="V1825" s="1"/>
    </row>
    <row r="1826" spans="2:22" x14ac:dyDescent="0.45">
      <c r="B1826" s="1"/>
      <c r="E1826" s="1"/>
      <c r="I1826" s="1"/>
      <c r="L1826" s="1"/>
      <c r="O1826" s="1"/>
      <c r="S1826" s="1"/>
      <c r="V1826" s="1"/>
    </row>
    <row r="1827" spans="2:22" x14ac:dyDescent="0.45">
      <c r="B1827" s="1"/>
      <c r="E1827" s="1"/>
      <c r="I1827" s="1"/>
      <c r="L1827" s="1"/>
      <c r="O1827" s="1"/>
      <c r="S1827" s="1"/>
      <c r="V1827" s="1"/>
    </row>
    <row r="1828" spans="2:22" x14ac:dyDescent="0.45">
      <c r="B1828" s="1"/>
      <c r="E1828" s="1"/>
      <c r="I1828" s="1"/>
      <c r="L1828" s="1"/>
      <c r="O1828" s="1"/>
      <c r="S1828" s="1"/>
      <c r="V1828" s="1"/>
    </row>
    <row r="1829" spans="2:22" x14ac:dyDescent="0.45">
      <c r="B1829" s="1"/>
      <c r="E1829" s="1"/>
      <c r="I1829" s="1"/>
      <c r="L1829" s="1"/>
      <c r="O1829" s="1"/>
      <c r="S1829" s="1"/>
      <c r="V1829" s="1"/>
    </row>
    <row r="1830" spans="2:22" x14ac:dyDescent="0.45">
      <c r="B1830" s="1"/>
      <c r="E1830" s="1"/>
      <c r="I1830" s="1"/>
      <c r="L1830" s="1"/>
      <c r="O1830" s="1"/>
      <c r="S1830" s="1"/>
      <c r="V1830" s="1"/>
    </row>
    <row r="1831" spans="2:22" x14ac:dyDescent="0.45">
      <c r="B1831" s="1"/>
      <c r="E1831" s="1"/>
      <c r="I1831" s="1"/>
      <c r="L1831" s="1"/>
      <c r="O1831" s="1"/>
      <c r="S1831" s="1"/>
      <c r="V1831" s="1"/>
    </row>
    <row r="1832" spans="2:22" x14ac:dyDescent="0.45">
      <c r="B1832" s="1"/>
      <c r="E1832" s="1"/>
      <c r="I1832" s="1"/>
      <c r="L1832" s="1"/>
      <c r="O1832" s="1"/>
      <c r="S1832" s="1"/>
      <c r="V1832" s="1"/>
    </row>
    <row r="1833" spans="2:22" x14ac:dyDescent="0.45">
      <c r="B1833" s="1"/>
      <c r="E1833" s="1"/>
      <c r="I1833" s="1"/>
      <c r="L1833" s="1"/>
      <c r="O1833" s="1"/>
      <c r="S1833" s="1"/>
      <c r="V1833" s="1"/>
    </row>
    <row r="1834" spans="2:22" x14ac:dyDescent="0.45">
      <c r="B1834" s="1"/>
      <c r="E1834" s="1"/>
      <c r="I1834" s="1"/>
      <c r="L1834" s="1"/>
      <c r="O1834" s="1"/>
      <c r="S1834" s="1"/>
      <c r="V1834" s="1"/>
    </row>
    <row r="1835" spans="2:22" x14ac:dyDescent="0.45">
      <c r="B1835" s="1"/>
      <c r="E1835" s="1"/>
      <c r="I1835" s="1"/>
      <c r="L1835" s="1"/>
      <c r="O1835" s="1"/>
      <c r="S1835" s="1"/>
      <c r="V1835" s="1"/>
    </row>
    <row r="1836" spans="2:22" x14ac:dyDescent="0.45">
      <c r="B1836" s="1"/>
      <c r="E1836" s="1"/>
      <c r="I1836" s="1"/>
      <c r="L1836" s="1"/>
      <c r="O1836" s="1"/>
      <c r="S1836" s="1"/>
      <c r="V1836" s="1"/>
    </row>
    <row r="1837" spans="2:22" x14ac:dyDescent="0.45">
      <c r="B1837" s="1"/>
      <c r="E1837" s="1"/>
      <c r="I1837" s="1"/>
      <c r="L1837" s="1"/>
      <c r="O1837" s="1"/>
      <c r="S1837" s="1"/>
      <c r="V1837" s="1"/>
    </row>
    <row r="1838" spans="2:22" x14ac:dyDescent="0.45">
      <c r="B1838" s="1"/>
      <c r="E1838" s="1"/>
      <c r="I1838" s="1"/>
      <c r="L1838" s="1"/>
      <c r="O1838" s="1"/>
      <c r="S1838" s="1"/>
      <c r="V1838" s="1"/>
    </row>
    <row r="1839" spans="2:22" x14ac:dyDescent="0.45">
      <c r="B1839" s="1"/>
      <c r="E1839" s="1"/>
      <c r="I1839" s="1"/>
      <c r="L1839" s="1"/>
      <c r="O1839" s="1"/>
      <c r="S1839" s="1"/>
      <c r="V1839" s="1"/>
    </row>
    <row r="1840" spans="2:22" x14ac:dyDescent="0.45">
      <c r="B1840" s="1"/>
      <c r="E1840" s="1"/>
      <c r="I1840" s="1"/>
      <c r="L1840" s="1"/>
      <c r="O1840" s="1"/>
      <c r="S1840" s="1"/>
      <c r="V1840" s="1"/>
    </row>
    <row r="1841" spans="2:22" x14ac:dyDescent="0.45">
      <c r="B1841" s="1"/>
      <c r="E1841" s="1"/>
      <c r="I1841" s="1"/>
      <c r="L1841" s="1"/>
      <c r="O1841" s="1"/>
      <c r="S1841" s="1"/>
      <c r="V1841" s="1"/>
    </row>
    <row r="1842" spans="2:22" x14ac:dyDescent="0.45">
      <c r="B1842" s="1"/>
      <c r="E1842" s="1"/>
      <c r="I1842" s="1"/>
      <c r="L1842" s="1"/>
      <c r="O1842" s="1"/>
      <c r="S1842" s="1"/>
      <c r="V1842" s="1"/>
    </row>
    <row r="1843" spans="2:22" x14ac:dyDescent="0.45">
      <c r="B1843" s="1"/>
      <c r="E1843" s="1"/>
      <c r="I1843" s="1"/>
      <c r="L1843" s="1"/>
      <c r="O1843" s="1"/>
      <c r="S1843" s="1"/>
      <c r="V1843" s="1"/>
    </row>
    <row r="1844" spans="2:22" x14ac:dyDescent="0.45">
      <c r="B1844" s="1"/>
      <c r="E1844" s="1"/>
      <c r="I1844" s="1"/>
      <c r="L1844" s="1"/>
      <c r="O1844" s="1"/>
      <c r="S1844" s="1"/>
      <c r="V1844" s="1"/>
    </row>
    <row r="1845" spans="2:22" x14ac:dyDescent="0.45">
      <c r="B1845" s="1"/>
      <c r="E1845" s="1"/>
      <c r="I1845" s="1"/>
      <c r="L1845" s="1"/>
      <c r="O1845" s="1"/>
      <c r="S1845" s="1"/>
      <c r="V1845" s="1"/>
    </row>
    <row r="1846" spans="2:22" x14ac:dyDescent="0.45">
      <c r="B1846" s="1"/>
      <c r="E1846" s="1"/>
      <c r="I1846" s="1"/>
      <c r="L1846" s="1"/>
      <c r="O1846" s="1"/>
      <c r="S1846" s="1"/>
      <c r="V1846" s="1"/>
    </row>
    <row r="1847" spans="2:22" x14ac:dyDescent="0.45">
      <c r="B1847" s="1"/>
      <c r="E1847" s="1"/>
      <c r="I1847" s="1"/>
      <c r="L1847" s="1"/>
      <c r="O1847" s="1"/>
      <c r="S1847" s="1"/>
      <c r="V1847" s="1"/>
    </row>
    <row r="1848" spans="2:22" x14ac:dyDescent="0.45">
      <c r="B1848" s="1"/>
      <c r="E1848" s="1"/>
      <c r="I1848" s="1"/>
      <c r="L1848" s="1"/>
      <c r="O1848" s="1"/>
      <c r="S1848" s="1"/>
      <c r="V1848" s="1"/>
    </row>
    <row r="1849" spans="2:22" x14ac:dyDescent="0.45">
      <c r="B1849" s="1"/>
      <c r="E1849" s="1"/>
      <c r="I1849" s="1"/>
      <c r="L1849" s="1"/>
      <c r="O1849" s="1"/>
      <c r="S1849" s="1"/>
      <c r="V1849" s="1"/>
    </row>
    <row r="1850" spans="2:22" x14ac:dyDescent="0.45">
      <c r="B1850" s="1"/>
      <c r="E1850" s="1"/>
      <c r="I1850" s="1"/>
      <c r="L1850" s="1"/>
      <c r="O1850" s="1"/>
      <c r="S1850" s="1"/>
      <c r="V1850" s="1"/>
    </row>
    <row r="1851" spans="2:22" x14ac:dyDescent="0.45">
      <c r="B1851" s="1"/>
      <c r="E1851" s="1"/>
      <c r="I1851" s="1"/>
      <c r="L1851" s="1"/>
      <c r="O1851" s="1"/>
      <c r="V1851" s="1"/>
    </row>
    <row r="1852" spans="2:22" x14ac:dyDescent="0.45">
      <c r="B1852" s="1"/>
      <c r="E1852" s="1"/>
      <c r="I1852" s="1"/>
      <c r="L1852" s="1"/>
      <c r="O1852" s="1"/>
      <c r="V1852" s="1"/>
    </row>
    <row r="1853" spans="2:22" x14ac:dyDescent="0.45">
      <c r="B1853" s="1"/>
      <c r="E1853" s="1"/>
      <c r="I1853" s="1"/>
      <c r="L1853" s="1"/>
      <c r="O1853" s="1"/>
      <c r="V1853" s="1"/>
    </row>
    <row r="1854" spans="2:22" x14ac:dyDescent="0.45">
      <c r="B1854" s="1"/>
      <c r="E1854" s="1"/>
      <c r="I1854" s="1"/>
      <c r="L1854" s="1"/>
      <c r="O1854" s="1"/>
      <c r="V1854" s="1"/>
    </row>
    <row r="1855" spans="2:22" x14ac:dyDescent="0.45">
      <c r="B1855" s="1"/>
      <c r="E1855" s="1"/>
      <c r="I1855" s="1"/>
      <c r="L1855" s="1"/>
      <c r="O1855" s="1"/>
      <c r="V1855" s="1"/>
    </row>
    <row r="1856" spans="2:22" x14ac:dyDescent="0.45">
      <c r="B1856" s="1"/>
      <c r="E1856" s="1"/>
      <c r="I1856" s="1"/>
      <c r="L1856" s="1"/>
      <c r="O1856" s="1"/>
      <c r="V1856" s="1"/>
    </row>
    <row r="1857" spans="2:22" x14ac:dyDescent="0.45">
      <c r="B1857" s="1"/>
      <c r="E1857" s="1"/>
      <c r="I1857" s="1"/>
      <c r="L1857" s="1"/>
      <c r="O1857" s="1"/>
      <c r="V1857" s="1"/>
    </row>
    <row r="1858" spans="2:22" x14ac:dyDescent="0.45">
      <c r="B1858" s="1"/>
      <c r="E1858" s="1"/>
      <c r="I1858" s="1"/>
      <c r="L1858" s="1"/>
      <c r="O1858" s="1"/>
      <c r="V1858" s="1"/>
    </row>
    <row r="1859" spans="2:22" x14ac:dyDescent="0.45">
      <c r="B1859" s="1"/>
      <c r="E1859" s="1"/>
      <c r="I1859" s="1"/>
      <c r="L1859" s="1"/>
      <c r="O1859" s="1"/>
      <c r="V1859" s="1"/>
    </row>
    <row r="1860" spans="2:22" x14ac:dyDescent="0.45">
      <c r="B1860" s="1"/>
      <c r="E1860" s="1"/>
      <c r="I1860" s="1"/>
      <c r="L1860" s="1"/>
      <c r="O1860" s="1"/>
      <c r="V1860" s="1"/>
    </row>
    <row r="1861" spans="2:22" x14ac:dyDescent="0.45">
      <c r="B1861" s="1"/>
      <c r="E1861" s="1"/>
      <c r="I1861" s="1"/>
      <c r="L1861" s="1"/>
      <c r="O1861" s="1"/>
      <c r="V1861" s="1"/>
    </row>
    <row r="1862" spans="2:22" x14ac:dyDescent="0.45">
      <c r="B1862" s="1"/>
      <c r="E1862" s="1"/>
      <c r="I1862" s="1"/>
      <c r="L1862" s="1"/>
      <c r="O1862" s="1"/>
      <c r="V1862" s="1"/>
    </row>
    <row r="1863" spans="2:22" x14ac:dyDescent="0.45">
      <c r="B1863" s="1"/>
      <c r="E1863" s="1"/>
      <c r="I1863" s="1"/>
      <c r="L1863" s="1"/>
      <c r="O1863" s="1"/>
      <c r="V1863" s="1"/>
    </row>
    <row r="1864" spans="2:22" x14ac:dyDescent="0.45">
      <c r="B1864" s="1"/>
      <c r="E1864" s="1"/>
      <c r="I1864" s="1"/>
      <c r="L1864" s="1"/>
      <c r="O1864" s="1"/>
      <c r="V1864" s="1"/>
    </row>
    <row r="1865" spans="2:22" x14ac:dyDescent="0.45">
      <c r="B1865" s="1"/>
      <c r="E1865" s="1"/>
      <c r="I1865" s="1"/>
      <c r="L1865" s="1"/>
      <c r="O1865" s="1"/>
      <c r="V1865" s="1"/>
    </row>
    <row r="1866" spans="2:22" x14ac:dyDescent="0.45">
      <c r="B1866" s="1"/>
      <c r="E1866" s="1"/>
      <c r="I1866" s="1"/>
      <c r="L1866" s="1"/>
      <c r="O1866" s="1"/>
      <c r="V1866" s="1"/>
    </row>
    <row r="1867" spans="2:22" x14ac:dyDescent="0.45">
      <c r="B1867" s="1"/>
      <c r="E1867" s="1"/>
      <c r="I1867" s="1"/>
      <c r="L1867" s="1"/>
      <c r="O1867" s="1"/>
      <c r="V1867" s="1"/>
    </row>
    <row r="1868" spans="2:22" x14ac:dyDescent="0.45">
      <c r="B1868" s="1"/>
      <c r="E1868" s="1"/>
      <c r="I1868" s="1"/>
      <c r="L1868" s="1"/>
      <c r="O1868" s="1"/>
      <c r="V1868" s="1"/>
    </row>
    <row r="1869" spans="2:22" x14ac:dyDescent="0.45">
      <c r="B1869" s="1"/>
      <c r="E1869" s="1"/>
      <c r="I1869" s="1"/>
      <c r="L1869" s="1"/>
      <c r="O1869" s="1"/>
      <c r="V1869" s="1"/>
    </row>
    <row r="1870" spans="2:22" x14ac:dyDescent="0.45">
      <c r="B1870" s="1"/>
      <c r="E1870" s="1"/>
      <c r="I1870" s="1"/>
      <c r="L1870" s="1"/>
      <c r="O1870" s="1"/>
      <c r="V1870" s="1"/>
    </row>
    <row r="1871" spans="2:22" x14ac:dyDescent="0.45">
      <c r="B1871" s="1"/>
      <c r="E1871" s="1"/>
      <c r="I1871" s="1"/>
      <c r="L1871" s="1"/>
      <c r="O1871" s="1"/>
      <c r="V1871" s="1"/>
    </row>
    <row r="1872" spans="2:22" x14ac:dyDescent="0.45">
      <c r="B1872" s="1"/>
      <c r="E1872" s="1"/>
      <c r="I1872" s="1"/>
      <c r="L1872" s="1"/>
      <c r="O1872" s="1"/>
      <c r="V1872" s="1"/>
    </row>
    <row r="1873" spans="2:22" x14ac:dyDescent="0.45">
      <c r="B1873" s="1"/>
      <c r="E1873" s="1"/>
      <c r="I1873" s="1"/>
      <c r="L1873" s="1"/>
      <c r="O1873" s="1"/>
      <c r="V1873" s="1"/>
    </row>
    <row r="1874" spans="2:22" x14ac:dyDescent="0.45">
      <c r="B1874" s="1"/>
      <c r="E1874" s="1"/>
      <c r="I1874" s="1"/>
      <c r="L1874" s="1"/>
      <c r="O1874" s="1"/>
      <c r="V1874" s="1"/>
    </row>
    <row r="1875" spans="2:22" x14ac:dyDescent="0.45">
      <c r="B1875" s="1"/>
      <c r="E1875" s="1"/>
      <c r="I1875" s="1"/>
      <c r="L1875" s="1"/>
      <c r="O1875" s="1"/>
      <c r="V1875" s="1"/>
    </row>
    <row r="1876" spans="2:22" x14ac:dyDescent="0.45">
      <c r="B1876" s="1"/>
      <c r="E1876" s="1"/>
      <c r="I1876" s="1"/>
      <c r="L1876" s="1"/>
      <c r="O1876" s="1"/>
      <c r="V1876" s="1"/>
    </row>
    <row r="1877" spans="2:22" x14ac:dyDescent="0.45">
      <c r="B1877" s="1"/>
      <c r="E1877" s="1"/>
      <c r="I1877" s="1"/>
      <c r="L1877" s="1"/>
      <c r="O1877" s="1"/>
      <c r="V1877" s="1"/>
    </row>
    <row r="1878" spans="2:22" x14ac:dyDescent="0.45">
      <c r="B1878" s="1"/>
      <c r="E1878" s="1"/>
      <c r="I1878" s="1"/>
      <c r="L1878" s="1"/>
      <c r="O1878" s="1"/>
      <c r="V1878" s="1"/>
    </row>
    <row r="1879" spans="2:22" x14ac:dyDescent="0.45">
      <c r="B1879" s="1"/>
      <c r="E1879" s="1"/>
      <c r="I1879" s="1"/>
      <c r="L1879" s="1"/>
      <c r="O1879" s="1"/>
      <c r="V1879" s="1"/>
    </row>
    <row r="1880" spans="2:22" x14ac:dyDescent="0.45">
      <c r="B1880" s="1"/>
      <c r="E1880" s="1"/>
      <c r="I1880" s="1"/>
      <c r="L1880" s="1"/>
      <c r="O1880" s="1"/>
      <c r="V1880" s="1"/>
    </row>
    <row r="1881" spans="2:22" x14ac:dyDescent="0.45">
      <c r="B1881" s="1"/>
      <c r="E1881" s="1"/>
      <c r="I1881" s="1"/>
      <c r="L1881" s="1"/>
      <c r="O1881" s="1"/>
      <c r="V1881" s="1"/>
    </row>
    <row r="1882" spans="2:22" x14ac:dyDescent="0.45">
      <c r="B1882" s="1"/>
      <c r="E1882" s="1"/>
      <c r="I1882" s="1"/>
      <c r="L1882" s="1"/>
      <c r="O1882" s="1"/>
      <c r="V1882" s="1"/>
    </row>
    <row r="1883" spans="2:22" x14ac:dyDescent="0.45">
      <c r="B1883" s="1"/>
      <c r="E1883" s="1"/>
      <c r="I1883" s="1"/>
      <c r="L1883" s="1"/>
      <c r="O1883" s="1"/>
      <c r="V1883" s="1"/>
    </row>
    <row r="1884" spans="2:22" x14ac:dyDescent="0.45">
      <c r="B1884" s="1"/>
      <c r="E1884" s="1"/>
      <c r="I1884" s="1"/>
      <c r="L1884" s="1"/>
      <c r="O1884" s="1"/>
      <c r="V1884" s="1"/>
    </row>
    <row r="1885" spans="2:22" x14ac:dyDescent="0.45">
      <c r="B1885" s="1"/>
      <c r="E1885" s="1"/>
      <c r="I1885" s="1"/>
      <c r="L1885" s="1"/>
      <c r="O1885" s="1"/>
      <c r="V1885" s="1"/>
    </row>
    <row r="1886" spans="2:22" x14ac:dyDescent="0.45">
      <c r="B1886" s="1"/>
      <c r="E1886" s="1"/>
      <c r="I1886" s="1"/>
      <c r="L1886" s="1"/>
      <c r="O1886" s="1"/>
      <c r="V1886" s="1"/>
    </row>
    <row r="1887" spans="2:22" x14ac:dyDescent="0.45">
      <c r="B1887" s="1"/>
      <c r="E1887" s="1"/>
      <c r="I1887" s="1"/>
      <c r="L1887" s="1"/>
      <c r="O1887" s="1"/>
      <c r="V1887" s="1"/>
    </row>
    <row r="1888" spans="2:22" x14ac:dyDescent="0.45">
      <c r="B1888" s="1"/>
      <c r="E1888" s="1"/>
      <c r="I1888" s="1"/>
      <c r="L1888" s="1"/>
      <c r="O1888" s="1"/>
      <c r="V1888" s="1"/>
    </row>
    <row r="1889" spans="2:22" x14ac:dyDescent="0.45">
      <c r="B1889" s="1"/>
      <c r="E1889" s="1"/>
      <c r="I1889" s="1"/>
      <c r="L1889" s="1"/>
      <c r="O1889" s="1"/>
      <c r="V1889" s="1"/>
    </row>
    <row r="1890" spans="2:22" x14ac:dyDescent="0.45">
      <c r="B1890" s="1"/>
      <c r="E1890" s="1"/>
      <c r="I1890" s="1"/>
      <c r="L1890" s="1"/>
      <c r="O1890" s="1"/>
      <c r="V1890" s="1"/>
    </row>
    <row r="1891" spans="2:22" x14ac:dyDescent="0.45">
      <c r="B1891" s="1"/>
      <c r="E1891" s="1"/>
      <c r="I1891" s="1"/>
      <c r="L1891" s="1"/>
      <c r="O1891" s="1"/>
      <c r="V1891" s="1"/>
    </row>
    <row r="1892" spans="2:22" x14ac:dyDescent="0.45">
      <c r="B1892" s="1"/>
      <c r="E1892" s="1"/>
      <c r="I1892" s="1"/>
      <c r="L1892" s="1"/>
      <c r="O1892" s="1"/>
      <c r="V1892" s="1"/>
    </row>
    <row r="1893" spans="2:22" x14ac:dyDescent="0.45">
      <c r="B1893" s="1"/>
      <c r="E1893" s="1"/>
      <c r="I1893" s="1"/>
      <c r="L1893" s="1"/>
      <c r="O1893" s="1"/>
      <c r="V1893" s="1"/>
    </row>
    <row r="1894" spans="2:22" x14ac:dyDescent="0.45">
      <c r="B1894" s="1"/>
      <c r="E1894" s="1"/>
      <c r="I1894" s="1"/>
      <c r="L1894" s="1"/>
      <c r="O1894" s="1"/>
      <c r="V1894" s="1"/>
    </row>
    <row r="1895" spans="2:22" x14ac:dyDescent="0.45">
      <c r="B1895" s="1"/>
      <c r="E1895" s="1"/>
      <c r="I1895" s="1"/>
      <c r="L1895" s="1"/>
      <c r="O1895" s="1"/>
      <c r="V1895" s="1"/>
    </row>
    <row r="1896" spans="2:22" x14ac:dyDescent="0.45">
      <c r="B1896" s="1"/>
      <c r="E1896" s="1"/>
      <c r="I1896" s="1"/>
      <c r="L1896" s="1"/>
      <c r="O1896" s="1"/>
      <c r="V1896" s="1"/>
    </row>
    <row r="1897" spans="2:22" x14ac:dyDescent="0.45">
      <c r="B1897" s="1"/>
      <c r="E1897" s="1"/>
      <c r="I1897" s="1"/>
      <c r="L1897" s="1"/>
      <c r="O1897" s="1"/>
      <c r="V1897" s="1"/>
    </row>
    <row r="1898" spans="2:22" x14ac:dyDescent="0.45">
      <c r="B1898" s="1"/>
      <c r="E1898" s="1"/>
      <c r="I1898" s="1"/>
      <c r="L1898" s="1"/>
      <c r="O1898" s="1"/>
      <c r="V1898" s="1"/>
    </row>
    <row r="1899" spans="2:22" x14ac:dyDescent="0.45">
      <c r="B1899" s="1"/>
      <c r="E1899" s="1"/>
      <c r="I1899" s="1"/>
      <c r="L1899" s="1"/>
      <c r="O1899" s="1"/>
      <c r="V1899" s="1"/>
    </row>
    <row r="1900" spans="2:22" x14ac:dyDescent="0.45">
      <c r="B1900" s="1"/>
      <c r="E1900" s="1"/>
      <c r="I1900" s="1"/>
      <c r="L1900" s="1"/>
      <c r="O1900" s="1"/>
      <c r="V1900" s="1"/>
    </row>
    <row r="1901" spans="2:22" x14ac:dyDescent="0.45">
      <c r="B1901" s="1"/>
      <c r="E1901" s="1"/>
      <c r="I1901" s="1"/>
      <c r="L1901" s="1"/>
      <c r="O1901" s="1"/>
      <c r="V1901" s="1"/>
    </row>
    <row r="1902" spans="2:22" x14ac:dyDescent="0.45">
      <c r="B1902" s="1"/>
      <c r="E1902" s="1"/>
      <c r="I1902" s="1"/>
      <c r="L1902" s="1"/>
      <c r="O1902" s="1"/>
      <c r="V1902" s="1"/>
    </row>
    <row r="1903" spans="2:22" x14ac:dyDescent="0.45">
      <c r="B1903" s="1"/>
      <c r="E1903" s="1"/>
      <c r="I1903" s="1"/>
      <c r="L1903" s="1"/>
      <c r="O1903" s="1"/>
      <c r="V1903" s="1"/>
    </row>
    <row r="1904" spans="2:22" x14ac:dyDescent="0.45">
      <c r="B1904" s="1"/>
      <c r="E1904" s="1"/>
      <c r="I1904" s="1"/>
      <c r="L1904" s="1"/>
      <c r="O1904" s="1"/>
      <c r="V1904" s="1"/>
    </row>
    <row r="1905" spans="2:22" x14ac:dyDescent="0.45">
      <c r="B1905" s="1"/>
      <c r="E1905" s="1"/>
      <c r="I1905" s="1"/>
      <c r="L1905" s="1"/>
      <c r="O1905" s="1"/>
      <c r="V1905" s="1"/>
    </row>
    <row r="1906" spans="2:22" x14ac:dyDescent="0.45">
      <c r="B1906" s="1"/>
      <c r="E1906" s="1"/>
      <c r="I1906" s="1"/>
      <c r="L1906" s="1"/>
      <c r="O1906" s="1"/>
      <c r="V1906" s="1"/>
    </row>
    <row r="1907" spans="2:22" x14ac:dyDescent="0.45">
      <c r="B1907" s="1"/>
      <c r="E1907" s="1"/>
      <c r="I1907" s="1"/>
      <c r="L1907" s="1"/>
      <c r="O1907" s="1"/>
      <c r="V1907" s="1"/>
    </row>
    <row r="1908" spans="2:22" x14ac:dyDescent="0.45">
      <c r="B1908" s="1"/>
      <c r="E1908" s="1"/>
      <c r="I1908" s="1"/>
      <c r="L1908" s="1"/>
      <c r="O1908" s="1"/>
      <c r="V1908" s="1"/>
    </row>
    <row r="1909" spans="2:22" x14ac:dyDescent="0.45">
      <c r="B1909" s="1"/>
      <c r="E1909" s="1"/>
      <c r="I1909" s="1"/>
      <c r="L1909" s="1"/>
      <c r="O1909" s="1"/>
      <c r="V1909" s="1"/>
    </row>
    <row r="1910" spans="2:22" x14ac:dyDescent="0.45">
      <c r="B1910" s="1"/>
      <c r="E1910" s="1"/>
      <c r="I1910" s="1"/>
      <c r="L1910" s="1"/>
      <c r="O1910" s="1"/>
      <c r="V1910" s="1"/>
    </row>
    <row r="1911" spans="2:22" x14ac:dyDescent="0.45">
      <c r="B1911" s="1"/>
      <c r="E1911" s="1"/>
      <c r="I1911" s="1"/>
      <c r="L1911" s="1"/>
      <c r="O1911" s="1"/>
      <c r="V1911" s="1"/>
    </row>
    <row r="1912" spans="2:22" x14ac:dyDescent="0.45">
      <c r="B1912" s="1"/>
      <c r="E1912" s="1"/>
      <c r="I1912" s="1"/>
      <c r="L1912" s="1"/>
      <c r="O1912" s="1"/>
      <c r="V1912" s="1"/>
    </row>
    <row r="1913" spans="2:22" x14ac:dyDescent="0.45">
      <c r="B1913" s="1"/>
      <c r="E1913" s="1"/>
      <c r="I1913" s="1"/>
      <c r="L1913" s="1"/>
      <c r="O1913" s="1"/>
      <c r="V1913" s="1"/>
    </row>
    <row r="1914" spans="2:22" x14ac:dyDescent="0.45">
      <c r="B1914" s="1"/>
      <c r="E1914" s="1"/>
      <c r="I1914" s="1"/>
      <c r="L1914" s="1"/>
      <c r="O1914" s="1"/>
      <c r="V1914" s="1"/>
    </row>
    <row r="1915" spans="2:22" x14ac:dyDescent="0.45">
      <c r="B1915" s="1"/>
      <c r="E1915" s="1"/>
      <c r="I1915" s="1"/>
      <c r="L1915" s="1"/>
      <c r="O1915" s="1"/>
      <c r="V1915" s="1"/>
    </row>
    <row r="1916" spans="2:22" x14ac:dyDescent="0.45">
      <c r="B1916" s="1"/>
      <c r="E1916" s="1"/>
      <c r="I1916" s="1"/>
      <c r="L1916" s="1"/>
      <c r="O1916" s="1"/>
      <c r="V1916" s="1"/>
    </row>
    <row r="1917" spans="2:22" x14ac:dyDescent="0.45">
      <c r="B1917" s="1"/>
      <c r="E1917" s="1"/>
      <c r="I1917" s="1"/>
      <c r="L1917" s="1"/>
      <c r="O1917" s="1"/>
      <c r="V1917" s="1"/>
    </row>
    <row r="1918" spans="2:22" x14ac:dyDescent="0.45">
      <c r="B1918" s="1"/>
      <c r="E1918" s="1"/>
      <c r="I1918" s="1"/>
      <c r="L1918" s="1"/>
      <c r="O1918" s="1"/>
      <c r="V1918" s="1"/>
    </row>
    <row r="1919" spans="2:22" x14ac:dyDescent="0.45">
      <c r="B1919" s="1"/>
      <c r="E1919" s="1"/>
      <c r="I1919" s="1"/>
      <c r="L1919" s="1"/>
      <c r="O1919" s="1"/>
      <c r="V1919" s="1"/>
    </row>
    <row r="1920" spans="2:22" x14ac:dyDescent="0.45">
      <c r="B1920" s="1"/>
      <c r="E1920" s="1"/>
      <c r="I1920" s="1"/>
      <c r="L1920" s="1"/>
      <c r="O1920" s="1"/>
      <c r="V1920" s="1"/>
    </row>
    <row r="1921" spans="2:22" x14ac:dyDescent="0.45">
      <c r="B1921" s="1"/>
      <c r="E1921" s="1"/>
      <c r="I1921" s="1"/>
      <c r="L1921" s="1"/>
      <c r="O1921" s="1"/>
      <c r="V1921" s="1"/>
    </row>
    <row r="1922" spans="2:22" x14ac:dyDescent="0.45">
      <c r="B1922" s="1"/>
      <c r="E1922" s="1"/>
      <c r="I1922" s="1"/>
      <c r="L1922" s="1"/>
      <c r="O1922" s="1"/>
      <c r="V1922" s="1"/>
    </row>
    <row r="1923" spans="2:22" x14ac:dyDescent="0.45">
      <c r="B1923" s="1"/>
      <c r="E1923" s="1"/>
      <c r="I1923" s="1"/>
      <c r="L1923" s="1"/>
      <c r="O1923" s="1"/>
      <c r="V1923" s="1"/>
    </row>
    <row r="1924" spans="2:22" x14ac:dyDescent="0.45">
      <c r="B1924" s="1"/>
      <c r="E1924" s="1"/>
      <c r="I1924" s="1"/>
      <c r="L1924" s="1"/>
      <c r="O1924" s="1"/>
      <c r="V1924" s="1"/>
    </row>
    <row r="1925" spans="2:22" x14ac:dyDescent="0.45">
      <c r="B1925" s="1"/>
      <c r="E1925" s="1"/>
      <c r="I1925" s="1"/>
      <c r="L1925" s="1"/>
      <c r="O1925" s="1"/>
      <c r="V1925" s="1"/>
    </row>
    <row r="1926" spans="2:22" x14ac:dyDescent="0.45">
      <c r="B1926" s="1"/>
      <c r="E1926" s="1"/>
      <c r="I1926" s="1"/>
      <c r="L1926" s="1"/>
      <c r="O1926" s="1"/>
      <c r="V1926" s="1"/>
    </row>
    <row r="1927" spans="2:22" x14ac:dyDescent="0.45">
      <c r="B1927" s="1"/>
      <c r="E1927" s="1"/>
      <c r="I1927" s="1"/>
      <c r="L1927" s="1"/>
      <c r="O1927" s="1"/>
      <c r="V1927" s="1"/>
    </row>
    <row r="1928" spans="2:22" x14ac:dyDescent="0.45">
      <c r="B1928" s="1"/>
      <c r="E1928" s="1"/>
      <c r="I1928" s="1"/>
      <c r="L1928" s="1"/>
      <c r="O1928" s="1"/>
      <c r="V1928" s="1"/>
    </row>
    <row r="1929" spans="2:22" x14ac:dyDescent="0.45">
      <c r="B1929" s="1"/>
      <c r="E1929" s="1"/>
      <c r="I1929" s="1"/>
      <c r="L1929" s="1"/>
      <c r="O1929" s="1"/>
      <c r="V1929" s="1"/>
    </row>
    <row r="1930" spans="2:22" x14ac:dyDescent="0.45">
      <c r="B1930" s="1"/>
      <c r="E1930" s="1"/>
      <c r="I1930" s="1"/>
      <c r="L1930" s="1"/>
      <c r="O1930" s="1"/>
      <c r="V1930" s="1"/>
    </row>
    <row r="1931" spans="2:22" x14ac:dyDescent="0.45">
      <c r="B1931" s="1"/>
      <c r="E1931" s="1"/>
      <c r="I1931" s="1"/>
      <c r="L1931" s="1"/>
      <c r="O1931" s="1"/>
      <c r="V1931" s="1"/>
    </row>
    <row r="1932" spans="2:22" x14ac:dyDescent="0.45">
      <c r="B1932" s="1"/>
      <c r="E1932" s="1"/>
      <c r="I1932" s="1"/>
      <c r="L1932" s="1"/>
      <c r="O1932" s="1"/>
      <c r="V1932" s="1"/>
    </row>
    <row r="1933" spans="2:22" x14ac:dyDescent="0.45">
      <c r="B1933" s="1"/>
      <c r="E1933" s="1"/>
      <c r="I1933" s="1"/>
      <c r="L1933" s="1"/>
      <c r="O1933" s="1"/>
      <c r="V1933" s="1"/>
    </row>
    <row r="1934" spans="2:22" x14ac:dyDescent="0.45">
      <c r="B1934" s="1"/>
      <c r="E1934" s="1"/>
      <c r="I1934" s="1"/>
      <c r="L1934" s="1"/>
      <c r="O1934" s="1"/>
      <c r="V1934" s="1"/>
    </row>
    <row r="1935" spans="2:22" x14ac:dyDescent="0.45">
      <c r="B1935" s="1"/>
      <c r="E1935" s="1"/>
      <c r="I1935" s="1"/>
      <c r="L1935" s="1"/>
      <c r="O1935" s="1"/>
      <c r="V1935" s="1"/>
    </row>
    <row r="1936" spans="2:22" x14ac:dyDescent="0.45">
      <c r="B1936" s="1"/>
      <c r="E1936" s="1"/>
      <c r="I1936" s="1"/>
      <c r="L1936" s="1"/>
      <c r="O1936" s="1"/>
      <c r="V1936" s="1"/>
    </row>
    <row r="1937" spans="2:22" x14ac:dyDescent="0.45">
      <c r="B1937" s="1"/>
      <c r="E1937" s="1"/>
      <c r="I1937" s="1"/>
      <c r="L1937" s="1"/>
      <c r="O1937" s="1"/>
      <c r="V1937" s="1"/>
    </row>
    <row r="1938" spans="2:22" x14ac:dyDescent="0.45">
      <c r="B1938" s="1"/>
      <c r="E1938" s="1"/>
      <c r="I1938" s="1"/>
      <c r="L1938" s="1"/>
      <c r="O1938" s="1"/>
      <c r="V1938" s="1"/>
    </row>
    <row r="1939" spans="2:22" x14ac:dyDescent="0.45">
      <c r="B1939" s="1"/>
      <c r="E1939" s="1"/>
      <c r="I1939" s="1"/>
      <c r="L1939" s="1"/>
      <c r="O1939" s="1"/>
      <c r="V1939" s="1"/>
    </row>
    <row r="1940" spans="2:22" x14ac:dyDescent="0.45">
      <c r="B1940" s="1"/>
      <c r="E1940" s="1"/>
      <c r="I1940" s="1"/>
      <c r="L1940" s="1"/>
      <c r="O1940" s="1"/>
      <c r="V1940" s="1"/>
    </row>
    <row r="1941" spans="2:22" x14ac:dyDescent="0.45">
      <c r="B1941" s="1"/>
      <c r="E1941" s="1"/>
      <c r="I1941" s="1"/>
      <c r="L1941" s="1"/>
      <c r="O1941" s="1"/>
      <c r="V1941" s="1"/>
    </row>
    <row r="1942" spans="2:22" x14ac:dyDescent="0.45">
      <c r="B1942" s="1"/>
      <c r="E1942" s="1"/>
      <c r="I1942" s="1"/>
      <c r="L1942" s="1"/>
      <c r="O1942" s="1"/>
      <c r="V1942" s="1"/>
    </row>
    <row r="1943" spans="2:22" x14ac:dyDescent="0.45">
      <c r="B1943" s="1"/>
      <c r="E1943" s="1"/>
      <c r="I1943" s="1"/>
      <c r="L1943" s="1"/>
      <c r="O1943" s="1"/>
      <c r="V1943" s="1"/>
    </row>
    <row r="1944" spans="2:22" x14ac:dyDescent="0.45">
      <c r="B1944" s="1"/>
      <c r="E1944" s="1"/>
      <c r="I1944" s="1"/>
      <c r="L1944" s="1"/>
      <c r="O1944" s="1"/>
      <c r="V1944" s="1"/>
    </row>
    <row r="1945" spans="2:22" x14ac:dyDescent="0.45">
      <c r="B1945" s="1"/>
      <c r="E1945" s="1"/>
      <c r="I1945" s="1"/>
      <c r="L1945" s="1"/>
      <c r="O1945" s="1"/>
      <c r="V1945" s="1"/>
    </row>
    <row r="1946" spans="2:22" x14ac:dyDescent="0.45">
      <c r="B1946" s="1"/>
      <c r="E1946" s="1"/>
      <c r="I1946" s="1"/>
      <c r="L1946" s="1"/>
      <c r="O1946" s="1"/>
      <c r="V1946" s="1"/>
    </row>
    <row r="1947" spans="2:22" x14ac:dyDescent="0.45">
      <c r="B1947" s="1"/>
      <c r="E1947" s="1"/>
      <c r="I1947" s="1"/>
      <c r="L1947" s="1"/>
      <c r="O1947" s="1"/>
      <c r="V1947" s="1"/>
    </row>
    <row r="1948" spans="2:22" x14ac:dyDescent="0.45">
      <c r="B1948" s="1"/>
      <c r="E1948" s="1"/>
      <c r="I1948" s="1"/>
      <c r="L1948" s="1"/>
      <c r="O1948" s="1"/>
      <c r="V1948" s="1"/>
    </row>
    <row r="1949" spans="2:22" x14ac:dyDescent="0.45">
      <c r="B1949" s="1"/>
      <c r="E1949" s="1"/>
      <c r="I1949" s="1"/>
      <c r="L1949" s="1"/>
      <c r="O1949" s="1"/>
      <c r="V1949" s="1"/>
    </row>
    <row r="1950" spans="2:22" x14ac:dyDescent="0.45">
      <c r="B1950" s="1"/>
      <c r="E1950" s="1"/>
      <c r="I1950" s="1"/>
      <c r="L1950" s="1"/>
      <c r="O1950" s="1"/>
      <c r="V1950" s="1"/>
    </row>
    <row r="1951" spans="2:22" x14ac:dyDescent="0.45">
      <c r="B1951" s="1"/>
      <c r="E1951" s="1"/>
      <c r="I1951" s="1"/>
      <c r="L1951" s="1"/>
      <c r="O1951" s="1"/>
      <c r="V1951" s="1"/>
    </row>
    <row r="1952" spans="2:22" x14ac:dyDescent="0.45">
      <c r="B1952" s="1"/>
      <c r="E1952" s="1"/>
      <c r="I1952" s="1"/>
      <c r="L1952" s="1"/>
      <c r="O1952" s="1"/>
      <c r="V1952" s="1"/>
    </row>
    <row r="1953" spans="2:22" x14ac:dyDescent="0.45">
      <c r="B1953" s="1"/>
      <c r="E1953" s="1"/>
      <c r="I1953" s="1"/>
      <c r="L1953" s="1"/>
      <c r="O1953" s="1"/>
      <c r="V1953" s="1"/>
    </row>
    <row r="1954" spans="2:22" x14ac:dyDescent="0.45">
      <c r="B1954" s="1"/>
      <c r="E1954" s="1"/>
      <c r="I1954" s="1"/>
      <c r="L1954" s="1"/>
      <c r="O1954" s="1"/>
      <c r="V1954" s="1"/>
    </row>
    <row r="1955" spans="2:22" x14ac:dyDescent="0.45">
      <c r="B1955" s="1"/>
      <c r="E1955" s="1"/>
      <c r="I1955" s="1"/>
      <c r="L1955" s="1"/>
      <c r="O1955" s="1"/>
      <c r="V1955" s="1"/>
    </row>
    <row r="1956" spans="2:22" x14ac:dyDescent="0.45">
      <c r="B1956" s="1"/>
      <c r="E1956" s="1"/>
      <c r="I1956" s="1"/>
      <c r="L1956" s="1"/>
      <c r="O1956" s="1"/>
      <c r="V1956" s="1"/>
    </row>
    <row r="1957" spans="2:22" x14ac:dyDescent="0.45">
      <c r="B1957" s="1"/>
      <c r="E1957" s="1"/>
      <c r="I1957" s="1"/>
      <c r="L1957" s="1"/>
      <c r="O1957" s="1"/>
      <c r="V1957" s="1"/>
    </row>
    <row r="1958" spans="2:22" x14ac:dyDescent="0.45">
      <c r="B1958" s="1"/>
      <c r="E1958" s="1"/>
      <c r="I1958" s="1"/>
      <c r="L1958" s="1"/>
      <c r="O1958" s="1"/>
      <c r="V1958" s="1"/>
    </row>
    <row r="1959" spans="2:22" x14ac:dyDescent="0.45">
      <c r="B1959" s="1"/>
      <c r="E1959" s="1"/>
      <c r="I1959" s="1"/>
      <c r="L1959" s="1"/>
      <c r="O1959" s="1"/>
      <c r="V1959" s="1"/>
    </row>
    <row r="1960" spans="2:22" x14ac:dyDescent="0.45">
      <c r="B1960" s="1"/>
      <c r="E1960" s="1"/>
      <c r="I1960" s="1"/>
      <c r="L1960" s="1"/>
      <c r="O1960" s="1"/>
      <c r="V1960" s="1"/>
    </row>
    <row r="1961" spans="2:22" x14ac:dyDescent="0.45">
      <c r="B1961" s="1"/>
      <c r="E1961" s="1"/>
      <c r="I1961" s="1"/>
      <c r="L1961" s="1"/>
      <c r="O1961" s="1"/>
      <c r="V1961" s="1"/>
    </row>
    <row r="1962" spans="2:22" x14ac:dyDescent="0.45">
      <c r="B1962" s="1"/>
      <c r="E1962" s="1"/>
      <c r="I1962" s="1"/>
      <c r="L1962" s="1"/>
      <c r="O1962" s="1"/>
      <c r="V1962" s="1"/>
    </row>
    <row r="1963" spans="2:22" x14ac:dyDescent="0.45">
      <c r="B1963" s="1"/>
      <c r="E1963" s="1"/>
      <c r="I1963" s="1"/>
      <c r="L1963" s="1"/>
      <c r="O1963" s="1"/>
      <c r="V1963" s="1"/>
    </row>
    <row r="1964" spans="2:22" x14ac:dyDescent="0.45">
      <c r="B1964" s="1"/>
      <c r="E1964" s="1"/>
      <c r="I1964" s="1"/>
      <c r="L1964" s="1"/>
      <c r="O1964" s="1"/>
      <c r="V1964" s="1"/>
    </row>
    <row r="1965" spans="2:22" x14ac:dyDescent="0.45">
      <c r="B1965" s="1"/>
      <c r="E1965" s="1"/>
      <c r="I1965" s="1"/>
      <c r="L1965" s="1"/>
      <c r="O1965" s="1"/>
      <c r="V1965" s="1"/>
    </row>
    <row r="1966" spans="2:22" x14ac:dyDescent="0.45">
      <c r="B1966" s="1"/>
      <c r="E1966" s="1"/>
      <c r="I1966" s="1"/>
      <c r="L1966" s="1"/>
      <c r="O1966" s="1"/>
      <c r="V1966" s="1"/>
    </row>
    <row r="1967" spans="2:22" x14ac:dyDescent="0.45">
      <c r="B1967" s="1"/>
      <c r="E1967" s="1"/>
      <c r="I1967" s="1"/>
      <c r="L1967" s="1"/>
      <c r="O1967" s="1"/>
      <c r="V1967" s="1"/>
    </row>
    <row r="1968" spans="2:22" x14ac:dyDescent="0.45">
      <c r="B1968" s="1"/>
      <c r="E1968" s="1"/>
      <c r="I1968" s="1"/>
      <c r="L1968" s="1"/>
      <c r="O1968" s="1"/>
      <c r="V1968" s="1"/>
    </row>
    <row r="1969" spans="2:22" x14ac:dyDescent="0.45">
      <c r="B1969" s="1"/>
      <c r="E1969" s="1"/>
      <c r="I1969" s="1"/>
      <c r="L1969" s="1"/>
      <c r="O1969" s="1"/>
      <c r="V1969" s="1"/>
    </row>
    <row r="1970" spans="2:22" x14ac:dyDescent="0.45">
      <c r="B1970" s="1"/>
      <c r="E1970" s="1"/>
      <c r="I1970" s="1"/>
      <c r="L1970" s="1"/>
      <c r="O1970" s="1"/>
      <c r="V1970" s="1"/>
    </row>
    <row r="1971" spans="2:22" x14ac:dyDescent="0.45">
      <c r="B1971" s="1"/>
      <c r="E1971" s="1"/>
      <c r="I1971" s="1"/>
      <c r="L1971" s="1"/>
      <c r="O1971" s="1"/>
      <c r="V1971" s="1"/>
    </row>
    <row r="1972" spans="2:22" x14ac:dyDescent="0.45">
      <c r="B1972" s="1"/>
      <c r="E1972" s="1"/>
      <c r="I1972" s="1"/>
      <c r="L1972" s="1"/>
      <c r="O1972" s="1"/>
      <c r="V1972" s="1"/>
    </row>
    <row r="1973" spans="2:22" x14ac:dyDescent="0.45">
      <c r="B1973" s="1"/>
      <c r="E1973" s="1"/>
      <c r="I1973" s="1"/>
      <c r="L1973" s="1"/>
      <c r="O1973" s="1"/>
      <c r="V1973" s="1"/>
    </row>
    <row r="1974" spans="2:22" x14ac:dyDescent="0.45">
      <c r="B1974" s="1"/>
      <c r="E1974" s="1"/>
      <c r="I1974" s="1"/>
      <c r="L1974" s="1"/>
      <c r="O1974" s="1"/>
      <c r="V1974" s="1"/>
    </row>
    <row r="1975" spans="2:22" x14ac:dyDescent="0.45">
      <c r="B1975" s="1"/>
      <c r="E1975" s="1"/>
      <c r="I1975" s="1"/>
      <c r="L1975" s="1"/>
      <c r="O1975" s="1"/>
      <c r="V1975" s="1"/>
    </row>
    <row r="1976" spans="2:22" x14ac:dyDescent="0.45">
      <c r="B1976" s="1"/>
      <c r="E1976" s="1"/>
      <c r="I1976" s="1"/>
      <c r="L1976" s="1"/>
      <c r="O1976" s="1"/>
      <c r="V1976" s="1"/>
    </row>
    <row r="1977" spans="2:22" x14ac:dyDescent="0.45">
      <c r="B1977" s="1"/>
      <c r="E1977" s="1"/>
      <c r="I1977" s="1"/>
      <c r="L1977" s="1"/>
      <c r="O1977" s="1"/>
      <c r="V1977" s="1"/>
    </row>
    <row r="1978" spans="2:22" x14ac:dyDescent="0.45">
      <c r="B1978" s="1"/>
      <c r="E1978" s="1"/>
      <c r="I1978" s="1"/>
      <c r="L1978" s="1"/>
      <c r="O1978" s="1"/>
      <c r="V1978" s="1"/>
    </row>
    <row r="1979" spans="2:22" x14ac:dyDescent="0.45">
      <c r="B1979" s="1"/>
      <c r="E1979" s="1"/>
      <c r="I1979" s="1"/>
      <c r="L1979" s="1"/>
      <c r="O1979" s="1"/>
      <c r="V1979" s="1"/>
    </row>
    <row r="1980" spans="2:22" x14ac:dyDescent="0.45">
      <c r="B1980" s="1"/>
      <c r="E1980" s="1"/>
      <c r="I1980" s="1"/>
      <c r="L1980" s="1"/>
      <c r="O1980" s="1"/>
      <c r="V1980" s="1"/>
    </row>
    <row r="1981" spans="2:22" x14ac:dyDescent="0.45">
      <c r="B1981" s="1"/>
      <c r="E1981" s="1"/>
      <c r="I1981" s="1"/>
      <c r="L1981" s="1"/>
      <c r="O1981" s="1"/>
      <c r="V1981" s="1"/>
    </row>
    <row r="1982" spans="2:22" x14ac:dyDescent="0.45">
      <c r="B1982" s="1"/>
      <c r="E1982" s="1"/>
      <c r="I1982" s="1"/>
      <c r="L1982" s="1"/>
      <c r="O1982" s="1"/>
      <c r="V1982" s="1"/>
    </row>
    <row r="1983" spans="2:22" x14ac:dyDescent="0.45">
      <c r="B1983" s="1"/>
      <c r="E1983" s="1"/>
      <c r="I1983" s="1"/>
      <c r="L1983" s="1"/>
      <c r="O1983" s="1"/>
      <c r="V1983" s="1"/>
    </row>
    <row r="1984" spans="2:22" x14ac:dyDescent="0.45">
      <c r="B1984" s="1"/>
      <c r="E1984" s="1"/>
      <c r="I1984" s="1"/>
      <c r="L1984" s="1"/>
      <c r="O1984" s="1"/>
      <c r="V1984" s="1"/>
    </row>
    <row r="1985" spans="2:22" x14ac:dyDescent="0.45">
      <c r="B1985" s="1"/>
      <c r="E1985" s="1"/>
      <c r="I1985" s="1"/>
      <c r="L1985" s="1"/>
      <c r="O1985" s="1"/>
      <c r="V1985" s="1"/>
    </row>
    <row r="1986" spans="2:22" x14ac:dyDescent="0.45">
      <c r="B1986" s="1"/>
      <c r="E1986" s="1"/>
      <c r="I1986" s="1"/>
      <c r="L1986" s="1"/>
      <c r="O1986" s="1"/>
      <c r="V1986" s="1"/>
    </row>
    <row r="1987" spans="2:22" x14ac:dyDescent="0.45">
      <c r="B1987" s="1"/>
      <c r="E1987" s="1"/>
      <c r="I1987" s="1"/>
      <c r="L1987" s="1"/>
      <c r="O1987" s="1"/>
      <c r="V1987" s="1"/>
    </row>
    <row r="1988" spans="2:22" x14ac:dyDescent="0.45">
      <c r="B1988" s="1"/>
      <c r="E1988" s="1"/>
      <c r="I1988" s="1"/>
      <c r="L1988" s="1"/>
      <c r="O1988" s="1"/>
      <c r="V1988" s="1"/>
    </row>
    <row r="1989" spans="2:22" x14ac:dyDescent="0.45">
      <c r="B1989" s="1"/>
      <c r="E1989" s="1"/>
      <c r="I1989" s="1"/>
      <c r="L1989" s="1"/>
      <c r="O1989" s="1"/>
      <c r="V1989" s="1"/>
    </row>
    <row r="1990" spans="2:22" x14ac:dyDescent="0.45">
      <c r="B1990" s="1"/>
      <c r="E1990" s="1"/>
      <c r="I1990" s="1"/>
      <c r="L1990" s="1"/>
      <c r="O1990" s="1"/>
      <c r="V1990" s="1"/>
    </row>
    <row r="1991" spans="2:22" x14ac:dyDescent="0.45">
      <c r="B1991" s="1"/>
      <c r="E1991" s="1"/>
      <c r="I1991" s="1"/>
      <c r="L1991" s="1"/>
      <c r="O1991" s="1"/>
      <c r="V1991" s="1"/>
    </row>
    <row r="1992" spans="2:22" x14ac:dyDescent="0.45">
      <c r="B1992" s="1"/>
      <c r="E1992" s="1"/>
      <c r="I1992" s="1"/>
      <c r="L1992" s="1"/>
      <c r="O1992" s="1"/>
      <c r="V1992" s="1"/>
    </row>
    <row r="1993" spans="2:22" x14ac:dyDescent="0.45">
      <c r="B1993" s="1"/>
      <c r="E1993" s="1"/>
      <c r="I1993" s="1"/>
      <c r="L1993" s="1"/>
      <c r="O1993" s="1"/>
      <c r="V1993" s="1"/>
    </row>
    <row r="1994" spans="2:22" x14ac:dyDescent="0.45">
      <c r="B1994" s="1"/>
      <c r="E1994" s="1"/>
      <c r="I1994" s="1"/>
      <c r="L1994" s="1"/>
      <c r="O1994" s="1"/>
      <c r="V1994" s="1"/>
    </row>
    <row r="1995" spans="2:22" x14ac:dyDescent="0.45">
      <c r="B1995" s="1"/>
      <c r="E1995" s="1"/>
      <c r="I1995" s="1"/>
      <c r="L1995" s="1"/>
      <c r="O1995" s="1"/>
      <c r="V1995" s="1"/>
    </row>
    <row r="1996" spans="2:22" x14ac:dyDescent="0.45">
      <c r="B1996" s="1"/>
      <c r="E1996" s="1"/>
      <c r="I1996" s="1"/>
      <c r="L1996" s="1"/>
      <c r="O1996" s="1"/>
      <c r="V1996" s="1"/>
    </row>
    <row r="1997" spans="2:22" x14ac:dyDescent="0.45">
      <c r="B1997" s="1"/>
      <c r="E1997" s="1"/>
      <c r="I1997" s="1"/>
      <c r="L1997" s="1"/>
      <c r="O1997" s="1"/>
      <c r="V1997" s="1"/>
    </row>
    <row r="1998" spans="2:22" x14ac:dyDescent="0.45">
      <c r="B1998" s="1"/>
      <c r="E1998" s="1"/>
      <c r="I1998" s="1"/>
      <c r="L1998" s="1"/>
      <c r="O1998" s="1"/>
      <c r="V1998" s="1"/>
    </row>
    <row r="1999" spans="2:22" x14ac:dyDescent="0.45">
      <c r="B1999" s="1"/>
      <c r="E1999" s="1"/>
      <c r="I1999" s="1"/>
      <c r="L1999" s="1"/>
      <c r="O1999" s="1"/>
      <c r="V1999" s="1"/>
    </row>
    <row r="2000" spans="2:22" x14ac:dyDescent="0.45">
      <c r="B2000" s="1"/>
      <c r="E2000" s="1"/>
      <c r="I2000" s="1"/>
      <c r="L2000" s="1"/>
      <c r="O2000" s="1"/>
      <c r="V2000" s="1"/>
    </row>
    <row r="2001" spans="2:22" x14ac:dyDescent="0.45">
      <c r="B2001" s="1"/>
      <c r="E2001" s="1"/>
      <c r="I2001" s="1"/>
      <c r="L2001" s="1"/>
      <c r="O2001" s="1"/>
      <c r="V2001" s="1"/>
    </row>
    <row r="2002" spans="2:22" x14ac:dyDescent="0.45">
      <c r="B2002" s="1"/>
      <c r="E2002" s="1"/>
      <c r="I2002" s="1"/>
      <c r="L2002" s="1"/>
      <c r="O2002" s="1"/>
      <c r="V2002" s="1"/>
    </row>
    <row r="2003" spans="2:22" x14ac:dyDescent="0.45">
      <c r="B2003" s="1"/>
      <c r="E2003" s="1"/>
      <c r="I2003" s="1"/>
      <c r="L2003" s="1"/>
      <c r="O2003" s="1"/>
      <c r="V2003" s="1"/>
    </row>
    <row r="2004" spans="2:22" x14ac:dyDescent="0.45">
      <c r="B2004" s="1"/>
      <c r="E2004" s="1"/>
      <c r="I2004" s="1"/>
      <c r="L2004" s="1"/>
      <c r="O2004" s="1"/>
      <c r="V2004" s="1"/>
    </row>
    <row r="2005" spans="2:22" x14ac:dyDescent="0.45">
      <c r="B2005" s="1"/>
      <c r="E2005" s="1"/>
      <c r="I2005" s="1"/>
      <c r="L2005" s="1"/>
      <c r="O2005" s="1"/>
      <c r="V2005" s="1"/>
    </row>
    <row r="2006" spans="2:22" x14ac:dyDescent="0.45">
      <c r="B2006" s="1"/>
      <c r="E2006" s="1"/>
      <c r="I2006" s="1"/>
      <c r="L2006" s="1"/>
      <c r="O2006" s="1"/>
      <c r="V2006" s="1"/>
    </row>
    <row r="2007" spans="2:22" x14ac:dyDescent="0.45">
      <c r="B2007" s="1"/>
      <c r="E2007" s="1"/>
      <c r="I2007" s="1"/>
      <c r="L2007" s="1"/>
      <c r="O2007" s="1"/>
      <c r="V2007" s="1"/>
    </row>
    <row r="2008" spans="2:22" x14ac:dyDescent="0.45">
      <c r="B2008" s="1"/>
      <c r="E2008" s="1"/>
      <c r="I2008" s="1"/>
      <c r="L2008" s="1"/>
      <c r="O2008" s="1"/>
      <c r="V2008" s="1"/>
    </row>
    <row r="2009" spans="2:22" x14ac:dyDescent="0.45">
      <c r="B2009" s="1"/>
      <c r="E2009" s="1"/>
      <c r="I2009" s="1"/>
      <c r="L2009" s="1"/>
      <c r="O2009" s="1"/>
      <c r="V2009" s="1"/>
    </row>
    <row r="2010" spans="2:22" x14ac:dyDescent="0.45">
      <c r="B2010" s="1"/>
      <c r="E2010" s="1"/>
      <c r="I2010" s="1"/>
      <c r="L2010" s="1"/>
      <c r="O2010" s="1"/>
      <c r="V2010" s="1"/>
    </row>
    <row r="2011" spans="2:22" x14ac:dyDescent="0.45">
      <c r="B2011" s="1"/>
      <c r="E2011" s="1"/>
      <c r="I2011" s="1"/>
      <c r="L2011" s="1"/>
      <c r="O2011" s="1"/>
      <c r="V2011" s="1"/>
    </row>
    <row r="2012" spans="2:22" x14ac:dyDescent="0.45">
      <c r="B2012" s="1"/>
      <c r="E2012" s="1"/>
      <c r="I2012" s="1"/>
      <c r="L2012" s="1"/>
      <c r="O2012" s="1"/>
      <c r="V2012" s="1"/>
    </row>
    <row r="2013" spans="2:22" x14ac:dyDescent="0.45">
      <c r="B2013" s="1"/>
      <c r="E2013" s="1"/>
      <c r="I2013" s="1"/>
      <c r="L2013" s="1"/>
      <c r="O2013" s="1"/>
      <c r="V2013" s="1"/>
    </row>
    <row r="2014" spans="2:22" x14ac:dyDescent="0.45">
      <c r="B2014" s="1"/>
      <c r="E2014" s="1"/>
      <c r="I2014" s="1"/>
      <c r="L2014" s="1"/>
      <c r="O2014" s="1"/>
      <c r="V2014" s="1"/>
    </row>
    <row r="2015" spans="2:22" x14ac:dyDescent="0.45">
      <c r="B2015" s="1"/>
      <c r="E2015" s="1"/>
      <c r="I2015" s="1"/>
      <c r="L2015" s="1"/>
      <c r="O2015" s="1"/>
      <c r="V2015" s="1"/>
    </row>
    <row r="2016" spans="2:22" x14ac:dyDescent="0.45">
      <c r="B2016" s="1"/>
      <c r="E2016" s="1"/>
      <c r="I2016" s="1"/>
      <c r="L2016" s="1"/>
      <c r="O2016" s="1"/>
      <c r="V2016" s="1"/>
    </row>
    <row r="2017" spans="2:22" x14ac:dyDescent="0.45">
      <c r="B2017" s="1"/>
      <c r="E2017" s="1"/>
      <c r="I2017" s="1"/>
      <c r="L2017" s="1"/>
      <c r="O2017" s="1"/>
      <c r="V2017" s="1"/>
    </row>
    <row r="2018" spans="2:22" x14ac:dyDescent="0.45">
      <c r="B2018" s="1"/>
      <c r="E2018" s="1"/>
      <c r="I2018" s="1"/>
      <c r="L2018" s="1"/>
      <c r="O2018" s="1"/>
      <c r="V2018" s="1"/>
    </row>
    <row r="2019" spans="2:22" x14ac:dyDescent="0.45">
      <c r="B2019" s="1"/>
      <c r="E2019" s="1"/>
      <c r="I2019" s="1"/>
      <c r="L2019" s="1"/>
      <c r="O2019" s="1"/>
      <c r="V2019" s="1"/>
    </row>
    <row r="2020" spans="2:22" x14ac:dyDescent="0.45">
      <c r="B2020" s="1"/>
      <c r="E2020" s="1"/>
      <c r="I2020" s="1"/>
      <c r="L2020" s="1"/>
      <c r="O2020" s="1"/>
      <c r="V2020" s="1"/>
    </row>
    <row r="2021" spans="2:22" x14ac:dyDescent="0.45">
      <c r="B2021" s="1"/>
      <c r="E2021" s="1"/>
      <c r="I2021" s="1"/>
      <c r="L2021" s="1"/>
      <c r="O2021" s="1"/>
      <c r="V2021" s="1"/>
    </row>
    <row r="2022" spans="2:22" x14ac:dyDescent="0.45">
      <c r="B2022" s="1"/>
      <c r="E2022" s="1"/>
      <c r="I2022" s="1"/>
      <c r="L2022" s="1"/>
      <c r="O2022" s="1"/>
      <c r="V2022" s="1"/>
    </row>
    <row r="2023" spans="2:22" x14ac:dyDescent="0.45">
      <c r="B2023" s="1"/>
      <c r="E2023" s="1"/>
      <c r="I2023" s="1"/>
      <c r="L2023" s="1"/>
      <c r="O2023" s="1"/>
      <c r="V2023" s="1"/>
    </row>
    <row r="2024" spans="2:22" x14ac:dyDescent="0.45">
      <c r="B2024" s="1"/>
      <c r="E2024" s="1"/>
      <c r="I2024" s="1"/>
      <c r="L2024" s="1"/>
      <c r="O2024" s="1"/>
      <c r="V2024" s="1"/>
    </row>
    <row r="2025" spans="2:22" x14ac:dyDescent="0.45">
      <c r="B2025" s="1"/>
      <c r="E2025" s="1"/>
      <c r="I2025" s="1"/>
      <c r="L2025" s="1"/>
      <c r="O2025" s="1"/>
      <c r="V2025" s="1"/>
    </row>
    <row r="2026" spans="2:22" x14ac:dyDescent="0.45">
      <c r="B2026" s="1"/>
      <c r="E2026" s="1"/>
      <c r="I2026" s="1"/>
      <c r="L2026" s="1"/>
      <c r="O2026" s="1"/>
      <c r="V2026" s="1"/>
    </row>
    <row r="2027" spans="2:22" x14ac:dyDescent="0.45">
      <c r="B2027" s="1"/>
      <c r="E2027" s="1"/>
      <c r="I2027" s="1"/>
      <c r="L2027" s="1"/>
      <c r="O2027" s="1"/>
      <c r="V2027" s="1"/>
    </row>
    <row r="2028" spans="2:22" x14ac:dyDescent="0.45">
      <c r="B2028" s="1"/>
      <c r="E2028" s="1"/>
      <c r="I2028" s="1"/>
      <c r="L2028" s="1"/>
      <c r="O2028" s="1"/>
      <c r="V2028" s="1"/>
    </row>
    <row r="2029" spans="2:22" x14ac:dyDescent="0.45">
      <c r="B2029" s="1"/>
      <c r="E2029" s="1"/>
      <c r="I2029" s="1"/>
      <c r="L2029" s="1"/>
      <c r="O2029" s="1"/>
      <c r="V2029" s="1"/>
    </row>
    <row r="2030" spans="2:22" x14ac:dyDescent="0.45">
      <c r="B2030" s="1"/>
      <c r="E2030" s="1"/>
      <c r="I2030" s="1"/>
      <c r="L2030" s="1"/>
      <c r="O2030" s="1"/>
      <c r="V2030" s="1"/>
    </row>
    <row r="2031" spans="2:22" x14ac:dyDescent="0.45">
      <c r="B2031" s="1"/>
      <c r="E2031" s="1"/>
      <c r="I2031" s="1"/>
      <c r="L2031" s="1"/>
      <c r="O2031" s="1"/>
      <c r="V2031" s="1"/>
    </row>
    <row r="2032" spans="2:22" x14ac:dyDescent="0.45">
      <c r="B2032" s="1"/>
      <c r="E2032" s="1"/>
      <c r="I2032" s="1"/>
      <c r="L2032" s="1"/>
      <c r="O2032" s="1"/>
      <c r="V2032" s="1"/>
    </row>
    <row r="2033" spans="2:22" x14ac:dyDescent="0.45">
      <c r="B2033" s="1"/>
      <c r="E2033" s="1"/>
      <c r="I2033" s="1"/>
      <c r="L2033" s="1"/>
      <c r="O2033" s="1"/>
      <c r="V2033" s="1"/>
    </row>
    <row r="2034" spans="2:22" x14ac:dyDescent="0.45">
      <c r="B2034" s="1"/>
      <c r="E2034" s="1"/>
      <c r="I2034" s="1"/>
      <c r="L2034" s="1"/>
      <c r="O2034" s="1"/>
      <c r="V2034" s="1"/>
    </row>
    <row r="2035" spans="2:22" x14ac:dyDescent="0.45">
      <c r="B2035" s="1"/>
      <c r="E2035" s="1"/>
      <c r="I2035" s="1"/>
      <c r="L2035" s="1"/>
      <c r="O2035" s="1"/>
      <c r="V2035" s="1"/>
    </row>
    <row r="2036" spans="2:22" x14ac:dyDescent="0.45">
      <c r="B2036" s="1"/>
      <c r="E2036" s="1"/>
      <c r="I2036" s="1"/>
      <c r="L2036" s="1"/>
      <c r="O2036" s="1"/>
      <c r="V2036" s="1"/>
    </row>
    <row r="2037" spans="2:22" x14ac:dyDescent="0.45">
      <c r="B2037" s="1"/>
      <c r="E2037" s="1"/>
      <c r="I2037" s="1"/>
      <c r="L2037" s="1"/>
      <c r="O2037" s="1"/>
      <c r="V2037" s="1"/>
    </row>
    <row r="2038" spans="2:22" x14ac:dyDescent="0.45">
      <c r="B2038" s="1"/>
      <c r="E2038" s="1"/>
      <c r="I2038" s="1"/>
      <c r="L2038" s="1"/>
      <c r="O2038" s="1"/>
      <c r="V2038" s="1"/>
    </row>
    <row r="2039" spans="2:22" x14ac:dyDescent="0.45">
      <c r="B2039" s="1"/>
      <c r="E2039" s="1"/>
      <c r="I2039" s="1"/>
      <c r="L2039" s="1"/>
      <c r="O2039" s="1"/>
      <c r="V2039" s="1"/>
    </row>
    <row r="2040" spans="2:22" x14ac:dyDescent="0.45">
      <c r="B2040" s="1"/>
      <c r="E2040" s="1"/>
      <c r="I2040" s="1"/>
      <c r="L2040" s="1"/>
      <c r="O2040" s="1"/>
      <c r="V2040" s="1"/>
    </row>
    <row r="2041" spans="2:22" x14ac:dyDescent="0.45">
      <c r="B2041" s="1"/>
      <c r="E2041" s="1"/>
      <c r="I2041" s="1"/>
      <c r="L2041" s="1"/>
      <c r="O2041" s="1"/>
      <c r="V2041" s="1"/>
    </row>
    <row r="2042" spans="2:22" x14ac:dyDescent="0.45">
      <c r="B2042" s="1"/>
      <c r="E2042" s="1"/>
      <c r="I2042" s="1"/>
      <c r="L2042" s="1"/>
      <c r="O2042" s="1"/>
      <c r="V2042" s="1"/>
    </row>
    <row r="2043" spans="2:22" x14ac:dyDescent="0.45">
      <c r="B2043" s="1"/>
      <c r="E2043" s="1"/>
      <c r="I2043" s="1"/>
      <c r="L2043" s="1"/>
      <c r="O2043" s="1"/>
      <c r="V2043" s="1"/>
    </row>
    <row r="2044" spans="2:22" x14ac:dyDescent="0.45">
      <c r="B2044" s="1"/>
      <c r="E2044" s="1"/>
      <c r="I2044" s="1"/>
      <c r="L2044" s="1"/>
      <c r="O2044" s="1"/>
      <c r="V2044" s="1"/>
    </row>
    <row r="2045" spans="2:22" x14ac:dyDescent="0.45">
      <c r="B2045" s="1"/>
      <c r="E2045" s="1"/>
      <c r="I2045" s="1"/>
      <c r="L2045" s="1"/>
      <c r="O2045" s="1"/>
      <c r="V2045" s="1"/>
    </row>
    <row r="2046" spans="2:22" x14ac:dyDescent="0.45">
      <c r="B2046" s="1"/>
      <c r="E2046" s="1"/>
      <c r="I2046" s="1"/>
      <c r="L2046" s="1"/>
      <c r="O2046" s="1"/>
      <c r="V2046" s="1"/>
    </row>
    <row r="2047" spans="2:22" x14ac:dyDescent="0.45">
      <c r="B2047" s="1"/>
      <c r="E2047" s="1"/>
      <c r="I2047" s="1"/>
      <c r="L2047" s="1"/>
      <c r="O2047" s="1"/>
      <c r="V2047" s="1"/>
    </row>
    <row r="2048" spans="2:22" x14ac:dyDescent="0.45">
      <c r="B2048" s="1"/>
      <c r="E2048" s="1"/>
      <c r="I2048" s="1"/>
      <c r="L2048" s="1"/>
      <c r="O2048" s="1"/>
      <c r="V2048" s="1"/>
    </row>
    <row r="2049" spans="2:22" x14ac:dyDescent="0.45">
      <c r="B2049" s="1"/>
      <c r="E2049" s="1"/>
      <c r="I2049" s="1"/>
      <c r="L2049" s="1"/>
      <c r="O2049" s="1"/>
      <c r="V2049" s="1"/>
    </row>
    <row r="2050" spans="2:22" x14ac:dyDescent="0.45">
      <c r="B2050" s="1"/>
      <c r="E2050" s="1"/>
      <c r="I2050" s="1"/>
      <c r="L2050" s="1"/>
      <c r="O2050" s="1"/>
      <c r="V2050" s="1"/>
    </row>
    <row r="2051" spans="2:22" x14ac:dyDescent="0.45">
      <c r="B2051" s="1"/>
      <c r="E2051" s="1"/>
      <c r="I2051" s="1"/>
      <c r="L2051" s="1"/>
      <c r="O2051" s="1"/>
      <c r="V2051" s="1"/>
    </row>
    <row r="2052" spans="2:22" x14ac:dyDescent="0.45">
      <c r="B2052" s="1"/>
      <c r="E2052" s="1"/>
      <c r="I2052" s="1"/>
      <c r="L2052" s="1"/>
      <c r="O2052" s="1"/>
      <c r="V2052" s="1"/>
    </row>
    <row r="2053" spans="2:22" x14ac:dyDescent="0.45">
      <c r="B2053" s="1"/>
      <c r="E2053" s="1"/>
      <c r="I2053" s="1"/>
      <c r="L2053" s="1"/>
      <c r="O2053" s="1"/>
      <c r="V2053" s="1"/>
    </row>
    <row r="2054" spans="2:22" x14ac:dyDescent="0.45">
      <c r="B2054" s="1"/>
      <c r="E2054" s="1"/>
      <c r="I2054" s="1"/>
      <c r="L2054" s="1"/>
      <c r="O2054" s="1"/>
      <c r="V2054" s="1"/>
    </row>
    <row r="2055" spans="2:22" x14ac:dyDescent="0.45">
      <c r="B2055" s="1"/>
      <c r="E2055" s="1"/>
      <c r="I2055" s="1"/>
      <c r="L2055" s="1"/>
      <c r="O2055" s="1"/>
      <c r="V2055" s="1"/>
    </row>
    <row r="2056" spans="2:22" x14ac:dyDescent="0.45">
      <c r="B2056" s="1"/>
      <c r="E2056" s="1"/>
      <c r="I2056" s="1"/>
      <c r="L2056" s="1"/>
      <c r="O2056" s="1"/>
      <c r="V2056" s="1"/>
    </row>
    <row r="2057" spans="2:22" x14ac:dyDescent="0.45">
      <c r="B2057" s="1"/>
      <c r="E2057" s="1"/>
      <c r="I2057" s="1"/>
      <c r="L2057" s="1"/>
      <c r="O2057" s="1"/>
      <c r="V2057" s="1"/>
    </row>
    <row r="2058" spans="2:22" x14ac:dyDescent="0.45">
      <c r="B2058" s="1"/>
      <c r="E2058" s="1"/>
      <c r="I2058" s="1"/>
      <c r="L2058" s="1"/>
      <c r="O2058" s="1"/>
      <c r="V2058" s="1"/>
    </row>
    <row r="2059" spans="2:22" x14ac:dyDescent="0.45">
      <c r="B2059" s="1"/>
      <c r="E2059" s="1"/>
      <c r="I2059" s="1"/>
      <c r="L2059" s="1"/>
      <c r="O2059" s="1"/>
      <c r="V2059" s="1"/>
    </row>
    <row r="2060" spans="2:22" x14ac:dyDescent="0.45">
      <c r="B2060" s="1"/>
      <c r="E2060" s="1"/>
      <c r="I2060" s="1"/>
      <c r="L2060" s="1"/>
      <c r="O2060" s="1"/>
      <c r="V2060" s="1"/>
    </row>
    <row r="2061" spans="2:22" x14ac:dyDescent="0.45">
      <c r="B2061" s="1"/>
      <c r="E2061" s="1"/>
      <c r="I2061" s="1"/>
      <c r="L2061" s="1"/>
      <c r="O2061" s="1"/>
      <c r="V2061" s="1"/>
    </row>
    <row r="2062" spans="2:22" x14ac:dyDescent="0.45">
      <c r="B2062" s="1"/>
      <c r="E2062" s="1"/>
      <c r="I2062" s="1"/>
      <c r="L2062" s="1"/>
      <c r="O2062" s="1"/>
      <c r="V2062" s="1"/>
    </row>
    <row r="2063" spans="2:22" x14ac:dyDescent="0.45">
      <c r="B2063" s="1"/>
      <c r="E2063" s="1"/>
      <c r="I2063" s="1"/>
      <c r="L2063" s="1"/>
      <c r="O2063" s="1"/>
      <c r="V2063" s="1"/>
    </row>
    <row r="2064" spans="2:22" x14ac:dyDescent="0.45">
      <c r="B2064" s="1"/>
      <c r="E2064" s="1"/>
      <c r="I2064" s="1"/>
      <c r="L2064" s="1"/>
      <c r="O2064" s="1"/>
      <c r="V2064" s="1"/>
    </row>
    <row r="2065" spans="2:22" x14ac:dyDescent="0.45">
      <c r="B2065" s="1"/>
      <c r="E2065" s="1"/>
      <c r="I2065" s="1"/>
      <c r="L2065" s="1"/>
      <c r="O2065" s="1"/>
      <c r="V2065" s="1"/>
    </row>
    <row r="2066" spans="2:22" x14ac:dyDescent="0.45">
      <c r="B2066" s="1"/>
      <c r="E2066" s="1"/>
      <c r="I2066" s="1"/>
      <c r="L2066" s="1"/>
      <c r="O2066" s="1"/>
      <c r="V2066" s="1"/>
    </row>
    <row r="2067" spans="2:22" x14ac:dyDescent="0.45">
      <c r="B2067" s="1"/>
      <c r="E2067" s="1"/>
      <c r="I2067" s="1"/>
      <c r="L2067" s="1"/>
      <c r="O2067" s="1"/>
      <c r="V2067" s="1"/>
    </row>
    <row r="2068" spans="2:22" x14ac:dyDescent="0.45">
      <c r="B2068" s="1"/>
      <c r="E2068" s="1"/>
      <c r="I2068" s="1"/>
      <c r="L2068" s="1"/>
      <c r="O2068" s="1"/>
      <c r="V2068" s="1"/>
    </row>
    <row r="2069" spans="2:22" x14ac:dyDescent="0.45">
      <c r="B2069" s="1"/>
      <c r="E2069" s="1"/>
      <c r="I2069" s="1"/>
      <c r="L2069" s="1"/>
      <c r="O2069" s="1"/>
      <c r="V2069" s="1"/>
    </row>
    <row r="2070" spans="2:22" x14ac:dyDescent="0.45">
      <c r="B2070" s="1"/>
      <c r="E2070" s="1"/>
      <c r="I2070" s="1"/>
      <c r="L2070" s="1"/>
      <c r="O2070" s="1"/>
      <c r="V2070" s="1"/>
    </row>
    <row r="2071" spans="2:22" x14ac:dyDescent="0.45">
      <c r="B2071" s="1"/>
      <c r="E2071" s="1"/>
      <c r="I2071" s="1"/>
      <c r="L2071" s="1"/>
      <c r="O2071" s="1"/>
      <c r="V2071" s="1"/>
    </row>
    <row r="2072" spans="2:22" x14ac:dyDescent="0.45">
      <c r="B2072" s="1"/>
      <c r="E2072" s="1"/>
      <c r="I2072" s="1"/>
      <c r="L2072" s="1"/>
      <c r="O2072" s="1"/>
      <c r="V2072" s="1"/>
    </row>
    <row r="2073" spans="2:22" x14ac:dyDescent="0.45">
      <c r="B2073" s="1"/>
      <c r="E2073" s="1"/>
      <c r="I2073" s="1"/>
      <c r="L2073" s="1"/>
      <c r="O2073" s="1"/>
      <c r="V2073" s="1"/>
    </row>
    <row r="2074" spans="2:22" x14ac:dyDescent="0.45">
      <c r="B2074" s="1"/>
      <c r="E2074" s="1"/>
      <c r="I2074" s="1"/>
      <c r="L2074" s="1"/>
      <c r="O2074" s="1"/>
      <c r="V2074" s="1"/>
    </row>
    <row r="2075" spans="2:22" x14ac:dyDescent="0.45">
      <c r="B2075" s="1"/>
      <c r="E2075" s="1"/>
      <c r="I2075" s="1"/>
      <c r="L2075" s="1"/>
      <c r="O2075" s="1"/>
      <c r="V2075" s="1"/>
    </row>
    <row r="2076" spans="2:22" x14ac:dyDescent="0.45">
      <c r="B2076" s="1"/>
      <c r="E2076" s="1"/>
      <c r="I2076" s="1"/>
      <c r="L2076" s="1"/>
      <c r="O2076" s="1"/>
      <c r="V2076" s="1"/>
    </row>
    <row r="2077" spans="2:22" x14ac:dyDescent="0.45">
      <c r="B2077" s="1"/>
      <c r="E2077" s="1"/>
      <c r="I2077" s="1"/>
      <c r="L2077" s="1"/>
      <c r="O2077" s="1"/>
      <c r="V2077" s="1"/>
    </row>
    <row r="2078" spans="2:22" x14ac:dyDescent="0.45">
      <c r="B2078" s="1"/>
      <c r="E2078" s="1"/>
      <c r="I2078" s="1"/>
      <c r="L2078" s="1"/>
      <c r="O2078" s="1"/>
      <c r="V2078" s="1"/>
    </row>
    <row r="2079" spans="2:22" x14ac:dyDescent="0.45">
      <c r="B2079" s="1"/>
      <c r="E2079" s="1"/>
      <c r="I2079" s="1"/>
      <c r="L2079" s="1"/>
      <c r="O2079" s="1"/>
      <c r="V2079" s="1"/>
    </row>
    <row r="2080" spans="2:22" x14ac:dyDescent="0.45">
      <c r="B2080" s="1"/>
      <c r="E2080" s="1"/>
      <c r="I2080" s="1"/>
      <c r="L2080" s="1"/>
      <c r="O2080" s="1"/>
      <c r="V2080" s="1"/>
    </row>
    <row r="2081" spans="2:22" x14ac:dyDescent="0.45">
      <c r="B2081" s="1"/>
      <c r="E2081" s="1"/>
      <c r="I2081" s="1"/>
      <c r="L2081" s="1"/>
      <c r="O2081" s="1"/>
      <c r="V2081" s="1"/>
    </row>
    <row r="2082" spans="2:22" x14ac:dyDescent="0.45">
      <c r="B2082" s="1"/>
      <c r="E2082" s="1"/>
      <c r="I2082" s="1"/>
      <c r="L2082" s="1"/>
      <c r="O2082" s="1"/>
      <c r="V2082" s="1"/>
    </row>
    <row r="2083" spans="2:22" x14ac:dyDescent="0.45">
      <c r="B2083" s="1"/>
      <c r="E2083" s="1"/>
      <c r="I2083" s="1"/>
      <c r="L2083" s="1"/>
      <c r="O2083" s="1"/>
      <c r="V2083" s="1"/>
    </row>
    <row r="2084" spans="2:22" x14ac:dyDescent="0.45">
      <c r="B2084" s="1"/>
      <c r="E2084" s="1"/>
      <c r="I2084" s="1"/>
      <c r="L2084" s="1"/>
      <c r="O2084" s="1"/>
      <c r="V2084" s="1"/>
    </row>
    <row r="2085" spans="2:22" x14ac:dyDescent="0.45">
      <c r="B2085" s="1"/>
      <c r="E2085" s="1"/>
      <c r="I2085" s="1"/>
      <c r="L2085" s="1"/>
      <c r="O2085" s="1"/>
      <c r="V2085" s="1"/>
    </row>
    <row r="2086" spans="2:22" x14ac:dyDescent="0.45">
      <c r="B2086" s="1"/>
      <c r="E2086" s="1"/>
      <c r="I2086" s="1"/>
      <c r="L2086" s="1"/>
      <c r="O2086" s="1"/>
      <c r="V2086" s="1"/>
    </row>
    <row r="2087" spans="2:22" x14ac:dyDescent="0.45">
      <c r="B2087" s="1"/>
      <c r="E2087" s="1"/>
      <c r="I2087" s="1"/>
      <c r="L2087" s="1"/>
      <c r="O2087" s="1"/>
      <c r="V2087" s="1"/>
    </row>
    <row r="2088" spans="2:22" x14ac:dyDescent="0.45">
      <c r="B2088" s="1"/>
      <c r="E2088" s="1"/>
      <c r="I2088" s="1"/>
      <c r="L2088" s="1"/>
      <c r="O2088" s="1"/>
      <c r="V2088" s="1"/>
    </row>
    <row r="2089" spans="2:22" x14ac:dyDescent="0.45">
      <c r="B2089" s="1"/>
      <c r="E2089" s="1"/>
      <c r="I2089" s="1"/>
      <c r="L2089" s="1"/>
      <c r="O2089" s="1"/>
      <c r="V2089" s="1"/>
    </row>
    <row r="2090" spans="2:22" x14ac:dyDescent="0.45">
      <c r="B2090" s="1"/>
      <c r="E2090" s="1"/>
      <c r="I2090" s="1"/>
      <c r="L2090" s="1"/>
      <c r="O2090" s="1"/>
      <c r="V2090" s="1"/>
    </row>
    <row r="2091" spans="2:22" x14ac:dyDescent="0.45">
      <c r="B2091" s="1"/>
      <c r="E2091" s="1"/>
      <c r="I2091" s="1"/>
      <c r="L2091" s="1"/>
      <c r="O2091" s="1"/>
      <c r="V2091" s="1"/>
    </row>
    <row r="2092" spans="2:22" x14ac:dyDescent="0.45">
      <c r="B2092" s="1"/>
      <c r="E2092" s="1"/>
      <c r="I2092" s="1"/>
      <c r="L2092" s="1"/>
      <c r="O2092" s="1"/>
      <c r="V2092" s="1"/>
    </row>
    <row r="2093" spans="2:22" x14ac:dyDescent="0.45">
      <c r="B2093" s="1"/>
      <c r="E2093" s="1"/>
      <c r="I2093" s="1"/>
      <c r="L2093" s="1"/>
      <c r="O2093" s="1"/>
      <c r="V2093" s="1"/>
    </row>
    <row r="2094" spans="2:22" x14ac:dyDescent="0.45">
      <c r="B2094" s="1"/>
      <c r="E2094" s="1"/>
      <c r="I2094" s="1"/>
      <c r="L2094" s="1"/>
      <c r="O2094" s="1"/>
      <c r="V2094" s="1"/>
    </row>
    <row r="2095" spans="2:22" x14ac:dyDescent="0.45">
      <c r="B2095" s="1"/>
      <c r="E2095" s="1"/>
      <c r="I2095" s="1"/>
      <c r="L2095" s="1"/>
      <c r="O2095" s="1"/>
      <c r="V2095" s="1"/>
    </row>
    <row r="2096" spans="2:22" x14ac:dyDescent="0.45">
      <c r="B2096" s="1"/>
      <c r="E2096" s="1"/>
      <c r="I2096" s="1"/>
      <c r="L2096" s="1"/>
      <c r="O2096" s="1"/>
      <c r="V2096" s="1"/>
    </row>
    <row r="2097" spans="2:22" x14ac:dyDescent="0.45">
      <c r="B2097" s="1"/>
      <c r="E2097" s="1"/>
      <c r="I2097" s="1"/>
      <c r="L2097" s="1"/>
      <c r="O2097" s="1"/>
      <c r="V2097" s="1"/>
    </row>
    <row r="2098" spans="2:22" x14ac:dyDescent="0.45">
      <c r="B2098" s="1"/>
      <c r="E2098" s="1"/>
      <c r="I2098" s="1"/>
      <c r="L2098" s="1"/>
      <c r="O2098" s="1"/>
      <c r="V2098" s="1"/>
    </row>
    <row r="2099" spans="2:22" x14ac:dyDescent="0.45">
      <c r="B2099" s="1"/>
      <c r="E2099" s="1"/>
      <c r="I2099" s="1"/>
      <c r="L2099" s="1"/>
      <c r="O2099" s="1"/>
      <c r="V2099" s="1"/>
    </row>
    <row r="2100" spans="2:22" x14ac:dyDescent="0.45">
      <c r="B2100" s="1"/>
      <c r="E2100" s="1"/>
      <c r="I2100" s="1"/>
      <c r="L2100" s="1"/>
      <c r="O2100" s="1"/>
      <c r="V2100" s="1"/>
    </row>
    <row r="2101" spans="2:22" x14ac:dyDescent="0.45">
      <c r="B2101" s="1"/>
      <c r="E2101" s="1"/>
      <c r="I2101" s="1"/>
      <c r="L2101" s="1"/>
      <c r="O2101" s="1"/>
      <c r="V2101" s="1"/>
    </row>
    <row r="2102" spans="2:22" x14ac:dyDescent="0.45">
      <c r="B2102" s="1"/>
      <c r="E2102" s="1"/>
      <c r="I2102" s="1"/>
      <c r="L2102" s="1"/>
      <c r="O2102" s="1"/>
      <c r="V2102" s="1"/>
    </row>
    <row r="2103" spans="2:22" x14ac:dyDescent="0.45">
      <c r="B2103" s="1"/>
      <c r="E2103" s="1"/>
      <c r="I2103" s="1"/>
      <c r="L2103" s="1"/>
      <c r="O2103" s="1"/>
      <c r="V2103" s="1"/>
    </row>
    <row r="2104" spans="2:22" x14ac:dyDescent="0.45">
      <c r="B2104" s="1"/>
      <c r="E2104" s="1"/>
      <c r="I2104" s="1"/>
      <c r="L2104" s="1"/>
      <c r="O2104" s="1"/>
      <c r="V2104" s="1"/>
    </row>
    <row r="2105" spans="2:22" x14ac:dyDescent="0.45">
      <c r="B2105" s="1"/>
      <c r="E2105" s="1"/>
      <c r="I2105" s="1"/>
      <c r="L2105" s="1"/>
      <c r="O2105" s="1"/>
      <c r="V2105" s="1"/>
    </row>
    <row r="2106" spans="2:22" x14ac:dyDescent="0.45">
      <c r="B2106" s="1"/>
      <c r="E2106" s="1"/>
      <c r="I2106" s="1"/>
      <c r="L2106" s="1"/>
      <c r="O2106" s="1"/>
      <c r="V2106" s="1"/>
    </row>
    <row r="2107" spans="2:22" x14ac:dyDescent="0.45">
      <c r="B2107" s="1"/>
      <c r="E2107" s="1"/>
      <c r="I2107" s="1"/>
      <c r="L2107" s="1"/>
      <c r="O2107" s="1"/>
      <c r="V2107" s="1"/>
    </row>
    <row r="2108" spans="2:22" x14ac:dyDescent="0.45">
      <c r="B2108" s="1"/>
      <c r="E2108" s="1"/>
      <c r="I2108" s="1"/>
      <c r="L2108" s="1"/>
      <c r="O2108" s="1"/>
      <c r="V2108" s="1"/>
    </row>
    <row r="2109" spans="2:22" x14ac:dyDescent="0.45">
      <c r="B2109" s="1"/>
      <c r="E2109" s="1"/>
      <c r="I2109" s="1"/>
      <c r="L2109" s="1"/>
      <c r="O2109" s="1"/>
      <c r="V2109" s="1"/>
    </row>
    <row r="2110" spans="2:22" x14ac:dyDescent="0.45">
      <c r="B2110" s="1"/>
      <c r="E2110" s="1"/>
      <c r="I2110" s="1"/>
      <c r="L2110" s="1"/>
      <c r="O2110" s="1"/>
      <c r="V2110" s="1"/>
    </row>
    <row r="2111" spans="2:22" x14ac:dyDescent="0.45">
      <c r="B2111" s="1"/>
      <c r="E2111" s="1"/>
      <c r="I2111" s="1"/>
      <c r="L2111" s="1"/>
      <c r="O2111" s="1"/>
      <c r="V2111" s="1"/>
    </row>
    <row r="2112" spans="2:22" x14ac:dyDescent="0.45">
      <c r="B2112" s="1"/>
      <c r="E2112" s="1"/>
      <c r="I2112" s="1"/>
      <c r="L2112" s="1"/>
      <c r="O2112" s="1"/>
      <c r="V2112" s="1"/>
    </row>
    <row r="2113" spans="2:22" x14ac:dyDescent="0.45">
      <c r="B2113" s="1"/>
      <c r="E2113" s="1"/>
      <c r="I2113" s="1"/>
      <c r="L2113" s="1"/>
      <c r="O2113" s="1"/>
      <c r="V2113" s="1"/>
    </row>
    <row r="2114" spans="2:22" x14ac:dyDescent="0.45">
      <c r="B2114" s="1"/>
      <c r="E2114" s="1"/>
      <c r="I2114" s="1"/>
      <c r="L2114" s="1"/>
      <c r="O2114" s="1"/>
      <c r="V2114" s="1"/>
    </row>
    <row r="2115" spans="2:22" x14ac:dyDescent="0.45">
      <c r="B2115" s="1"/>
      <c r="E2115" s="1"/>
      <c r="I2115" s="1"/>
      <c r="L2115" s="1"/>
      <c r="O2115" s="1"/>
      <c r="V2115" s="1"/>
    </row>
    <row r="2116" spans="2:22" x14ac:dyDescent="0.45">
      <c r="B2116" s="1"/>
      <c r="E2116" s="1"/>
      <c r="I2116" s="1"/>
      <c r="L2116" s="1"/>
      <c r="O2116" s="1"/>
      <c r="V2116" s="1"/>
    </row>
    <row r="2117" spans="2:22" x14ac:dyDescent="0.45">
      <c r="B2117" s="1"/>
      <c r="E2117" s="1"/>
      <c r="I2117" s="1"/>
      <c r="L2117" s="1"/>
      <c r="O2117" s="1"/>
      <c r="V2117" s="1"/>
    </row>
    <row r="2118" spans="2:22" x14ac:dyDescent="0.45">
      <c r="B2118" s="1"/>
      <c r="E2118" s="1"/>
      <c r="I2118" s="1"/>
      <c r="L2118" s="1"/>
      <c r="O2118" s="1"/>
      <c r="V2118" s="1"/>
    </row>
    <row r="2119" spans="2:22" x14ac:dyDescent="0.45">
      <c r="B2119" s="1"/>
      <c r="E2119" s="1"/>
      <c r="I2119" s="1"/>
      <c r="L2119" s="1"/>
      <c r="O2119" s="1"/>
      <c r="V2119" s="1"/>
    </row>
    <row r="2120" spans="2:22" x14ac:dyDescent="0.45">
      <c r="B2120" s="1"/>
      <c r="E2120" s="1"/>
      <c r="I2120" s="1"/>
      <c r="L2120" s="1"/>
      <c r="O2120" s="1"/>
      <c r="V2120" s="1"/>
    </row>
    <row r="2121" spans="2:22" x14ac:dyDescent="0.45">
      <c r="B2121" s="1"/>
      <c r="E2121" s="1"/>
      <c r="I2121" s="1"/>
      <c r="L2121" s="1"/>
      <c r="O2121" s="1"/>
      <c r="V2121" s="1"/>
    </row>
    <row r="2122" spans="2:22" x14ac:dyDescent="0.45">
      <c r="B2122" s="1"/>
      <c r="E2122" s="1"/>
      <c r="I2122" s="1"/>
      <c r="L2122" s="1"/>
      <c r="O2122" s="1"/>
      <c r="V2122" s="1"/>
    </row>
    <row r="2123" spans="2:22" x14ac:dyDescent="0.45">
      <c r="B2123" s="1"/>
      <c r="E2123" s="1"/>
      <c r="I2123" s="1"/>
      <c r="L2123" s="1"/>
      <c r="O2123" s="1"/>
      <c r="V2123" s="1"/>
    </row>
    <row r="2124" spans="2:22" x14ac:dyDescent="0.45">
      <c r="B2124" s="1"/>
      <c r="E2124" s="1"/>
      <c r="I2124" s="1"/>
      <c r="L2124" s="1"/>
      <c r="O2124" s="1"/>
      <c r="V2124" s="1"/>
    </row>
    <row r="2125" spans="2:22" x14ac:dyDescent="0.45">
      <c r="B2125" s="1"/>
      <c r="E2125" s="1"/>
      <c r="I2125" s="1"/>
      <c r="L2125" s="1"/>
      <c r="O2125" s="1"/>
      <c r="V2125" s="1"/>
    </row>
    <row r="2126" spans="2:22" x14ac:dyDescent="0.45">
      <c r="B2126" s="1"/>
      <c r="E2126" s="1"/>
      <c r="I2126" s="1"/>
      <c r="L2126" s="1"/>
      <c r="O2126" s="1"/>
      <c r="V2126" s="1"/>
    </row>
    <row r="2127" spans="2:22" x14ac:dyDescent="0.45">
      <c r="B2127" s="1"/>
      <c r="E2127" s="1"/>
      <c r="I2127" s="1"/>
      <c r="L2127" s="1"/>
      <c r="O2127" s="1"/>
      <c r="V2127" s="1"/>
    </row>
    <row r="2128" spans="2:22" x14ac:dyDescent="0.45">
      <c r="B2128" s="1"/>
      <c r="E2128" s="1"/>
      <c r="I2128" s="1"/>
      <c r="L2128" s="1"/>
      <c r="O2128" s="1"/>
      <c r="V2128" s="1"/>
    </row>
    <row r="2129" spans="2:22" x14ac:dyDescent="0.45">
      <c r="B2129" s="1"/>
      <c r="E2129" s="1"/>
      <c r="I2129" s="1"/>
      <c r="L2129" s="1"/>
      <c r="O2129" s="1"/>
      <c r="V2129" s="1"/>
    </row>
    <row r="2130" spans="2:22" x14ac:dyDescent="0.45">
      <c r="B2130" s="1"/>
      <c r="E2130" s="1"/>
      <c r="I2130" s="1"/>
      <c r="L2130" s="1"/>
      <c r="O2130" s="1"/>
      <c r="V2130" s="1"/>
    </row>
    <row r="2131" spans="2:22" x14ac:dyDescent="0.45">
      <c r="B2131" s="1"/>
      <c r="E2131" s="1"/>
      <c r="I2131" s="1"/>
      <c r="L2131" s="1"/>
      <c r="O2131" s="1"/>
      <c r="V2131" s="1"/>
    </row>
    <row r="2132" spans="2:22" x14ac:dyDescent="0.45">
      <c r="B2132" s="1"/>
      <c r="E2132" s="1"/>
      <c r="I2132" s="1"/>
      <c r="L2132" s="1"/>
      <c r="O2132" s="1"/>
      <c r="V2132" s="1"/>
    </row>
    <row r="2133" spans="2:22" x14ac:dyDescent="0.45">
      <c r="B2133" s="1"/>
      <c r="E2133" s="1"/>
      <c r="I2133" s="1"/>
      <c r="L2133" s="1"/>
      <c r="O2133" s="1"/>
      <c r="V2133" s="1"/>
    </row>
    <row r="2134" spans="2:22" x14ac:dyDescent="0.45">
      <c r="B2134" s="1"/>
      <c r="E2134" s="1"/>
      <c r="I2134" s="1"/>
      <c r="L2134" s="1"/>
      <c r="O2134" s="1"/>
      <c r="V2134" s="1"/>
    </row>
    <row r="2135" spans="2:22" x14ac:dyDescent="0.45">
      <c r="B2135" s="1"/>
      <c r="E2135" s="1"/>
      <c r="I2135" s="1"/>
      <c r="L2135" s="1"/>
      <c r="O2135" s="1"/>
      <c r="V2135" s="1"/>
    </row>
    <row r="2136" spans="2:22" x14ac:dyDescent="0.45">
      <c r="B2136" s="1"/>
      <c r="E2136" s="1"/>
      <c r="I2136" s="1"/>
      <c r="L2136" s="1"/>
      <c r="O2136" s="1"/>
      <c r="V2136" s="1"/>
    </row>
    <row r="2137" spans="2:22" x14ac:dyDescent="0.45">
      <c r="B2137" s="1"/>
      <c r="E2137" s="1"/>
      <c r="I2137" s="1"/>
      <c r="L2137" s="1"/>
      <c r="O2137" s="1"/>
      <c r="V2137" s="1"/>
    </row>
    <row r="2138" spans="2:22" x14ac:dyDescent="0.45">
      <c r="B2138" s="1"/>
      <c r="E2138" s="1"/>
      <c r="I2138" s="1"/>
      <c r="L2138" s="1"/>
      <c r="O2138" s="1"/>
      <c r="V2138" s="1"/>
    </row>
    <row r="2139" spans="2:22" x14ac:dyDescent="0.45">
      <c r="B2139" s="1"/>
      <c r="E2139" s="1"/>
      <c r="I2139" s="1"/>
      <c r="L2139" s="1"/>
      <c r="O2139" s="1"/>
      <c r="V2139" s="1"/>
    </row>
    <row r="2140" spans="2:22" x14ac:dyDescent="0.45">
      <c r="B2140" s="1"/>
      <c r="E2140" s="1"/>
      <c r="I2140" s="1"/>
      <c r="L2140" s="1"/>
      <c r="O2140" s="1"/>
      <c r="V2140" s="1"/>
    </row>
    <row r="2141" spans="2:22" x14ac:dyDescent="0.45">
      <c r="B2141" s="1"/>
      <c r="E2141" s="1"/>
      <c r="I2141" s="1"/>
      <c r="L2141" s="1"/>
      <c r="O2141" s="1"/>
      <c r="V2141" s="1"/>
    </row>
    <row r="2142" spans="2:22" x14ac:dyDescent="0.45">
      <c r="B2142" s="1"/>
      <c r="E2142" s="1"/>
      <c r="I2142" s="1"/>
      <c r="L2142" s="1"/>
      <c r="O2142" s="1"/>
      <c r="V2142" s="1"/>
    </row>
    <row r="2143" spans="2:22" x14ac:dyDescent="0.45">
      <c r="B2143" s="1"/>
      <c r="E2143" s="1"/>
      <c r="I2143" s="1"/>
      <c r="L2143" s="1"/>
      <c r="O2143" s="1"/>
      <c r="V2143" s="1"/>
    </row>
    <row r="2144" spans="2:22" x14ac:dyDescent="0.45">
      <c r="B2144" s="1"/>
      <c r="E2144" s="1"/>
      <c r="I2144" s="1"/>
      <c r="L2144" s="1"/>
      <c r="O2144" s="1"/>
      <c r="V2144" s="1"/>
    </row>
    <row r="2145" spans="2:22" x14ac:dyDescent="0.45">
      <c r="B2145" s="1"/>
      <c r="E2145" s="1"/>
      <c r="I2145" s="1"/>
      <c r="L2145" s="1"/>
      <c r="O2145" s="1"/>
      <c r="V2145" s="1"/>
    </row>
    <row r="2146" spans="2:22" x14ac:dyDescent="0.45">
      <c r="B2146" s="1"/>
      <c r="E2146" s="1"/>
      <c r="I2146" s="1"/>
      <c r="L2146" s="1"/>
      <c r="O2146" s="1"/>
      <c r="V2146" s="1"/>
    </row>
    <row r="2147" spans="2:22" x14ac:dyDescent="0.45">
      <c r="B2147" s="1"/>
      <c r="E2147" s="1"/>
      <c r="I2147" s="1"/>
      <c r="L2147" s="1"/>
      <c r="O2147" s="1"/>
      <c r="V2147" s="1"/>
    </row>
    <row r="2148" spans="2:22" x14ac:dyDescent="0.45">
      <c r="B2148" s="1"/>
      <c r="E2148" s="1"/>
      <c r="I2148" s="1"/>
      <c r="L2148" s="1"/>
      <c r="O2148" s="1"/>
      <c r="V2148" s="1"/>
    </row>
    <row r="2149" spans="2:22" x14ac:dyDescent="0.45">
      <c r="B2149" s="1"/>
      <c r="E2149" s="1"/>
      <c r="I2149" s="1"/>
      <c r="L2149" s="1"/>
      <c r="O2149" s="1"/>
      <c r="V2149" s="1"/>
    </row>
    <row r="2150" spans="2:22" x14ac:dyDescent="0.45">
      <c r="B2150" s="1"/>
      <c r="E2150" s="1"/>
      <c r="I2150" s="1"/>
      <c r="L2150" s="1"/>
      <c r="O2150" s="1"/>
      <c r="V2150" s="1"/>
    </row>
    <row r="2151" spans="2:22" x14ac:dyDescent="0.45">
      <c r="B2151" s="1"/>
      <c r="E2151" s="1"/>
      <c r="I2151" s="1"/>
      <c r="L2151" s="1"/>
      <c r="O2151" s="1"/>
      <c r="V2151" s="1"/>
    </row>
    <row r="2152" spans="2:22" x14ac:dyDescent="0.45">
      <c r="B2152" s="1"/>
      <c r="E2152" s="1"/>
      <c r="I2152" s="1"/>
      <c r="L2152" s="1"/>
      <c r="O2152" s="1"/>
      <c r="V2152" s="1"/>
    </row>
    <row r="2153" spans="2:22" x14ac:dyDescent="0.45">
      <c r="B2153" s="1"/>
      <c r="E2153" s="1"/>
      <c r="I2153" s="1"/>
      <c r="L2153" s="1"/>
      <c r="O2153" s="1"/>
      <c r="V2153" s="1"/>
    </row>
    <row r="2154" spans="2:22" x14ac:dyDescent="0.45">
      <c r="B2154" s="1"/>
      <c r="E2154" s="1"/>
      <c r="I2154" s="1"/>
      <c r="L2154" s="1"/>
      <c r="O2154" s="1"/>
      <c r="V2154" s="1"/>
    </row>
    <row r="2155" spans="2:22" x14ac:dyDescent="0.45">
      <c r="B2155" s="1"/>
      <c r="E2155" s="1"/>
      <c r="I2155" s="1"/>
      <c r="L2155" s="1"/>
      <c r="O2155" s="1"/>
      <c r="V2155" s="1"/>
    </row>
    <row r="2156" spans="2:22" x14ac:dyDescent="0.45">
      <c r="B2156" s="1"/>
      <c r="E2156" s="1"/>
      <c r="I2156" s="1"/>
      <c r="L2156" s="1"/>
      <c r="O2156" s="1"/>
      <c r="V2156" s="1"/>
    </row>
    <row r="2157" spans="2:22" x14ac:dyDescent="0.45">
      <c r="B2157" s="1"/>
      <c r="E2157" s="1"/>
      <c r="I2157" s="1"/>
      <c r="L2157" s="1"/>
      <c r="O2157" s="1"/>
      <c r="V2157" s="1"/>
    </row>
    <row r="2158" spans="2:22" x14ac:dyDescent="0.45">
      <c r="B2158" s="1"/>
      <c r="E2158" s="1"/>
      <c r="I2158" s="1"/>
      <c r="L2158" s="1"/>
      <c r="O2158" s="1"/>
      <c r="V2158" s="1"/>
    </row>
    <row r="2159" spans="2:22" x14ac:dyDescent="0.45">
      <c r="B2159" s="1"/>
      <c r="E2159" s="1"/>
      <c r="I2159" s="1"/>
      <c r="L2159" s="1"/>
      <c r="O2159" s="1"/>
      <c r="V2159" s="1"/>
    </row>
    <row r="2160" spans="2:22" x14ac:dyDescent="0.45">
      <c r="B2160" s="1"/>
      <c r="E2160" s="1"/>
      <c r="I2160" s="1"/>
      <c r="L2160" s="1"/>
      <c r="O2160" s="1"/>
      <c r="V2160" s="1"/>
    </row>
    <row r="2161" spans="2:22" x14ac:dyDescent="0.45">
      <c r="B2161" s="1"/>
      <c r="E2161" s="1"/>
      <c r="I2161" s="1"/>
      <c r="L2161" s="1"/>
      <c r="O2161" s="1"/>
      <c r="V2161" s="1"/>
    </row>
    <row r="2162" spans="2:22" x14ac:dyDescent="0.45">
      <c r="B2162" s="1"/>
      <c r="E2162" s="1"/>
      <c r="I2162" s="1"/>
      <c r="L2162" s="1"/>
      <c r="O2162" s="1"/>
      <c r="V2162" s="1"/>
    </row>
    <row r="2163" spans="2:22" x14ac:dyDescent="0.45">
      <c r="B2163" s="1"/>
      <c r="E2163" s="1"/>
      <c r="I2163" s="1"/>
      <c r="L2163" s="1"/>
      <c r="O2163" s="1"/>
      <c r="V2163" s="1"/>
    </row>
    <row r="2164" spans="2:22" x14ac:dyDescent="0.45">
      <c r="B2164" s="1"/>
      <c r="E2164" s="1"/>
      <c r="I2164" s="1"/>
      <c r="L2164" s="1"/>
      <c r="O2164" s="1"/>
      <c r="V2164" s="1"/>
    </row>
    <row r="2165" spans="2:22" x14ac:dyDescent="0.45">
      <c r="B2165" s="1"/>
      <c r="E2165" s="1"/>
      <c r="I2165" s="1"/>
      <c r="L2165" s="1"/>
      <c r="O2165" s="1"/>
      <c r="V2165" s="1"/>
    </row>
    <row r="2166" spans="2:22" x14ac:dyDescent="0.45">
      <c r="B2166" s="1"/>
      <c r="E2166" s="1"/>
      <c r="I2166" s="1"/>
      <c r="L2166" s="1"/>
      <c r="O2166" s="1"/>
      <c r="V2166" s="1"/>
    </row>
    <row r="2167" spans="2:22" x14ac:dyDescent="0.45">
      <c r="B2167" s="1"/>
      <c r="E2167" s="1"/>
      <c r="I2167" s="1"/>
      <c r="L2167" s="1"/>
      <c r="O2167" s="1"/>
      <c r="V2167" s="1"/>
    </row>
    <row r="2168" spans="2:22" x14ac:dyDescent="0.45">
      <c r="B2168" s="1"/>
      <c r="E2168" s="1"/>
      <c r="I2168" s="1"/>
      <c r="L2168" s="1"/>
      <c r="O2168" s="1"/>
      <c r="V2168" s="1"/>
    </row>
    <row r="2169" spans="2:22" x14ac:dyDescent="0.45">
      <c r="B2169" s="1"/>
      <c r="E2169" s="1"/>
      <c r="I2169" s="1"/>
      <c r="L2169" s="1"/>
      <c r="O2169" s="1"/>
      <c r="V2169" s="1"/>
    </row>
    <row r="2170" spans="2:22" x14ac:dyDescent="0.45">
      <c r="B2170" s="1"/>
      <c r="E2170" s="1"/>
      <c r="I2170" s="1"/>
      <c r="L2170" s="1"/>
      <c r="O2170" s="1"/>
      <c r="V2170" s="1"/>
    </row>
    <row r="2171" spans="2:22" x14ac:dyDescent="0.45">
      <c r="B2171" s="1"/>
      <c r="E2171" s="1"/>
      <c r="I2171" s="1"/>
      <c r="L2171" s="1"/>
      <c r="O2171" s="1"/>
      <c r="V2171" s="1"/>
    </row>
    <row r="2172" spans="2:22" x14ac:dyDescent="0.45">
      <c r="B2172" s="1"/>
      <c r="E2172" s="1"/>
      <c r="I2172" s="1"/>
      <c r="L2172" s="1"/>
      <c r="O2172" s="1"/>
      <c r="V2172" s="1"/>
    </row>
    <row r="2173" spans="2:22" x14ac:dyDescent="0.45">
      <c r="B2173" s="1"/>
      <c r="E2173" s="1"/>
      <c r="I2173" s="1"/>
      <c r="L2173" s="1"/>
      <c r="O2173" s="1"/>
      <c r="V2173" s="1"/>
    </row>
    <row r="2174" spans="2:22" x14ac:dyDescent="0.45">
      <c r="B2174" s="1"/>
      <c r="E2174" s="1"/>
      <c r="I2174" s="1"/>
      <c r="L2174" s="1"/>
      <c r="O2174" s="1"/>
      <c r="V2174" s="1"/>
    </row>
    <row r="2175" spans="2:22" x14ac:dyDescent="0.45">
      <c r="B2175" s="1"/>
      <c r="E2175" s="1"/>
      <c r="I2175" s="1"/>
      <c r="L2175" s="1"/>
      <c r="O2175" s="1"/>
      <c r="V2175" s="1"/>
    </row>
    <row r="2176" spans="2:22" x14ac:dyDescent="0.45">
      <c r="B2176" s="1"/>
      <c r="E2176" s="1"/>
      <c r="I2176" s="1"/>
      <c r="L2176" s="1"/>
      <c r="O2176" s="1"/>
      <c r="V2176" s="1"/>
    </row>
    <row r="2177" spans="2:22" x14ac:dyDescent="0.45">
      <c r="B2177" s="1"/>
      <c r="E2177" s="1"/>
      <c r="I2177" s="1"/>
      <c r="L2177" s="1"/>
      <c r="O2177" s="1"/>
      <c r="V2177" s="1"/>
    </row>
    <row r="2178" spans="2:22" x14ac:dyDescent="0.45">
      <c r="B2178" s="1"/>
      <c r="E2178" s="1"/>
      <c r="I2178" s="1"/>
      <c r="L2178" s="1"/>
      <c r="O2178" s="1"/>
      <c r="V2178" s="1"/>
    </row>
    <row r="2179" spans="2:22" x14ac:dyDescent="0.45">
      <c r="B2179" s="1"/>
      <c r="E2179" s="1"/>
      <c r="I2179" s="1"/>
      <c r="L2179" s="1"/>
      <c r="O2179" s="1"/>
      <c r="V2179" s="1"/>
    </row>
    <row r="2180" spans="2:22" x14ac:dyDescent="0.45">
      <c r="B2180" s="1"/>
      <c r="E2180" s="1"/>
      <c r="I2180" s="1"/>
      <c r="L2180" s="1"/>
      <c r="O2180" s="1"/>
      <c r="V2180" s="1"/>
    </row>
    <row r="2181" spans="2:22" x14ac:dyDescent="0.45">
      <c r="B2181" s="1"/>
      <c r="E2181" s="1"/>
      <c r="I2181" s="1"/>
      <c r="L2181" s="1"/>
      <c r="O2181" s="1"/>
      <c r="V2181" s="1"/>
    </row>
    <row r="2182" spans="2:22" x14ac:dyDescent="0.45">
      <c r="B2182" s="1"/>
      <c r="E2182" s="1"/>
      <c r="I2182" s="1"/>
      <c r="L2182" s="1"/>
      <c r="O2182" s="1"/>
      <c r="V2182" s="1"/>
    </row>
    <row r="2183" spans="2:22" x14ac:dyDescent="0.45">
      <c r="B2183" s="1"/>
      <c r="E2183" s="1"/>
      <c r="I2183" s="1"/>
      <c r="L2183" s="1"/>
      <c r="O2183" s="1"/>
      <c r="V2183" s="1"/>
    </row>
    <row r="2184" spans="2:22" x14ac:dyDescent="0.45">
      <c r="B2184" s="1"/>
      <c r="E2184" s="1"/>
      <c r="I2184" s="1"/>
      <c r="L2184" s="1"/>
      <c r="O2184" s="1"/>
      <c r="V2184" s="1"/>
    </row>
    <row r="2185" spans="2:22" x14ac:dyDescent="0.45">
      <c r="B2185" s="1"/>
      <c r="E2185" s="1"/>
      <c r="I2185" s="1"/>
      <c r="L2185" s="1"/>
      <c r="O2185" s="1"/>
      <c r="V2185" s="1"/>
    </row>
    <row r="2186" spans="2:22" x14ac:dyDescent="0.45">
      <c r="B2186" s="1"/>
      <c r="E2186" s="1"/>
      <c r="I2186" s="1"/>
      <c r="L2186" s="1"/>
      <c r="O2186" s="1"/>
      <c r="V2186" s="1"/>
    </row>
    <row r="2187" spans="2:22" x14ac:dyDescent="0.45">
      <c r="B2187" s="1"/>
      <c r="E2187" s="1"/>
      <c r="I2187" s="1"/>
      <c r="L2187" s="1"/>
      <c r="O2187" s="1"/>
      <c r="V2187" s="1"/>
    </row>
    <row r="2188" spans="2:22" x14ac:dyDescent="0.45">
      <c r="B2188" s="1"/>
      <c r="E2188" s="1"/>
      <c r="I2188" s="1"/>
      <c r="L2188" s="1"/>
      <c r="O2188" s="1"/>
      <c r="V2188" s="1"/>
    </row>
    <row r="2189" spans="2:22" x14ac:dyDescent="0.45">
      <c r="B2189" s="1"/>
      <c r="E2189" s="1"/>
      <c r="I2189" s="1"/>
      <c r="L2189" s="1"/>
      <c r="O2189" s="1"/>
      <c r="V2189" s="1"/>
    </row>
    <row r="2190" spans="2:22" x14ac:dyDescent="0.45">
      <c r="B2190" s="1"/>
      <c r="E2190" s="1"/>
      <c r="I2190" s="1"/>
      <c r="L2190" s="1"/>
      <c r="O2190" s="1"/>
      <c r="V2190" s="1"/>
    </row>
    <row r="2191" spans="2:22" x14ac:dyDescent="0.45">
      <c r="B2191" s="1"/>
      <c r="E2191" s="1"/>
      <c r="I2191" s="1"/>
      <c r="L2191" s="1"/>
      <c r="O2191" s="1"/>
      <c r="V2191" s="1"/>
    </row>
    <row r="2192" spans="2:22" x14ac:dyDescent="0.45">
      <c r="B2192" s="1"/>
      <c r="E2192" s="1"/>
      <c r="I2192" s="1"/>
      <c r="L2192" s="1"/>
      <c r="O2192" s="1"/>
      <c r="V2192" s="1"/>
    </row>
    <row r="2193" spans="2:22" x14ac:dyDescent="0.45">
      <c r="B2193" s="1"/>
      <c r="E2193" s="1"/>
      <c r="I2193" s="1"/>
      <c r="L2193" s="1"/>
      <c r="O2193" s="1"/>
      <c r="V2193" s="1"/>
    </row>
    <row r="2194" spans="2:22" x14ac:dyDescent="0.45">
      <c r="B2194" s="1"/>
      <c r="E2194" s="1"/>
      <c r="I2194" s="1"/>
      <c r="L2194" s="1"/>
      <c r="O2194" s="1"/>
      <c r="V2194" s="1"/>
    </row>
    <row r="2195" spans="2:22" x14ac:dyDescent="0.45">
      <c r="B2195" s="1"/>
      <c r="E2195" s="1"/>
      <c r="I2195" s="1"/>
      <c r="L2195" s="1"/>
      <c r="O2195" s="1"/>
      <c r="V2195" s="1"/>
    </row>
    <row r="2196" spans="2:22" x14ac:dyDescent="0.45">
      <c r="B2196" s="1"/>
      <c r="E2196" s="1"/>
      <c r="I2196" s="1"/>
      <c r="L2196" s="1"/>
      <c r="O2196" s="1"/>
      <c r="V2196" s="1"/>
    </row>
    <row r="2197" spans="2:22" x14ac:dyDescent="0.45">
      <c r="B2197" s="1"/>
      <c r="E2197" s="1"/>
      <c r="I2197" s="1"/>
      <c r="L2197" s="1"/>
      <c r="O2197" s="1"/>
      <c r="V2197" s="1"/>
    </row>
    <row r="2198" spans="2:22" x14ac:dyDescent="0.45">
      <c r="B2198" s="1"/>
      <c r="E2198" s="1"/>
      <c r="I2198" s="1"/>
      <c r="L2198" s="1"/>
      <c r="O2198" s="1"/>
      <c r="V2198" s="1"/>
    </row>
    <row r="2199" spans="2:22" x14ac:dyDescent="0.45">
      <c r="B2199" s="1"/>
      <c r="E2199" s="1"/>
      <c r="I2199" s="1"/>
      <c r="L2199" s="1"/>
      <c r="O2199" s="1"/>
      <c r="V2199" s="1"/>
    </row>
    <row r="2200" spans="2:22" x14ac:dyDescent="0.45">
      <c r="B2200" s="1"/>
      <c r="E2200" s="1"/>
      <c r="I2200" s="1"/>
      <c r="L2200" s="1"/>
      <c r="O2200" s="1"/>
      <c r="V2200" s="1"/>
    </row>
    <row r="2201" spans="2:22" x14ac:dyDescent="0.45">
      <c r="B2201" s="1"/>
      <c r="E2201" s="1"/>
      <c r="I2201" s="1"/>
      <c r="L2201" s="1"/>
      <c r="O2201" s="1"/>
      <c r="V2201" s="1"/>
    </row>
    <row r="2202" spans="2:22" x14ac:dyDescent="0.45">
      <c r="B2202" s="1"/>
      <c r="E2202" s="1"/>
      <c r="I2202" s="1"/>
      <c r="L2202" s="1"/>
      <c r="O2202" s="1"/>
      <c r="V2202" s="1"/>
    </row>
    <row r="2203" spans="2:22" x14ac:dyDescent="0.45">
      <c r="B2203" s="1"/>
      <c r="E2203" s="1"/>
      <c r="I2203" s="1"/>
      <c r="L2203" s="1"/>
      <c r="O2203" s="1"/>
      <c r="V2203" s="1"/>
    </row>
    <row r="2204" spans="2:22" x14ac:dyDescent="0.45">
      <c r="B2204" s="1"/>
      <c r="E2204" s="1"/>
      <c r="I2204" s="1"/>
      <c r="L2204" s="1"/>
      <c r="O2204" s="1"/>
      <c r="V2204" s="1"/>
    </row>
    <row r="2205" spans="2:22" x14ac:dyDescent="0.45">
      <c r="B2205" s="1"/>
      <c r="E2205" s="1"/>
      <c r="I2205" s="1"/>
      <c r="L2205" s="1"/>
      <c r="O2205" s="1"/>
      <c r="V2205" s="1"/>
    </row>
    <row r="2206" spans="2:22" x14ac:dyDescent="0.45">
      <c r="B2206" s="1"/>
      <c r="E2206" s="1"/>
      <c r="I2206" s="1"/>
      <c r="L2206" s="1"/>
      <c r="O2206" s="1"/>
      <c r="V2206" s="1"/>
    </row>
    <row r="2207" spans="2:22" x14ac:dyDescent="0.45">
      <c r="B2207" s="1"/>
      <c r="E2207" s="1"/>
      <c r="I2207" s="1"/>
      <c r="L2207" s="1"/>
      <c r="O2207" s="1"/>
      <c r="V2207" s="1"/>
    </row>
    <row r="2208" spans="2:22" x14ac:dyDescent="0.45">
      <c r="B2208" s="1"/>
      <c r="E2208" s="1"/>
      <c r="I2208" s="1"/>
      <c r="L2208" s="1"/>
      <c r="O2208" s="1"/>
      <c r="V2208" s="1"/>
    </row>
    <row r="2209" spans="2:22" x14ac:dyDescent="0.45">
      <c r="B2209" s="1"/>
      <c r="E2209" s="1"/>
      <c r="I2209" s="1"/>
      <c r="L2209" s="1"/>
      <c r="O2209" s="1"/>
      <c r="V2209" s="1"/>
    </row>
    <row r="2210" spans="2:22" x14ac:dyDescent="0.45">
      <c r="B2210" s="1"/>
      <c r="E2210" s="1"/>
      <c r="I2210" s="1"/>
      <c r="L2210" s="1"/>
      <c r="O2210" s="1"/>
      <c r="V2210" s="1"/>
    </row>
    <row r="2211" spans="2:22" x14ac:dyDescent="0.45">
      <c r="B2211" s="1"/>
      <c r="E2211" s="1"/>
      <c r="I2211" s="1"/>
      <c r="L2211" s="1"/>
      <c r="O2211" s="1"/>
      <c r="V2211" s="1"/>
    </row>
    <row r="2212" spans="2:22" x14ac:dyDescent="0.45">
      <c r="B2212" s="1"/>
      <c r="E2212" s="1"/>
      <c r="I2212" s="1"/>
      <c r="L2212" s="1"/>
      <c r="O2212" s="1"/>
      <c r="V2212" s="1"/>
    </row>
    <row r="2213" spans="2:22" x14ac:dyDescent="0.45">
      <c r="B2213" s="1"/>
      <c r="E2213" s="1"/>
      <c r="I2213" s="1"/>
      <c r="L2213" s="1"/>
      <c r="O2213" s="1"/>
      <c r="V2213" s="1"/>
    </row>
    <row r="2214" spans="2:22" x14ac:dyDescent="0.45">
      <c r="B2214" s="1"/>
      <c r="E2214" s="1"/>
      <c r="I2214" s="1"/>
      <c r="L2214" s="1"/>
      <c r="O2214" s="1"/>
      <c r="V2214" s="1"/>
    </row>
    <row r="2215" spans="2:22" x14ac:dyDescent="0.45">
      <c r="B2215" s="1"/>
      <c r="E2215" s="1"/>
      <c r="I2215" s="1"/>
      <c r="L2215" s="1"/>
      <c r="O2215" s="1"/>
      <c r="V2215" s="1"/>
    </row>
    <row r="2216" spans="2:22" x14ac:dyDescent="0.45">
      <c r="B2216" s="1"/>
      <c r="E2216" s="1"/>
      <c r="I2216" s="1"/>
      <c r="L2216" s="1"/>
      <c r="O2216" s="1"/>
      <c r="V2216" s="1"/>
    </row>
    <row r="2217" spans="2:22" x14ac:dyDescent="0.45">
      <c r="B2217" s="1"/>
      <c r="E2217" s="1"/>
      <c r="I2217" s="1"/>
      <c r="L2217" s="1"/>
      <c r="O2217" s="1"/>
      <c r="V2217" s="1"/>
    </row>
    <row r="2218" spans="2:22" x14ac:dyDescent="0.45">
      <c r="B2218" s="1"/>
      <c r="E2218" s="1"/>
      <c r="I2218" s="1"/>
      <c r="L2218" s="1"/>
      <c r="O2218" s="1"/>
      <c r="V2218" s="1"/>
    </row>
    <row r="2219" spans="2:22" x14ac:dyDescent="0.45">
      <c r="B2219" s="1"/>
      <c r="E2219" s="1"/>
      <c r="I2219" s="1"/>
      <c r="L2219" s="1"/>
      <c r="O2219" s="1"/>
      <c r="V2219" s="1"/>
    </row>
    <row r="2220" spans="2:22" x14ac:dyDescent="0.45">
      <c r="B2220" s="1"/>
      <c r="E2220" s="1"/>
      <c r="I2220" s="1"/>
      <c r="L2220" s="1"/>
      <c r="O2220" s="1"/>
      <c r="V2220" s="1"/>
    </row>
    <row r="2221" spans="2:22" x14ac:dyDescent="0.45">
      <c r="B2221" s="1"/>
      <c r="E2221" s="1"/>
      <c r="I2221" s="1"/>
      <c r="L2221" s="1"/>
      <c r="O2221" s="1"/>
      <c r="V2221" s="1"/>
    </row>
    <row r="2222" spans="2:22" x14ac:dyDescent="0.45">
      <c r="B2222" s="1"/>
      <c r="E2222" s="1"/>
      <c r="I2222" s="1"/>
      <c r="L2222" s="1"/>
      <c r="O2222" s="1"/>
      <c r="V2222" s="1"/>
    </row>
    <row r="2223" spans="2:22" x14ac:dyDescent="0.45">
      <c r="B2223" s="1"/>
      <c r="E2223" s="1"/>
      <c r="I2223" s="1"/>
      <c r="L2223" s="1"/>
      <c r="O2223" s="1"/>
      <c r="V2223" s="1"/>
    </row>
    <row r="2224" spans="2:22" x14ac:dyDescent="0.45">
      <c r="B2224" s="1"/>
      <c r="E2224" s="1"/>
      <c r="I2224" s="1"/>
      <c r="L2224" s="1"/>
      <c r="O2224" s="1"/>
      <c r="V2224" s="1"/>
    </row>
    <row r="2225" spans="2:22" x14ac:dyDescent="0.45">
      <c r="B2225" s="1"/>
      <c r="E2225" s="1"/>
      <c r="I2225" s="1"/>
      <c r="L2225" s="1"/>
      <c r="O2225" s="1"/>
      <c r="V2225" s="1"/>
    </row>
    <row r="2226" spans="2:22" x14ac:dyDescent="0.45">
      <c r="B2226" s="1"/>
      <c r="E2226" s="1"/>
      <c r="I2226" s="1"/>
      <c r="L2226" s="1"/>
      <c r="O2226" s="1"/>
      <c r="V2226" s="1"/>
    </row>
    <row r="2227" spans="2:22" x14ac:dyDescent="0.45">
      <c r="B2227" s="1"/>
      <c r="E2227" s="1"/>
      <c r="I2227" s="1"/>
      <c r="L2227" s="1"/>
      <c r="O2227" s="1"/>
      <c r="V2227" s="1"/>
    </row>
    <row r="2228" spans="2:22" x14ac:dyDescent="0.45">
      <c r="B2228" s="1"/>
      <c r="E2228" s="1"/>
      <c r="I2228" s="1"/>
      <c r="L2228" s="1"/>
      <c r="O2228" s="1"/>
      <c r="V2228" s="1"/>
    </row>
    <row r="2229" spans="2:22" x14ac:dyDescent="0.45">
      <c r="B2229" s="1"/>
      <c r="E2229" s="1"/>
      <c r="I2229" s="1"/>
      <c r="L2229" s="1"/>
      <c r="O2229" s="1"/>
      <c r="V2229" s="1"/>
    </row>
    <row r="2230" spans="2:22" x14ac:dyDescent="0.45">
      <c r="B2230" s="1"/>
      <c r="E2230" s="1"/>
      <c r="I2230" s="1"/>
      <c r="L2230" s="1"/>
      <c r="O2230" s="1"/>
      <c r="V2230" s="1"/>
    </row>
    <row r="2231" spans="2:22" x14ac:dyDescent="0.45">
      <c r="B2231" s="1"/>
      <c r="E2231" s="1"/>
      <c r="I2231" s="1"/>
      <c r="L2231" s="1"/>
      <c r="O2231" s="1"/>
      <c r="V2231" s="1"/>
    </row>
    <row r="2232" spans="2:22" x14ac:dyDescent="0.45">
      <c r="B2232" s="1"/>
      <c r="E2232" s="1"/>
      <c r="I2232" s="1"/>
      <c r="L2232" s="1"/>
      <c r="O2232" s="1"/>
      <c r="V2232" s="1"/>
    </row>
    <row r="2233" spans="2:22" x14ac:dyDescent="0.45">
      <c r="B2233" s="1"/>
      <c r="E2233" s="1"/>
      <c r="I2233" s="1"/>
      <c r="L2233" s="1"/>
      <c r="O2233" s="1"/>
      <c r="V2233" s="1"/>
    </row>
    <row r="2234" spans="2:22" x14ac:dyDescent="0.45">
      <c r="B2234" s="1"/>
      <c r="E2234" s="1"/>
      <c r="I2234" s="1"/>
      <c r="L2234" s="1"/>
      <c r="O2234" s="1"/>
      <c r="V2234" s="1"/>
    </row>
    <row r="2235" spans="2:22" x14ac:dyDescent="0.45">
      <c r="B2235" s="1"/>
      <c r="E2235" s="1"/>
      <c r="I2235" s="1"/>
      <c r="L2235" s="1"/>
      <c r="O2235" s="1"/>
      <c r="V2235" s="1"/>
    </row>
    <row r="2236" spans="2:22" x14ac:dyDescent="0.45">
      <c r="B2236" s="1"/>
      <c r="E2236" s="1"/>
      <c r="I2236" s="1"/>
      <c r="L2236" s="1"/>
      <c r="O2236" s="1"/>
      <c r="V2236" s="1"/>
    </row>
    <row r="2237" spans="2:22" x14ac:dyDescent="0.45">
      <c r="B2237" s="1"/>
      <c r="E2237" s="1"/>
      <c r="I2237" s="1"/>
      <c r="L2237" s="1"/>
      <c r="O2237" s="1"/>
      <c r="V2237" s="1"/>
    </row>
    <row r="2238" spans="2:22" x14ac:dyDescent="0.45">
      <c r="B2238" s="1"/>
      <c r="E2238" s="1"/>
      <c r="I2238" s="1"/>
      <c r="L2238" s="1"/>
      <c r="O2238" s="1"/>
      <c r="V2238" s="1"/>
    </row>
    <row r="2239" spans="2:22" x14ac:dyDescent="0.45">
      <c r="B2239" s="1"/>
      <c r="E2239" s="1"/>
      <c r="I2239" s="1"/>
      <c r="L2239" s="1"/>
      <c r="O2239" s="1"/>
      <c r="V2239" s="1"/>
    </row>
    <row r="2240" spans="2:22" x14ac:dyDescent="0.45">
      <c r="B2240" s="1"/>
      <c r="E2240" s="1"/>
      <c r="I2240" s="1"/>
      <c r="L2240" s="1"/>
      <c r="O2240" s="1"/>
      <c r="V2240" s="1"/>
    </row>
    <row r="2241" spans="2:22" x14ac:dyDescent="0.45">
      <c r="B2241" s="1"/>
      <c r="E2241" s="1"/>
      <c r="I2241" s="1"/>
      <c r="L2241" s="1"/>
      <c r="O2241" s="1"/>
      <c r="V2241" s="1"/>
    </row>
    <row r="2242" spans="2:22" x14ac:dyDescent="0.45">
      <c r="B2242" s="1"/>
      <c r="E2242" s="1"/>
      <c r="I2242" s="1"/>
      <c r="L2242" s="1"/>
      <c r="O2242" s="1"/>
      <c r="V2242" s="1"/>
    </row>
    <row r="2243" spans="2:22" x14ac:dyDescent="0.45">
      <c r="B2243" s="1"/>
      <c r="E2243" s="1"/>
      <c r="I2243" s="1"/>
      <c r="L2243" s="1"/>
      <c r="O2243" s="1"/>
      <c r="V2243" s="1"/>
    </row>
    <row r="2244" spans="2:22" x14ac:dyDescent="0.45">
      <c r="B2244" s="1"/>
      <c r="E2244" s="1"/>
      <c r="I2244" s="1"/>
      <c r="L2244" s="1"/>
      <c r="O2244" s="1"/>
      <c r="V2244" s="1"/>
    </row>
    <row r="2245" spans="2:22" x14ac:dyDescent="0.45">
      <c r="B2245" s="1"/>
      <c r="E2245" s="1"/>
      <c r="I2245" s="1"/>
      <c r="L2245" s="1"/>
      <c r="O2245" s="1"/>
      <c r="V2245" s="1"/>
    </row>
    <row r="2246" spans="2:22" x14ac:dyDescent="0.45">
      <c r="B2246" s="1"/>
      <c r="E2246" s="1"/>
      <c r="I2246" s="1"/>
      <c r="L2246" s="1"/>
      <c r="O2246" s="1"/>
      <c r="V2246" s="1"/>
    </row>
    <row r="2247" spans="2:22" x14ac:dyDescent="0.45">
      <c r="B2247" s="1"/>
      <c r="E2247" s="1"/>
      <c r="I2247" s="1"/>
      <c r="L2247" s="1"/>
      <c r="O2247" s="1"/>
      <c r="V2247" s="1"/>
    </row>
    <row r="2248" spans="2:22" x14ac:dyDescent="0.45">
      <c r="B2248" s="1"/>
      <c r="E2248" s="1"/>
      <c r="I2248" s="1"/>
      <c r="L2248" s="1"/>
      <c r="O2248" s="1"/>
      <c r="V2248" s="1"/>
    </row>
    <row r="2249" spans="2:22" x14ac:dyDescent="0.45">
      <c r="B2249" s="1"/>
      <c r="E2249" s="1"/>
      <c r="I2249" s="1"/>
      <c r="L2249" s="1"/>
      <c r="O2249" s="1"/>
      <c r="V2249" s="1"/>
    </row>
    <row r="2250" spans="2:22" x14ac:dyDescent="0.45">
      <c r="B2250" s="1"/>
      <c r="E2250" s="1"/>
      <c r="I2250" s="1"/>
      <c r="L2250" s="1"/>
      <c r="O2250" s="1"/>
      <c r="V2250" s="1"/>
    </row>
    <row r="2251" spans="2:22" x14ac:dyDescent="0.45">
      <c r="B2251" s="1"/>
      <c r="E2251" s="1"/>
      <c r="I2251" s="1"/>
      <c r="L2251" s="1"/>
      <c r="O2251" s="1"/>
      <c r="V2251" s="1"/>
    </row>
    <row r="2252" spans="2:22" x14ac:dyDescent="0.45">
      <c r="B2252" s="1"/>
      <c r="E2252" s="1"/>
      <c r="I2252" s="1"/>
      <c r="L2252" s="1"/>
      <c r="O2252" s="1"/>
      <c r="V2252" s="1"/>
    </row>
    <row r="2253" spans="2:22" x14ac:dyDescent="0.45">
      <c r="B2253" s="1"/>
      <c r="E2253" s="1"/>
      <c r="I2253" s="1"/>
      <c r="L2253" s="1"/>
      <c r="O2253" s="1"/>
      <c r="V2253" s="1"/>
    </row>
    <row r="2254" spans="2:22" x14ac:dyDescent="0.45">
      <c r="B2254" s="1"/>
      <c r="E2254" s="1"/>
      <c r="I2254" s="1"/>
      <c r="L2254" s="1"/>
      <c r="O2254" s="1"/>
      <c r="V2254" s="1"/>
    </row>
    <row r="2255" spans="2:22" x14ac:dyDescent="0.45">
      <c r="B2255" s="1"/>
      <c r="E2255" s="1"/>
      <c r="I2255" s="1"/>
      <c r="L2255" s="1"/>
      <c r="O2255" s="1"/>
      <c r="V2255" s="1"/>
    </row>
    <row r="2256" spans="2:22" x14ac:dyDescent="0.45">
      <c r="B2256" s="1"/>
      <c r="E2256" s="1"/>
      <c r="I2256" s="1"/>
      <c r="L2256" s="1"/>
      <c r="O2256" s="1"/>
      <c r="V2256" s="1"/>
    </row>
    <row r="2257" spans="2:22" x14ac:dyDescent="0.45">
      <c r="B2257" s="1"/>
      <c r="E2257" s="1"/>
      <c r="I2257" s="1"/>
      <c r="L2257" s="1"/>
      <c r="O2257" s="1"/>
      <c r="V2257" s="1"/>
    </row>
    <row r="2258" spans="2:22" x14ac:dyDescent="0.45">
      <c r="B2258" s="1"/>
      <c r="E2258" s="1"/>
      <c r="I2258" s="1"/>
      <c r="L2258" s="1"/>
      <c r="O2258" s="1"/>
      <c r="V2258" s="1"/>
    </row>
    <row r="2259" spans="2:22" x14ac:dyDescent="0.45">
      <c r="B2259" s="1"/>
      <c r="E2259" s="1"/>
      <c r="I2259" s="1"/>
      <c r="L2259" s="1"/>
      <c r="O2259" s="1"/>
      <c r="V2259" s="1"/>
    </row>
    <row r="2260" spans="2:22" x14ac:dyDescent="0.45">
      <c r="B2260" s="1"/>
      <c r="E2260" s="1"/>
      <c r="I2260" s="1"/>
      <c r="L2260" s="1"/>
      <c r="O2260" s="1"/>
      <c r="V2260" s="1"/>
    </row>
    <row r="2261" spans="2:22" x14ac:dyDescent="0.45">
      <c r="B2261" s="1"/>
      <c r="E2261" s="1"/>
      <c r="I2261" s="1"/>
      <c r="L2261" s="1"/>
      <c r="O2261" s="1"/>
      <c r="V2261" s="1"/>
    </row>
    <row r="2262" spans="2:22" x14ac:dyDescent="0.45">
      <c r="B2262" s="1"/>
      <c r="E2262" s="1"/>
      <c r="I2262" s="1"/>
      <c r="L2262" s="1"/>
      <c r="O2262" s="1"/>
      <c r="V2262" s="1"/>
    </row>
    <row r="2263" spans="2:22" x14ac:dyDescent="0.45">
      <c r="B2263" s="1"/>
      <c r="E2263" s="1"/>
      <c r="I2263" s="1"/>
      <c r="L2263" s="1"/>
      <c r="O2263" s="1"/>
      <c r="V2263" s="1"/>
    </row>
    <row r="2264" spans="2:22" x14ac:dyDescent="0.45">
      <c r="B2264" s="1"/>
      <c r="E2264" s="1"/>
      <c r="I2264" s="1"/>
      <c r="L2264" s="1"/>
      <c r="O2264" s="1"/>
      <c r="V2264" s="1"/>
    </row>
    <row r="2265" spans="2:22" x14ac:dyDescent="0.45">
      <c r="B2265" s="1"/>
      <c r="E2265" s="1"/>
      <c r="I2265" s="1"/>
      <c r="L2265" s="1"/>
      <c r="O2265" s="1"/>
      <c r="V2265" s="1"/>
    </row>
    <row r="2266" spans="2:22" x14ac:dyDescent="0.45">
      <c r="B2266" s="1"/>
      <c r="E2266" s="1"/>
      <c r="I2266" s="1"/>
      <c r="L2266" s="1"/>
      <c r="O2266" s="1"/>
      <c r="V2266" s="1"/>
    </row>
    <row r="2267" spans="2:22" x14ac:dyDescent="0.45">
      <c r="B2267" s="1"/>
      <c r="E2267" s="1"/>
      <c r="I2267" s="1"/>
      <c r="L2267" s="1"/>
      <c r="O2267" s="1"/>
      <c r="V2267" s="1"/>
    </row>
    <row r="2268" spans="2:22" x14ac:dyDescent="0.45">
      <c r="B2268" s="1"/>
      <c r="E2268" s="1"/>
      <c r="I2268" s="1"/>
      <c r="L2268" s="1"/>
      <c r="O2268" s="1"/>
      <c r="V2268" s="1"/>
    </row>
    <row r="2269" spans="2:22" x14ac:dyDescent="0.45">
      <c r="B2269" s="1"/>
      <c r="E2269" s="1"/>
      <c r="I2269" s="1"/>
      <c r="L2269" s="1"/>
      <c r="O2269" s="1"/>
      <c r="V2269" s="1"/>
    </row>
    <row r="2270" spans="2:22" x14ac:dyDescent="0.45">
      <c r="B2270" s="1"/>
      <c r="E2270" s="1"/>
      <c r="I2270" s="1"/>
      <c r="L2270" s="1"/>
      <c r="O2270" s="1"/>
      <c r="V2270" s="1"/>
    </row>
    <row r="2271" spans="2:22" x14ac:dyDescent="0.45">
      <c r="B2271" s="1"/>
      <c r="E2271" s="1"/>
      <c r="I2271" s="1"/>
      <c r="L2271" s="1"/>
      <c r="O2271" s="1"/>
      <c r="V2271" s="1"/>
    </row>
    <row r="2272" spans="2:22" x14ac:dyDescent="0.45">
      <c r="B2272" s="1"/>
      <c r="E2272" s="1"/>
      <c r="I2272" s="1"/>
      <c r="L2272" s="1"/>
      <c r="O2272" s="1"/>
      <c r="V2272" s="1"/>
    </row>
    <row r="2273" spans="2:22" x14ac:dyDescent="0.45">
      <c r="B2273" s="1"/>
      <c r="E2273" s="1"/>
      <c r="I2273" s="1"/>
      <c r="L2273" s="1"/>
      <c r="O2273" s="1"/>
      <c r="V2273" s="1"/>
    </row>
    <row r="2274" spans="2:22" x14ac:dyDescent="0.45">
      <c r="B2274" s="1"/>
      <c r="E2274" s="1"/>
      <c r="I2274" s="1"/>
      <c r="L2274" s="1"/>
      <c r="O2274" s="1"/>
      <c r="V2274" s="1"/>
    </row>
    <row r="2275" spans="2:22" x14ac:dyDescent="0.45">
      <c r="B2275" s="1"/>
      <c r="E2275" s="1"/>
      <c r="I2275" s="1"/>
      <c r="L2275" s="1"/>
      <c r="O2275" s="1"/>
      <c r="V2275" s="1"/>
    </row>
    <row r="2276" spans="2:22" x14ac:dyDescent="0.45">
      <c r="B2276" s="1"/>
      <c r="E2276" s="1"/>
      <c r="I2276" s="1"/>
      <c r="L2276" s="1"/>
      <c r="O2276" s="1"/>
      <c r="V2276" s="1"/>
    </row>
    <row r="2277" spans="2:22" x14ac:dyDescent="0.45">
      <c r="B2277" s="1"/>
      <c r="E2277" s="1"/>
      <c r="I2277" s="1"/>
      <c r="L2277" s="1"/>
      <c r="O2277" s="1"/>
      <c r="V2277" s="1"/>
    </row>
    <row r="2278" spans="2:22" x14ac:dyDescent="0.45">
      <c r="B2278" s="1"/>
      <c r="E2278" s="1"/>
      <c r="I2278" s="1"/>
      <c r="L2278" s="1"/>
      <c r="O2278" s="1"/>
      <c r="V2278" s="1"/>
    </row>
    <row r="2279" spans="2:22" x14ac:dyDescent="0.45">
      <c r="B2279" s="1"/>
      <c r="E2279" s="1"/>
      <c r="I2279" s="1"/>
      <c r="L2279" s="1"/>
      <c r="O2279" s="1"/>
      <c r="V2279" s="1"/>
    </row>
    <row r="2280" spans="2:22" x14ac:dyDescent="0.45">
      <c r="B2280" s="1"/>
      <c r="E2280" s="1"/>
      <c r="I2280" s="1"/>
      <c r="L2280" s="1"/>
      <c r="O2280" s="1"/>
      <c r="V2280" s="1"/>
    </row>
    <row r="2281" spans="2:22" x14ac:dyDescent="0.45">
      <c r="B2281" s="1"/>
      <c r="E2281" s="1"/>
      <c r="I2281" s="1"/>
      <c r="L2281" s="1"/>
      <c r="O2281" s="1"/>
      <c r="V2281" s="1"/>
    </row>
    <row r="2282" spans="2:22" x14ac:dyDescent="0.45">
      <c r="B2282" s="1"/>
      <c r="E2282" s="1"/>
      <c r="I2282" s="1"/>
      <c r="L2282" s="1"/>
      <c r="O2282" s="1"/>
      <c r="V2282" s="1"/>
    </row>
    <row r="2283" spans="2:22" x14ac:dyDescent="0.45">
      <c r="B2283" s="1"/>
      <c r="E2283" s="1"/>
      <c r="I2283" s="1"/>
      <c r="L2283" s="1"/>
      <c r="O2283" s="1"/>
      <c r="V2283" s="1"/>
    </row>
    <row r="2284" spans="2:22" x14ac:dyDescent="0.45">
      <c r="B2284" s="1"/>
      <c r="E2284" s="1"/>
      <c r="I2284" s="1"/>
      <c r="L2284" s="1"/>
      <c r="O2284" s="1"/>
      <c r="V2284" s="1"/>
    </row>
    <row r="2285" spans="2:22" x14ac:dyDescent="0.45">
      <c r="B2285" s="1"/>
      <c r="E2285" s="1"/>
      <c r="I2285" s="1"/>
      <c r="L2285" s="1"/>
      <c r="O2285" s="1"/>
      <c r="V2285" s="1"/>
    </row>
    <row r="2286" spans="2:22" x14ac:dyDescent="0.45">
      <c r="B2286" s="1"/>
      <c r="E2286" s="1"/>
      <c r="I2286" s="1"/>
      <c r="L2286" s="1"/>
      <c r="O2286" s="1"/>
      <c r="V2286" s="1"/>
    </row>
    <row r="2287" spans="2:22" x14ac:dyDescent="0.45">
      <c r="B2287" s="1"/>
      <c r="E2287" s="1"/>
      <c r="I2287" s="1"/>
      <c r="L2287" s="1"/>
      <c r="O2287" s="1"/>
      <c r="V2287" s="1"/>
    </row>
    <row r="2288" spans="2:22" x14ac:dyDescent="0.45">
      <c r="B2288" s="1"/>
      <c r="E2288" s="1"/>
      <c r="I2288" s="1"/>
      <c r="L2288" s="1"/>
      <c r="O2288" s="1"/>
      <c r="V2288" s="1"/>
    </row>
    <row r="2289" spans="2:22" x14ac:dyDescent="0.45">
      <c r="B2289" s="1"/>
      <c r="E2289" s="1"/>
      <c r="I2289" s="1"/>
      <c r="L2289" s="1"/>
      <c r="O2289" s="1"/>
      <c r="V2289" s="1"/>
    </row>
    <row r="2290" spans="2:22" x14ac:dyDescent="0.45">
      <c r="B2290" s="1"/>
      <c r="E2290" s="1"/>
      <c r="I2290" s="1"/>
      <c r="L2290" s="1"/>
      <c r="O2290" s="1"/>
      <c r="V2290" s="1"/>
    </row>
    <row r="2291" spans="2:22" x14ac:dyDescent="0.45">
      <c r="B2291" s="1"/>
      <c r="E2291" s="1"/>
      <c r="I2291" s="1"/>
      <c r="L2291" s="1"/>
      <c r="O2291" s="1"/>
      <c r="V2291" s="1"/>
    </row>
    <row r="2292" spans="2:22" x14ac:dyDescent="0.45">
      <c r="B2292" s="1"/>
      <c r="E2292" s="1"/>
      <c r="I2292" s="1"/>
      <c r="L2292" s="1"/>
      <c r="O2292" s="1"/>
      <c r="V2292" s="1"/>
    </row>
    <row r="2293" spans="2:22" x14ac:dyDescent="0.45">
      <c r="B2293" s="1"/>
      <c r="E2293" s="1"/>
      <c r="I2293" s="1"/>
      <c r="L2293" s="1"/>
      <c r="O2293" s="1"/>
      <c r="V2293" s="1"/>
    </row>
    <row r="2294" spans="2:22" x14ac:dyDescent="0.45">
      <c r="B2294" s="1"/>
      <c r="E2294" s="1"/>
      <c r="I2294" s="1"/>
      <c r="L2294" s="1"/>
      <c r="O2294" s="1"/>
      <c r="V2294" s="1"/>
    </row>
    <row r="2295" spans="2:22" x14ac:dyDescent="0.45">
      <c r="B2295" s="1"/>
      <c r="E2295" s="1"/>
      <c r="I2295" s="1"/>
      <c r="L2295" s="1"/>
      <c r="O2295" s="1"/>
      <c r="V2295" s="1"/>
    </row>
    <row r="2296" spans="2:22" x14ac:dyDescent="0.45">
      <c r="B2296" s="1"/>
      <c r="E2296" s="1"/>
      <c r="I2296" s="1"/>
      <c r="L2296" s="1"/>
      <c r="O2296" s="1"/>
      <c r="V2296" s="1"/>
    </row>
    <row r="2297" spans="2:22" x14ac:dyDescent="0.45">
      <c r="B2297" s="1"/>
      <c r="E2297" s="1"/>
      <c r="I2297" s="1"/>
      <c r="L2297" s="1"/>
      <c r="O2297" s="1"/>
      <c r="V2297" s="1"/>
    </row>
    <row r="2298" spans="2:22" x14ac:dyDescent="0.45">
      <c r="B2298" s="1"/>
      <c r="E2298" s="1"/>
      <c r="I2298" s="1"/>
      <c r="L2298" s="1"/>
      <c r="O2298" s="1"/>
      <c r="V2298" s="1"/>
    </row>
    <row r="2299" spans="2:22" x14ac:dyDescent="0.45">
      <c r="B2299" s="1"/>
      <c r="E2299" s="1"/>
      <c r="I2299" s="1"/>
      <c r="L2299" s="1"/>
      <c r="O2299" s="1"/>
      <c r="V2299" s="1"/>
    </row>
    <row r="2300" spans="2:22" x14ac:dyDescent="0.45">
      <c r="B2300" s="1"/>
      <c r="E2300" s="1"/>
      <c r="I2300" s="1"/>
      <c r="L2300" s="1"/>
      <c r="O2300" s="1"/>
      <c r="V2300" s="1"/>
    </row>
    <row r="2301" spans="2:22" x14ac:dyDescent="0.45">
      <c r="B2301" s="1"/>
      <c r="E2301" s="1"/>
      <c r="I2301" s="1"/>
      <c r="L2301" s="1"/>
      <c r="O2301" s="1"/>
      <c r="V2301" s="1"/>
    </row>
    <row r="2302" spans="2:22" x14ac:dyDescent="0.45">
      <c r="B2302" s="1"/>
      <c r="E2302" s="1"/>
      <c r="I2302" s="1"/>
      <c r="L2302" s="1"/>
      <c r="O2302" s="1"/>
      <c r="V2302" s="1"/>
    </row>
    <row r="2303" spans="2:22" x14ac:dyDescent="0.45">
      <c r="B2303" s="1"/>
      <c r="E2303" s="1"/>
      <c r="I2303" s="1"/>
      <c r="L2303" s="1"/>
      <c r="O2303" s="1"/>
      <c r="V2303" s="1"/>
    </row>
    <row r="2304" spans="2:22" x14ac:dyDescent="0.45">
      <c r="B2304" s="1"/>
      <c r="E2304" s="1"/>
      <c r="I2304" s="1"/>
      <c r="L2304" s="1"/>
      <c r="O2304" s="1"/>
      <c r="V2304" s="1"/>
    </row>
    <row r="2305" spans="2:22" x14ac:dyDescent="0.45">
      <c r="B2305" s="1"/>
      <c r="E2305" s="1"/>
      <c r="I2305" s="1"/>
      <c r="L2305" s="1"/>
      <c r="O2305" s="1"/>
      <c r="V2305" s="1"/>
    </row>
    <row r="2306" spans="2:22" x14ac:dyDescent="0.45">
      <c r="B2306" s="1"/>
      <c r="E2306" s="1"/>
      <c r="I2306" s="1"/>
      <c r="L2306" s="1"/>
      <c r="O2306" s="1"/>
      <c r="V2306" s="1"/>
    </row>
    <row r="2307" spans="2:22" x14ac:dyDescent="0.45">
      <c r="B2307" s="1"/>
      <c r="E2307" s="1"/>
      <c r="I2307" s="1"/>
      <c r="L2307" s="1"/>
      <c r="O2307" s="1"/>
      <c r="V2307" s="1"/>
    </row>
    <row r="2308" spans="2:22" x14ac:dyDescent="0.45">
      <c r="B2308" s="1"/>
      <c r="E2308" s="1"/>
      <c r="I2308" s="1"/>
      <c r="L2308" s="1"/>
      <c r="O2308" s="1"/>
      <c r="V2308" s="1"/>
    </row>
    <row r="2309" spans="2:22" x14ac:dyDescent="0.45">
      <c r="B2309" s="1"/>
      <c r="E2309" s="1"/>
      <c r="I2309" s="1"/>
      <c r="L2309" s="1"/>
      <c r="O2309" s="1"/>
      <c r="V2309" s="1"/>
    </row>
    <row r="2310" spans="2:22" x14ac:dyDescent="0.45">
      <c r="B2310" s="1"/>
      <c r="E2310" s="1"/>
      <c r="I2310" s="1"/>
      <c r="L2310" s="1"/>
      <c r="O2310" s="1"/>
      <c r="V2310" s="1"/>
    </row>
    <row r="2311" spans="2:22" x14ac:dyDescent="0.45">
      <c r="B2311" s="1"/>
      <c r="E2311" s="1"/>
      <c r="I2311" s="1"/>
      <c r="L2311" s="1"/>
      <c r="O2311" s="1"/>
      <c r="V2311" s="1"/>
    </row>
    <row r="2312" spans="2:22" x14ac:dyDescent="0.45">
      <c r="B2312" s="1"/>
      <c r="E2312" s="1"/>
      <c r="I2312" s="1"/>
      <c r="L2312" s="1"/>
      <c r="O2312" s="1"/>
      <c r="V2312" s="1"/>
    </row>
    <row r="2313" spans="2:22" x14ac:dyDescent="0.45">
      <c r="B2313" s="1"/>
      <c r="E2313" s="1"/>
      <c r="I2313" s="1"/>
      <c r="L2313" s="1"/>
      <c r="O2313" s="1"/>
      <c r="V2313" s="1"/>
    </row>
    <row r="2314" spans="2:22" x14ac:dyDescent="0.45">
      <c r="B2314" s="1"/>
      <c r="E2314" s="1"/>
      <c r="I2314" s="1"/>
      <c r="L2314" s="1"/>
      <c r="O2314" s="1"/>
      <c r="V2314" s="1"/>
    </row>
    <row r="2315" spans="2:22" x14ac:dyDescent="0.45">
      <c r="B2315" s="1"/>
      <c r="E2315" s="1"/>
      <c r="I2315" s="1"/>
      <c r="L2315" s="1"/>
      <c r="O2315" s="1"/>
      <c r="V2315" s="1"/>
    </row>
    <row r="2316" spans="2:22" x14ac:dyDescent="0.45">
      <c r="B2316" s="1"/>
      <c r="E2316" s="1"/>
      <c r="I2316" s="1"/>
      <c r="L2316" s="1"/>
      <c r="O2316" s="1"/>
      <c r="V2316" s="1"/>
    </row>
    <row r="2317" spans="2:22" x14ac:dyDescent="0.45">
      <c r="B2317" s="1"/>
      <c r="E2317" s="1"/>
      <c r="I2317" s="1"/>
      <c r="L2317" s="1"/>
      <c r="O2317" s="1"/>
      <c r="V2317" s="1"/>
    </row>
    <row r="2318" spans="2:22" x14ac:dyDescent="0.45">
      <c r="B2318" s="1"/>
      <c r="E2318" s="1"/>
      <c r="I2318" s="1"/>
      <c r="L2318" s="1"/>
      <c r="O2318" s="1"/>
      <c r="V2318" s="1"/>
    </row>
    <row r="2319" spans="2:22" x14ac:dyDescent="0.45">
      <c r="B2319" s="1"/>
      <c r="E2319" s="1"/>
      <c r="I2319" s="1"/>
      <c r="L2319" s="1"/>
      <c r="O2319" s="1"/>
      <c r="V2319" s="1"/>
    </row>
    <row r="2320" spans="2:22" x14ac:dyDescent="0.45">
      <c r="B2320" s="1"/>
      <c r="E2320" s="1"/>
      <c r="I2320" s="1"/>
      <c r="L2320" s="1"/>
      <c r="O2320" s="1"/>
      <c r="V2320" s="1"/>
    </row>
    <row r="2321" spans="2:22" x14ac:dyDescent="0.45">
      <c r="B2321" s="1"/>
      <c r="E2321" s="1"/>
      <c r="I2321" s="1"/>
      <c r="L2321" s="1"/>
      <c r="O2321" s="1"/>
      <c r="V2321" s="1"/>
    </row>
    <row r="2322" spans="2:22" x14ac:dyDescent="0.45">
      <c r="B2322" s="1"/>
      <c r="E2322" s="1"/>
      <c r="I2322" s="1"/>
      <c r="L2322" s="1"/>
      <c r="O2322" s="1"/>
      <c r="V2322" s="1"/>
    </row>
    <row r="2323" spans="2:22" x14ac:dyDescent="0.45">
      <c r="B2323" s="1"/>
      <c r="E2323" s="1"/>
      <c r="I2323" s="1"/>
      <c r="L2323" s="1"/>
      <c r="O2323" s="1"/>
      <c r="V2323" s="1"/>
    </row>
    <row r="2324" spans="2:22" x14ac:dyDescent="0.45">
      <c r="B2324" s="1"/>
      <c r="E2324" s="1"/>
      <c r="I2324" s="1"/>
      <c r="L2324" s="1"/>
      <c r="O2324" s="1"/>
      <c r="V2324" s="1"/>
    </row>
    <row r="2325" spans="2:22" x14ac:dyDescent="0.45">
      <c r="B2325" s="1"/>
      <c r="E2325" s="1"/>
      <c r="I2325" s="1"/>
      <c r="L2325" s="1"/>
      <c r="O2325" s="1"/>
      <c r="V2325" s="1"/>
    </row>
    <row r="2326" spans="2:22" x14ac:dyDescent="0.45">
      <c r="B2326" s="1"/>
      <c r="E2326" s="1"/>
      <c r="I2326" s="1"/>
      <c r="L2326" s="1"/>
      <c r="O2326" s="1"/>
      <c r="V2326" s="1"/>
    </row>
    <row r="2327" spans="2:22" x14ac:dyDescent="0.45">
      <c r="B2327" s="1"/>
      <c r="E2327" s="1"/>
      <c r="I2327" s="1"/>
      <c r="L2327" s="1"/>
      <c r="O2327" s="1"/>
      <c r="V2327" s="1"/>
    </row>
    <row r="2328" spans="2:22" x14ac:dyDescent="0.45">
      <c r="B2328" s="1"/>
      <c r="E2328" s="1"/>
      <c r="I2328" s="1"/>
      <c r="L2328" s="1"/>
      <c r="O2328" s="1"/>
      <c r="V2328" s="1"/>
    </row>
    <row r="2329" spans="2:22" x14ac:dyDescent="0.45">
      <c r="B2329" s="1"/>
      <c r="E2329" s="1"/>
      <c r="I2329" s="1"/>
      <c r="L2329" s="1"/>
      <c r="O2329" s="1"/>
      <c r="V2329" s="1"/>
    </row>
    <row r="2330" spans="2:22" x14ac:dyDescent="0.45">
      <c r="B2330" s="1"/>
      <c r="E2330" s="1"/>
      <c r="I2330" s="1"/>
      <c r="L2330" s="1"/>
      <c r="O2330" s="1"/>
      <c r="V2330" s="1"/>
    </row>
    <row r="2331" spans="2:22" x14ac:dyDescent="0.45">
      <c r="B2331" s="1"/>
      <c r="E2331" s="1"/>
      <c r="I2331" s="1"/>
      <c r="L2331" s="1"/>
      <c r="O2331" s="1"/>
      <c r="V2331" s="1"/>
    </row>
    <row r="2332" spans="2:22" x14ac:dyDescent="0.45">
      <c r="B2332" s="1"/>
      <c r="E2332" s="1"/>
      <c r="I2332" s="1"/>
      <c r="L2332" s="1"/>
      <c r="O2332" s="1"/>
      <c r="V2332" s="1"/>
    </row>
    <row r="2333" spans="2:22" x14ac:dyDescent="0.45">
      <c r="B2333" s="1"/>
      <c r="E2333" s="1"/>
      <c r="I2333" s="1"/>
      <c r="L2333" s="1"/>
      <c r="O2333" s="1"/>
      <c r="V2333" s="1"/>
    </row>
    <row r="2334" spans="2:22" x14ac:dyDescent="0.45">
      <c r="B2334" s="1"/>
      <c r="E2334" s="1"/>
      <c r="I2334" s="1"/>
      <c r="L2334" s="1"/>
      <c r="O2334" s="1"/>
      <c r="V2334" s="1"/>
    </row>
    <row r="2335" spans="2:22" x14ac:dyDescent="0.45">
      <c r="B2335" s="1"/>
      <c r="E2335" s="1"/>
      <c r="I2335" s="1"/>
      <c r="L2335" s="1"/>
      <c r="O2335" s="1"/>
      <c r="V2335" s="1"/>
    </row>
    <row r="2336" spans="2:22" x14ac:dyDescent="0.45">
      <c r="B2336" s="1"/>
      <c r="E2336" s="1"/>
      <c r="I2336" s="1"/>
      <c r="L2336" s="1"/>
      <c r="O2336" s="1"/>
      <c r="V2336" s="1"/>
    </row>
    <row r="2337" spans="2:22" x14ac:dyDescent="0.45">
      <c r="B2337" s="1"/>
      <c r="E2337" s="1"/>
      <c r="I2337" s="1"/>
      <c r="L2337" s="1"/>
      <c r="O2337" s="1"/>
      <c r="V2337" s="1"/>
    </row>
    <row r="2338" spans="2:22" x14ac:dyDescent="0.45">
      <c r="B2338" s="1"/>
      <c r="E2338" s="1"/>
      <c r="I2338" s="1"/>
      <c r="L2338" s="1"/>
      <c r="O2338" s="1"/>
      <c r="V2338" s="1"/>
    </row>
    <row r="2339" spans="2:22" x14ac:dyDescent="0.45">
      <c r="B2339" s="1"/>
      <c r="E2339" s="1"/>
      <c r="I2339" s="1"/>
      <c r="L2339" s="1"/>
      <c r="O2339" s="1"/>
      <c r="V2339" s="1"/>
    </row>
    <row r="2340" spans="2:22" x14ac:dyDescent="0.45">
      <c r="B2340" s="1"/>
      <c r="E2340" s="1"/>
      <c r="I2340" s="1"/>
      <c r="L2340" s="1"/>
      <c r="O2340" s="1"/>
      <c r="V2340" s="1"/>
    </row>
    <row r="2341" spans="2:22" x14ac:dyDescent="0.45">
      <c r="B2341" s="1"/>
      <c r="E2341" s="1"/>
      <c r="I2341" s="1"/>
      <c r="L2341" s="1"/>
      <c r="O2341" s="1"/>
      <c r="V2341" s="1"/>
    </row>
    <row r="2342" spans="2:22" x14ac:dyDescent="0.45">
      <c r="B2342" s="1"/>
      <c r="E2342" s="1"/>
      <c r="I2342" s="1"/>
      <c r="L2342" s="1"/>
      <c r="O2342" s="1"/>
      <c r="V2342" s="1"/>
    </row>
    <row r="2343" spans="2:22" x14ac:dyDescent="0.45">
      <c r="B2343" s="1"/>
      <c r="E2343" s="1"/>
      <c r="I2343" s="1"/>
      <c r="L2343" s="1"/>
      <c r="O2343" s="1"/>
      <c r="V2343" s="1"/>
    </row>
    <row r="2344" spans="2:22" x14ac:dyDescent="0.45">
      <c r="B2344" s="1"/>
      <c r="E2344" s="1"/>
      <c r="I2344" s="1"/>
      <c r="L2344" s="1"/>
      <c r="O2344" s="1"/>
      <c r="V2344" s="1"/>
    </row>
    <row r="2345" spans="2:22" x14ac:dyDescent="0.45">
      <c r="B2345" s="1"/>
      <c r="E2345" s="1"/>
      <c r="I2345" s="1"/>
      <c r="L2345" s="1"/>
      <c r="O2345" s="1"/>
      <c r="V2345" s="1"/>
    </row>
    <row r="2346" spans="2:22" x14ac:dyDescent="0.45">
      <c r="B2346" s="1"/>
      <c r="E2346" s="1"/>
      <c r="I2346" s="1"/>
      <c r="L2346" s="1"/>
      <c r="O2346" s="1"/>
      <c r="V2346" s="1"/>
    </row>
    <row r="2347" spans="2:22" x14ac:dyDescent="0.45">
      <c r="B2347" s="1"/>
      <c r="E2347" s="1"/>
      <c r="I2347" s="1"/>
      <c r="L2347" s="1"/>
      <c r="O2347" s="1"/>
      <c r="V2347" s="1"/>
    </row>
    <row r="2348" spans="2:22" x14ac:dyDescent="0.45">
      <c r="B2348" s="1"/>
      <c r="E2348" s="1"/>
      <c r="I2348" s="1"/>
      <c r="L2348" s="1"/>
      <c r="O2348" s="1"/>
      <c r="V2348" s="1"/>
    </row>
    <row r="2349" spans="2:22" x14ac:dyDescent="0.45">
      <c r="B2349" s="1"/>
      <c r="E2349" s="1"/>
      <c r="I2349" s="1"/>
      <c r="L2349" s="1"/>
      <c r="O2349" s="1"/>
      <c r="V2349" s="1"/>
    </row>
    <row r="2350" spans="2:22" x14ac:dyDescent="0.45">
      <c r="B2350" s="1"/>
      <c r="E2350" s="1"/>
      <c r="I2350" s="1"/>
      <c r="L2350" s="1"/>
      <c r="O2350" s="1"/>
      <c r="V2350" s="1"/>
    </row>
    <row r="2351" spans="2:22" x14ac:dyDescent="0.45">
      <c r="B2351" s="1"/>
      <c r="E2351" s="1"/>
      <c r="I2351" s="1"/>
      <c r="L2351" s="1"/>
      <c r="O2351" s="1"/>
      <c r="V2351" s="1"/>
    </row>
    <row r="2352" spans="2:22" x14ac:dyDescent="0.45">
      <c r="B2352" s="1"/>
      <c r="E2352" s="1"/>
      <c r="I2352" s="1"/>
      <c r="L2352" s="1"/>
      <c r="O2352" s="1"/>
      <c r="V2352" s="1"/>
    </row>
    <row r="2353" spans="2:22" x14ac:dyDescent="0.45">
      <c r="B2353" s="1"/>
      <c r="E2353" s="1"/>
      <c r="I2353" s="1"/>
      <c r="L2353" s="1"/>
      <c r="O2353" s="1"/>
      <c r="V2353" s="1"/>
    </row>
    <row r="2354" spans="2:22" x14ac:dyDescent="0.45">
      <c r="B2354" s="1"/>
      <c r="E2354" s="1"/>
      <c r="I2354" s="1"/>
      <c r="L2354" s="1"/>
      <c r="O2354" s="1"/>
      <c r="V2354" s="1"/>
    </row>
    <row r="2355" spans="2:22" x14ac:dyDescent="0.45">
      <c r="B2355" s="1"/>
      <c r="E2355" s="1"/>
      <c r="I2355" s="1"/>
      <c r="L2355" s="1"/>
      <c r="O2355" s="1"/>
      <c r="V2355" s="1"/>
    </row>
    <row r="2356" spans="2:22" x14ac:dyDescent="0.45">
      <c r="B2356" s="1"/>
      <c r="E2356" s="1"/>
      <c r="I2356" s="1"/>
      <c r="L2356" s="1"/>
      <c r="O2356" s="1"/>
      <c r="V2356" s="1"/>
    </row>
    <row r="2357" spans="2:22" x14ac:dyDescent="0.45">
      <c r="B2357" s="1"/>
      <c r="E2357" s="1"/>
      <c r="I2357" s="1"/>
      <c r="L2357" s="1"/>
      <c r="O2357" s="1"/>
      <c r="V2357" s="1"/>
    </row>
    <row r="2358" spans="2:22" x14ac:dyDescent="0.45">
      <c r="B2358" s="1"/>
      <c r="E2358" s="1"/>
      <c r="I2358" s="1"/>
      <c r="L2358" s="1"/>
      <c r="O2358" s="1"/>
      <c r="V2358" s="1"/>
    </row>
    <row r="2359" spans="2:22" x14ac:dyDescent="0.45">
      <c r="B2359" s="1"/>
      <c r="E2359" s="1"/>
      <c r="I2359" s="1"/>
      <c r="L2359" s="1"/>
      <c r="O2359" s="1"/>
      <c r="V2359" s="1"/>
    </row>
    <row r="2360" spans="2:22" x14ac:dyDescent="0.45">
      <c r="B2360" s="1"/>
      <c r="E2360" s="1"/>
      <c r="I2360" s="1"/>
      <c r="L2360" s="1"/>
      <c r="O2360" s="1"/>
      <c r="V2360" s="1"/>
    </row>
    <row r="2361" spans="2:22" x14ac:dyDescent="0.45">
      <c r="B2361" s="1"/>
      <c r="E2361" s="1"/>
      <c r="I2361" s="1"/>
      <c r="L2361" s="1"/>
      <c r="O2361" s="1"/>
      <c r="V2361" s="1"/>
    </row>
    <row r="2362" spans="2:22" x14ac:dyDescent="0.45">
      <c r="B2362" s="1"/>
      <c r="E2362" s="1"/>
      <c r="I2362" s="1"/>
      <c r="L2362" s="1"/>
      <c r="O2362" s="1"/>
      <c r="V2362" s="1"/>
    </row>
    <row r="2363" spans="2:22" x14ac:dyDescent="0.45">
      <c r="B2363" s="1"/>
      <c r="E2363" s="1"/>
      <c r="I2363" s="1"/>
      <c r="L2363" s="1"/>
      <c r="O2363" s="1"/>
      <c r="V2363" s="1"/>
    </row>
    <row r="2364" spans="2:22" x14ac:dyDescent="0.45">
      <c r="B2364" s="1"/>
      <c r="E2364" s="1"/>
      <c r="I2364" s="1"/>
      <c r="L2364" s="1"/>
      <c r="O2364" s="1"/>
      <c r="V2364" s="1"/>
    </row>
    <row r="2365" spans="2:22" x14ac:dyDescent="0.45">
      <c r="B2365" s="1"/>
      <c r="E2365" s="1"/>
      <c r="I2365" s="1"/>
      <c r="L2365" s="1"/>
      <c r="O2365" s="1"/>
      <c r="V2365" s="1"/>
    </row>
    <row r="2366" spans="2:22" x14ac:dyDescent="0.45">
      <c r="B2366" s="1"/>
      <c r="E2366" s="1"/>
      <c r="I2366" s="1"/>
      <c r="L2366" s="1"/>
      <c r="O2366" s="1"/>
      <c r="V2366" s="1"/>
    </row>
    <row r="2367" spans="2:22" x14ac:dyDescent="0.45">
      <c r="B2367" s="1"/>
      <c r="E2367" s="1"/>
      <c r="I2367" s="1"/>
      <c r="L2367" s="1"/>
      <c r="O2367" s="1"/>
      <c r="V2367" s="1"/>
    </row>
    <row r="2368" spans="2:22" x14ac:dyDescent="0.45">
      <c r="B2368" s="1"/>
      <c r="E2368" s="1"/>
      <c r="I2368" s="1"/>
      <c r="L2368" s="1"/>
      <c r="O2368" s="1"/>
      <c r="V2368" s="1"/>
    </row>
    <row r="2369" spans="2:22" x14ac:dyDescent="0.45">
      <c r="B2369" s="1"/>
      <c r="E2369" s="1"/>
      <c r="I2369" s="1"/>
      <c r="L2369" s="1"/>
      <c r="O2369" s="1"/>
      <c r="V2369" s="1"/>
    </row>
    <row r="2370" spans="2:22" x14ac:dyDescent="0.45">
      <c r="B2370" s="1"/>
      <c r="E2370" s="1"/>
      <c r="I2370" s="1"/>
      <c r="L2370" s="1"/>
      <c r="O2370" s="1"/>
      <c r="V2370" s="1"/>
    </row>
    <row r="2371" spans="2:22" x14ac:dyDescent="0.45">
      <c r="B2371" s="1"/>
      <c r="E2371" s="1"/>
      <c r="I2371" s="1"/>
      <c r="L2371" s="1"/>
      <c r="O2371" s="1"/>
      <c r="V2371" s="1"/>
    </row>
    <row r="2372" spans="2:22" x14ac:dyDescent="0.45">
      <c r="B2372" s="1"/>
      <c r="E2372" s="1"/>
      <c r="I2372" s="1"/>
      <c r="L2372" s="1"/>
      <c r="O2372" s="1"/>
      <c r="V2372" s="1"/>
    </row>
    <row r="2373" spans="2:22" x14ac:dyDescent="0.45">
      <c r="B2373" s="1"/>
      <c r="E2373" s="1"/>
      <c r="I2373" s="1"/>
      <c r="L2373" s="1"/>
      <c r="O2373" s="1"/>
      <c r="V2373" s="1"/>
    </row>
    <row r="2374" spans="2:22" x14ac:dyDescent="0.45">
      <c r="B2374" s="1"/>
      <c r="E2374" s="1"/>
      <c r="I2374" s="1"/>
      <c r="L2374" s="1"/>
      <c r="O2374" s="1"/>
      <c r="V2374" s="1"/>
    </row>
    <row r="2375" spans="2:22" x14ac:dyDescent="0.45">
      <c r="B2375" s="1"/>
      <c r="E2375" s="1"/>
      <c r="I2375" s="1"/>
      <c r="L2375" s="1"/>
      <c r="O2375" s="1"/>
      <c r="V2375" s="1"/>
    </row>
    <row r="2376" spans="2:22" x14ac:dyDescent="0.45">
      <c r="B2376" s="1"/>
      <c r="E2376" s="1"/>
      <c r="I2376" s="1"/>
      <c r="L2376" s="1"/>
      <c r="O2376" s="1"/>
      <c r="V2376" s="1"/>
    </row>
    <row r="2377" spans="2:22" x14ac:dyDescent="0.45">
      <c r="B2377" s="1"/>
      <c r="E2377" s="1"/>
      <c r="I2377" s="1"/>
      <c r="L2377" s="1"/>
      <c r="O2377" s="1"/>
      <c r="V2377" s="1"/>
    </row>
    <row r="2378" spans="2:22" x14ac:dyDescent="0.45">
      <c r="B2378" s="1"/>
      <c r="E2378" s="1"/>
      <c r="I2378" s="1"/>
      <c r="L2378" s="1"/>
      <c r="O2378" s="1"/>
      <c r="V2378" s="1"/>
    </row>
    <row r="2379" spans="2:22" x14ac:dyDescent="0.45">
      <c r="B2379" s="1"/>
      <c r="E2379" s="1"/>
      <c r="I2379" s="1"/>
      <c r="L2379" s="1"/>
      <c r="O2379" s="1"/>
      <c r="V2379" s="1"/>
    </row>
    <row r="2380" spans="2:22" x14ac:dyDescent="0.45">
      <c r="B2380" s="1"/>
      <c r="E2380" s="1"/>
      <c r="I2380" s="1"/>
      <c r="L2380" s="1"/>
      <c r="O2380" s="1"/>
      <c r="V2380" s="1"/>
    </row>
    <row r="2381" spans="2:22" x14ac:dyDescent="0.45">
      <c r="B2381" s="1"/>
      <c r="E2381" s="1"/>
      <c r="I2381" s="1"/>
      <c r="L2381" s="1"/>
      <c r="O2381" s="1"/>
      <c r="V2381" s="1"/>
    </row>
    <row r="2382" spans="2:22" x14ac:dyDescent="0.45">
      <c r="B2382" s="1"/>
      <c r="E2382" s="1"/>
      <c r="I2382" s="1"/>
      <c r="L2382" s="1"/>
      <c r="O2382" s="1"/>
      <c r="V2382" s="1"/>
    </row>
    <row r="2383" spans="2:22" x14ac:dyDescent="0.45">
      <c r="B2383" s="1"/>
      <c r="E2383" s="1"/>
      <c r="I2383" s="1"/>
      <c r="L2383" s="1"/>
      <c r="O2383" s="1"/>
      <c r="V2383" s="1"/>
    </row>
    <row r="2384" spans="2:22" x14ac:dyDescent="0.45">
      <c r="B2384" s="1"/>
      <c r="E2384" s="1"/>
      <c r="I2384" s="1"/>
      <c r="L2384" s="1"/>
      <c r="O2384" s="1"/>
      <c r="V2384" s="1"/>
    </row>
    <row r="2385" spans="2:22" x14ac:dyDescent="0.45">
      <c r="B2385" s="1"/>
      <c r="E2385" s="1"/>
      <c r="I2385" s="1"/>
      <c r="L2385" s="1"/>
      <c r="O2385" s="1"/>
      <c r="V2385" s="1"/>
    </row>
    <row r="2386" spans="2:22" x14ac:dyDescent="0.45">
      <c r="B2386" s="1"/>
      <c r="E2386" s="1"/>
      <c r="I2386" s="1"/>
      <c r="L2386" s="1"/>
      <c r="O2386" s="1"/>
      <c r="V2386" s="1"/>
    </row>
    <row r="2387" spans="2:22" x14ac:dyDescent="0.45">
      <c r="B2387" s="1"/>
      <c r="E2387" s="1"/>
      <c r="I2387" s="1"/>
      <c r="L2387" s="1"/>
      <c r="O2387" s="1"/>
      <c r="V2387" s="1"/>
    </row>
    <row r="2388" spans="2:22" x14ac:dyDescent="0.45">
      <c r="B2388" s="1"/>
      <c r="E2388" s="1"/>
      <c r="I2388" s="1"/>
      <c r="L2388" s="1"/>
      <c r="O2388" s="1"/>
      <c r="V2388" s="1"/>
    </row>
    <row r="2389" spans="2:22" x14ac:dyDescent="0.45">
      <c r="B2389" s="1"/>
      <c r="E2389" s="1"/>
      <c r="I2389" s="1"/>
      <c r="L2389" s="1"/>
      <c r="O2389" s="1"/>
      <c r="V2389" s="1"/>
    </row>
    <row r="2390" spans="2:22" x14ac:dyDescent="0.45">
      <c r="B2390" s="1"/>
      <c r="E2390" s="1"/>
      <c r="I2390" s="1"/>
      <c r="L2390" s="1"/>
      <c r="O2390" s="1"/>
      <c r="V2390" s="1"/>
    </row>
    <row r="2391" spans="2:22" x14ac:dyDescent="0.45">
      <c r="B2391" s="1"/>
      <c r="E2391" s="1"/>
      <c r="I2391" s="1"/>
      <c r="L2391" s="1"/>
      <c r="O2391" s="1"/>
      <c r="V2391" s="1"/>
    </row>
    <row r="2392" spans="2:22" x14ac:dyDescent="0.45">
      <c r="B2392" s="1"/>
      <c r="E2392" s="1"/>
      <c r="I2392" s="1"/>
      <c r="L2392" s="1"/>
      <c r="O2392" s="1"/>
      <c r="V2392" s="1"/>
    </row>
    <row r="2393" spans="2:22" x14ac:dyDescent="0.45">
      <c r="B2393" s="1"/>
      <c r="E2393" s="1"/>
      <c r="I2393" s="1"/>
      <c r="L2393" s="1"/>
      <c r="O2393" s="1"/>
      <c r="V2393" s="1"/>
    </row>
    <row r="2394" spans="2:22" x14ac:dyDescent="0.45">
      <c r="B2394" s="1"/>
      <c r="E2394" s="1"/>
      <c r="I2394" s="1"/>
      <c r="L2394" s="1"/>
      <c r="O2394" s="1"/>
      <c r="V2394" s="1"/>
    </row>
    <row r="2395" spans="2:22" x14ac:dyDescent="0.45">
      <c r="B2395" s="1"/>
      <c r="E2395" s="1"/>
      <c r="I2395" s="1"/>
      <c r="L2395" s="1"/>
      <c r="O2395" s="1"/>
      <c r="V2395" s="1"/>
    </row>
    <row r="2396" spans="2:22" x14ac:dyDescent="0.45">
      <c r="B2396" s="1"/>
      <c r="E2396" s="1"/>
      <c r="I2396" s="1"/>
      <c r="L2396" s="1"/>
      <c r="O2396" s="1"/>
      <c r="V2396" s="1"/>
    </row>
    <row r="2397" spans="2:22" x14ac:dyDescent="0.45">
      <c r="B2397" s="1"/>
      <c r="E2397" s="1"/>
      <c r="I2397" s="1"/>
      <c r="L2397" s="1"/>
      <c r="O2397" s="1"/>
      <c r="V2397" s="1"/>
    </row>
    <row r="2398" spans="2:22" x14ac:dyDescent="0.45">
      <c r="B2398" s="1"/>
      <c r="E2398" s="1"/>
      <c r="I2398" s="1"/>
      <c r="L2398" s="1"/>
      <c r="O2398" s="1"/>
      <c r="V2398" s="1"/>
    </row>
    <row r="2399" spans="2:22" x14ac:dyDescent="0.45">
      <c r="B2399" s="1"/>
      <c r="E2399" s="1"/>
      <c r="I2399" s="1"/>
      <c r="L2399" s="1"/>
      <c r="O2399" s="1"/>
      <c r="V2399" s="1"/>
    </row>
    <row r="2400" spans="2:22" x14ac:dyDescent="0.45">
      <c r="B2400" s="1"/>
      <c r="E2400" s="1"/>
      <c r="I2400" s="1"/>
      <c r="L2400" s="1"/>
      <c r="O2400" s="1"/>
      <c r="V2400" s="1"/>
    </row>
    <row r="2401" spans="2:22" x14ac:dyDescent="0.45">
      <c r="B2401" s="1"/>
      <c r="E2401" s="1"/>
      <c r="I2401" s="1"/>
      <c r="L2401" s="1"/>
      <c r="O2401" s="1"/>
      <c r="V2401" s="1"/>
    </row>
    <row r="2402" spans="2:22" x14ac:dyDescent="0.45">
      <c r="B2402" s="1"/>
      <c r="E2402" s="1"/>
      <c r="I2402" s="1"/>
      <c r="L2402" s="1"/>
      <c r="O2402" s="1"/>
      <c r="V2402" s="1"/>
    </row>
    <row r="2403" spans="2:22" x14ac:dyDescent="0.45">
      <c r="B2403" s="1"/>
      <c r="E2403" s="1"/>
      <c r="I2403" s="1"/>
      <c r="L2403" s="1"/>
      <c r="O2403" s="1"/>
      <c r="V2403" s="1"/>
    </row>
    <row r="2404" spans="2:22" x14ac:dyDescent="0.45">
      <c r="B2404" s="1"/>
      <c r="E2404" s="1"/>
      <c r="I2404" s="1"/>
      <c r="L2404" s="1"/>
      <c r="O2404" s="1"/>
      <c r="V2404" s="1"/>
    </row>
    <row r="2405" spans="2:22" x14ac:dyDescent="0.45">
      <c r="B2405" s="1"/>
      <c r="E2405" s="1"/>
      <c r="I2405" s="1"/>
      <c r="L2405" s="1"/>
      <c r="O2405" s="1"/>
      <c r="V2405" s="1"/>
    </row>
    <row r="2406" spans="2:22" x14ac:dyDescent="0.45">
      <c r="B2406" s="1"/>
      <c r="E2406" s="1"/>
      <c r="I2406" s="1"/>
      <c r="L2406" s="1"/>
      <c r="O2406" s="1"/>
      <c r="V2406" s="1"/>
    </row>
    <row r="2407" spans="2:22" x14ac:dyDescent="0.45">
      <c r="B2407" s="1"/>
      <c r="E2407" s="1"/>
      <c r="I2407" s="1"/>
      <c r="L2407" s="1"/>
      <c r="O2407" s="1"/>
      <c r="V2407" s="1"/>
    </row>
    <row r="2408" spans="2:22" x14ac:dyDescent="0.45">
      <c r="B2408" s="1"/>
      <c r="E2408" s="1"/>
      <c r="I2408" s="1"/>
      <c r="L2408" s="1"/>
      <c r="O2408" s="1"/>
      <c r="V2408" s="1"/>
    </row>
    <row r="2409" spans="2:22" x14ac:dyDescent="0.45">
      <c r="B2409" s="1"/>
      <c r="E2409" s="1"/>
      <c r="I2409" s="1"/>
      <c r="L2409" s="1"/>
      <c r="O2409" s="1"/>
      <c r="V2409" s="1"/>
    </row>
    <row r="2410" spans="2:22" x14ac:dyDescent="0.45">
      <c r="B2410" s="1"/>
      <c r="E2410" s="1"/>
      <c r="I2410" s="1"/>
      <c r="L2410" s="1"/>
      <c r="O2410" s="1"/>
      <c r="V2410" s="1"/>
    </row>
    <row r="2411" spans="2:22" x14ac:dyDescent="0.45">
      <c r="B2411" s="1"/>
      <c r="E2411" s="1"/>
      <c r="I2411" s="1"/>
      <c r="L2411" s="1"/>
      <c r="O2411" s="1"/>
      <c r="V2411" s="1"/>
    </row>
    <row r="2412" spans="2:22" x14ac:dyDescent="0.45">
      <c r="B2412" s="1"/>
      <c r="E2412" s="1"/>
      <c r="I2412" s="1"/>
      <c r="L2412" s="1"/>
      <c r="O2412" s="1"/>
      <c r="V2412" s="1"/>
    </row>
    <row r="2413" spans="2:22" x14ac:dyDescent="0.45">
      <c r="B2413" s="1"/>
      <c r="E2413" s="1"/>
      <c r="I2413" s="1"/>
      <c r="L2413" s="1"/>
      <c r="O2413" s="1"/>
      <c r="V2413" s="1"/>
    </row>
    <row r="2414" spans="2:22" x14ac:dyDescent="0.45">
      <c r="B2414" s="1"/>
      <c r="E2414" s="1"/>
      <c r="I2414" s="1"/>
      <c r="L2414" s="1"/>
      <c r="O2414" s="1"/>
      <c r="V2414" s="1"/>
    </row>
    <row r="2415" spans="2:22" x14ac:dyDescent="0.45">
      <c r="B2415" s="1"/>
      <c r="E2415" s="1"/>
      <c r="I2415" s="1"/>
      <c r="L2415" s="1"/>
      <c r="O2415" s="1"/>
      <c r="V2415" s="1"/>
    </row>
    <row r="2416" spans="2:22" x14ac:dyDescent="0.45">
      <c r="B2416" s="1"/>
      <c r="E2416" s="1"/>
      <c r="I2416" s="1"/>
      <c r="L2416" s="1"/>
      <c r="O2416" s="1"/>
      <c r="V2416" s="1"/>
    </row>
    <row r="2417" spans="2:22" x14ac:dyDescent="0.45">
      <c r="B2417" s="1"/>
      <c r="E2417" s="1"/>
      <c r="I2417" s="1"/>
      <c r="L2417" s="1"/>
      <c r="O2417" s="1"/>
      <c r="V2417" s="1"/>
    </row>
    <row r="2418" spans="2:22" x14ac:dyDescent="0.45">
      <c r="B2418" s="1"/>
      <c r="E2418" s="1"/>
      <c r="I2418" s="1"/>
      <c r="L2418" s="1"/>
      <c r="O2418" s="1"/>
      <c r="V2418" s="1"/>
    </row>
    <row r="2419" spans="2:22" x14ac:dyDescent="0.45">
      <c r="B2419" s="1"/>
      <c r="E2419" s="1"/>
      <c r="I2419" s="1"/>
      <c r="L2419" s="1"/>
      <c r="O2419" s="1"/>
      <c r="V2419" s="1"/>
    </row>
    <row r="2420" spans="2:22" x14ac:dyDescent="0.45">
      <c r="B2420" s="1"/>
      <c r="E2420" s="1"/>
      <c r="I2420" s="1"/>
      <c r="L2420" s="1"/>
      <c r="O2420" s="1"/>
      <c r="V2420" s="1"/>
    </row>
    <row r="2421" spans="2:22" x14ac:dyDescent="0.45">
      <c r="B2421" s="1"/>
      <c r="E2421" s="1"/>
      <c r="I2421" s="1"/>
      <c r="L2421" s="1"/>
      <c r="O2421" s="1"/>
      <c r="V2421" s="1"/>
    </row>
    <row r="2422" spans="2:22" x14ac:dyDescent="0.45">
      <c r="B2422" s="1"/>
      <c r="E2422" s="1"/>
      <c r="I2422" s="1"/>
      <c r="L2422" s="1"/>
      <c r="O2422" s="1"/>
      <c r="V2422" s="1"/>
    </row>
    <row r="2423" spans="2:22" x14ac:dyDescent="0.45">
      <c r="B2423" s="1"/>
      <c r="E2423" s="1"/>
      <c r="I2423" s="1"/>
      <c r="L2423" s="1"/>
      <c r="O2423" s="1"/>
      <c r="V2423" s="1"/>
    </row>
    <row r="2424" spans="2:22" x14ac:dyDescent="0.45">
      <c r="B2424" s="1"/>
      <c r="E2424" s="1"/>
      <c r="I2424" s="1"/>
      <c r="L2424" s="1"/>
      <c r="O2424" s="1"/>
      <c r="V2424" s="1"/>
    </row>
    <row r="2425" spans="2:22" x14ac:dyDescent="0.45">
      <c r="B2425" s="1"/>
      <c r="E2425" s="1"/>
      <c r="I2425" s="1"/>
      <c r="L2425" s="1"/>
      <c r="O2425" s="1"/>
      <c r="V2425" s="1"/>
    </row>
    <row r="2426" spans="2:22" x14ac:dyDescent="0.45">
      <c r="B2426" s="1"/>
      <c r="E2426" s="1"/>
      <c r="I2426" s="1"/>
      <c r="L2426" s="1"/>
      <c r="O2426" s="1"/>
      <c r="V2426" s="1"/>
    </row>
    <row r="2427" spans="2:22" x14ac:dyDescent="0.45">
      <c r="B2427" s="1"/>
      <c r="E2427" s="1"/>
      <c r="I2427" s="1"/>
      <c r="L2427" s="1"/>
      <c r="O2427" s="1"/>
      <c r="V2427" s="1"/>
    </row>
    <row r="2428" spans="2:22" x14ac:dyDescent="0.45">
      <c r="B2428" s="1"/>
      <c r="E2428" s="1"/>
      <c r="I2428" s="1"/>
      <c r="L2428" s="1"/>
      <c r="O2428" s="1"/>
      <c r="V2428" s="1"/>
    </row>
    <row r="2429" spans="2:22" x14ac:dyDescent="0.45">
      <c r="B2429" s="1"/>
      <c r="E2429" s="1"/>
      <c r="I2429" s="1"/>
      <c r="L2429" s="1"/>
      <c r="O2429" s="1"/>
      <c r="V2429" s="1"/>
    </row>
    <row r="2430" spans="2:22" x14ac:dyDescent="0.45">
      <c r="B2430" s="1"/>
      <c r="E2430" s="1"/>
      <c r="I2430" s="1"/>
      <c r="L2430" s="1"/>
      <c r="O2430" s="1"/>
      <c r="V2430" s="1"/>
    </row>
    <row r="2431" spans="2:22" x14ac:dyDescent="0.45">
      <c r="B2431" s="1"/>
      <c r="E2431" s="1"/>
      <c r="I2431" s="1"/>
      <c r="L2431" s="1"/>
      <c r="O2431" s="1"/>
      <c r="V2431" s="1"/>
    </row>
    <row r="2432" spans="2:22" x14ac:dyDescent="0.45">
      <c r="B2432" s="1"/>
      <c r="E2432" s="1"/>
      <c r="I2432" s="1"/>
      <c r="L2432" s="1"/>
      <c r="O2432" s="1"/>
      <c r="V2432" s="1"/>
    </row>
    <row r="2433" spans="2:22" x14ac:dyDescent="0.45">
      <c r="B2433" s="1"/>
      <c r="E2433" s="1"/>
      <c r="I2433" s="1"/>
      <c r="L2433" s="1"/>
      <c r="O2433" s="1"/>
      <c r="V2433" s="1"/>
    </row>
    <row r="2434" spans="2:22" x14ac:dyDescent="0.45">
      <c r="B2434" s="1"/>
      <c r="E2434" s="1"/>
      <c r="I2434" s="1"/>
      <c r="L2434" s="1"/>
      <c r="O2434" s="1"/>
      <c r="V2434" s="1"/>
    </row>
    <row r="2435" spans="2:22" x14ac:dyDescent="0.45">
      <c r="B2435" s="1"/>
      <c r="E2435" s="1"/>
      <c r="I2435" s="1"/>
      <c r="L2435" s="1"/>
      <c r="O2435" s="1"/>
      <c r="V2435" s="1"/>
    </row>
    <row r="2436" spans="2:22" x14ac:dyDescent="0.45">
      <c r="B2436" s="1"/>
      <c r="E2436" s="1"/>
      <c r="I2436" s="1"/>
      <c r="L2436" s="1"/>
      <c r="O2436" s="1"/>
      <c r="V2436" s="1"/>
    </row>
    <row r="2437" spans="2:22" x14ac:dyDescent="0.45">
      <c r="B2437" s="1"/>
      <c r="E2437" s="1"/>
      <c r="I2437" s="1"/>
      <c r="L2437" s="1"/>
      <c r="O2437" s="1"/>
      <c r="V2437" s="1"/>
    </row>
    <row r="2438" spans="2:22" x14ac:dyDescent="0.45">
      <c r="B2438" s="1"/>
      <c r="E2438" s="1"/>
      <c r="I2438" s="1"/>
      <c r="L2438" s="1"/>
      <c r="O2438" s="1"/>
      <c r="V2438" s="1"/>
    </row>
    <row r="2439" spans="2:22" x14ac:dyDescent="0.45">
      <c r="B2439" s="1"/>
      <c r="E2439" s="1"/>
      <c r="I2439" s="1"/>
      <c r="L2439" s="1"/>
      <c r="O2439" s="1"/>
      <c r="V2439" s="1"/>
    </row>
    <row r="2440" spans="2:22" x14ac:dyDescent="0.45">
      <c r="B2440" s="1"/>
      <c r="E2440" s="1"/>
      <c r="I2440" s="1"/>
      <c r="L2440" s="1"/>
      <c r="O2440" s="1"/>
      <c r="V2440" s="1"/>
    </row>
    <row r="2441" spans="2:22" x14ac:dyDescent="0.45">
      <c r="B2441" s="1"/>
      <c r="E2441" s="1"/>
      <c r="I2441" s="1"/>
      <c r="L2441" s="1"/>
      <c r="O2441" s="1"/>
      <c r="V2441" s="1"/>
    </row>
    <row r="2442" spans="2:22" x14ac:dyDescent="0.45">
      <c r="B2442" s="1"/>
      <c r="E2442" s="1"/>
      <c r="I2442" s="1"/>
      <c r="L2442" s="1"/>
      <c r="O2442" s="1"/>
      <c r="V2442" s="1"/>
    </row>
    <row r="2443" spans="2:22" x14ac:dyDescent="0.45">
      <c r="B2443" s="1"/>
      <c r="E2443" s="1"/>
      <c r="I2443" s="1"/>
      <c r="L2443" s="1"/>
      <c r="O2443" s="1"/>
      <c r="V2443" s="1"/>
    </row>
    <row r="2444" spans="2:22" x14ac:dyDescent="0.45">
      <c r="B2444" s="1"/>
      <c r="E2444" s="1"/>
      <c r="I2444" s="1"/>
      <c r="L2444" s="1"/>
      <c r="O2444" s="1"/>
      <c r="V2444" s="1"/>
    </row>
    <row r="2445" spans="2:22" x14ac:dyDescent="0.45">
      <c r="B2445" s="1"/>
      <c r="E2445" s="1"/>
      <c r="I2445" s="1"/>
      <c r="L2445" s="1"/>
      <c r="O2445" s="1"/>
      <c r="V2445" s="1"/>
    </row>
    <row r="2446" spans="2:22" x14ac:dyDescent="0.45">
      <c r="B2446" s="1"/>
      <c r="E2446" s="1"/>
      <c r="I2446" s="1"/>
      <c r="L2446" s="1"/>
      <c r="O2446" s="1"/>
      <c r="V2446" s="1"/>
    </row>
    <row r="2447" spans="2:22" x14ac:dyDescent="0.45">
      <c r="B2447" s="1"/>
      <c r="E2447" s="1"/>
      <c r="I2447" s="1"/>
      <c r="L2447" s="1"/>
      <c r="O2447" s="1"/>
      <c r="V2447" s="1"/>
    </row>
    <row r="2448" spans="2:22" x14ac:dyDescent="0.45">
      <c r="B2448" s="1"/>
      <c r="E2448" s="1"/>
      <c r="I2448" s="1"/>
      <c r="L2448" s="1"/>
      <c r="O2448" s="1"/>
      <c r="V2448" s="1"/>
    </row>
    <row r="2449" spans="2:22" x14ac:dyDescent="0.45">
      <c r="B2449" s="1"/>
      <c r="E2449" s="1"/>
      <c r="I2449" s="1"/>
      <c r="L2449" s="1"/>
      <c r="O2449" s="1"/>
      <c r="V2449" s="1"/>
    </row>
    <row r="2450" spans="2:22" x14ac:dyDescent="0.45">
      <c r="B2450" s="1"/>
      <c r="E2450" s="1"/>
      <c r="I2450" s="1"/>
      <c r="L2450" s="1"/>
      <c r="O2450" s="1"/>
      <c r="V2450" s="1"/>
    </row>
    <row r="2451" spans="2:22" x14ac:dyDescent="0.45">
      <c r="B2451" s="1"/>
      <c r="E2451" s="1"/>
      <c r="I2451" s="1"/>
      <c r="L2451" s="1"/>
      <c r="O2451" s="1"/>
      <c r="V2451" s="1"/>
    </row>
    <row r="2452" spans="2:22" x14ac:dyDescent="0.45">
      <c r="B2452" s="1"/>
      <c r="E2452" s="1"/>
      <c r="I2452" s="1"/>
      <c r="L2452" s="1"/>
      <c r="O2452" s="1"/>
      <c r="V2452" s="1"/>
    </row>
    <row r="2453" spans="2:22" x14ac:dyDescent="0.45">
      <c r="B2453" s="1"/>
      <c r="E2453" s="1"/>
      <c r="I2453" s="1"/>
      <c r="L2453" s="1"/>
      <c r="O2453" s="1"/>
      <c r="V2453" s="1"/>
    </row>
    <row r="2454" spans="2:22" x14ac:dyDescent="0.45">
      <c r="B2454" s="1"/>
      <c r="E2454" s="1"/>
      <c r="I2454" s="1"/>
      <c r="L2454" s="1"/>
      <c r="O2454" s="1"/>
      <c r="V2454" s="1"/>
    </row>
    <row r="2455" spans="2:22" x14ac:dyDescent="0.45">
      <c r="B2455" s="1"/>
      <c r="E2455" s="1"/>
      <c r="I2455" s="1"/>
      <c r="L2455" s="1"/>
      <c r="O2455" s="1"/>
      <c r="V2455" s="1"/>
    </row>
    <row r="2456" spans="2:22" x14ac:dyDescent="0.45">
      <c r="B2456" s="1"/>
      <c r="E2456" s="1"/>
      <c r="I2456" s="1"/>
      <c r="L2456" s="1"/>
      <c r="O2456" s="1"/>
      <c r="V2456" s="1"/>
    </row>
    <row r="2457" spans="2:22" x14ac:dyDescent="0.45">
      <c r="B2457" s="1"/>
      <c r="E2457" s="1"/>
      <c r="I2457" s="1"/>
      <c r="L2457" s="1"/>
      <c r="O2457" s="1"/>
      <c r="V2457" s="1"/>
    </row>
    <row r="2458" spans="2:22" x14ac:dyDescent="0.45">
      <c r="B2458" s="1"/>
      <c r="E2458" s="1"/>
      <c r="I2458" s="1"/>
      <c r="L2458" s="1"/>
      <c r="O2458" s="1"/>
      <c r="V2458" s="1"/>
    </row>
    <row r="2459" spans="2:22" x14ac:dyDescent="0.45">
      <c r="B2459" s="1"/>
      <c r="E2459" s="1"/>
      <c r="I2459" s="1"/>
      <c r="L2459" s="1"/>
      <c r="O2459" s="1"/>
      <c r="V2459" s="1"/>
    </row>
    <row r="2460" spans="2:22" x14ac:dyDescent="0.45">
      <c r="B2460" s="1"/>
      <c r="E2460" s="1"/>
      <c r="I2460" s="1"/>
      <c r="L2460" s="1"/>
      <c r="O2460" s="1"/>
      <c r="V2460" s="1"/>
    </row>
    <row r="2461" spans="2:22" x14ac:dyDescent="0.45">
      <c r="B2461" s="1"/>
      <c r="E2461" s="1"/>
      <c r="I2461" s="1"/>
      <c r="L2461" s="1"/>
      <c r="O2461" s="1"/>
      <c r="V2461" s="1"/>
    </row>
    <row r="2462" spans="2:22" x14ac:dyDescent="0.45">
      <c r="B2462" s="1"/>
      <c r="E2462" s="1"/>
      <c r="I2462" s="1"/>
      <c r="L2462" s="1"/>
      <c r="O2462" s="1"/>
      <c r="V2462" s="1"/>
    </row>
    <row r="2463" spans="2:22" x14ac:dyDescent="0.45">
      <c r="B2463" s="1"/>
      <c r="E2463" s="1"/>
      <c r="I2463" s="1"/>
      <c r="L2463" s="1"/>
      <c r="O2463" s="1"/>
      <c r="V2463" s="1"/>
    </row>
    <row r="2464" spans="2:22" x14ac:dyDescent="0.45">
      <c r="B2464" s="1"/>
      <c r="E2464" s="1"/>
      <c r="I2464" s="1"/>
      <c r="L2464" s="1"/>
      <c r="O2464" s="1"/>
      <c r="V2464" s="1"/>
    </row>
    <row r="2465" spans="2:22" x14ac:dyDescent="0.45">
      <c r="B2465" s="1"/>
      <c r="E2465" s="1"/>
      <c r="I2465" s="1"/>
      <c r="L2465" s="1"/>
      <c r="O2465" s="1"/>
      <c r="V2465" s="1"/>
    </row>
    <row r="2466" spans="2:22" x14ac:dyDescent="0.45">
      <c r="B2466" s="1"/>
      <c r="E2466" s="1"/>
      <c r="I2466" s="1"/>
      <c r="L2466" s="1"/>
      <c r="O2466" s="1"/>
      <c r="V2466" s="1"/>
    </row>
    <row r="2467" spans="2:22" x14ac:dyDescent="0.45">
      <c r="B2467" s="1"/>
      <c r="E2467" s="1"/>
      <c r="I2467" s="1"/>
      <c r="L2467" s="1"/>
      <c r="O2467" s="1"/>
      <c r="V2467" s="1"/>
    </row>
    <row r="2468" spans="2:22" x14ac:dyDescent="0.45">
      <c r="B2468" s="1"/>
      <c r="E2468" s="1"/>
      <c r="I2468" s="1"/>
      <c r="L2468" s="1"/>
      <c r="O2468" s="1"/>
      <c r="V2468" s="1"/>
    </row>
    <row r="2469" spans="2:22" x14ac:dyDescent="0.45">
      <c r="B2469" s="1"/>
      <c r="E2469" s="1"/>
      <c r="I2469" s="1"/>
      <c r="L2469" s="1"/>
      <c r="O2469" s="1"/>
      <c r="V2469" s="1"/>
    </row>
    <row r="2470" spans="2:22" x14ac:dyDescent="0.45">
      <c r="B2470" s="1"/>
      <c r="E2470" s="1"/>
      <c r="I2470" s="1"/>
      <c r="L2470" s="1"/>
      <c r="O2470" s="1"/>
      <c r="V2470" s="1"/>
    </row>
    <row r="2471" spans="2:22" x14ac:dyDescent="0.45">
      <c r="B2471" s="1"/>
      <c r="E2471" s="1"/>
      <c r="I2471" s="1"/>
      <c r="L2471" s="1"/>
      <c r="O2471" s="1"/>
      <c r="V2471" s="1"/>
    </row>
    <row r="2472" spans="2:22" x14ac:dyDescent="0.45">
      <c r="B2472" s="1"/>
      <c r="E2472" s="1"/>
      <c r="I2472" s="1"/>
      <c r="L2472" s="1"/>
      <c r="O2472" s="1"/>
      <c r="V2472" s="1"/>
    </row>
    <row r="2473" spans="2:22" x14ac:dyDescent="0.45">
      <c r="B2473" s="1"/>
      <c r="E2473" s="1"/>
      <c r="I2473" s="1"/>
      <c r="L2473" s="1"/>
      <c r="O2473" s="1"/>
      <c r="V2473" s="1"/>
    </row>
    <row r="2474" spans="2:22" x14ac:dyDescent="0.45">
      <c r="B2474" s="1"/>
      <c r="E2474" s="1"/>
      <c r="I2474" s="1"/>
      <c r="L2474" s="1"/>
      <c r="O2474" s="1"/>
      <c r="V2474" s="1"/>
    </row>
    <row r="2475" spans="2:22" x14ac:dyDescent="0.45">
      <c r="B2475" s="1"/>
      <c r="E2475" s="1"/>
      <c r="I2475" s="1"/>
      <c r="L2475" s="1"/>
      <c r="O2475" s="1"/>
      <c r="V2475" s="1"/>
    </row>
    <row r="2476" spans="2:22" x14ac:dyDescent="0.45">
      <c r="B2476" s="1"/>
      <c r="E2476" s="1"/>
      <c r="I2476" s="1"/>
      <c r="L2476" s="1"/>
      <c r="O2476" s="1"/>
      <c r="V2476" s="1"/>
    </row>
    <row r="2477" spans="2:22" x14ac:dyDescent="0.45">
      <c r="B2477" s="1"/>
      <c r="E2477" s="1"/>
      <c r="I2477" s="1"/>
      <c r="L2477" s="1"/>
      <c r="O2477" s="1"/>
      <c r="V2477" s="1"/>
    </row>
    <row r="2478" spans="2:22" x14ac:dyDescent="0.45">
      <c r="B2478" s="1"/>
      <c r="E2478" s="1"/>
      <c r="I2478" s="1"/>
      <c r="L2478" s="1"/>
      <c r="O2478" s="1"/>
      <c r="V2478" s="1"/>
    </row>
    <row r="2479" spans="2:22" x14ac:dyDescent="0.45">
      <c r="B2479" s="1"/>
      <c r="E2479" s="1"/>
      <c r="I2479" s="1"/>
      <c r="L2479" s="1"/>
      <c r="O2479" s="1"/>
      <c r="V2479" s="1"/>
    </row>
    <row r="2480" spans="2:22" x14ac:dyDescent="0.45">
      <c r="B2480" s="1"/>
      <c r="E2480" s="1"/>
      <c r="I2480" s="1"/>
      <c r="L2480" s="1"/>
      <c r="O2480" s="1"/>
      <c r="V2480" s="1"/>
    </row>
    <row r="2481" spans="2:22" x14ac:dyDescent="0.45">
      <c r="B2481" s="1"/>
      <c r="E2481" s="1"/>
      <c r="I2481" s="1"/>
      <c r="L2481" s="1"/>
      <c r="O2481" s="1"/>
      <c r="V2481" s="1"/>
    </row>
    <row r="2482" spans="2:22" x14ac:dyDescent="0.45">
      <c r="B2482" s="1"/>
      <c r="E2482" s="1"/>
      <c r="I2482" s="1"/>
      <c r="L2482" s="1"/>
      <c r="O2482" s="1"/>
      <c r="V2482" s="1"/>
    </row>
    <row r="2483" spans="2:22" x14ac:dyDescent="0.45">
      <c r="B2483" s="1"/>
      <c r="E2483" s="1"/>
      <c r="I2483" s="1"/>
      <c r="L2483" s="1"/>
      <c r="O2483" s="1"/>
      <c r="V2483" s="1"/>
    </row>
    <row r="2484" spans="2:22" x14ac:dyDescent="0.45">
      <c r="B2484" s="1"/>
      <c r="E2484" s="1"/>
      <c r="I2484" s="1"/>
      <c r="L2484" s="1"/>
      <c r="O2484" s="1"/>
      <c r="V2484" s="1"/>
    </row>
    <row r="2485" spans="2:22" x14ac:dyDescent="0.45">
      <c r="B2485" s="1"/>
      <c r="E2485" s="1"/>
      <c r="I2485" s="1"/>
      <c r="L2485" s="1"/>
      <c r="O2485" s="1"/>
      <c r="V2485" s="1"/>
    </row>
    <row r="2486" spans="2:22" x14ac:dyDescent="0.45">
      <c r="B2486" s="1"/>
      <c r="E2486" s="1"/>
      <c r="I2486" s="1"/>
      <c r="L2486" s="1"/>
      <c r="O2486" s="1"/>
      <c r="V2486" s="1"/>
    </row>
    <row r="2487" spans="2:22" x14ac:dyDescent="0.45">
      <c r="B2487" s="1"/>
      <c r="E2487" s="1"/>
      <c r="I2487" s="1"/>
      <c r="L2487" s="1"/>
      <c r="O2487" s="1"/>
      <c r="V2487" s="1"/>
    </row>
    <row r="2488" spans="2:22" x14ac:dyDescent="0.45">
      <c r="B2488" s="1"/>
      <c r="E2488" s="1"/>
      <c r="I2488" s="1"/>
      <c r="L2488" s="1"/>
      <c r="O2488" s="1"/>
      <c r="V2488" s="1"/>
    </row>
    <row r="2489" spans="2:22" x14ac:dyDescent="0.45">
      <c r="B2489" s="1"/>
      <c r="E2489" s="1"/>
      <c r="I2489" s="1"/>
      <c r="L2489" s="1"/>
      <c r="O2489" s="1"/>
      <c r="V2489" s="1"/>
    </row>
    <row r="2490" spans="2:22" x14ac:dyDescent="0.45">
      <c r="B2490" s="1"/>
      <c r="E2490" s="1"/>
      <c r="I2490" s="1"/>
      <c r="L2490" s="1"/>
      <c r="O2490" s="1"/>
      <c r="V2490" s="1"/>
    </row>
    <row r="2491" spans="2:22" x14ac:dyDescent="0.45">
      <c r="B2491" s="1"/>
      <c r="E2491" s="1"/>
      <c r="I2491" s="1"/>
      <c r="L2491" s="1"/>
      <c r="O2491" s="1"/>
      <c r="V2491" s="1"/>
    </row>
    <row r="2492" spans="2:22" x14ac:dyDescent="0.45">
      <c r="B2492" s="1"/>
      <c r="E2492" s="1"/>
      <c r="I2492" s="1"/>
      <c r="L2492" s="1"/>
      <c r="O2492" s="1"/>
      <c r="V2492" s="1"/>
    </row>
    <row r="2493" spans="2:22" x14ac:dyDescent="0.45">
      <c r="B2493" s="1"/>
      <c r="E2493" s="1"/>
      <c r="I2493" s="1"/>
      <c r="L2493" s="1"/>
      <c r="O2493" s="1"/>
      <c r="V2493" s="1"/>
    </row>
    <row r="2494" spans="2:22" x14ac:dyDescent="0.45">
      <c r="B2494" s="1"/>
      <c r="E2494" s="1"/>
      <c r="I2494" s="1"/>
      <c r="L2494" s="1"/>
      <c r="O2494" s="1"/>
      <c r="V2494" s="1"/>
    </row>
    <row r="2495" spans="2:22" x14ac:dyDescent="0.45">
      <c r="B2495" s="1"/>
      <c r="E2495" s="1"/>
      <c r="I2495" s="1"/>
      <c r="L2495" s="1"/>
      <c r="O2495" s="1"/>
      <c r="V2495" s="1"/>
    </row>
    <row r="2496" spans="2:22" x14ac:dyDescent="0.45">
      <c r="B2496" s="1"/>
      <c r="E2496" s="1"/>
      <c r="I2496" s="1"/>
      <c r="L2496" s="1"/>
      <c r="O2496" s="1"/>
      <c r="V2496" s="1"/>
    </row>
    <row r="2497" spans="2:22" x14ac:dyDescent="0.45">
      <c r="B2497" s="1"/>
      <c r="E2497" s="1"/>
      <c r="I2497" s="1"/>
      <c r="L2497" s="1"/>
      <c r="O2497" s="1"/>
      <c r="V2497" s="1"/>
    </row>
    <row r="2498" spans="2:22" x14ac:dyDescent="0.45">
      <c r="B2498" s="1"/>
      <c r="E2498" s="1"/>
      <c r="I2498" s="1"/>
      <c r="L2498" s="1"/>
      <c r="O2498" s="1"/>
      <c r="V2498" s="1"/>
    </row>
    <row r="2499" spans="2:22" x14ac:dyDescent="0.45">
      <c r="B2499" s="1"/>
      <c r="E2499" s="1"/>
      <c r="I2499" s="1"/>
      <c r="L2499" s="1"/>
      <c r="O2499" s="1"/>
      <c r="V2499" s="1"/>
    </row>
    <row r="2500" spans="2:22" x14ac:dyDescent="0.45">
      <c r="B2500" s="1"/>
      <c r="E2500" s="1"/>
      <c r="I2500" s="1"/>
      <c r="L2500" s="1"/>
      <c r="O2500" s="1"/>
      <c r="V2500" s="1"/>
    </row>
    <row r="2501" spans="2:22" x14ac:dyDescent="0.45">
      <c r="B2501" s="1"/>
      <c r="E2501" s="1"/>
      <c r="I2501" s="1"/>
      <c r="L2501" s="1"/>
      <c r="O2501" s="1"/>
      <c r="V2501" s="1"/>
    </row>
    <row r="2502" spans="2:22" x14ac:dyDescent="0.45">
      <c r="B2502" s="1"/>
      <c r="E2502" s="1"/>
      <c r="I2502" s="1"/>
      <c r="L2502" s="1"/>
      <c r="O2502" s="1"/>
      <c r="V2502" s="1"/>
    </row>
    <row r="2503" spans="2:22" x14ac:dyDescent="0.45">
      <c r="B2503" s="1"/>
      <c r="E2503" s="1"/>
      <c r="I2503" s="1"/>
      <c r="L2503" s="1"/>
      <c r="O2503" s="1"/>
      <c r="V2503" s="1"/>
    </row>
    <row r="2504" spans="2:22" x14ac:dyDescent="0.45">
      <c r="B2504" s="1"/>
      <c r="E2504" s="1"/>
      <c r="I2504" s="1"/>
      <c r="L2504" s="1"/>
      <c r="O2504" s="1"/>
      <c r="V2504" s="1"/>
    </row>
    <row r="2505" spans="2:22" x14ac:dyDescent="0.45">
      <c r="B2505" s="1"/>
      <c r="E2505" s="1"/>
      <c r="I2505" s="1"/>
      <c r="L2505" s="1"/>
      <c r="O2505" s="1"/>
      <c r="V2505" s="1"/>
    </row>
    <row r="2506" spans="2:22" x14ac:dyDescent="0.45">
      <c r="B2506" s="1"/>
      <c r="E2506" s="1"/>
      <c r="I2506" s="1"/>
      <c r="L2506" s="1"/>
      <c r="O2506" s="1"/>
      <c r="V2506" s="1"/>
    </row>
    <row r="2507" spans="2:22" x14ac:dyDescent="0.45">
      <c r="B2507" s="1"/>
      <c r="E2507" s="1"/>
      <c r="I2507" s="1"/>
      <c r="L2507" s="1"/>
      <c r="O2507" s="1"/>
      <c r="V2507" s="1"/>
    </row>
    <row r="2508" spans="2:22" x14ac:dyDescent="0.45">
      <c r="B2508" s="1"/>
      <c r="E2508" s="1"/>
      <c r="I2508" s="1"/>
      <c r="L2508" s="1"/>
      <c r="O2508" s="1"/>
      <c r="V2508" s="1"/>
    </row>
    <row r="2509" spans="2:22" x14ac:dyDescent="0.45">
      <c r="B2509" s="1"/>
      <c r="E2509" s="1"/>
      <c r="I2509" s="1"/>
      <c r="L2509" s="1"/>
      <c r="O2509" s="1"/>
      <c r="V2509" s="1"/>
    </row>
    <row r="2510" spans="2:22" x14ac:dyDescent="0.45">
      <c r="B2510" s="1"/>
      <c r="E2510" s="1"/>
      <c r="I2510" s="1"/>
      <c r="L2510" s="1"/>
      <c r="O2510" s="1"/>
      <c r="V2510" s="1"/>
    </row>
    <row r="2511" spans="2:22" x14ac:dyDescent="0.45">
      <c r="B2511" s="1"/>
      <c r="E2511" s="1"/>
      <c r="I2511" s="1"/>
      <c r="L2511" s="1"/>
      <c r="O2511" s="1"/>
      <c r="V2511" s="1"/>
    </row>
    <row r="2512" spans="2:22" x14ac:dyDescent="0.45">
      <c r="B2512" s="1"/>
      <c r="E2512" s="1"/>
      <c r="I2512" s="1"/>
      <c r="L2512" s="1"/>
      <c r="O2512" s="1"/>
      <c r="V2512" s="1"/>
    </row>
    <row r="2513" spans="2:22" x14ac:dyDescent="0.45">
      <c r="B2513" s="1"/>
      <c r="E2513" s="1"/>
      <c r="I2513" s="1"/>
      <c r="L2513" s="1"/>
      <c r="O2513" s="1"/>
      <c r="V2513" s="1"/>
    </row>
    <row r="2514" spans="2:22" x14ac:dyDescent="0.45">
      <c r="B2514" s="1"/>
      <c r="E2514" s="1"/>
      <c r="I2514" s="1"/>
      <c r="L2514" s="1"/>
      <c r="O2514" s="1"/>
      <c r="V2514" s="1"/>
    </row>
    <row r="2515" spans="2:22" x14ac:dyDescent="0.45">
      <c r="B2515" s="1"/>
      <c r="E2515" s="1"/>
      <c r="I2515" s="1"/>
      <c r="L2515" s="1"/>
      <c r="O2515" s="1"/>
      <c r="V2515" s="1"/>
    </row>
    <row r="2516" spans="2:22" x14ac:dyDescent="0.45">
      <c r="B2516" s="1"/>
      <c r="E2516" s="1"/>
      <c r="I2516" s="1"/>
      <c r="L2516" s="1"/>
      <c r="O2516" s="1"/>
      <c r="V2516" s="1"/>
    </row>
    <row r="2517" spans="2:22" x14ac:dyDescent="0.45">
      <c r="B2517" s="1"/>
      <c r="E2517" s="1"/>
      <c r="I2517" s="1"/>
      <c r="L2517" s="1"/>
      <c r="O2517" s="1"/>
      <c r="V2517" s="1"/>
    </row>
    <row r="2518" spans="2:22" x14ac:dyDescent="0.45">
      <c r="B2518" s="1"/>
      <c r="E2518" s="1"/>
      <c r="I2518" s="1"/>
      <c r="L2518" s="1"/>
      <c r="O2518" s="1"/>
      <c r="V2518" s="1"/>
    </row>
    <row r="2519" spans="2:22" x14ac:dyDescent="0.45">
      <c r="B2519" s="1"/>
      <c r="E2519" s="1"/>
      <c r="I2519" s="1"/>
      <c r="L2519" s="1"/>
      <c r="O2519" s="1"/>
      <c r="V2519" s="1"/>
    </row>
    <row r="2520" spans="2:22" x14ac:dyDescent="0.45">
      <c r="B2520" s="1"/>
      <c r="E2520" s="1"/>
      <c r="I2520" s="1"/>
      <c r="L2520" s="1"/>
      <c r="O2520" s="1"/>
      <c r="V2520" s="1"/>
    </row>
    <row r="2521" spans="2:22" x14ac:dyDescent="0.45">
      <c r="B2521" s="1"/>
      <c r="E2521" s="1"/>
      <c r="I2521" s="1"/>
      <c r="L2521" s="1"/>
      <c r="O2521" s="1"/>
      <c r="V2521" s="1"/>
    </row>
    <row r="2522" spans="2:22" x14ac:dyDescent="0.45">
      <c r="B2522" s="1"/>
      <c r="E2522" s="1"/>
      <c r="I2522" s="1"/>
      <c r="L2522" s="1"/>
      <c r="O2522" s="1"/>
      <c r="V2522" s="1"/>
    </row>
    <row r="2523" spans="2:22" x14ac:dyDescent="0.45">
      <c r="B2523" s="1"/>
      <c r="E2523" s="1"/>
      <c r="I2523" s="1"/>
      <c r="L2523" s="1"/>
      <c r="O2523" s="1"/>
      <c r="V2523" s="1"/>
    </row>
    <row r="2524" spans="2:22" x14ac:dyDescent="0.45">
      <c r="B2524" s="1"/>
      <c r="E2524" s="1"/>
      <c r="I2524" s="1"/>
      <c r="L2524" s="1"/>
      <c r="O2524" s="1"/>
      <c r="V2524" s="1"/>
    </row>
    <row r="2525" spans="2:22" x14ac:dyDescent="0.45">
      <c r="B2525" s="1"/>
      <c r="E2525" s="1"/>
      <c r="I2525" s="1"/>
      <c r="L2525" s="1"/>
      <c r="O2525" s="1"/>
      <c r="V2525" s="1"/>
    </row>
    <row r="2526" spans="2:22" x14ac:dyDescent="0.45">
      <c r="B2526" s="1"/>
      <c r="E2526" s="1"/>
      <c r="I2526" s="1"/>
      <c r="L2526" s="1"/>
      <c r="O2526" s="1"/>
      <c r="V2526" s="1"/>
    </row>
    <row r="2527" spans="2:22" x14ac:dyDescent="0.45">
      <c r="B2527" s="1"/>
      <c r="E2527" s="1"/>
      <c r="I2527" s="1"/>
      <c r="L2527" s="1"/>
      <c r="O2527" s="1"/>
      <c r="V2527" s="1"/>
    </row>
    <row r="2528" spans="2:22" x14ac:dyDescent="0.45">
      <c r="B2528" s="1"/>
      <c r="E2528" s="1"/>
      <c r="I2528" s="1"/>
      <c r="L2528" s="1"/>
      <c r="O2528" s="1"/>
      <c r="V2528" s="1"/>
    </row>
    <row r="2529" spans="2:22" x14ac:dyDescent="0.45">
      <c r="B2529" s="1"/>
      <c r="E2529" s="1"/>
      <c r="I2529" s="1"/>
      <c r="L2529" s="1"/>
      <c r="O2529" s="1"/>
      <c r="V2529" s="1"/>
    </row>
    <row r="2530" spans="2:22" x14ac:dyDescent="0.45">
      <c r="B2530" s="1"/>
      <c r="E2530" s="1"/>
      <c r="I2530" s="1"/>
      <c r="L2530" s="1"/>
      <c r="O2530" s="1"/>
      <c r="V2530" s="1"/>
    </row>
    <row r="2531" spans="2:22" x14ac:dyDescent="0.45">
      <c r="B2531" s="1"/>
      <c r="E2531" s="1"/>
      <c r="I2531" s="1"/>
      <c r="L2531" s="1"/>
      <c r="O2531" s="1"/>
      <c r="V2531" s="1"/>
    </row>
    <row r="2532" spans="2:22" x14ac:dyDescent="0.45">
      <c r="B2532" s="1"/>
      <c r="E2532" s="1"/>
      <c r="I2532" s="1"/>
      <c r="L2532" s="1"/>
      <c r="O2532" s="1"/>
      <c r="V2532" s="1"/>
    </row>
    <row r="2533" spans="2:22" x14ac:dyDescent="0.45">
      <c r="B2533" s="1"/>
      <c r="E2533" s="1"/>
      <c r="I2533" s="1"/>
      <c r="L2533" s="1"/>
      <c r="O2533" s="1"/>
      <c r="V2533" s="1"/>
    </row>
    <row r="2534" spans="2:22" x14ac:dyDescent="0.45">
      <c r="B2534" s="1"/>
      <c r="E2534" s="1"/>
      <c r="I2534" s="1"/>
      <c r="L2534" s="1"/>
      <c r="O2534" s="1"/>
      <c r="V2534" s="1"/>
    </row>
    <row r="2535" spans="2:22" x14ac:dyDescent="0.45">
      <c r="B2535" s="1"/>
      <c r="E2535" s="1"/>
      <c r="I2535" s="1"/>
      <c r="L2535" s="1"/>
      <c r="O2535" s="1"/>
      <c r="V2535" s="1"/>
    </row>
    <row r="2536" spans="2:22" x14ac:dyDescent="0.45">
      <c r="B2536" s="1"/>
      <c r="E2536" s="1"/>
      <c r="I2536" s="1"/>
      <c r="L2536" s="1"/>
      <c r="O2536" s="1"/>
      <c r="V2536" s="1"/>
    </row>
    <row r="2537" spans="2:22" x14ac:dyDescent="0.45">
      <c r="B2537" s="1"/>
      <c r="E2537" s="1"/>
      <c r="I2537" s="1"/>
      <c r="L2537" s="1"/>
      <c r="O2537" s="1"/>
      <c r="V2537" s="1"/>
    </row>
    <row r="2538" spans="2:22" x14ac:dyDescent="0.45">
      <c r="B2538" s="1"/>
      <c r="E2538" s="1"/>
      <c r="I2538" s="1"/>
      <c r="L2538" s="1"/>
      <c r="O2538" s="1"/>
      <c r="V2538" s="1"/>
    </row>
    <row r="2539" spans="2:22" x14ac:dyDescent="0.45">
      <c r="B2539" s="1"/>
      <c r="E2539" s="1"/>
      <c r="I2539" s="1"/>
      <c r="L2539" s="1"/>
      <c r="O2539" s="1"/>
      <c r="V2539" s="1"/>
    </row>
    <row r="2540" spans="2:22" x14ac:dyDescent="0.45">
      <c r="B2540" s="1"/>
      <c r="E2540" s="1"/>
      <c r="I2540" s="1"/>
      <c r="L2540" s="1"/>
      <c r="O2540" s="1"/>
      <c r="V2540" s="1"/>
    </row>
    <row r="2541" spans="2:22" x14ac:dyDescent="0.45">
      <c r="B2541" s="1"/>
      <c r="E2541" s="1"/>
      <c r="I2541" s="1"/>
      <c r="L2541" s="1"/>
      <c r="O2541" s="1"/>
      <c r="V2541" s="1"/>
    </row>
    <row r="2542" spans="2:22" x14ac:dyDescent="0.45">
      <c r="B2542" s="1"/>
      <c r="E2542" s="1"/>
      <c r="I2542" s="1"/>
      <c r="L2542" s="1"/>
      <c r="O2542" s="1"/>
      <c r="V2542" s="1"/>
    </row>
    <row r="2543" spans="2:22" x14ac:dyDescent="0.45">
      <c r="B2543" s="1"/>
      <c r="E2543" s="1"/>
      <c r="I2543" s="1"/>
      <c r="L2543" s="1"/>
      <c r="O2543" s="1"/>
      <c r="V2543" s="1"/>
    </row>
    <row r="2544" spans="2:22" x14ac:dyDescent="0.45">
      <c r="B2544" s="1"/>
      <c r="E2544" s="1"/>
      <c r="I2544" s="1"/>
      <c r="L2544" s="1"/>
      <c r="O2544" s="1"/>
      <c r="V2544" s="1"/>
    </row>
    <row r="2545" spans="2:22" x14ac:dyDescent="0.45">
      <c r="B2545" s="1"/>
      <c r="E2545" s="1"/>
      <c r="I2545" s="1"/>
      <c r="L2545" s="1"/>
      <c r="O2545" s="1"/>
      <c r="V2545" s="1"/>
    </row>
    <row r="2546" spans="2:22" x14ac:dyDescent="0.45">
      <c r="B2546" s="1"/>
      <c r="E2546" s="1"/>
      <c r="I2546" s="1"/>
      <c r="L2546" s="1"/>
      <c r="O2546" s="1"/>
      <c r="V2546" s="1"/>
    </row>
    <row r="2547" spans="2:22" x14ac:dyDescent="0.45">
      <c r="B2547" s="1"/>
      <c r="E2547" s="1"/>
      <c r="I2547" s="1"/>
      <c r="L2547" s="1"/>
      <c r="O2547" s="1"/>
      <c r="V2547" s="1"/>
    </row>
    <row r="2548" spans="2:22" x14ac:dyDescent="0.45">
      <c r="B2548" s="1"/>
      <c r="E2548" s="1"/>
      <c r="I2548" s="1"/>
      <c r="L2548" s="1"/>
      <c r="O2548" s="1"/>
      <c r="V2548" s="1"/>
    </row>
    <row r="2549" spans="2:22" x14ac:dyDescent="0.45">
      <c r="B2549" s="1"/>
      <c r="E2549" s="1"/>
      <c r="I2549" s="1"/>
      <c r="L2549" s="1"/>
      <c r="O2549" s="1"/>
      <c r="V2549" s="1"/>
    </row>
    <row r="2550" spans="2:22" x14ac:dyDescent="0.45">
      <c r="B2550" s="1"/>
      <c r="E2550" s="1"/>
      <c r="I2550" s="1"/>
      <c r="L2550" s="1"/>
      <c r="O2550" s="1"/>
      <c r="V2550" s="1"/>
    </row>
    <row r="2551" spans="2:22" x14ac:dyDescent="0.45">
      <c r="B2551" s="1"/>
      <c r="E2551" s="1"/>
      <c r="I2551" s="1"/>
      <c r="L2551" s="1"/>
      <c r="O2551" s="1"/>
      <c r="V2551" s="1"/>
    </row>
    <row r="2552" spans="2:22" x14ac:dyDescent="0.45">
      <c r="B2552" s="1"/>
      <c r="E2552" s="1"/>
      <c r="I2552" s="1"/>
      <c r="L2552" s="1"/>
      <c r="O2552" s="1"/>
      <c r="V2552" s="1"/>
    </row>
    <row r="2553" spans="2:22" x14ac:dyDescent="0.45">
      <c r="B2553" s="1"/>
      <c r="E2553" s="1"/>
      <c r="I2553" s="1"/>
      <c r="L2553" s="1"/>
      <c r="V2553" s="1"/>
    </row>
    <row r="2554" spans="2:22" x14ac:dyDescent="0.45">
      <c r="B2554" s="1"/>
      <c r="E2554" s="1"/>
      <c r="I2554" s="1"/>
      <c r="L2554" s="1"/>
      <c r="V2554" s="1"/>
    </row>
    <row r="2555" spans="2:22" x14ac:dyDescent="0.45">
      <c r="B2555" s="1"/>
      <c r="E2555" s="1"/>
      <c r="I2555" s="1"/>
      <c r="L2555" s="1"/>
      <c r="V2555" s="1"/>
    </row>
    <row r="2556" spans="2:22" x14ac:dyDescent="0.45">
      <c r="B2556" s="1"/>
      <c r="E2556" s="1"/>
      <c r="I2556" s="1"/>
      <c r="L2556" s="1"/>
      <c r="V2556" s="1"/>
    </row>
    <row r="2557" spans="2:22" x14ac:dyDescent="0.45">
      <c r="B2557" s="1"/>
      <c r="E2557" s="1"/>
      <c r="I2557" s="1"/>
      <c r="L2557" s="1"/>
      <c r="V2557" s="1"/>
    </row>
    <row r="2558" spans="2:22" x14ac:dyDescent="0.45">
      <c r="B2558" s="1"/>
      <c r="E2558" s="1"/>
      <c r="I2558" s="1"/>
      <c r="L2558" s="1"/>
      <c r="V2558" s="1"/>
    </row>
    <row r="2559" spans="2:22" x14ac:dyDescent="0.45">
      <c r="B2559" s="1"/>
      <c r="E2559" s="1"/>
      <c r="I2559" s="1"/>
      <c r="L2559" s="1"/>
      <c r="V2559" s="1"/>
    </row>
    <row r="2560" spans="2:22" x14ac:dyDescent="0.45">
      <c r="B2560" s="1"/>
      <c r="E2560" s="1"/>
      <c r="I2560" s="1"/>
      <c r="L2560" s="1"/>
      <c r="V2560" s="1"/>
    </row>
    <row r="2561" spans="2:22" x14ac:dyDescent="0.45">
      <c r="B2561" s="1"/>
      <c r="E2561" s="1"/>
      <c r="I2561" s="1"/>
      <c r="L2561" s="1"/>
      <c r="V2561" s="1"/>
    </row>
    <row r="2562" spans="2:22" x14ac:dyDescent="0.45">
      <c r="B2562" s="1"/>
      <c r="E2562" s="1"/>
      <c r="I2562" s="1"/>
      <c r="L2562" s="1"/>
      <c r="V2562" s="1"/>
    </row>
    <row r="2563" spans="2:22" x14ac:dyDescent="0.45">
      <c r="B2563" s="1"/>
      <c r="E2563" s="1"/>
      <c r="I2563" s="1"/>
      <c r="L2563" s="1"/>
      <c r="V2563" s="1"/>
    </row>
    <row r="2564" spans="2:22" x14ac:dyDescent="0.45">
      <c r="B2564" s="1"/>
      <c r="E2564" s="1"/>
      <c r="I2564" s="1"/>
      <c r="L2564" s="1"/>
      <c r="V2564" s="1"/>
    </row>
    <row r="2565" spans="2:22" x14ac:dyDescent="0.45">
      <c r="B2565" s="1"/>
      <c r="E2565" s="1"/>
      <c r="I2565" s="1"/>
      <c r="L2565" s="1"/>
      <c r="V2565" s="1"/>
    </row>
    <row r="2566" spans="2:22" x14ac:dyDescent="0.45">
      <c r="B2566" s="1"/>
      <c r="E2566" s="1"/>
      <c r="I2566" s="1"/>
      <c r="L2566" s="1"/>
      <c r="V2566" s="1"/>
    </row>
    <row r="2567" spans="2:22" x14ac:dyDescent="0.45">
      <c r="B2567" s="1"/>
      <c r="E2567" s="1"/>
      <c r="I2567" s="1"/>
      <c r="L2567" s="1"/>
      <c r="V2567" s="1"/>
    </row>
    <row r="2568" spans="2:22" x14ac:dyDescent="0.45">
      <c r="B2568" s="1"/>
      <c r="E2568" s="1"/>
      <c r="L2568" s="1"/>
      <c r="V2568" s="1"/>
    </row>
    <row r="2569" spans="2:22" x14ac:dyDescent="0.45">
      <c r="B2569" s="1"/>
      <c r="E2569" s="1"/>
      <c r="L2569" s="1"/>
      <c r="V2569" s="1"/>
    </row>
    <row r="2570" spans="2:22" x14ac:dyDescent="0.45">
      <c r="B2570" s="1"/>
      <c r="E2570" s="1"/>
      <c r="L2570" s="1"/>
      <c r="V2570" s="1"/>
    </row>
    <row r="2571" spans="2:22" x14ac:dyDescent="0.45">
      <c r="B2571" s="1"/>
      <c r="E2571" s="1"/>
      <c r="L2571" s="1"/>
      <c r="V2571" s="1"/>
    </row>
    <row r="2572" spans="2:22" x14ac:dyDescent="0.45">
      <c r="B2572" s="1"/>
      <c r="E2572" s="1"/>
      <c r="L2572" s="1"/>
      <c r="V2572" s="1"/>
    </row>
    <row r="2573" spans="2:22" x14ac:dyDescent="0.45">
      <c r="B2573" s="1"/>
      <c r="E2573" s="1"/>
      <c r="L2573" s="1"/>
      <c r="V2573" s="1"/>
    </row>
    <row r="2574" spans="2:22" x14ac:dyDescent="0.45">
      <c r="B2574" s="1"/>
      <c r="E2574" s="1"/>
      <c r="L2574" s="1"/>
      <c r="V2574" s="1"/>
    </row>
    <row r="2575" spans="2:22" x14ac:dyDescent="0.45">
      <c r="B2575" s="1"/>
      <c r="E2575" s="1"/>
      <c r="L2575" s="1"/>
      <c r="V2575" s="1"/>
    </row>
    <row r="2576" spans="2:22" x14ac:dyDescent="0.45">
      <c r="B2576" s="1"/>
      <c r="E2576" s="1"/>
      <c r="L2576" s="1"/>
      <c r="V2576" s="1"/>
    </row>
    <row r="2577" spans="2:22" x14ac:dyDescent="0.45">
      <c r="B2577" s="1"/>
      <c r="E2577" s="1"/>
      <c r="L2577" s="1"/>
      <c r="V2577" s="1"/>
    </row>
    <row r="2578" spans="2:22" x14ac:dyDescent="0.45">
      <c r="B2578" s="1"/>
      <c r="E2578" s="1"/>
      <c r="L2578" s="1"/>
      <c r="V2578" s="1"/>
    </row>
    <row r="2579" spans="2:22" x14ac:dyDescent="0.45">
      <c r="B2579" s="1"/>
      <c r="E2579" s="1"/>
      <c r="L2579" s="1"/>
      <c r="V2579" s="1"/>
    </row>
    <row r="2580" spans="2:22" x14ac:dyDescent="0.45">
      <c r="B2580" s="1"/>
      <c r="E2580" s="1"/>
      <c r="L2580" s="1"/>
      <c r="V2580" s="1"/>
    </row>
    <row r="2581" spans="2:22" x14ac:dyDescent="0.45">
      <c r="B2581" s="1"/>
      <c r="E2581" s="1"/>
      <c r="L2581" s="1"/>
      <c r="V2581" s="1"/>
    </row>
    <row r="2582" spans="2:22" x14ac:dyDescent="0.45">
      <c r="B2582" s="1"/>
      <c r="E2582" s="1"/>
      <c r="L2582" s="1"/>
      <c r="V2582" s="1"/>
    </row>
    <row r="2583" spans="2:22" x14ac:dyDescent="0.45">
      <c r="B2583" s="1"/>
      <c r="E2583" s="1"/>
      <c r="L2583" s="1"/>
      <c r="V2583" s="1"/>
    </row>
    <row r="2584" spans="2:22" x14ac:dyDescent="0.45">
      <c r="B2584" s="1"/>
      <c r="E2584" s="1"/>
      <c r="L2584" s="1"/>
      <c r="V2584" s="1"/>
    </row>
    <row r="2585" spans="2:22" x14ac:dyDescent="0.45">
      <c r="B2585" s="1"/>
      <c r="E2585" s="1"/>
      <c r="L2585" s="1"/>
      <c r="V2585" s="1"/>
    </row>
    <row r="2586" spans="2:22" x14ac:dyDescent="0.45">
      <c r="B2586" s="1"/>
      <c r="E2586" s="1"/>
      <c r="L2586" s="1"/>
      <c r="V2586" s="1"/>
    </row>
    <row r="2587" spans="2:22" x14ac:dyDescent="0.45">
      <c r="B2587" s="1"/>
      <c r="E2587" s="1"/>
      <c r="L2587" s="1"/>
      <c r="V2587" s="1"/>
    </row>
    <row r="2588" spans="2:22" x14ac:dyDescent="0.45">
      <c r="B2588" s="1"/>
      <c r="E2588" s="1"/>
      <c r="L2588" s="1"/>
      <c r="V2588" s="1"/>
    </row>
    <row r="2589" spans="2:22" x14ac:dyDescent="0.45">
      <c r="B2589" s="1"/>
      <c r="E2589" s="1"/>
      <c r="L2589" s="1"/>
      <c r="V2589" s="1"/>
    </row>
    <row r="2590" spans="2:22" x14ac:dyDescent="0.45">
      <c r="B2590" s="1"/>
      <c r="E2590" s="1"/>
      <c r="L2590" s="1"/>
      <c r="V2590" s="1"/>
    </row>
    <row r="2591" spans="2:22" x14ac:dyDescent="0.45">
      <c r="B2591" s="1"/>
      <c r="E2591" s="1"/>
      <c r="L2591" s="1"/>
      <c r="V2591" s="1"/>
    </row>
    <row r="2592" spans="2:22" x14ac:dyDescent="0.45">
      <c r="B2592" s="1"/>
      <c r="E2592" s="1"/>
      <c r="L2592" s="1"/>
      <c r="V2592" s="1"/>
    </row>
    <row r="2593" spans="2:22" x14ac:dyDescent="0.45">
      <c r="B2593" s="1"/>
      <c r="E2593" s="1"/>
      <c r="L2593" s="1"/>
      <c r="V2593" s="1"/>
    </row>
    <row r="2594" spans="2:22" x14ac:dyDescent="0.45">
      <c r="B2594" s="1"/>
      <c r="E2594" s="1"/>
      <c r="L2594" s="1"/>
      <c r="V2594" s="1"/>
    </row>
    <row r="2595" spans="2:22" x14ac:dyDescent="0.45">
      <c r="B2595" s="1"/>
      <c r="E2595" s="1"/>
      <c r="L2595" s="1"/>
      <c r="V2595" s="1"/>
    </row>
    <row r="2596" spans="2:22" x14ac:dyDescent="0.45">
      <c r="B2596" s="1"/>
      <c r="E2596" s="1"/>
      <c r="L2596" s="1"/>
      <c r="V2596" s="1"/>
    </row>
    <row r="2597" spans="2:22" x14ac:dyDescent="0.45">
      <c r="B2597" s="1"/>
      <c r="E2597" s="1"/>
      <c r="L2597" s="1"/>
      <c r="V2597" s="1"/>
    </row>
    <row r="2598" spans="2:22" x14ac:dyDescent="0.45">
      <c r="B2598" s="1"/>
      <c r="E2598" s="1"/>
      <c r="L2598" s="1"/>
      <c r="V2598" s="1"/>
    </row>
    <row r="2599" spans="2:22" x14ac:dyDescent="0.45">
      <c r="B2599" s="1"/>
      <c r="E2599" s="1"/>
      <c r="L2599" s="1"/>
      <c r="V2599" s="1"/>
    </row>
    <row r="2600" spans="2:22" x14ac:dyDescent="0.45">
      <c r="B2600" s="1"/>
      <c r="E2600" s="1"/>
      <c r="L2600" s="1"/>
      <c r="V2600" s="1"/>
    </row>
    <row r="2601" spans="2:22" x14ac:dyDescent="0.45">
      <c r="B2601" s="1"/>
      <c r="E2601" s="1"/>
      <c r="L2601" s="1"/>
      <c r="V2601" s="1"/>
    </row>
    <row r="2602" spans="2:22" x14ac:dyDescent="0.45">
      <c r="B2602" s="1"/>
      <c r="E2602" s="1"/>
      <c r="L2602" s="1"/>
      <c r="V2602" s="1"/>
    </row>
    <row r="2603" spans="2:22" x14ac:dyDescent="0.45">
      <c r="B2603" s="1"/>
      <c r="E2603" s="1"/>
      <c r="L2603" s="1"/>
      <c r="V2603" s="1"/>
    </row>
    <row r="2604" spans="2:22" x14ac:dyDescent="0.45">
      <c r="B2604" s="1"/>
      <c r="E2604" s="1"/>
      <c r="L2604" s="1"/>
      <c r="V2604" s="1"/>
    </row>
    <row r="2605" spans="2:22" x14ac:dyDescent="0.45">
      <c r="B2605" s="1"/>
      <c r="E2605" s="1"/>
      <c r="L2605" s="1"/>
      <c r="V2605" s="1"/>
    </row>
    <row r="2606" spans="2:22" x14ac:dyDescent="0.45">
      <c r="B2606" s="1"/>
      <c r="E2606" s="1"/>
      <c r="L2606" s="1"/>
      <c r="V2606" s="1"/>
    </row>
    <row r="2607" spans="2:22" x14ac:dyDescent="0.45">
      <c r="B2607" s="1"/>
      <c r="E2607" s="1"/>
      <c r="L2607" s="1"/>
      <c r="V2607" s="1"/>
    </row>
    <row r="2608" spans="2:22" x14ac:dyDescent="0.45">
      <c r="B2608" s="1"/>
      <c r="E2608" s="1"/>
      <c r="L2608" s="1"/>
      <c r="V2608" s="1"/>
    </row>
    <row r="2609" spans="2:22" x14ac:dyDescent="0.45">
      <c r="B2609" s="1"/>
      <c r="E2609" s="1"/>
      <c r="L2609" s="1"/>
      <c r="V2609" s="1"/>
    </row>
    <row r="2610" spans="2:22" x14ac:dyDescent="0.45">
      <c r="B2610" s="1"/>
      <c r="E2610" s="1"/>
      <c r="L2610" s="1"/>
      <c r="V2610" s="1"/>
    </row>
    <row r="2611" spans="2:22" x14ac:dyDescent="0.45">
      <c r="B2611" s="1"/>
      <c r="E2611" s="1"/>
      <c r="L2611" s="1"/>
      <c r="V2611" s="1"/>
    </row>
    <row r="2612" spans="2:22" x14ac:dyDescent="0.45">
      <c r="B2612" s="1"/>
      <c r="E2612" s="1"/>
      <c r="L2612" s="1"/>
      <c r="V2612" s="1"/>
    </row>
    <row r="2613" spans="2:22" x14ac:dyDescent="0.45">
      <c r="B2613" s="1"/>
      <c r="E2613" s="1"/>
      <c r="L2613" s="1"/>
      <c r="V2613" s="1"/>
    </row>
    <row r="2614" spans="2:22" x14ac:dyDescent="0.45">
      <c r="B2614" s="1"/>
      <c r="E2614" s="1"/>
      <c r="L2614" s="1"/>
      <c r="V2614" s="1"/>
    </row>
    <row r="2615" spans="2:22" x14ac:dyDescent="0.45">
      <c r="B2615" s="1"/>
      <c r="E2615" s="1"/>
      <c r="L2615" s="1"/>
      <c r="V2615" s="1"/>
    </row>
    <row r="2616" spans="2:22" x14ac:dyDescent="0.45">
      <c r="B2616" s="1"/>
      <c r="E2616" s="1"/>
      <c r="L2616" s="1"/>
      <c r="V2616" s="1"/>
    </row>
    <row r="2617" spans="2:22" x14ac:dyDescent="0.45">
      <c r="B2617" s="1"/>
      <c r="E2617" s="1"/>
      <c r="L2617" s="1"/>
      <c r="V2617" s="1"/>
    </row>
    <row r="2618" spans="2:22" x14ac:dyDescent="0.45">
      <c r="B2618" s="1"/>
      <c r="E2618" s="1"/>
      <c r="L2618" s="1"/>
      <c r="V2618" s="1"/>
    </row>
    <row r="2619" spans="2:22" x14ac:dyDescent="0.45">
      <c r="B2619" s="1"/>
      <c r="E2619" s="1"/>
      <c r="L2619" s="1"/>
      <c r="V2619" s="1"/>
    </row>
    <row r="2620" spans="2:22" x14ac:dyDescent="0.45">
      <c r="B2620" s="1"/>
      <c r="E2620" s="1"/>
      <c r="L2620" s="1"/>
    </row>
    <row r="2621" spans="2:22" x14ac:dyDescent="0.45">
      <c r="B2621" s="1"/>
      <c r="E2621" s="1"/>
      <c r="L2621" s="1"/>
    </row>
    <row r="2622" spans="2:22" x14ac:dyDescent="0.45">
      <c r="B2622" s="1"/>
      <c r="E2622" s="1"/>
      <c r="L2622" s="1"/>
    </row>
    <row r="2623" spans="2:22" x14ac:dyDescent="0.45">
      <c r="B2623" s="1"/>
      <c r="E2623" s="1"/>
      <c r="L2623" s="1"/>
    </row>
    <row r="2624" spans="2:22" x14ac:dyDescent="0.45">
      <c r="B2624" s="1"/>
      <c r="E2624" s="1"/>
      <c r="L2624" s="1"/>
    </row>
    <row r="2625" spans="2:12" x14ac:dyDescent="0.45">
      <c r="B2625" s="1"/>
      <c r="E2625" s="1"/>
      <c r="L2625" s="1"/>
    </row>
    <row r="2626" spans="2:12" x14ac:dyDescent="0.45">
      <c r="B2626" s="1"/>
      <c r="E2626" s="1"/>
      <c r="L2626" s="1"/>
    </row>
    <row r="2627" spans="2:12" x14ac:dyDescent="0.45">
      <c r="B2627" s="1"/>
      <c r="E2627" s="1"/>
      <c r="L2627" s="1"/>
    </row>
    <row r="2628" spans="2:12" x14ac:dyDescent="0.45">
      <c r="B2628" s="1"/>
      <c r="E2628" s="1"/>
      <c r="L2628" s="1"/>
    </row>
    <row r="2629" spans="2:12" x14ac:dyDescent="0.45">
      <c r="B2629" s="1"/>
      <c r="E2629" s="1"/>
      <c r="L2629" s="1"/>
    </row>
    <row r="2630" spans="2:12" x14ac:dyDescent="0.45">
      <c r="E2630" s="1"/>
      <c r="L2630" s="1"/>
    </row>
    <row r="2631" spans="2:12" x14ac:dyDescent="0.45">
      <c r="E2631" s="1"/>
      <c r="L2631" s="1"/>
    </row>
    <row r="2632" spans="2:12" x14ac:dyDescent="0.45">
      <c r="E2632" s="1"/>
      <c r="L2632" s="1"/>
    </row>
    <row r="2633" spans="2:12" x14ac:dyDescent="0.45">
      <c r="E2633" s="1"/>
      <c r="L2633" s="1"/>
    </row>
    <row r="2634" spans="2:12" x14ac:dyDescent="0.45">
      <c r="E2634" s="1"/>
      <c r="L2634" s="1"/>
    </row>
    <row r="2635" spans="2:12" x14ac:dyDescent="0.45">
      <c r="E2635" s="1"/>
      <c r="L2635" s="1"/>
    </row>
    <row r="2636" spans="2:12" x14ac:dyDescent="0.45">
      <c r="E2636" s="1"/>
      <c r="L2636" s="1"/>
    </row>
    <row r="2637" spans="2:12" x14ac:dyDescent="0.45">
      <c r="E2637" s="1"/>
      <c r="L2637" s="1"/>
    </row>
    <row r="2638" spans="2:12" x14ac:dyDescent="0.45">
      <c r="E2638" s="1"/>
      <c r="L2638" s="1"/>
    </row>
    <row r="2639" spans="2:12" x14ac:dyDescent="0.45">
      <c r="E2639" s="1"/>
      <c r="L2639" s="1"/>
    </row>
    <row r="2640" spans="2:12" x14ac:dyDescent="0.45">
      <c r="E2640" s="1"/>
      <c r="L2640" s="1"/>
    </row>
    <row r="2641" spans="12:12" x14ac:dyDescent="0.45">
      <c r="L2641" s="1"/>
    </row>
    <row r="2642" spans="12:12" x14ac:dyDescent="0.45">
      <c r="L2642" s="1"/>
    </row>
    <row r="2643" spans="12:12" x14ac:dyDescent="0.45">
      <c r="L2643" s="1"/>
    </row>
    <row r="2644" spans="12:12" x14ac:dyDescent="0.45">
      <c r="L2644" s="1"/>
    </row>
    <row r="2645" spans="12:12" x14ac:dyDescent="0.45">
      <c r="L2645" s="1"/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D24FB-EF44-4152-B1EF-616485510715}">
  <dimension ref="A1:L21"/>
  <sheetViews>
    <sheetView workbookViewId="0">
      <selection activeCell="T12" sqref="T12"/>
    </sheetView>
  </sheetViews>
  <sheetFormatPr defaultRowHeight="14.25" x14ac:dyDescent="0.45"/>
  <cols>
    <col min="1" max="1" width="42.3984375" bestFit="1" customWidth="1"/>
    <col min="3" max="3" width="23.73046875" bestFit="1" customWidth="1"/>
    <col min="5" max="5" width="26.86328125" bestFit="1" customWidth="1"/>
    <col min="7" max="7" width="13" bestFit="1" customWidth="1"/>
    <col min="9" max="9" width="12.53125" bestFit="1" customWidth="1"/>
    <col min="11" max="11" width="18.1328125" bestFit="1" customWidth="1"/>
  </cols>
  <sheetData>
    <row r="1" spans="1:12" ht="14.65" thickBot="1" x14ac:dyDescent="0.5">
      <c r="A1" s="88" t="s">
        <v>3843</v>
      </c>
      <c r="B1" s="22"/>
      <c r="C1" s="88" t="s">
        <v>3883</v>
      </c>
      <c r="D1" s="22"/>
      <c r="E1" s="88" t="s">
        <v>3884</v>
      </c>
      <c r="F1" s="22"/>
      <c r="G1" s="88" t="s">
        <v>3885</v>
      </c>
      <c r="H1" s="22"/>
      <c r="I1" s="88" t="s">
        <v>3886</v>
      </c>
      <c r="J1" s="22"/>
      <c r="K1" s="88" t="s">
        <v>3887</v>
      </c>
    </row>
    <row r="2" spans="1:12" x14ac:dyDescent="0.45">
      <c r="A2" t="s">
        <v>3859</v>
      </c>
      <c r="C2" t="s">
        <v>3860</v>
      </c>
      <c r="E2" t="s">
        <v>3861</v>
      </c>
      <c r="G2" t="s">
        <v>3862</v>
      </c>
      <c r="I2" t="s">
        <v>3866</v>
      </c>
      <c r="K2" t="s">
        <v>3863</v>
      </c>
    </row>
    <row r="3" spans="1:12" x14ac:dyDescent="0.45">
      <c r="A3" t="s">
        <v>3864</v>
      </c>
      <c r="C3" t="s">
        <v>3867</v>
      </c>
      <c r="E3" s="4" t="s">
        <v>3868</v>
      </c>
      <c r="G3" t="s">
        <v>3865</v>
      </c>
      <c r="I3" t="s">
        <v>3869</v>
      </c>
      <c r="K3" s="4" t="s">
        <v>3875</v>
      </c>
    </row>
    <row r="4" spans="1:12" x14ac:dyDescent="0.45">
      <c r="A4" t="s">
        <v>3870</v>
      </c>
      <c r="C4" t="s">
        <v>3871</v>
      </c>
      <c r="E4" t="s">
        <v>3872</v>
      </c>
      <c r="G4" t="s">
        <v>3873</v>
      </c>
      <c r="I4" t="s">
        <v>3874</v>
      </c>
      <c r="K4" t="s">
        <v>3876</v>
      </c>
    </row>
    <row r="5" spans="1:12" x14ac:dyDescent="0.45">
      <c r="A5" t="s">
        <v>3878</v>
      </c>
      <c r="E5" s="4" t="s">
        <v>3881</v>
      </c>
      <c r="G5" t="s">
        <v>3879</v>
      </c>
      <c r="I5" t="s">
        <v>3880</v>
      </c>
      <c r="K5" t="s">
        <v>3877</v>
      </c>
    </row>
    <row r="6" spans="1:12" x14ac:dyDescent="0.45">
      <c r="A6" t="s">
        <v>3882</v>
      </c>
      <c r="E6" t="s">
        <v>3889</v>
      </c>
      <c r="G6" t="s">
        <v>3890</v>
      </c>
      <c r="L6" t="s">
        <v>3888</v>
      </c>
    </row>
    <row r="7" spans="1:12" x14ac:dyDescent="0.45">
      <c r="A7" s="4" t="s">
        <v>3891</v>
      </c>
      <c r="C7" t="s">
        <v>3892</v>
      </c>
      <c r="E7" s="89" t="s">
        <v>3893</v>
      </c>
      <c r="G7" t="s">
        <v>3894</v>
      </c>
      <c r="I7" t="s">
        <v>3895</v>
      </c>
      <c r="K7" t="s">
        <v>3896</v>
      </c>
      <c r="L7" t="s">
        <v>3897</v>
      </c>
    </row>
    <row r="8" spans="1:12" x14ac:dyDescent="0.45">
      <c r="A8" t="s">
        <v>3898</v>
      </c>
      <c r="L8" t="s">
        <v>3899</v>
      </c>
    </row>
    <row r="9" spans="1:12" x14ac:dyDescent="0.45">
      <c r="A9" t="s">
        <v>3900</v>
      </c>
      <c r="C9" t="s">
        <v>3901</v>
      </c>
      <c r="E9" t="s">
        <v>3902</v>
      </c>
      <c r="G9" t="s">
        <v>3903</v>
      </c>
      <c r="I9" t="s">
        <v>3904</v>
      </c>
      <c r="K9" t="s">
        <v>3905</v>
      </c>
    </row>
    <row r="10" spans="1:12" x14ac:dyDescent="0.45">
      <c r="A10" t="s">
        <v>3906</v>
      </c>
      <c r="L10" t="s">
        <v>3907</v>
      </c>
    </row>
    <row r="11" spans="1:12" x14ac:dyDescent="0.45">
      <c r="A11" t="s">
        <v>3908</v>
      </c>
      <c r="C11" t="s">
        <v>3912</v>
      </c>
      <c r="E11" t="s">
        <v>3911</v>
      </c>
      <c r="G11" t="s">
        <v>3913</v>
      </c>
      <c r="I11" t="s">
        <v>3914</v>
      </c>
      <c r="K11" t="s">
        <v>3915</v>
      </c>
    </row>
    <row r="12" spans="1:12" x14ac:dyDescent="0.45">
      <c r="A12" s="4" t="s">
        <v>3909</v>
      </c>
      <c r="C12" t="s">
        <v>3916</v>
      </c>
      <c r="E12" t="s">
        <v>3917</v>
      </c>
      <c r="G12" t="s">
        <v>3918</v>
      </c>
      <c r="I12" t="s">
        <v>3919</v>
      </c>
      <c r="K12" t="s">
        <v>3920</v>
      </c>
    </row>
    <row r="13" spans="1:12" x14ac:dyDescent="0.45">
      <c r="A13" s="4" t="s">
        <v>3910</v>
      </c>
      <c r="C13" t="s">
        <v>3921</v>
      </c>
      <c r="E13" t="s">
        <v>3922</v>
      </c>
      <c r="G13" s="4" t="s">
        <v>3929</v>
      </c>
      <c r="I13" t="s">
        <v>3923</v>
      </c>
      <c r="K13" t="s">
        <v>3924</v>
      </c>
    </row>
    <row r="14" spans="1:12" x14ac:dyDescent="0.45">
      <c r="A14" t="s">
        <v>3925</v>
      </c>
      <c r="C14" t="s">
        <v>3927</v>
      </c>
      <c r="E14" t="s">
        <v>3928</v>
      </c>
      <c r="G14" s="4" t="s">
        <v>3935</v>
      </c>
      <c r="I14" t="s">
        <v>3930</v>
      </c>
      <c r="K14" t="s">
        <v>3931</v>
      </c>
    </row>
    <row r="15" spans="1:12" x14ac:dyDescent="0.45">
      <c r="A15" t="s">
        <v>3926</v>
      </c>
      <c r="C15" t="s">
        <v>3932</v>
      </c>
      <c r="E15" t="s">
        <v>3933</v>
      </c>
      <c r="G15" s="4" t="s">
        <v>3936</v>
      </c>
      <c r="I15" t="s">
        <v>3934</v>
      </c>
      <c r="K15" t="s">
        <v>3937</v>
      </c>
      <c r="L15" s="4" t="s">
        <v>3938</v>
      </c>
    </row>
    <row r="16" spans="1:12" x14ac:dyDescent="0.45">
      <c r="A16" t="s">
        <v>3939</v>
      </c>
      <c r="E16" t="s">
        <v>3945</v>
      </c>
      <c r="G16" s="89" t="s">
        <v>3946</v>
      </c>
      <c r="I16" t="s">
        <v>3947</v>
      </c>
      <c r="K16" t="s">
        <v>3950</v>
      </c>
    </row>
    <row r="17" spans="1:12" x14ac:dyDescent="0.45">
      <c r="A17" s="4" t="s">
        <v>3940</v>
      </c>
      <c r="G17" s="89" t="s">
        <v>3948</v>
      </c>
      <c r="I17" t="s">
        <v>3949</v>
      </c>
      <c r="K17" t="s">
        <v>3951</v>
      </c>
      <c r="L17" t="s">
        <v>3952</v>
      </c>
    </row>
    <row r="18" spans="1:12" x14ac:dyDescent="0.45">
      <c r="A18" s="4" t="s">
        <v>3941</v>
      </c>
      <c r="G18" s="89" t="s">
        <v>3953</v>
      </c>
      <c r="I18" t="s">
        <v>3955</v>
      </c>
      <c r="K18" t="s">
        <v>3957</v>
      </c>
    </row>
    <row r="19" spans="1:12" x14ac:dyDescent="0.45">
      <c r="A19" s="4" t="s">
        <v>3942</v>
      </c>
      <c r="G19" s="89" t="s">
        <v>3954</v>
      </c>
      <c r="I19" t="s">
        <v>3956</v>
      </c>
      <c r="K19" t="s">
        <v>3958</v>
      </c>
    </row>
    <row r="20" spans="1:12" x14ac:dyDescent="0.45">
      <c r="A20" s="4" t="s">
        <v>3943</v>
      </c>
      <c r="G20" s="89" t="s">
        <v>3959</v>
      </c>
      <c r="I20" t="s">
        <v>3960</v>
      </c>
      <c r="K20" t="s">
        <v>3961</v>
      </c>
      <c r="L20" t="s">
        <v>3962</v>
      </c>
    </row>
    <row r="21" spans="1:12" x14ac:dyDescent="0.45">
      <c r="A21" s="4" t="s">
        <v>3944</v>
      </c>
      <c r="E21" t="s">
        <v>3965</v>
      </c>
      <c r="G21" s="89" t="s">
        <v>3963</v>
      </c>
      <c r="I21" t="s">
        <v>3964</v>
      </c>
      <c r="K21" t="s">
        <v>3966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AB758-CA37-46A1-AC56-B3753A937BF4}">
  <sheetPr codeName="Sheet3"/>
  <dimension ref="B1:AC2612"/>
  <sheetViews>
    <sheetView zoomScale="90" zoomScaleNormal="90" workbookViewId="0">
      <selection activeCell="P3" sqref="P3"/>
    </sheetView>
  </sheetViews>
  <sheetFormatPr defaultRowHeight="14.25" x14ac:dyDescent="0.45"/>
  <cols>
    <col min="2" max="2" width="10.19921875" bestFit="1" customWidth="1"/>
    <col min="3" max="3" width="12.19921875" bestFit="1" customWidth="1"/>
    <col min="5" max="5" width="10.19921875" bestFit="1" customWidth="1"/>
    <col min="9" max="9" width="12.33203125" customWidth="1"/>
    <col min="10" max="10" width="16.59765625" customWidth="1"/>
    <col min="12" max="12" width="10.19921875" bestFit="1" customWidth="1"/>
    <col min="15" max="15" width="10.19921875" bestFit="1" customWidth="1"/>
    <col min="25" max="25" width="10.19921875" bestFit="1" customWidth="1"/>
    <col min="28" max="28" width="10.19921875" bestFit="1" customWidth="1"/>
  </cols>
  <sheetData>
    <row r="1" spans="2:29" x14ac:dyDescent="0.45">
      <c r="C1" t="s">
        <v>2</v>
      </c>
      <c r="E1" t="s">
        <v>169</v>
      </c>
      <c r="H1" t="s">
        <v>2619</v>
      </c>
      <c r="L1" t="s">
        <v>2620</v>
      </c>
      <c r="O1" s="4" t="s">
        <v>2624</v>
      </c>
      <c r="T1" t="s">
        <v>2630</v>
      </c>
      <c r="Y1" t="s">
        <v>2631</v>
      </c>
      <c r="AB1" t="s">
        <v>3791</v>
      </c>
    </row>
    <row r="2" spans="2:29" x14ac:dyDescent="0.45">
      <c r="B2" t="s">
        <v>0</v>
      </c>
      <c r="C2" t="s">
        <v>1</v>
      </c>
      <c r="E2" t="s">
        <v>0</v>
      </c>
      <c r="F2" t="s">
        <v>1</v>
      </c>
      <c r="H2" s="2" t="s">
        <v>0</v>
      </c>
      <c r="I2" s="2" t="s">
        <v>181</v>
      </c>
      <c r="J2" s="2" t="s">
        <v>2618</v>
      </c>
      <c r="L2" t="s">
        <v>0</v>
      </c>
      <c r="M2" t="s">
        <v>1</v>
      </c>
      <c r="O2" t="s">
        <v>0</v>
      </c>
      <c r="P2" t="s">
        <v>2621</v>
      </c>
      <c r="Q2" t="s">
        <v>2622</v>
      </c>
      <c r="R2" t="s">
        <v>2623</v>
      </c>
      <c r="T2" s="2" t="s">
        <v>0</v>
      </c>
      <c r="U2" s="2" t="s">
        <v>2629</v>
      </c>
      <c r="V2" s="2" t="s">
        <v>2628</v>
      </c>
      <c r="W2" s="2" t="s">
        <v>2627</v>
      </c>
      <c r="Y2" t="s">
        <v>0</v>
      </c>
      <c r="Z2" t="s">
        <v>1</v>
      </c>
      <c r="AB2" t="s">
        <v>0</v>
      </c>
      <c r="AC2" t="s">
        <v>1</v>
      </c>
    </row>
    <row r="3" spans="2:29" x14ac:dyDescent="0.45">
      <c r="B3" s="1">
        <v>43777</v>
      </c>
      <c r="C3">
        <v>4.3099999999999996</v>
      </c>
      <c r="E3" s="1">
        <v>43777</v>
      </c>
      <c r="F3">
        <v>69.05</v>
      </c>
      <c r="H3" t="s">
        <v>168</v>
      </c>
      <c r="I3">
        <v>1.849</v>
      </c>
      <c r="J3">
        <v>0.90366017764791795</v>
      </c>
      <c r="L3" s="1">
        <v>43780</v>
      </c>
      <c r="O3" s="1">
        <v>43777</v>
      </c>
      <c r="P3">
        <v>1.849</v>
      </c>
      <c r="Q3">
        <v>1.7164999999999999</v>
      </c>
      <c r="R3">
        <v>0.13250000000000001</v>
      </c>
      <c r="T3" t="s">
        <v>168</v>
      </c>
      <c r="U3">
        <v>3093.08</v>
      </c>
      <c r="V3">
        <v>2.96080475071774</v>
      </c>
      <c r="W3">
        <v>9.7750000000000004</v>
      </c>
      <c r="Y3" s="1">
        <v>43777</v>
      </c>
      <c r="Z3">
        <v>326.84500000000003</v>
      </c>
      <c r="AB3" s="1">
        <v>43777</v>
      </c>
      <c r="AC3">
        <v>-9.3800000000000008</v>
      </c>
    </row>
    <row r="4" spans="2:29" x14ac:dyDescent="0.45">
      <c r="B4" s="1">
        <v>43776</v>
      </c>
      <c r="C4">
        <v>4.4000000000000004</v>
      </c>
      <c r="E4" s="1">
        <v>43776</v>
      </c>
      <c r="F4">
        <v>70.27</v>
      </c>
      <c r="H4" t="s">
        <v>167</v>
      </c>
      <c r="I4">
        <v>1.8335999999999999</v>
      </c>
      <c r="J4">
        <v>0.89241424424609805</v>
      </c>
      <c r="L4" s="1">
        <v>43777</v>
      </c>
      <c r="M4">
        <v>12.07</v>
      </c>
      <c r="O4" s="1">
        <v>43776</v>
      </c>
      <c r="P4">
        <v>1.8335999999999999</v>
      </c>
      <c r="Q4">
        <v>1.7054</v>
      </c>
      <c r="R4">
        <v>0.12820000000000001</v>
      </c>
      <c r="T4" t="s">
        <v>167</v>
      </c>
      <c r="U4">
        <v>3085.18</v>
      </c>
      <c r="V4">
        <v>3.5061255901176498</v>
      </c>
      <c r="W4">
        <v>10.3878</v>
      </c>
      <c r="Y4" s="1">
        <v>43776</v>
      </c>
      <c r="Z4">
        <v>325.10500000000002</v>
      </c>
      <c r="AB4" s="1">
        <v>43776</v>
      </c>
      <c r="AC4">
        <v>-8.6300000000000008</v>
      </c>
    </row>
    <row r="5" spans="2:29" x14ac:dyDescent="0.45">
      <c r="B5" s="1">
        <v>43775</v>
      </c>
      <c r="C5">
        <v>4.08</v>
      </c>
      <c r="E5" s="1">
        <v>43775</v>
      </c>
      <c r="F5">
        <v>66.400000000000006</v>
      </c>
      <c r="H5" t="s">
        <v>166</v>
      </c>
      <c r="I5">
        <v>1.7443</v>
      </c>
      <c r="J5">
        <v>0.80090797432247796</v>
      </c>
      <c r="L5" s="1">
        <v>43776</v>
      </c>
      <c r="M5">
        <v>12.73</v>
      </c>
      <c r="O5" s="1">
        <v>43775</v>
      </c>
      <c r="P5">
        <v>1.7443</v>
      </c>
      <c r="Q5">
        <v>1.6519999999999999</v>
      </c>
      <c r="R5">
        <v>9.2299999999999993E-2</v>
      </c>
      <c r="T5" t="s">
        <v>166</v>
      </c>
      <c r="U5">
        <v>3076.78</v>
      </c>
      <c r="V5">
        <v>7.6139189358654296</v>
      </c>
      <c r="W5">
        <v>10.3385</v>
      </c>
      <c r="Y5" s="1">
        <v>43775</v>
      </c>
      <c r="Z5">
        <v>326.80900000000003</v>
      </c>
      <c r="AB5" s="1">
        <v>43775</v>
      </c>
      <c r="AC5">
        <v>-8.3800000000000008</v>
      </c>
    </row>
    <row r="6" spans="2:29" x14ac:dyDescent="0.45">
      <c r="B6" s="1">
        <v>43774</v>
      </c>
      <c r="C6">
        <v>4.09</v>
      </c>
      <c r="E6" s="1">
        <v>43774</v>
      </c>
      <c r="F6">
        <v>66.5</v>
      </c>
      <c r="H6" t="s">
        <v>165</v>
      </c>
      <c r="I6">
        <v>1.7749999999999999</v>
      </c>
      <c r="J6">
        <v>1.2116258223285501</v>
      </c>
      <c r="L6" s="1">
        <v>43775</v>
      </c>
      <c r="M6">
        <v>12.62</v>
      </c>
      <c r="O6" s="1">
        <v>43774</v>
      </c>
      <c r="P6">
        <v>1.7749999999999999</v>
      </c>
      <c r="Q6">
        <v>1.6698</v>
      </c>
      <c r="R6">
        <v>0.1052</v>
      </c>
      <c r="T6" t="s">
        <v>165</v>
      </c>
      <c r="U6">
        <v>3074.62</v>
      </c>
      <c r="V6">
        <v>9.1218409140349603</v>
      </c>
      <c r="W6">
        <v>10.5124</v>
      </c>
      <c r="Y6" s="1">
        <v>43774</v>
      </c>
      <c r="Z6">
        <v>325.80799999999999</v>
      </c>
      <c r="AB6" s="1">
        <v>43774</v>
      </c>
      <c r="AC6">
        <v>-8.3800000000000008</v>
      </c>
    </row>
    <row r="7" spans="2:29" x14ac:dyDescent="0.45">
      <c r="B7" s="1">
        <v>43773</v>
      </c>
      <c r="C7">
        <v>4.05</v>
      </c>
      <c r="E7" s="1">
        <v>43773</v>
      </c>
      <c r="F7">
        <v>64.66</v>
      </c>
      <c r="H7" t="s">
        <v>164</v>
      </c>
      <c r="I7">
        <v>1.6975</v>
      </c>
      <c r="J7">
        <v>1.19603224594211</v>
      </c>
      <c r="L7" s="1">
        <v>43774</v>
      </c>
      <c r="M7">
        <v>13.1</v>
      </c>
      <c r="O7" s="1">
        <v>43773</v>
      </c>
      <c r="P7">
        <v>1.6975</v>
      </c>
      <c r="Q7">
        <v>1.6335999999999999</v>
      </c>
      <c r="R7">
        <v>6.3899999999999998E-2</v>
      </c>
      <c r="T7" t="s">
        <v>164</v>
      </c>
      <c r="U7">
        <v>3078.27</v>
      </c>
      <c r="V7">
        <v>8.32979097799379</v>
      </c>
      <c r="W7">
        <v>10.182</v>
      </c>
      <c r="Y7" s="1">
        <v>43773</v>
      </c>
      <c r="Z7">
        <v>324.803</v>
      </c>
      <c r="AB7" s="1">
        <v>43773</v>
      </c>
      <c r="AC7">
        <v>-8.1300000000000008</v>
      </c>
    </row>
    <row r="8" spans="2:29" x14ac:dyDescent="0.45">
      <c r="B8" s="1">
        <v>43770</v>
      </c>
      <c r="C8">
        <v>4.0599999999999996</v>
      </c>
      <c r="E8" s="1">
        <v>43770</v>
      </c>
      <c r="F8">
        <v>64.8</v>
      </c>
      <c r="H8" t="s">
        <v>163</v>
      </c>
      <c r="I8">
        <v>1.6278999999999999</v>
      </c>
      <c r="J8">
        <v>0.83942765223295601</v>
      </c>
      <c r="L8" s="1">
        <v>43773</v>
      </c>
      <c r="M8">
        <v>12.83</v>
      </c>
      <c r="O8" s="1">
        <v>43770</v>
      </c>
      <c r="P8">
        <v>1.6278999999999999</v>
      </c>
      <c r="Q8">
        <v>1.5921000000000001</v>
      </c>
      <c r="R8">
        <v>3.5799999999999998E-2</v>
      </c>
      <c r="T8" t="s">
        <v>163</v>
      </c>
      <c r="U8">
        <v>3066.91</v>
      </c>
      <c r="V8">
        <v>8.9588013815959897</v>
      </c>
      <c r="W8">
        <v>9.7994000000000003</v>
      </c>
      <c r="Y8" s="1">
        <v>43770</v>
      </c>
      <c r="Z8">
        <v>329.71100000000001</v>
      </c>
      <c r="AB8" s="1">
        <v>43770</v>
      </c>
      <c r="AC8">
        <v>-8.3800000000000008</v>
      </c>
    </row>
    <row r="9" spans="2:29" x14ac:dyDescent="0.45">
      <c r="B9" s="1">
        <v>43769</v>
      </c>
      <c r="C9">
        <v>4.26</v>
      </c>
      <c r="E9" s="1">
        <v>43769</v>
      </c>
      <c r="F9">
        <v>67.655000000000001</v>
      </c>
      <c r="H9" t="s">
        <v>162</v>
      </c>
      <c r="I9">
        <v>1.6020000000000001</v>
      </c>
      <c r="J9">
        <v>0.98230375478599696</v>
      </c>
      <c r="L9" s="1">
        <v>43770</v>
      </c>
      <c r="M9">
        <v>12.3</v>
      </c>
      <c r="O9" s="1">
        <v>43769</v>
      </c>
      <c r="P9">
        <v>1.6020000000000001</v>
      </c>
      <c r="Q9">
        <v>1.5515000000000001</v>
      </c>
      <c r="R9">
        <v>5.0500000000000003E-2</v>
      </c>
      <c r="T9" t="s">
        <v>162</v>
      </c>
      <c r="U9">
        <v>3037.56</v>
      </c>
      <c r="V9">
        <v>6.2624914539730003</v>
      </c>
      <c r="W9">
        <v>10.620900000000001</v>
      </c>
      <c r="Y9" s="1">
        <v>43769</v>
      </c>
      <c r="Z9">
        <v>337.57799999999997</v>
      </c>
      <c r="AB9" s="1">
        <v>43769</v>
      </c>
      <c r="AC9">
        <v>-8.98</v>
      </c>
    </row>
    <row r="10" spans="2:29" x14ac:dyDescent="0.45">
      <c r="B10" s="1">
        <v>43768</v>
      </c>
      <c r="C10">
        <v>4.25</v>
      </c>
      <c r="E10" s="1">
        <v>43768</v>
      </c>
      <c r="F10">
        <v>65.94</v>
      </c>
      <c r="H10" t="s">
        <v>161</v>
      </c>
      <c r="I10">
        <v>1.6876</v>
      </c>
      <c r="J10">
        <v>0.79764975605420596</v>
      </c>
      <c r="L10" s="1">
        <v>43769</v>
      </c>
      <c r="M10">
        <v>13.22</v>
      </c>
      <c r="O10" s="1">
        <v>43768</v>
      </c>
      <c r="P10">
        <v>1.6876</v>
      </c>
      <c r="Q10">
        <v>1.6268</v>
      </c>
      <c r="R10">
        <v>6.08E-2</v>
      </c>
      <c r="T10" t="s">
        <v>161</v>
      </c>
      <c r="U10">
        <v>3046.77</v>
      </c>
      <c r="V10">
        <v>4.4126860141297399</v>
      </c>
      <c r="W10">
        <v>10.1135</v>
      </c>
      <c r="Y10" s="1">
        <v>43768</v>
      </c>
      <c r="Z10">
        <v>331.94400000000002</v>
      </c>
      <c r="AB10" s="1">
        <v>43768</v>
      </c>
      <c r="AC10">
        <v>-8.5</v>
      </c>
    </row>
    <row r="11" spans="2:29" x14ac:dyDescent="0.45">
      <c r="B11" s="1">
        <v>43767</v>
      </c>
      <c r="C11">
        <v>4.38</v>
      </c>
      <c r="E11" s="1">
        <v>43767</v>
      </c>
      <c r="F11">
        <v>67.5</v>
      </c>
      <c r="H11" t="s">
        <v>160</v>
      </c>
      <c r="I11">
        <v>1.7544999999999999</v>
      </c>
      <c r="J11">
        <v>0.39609131943699</v>
      </c>
      <c r="L11" s="1">
        <v>43768</v>
      </c>
      <c r="M11">
        <v>12.33</v>
      </c>
      <c r="O11" s="1">
        <v>43767</v>
      </c>
      <c r="P11">
        <v>1.7544999999999999</v>
      </c>
      <c r="Q11">
        <v>1.6692</v>
      </c>
      <c r="R11">
        <v>8.5300000000000001E-2</v>
      </c>
      <c r="T11" t="s">
        <v>160</v>
      </c>
      <c r="U11">
        <v>3036.89</v>
      </c>
      <c r="V11">
        <v>4.4805406849016203</v>
      </c>
      <c r="W11">
        <v>10.9595</v>
      </c>
      <c r="Y11" s="1">
        <v>43767</v>
      </c>
      <c r="Z11">
        <v>332.601</v>
      </c>
      <c r="AB11" s="1">
        <v>43767</v>
      </c>
      <c r="AC11">
        <v>-8.5</v>
      </c>
    </row>
    <row r="12" spans="2:29" x14ac:dyDescent="0.45">
      <c r="B12" s="1">
        <v>43766</v>
      </c>
      <c r="C12">
        <v>4.41</v>
      </c>
      <c r="E12" s="1">
        <v>43766</v>
      </c>
      <c r="F12">
        <v>68.150000000000006</v>
      </c>
      <c r="H12" t="s">
        <v>159</v>
      </c>
      <c r="I12">
        <v>1.7602</v>
      </c>
      <c r="J12">
        <v>0.38533290801591602</v>
      </c>
      <c r="L12" s="1">
        <v>43767</v>
      </c>
      <c r="M12">
        <v>13.2</v>
      </c>
      <c r="O12" s="1">
        <v>43766</v>
      </c>
      <c r="P12">
        <v>1.7602</v>
      </c>
      <c r="Q12">
        <v>1.6721999999999999</v>
      </c>
      <c r="R12">
        <v>8.7999999999999995E-2</v>
      </c>
      <c r="T12" t="s">
        <v>159</v>
      </c>
      <c r="U12">
        <v>3039.42</v>
      </c>
      <c r="V12">
        <v>2.5461262554187201</v>
      </c>
      <c r="W12">
        <v>10.8041</v>
      </c>
      <c r="Y12" s="1">
        <v>43766</v>
      </c>
      <c r="Z12">
        <v>330.238</v>
      </c>
      <c r="AB12" s="1">
        <v>43766</v>
      </c>
      <c r="AC12">
        <v>-8.25</v>
      </c>
    </row>
    <row r="13" spans="2:29" x14ac:dyDescent="0.45">
      <c r="B13" s="1">
        <v>43763</v>
      </c>
      <c r="C13">
        <v>4.3499999999999996</v>
      </c>
      <c r="E13" s="1">
        <v>43763</v>
      </c>
      <c r="F13">
        <v>66.900000000000006</v>
      </c>
      <c r="H13" t="s">
        <v>158</v>
      </c>
      <c r="I13">
        <v>1.712</v>
      </c>
      <c r="J13">
        <v>0.44752333272504902</v>
      </c>
      <c r="L13" s="1">
        <v>43766</v>
      </c>
      <c r="M13">
        <v>13.11</v>
      </c>
      <c r="O13" s="1">
        <v>43763</v>
      </c>
      <c r="P13">
        <v>1.712</v>
      </c>
      <c r="Q13">
        <v>1.6503000000000001</v>
      </c>
      <c r="R13">
        <v>6.1699999999999998E-2</v>
      </c>
      <c r="T13" t="s">
        <v>158</v>
      </c>
      <c r="U13">
        <v>3022.55</v>
      </c>
      <c r="V13">
        <v>5.4419831037265904</v>
      </c>
      <c r="W13">
        <v>10.4749</v>
      </c>
      <c r="Y13" s="1">
        <v>43763</v>
      </c>
      <c r="Z13">
        <v>332.04500000000002</v>
      </c>
      <c r="AB13" s="1">
        <v>43763</v>
      </c>
      <c r="AC13">
        <v>-8.25</v>
      </c>
    </row>
    <row r="14" spans="2:29" x14ac:dyDescent="0.45">
      <c r="B14" s="1">
        <v>43762</v>
      </c>
      <c r="C14">
        <v>4.47</v>
      </c>
      <c r="E14" s="1">
        <v>43762</v>
      </c>
      <c r="F14">
        <v>69.63</v>
      </c>
      <c r="H14" t="s">
        <v>157</v>
      </c>
      <c r="I14">
        <v>1.6894</v>
      </c>
      <c r="J14">
        <v>0.60354889335220396</v>
      </c>
      <c r="L14" s="1">
        <v>43763</v>
      </c>
      <c r="M14">
        <v>12.65</v>
      </c>
      <c r="O14" s="1">
        <v>43762</v>
      </c>
      <c r="P14">
        <v>1.6894</v>
      </c>
      <c r="Q14">
        <v>1.6128</v>
      </c>
      <c r="R14">
        <v>7.6600000000000001E-2</v>
      </c>
      <c r="T14" t="s">
        <v>157</v>
      </c>
      <c r="U14">
        <v>3010.29</v>
      </c>
      <c r="V14">
        <v>6.9230674707831401</v>
      </c>
      <c r="W14">
        <v>11.57</v>
      </c>
      <c r="Y14" s="1">
        <v>43762</v>
      </c>
      <c r="Z14">
        <v>334.06700000000001</v>
      </c>
      <c r="AB14" s="1">
        <v>43762</v>
      </c>
      <c r="AC14">
        <v>-7.75</v>
      </c>
    </row>
    <row r="15" spans="2:29" x14ac:dyDescent="0.45">
      <c r="B15" s="1">
        <v>43761</v>
      </c>
      <c r="C15">
        <v>4.66</v>
      </c>
      <c r="E15" s="1">
        <v>43761</v>
      </c>
      <c r="F15">
        <v>71.53</v>
      </c>
      <c r="H15" t="s">
        <v>156</v>
      </c>
      <c r="I15">
        <v>1.6895</v>
      </c>
      <c r="J15">
        <v>0.61079269532851299</v>
      </c>
      <c r="L15" s="1">
        <v>43762</v>
      </c>
      <c r="M15">
        <v>13.71</v>
      </c>
      <c r="O15" s="1">
        <v>43761</v>
      </c>
      <c r="P15">
        <v>1.6895</v>
      </c>
      <c r="Q15">
        <v>1.6222000000000001</v>
      </c>
      <c r="R15">
        <v>6.7299999999999999E-2</v>
      </c>
      <c r="T15" t="s">
        <v>156</v>
      </c>
      <c r="U15">
        <v>3004.52</v>
      </c>
      <c r="V15">
        <v>8.4293083652761194</v>
      </c>
      <c r="W15">
        <v>11.8636</v>
      </c>
      <c r="Y15" s="1">
        <v>43761</v>
      </c>
      <c r="Z15">
        <v>332.74200000000002</v>
      </c>
      <c r="AB15" s="1">
        <v>43761</v>
      </c>
      <c r="AC15">
        <v>-7.5</v>
      </c>
    </row>
    <row r="16" spans="2:29" x14ac:dyDescent="0.45">
      <c r="B16" s="1">
        <v>43760</v>
      </c>
      <c r="C16">
        <v>4.6900000000000004</v>
      </c>
      <c r="E16" s="1">
        <v>43760</v>
      </c>
      <c r="F16">
        <v>73.45</v>
      </c>
      <c r="H16" t="s">
        <v>155</v>
      </c>
      <c r="I16">
        <v>1.6929000000000001</v>
      </c>
      <c r="J16">
        <v>0.61050174719924899</v>
      </c>
      <c r="L16" s="1">
        <v>43761</v>
      </c>
      <c r="M16">
        <v>14.01</v>
      </c>
      <c r="O16" s="1">
        <v>43760</v>
      </c>
      <c r="P16">
        <v>1.6929000000000001</v>
      </c>
      <c r="Q16">
        <v>1.6145</v>
      </c>
      <c r="R16">
        <v>7.8399999999999997E-2</v>
      </c>
      <c r="T16" t="s">
        <v>155</v>
      </c>
      <c r="U16">
        <v>2995.99</v>
      </c>
      <c r="V16">
        <v>8.4097110136102504</v>
      </c>
      <c r="W16">
        <v>12.446999999999999</v>
      </c>
      <c r="Y16" s="1">
        <v>43760</v>
      </c>
      <c r="Z16">
        <v>335.77699999999999</v>
      </c>
      <c r="AB16" s="1">
        <v>43760</v>
      </c>
      <c r="AC16">
        <v>-6.88</v>
      </c>
    </row>
    <row r="17" spans="2:29" x14ac:dyDescent="0.45">
      <c r="B17" s="1">
        <v>43759</v>
      </c>
      <c r="C17">
        <v>4.8</v>
      </c>
      <c r="E17" s="1">
        <v>43759</v>
      </c>
      <c r="F17">
        <v>74.430000000000007</v>
      </c>
      <c r="H17" t="s">
        <v>154</v>
      </c>
      <c r="I17">
        <v>1.7370000000000001</v>
      </c>
      <c r="J17">
        <v>0.54898450190632397</v>
      </c>
      <c r="L17" s="1">
        <v>43760</v>
      </c>
      <c r="M17">
        <v>14.46</v>
      </c>
      <c r="O17" s="1">
        <v>43759</v>
      </c>
      <c r="P17">
        <v>1.7370000000000001</v>
      </c>
      <c r="Q17">
        <v>1.6475</v>
      </c>
      <c r="R17">
        <v>8.9499999999999996E-2</v>
      </c>
      <c r="T17" t="s">
        <v>154</v>
      </c>
      <c r="U17">
        <v>3006.72</v>
      </c>
      <c r="V17">
        <v>7.8196314211209099</v>
      </c>
      <c r="W17">
        <v>11.959899999999999</v>
      </c>
      <c r="Y17" s="1">
        <v>43759</v>
      </c>
      <c r="Z17">
        <v>332.84500000000003</v>
      </c>
      <c r="AB17" s="1">
        <v>43759</v>
      </c>
      <c r="AC17">
        <v>-6.5</v>
      </c>
    </row>
    <row r="18" spans="2:29" x14ac:dyDescent="0.45">
      <c r="B18" s="1">
        <v>43756</v>
      </c>
      <c r="C18">
        <v>4.79</v>
      </c>
      <c r="E18" s="1">
        <v>43756</v>
      </c>
      <c r="F18">
        <v>74.2</v>
      </c>
      <c r="H18" t="s">
        <v>153</v>
      </c>
      <c r="I18">
        <v>1.6896</v>
      </c>
      <c r="J18">
        <v>0.547777068401614</v>
      </c>
      <c r="L18" s="1">
        <v>43759</v>
      </c>
      <c r="M18">
        <v>14</v>
      </c>
      <c r="O18" s="1">
        <v>43756</v>
      </c>
      <c r="P18">
        <v>1.6896</v>
      </c>
      <c r="Q18">
        <v>1.6172</v>
      </c>
      <c r="R18">
        <v>7.2400000000000006E-2</v>
      </c>
      <c r="T18" t="s">
        <v>153</v>
      </c>
      <c r="U18">
        <v>2986.2</v>
      </c>
      <c r="V18">
        <v>9.9324637515472105</v>
      </c>
      <c r="W18">
        <v>12.3246</v>
      </c>
      <c r="Y18" s="1">
        <v>43756</v>
      </c>
      <c r="Z18">
        <v>337.60899999999998</v>
      </c>
      <c r="AB18" s="1">
        <v>43756</v>
      </c>
      <c r="AC18">
        <v>-6.63</v>
      </c>
    </row>
    <row r="19" spans="2:29" x14ac:dyDescent="0.45">
      <c r="B19" s="1">
        <v>43755</v>
      </c>
      <c r="C19">
        <v>4.76</v>
      </c>
      <c r="E19" s="1">
        <v>43755</v>
      </c>
      <c r="F19">
        <v>75.7</v>
      </c>
      <c r="H19" t="s">
        <v>152</v>
      </c>
      <c r="I19">
        <v>1.6779999999999999</v>
      </c>
      <c r="J19">
        <v>0.55131284222299803</v>
      </c>
      <c r="L19" s="1">
        <v>43756</v>
      </c>
      <c r="M19">
        <v>14.25</v>
      </c>
      <c r="O19" s="1">
        <v>43755</v>
      </c>
      <c r="P19">
        <v>1.6779999999999999</v>
      </c>
      <c r="Q19">
        <v>1.6384000000000001</v>
      </c>
      <c r="R19">
        <v>3.9600000000000003E-2</v>
      </c>
      <c r="T19" t="s">
        <v>152</v>
      </c>
      <c r="U19">
        <v>2997.95</v>
      </c>
      <c r="V19">
        <v>8.8402207606449608</v>
      </c>
      <c r="W19">
        <v>11.933400000000001</v>
      </c>
      <c r="Y19" s="1">
        <v>43755</v>
      </c>
      <c r="Z19">
        <v>338.86700000000002</v>
      </c>
      <c r="AB19" s="1">
        <v>43755</v>
      </c>
      <c r="AC19">
        <v>-7.5</v>
      </c>
    </row>
    <row r="20" spans="2:29" x14ac:dyDescent="0.45">
      <c r="B20" s="1">
        <v>43754</v>
      </c>
      <c r="C20">
        <v>4.8099999999999996</v>
      </c>
      <c r="E20" s="1">
        <v>43754</v>
      </c>
      <c r="F20">
        <v>75.5</v>
      </c>
      <c r="H20" t="s">
        <v>151</v>
      </c>
      <c r="I20">
        <v>1.665</v>
      </c>
      <c r="J20">
        <v>0.77779577439496705</v>
      </c>
      <c r="L20" s="1">
        <v>43755</v>
      </c>
      <c r="M20">
        <v>13.79</v>
      </c>
      <c r="O20" s="1">
        <v>43754</v>
      </c>
      <c r="P20">
        <v>1.665</v>
      </c>
      <c r="Q20">
        <v>1.6285000000000001</v>
      </c>
      <c r="R20">
        <v>3.6499999999999998E-2</v>
      </c>
      <c r="T20" t="s">
        <v>151</v>
      </c>
      <c r="U20">
        <v>2989.69</v>
      </c>
      <c r="V20">
        <v>11.278603272352999</v>
      </c>
      <c r="W20">
        <v>11.975300000000001</v>
      </c>
      <c r="Y20" s="1">
        <v>43754</v>
      </c>
      <c r="Z20">
        <v>340.32900000000001</v>
      </c>
      <c r="AB20" s="1">
        <v>43754</v>
      </c>
      <c r="AC20">
        <v>-7.63</v>
      </c>
    </row>
    <row r="21" spans="2:29" x14ac:dyDescent="0.45">
      <c r="B21" s="1">
        <v>43753</v>
      </c>
      <c r="C21">
        <v>4.87</v>
      </c>
      <c r="E21" s="1">
        <v>43753</v>
      </c>
      <c r="F21">
        <v>76.239500000000007</v>
      </c>
      <c r="H21" t="s">
        <v>150</v>
      </c>
      <c r="I21">
        <v>1.7004999999999999</v>
      </c>
      <c r="J21">
        <v>0.61304604231656401</v>
      </c>
      <c r="L21" s="1">
        <v>43754</v>
      </c>
      <c r="M21">
        <v>13.68</v>
      </c>
      <c r="O21" s="1">
        <v>43753</v>
      </c>
      <c r="P21">
        <v>1.7004999999999999</v>
      </c>
      <c r="Q21">
        <v>1.6700999999999999</v>
      </c>
      <c r="R21">
        <v>3.04E-2</v>
      </c>
      <c r="T21" t="s">
        <v>150</v>
      </c>
      <c r="U21">
        <v>2995.68</v>
      </c>
      <c r="V21">
        <v>8.9780743938417906</v>
      </c>
      <c r="W21">
        <v>11.6943</v>
      </c>
      <c r="Y21" s="1">
        <v>43753</v>
      </c>
      <c r="Z21">
        <v>341.46899999999999</v>
      </c>
      <c r="AB21" s="1">
        <v>43753</v>
      </c>
      <c r="AC21">
        <v>-7.13</v>
      </c>
    </row>
    <row r="22" spans="2:29" x14ac:dyDescent="0.45">
      <c r="B22" s="1">
        <v>43752</v>
      </c>
      <c r="C22">
        <v>4.87</v>
      </c>
      <c r="E22" s="1">
        <v>43752</v>
      </c>
      <c r="F22">
        <v>75.930000000000007</v>
      </c>
      <c r="H22" t="s">
        <v>149</v>
      </c>
      <c r="I22">
        <v>1.6533</v>
      </c>
      <c r="J22">
        <v>0.61168472271260999</v>
      </c>
      <c r="L22" s="1">
        <v>43753</v>
      </c>
      <c r="M22">
        <v>13.54</v>
      </c>
      <c r="O22" s="1">
        <v>43752</v>
      </c>
      <c r="P22">
        <v>1.6533</v>
      </c>
      <c r="R22">
        <v>1.0800000000000001E-2</v>
      </c>
      <c r="T22" t="s">
        <v>149</v>
      </c>
      <c r="U22">
        <v>2966.15</v>
      </c>
      <c r="V22">
        <v>8.7185967454977096</v>
      </c>
      <c r="W22">
        <v>13.0563</v>
      </c>
      <c r="Y22" s="1">
        <v>43749</v>
      </c>
      <c r="Z22">
        <v>348.38499999999999</v>
      </c>
      <c r="AB22" s="1">
        <v>43752</v>
      </c>
      <c r="AC22">
        <v>-7.75</v>
      </c>
    </row>
    <row r="23" spans="2:29" x14ac:dyDescent="0.45">
      <c r="B23" s="1">
        <v>43749</v>
      </c>
      <c r="C23">
        <v>4.91</v>
      </c>
      <c r="E23" s="1">
        <v>43749</v>
      </c>
      <c r="F23">
        <v>75.62</v>
      </c>
      <c r="H23" t="s">
        <v>148</v>
      </c>
      <c r="I23">
        <v>1.6535</v>
      </c>
      <c r="J23">
        <v>0.91809482988777902</v>
      </c>
      <c r="L23" s="1">
        <v>43752</v>
      </c>
      <c r="M23">
        <v>14.57</v>
      </c>
      <c r="O23" s="1">
        <v>43749</v>
      </c>
      <c r="P23">
        <v>1.6535</v>
      </c>
      <c r="Q23">
        <v>1.6425000000000001</v>
      </c>
      <c r="R23">
        <v>1.0999999999999999E-2</v>
      </c>
      <c r="T23" t="s">
        <v>148</v>
      </c>
      <c r="U23">
        <v>2970.27</v>
      </c>
      <c r="V23">
        <v>19.94463891589</v>
      </c>
      <c r="W23">
        <v>13.6838</v>
      </c>
      <c r="Y23" s="1">
        <v>43748</v>
      </c>
      <c r="Z23">
        <v>358.39600000000002</v>
      </c>
      <c r="AB23" s="1">
        <v>43749</v>
      </c>
      <c r="AC23">
        <v>-7.75</v>
      </c>
    </row>
    <row r="24" spans="2:29" x14ac:dyDescent="0.45">
      <c r="B24" s="1">
        <v>43748</v>
      </c>
      <c r="C24">
        <v>4.8600000000000003</v>
      </c>
      <c r="E24" s="1">
        <v>43748</v>
      </c>
      <c r="F24">
        <v>74.37</v>
      </c>
      <c r="H24" t="s">
        <v>147</v>
      </c>
      <c r="I24">
        <v>1.581</v>
      </c>
      <c r="J24">
        <v>0.86396549892535401</v>
      </c>
      <c r="L24" s="1">
        <v>43749</v>
      </c>
      <c r="M24">
        <v>15.58</v>
      </c>
      <c r="O24" s="1">
        <v>43748</v>
      </c>
      <c r="P24">
        <v>1.581</v>
      </c>
      <c r="Q24">
        <v>1.573</v>
      </c>
      <c r="R24">
        <v>8.0000000000000002E-3</v>
      </c>
      <c r="T24" t="s">
        <v>147</v>
      </c>
      <c r="U24">
        <v>2938.13</v>
      </c>
      <c r="V24">
        <v>18.233198446644298</v>
      </c>
      <c r="W24">
        <v>15.839499999999999</v>
      </c>
      <c r="Y24" s="1">
        <v>43747</v>
      </c>
      <c r="Z24">
        <v>363.25099999999998</v>
      </c>
      <c r="AB24" s="1">
        <v>43748</v>
      </c>
      <c r="AC24">
        <v>-8.8800000000000008</v>
      </c>
    </row>
    <row r="25" spans="2:29" x14ac:dyDescent="0.45">
      <c r="B25" s="1">
        <v>43747</v>
      </c>
      <c r="C25">
        <v>4.88</v>
      </c>
      <c r="E25" s="1">
        <v>43747</v>
      </c>
      <c r="F25">
        <v>74.489999999999995</v>
      </c>
      <c r="H25" t="s">
        <v>146</v>
      </c>
      <c r="I25">
        <v>1.4947999999999999</v>
      </c>
      <c r="J25">
        <v>0.65424149465876502</v>
      </c>
      <c r="L25" s="1">
        <v>43748</v>
      </c>
      <c r="M25">
        <v>17.57</v>
      </c>
      <c r="O25" s="1">
        <v>43747</v>
      </c>
      <c r="P25">
        <v>1.4947999999999999</v>
      </c>
      <c r="Q25">
        <v>1.4972000000000001</v>
      </c>
      <c r="R25">
        <v>-2.3999999999999998E-3</v>
      </c>
      <c r="T25" t="s">
        <v>146</v>
      </c>
      <c r="U25">
        <v>2919.4</v>
      </c>
      <c r="V25">
        <v>21.7386312190947</v>
      </c>
      <c r="W25">
        <v>16.933700000000002</v>
      </c>
      <c r="Y25" s="1">
        <v>43746</v>
      </c>
      <c r="Z25">
        <v>368.12299999999999</v>
      </c>
      <c r="AB25" s="1">
        <v>43747</v>
      </c>
      <c r="AC25">
        <v>-8.8800000000000008</v>
      </c>
    </row>
    <row r="26" spans="2:29" x14ac:dyDescent="0.45">
      <c r="B26" s="1">
        <v>43746</v>
      </c>
      <c r="C26">
        <v>4.97</v>
      </c>
      <c r="E26" s="1">
        <v>43746</v>
      </c>
      <c r="F26">
        <v>75.180000000000007</v>
      </c>
      <c r="H26" t="s">
        <v>145</v>
      </c>
      <c r="I26">
        <v>1.4395</v>
      </c>
      <c r="J26">
        <v>0.74018771267834604</v>
      </c>
      <c r="L26" s="1">
        <v>43747</v>
      </c>
      <c r="M26">
        <v>18.64</v>
      </c>
      <c r="O26" s="1">
        <v>43746</v>
      </c>
      <c r="P26">
        <v>1.4395</v>
      </c>
      <c r="Q26">
        <v>1.4483999999999999</v>
      </c>
      <c r="R26">
        <v>-8.8999999999999999E-3</v>
      </c>
      <c r="T26" t="s">
        <v>145</v>
      </c>
      <c r="U26">
        <v>2893.06</v>
      </c>
      <c r="V26">
        <v>21.382469033718699</v>
      </c>
      <c r="W26">
        <v>18.88</v>
      </c>
      <c r="Y26" s="1">
        <v>43745</v>
      </c>
      <c r="Z26">
        <v>360.029</v>
      </c>
      <c r="AB26" s="1">
        <v>43746</v>
      </c>
      <c r="AC26">
        <v>-9</v>
      </c>
    </row>
    <row r="27" spans="2:29" x14ac:dyDescent="0.45">
      <c r="B27" s="1">
        <v>43745</v>
      </c>
      <c r="C27">
        <v>4.9400000000000004</v>
      </c>
      <c r="E27" s="1">
        <v>43745</v>
      </c>
      <c r="F27">
        <v>75.27</v>
      </c>
      <c r="H27" t="s">
        <v>144</v>
      </c>
      <c r="I27">
        <v>1.4792000000000001</v>
      </c>
      <c r="J27">
        <v>0.72733585777136101</v>
      </c>
      <c r="L27" s="1">
        <v>43746</v>
      </c>
      <c r="M27">
        <v>20.28</v>
      </c>
      <c r="O27" s="1">
        <v>43745</v>
      </c>
      <c r="P27">
        <v>1.4792000000000001</v>
      </c>
      <c r="Q27">
        <v>1.4934000000000001</v>
      </c>
      <c r="R27">
        <v>-1.4200000000000001E-2</v>
      </c>
      <c r="T27" t="s">
        <v>144</v>
      </c>
      <c r="U27">
        <v>2938.79</v>
      </c>
      <c r="V27">
        <v>22.969645884941301</v>
      </c>
      <c r="W27">
        <v>16.0946</v>
      </c>
      <c r="Y27" s="1">
        <v>43742</v>
      </c>
      <c r="Z27">
        <v>356.67700000000002</v>
      </c>
      <c r="AB27" s="1">
        <v>43745</v>
      </c>
      <c r="AC27">
        <v>-7.88</v>
      </c>
    </row>
    <row r="28" spans="2:29" x14ac:dyDescent="0.45">
      <c r="B28" s="1">
        <v>43742</v>
      </c>
      <c r="C28">
        <v>5</v>
      </c>
      <c r="E28" s="1">
        <v>43742</v>
      </c>
      <c r="F28">
        <v>75</v>
      </c>
      <c r="H28" t="s">
        <v>143</v>
      </c>
      <c r="I28">
        <v>1.4471000000000001</v>
      </c>
      <c r="J28">
        <v>0.52160315374813604</v>
      </c>
      <c r="L28" s="1">
        <v>43745</v>
      </c>
      <c r="M28">
        <v>17.86</v>
      </c>
      <c r="O28" s="1">
        <v>43742</v>
      </c>
      <c r="P28">
        <v>1.4471000000000001</v>
      </c>
      <c r="Q28">
        <v>1.4573</v>
      </c>
      <c r="R28">
        <v>-1.0200000000000001E-2</v>
      </c>
      <c r="T28" t="s">
        <v>143</v>
      </c>
      <c r="U28">
        <v>2952.01</v>
      </c>
      <c r="V28">
        <v>25.0392917973676</v>
      </c>
      <c r="W28">
        <v>14.9694</v>
      </c>
      <c r="Y28" s="1">
        <v>43741</v>
      </c>
      <c r="Z28">
        <v>367.25599999999997</v>
      </c>
      <c r="AB28" s="1">
        <v>43742</v>
      </c>
      <c r="AC28">
        <v>-8.25</v>
      </c>
    </row>
    <row r="29" spans="2:29" x14ac:dyDescent="0.45">
      <c r="B29" s="1">
        <v>43741</v>
      </c>
      <c r="C29">
        <v>5.12</v>
      </c>
      <c r="E29" s="1">
        <v>43741</v>
      </c>
      <c r="F29">
        <v>77</v>
      </c>
      <c r="H29" t="s">
        <v>142</v>
      </c>
      <c r="I29">
        <v>1.4378</v>
      </c>
      <c r="J29">
        <v>0.41293322704766899</v>
      </c>
      <c r="L29" s="1">
        <v>43742</v>
      </c>
      <c r="M29">
        <v>17.04</v>
      </c>
      <c r="O29" s="1">
        <v>43741</v>
      </c>
      <c r="P29">
        <v>1.4378</v>
      </c>
      <c r="Q29">
        <v>1.4297</v>
      </c>
      <c r="R29">
        <v>8.0999999999999996E-3</v>
      </c>
      <c r="T29" t="s">
        <v>142</v>
      </c>
      <c r="U29">
        <v>2910.63</v>
      </c>
      <c r="V29">
        <v>20.628177188587099</v>
      </c>
      <c r="W29">
        <v>17.602599999999999</v>
      </c>
      <c r="Y29" s="1">
        <v>43740</v>
      </c>
      <c r="Z29">
        <v>367.02499999999998</v>
      </c>
      <c r="AB29" s="1">
        <v>43741</v>
      </c>
      <c r="AC29">
        <v>-9.6300000000000008</v>
      </c>
    </row>
    <row r="30" spans="2:29" x14ac:dyDescent="0.45">
      <c r="B30" s="1">
        <v>43740</v>
      </c>
      <c r="C30">
        <v>5.2</v>
      </c>
      <c r="E30" s="1">
        <v>43740</v>
      </c>
      <c r="F30">
        <v>78.319999999999993</v>
      </c>
      <c r="H30" t="s">
        <v>141</v>
      </c>
      <c r="I30">
        <v>1.5067999999999999</v>
      </c>
      <c r="J30">
        <v>0.26420721034824501</v>
      </c>
      <c r="L30" s="1">
        <v>43741</v>
      </c>
      <c r="M30">
        <v>19.12</v>
      </c>
      <c r="O30" s="1">
        <v>43740</v>
      </c>
      <c r="P30">
        <v>1.5067999999999999</v>
      </c>
      <c r="Q30">
        <v>1.5204</v>
      </c>
      <c r="R30">
        <v>-1.3599999999999999E-2</v>
      </c>
      <c r="T30" t="s">
        <v>141</v>
      </c>
      <c r="U30">
        <v>2887.61</v>
      </c>
      <c r="V30">
        <v>16.035755229918799</v>
      </c>
      <c r="W30">
        <v>19.251999999999999</v>
      </c>
      <c r="Y30" s="1">
        <v>43739</v>
      </c>
      <c r="Z30">
        <v>355.30399999999997</v>
      </c>
      <c r="AB30" s="1">
        <v>43740</v>
      </c>
      <c r="AC30">
        <v>-9.25</v>
      </c>
    </row>
    <row r="31" spans="2:29" x14ac:dyDescent="0.45">
      <c r="B31" s="1">
        <v>43739</v>
      </c>
      <c r="C31">
        <v>5.08</v>
      </c>
      <c r="E31" s="1">
        <v>43739</v>
      </c>
      <c r="F31">
        <v>78.349999999999994</v>
      </c>
      <c r="H31" t="s">
        <v>140</v>
      </c>
      <c r="I31">
        <v>1.5412999999999999</v>
      </c>
      <c r="J31">
        <v>0.28311384635867098</v>
      </c>
      <c r="L31" s="1">
        <v>43740</v>
      </c>
      <c r="M31">
        <v>20.56</v>
      </c>
      <c r="O31" s="1">
        <v>43739</v>
      </c>
      <c r="P31">
        <v>1.5412999999999999</v>
      </c>
      <c r="Q31">
        <v>1.5748</v>
      </c>
      <c r="R31">
        <v>-3.3500000000000002E-2</v>
      </c>
      <c r="T31" t="s">
        <v>140</v>
      </c>
      <c r="U31">
        <v>2940.25</v>
      </c>
      <c r="V31">
        <v>11.593832770795</v>
      </c>
      <c r="W31">
        <v>16.857199999999999</v>
      </c>
      <c r="Y31" s="1">
        <v>43738</v>
      </c>
      <c r="Z31">
        <v>350.01100000000002</v>
      </c>
      <c r="AB31" s="1">
        <v>43739</v>
      </c>
      <c r="AC31">
        <v>-9.6300000000000008</v>
      </c>
    </row>
    <row r="32" spans="2:29" x14ac:dyDescent="0.45">
      <c r="B32" s="1">
        <v>43738</v>
      </c>
      <c r="C32">
        <v>4.95</v>
      </c>
      <c r="E32" s="1">
        <v>43738</v>
      </c>
      <c r="F32">
        <v>75.8</v>
      </c>
      <c r="H32" t="s">
        <v>139</v>
      </c>
      <c r="I32">
        <v>1.5638000000000001</v>
      </c>
      <c r="J32">
        <v>0.88848311745356301</v>
      </c>
      <c r="L32" s="1">
        <v>43739</v>
      </c>
      <c r="M32">
        <v>18.559999999999999</v>
      </c>
      <c r="O32" s="1">
        <v>43738</v>
      </c>
      <c r="P32">
        <v>1.5638000000000001</v>
      </c>
      <c r="Q32">
        <v>1.6327</v>
      </c>
      <c r="R32">
        <v>-6.8900000000000003E-2</v>
      </c>
      <c r="T32" t="s">
        <v>139</v>
      </c>
      <c r="U32">
        <v>2976.74</v>
      </c>
      <c r="V32">
        <v>9.0481325446614704</v>
      </c>
      <c r="W32">
        <v>13.914099999999999</v>
      </c>
      <c r="Y32" s="1">
        <v>43735</v>
      </c>
      <c r="Z32">
        <v>356.17599999999999</v>
      </c>
      <c r="AB32" s="1">
        <v>43738</v>
      </c>
      <c r="AC32">
        <v>-10.25</v>
      </c>
    </row>
    <row r="33" spans="2:29" x14ac:dyDescent="0.45">
      <c r="B33" s="1">
        <v>43735</v>
      </c>
      <c r="C33">
        <v>5.48</v>
      </c>
      <c r="E33" s="1">
        <v>43735</v>
      </c>
      <c r="F33">
        <v>77.544600000000003</v>
      </c>
      <c r="H33" t="s">
        <v>138</v>
      </c>
      <c r="I33">
        <v>1.5730999999999999</v>
      </c>
      <c r="J33">
        <v>1.2292510931457401</v>
      </c>
      <c r="L33" s="1">
        <v>43738</v>
      </c>
      <c r="M33">
        <v>16.239999999999998</v>
      </c>
      <c r="O33" s="1">
        <v>43735</v>
      </c>
      <c r="P33">
        <v>1.5730999999999999</v>
      </c>
      <c r="Q33">
        <v>1.6437999999999999</v>
      </c>
      <c r="R33">
        <v>-7.0699999999999999E-2</v>
      </c>
      <c r="T33" t="s">
        <v>138</v>
      </c>
      <c r="U33">
        <v>2961.79</v>
      </c>
      <c r="V33">
        <v>10.116361267640301</v>
      </c>
      <c r="W33">
        <v>14.833500000000001</v>
      </c>
      <c r="Y33" s="1">
        <v>43734</v>
      </c>
      <c r="Z33">
        <v>328.77699999999999</v>
      </c>
      <c r="AB33" s="1">
        <v>43735</v>
      </c>
      <c r="AC33">
        <v>-11</v>
      </c>
    </row>
    <row r="34" spans="2:29" x14ac:dyDescent="0.45">
      <c r="B34" s="1">
        <v>43734</v>
      </c>
      <c r="C34">
        <v>5.42</v>
      </c>
      <c r="E34" s="1">
        <v>43734</v>
      </c>
      <c r="F34">
        <v>77.3</v>
      </c>
      <c r="H34" t="s">
        <v>137</v>
      </c>
      <c r="I34">
        <v>1.5697000000000001</v>
      </c>
      <c r="J34">
        <v>1.22630756745606</v>
      </c>
      <c r="L34" s="1">
        <v>43735</v>
      </c>
      <c r="M34">
        <v>17.22</v>
      </c>
      <c r="O34" s="1">
        <v>43734</v>
      </c>
      <c r="P34">
        <v>1.5697000000000001</v>
      </c>
      <c r="Q34">
        <v>1.6525000000000001</v>
      </c>
      <c r="R34">
        <v>-8.2799999999999999E-2</v>
      </c>
      <c r="T34" t="s">
        <v>137</v>
      </c>
      <c r="U34">
        <v>2977.62</v>
      </c>
      <c r="V34">
        <v>9.7281380223788396</v>
      </c>
      <c r="W34">
        <v>13.815099999999999</v>
      </c>
      <c r="Y34" s="1">
        <v>43733</v>
      </c>
      <c r="Z34">
        <v>325.392</v>
      </c>
      <c r="AB34" s="1">
        <v>43734</v>
      </c>
      <c r="AC34">
        <v>-12.5</v>
      </c>
    </row>
    <row r="35" spans="2:29" x14ac:dyDescent="0.45">
      <c r="B35" s="1">
        <v>43733</v>
      </c>
      <c r="C35">
        <v>5.37</v>
      </c>
      <c r="E35" s="1">
        <v>43733</v>
      </c>
      <c r="F35">
        <v>76.778199999999998</v>
      </c>
      <c r="H35" t="s">
        <v>136</v>
      </c>
      <c r="I35">
        <v>1.6072</v>
      </c>
      <c r="J35">
        <v>1.25586583678353</v>
      </c>
      <c r="L35" s="1">
        <v>43734</v>
      </c>
      <c r="M35">
        <v>16.07</v>
      </c>
      <c r="O35" s="1">
        <v>43733</v>
      </c>
      <c r="P35">
        <v>1.6072</v>
      </c>
      <c r="Q35">
        <v>1.6679999999999999</v>
      </c>
      <c r="R35">
        <v>-6.08E-2</v>
      </c>
      <c r="T35" t="s">
        <v>136</v>
      </c>
      <c r="U35">
        <v>2984.87</v>
      </c>
      <c r="V35">
        <v>10.191311745518</v>
      </c>
      <c r="W35">
        <v>13.8093</v>
      </c>
      <c r="Y35" s="1">
        <v>43732</v>
      </c>
      <c r="Z35">
        <v>328.846</v>
      </c>
      <c r="AB35" s="1">
        <v>43733</v>
      </c>
      <c r="AC35">
        <v>-13.13</v>
      </c>
    </row>
    <row r="36" spans="2:29" x14ac:dyDescent="0.45">
      <c r="B36" s="1">
        <v>43732</v>
      </c>
      <c r="C36">
        <v>5.46</v>
      </c>
      <c r="E36" s="1">
        <v>43732</v>
      </c>
      <c r="F36">
        <v>77.795000000000002</v>
      </c>
      <c r="H36" t="s">
        <v>135</v>
      </c>
      <c r="I36">
        <v>1.5168999999999999</v>
      </c>
      <c r="J36">
        <v>0.65832074249563299</v>
      </c>
      <c r="L36" s="1">
        <v>43733</v>
      </c>
      <c r="M36">
        <v>15.96</v>
      </c>
      <c r="O36" s="1">
        <v>43732</v>
      </c>
      <c r="P36">
        <v>1.5168999999999999</v>
      </c>
      <c r="Q36">
        <v>1.6008</v>
      </c>
      <c r="R36">
        <v>-8.3900000000000002E-2</v>
      </c>
      <c r="T36" t="s">
        <v>135</v>
      </c>
      <c r="U36">
        <v>2966.6</v>
      </c>
      <c r="V36">
        <v>6.6087698529792904</v>
      </c>
      <c r="W36">
        <v>14.942299999999999</v>
      </c>
      <c r="Y36" s="1">
        <v>43731</v>
      </c>
      <c r="Z36">
        <v>323.56700000000001</v>
      </c>
      <c r="AB36" s="1">
        <v>43732</v>
      </c>
      <c r="AC36">
        <v>-13</v>
      </c>
    </row>
    <row r="37" spans="2:29" x14ac:dyDescent="0.45">
      <c r="B37" s="1">
        <v>43731</v>
      </c>
      <c r="C37">
        <v>5.16</v>
      </c>
      <c r="E37" s="1">
        <v>43731</v>
      </c>
      <c r="F37">
        <v>76.851399999999998</v>
      </c>
      <c r="H37" t="s">
        <v>134</v>
      </c>
      <c r="I37">
        <v>1.6072</v>
      </c>
      <c r="J37">
        <v>0.34561925100704199</v>
      </c>
      <c r="L37" s="1">
        <v>43732</v>
      </c>
      <c r="M37">
        <v>17.05</v>
      </c>
      <c r="O37" s="1">
        <v>43731</v>
      </c>
      <c r="P37">
        <v>1.6072</v>
      </c>
      <c r="Q37">
        <v>1.6719999999999999</v>
      </c>
      <c r="R37">
        <v>-6.4799999999999996E-2</v>
      </c>
      <c r="T37" t="s">
        <v>134</v>
      </c>
      <c r="U37">
        <v>2991.78</v>
      </c>
      <c r="V37">
        <v>4.0391658955571499</v>
      </c>
      <c r="W37">
        <v>12.6975</v>
      </c>
      <c r="Y37" s="1">
        <v>43728</v>
      </c>
      <c r="Z37">
        <v>326.41899999999998</v>
      </c>
      <c r="AB37" s="1">
        <v>43731</v>
      </c>
      <c r="AC37">
        <v>-12</v>
      </c>
    </row>
    <row r="38" spans="2:29" x14ac:dyDescent="0.45">
      <c r="B38" s="1">
        <v>43728</v>
      </c>
      <c r="C38">
        <v>4.9000000000000004</v>
      </c>
      <c r="E38" s="1">
        <v>43728</v>
      </c>
      <c r="F38">
        <v>75.819999999999993</v>
      </c>
      <c r="H38" t="s">
        <v>133</v>
      </c>
      <c r="I38">
        <v>1.6077999999999999</v>
      </c>
      <c r="J38">
        <v>0.29182700354833802</v>
      </c>
      <c r="L38" s="1">
        <v>43731</v>
      </c>
      <c r="M38">
        <v>14.91</v>
      </c>
      <c r="O38" s="1">
        <v>43728</v>
      </c>
      <c r="P38">
        <v>1.6077999999999999</v>
      </c>
      <c r="Q38">
        <v>1.6820999999999999</v>
      </c>
      <c r="R38">
        <v>-7.4300000000000005E-2</v>
      </c>
      <c r="T38" t="s">
        <v>133</v>
      </c>
      <c r="U38">
        <v>2992.07</v>
      </c>
      <c r="V38">
        <v>5.0891312205108203</v>
      </c>
      <c r="W38">
        <v>12.9214</v>
      </c>
      <c r="Y38" s="1">
        <v>43727</v>
      </c>
      <c r="Z38">
        <v>324.13799999999998</v>
      </c>
      <c r="AB38" s="1">
        <v>43728</v>
      </c>
      <c r="AC38">
        <v>-11.5</v>
      </c>
    </row>
    <row r="39" spans="2:29" x14ac:dyDescent="0.45">
      <c r="B39" s="1">
        <v>43727</v>
      </c>
      <c r="C39">
        <v>4.87</v>
      </c>
      <c r="E39" s="1">
        <v>43727</v>
      </c>
      <c r="F39">
        <v>75.64</v>
      </c>
      <c r="H39" t="s">
        <v>132</v>
      </c>
      <c r="I39">
        <v>1.6581999999999999</v>
      </c>
      <c r="J39">
        <v>0.34257765543012603</v>
      </c>
      <c r="L39" s="1">
        <v>43728</v>
      </c>
      <c r="M39">
        <v>15.32</v>
      </c>
      <c r="O39" s="1">
        <v>43727</v>
      </c>
      <c r="P39">
        <v>1.6581999999999999</v>
      </c>
      <c r="Q39">
        <v>1.7123999999999999</v>
      </c>
      <c r="R39">
        <v>-5.4199999999999998E-2</v>
      </c>
      <c r="T39" t="s">
        <v>132</v>
      </c>
      <c r="U39">
        <v>3006.79</v>
      </c>
      <c r="V39">
        <v>3.7951401445519899</v>
      </c>
      <c r="W39">
        <v>11.6486</v>
      </c>
      <c r="Y39" s="1">
        <v>43726</v>
      </c>
      <c r="Z39">
        <v>317.346</v>
      </c>
      <c r="AB39" s="1">
        <v>43727</v>
      </c>
      <c r="AC39">
        <v>-12.75</v>
      </c>
    </row>
    <row r="40" spans="2:29" x14ac:dyDescent="0.45">
      <c r="B40" s="1">
        <v>43726</v>
      </c>
      <c r="C40">
        <v>4.9400000000000004</v>
      </c>
      <c r="E40" s="1">
        <v>43726</v>
      </c>
      <c r="F40">
        <v>76.08</v>
      </c>
      <c r="H40" t="s">
        <v>131</v>
      </c>
      <c r="I40">
        <v>1.6695</v>
      </c>
      <c r="J40">
        <v>1.3872315776394399</v>
      </c>
      <c r="L40" s="1">
        <v>43727</v>
      </c>
      <c r="M40">
        <v>14.05</v>
      </c>
      <c r="O40" s="1">
        <v>43726</v>
      </c>
      <c r="P40">
        <v>1.6695</v>
      </c>
      <c r="Q40">
        <v>1.7271000000000001</v>
      </c>
      <c r="R40">
        <v>-5.7599999999999998E-2</v>
      </c>
      <c r="T40" t="s">
        <v>131</v>
      </c>
      <c r="U40">
        <v>3006.73</v>
      </c>
      <c r="V40">
        <v>3.8305829207658202</v>
      </c>
      <c r="W40">
        <v>11.6313</v>
      </c>
      <c r="Y40" s="1">
        <v>43725</v>
      </c>
      <c r="Z40">
        <v>316.61</v>
      </c>
      <c r="AB40" s="1">
        <v>43726</v>
      </c>
      <c r="AC40">
        <v>-12.88</v>
      </c>
    </row>
    <row r="41" spans="2:29" x14ac:dyDescent="0.45">
      <c r="B41" s="1">
        <v>43725</v>
      </c>
      <c r="C41">
        <v>5.07</v>
      </c>
      <c r="E41" s="1">
        <v>43725</v>
      </c>
      <c r="F41">
        <v>79.48</v>
      </c>
      <c r="H41" t="s">
        <v>130</v>
      </c>
      <c r="I41">
        <v>1.6879999999999999</v>
      </c>
      <c r="J41">
        <v>1.37769870920072</v>
      </c>
      <c r="L41" s="1">
        <v>43726</v>
      </c>
      <c r="M41">
        <v>13.95</v>
      </c>
      <c r="O41" s="1">
        <v>43725</v>
      </c>
      <c r="P41">
        <v>1.6879999999999999</v>
      </c>
      <c r="Q41">
        <v>1.7231000000000001</v>
      </c>
      <c r="R41">
        <v>-3.5099999999999999E-2</v>
      </c>
      <c r="T41" t="s">
        <v>130</v>
      </c>
      <c r="U41">
        <v>3005.7</v>
      </c>
      <c r="V41">
        <v>4.6240485733460801</v>
      </c>
      <c r="W41">
        <v>12.181800000000001</v>
      </c>
      <c r="Y41" s="1">
        <v>43724</v>
      </c>
      <c r="Z41">
        <v>315.36599999999999</v>
      </c>
      <c r="AB41" s="1">
        <v>43725</v>
      </c>
      <c r="AC41">
        <v>-11.5</v>
      </c>
    </row>
    <row r="42" spans="2:29" x14ac:dyDescent="0.45">
      <c r="B42" s="1">
        <v>43724</v>
      </c>
      <c r="C42">
        <v>5.07</v>
      </c>
      <c r="E42" s="1">
        <v>43724</v>
      </c>
      <c r="F42">
        <v>80.5</v>
      </c>
      <c r="H42" t="s">
        <v>129</v>
      </c>
      <c r="I42">
        <v>1.7272000000000001</v>
      </c>
      <c r="J42">
        <v>1.26999950131224</v>
      </c>
      <c r="L42" s="1">
        <v>43725</v>
      </c>
      <c r="M42">
        <v>14.44</v>
      </c>
      <c r="O42" s="1">
        <v>43724</v>
      </c>
      <c r="P42">
        <v>1.7272000000000001</v>
      </c>
      <c r="Q42">
        <v>1.7371000000000001</v>
      </c>
      <c r="R42">
        <v>-9.9000000000000008E-3</v>
      </c>
      <c r="T42" t="s">
        <v>129</v>
      </c>
      <c r="U42">
        <v>2997.96</v>
      </c>
      <c r="V42">
        <v>7.26466828887233</v>
      </c>
      <c r="W42">
        <v>12.178900000000001</v>
      </c>
      <c r="Y42" s="1">
        <v>43721</v>
      </c>
      <c r="Z42">
        <v>316.642</v>
      </c>
      <c r="AB42" s="1">
        <v>43724</v>
      </c>
      <c r="AC42">
        <v>-12</v>
      </c>
    </row>
    <row r="43" spans="2:29" x14ac:dyDescent="0.45">
      <c r="B43" s="1">
        <v>43721</v>
      </c>
      <c r="C43">
        <v>4.95</v>
      </c>
      <c r="E43" s="1">
        <v>43721</v>
      </c>
      <c r="F43">
        <v>78.713899999999995</v>
      </c>
      <c r="H43" t="s">
        <v>128</v>
      </c>
      <c r="I43">
        <v>1.7855000000000001</v>
      </c>
      <c r="J43">
        <v>0.92189593592046404</v>
      </c>
      <c r="L43" s="1">
        <v>43724</v>
      </c>
      <c r="M43">
        <v>14.67</v>
      </c>
      <c r="O43" s="1">
        <v>43721</v>
      </c>
      <c r="P43">
        <v>1.7855000000000001</v>
      </c>
      <c r="Q43">
        <v>1.7885</v>
      </c>
      <c r="R43">
        <v>-3.0000000000000001E-3</v>
      </c>
      <c r="T43" t="s">
        <v>128</v>
      </c>
      <c r="U43">
        <v>3007.39</v>
      </c>
      <c r="V43">
        <v>5.6917555612807398</v>
      </c>
      <c r="W43">
        <v>11.1044</v>
      </c>
      <c r="Y43" s="1">
        <v>43720</v>
      </c>
      <c r="Z43">
        <v>319.38200000000001</v>
      </c>
      <c r="AB43" s="1">
        <v>43721</v>
      </c>
      <c r="AC43">
        <v>-11.19</v>
      </c>
    </row>
    <row r="44" spans="2:29" x14ac:dyDescent="0.45">
      <c r="B44" s="1">
        <v>43720</v>
      </c>
      <c r="C44">
        <v>4.6500000000000004</v>
      </c>
      <c r="E44" s="1">
        <v>43720</v>
      </c>
      <c r="F44">
        <v>73.825000000000003</v>
      </c>
      <c r="H44" t="s">
        <v>127</v>
      </c>
      <c r="I44">
        <v>1.6552</v>
      </c>
      <c r="J44">
        <v>0.68654026344660601</v>
      </c>
      <c r="L44" s="1">
        <v>43721</v>
      </c>
      <c r="M44">
        <v>13.74</v>
      </c>
      <c r="O44" s="1">
        <v>43720</v>
      </c>
      <c r="P44">
        <v>1.6552</v>
      </c>
      <c r="Q44">
        <v>1.7036</v>
      </c>
      <c r="R44">
        <v>-4.8399999999999999E-2</v>
      </c>
      <c r="T44" t="s">
        <v>127</v>
      </c>
      <c r="U44">
        <v>3009.57</v>
      </c>
      <c r="V44">
        <v>5.4053706218111897</v>
      </c>
      <c r="W44">
        <v>11.337400000000001</v>
      </c>
      <c r="Y44" s="1">
        <v>43719</v>
      </c>
      <c r="Z44">
        <v>322.37799999999999</v>
      </c>
      <c r="AB44" s="1">
        <v>43720</v>
      </c>
      <c r="AC44">
        <v>-11.75</v>
      </c>
    </row>
    <row r="45" spans="2:29" x14ac:dyDescent="0.45">
      <c r="B45" s="1">
        <v>43719</v>
      </c>
      <c r="C45">
        <v>4.66</v>
      </c>
      <c r="E45" s="1">
        <v>43719</v>
      </c>
      <c r="F45">
        <v>74.91</v>
      </c>
      <c r="H45" t="s">
        <v>126</v>
      </c>
      <c r="I45">
        <v>1.6228</v>
      </c>
      <c r="J45">
        <v>0.81344451767366099</v>
      </c>
      <c r="L45" s="1">
        <v>43720</v>
      </c>
      <c r="M45">
        <v>14.22</v>
      </c>
      <c r="O45" s="1">
        <v>43719</v>
      </c>
      <c r="P45">
        <v>1.6228</v>
      </c>
      <c r="Q45">
        <v>1.6612</v>
      </c>
      <c r="R45">
        <v>-3.8399999999999997E-2</v>
      </c>
      <c r="T45" t="s">
        <v>126</v>
      </c>
      <c r="U45">
        <v>3000.93</v>
      </c>
      <c r="V45">
        <v>5.5417972479997797</v>
      </c>
      <c r="W45">
        <v>11.936</v>
      </c>
      <c r="Y45" s="1">
        <v>43718</v>
      </c>
      <c r="Z45">
        <v>325.875</v>
      </c>
      <c r="AB45" s="1">
        <v>43719</v>
      </c>
      <c r="AC45">
        <v>-11.75</v>
      </c>
    </row>
    <row r="46" spans="2:29" x14ac:dyDescent="0.45">
      <c r="B46" s="1">
        <v>43718</v>
      </c>
      <c r="C46">
        <v>4.6100000000000003</v>
      </c>
      <c r="E46" s="1">
        <v>43718</v>
      </c>
      <c r="F46">
        <v>75.42</v>
      </c>
      <c r="H46" t="s">
        <v>125</v>
      </c>
      <c r="I46">
        <v>1.621</v>
      </c>
      <c r="J46">
        <v>0.73779658443232399</v>
      </c>
      <c r="L46" s="1">
        <v>43719</v>
      </c>
      <c r="M46">
        <v>14.61</v>
      </c>
      <c r="O46" s="1">
        <v>43718</v>
      </c>
      <c r="P46">
        <v>1.621</v>
      </c>
      <c r="Q46">
        <v>1.6708000000000001</v>
      </c>
      <c r="R46">
        <v>-4.9799999999999997E-2</v>
      </c>
      <c r="T46" t="s">
        <v>125</v>
      </c>
      <c r="U46">
        <v>2979.39</v>
      </c>
      <c r="V46">
        <v>10.1370474039944</v>
      </c>
      <c r="W46">
        <v>12.3323</v>
      </c>
      <c r="Y46" s="1">
        <v>43717</v>
      </c>
      <c r="Z46">
        <v>325.75200000000001</v>
      </c>
      <c r="AB46" s="1">
        <v>43718</v>
      </c>
      <c r="AC46">
        <v>-11.19</v>
      </c>
    </row>
    <row r="47" spans="2:29" x14ac:dyDescent="0.45">
      <c r="B47" s="1">
        <v>43717</v>
      </c>
      <c r="C47">
        <v>4.5599999999999996</v>
      </c>
      <c r="E47" s="1">
        <v>43717</v>
      </c>
      <c r="F47">
        <v>74.5578</v>
      </c>
      <c r="H47" t="s">
        <v>124</v>
      </c>
      <c r="I47">
        <v>1.5336000000000001</v>
      </c>
      <c r="J47">
        <v>0.78629790792040299</v>
      </c>
      <c r="L47" s="1">
        <v>43718</v>
      </c>
      <c r="M47">
        <v>15.2</v>
      </c>
      <c r="O47" s="1">
        <v>43717</v>
      </c>
      <c r="P47">
        <v>1.5336000000000001</v>
      </c>
      <c r="Q47">
        <v>1.5912999999999999</v>
      </c>
      <c r="R47">
        <v>-5.7700000000000001E-2</v>
      </c>
      <c r="T47" t="s">
        <v>124</v>
      </c>
      <c r="U47">
        <v>2978.43</v>
      </c>
      <c r="V47">
        <v>10.7695335496105</v>
      </c>
      <c r="W47">
        <v>12.264799999999999</v>
      </c>
      <c r="Y47" s="1">
        <v>43714</v>
      </c>
      <c r="Z47">
        <v>326.60899999999998</v>
      </c>
      <c r="AB47" s="1">
        <v>43717</v>
      </c>
      <c r="AC47">
        <v>-11</v>
      </c>
    </row>
    <row r="48" spans="2:29" x14ac:dyDescent="0.45">
      <c r="B48" s="1">
        <v>43714</v>
      </c>
      <c r="C48">
        <v>4.6100000000000003</v>
      </c>
      <c r="E48" s="1">
        <v>43714</v>
      </c>
      <c r="F48">
        <v>74.72</v>
      </c>
      <c r="H48" t="s">
        <v>123</v>
      </c>
      <c r="I48">
        <v>1.4458</v>
      </c>
      <c r="J48">
        <v>0.95113002966646698</v>
      </c>
      <c r="L48" s="1">
        <v>43717</v>
      </c>
      <c r="M48">
        <v>15.27</v>
      </c>
      <c r="O48" s="1">
        <v>43714</v>
      </c>
      <c r="P48">
        <v>1.4458</v>
      </c>
      <c r="Q48">
        <v>1.528</v>
      </c>
      <c r="R48">
        <v>-8.2199999999999995E-2</v>
      </c>
      <c r="T48" t="s">
        <v>123</v>
      </c>
      <c r="U48">
        <v>2978.71</v>
      </c>
      <c r="V48">
        <v>14.8319278871171</v>
      </c>
      <c r="W48">
        <v>12.21</v>
      </c>
      <c r="Y48" s="1">
        <v>43713</v>
      </c>
      <c r="Z48">
        <v>333.22500000000002</v>
      </c>
      <c r="AB48" s="1">
        <v>43714</v>
      </c>
      <c r="AC48">
        <v>-11.5</v>
      </c>
    </row>
    <row r="49" spans="2:29" x14ac:dyDescent="0.45">
      <c r="B49" s="1">
        <v>43713</v>
      </c>
      <c r="C49">
        <v>4.68</v>
      </c>
      <c r="E49" s="1">
        <v>43713</v>
      </c>
      <c r="F49">
        <v>75.130399999999995</v>
      </c>
      <c r="H49" t="s">
        <v>122</v>
      </c>
      <c r="I49">
        <v>1.4471000000000001</v>
      </c>
      <c r="J49">
        <v>0.94869949580113899</v>
      </c>
      <c r="L49" s="1">
        <v>43714</v>
      </c>
      <c r="M49">
        <v>15</v>
      </c>
      <c r="O49" s="1">
        <v>43713</v>
      </c>
      <c r="P49">
        <v>1.4471000000000001</v>
      </c>
      <c r="Q49">
        <v>1.5119</v>
      </c>
      <c r="R49">
        <v>-6.4799999999999996E-2</v>
      </c>
      <c r="T49" t="s">
        <v>122</v>
      </c>
      <c r="U49">
        <v>2976</v>
      </c>
      <c r="V49">
        <v>14.8883382046003</v>
      </c>
      <c r="W49">
        <v>13.205299999999999</v>
      </c>
      <c r="Y49" s="1">
        <v>43712</v>
      </c>
      <c r="Z49">
        <v>342.61500000000001</v>
      </c>
      <c r="AB49" s="1">
        <v>43713</v>
      </c>
      <c r="AC49">
        <v>-11.25</v>
      </c>
    </row>
    <row r="50" spans="2:29" x14ac:dyDescent="0.45">
      <c r="B50" s="1">
        <v>43712</v>
      </c>
      <c r="C50">
        <v>4.8499999999999996</v>
      </c>
      <c r="E50" s="1">
        <v>43712</v>
      </c>
      <c r="F50">
        <v>78.55</v>
      </c>
      <c r="H50" t="s">
        <v>121</v>
      </c>
      <c r="I50">
        <v>1.3524</v>
      </c>
      <c r="J50">
        <v>0.43666287530160902</v>
      </c>
      <c r="L50" s="1">
        <v>43713</v>
      </c>
      <c r="M50">
        <v>16.27</v>
      </c>
      <c r="O50" s="1">
        <v>43712</v>
      </c>
      <c r="P50">
        <v>1.3524</v>
      </c>
      <c r="Q50">
        <v>1.4269000000000001</v>
      </c>
      <c r="R50">
        <v>-7.4499999999999997E-2</v>
      </c>
      <c r="T50" t="s">
        <v>121</v>
      </c>
      <c r="U50">
        <v>2937.78</v>
      </c>
      <c r="V50">
        <v>14.7308902806614</v>
      </c>
      <c r="W50">
        <v>14.9763</v>
      </c>
      <c r="Y50" s="1">
        <v>43711</v>
      </c>
      <c r="Z50">
        <v>348.714</v>
      </c>
      <c r="AB50" s="1">
        <v>43712</v>
      </c>
      <c r="AC50">
        <v>-11.5</v>
      </c>
    </row>
    <row r="51" spans="2:29" x14ac:dyDescent="0.45">
      <c r="B51" s="1">
        <v>43711</v>
      </c>
      <c r="C51">
        <v>4.9400000000000004</v>
      </c>
      <c r="E51" s="1">
        <v>43711</v>
      </c>
      <c r="F51">
        <v>79.8</v>
      </c>
      <c r="H51" t="s">
        <v>120</v>
      </c>
      <c r="I51">
        <v>1.3351999999999999</v>
      </c>
      <c r="J51">
        <v>0.41190589540168998</v>
      </c>
      <c r="L51" s="1">
        <v>43712</v>
      </c>
      <c r="M51">
        <v>17.329999999999998</v>
      </c>
      <c r="O51" s="1">
        <v>43711</v>
      </c>
      <c r="P51">
        <v>1.3351999999999999</v>
      </c>
      <c r="Q51">
        <v>1.4429000000000001</v>
      </c>
      <c r="R51">
        <v>-0.1077</v>
      </c>
      <c r="T51" t="s">
        <v>120</v>
      </c>
      <c r="U51">
        <v>2906.27</v>
      </c>
      <c r="V51">
        <v>13.444589613167601</v>
      </c>
      <c r="W51">
        <v>17.200800000000001</v>
      </c>
      <c r="Y51" s="1">
        <v>43707</v>
      </c>
      <c r="Z51">
        <v>340.01799999999997</v>
      </c>
      <c r="AB51" s="1">
        <v>43711</v>
      </c>
      <c r="AC51">
        <v>-12.25</v>
      </c>
    </row>
    <row r="52" spans="2:29" x14ac:dyDescent="0.45">
      <c r="B52" s="1">
        <v>43707</v>
      </c>
      <c r="C52">
        <v>4.99</v>
      </c>
      <c r="E52" s="1">
        <v>43710</v>
      </c>
      <c r="F52">
        <v>80</v>
      </c>
      <c r="H52" t="s">
        <v>176</v>
      </c>
      <c r="I52">
        <v>1.3819999999999999</v>
      </c>
      <c r="J52">
        <v>0.15636831520484501</v>
      </c>
      <c r="L52" s="1">
        <v>43711</v>
      </c>
      <c r="M52">
        <v>19.66</v>
      </c>
      <c r="O52" s="1">
        <v>43710</v>
      </c>
      <c r="P52">
        <v>1.3819999999999999</v>
      </c>
      <c r="Q52">
        <v>1.508</v>
      </c>
      <c r="R52">
        <v>-0.126</v>
      </c>
      <c r="T52" t="s">
        <v>119</v>
      </c>
      <c r="U52">
        <v>2926.46</v>
      </c>
      <c r="V52">
        <v>11.1563387962088</v>
      </c>
      <c r="W52">
        <v>16.051400000000001</v>
      </c>
      <c r="Y52" s="1">
        <v>43706</v>
      </c>
      <c r="Z52">
        <v>340.97399999999999</v>
      </c>
      <c r="AB52" s="1">
        <v>43707</v>
      </c>
      <c r="AC52">
        <v>-11.63</v>
      </c>
    </row>
    <row r="53" spans="2:29" x14ac:dyDescent="0.45">
      <c r="B53" s="1">
        <v>43706</v>
      </c>
      <c r="C53">
        <v>4.8600000000000003</v>
      </c>
      <c r="E53" s="1">
        <v>43707</v>
      </c>
      <c r="F53">
        <v>79.55</v>
      </c>
      <c r="H53" t="s">
        <v>119</v>
      </c>
      <c r="I53">
        <v>1.3816999999999999</v>
      </c>
      <c r="J53">
        <v>0.58552642980483904</v>
      </c>
      <c r="L53" s="1">
        <v>43707</v>
      </c>
      <c r="M53">
        <v>18.98</v>
      </c>
      <c r="O53" s="1">
        <v>43707</v>
      </c>
      <c r="P53">
        <v>1.3816999999999999</v>
      </c>
      <c r="Q53">
        <v>1.5142</v>
      </c>
      <c r="R53">
        <v>-0.13250000000000001</v>
      </c>
      <c r="T53" t="s">
        <v>118</v>
      </c>
      <c r="U53">
        <v>2924.58</v>
      </c>
      <c r="V53">
        <v>11.4373584520982</v>
      </c>
      <c r="W53">
        <v>15.4648</v>
      </c>
      <c r="Y53" s="1">
        <v>43705</v>
      </c>
      <c r="Z53">
        <v>350.32</v>
      </c>
      <c r="AB53" s="1">
        <v>43706</v>
      </c>
      <c r="AC53">
        <v>-10.5</v>
      </c>
    </row>
    <row r="54" spans="2:29" x14ac:dyDescent="0.45">
      <c r="B54" s="1">
        <v>43705</v>
      </c>
      <c r="C54">
        <v>5</v>
      </c>
      <c r="E54" s="1">
        <v>43706</v>
      </c>
      <c r="F54">
        <v>79.41</v>
      </c>
      <c r="H54" t="s">
        <v>118</v>
      </c>
      <c r="I54">
        <v>1.3917999999999999</v>
      </c>
      <c r="J54">
        <v>0.61699189621906803</v>
      </c>
      <c r="L54" s="1">
        <v>43706</v>
      </c>
      <c r="M54">
        <v>17.88</v>
      </c>
      <c r="O54" s="1">
        <v>43706</v>
      </c>
      <c r="P54">
        <v>1.3917999999999999</v>
      </c>
      <c r="Q54">
        <v>1.518</v>
      </c>
      <c r="R54">
        <v>-0.12620000000000001</v>
      </c>
      <c r="T54" t="s">
        <v>117</v>
      </c>
      <c r="U54">
        <v>2887.94</v>
      </c>
      <c r="V54">
        <v>26.771508491601502</v>
      </c>
      <c r="W54">
        <v>17.418199999999999</v>
      </c>
      <c r="Y54" s="1">
        <v>43704</v>
      </c>
      <c r="Z54">
        <v>356.548</v>
      </c>
      <c r="AB54" s="1">
        <v>43705</v>
      </c>
      <c r="AC54">
        <v>-10.25</v>
      </c>
    </row>
    <row r="55" spans="2:29" x14ac:dyDescent="0.45">
      <c r="B55" s="1">
        <v>43704</v>
      </c>
      <c r="C55">
        <v>4.92</v>
      </c>
      <c r="E55" s="1">
        <v>43705</v>
      </c>
      <c r="F55">
        <v>80.94</v>
      </c>
      <c r="H55" t="s">
        <v>117</v>
      </c>
      <c r="I55">
        <v>1.3794</v>
      </c>
      <c r="J55">
        <v>0.71451726127971804</v>
      </c>
      <c r="L55" s="1">
        <v>43705</v>
      </c>
      <c r="M55">
        <v>19.350000000000001</v>
      </c>
      <c r="O55" s="1">
        <v>43705</v>
      </c>
      <c r="P55">
        <v>1.3794</v>
      </c>
      <c r="Q55">
        <v>1.494</v>
      </c>
      <c r="R55">
        <v>-0.11459999999999999</v>
      </c>
      <c r="T55" t="s">
        <v>116</v>
      </c>
      <c r="U55">
        <v>2869.16</v>
      </c>
      <c r="V55">
        <v>25.152088022390899</v>
      </c>
      <c r="W55">
        <v>18.7379</v>
      </c>
      <c r="Y55" s="1">
        <v>43703</v>
      </c>
      <c r="Z55">
        <v>353.99799999999999</v>
      </c>
      <c r="AB55" s="1">
        <v>43704</v>
      </c>
      <c r="AC55">
        <v>-8.75</v>
      </c>
    </row>
    <row r="56" spans="2:29" x14ac:dyDescent="0.45">
      <c r="B56" s="1">
        <v>43703</v>
      </c>
      <c r="C56">
        <v>5.07</v>
      </c>
      <c r="E56" s="1">
        <v>43704</v>
      </c>
      <c r="F56">
        <v>79.534999999999997</v>
      </c>
      <c r="H56" t="s">
        <v>116</v>
      </c>
      <c r="I56">
        <v>1.3847</v>
      </c>
      <c r="J56">
        <v>0.92562244822966</v>
      </c>
      <c r="L56" s="1">
        <v>43704</v>
      </c>
      <c r="M56">
        <v>20.309999999999999</v>
      </c>
      <c r="O56" s="1">
        <v>43704</v>
      </c>
      <c r="P56">
        <v>1.3847</v>
      </c>
      <c r="Q56">
        <v>1.5015000000000001</v>
      </c>
      <c r="R56">
        <v>-0.1168</v>
      </c>
      <c r="T56" t="s">
        <v>115</v>
      </c>
      <c r="U56">
        <v>2878.38</v>
      </c>
      <c r="V56">
        <v>27.355720079817999</v>
      </c>
      <c r="W56">
        <v>17.721499999999999</v>
      </c>
      <c r="Y56" s="1">
        <v>43700</v>
      </c>
      <c r="Z56">
        <v>361.83800000000002</v>
      </c>
      <c r="AB56" s="1">
        <v>43703</v>
      </c>
      <c r="AC56">
        <v>-8</v>
      </c>
    </row>
    <row r="57" spans="2:29" x14ac:dyDescent="0.45">
      <c r="B57" s="1">
        <v>43700</v>
      </c>
      <c r="C57">
        <v>4.8899999999999997</v>
      </c>
      <c r="E57" s="1">
        <v>43703</v>
      </c>
      <c r="F57">
        <v>78.94</v>
      </c>
      <c r="H57" t="s">
        <v>115</v>
      </c>
      <c r="I57">
        <v>1.4557</v>
      </c>
      <c r="J57">
        <v>0.89478712552204498</v>
      </c>
      <c r="L57" s="1">
        <v>43703</v>
      </c>
      <c r="M57">
        <v>19.32</v>
      </c>
      <c r="O57" s="1">
        <v>43703</v>
      </c>
      <c r="P57">
        <v>1.4557</v>
      </c>
      <c r="Q57">
        <v>1.5330999999999999</v>
      </c>
      <c r="R57">
        <v>-7.7399999999999997E-2</v>
      </c>
      <c r="T57" t="s">
        <v>114</v>
      </c>
      <c r="U57">
        <v>2847.11</v>
      </c>
      <c r="V57">
        <v>23.661848626489</v>
      </c>
      <c r="W57">
        <v>18.13</v>
      </c>
      <c r="Y57" s="1">
        <v>43699</v>
      </c>
      <c r="Z57">
        <v>344.94499999999999</v>
      </c>
      <c r="AB57" s="1">
        <v>43700</v>
      </c>
      <c r="AC57">
        <v>-8.5</v>
      </c>
    </row>
    <row r="58" spans="2:29" x14ac:dyDescent="0.45">
      <c r="B58" s="1">
        <v>43699</v>
      </c>
      <c r="C58">
        <v>4.68</v>
      </c>
      <c r="E58" s="1">
        <v>43700</v>
      </c>
      <c r="F58">
        <v>78.17</v>
      </c>
      <c r="H58" t="s">
        <v>114</v>
      </c>
      <c r="I58">
        <v>1.4503999999999999</v>
      </c>
      <c r="J58">
        <v>0.95813593329269797</v>
      </c>
      <c r="L58" s="1">
        <v>43700</v>
      </c>
      <c r="M58">
        <v>19.87</v>
      </c>
      <c r="O58" s="1">
        <v>43700</v>
      </c>
      <c r="P58">
        <v>1.4503999999999999</v>
      </c>
      <c r="Q58">
        <v>1.5263</v>
      </c>
      <c r="R58">
        <v>-7.5899999999999995E-2</v>
      </c>
      <c r="T58" t="s">
        <v>113</v>
      </c>
      <c r="U58">
        <v>2922.95</v>
      </c>
      <c r="V58">
        <v>14.4484982946451</v>
      </c>
      <c r="W58">
        <v>14.8924</v>
      </c>
      <c r="Y58" s="1">
        <v>43698</v>
      </c>
      <c r="Z58">
        <v>346.51799999999997</v>
      </c>
      <c r="AB58" s="1">
        <v>43699</v>
      </c>
      <c r="AC58">
        <v>-8.31</v>
      </c>
    </row>
    <row r="59" spans="2:29" x14ac:dyDescent="0.45">
      <c r="B59" s="1">
        <v>43698</v>
      </c>
      <c r="C59">
        <v>4.7</v>
      </c>
      <c r="E59" s="1">
        <v>43699</v>
      </c>
      <c r="F59">
        <v>73.84</v>
      </c>
      <c r="H59" t="s">
        <v>113</v>
      </c>
      <c r="I59">
        <v>1.5315000000000001</v>
      </c>
      <c r="J59">
        <v>0.74821502034285903</v>
      </c>
      <c r="L59" s="1">
        <v>43699</v>
      </c>
      <c r="M59">
        <v>16.68</v>
      </c>
      <c r="O59" s="1">
        <v>43699</v>
      </c>
      <c r="P59">
        <v>1.5315000000000001</v>
      </c>
      <c r="Q59">
        <v>1.6102000000000001</v>
      </c>
      <c r="R59">
        <v>-7.8700000000000006E-2</v>
      </c>
      <c r="T59" t="s">
        <v>112</v>
      </c>
      <c r="U59">
        <v>2924.43</v>
      </c>
      <c r="V59">
        <v>16.214205515887802</v>
      </c>
      <c r="W59">
        <v>14.2723</v>
      </c>
      <c r="Y59" s="1">
        <v>43697</v>
      </c>
      <c r="Z59">
        <v>355.99099999999999</v>
      </c>
      <c r="AB59" s="1">
        <v>43698</v>
      </c>
      <c r="AC59">
        <v>-9.5</v>
      </c>
    </row>
    <row r="60" spans="2:29" x14ac:dyDescent="0.45">
      <c r="B60" s="1">
        <v>43697</v>
      </c>
      <c r="C60">
        <v>4.8600000000000003</v>
      </c>
      <c r="E60" s="1">
        <v>43698</v>
      </c>
      <c r="F60">
        <v>75.36</v>
      </c>
      <c r="H60" t="s">
        <v>112</v>
      </c>
      <c r="I60">
        <v>1.4954000000000001</v>
      </c>
      <c r="J60">
        <v>0.741467104237717</v>
      </c>
      <c r="L60" s="1">
        <v>43698</v>
      </c>
      <c r="M60">
        <v>15.8</v>
      </c>
      <c r="O60" s="1">
        <v>43698</v>
      </c>
      <c r="P60">
        <v>1.4954000000000001</v>
      </c>
      <c r="Q60">
        <v>1.5717000000000001</v>
      </c>
      <c r="R60">
        <v>-7.6300000000000007E-2</v>
      </c>
      <c r="T60" t="s">
        <v>111</v>
      </c>
      <c r="U60">
        <v>2900.51</v>
      </c>
      <c r="V60">
        <v>16.397530077634599</v>
      </c>
      <c r="W60">
        <v>15.851900000000001</v>
      </c>
      <c r="Y60" s="1">
        <v>43696</v>
      </c>
      <c r="Z60">
        <v>350.56900000000002</v>
      </c>
      <c r="AB60" s="1">
        <v>43697</v>
      </c>
      <c r="AC60">
        <v>-9.75</v>
      </c>
    </row>
    <row r="61" spans="2:29" x14ac:dyDescent="0.45">
      <c r="B61" s="1">
        <v>43696</v>
      </c>
      <c r="C61">
        <v>4.8099999999999996</v>
      </c>
      <c r="E61" s="1">
        <v>43697</v>
      </c>
      <c r="F61">
        <v>77.5548</v>
      </c>
      <c r="H61" t="s">
        <v>111</v>
      </c>
      <c r="I61">
        <v>1.4589000000000001</v>
      </c>
      <c r="J61">
        <v>0.92832688208410696</v>
      </c>
      <c r="L61" s="1">
        <v>43697</v>
      </c>
      <c r="M61">
        <v>17.5</v>
      </c>
      <c r="O61" s="1">
        <v>43697</v>
      </c>
      <c r="P61">
        <v>1.4589000000000001</v>
      </c>
      <c r="Q61">
        <v>1.5242</v>
      </c>
      <c r="R61">
        <v>-6.5299999999999997E-2</v>
      </c>
      <c r="T61" t="s">
        <v>110</v>
      </c>
      <c r="U61">
        <v>2923.65</v>
      </c>
      <c r="V61">
        <v>32.779253283366401</v>
      </c>
      <c r="W61">
        <v>14.8795</v>
      </c>
      <c r="Y61" s="1">
        <v>43693</v>
      </c>
      <c r="Z61">
        <v>357.21899999999999</v>
      </c>
      <c r="AB61" s="1">
        <v>43696</v>
      </c>
      <c r="AC61">
        <v>-10.119999999999999</v>
      </c>
    </row>
    <row r="62" spans="2:29" x14ac:dyDescent="0.45">
      <c r="B62" s="1">
        <v>43693</v>
      </c>
      <c r="C62">
        <v>4.99</v>
      </c>
      <c r="E62" s="1">
        <v>43696</v>
      </c>
      <c r="F62">
        <v>77</v>
      </c>
      <c r="H62" t="s">
        <v>110</v>
      </c>
      <c r="I62">
        <v>1.5049999999999999</v>
      </c>
      <c r="J62">
        <v>1.41234587359707</v>
      </c>
      <c r="L62" s="1">
        <v>43696</v>
      </c>
      <c r="M62">
        <v>16.88</v>
      </c>
      <c r="O62" s="1">
        <v>43696</v>
      </c>
      <c r="P62">
        <v>1.5049999999999999</v>
      </c>
      <c r="Q62">
        <v>1.5595000000000001</v>
      </c>
      <c r="R62">
        <v>-5.45E-2</v>
      </c>
      <c r="T62" t="s">
        <v>109</v>
      </c>
      <c r="U62">
        <v>2888.68</v>
      </c>
      <c r="V62">
        <v>33.685213708526597</v>
      </c>
      <c r="W62">
        <v>16.192799999999998</v>
      </c>
      <c r="Y62" s="1">
        <v>43692</v>
      </c>
      <c r="Z62">
        <v>370.423</v>
      </c>
      <c r="AB62" s="1">
        <v>43693</v>
      </c>
      <c r="AC62">
        <v>-11</v>
      </c>
    </row>
    <row r="63" spans="2:29" x14ac:dyDescent="0.45">
      <c r="B63" s="1">
        <v>43692</v>
      </c>
      <c r="C63">
        <v>5.19</v>
      </c>
      <c r="E63" s="1">
        <v>43693</v>
      </c>
      <c r="F63">
        <v>80.167599999999993</v>
      </c>
      <c r="H63" t="s">
        <v>109</v>
      </c>
      <c r="I63">
        <v>1.4454</v>
      </c>
      <c r="J63">
        <v>1.45567198686151</v>
      </c>
      <c r="L63" s="1">
        <v>43693</v>
      </c>
      <c r="M63">
        <v>18.47</v>
      </c>
      <c r="O63" s="1">
        <v>43693</v>
      </c>
      <c r="P63">
        <v>1.4454</v>
      </c>
      <c r="Q63">
        <v>1.5016</v>
      </c>
      <c r="R63">
        <v>-5.62E-2</v>
      </c>
      <c r="T63" t="s">
        <v>108</v>
      </c>
      <c r="U63">
        <v>2847.6</v>
      </c>
      <c r="V63">
        <v>30.844058086476</v>
      </c>
      <c r="W63">
        <v>19.380400000000002</v>
      </c>
      <c r="Y63" s="1">
        <v>43691</v>
      </c>
      <c r="Z63">
        <v>375.67700000000002</v>
      </c>
      <c r="AB63" s="1">
        <v>43692</v>
      </c>
      <c r="AC63">
        <v>-11.5</v>
      </c>
    </row>
    <row r="64" spans="2:29" x14ac:dyDescent="0.45">
      <c r="B64" s="1">
        <v>43691</v>
      </c>
      <c r="C64">
        <v>4.9800000000000004</v>
      </c>
      <c r="E64" s="1">
        <v>43692</v>
      </c>
      <c r="F64">
        <v>84.5</v>
      </c>
      <c r="H64" t="s">
        <v>108</v>
      </c>
      <c r="I64">
        <v>1.4137999999999999</v>
      </c>
      <c r="J64">
        <v>1.40129152332173</v>
      </c>
      <c r="L64" s="1">
        <v>43692</v>
      </c>
      <c r="M64">
        <v>21.18</v>
      </c>
      <c r="O64" s="1">
        <v>43692</v>
      </c>
      <c r="P64">
        <v>1.4137999999999999</v>
      </c>
      <c r="Q64">
        <v>1.5015000000000001</v>
      </c>
      <c r="R64">
        <v>-8.77E-2</v>
      </c>
      <c r="T64" t="s">
        <v>107</v>
      </c>
      <c r="U64">
        <v>2840.6</v>
      </c>
      <c r="V64">
        <v>29.481846847056499</v>
      </c>
      <c r="W64">
        <v>20.5474</v>
      </c>
      <c r="Y64" s="1">
        <v>43690</v>
      </c>
      <c r="Z64">
        <v>348.04899999999998</v>
      </c>
      <c r="AB64" s="1">
        <v>43691</v>
      </c>
      <c r="AC64">
        <v>-10.88</v>
      </c>
    </row>
    <row r="65" spans="2:29" x14ac:dyDescent="0.45">
      <c r="B65" s="1">
        <v>43690</v>
      </c>
      <c r="C65">
        <v>4.6900000000000004</v>
      </c>
      <c r="E65" s="1">
        <v>43691</v>
      </c>
      <c r="F65">
        <v>78.83</v>
      </c>
      <c r="H65" t="s">
        <v>107</v>
      </c>
      <c r="I65">
        <v>1.4713000000000001</v>
      </c>
      <c r="J65">
        <v>1.5755037236812</v>
      </c>
      <c r="L65" s="1">
        <v>43691</v>
      </c>
      <c r="M65">
        <v>22.1</v>
      </c>
      <c r="O65" s="1">
        <v>43691</v>
      </c>
      <c r="P65">
        <v>1.4713000000000001</v>
      </c>
      <c r="Q65">
        <v>1.58</v>
      </c>
      <c r="R65">
        <v>-0.1087</v>
      </c>
      <c r="T65" t="s">
        <v>106</v>
      </c>
      <c r="U65">
        <v>2926.32477094962</v>
      </c>
      <c r="V65">
        <v>24.560101696552898</v>
      </c>
      <c r="W65">
        <v>15.2644</v>
      </c>
      <c r="Y65" s="1">
        <v>43689</v>
      </c>
      <c r="Z65">
        <v>367.93900000000002</v>
      </c>
      <c r="AB65" s="1">
        <v>43690</v>
      </c>
      <c r="AC65">
        <v>-10</v>
      </c>
    </row>
    <row r="66" spans="2:29" x14ac:dyDescent="0.45">
      <c r="B66" s="1">
        <v>43689</v>
      </c>
      <c r="C66">
        <v>4.9000000000000004</v>
      </c>
      <c r="E66" s="1">
        <v>43690</v>
      </c>
      <c r="F66">
        <v>74</v>
      </c>
      <c r="H66" t="s">
        <v>106</v>
      </c>
      <c r="I66">
        <v>1.6040000000000001</v>
      </c>
      <c r="J66">
        <v>1.1376593221757301</v>
      </c>
      <c r="L66" s="1">
        <v>43690</v>
      </c>
      <c r="M66">
        <v>17.52</v>
      </c>
      <c r="O66" s="1">
        <v>43690</v>
      </c>
      <c r="P66">
        <v>1.6040000000000001</v>
      </c>
      <c r="Q66">
        <v>1.6579999999999999</v>
      </c>
      <c r="R66">
        <v>-5.3999999999999999E-2</v>
      </c>
      <c r="T66" t="s">
        <v>105</v>
      </c>
      <c r="U66">
        <v>2883.7494794716999</v>
      </c>
      <c r="V66">
        <v>21.528641440301602</v>
      </c>
      <c r="W66">
        <v>18.830300000000001</v>
      </c>
      <c r="Y66" s="1">
        <v>43686</v>
      </c>
      <c r="Z66">
        <v>355.31200000000001</v>
      </c>
      <c r="AB66" s="1">
        <v>43689</v>
      </c>
      <c r="AC66">
        <v>-11.06</v>
      </c>
    </row>
    <row r="67" spans="2:29" x14ac:dyDescent="0.45">
      <c r="B67" s="1">
        <v>43686</v>
      </c>
      <c r="C67">
        <v>4.6500000000000004</v>
      </c>
      <c r="E67" s="1">
        <v>43689</v>
      </c>
      <c r="F67">
        <v>76.52</v>
      </c>
      <c r="H67" t="s">
        <v>105</v>
      </c>
      <c r="I67">
        <v>1.5362</v>
      </c>
      <c r="J67">
        <v>0.89308990775472097</v>
      </c>
      <c r="L67" s="1">
        <v>43689</v>
      </c>
      <c r="M67">
        <v>21.09</v>
      </c>
      <c r="O67" s="1">
        <v>43689</v>
      </c>
      <c r="P67">
        <v>1.5362</v>
      </c>
      <c r="Q67">
        <v>1.5727</v>
      </c>
      <c r="R67">
        <v>-3.6499999999999998E-2</v>
      </c>
      <c r="T67" t="s">
        <v>104</v>
      </c>
      <c r="U67">
        <v>2918.65</v>
      </c>
      <c r="V67">
        <v>18.4548523035524</v>
      </c>
      <c r="W67">
        <v>15.2667</v>
      </c>
      <c r="Y67" s="1">
        <v>43685</v>
      </c>
      <c r="Z67">
        <v>347.62900000000002</v>
      </c>
      <c r="AB67" s="1">
        <v>43686</v>
      </c>
      <c r="AC67">
        <v>-11.63</v>
      </c>
    </row>
    <row r="68" spans="2:29" x14ac:dyDescent="0.45">
      <c r="B68" s="1">
        <v>43685</v>
      </c>
      <c r="C68">
        <v>4.6900000000000004</v>
      </c>
      <c r="E68" s="1">
        <v>43686</v>
      </c>
      <c r="F68">
        <v>73.540000000000006</v>
      </c>
      <c r="H68" t="s">
        <v>104</v>
      </c>
      <c r="I68">
        <v>1.6304000000000001</v>
      </c>
      <c r="J68">
        <v>0.32951530060580603</v>
      </c>
      <c r="L68" s="1">
        <v>43686</v>
      </c>
      <c r="M68">
        <v>17.97</v>
      </c>
      <c r="O68" s="1">
        <v>43686</v>
      </c>
      <c r="P68">
        <v>1.6304000000000001</v>
      </c>
      <c r="Q68">
        <v>1.6362000000000001</v>
      </c>
      <c r="R68">
        <v>-5.7999999999999996E-3</v>
      </c>
      <c r="T68" t="s">
        <v>103</v>
      </c>
      <c r="U68">
        <v>2938.09</v>
      </c>
      <c r="V68">
        <v>35.157199422943897</v>
      </c>
      <c r="W68">
        <v>14.1638</v>
      </c>
      <c r="Y68" s="1">
        <v>43684</v>
      </c>
      <c r="Z68">
        <v>354.298</v>
      </c>
      <c r="AB68" s="1">
        <v>43685</v>
      </c>
      <c r="AC68">
        <v>-12.5</v>
      </c>
    </row>
    <row r="69" spans="2:29" x14ac:dyDescent="0.45">
      <c r="B69" s="1">
        <v>43684</v>
      </c>
      <c r="C69">
        <v>4.83</v>
      </c>
      <c r="E69" s="1">
        <v>43685</v>
      </c>
      <c r="F69">
        <v>73.709999999999994</v>
      </c>
      <c r="H69" t="s">
        <v>103</v>
      </c>
      <c r="I69">
        <v>1.5940000000000001</v>
      </c>
      <c r="J69">
        <v>1.46482526261667</v>
      </c>
      <c r="L69" s="1">
        <v>43685</v>
      </c>
      <c r="M69">
        <v>16.91</v>
      </c>
      <c r="O69" s="1">
        <v>43685</v>
      </c>
      <c r="P69">
        <v>1.5940000000000001</v>
      </c>
      <c r="Q69">
        <v>1.5995999999999999</v>
      </c>
      <c r="R69">
        <v>-5.5999999999999999E-3</v>
      </c>
      <c r="T69" t="s">
        <v>102</v>
      </c>
      <c r="U69">
        <v>2883.98</v>
      </c>
      <c r="V69">
        <v>29.336810549813102</v>
      </c>
      <c r="W69">
        <v>17.4938</v>
      </c>
      <c r="Y69" s="1">
        <v>43683</v>
      </c>
      <c r="Z69">
        <v>353.60500000000002</v>
      </c>
      <c r="AB69" s="1">
        <v>43684</v>
      </c>
      <c r="AC69">
        <v>-12.75</v>
      </c>
    </row>
    <row r="70" spans="2:29" x14ac:dyDescent="0.45">
      <c r="B70" s="1">
        <v>43683</v>
      </c>
      <c r="C70">
        <v>4.57</v>
      </c>
      <c r="E70" s="1">
        <v>43684</v>
      </c>
      <c r="F70">
        <v>74.53</v>
      </c>
      <c r="H70" t="s">
        <v>102</v>
      </c>
      <c r="I70">
        <v>1.6057999999999999</v>
      </c>
      <c r="J70">
        <v>1.42517701824487</v>
      </c>
      <c r="L70" s="1">
        <v>43684</v>
      </c>
      <c r="M70">
        <v>19.489999999999998</v>
      </c>
      <c r="O70" s="1">
        <v>43684</v>
      </c>
      <c r="P70">
        <v>1.6057999999999999</v>
      </c>
      <c r="Q70">
        <v>1.5894999999999999</v>
      </c>
      <c r="R70">
        <v>1.6299999999999999E-2</v>
      </c>
      <c r="T70" t="s">
        <v>101</v>
      </c>
      <c r="U70">
        <v>2881.77</v>
      </c>
      <c r="V70">
        <v>28.4397435089307</v>
      </c>
      <c r="W70">
        <v>18.0486</v>
      </c>
      <c r="Y70" s="1">
        <v>43682</v>
      </c>
      <c r="Z70">
        <v>362.51600000000002</v>
      </c>
      <c r="AB70" s="1">
        <v>43683</v>
      </c>
      <c r="AC70">
        <v>-10</v>
      </c>
    </row>
    <row r="71" spans="2:29" x14ac:dyDescent="0.45">
      <c r="B71" s="1">
        <v>43682</v>
      </c>
      <c r="C71">
        <v>4.8</v>
      </c>
      <c r="E71" s="1">
        <v>43683</v>
      </c>
      <c r="F71">
        <v>70.4756</v>
      </c>
      <c r="H71" t="s">
        <v>101</v>
      </c>
      <c r="I71">
        <v>1.6036999999999999</v>
      </c>
      <c r="J71">
        <v>1.3782713569298799</v>
      </c>
      <c r="L71" s="1">
        <v>43683</v>
      </c>
      <c r="M71">
        <v>20.170000000000002</v>
      </c>
      <c r="O71" s="1">
        <v>43683</v>
      </c>
      <c r="P71">
        <v>1.6036999999999999</v>
      </c>
      <c r="Q71">
        <v>1.5869</v>
      </c>
      <c r="R71">
        <v>1.6799999999999999E-2</v>
      </c>
      <c r="T71" t="s">
        <v>100</v>
      </c>
      <c r="U71">
        <v>2844.74</v>
      </c>
      <c r="V71">
        <v>17.204692759611401</v>
      </c>
      <c r="W71">
        <v>21.930299999999999</v>
      </c>
      <c r="Y71" s="1">
        <v>43679</v>
      </c>
      <c r="Z71">
        <v>340.15899999999999</v>
      </c>
      <c r="AB71" s="1">
        <v>43682</v>
      </c>
      <c r="AC71">
        <v>-12</v>
      </c>
    </row>
    <row r="72" spans="2:29" x14ac:dyDescent="0.45">
      <c r="B72" s="1">
        <v>43679</v>
      </c>
      <c r="C72">
        <v>4.2</v>
      </c>
      <c r="E72" s="1">
        <v>43682</v>
      </c>
      <c r="F72">
        <v>74.709999999999994</v>
      </c>
      <c r="H72" t="s">
        <v>100</v>
      </c>
      <c r="I72">
        <v>1.5893999999999999</v>
      </c>
      <c r="J72">
        <v>1.1365151927419801</v>
      </c>
      <c r="L72" s="1">
        <v>43682</v>
      </c>
      <c r="M72">
        <v>24.59</v>
      </c>
      <c r="O72" s="1">
        <v>43682</v>
      </c>
      <c r="P72">
        <v>1.5893999999999999</v>
      </c>
      <c r="Q72">
        <v>1.5683</v>
      </c>
      <c r="R72">
        <v>2.1100000000000001E-2</v>
      </c>
      <c r="T72" t="s">
        <v>99</v>
      </c>
      <c r="U72">
        <v>2932.05</v>
      </c>
      <c r="V72">
        <v>5.77330737199593</v>
      </c>
      <c r="W72">
        <v>15.160600000000001</v>
      </c>
      <c r="Y72" s="1">
        <v>43678</v>
      </c>
      <c r="Z72">
        <v>333.21199999999999</v>
      </c>
      <c r="AB72" s="1">
        <v>43679</v>
      </c>
      <c r="AC72">
        <v>-8</v>
      </c>
    </row>
    <row r="73" spans="2:29" x14ac:dyDescent="0.45">
      <c r="B73" s="1">
        <v>43678</v>
      </c>
      <c r="C73">
        <v>4.16</v>
      </c>
      <c r="E73" s="1">
        <v>43679</v>
      </c>
      <c r="F73">
        <v>64.915000000000006</v>
      </c>
      <c r="H73" t="s">
        <v>99</v>
      </c>
      <c r="I73">
        <v>1.7683</v>
      </c>
      <c r="J73">
        <v>0.84396654752029998</v>
      </c>
      <c r="L73" s="1">
        <v>43679</v>
      </c>
      <c r="M73">
        <v>17.61</v>
      </c>
      <c r="O73" s="1">
        <v>43679</v>
      </c>
      <c r="P73">
        <v>1.7683</v>
      </c>
      <c r="Q73">
        <v>1.7362</v>
      </c>
      <c r="R73">
        <v>3.2099999999999997E-2</v>
      </c>
      <c r="T73" t="s">
        <v>98</v>
      </c>
      <c r="U73">
        <v>2953.56</v>
      </c>
      <c r="V73">
        <v>7.4809848243839996</v>
      </c>
      <c r="W73">
        <v>15.1873</v>
      </c>
      <c r="Y73" s="1">
        <v>43677</v>
      </c>
      <c r="Z73">
        <v>326.44600000000003</v>
      </c>
      <c r="AB73" s="1">
        <v>43678</v>
      </c>
      <c r="AC73">
        <v>-7.75</v>
      </c>
    </row>
    <row r="74" spans="2:29" x14ac:dyDescent="0.45">
      <c r="B74" s="1">
        <v>43677</v>
      </c>
      <c r="C74">
        <v>3.82</v>
      </c>
      <c r="E74" s="1">
        <v>43678</v>
      </c>
      <c r="F74">
        <v>61.91</v>
      </c>
      <c r="H74" t="s">
        <v>98</v>
      </c>
      <c r="I74">
        <v>1.8168</v>
      </c>
      <c r="J74">
        <v>0.90463226414567799</v>
      </c>
      <c r="L74" s="1">
        <v>43678</v>
      </c>
      <c r="M74">
        <v>17.87</v>
      </c>
      <c r="O74" s="1">
        <v>43678</v>
      </c>
      <c r="P74">
        <v>1.8168</v>
      </c>
      <c r="Q74">
        <v>1.7674000000000001</v>
      </c>
      <c r="R74">
        <v>4.9399999999999999E-2</v>
      </c>
      <c r="T74" t="s">
        <v>97</v>
      </c>
      <c r="U74">
        <v>2980.38</v>
      </c>
      <c r="V74">
        <v>12.0704235917445</v>
      </c>
      <c r="W74">
        <v>13.106</v>
      </c>
      <c r="Y74" s="1">
        <v>43676</v>
      </c>
      <c r="Z74">
        <v>316.93700000000001</v>
      </c>
      <c r="AB74" s="1">
        <v>43677</v>
      </c>
      <c r="AC74">
        <v>-7</v>
      </c>
    </row>
    <row r="75" spans="2:29" x14ac:dyDescent="0.45">
      <c r="B75" s="1">
        <v>43676</v>
      </c>
      <c r="C75">
        <v>3.87</v>
      </c>
      <c r="E75" s="1">
        <v>43677</v>
      </c>
      <c r="F75">
        <v>57.18</v>
      </c>
      <c r="H75" t="s">
        <v>97</v>
      </c>
      <c r="I75">
        <v>1.9455</v>
      </c>
      <c r="J75">
        <v>0.18838559746789399</v>
      </c>
      <c r="L75" s="1">
        <v>43677</v>
      </c>
      <c r="M75">
        <v>16.12</v>
      </c>
      <c r="O75" s="1">
        <v>43677</v>
      </c>
      <c r="P75">
        <v>1.9455</v>
      </c>
      <c r="Q75">
        <v>1.9111</v>
      </c>
      <c r="R75">
        <v>3.44E-2</v>
      </c>
      <c r="T75" t="s">
        <v>96</v>
      </c>
      <c r="U75">
        <v>3013.18</v>
      </c>
      <c r="V75">
        <v>8.8406374124552407</v>
      </c>
      <c r="W75">
        <v>11.4963</v>
      </c>
      <c r="Y75" s="1">
        <v>43675</v>
      </c>
      <c r="Z75">
        <v>314.26900000000001</v>
      </c>
      <c r="AB75" s="1">
        <v>43676</v>
      </c>
      <c r="AC75">
        <v>-8.6300000000000008</v>
      </c>
    </row>
    <row r="76" spans="2:29" x14ac:dyDescent="0.45">
      <c r="B76" s="1">
        <v>43675</v>
      </c>
      <c r="C76">
        <v>3.91</v>
      </c>
      <c r="E76" s="1">
        <v>43676</v>
      </c>
      <c r="F76">
        <v>58.63</v>
      </c>
      <c r="H76" t="s">
        <v>96</v>
      </c>
      <c r="I76">
        <v>1.9729000000000001</v>
      </c>
      <c r="J76">
        <v>0.29278726634424102</v>
      </c>
      <c r="L76" s="1">
        <v>43676</v>
      </c>
      <c r="M76">
        <v>13.94</v>
      </c>
      <c r="O76" s="1">
        <v>43676</v>
      </c>
      <c r="P76">
        <v>1.9729000000000001</v>
      </c>
      <c r="Q76">
        <v>1.8783000000000001</v>
      </c>
      <c r="R76">
        <v>9.4600000000000004E-2</v>
      </c>
      <c r="T76" t="s">
        <v>95</v>
      </c>
      <c r="U76">
        <v>3020.97</v>
      </c>
      <c r="V76">
        <v>9.3045468291724092</v>
      </c>
      <c r="W76">
        <v>10.2684</v>
      </c>
      <c r="Y76" s="1">
        <v>43672</v>
      </c>
      <c r="Z76">
        <v>312.053</v>
      </c>
      <c r="AB76" s="1">
        <v>43675</v>
      </c>
      <c r="AC76">
        <v>-8.19</v>
      </c>
    </row>
    <row r="77" spans="2:29" x14ac:dyDescent="0.45">
      <c r="B77" s="1">
        <v>43672</v>
      </c>
      <c r="C77">
        <v>3.9</v>
      </c>
      <c r="E77" s="1">
        <v>43675</v>
      </c>
      <c r="F77">
        <v>58.84</v>
      </c>
      <c r="H77" t="s">
        <v>95</v>
      </c>
      <c r="I77">
        <v>1.9833000000000001</v>
      </c>
      <c r="J77">
        <v>0.45196104183141</v>
      </c>
      <c r="L77" s="1">
        <v>43675</v>
      </c>
      <c r="M77">
        <v>12.83</v>
      </c>
      <c r="O77" s="1">
        <v>43675</v>
      </c>
      <c r="P77">
        <v>1.9833000000000001</v>
      </c>
      <c r="Q77">
        <v>1.8823000000000001</v>
      </c>
      <c r="R77">
        <v>0.10100000000000001</v>
      </c>
      <c r="T77" t="s">
        <v>94</v>
      </c>
      <c r="U77">
        <v>3025.86</v>
      </c>
      <c r="V77">
        <v>9.5084482597934397</v>
      </c>
      <c r="W77">
        <v>9.6942000000000004</v>
      </c>
      <c r="Y77" s="1">
        <v>43671</v>
      </c>
      <c r="Z77">
        <v>313.88</v>
      </c>
      <c r="AB77" s="1">
        <v>43672</v>
      </c>
      <c r="AC77">
        <v>-7.38</v>
      </c>
    </row>
    <row r="78" spans="2:29" x14ac:dyDescent="0.45">
      <c r="B78" s="1">
        <v>43671</v>
      </c>
      <c r="C78">
        <v>4</v>
      </c>
      <c r="E78" s="1">
        <v>43672</v>
      </c>
      <c r="F78">
        <v>58.284999999999997</v>
      </c>
      <c r="H78" t="s">
        <v>94</v>
      </c>
      <c r="I78">
        <v>1.9978</v>
      </c>
      <c r="J78">
        <v>0.53413355071554902</v>
      </c>
      <c r="L78" s="1">
        <v>43672</v>
      </c>
      <c r="M78">
        <v>12.16</v>
      </c>
      <c r="O78" s="1">
        <v>43672</v>
      </c>
      <c r="P78">
        <v>1.9978</v>
      </c>
      <c r="Q78">
        <v>1.8953</v>
      </c>
      <c r="R78">
        <v>0.10249999999999999</v>
      </c>
      <c r="T78" t="s">
        <v>93</v>
      </c>
      <c r="U78">
        <v>3003.67</v>
      </c>
      <c r="V78">
        <v>8.5215617077343904</v>
      </c>
      <c r="W78">
        <v>10.373200000000001</v>
      </c>
      <c r="Y78" s="1">
        <v>43670</v>
      </c>
      <c r="Z78">
        <v>321.41300000000001</v>
      </c>
      <c r="AB78" s="1">
        <v>43671</v>
      </c>
      <c r="AC78">
        <v>-8.5</v>
      </c>
    </row>
    <row r="79" spans="2:29" x14ac:dyDescent="0.45">
      <c r="B79" s="1">
        <v>43670</v>
      </c>
      <c r="C79">
        <v>4.1100000000000003</v>
      </c>
      <c r="E79" s="1">
        <v>43671</v>
      </c>
      <c r="F79">
        <v>60.53</v>
      </c>
      <c r="H79" t="s">
        <v>93</v>
      </c>
      <c r="I79">
        <v>1.9968999999999999</v>
      </c>
      <c r="J79">
        <v>0.54511893197723404</v>
      </c>
      <c r="L79" s="1">
        <v>43671</v>
      </c>
      <c r="M79">
        <v>12.74</v>
      </c>
      <c r="O79" s="1">
        <v>43671</v>
      </c>
      <c r="P79">
        <v>1.9968999999999999</v>
      </c>
      <c r="Q79">
        <v>1.885</v>
      </c>
      <c r="R79">
        <v>0.1119</v>
      </c>
      <c r="T79" t="s">
        <v>92</v>
      </c>
      <c r="U79">
        <v>3019.56</v>
      </c>
      <c r="V79">
        <v>9.2294707636573907</v>
      </c>
      <c r="W79">
        <v>9.8641000000000005</v>
      </c>
      <c r="Y79" s="1">
        <v>43669</v>
      </c>
      <c r="Z79">
        <v>324.73099999999999</v>
      </c>
      <c r="AB79" s="1">
        <v>43670</v>
      </c>
      <c r="AC79">
        <v>-7.38</v>
      </c>
    </row>
    <row r="80" spans="2:29" x14ac:dyDescent="0.45">
      <c r="B80" s="1">
        <v>43669</v>
      </c>
      <c r="C80">
        <v>4.05</v>
      </c>
      <c r="E80" s="1">
        <v>43670</v>
      </c>
      <c r="F80">
        <v>61.922199999999997</v>
      </c>
      <c r="H80" t="s">
        <v>92</v>
      </c>
      <c r="I80">
        <v>1.9710000000000001</v>
      </c>
      <c r="J80">
        <v>0.60112877156230005</v>
      </c>
      <c r="L80" s="1">
        <v>43670</v>
      </c>
      <c r="M80">
        <v>12.07</v>
      </c>
      <c r="O80" s="1">
        <v>43670</v>
      </c>
      <c r="P80">
        <v>1.9710000000000001</v>
      </c>
      <c r="Q80">
        <v>1.8505</v>
      </c>
      <c r="R80">
        <v>0.1205</v>
      </c>
      <c r="T80" t="s">
        <v>91</v>
      </c>
      <c r="U80">
        <v>3005.47</v>
      </c>
      <c r="V80">
        <v>8.99567308324397</v>
      </c>
      <c r="W80">
        <v>10.349399999999999</v>
      </c>
      <c r="Y80" s="1">
        <v>43668</v>
      </c>
      <c r="Z80">
        <v>331.21600000000001</v>
      </c>
      <c r="AB80" s="1">
        <v>43669</v>
      </c>
      <c r="AC80">
        <v>-7</v>
      </c>
    </row>
    <row r="81" spans="2:29" x14ac:dyDescent="0.45">
      <c r="B81" s="1">
        <v>43668</v>
      </c>
      <c r="C81">
        <v>4.08</v>
      </c>
      <c r="E81" s="1">
        <v>43669</v>
      </c>
      <c r="F81">
        <v>61.1</v>
      </c>
      <c r="H81" t="s">
        <v>91</v>
      </c>
      <c r="I81">
        <v>2.012</v>
      </c>
      <c r="J81">
        <v>0.52455897348789005</v>
      </c>
      <c r="L81" s="1">
        <v>43669</v>
      </c>
      <c r="M81">
        <v>12.61</v>
      </c>
      <c r="O81" s="1">
        <v>43669</v>
      </c>
      <c r="P81">
        <v>2.012</v>
      </c>
      <c r="Q81">
        <v>1.8658999999999999</v>
      </c>
      <c r="R81">
        <v>0.14610000000000001</v>
      </c>
      <c r="T81" t="s">
        <v>90</v>
      </c>
      <c r="U81">
        <v>2985.03</v>
      </c>
      <c r="V81">
        <v>8.9300910261129491</v>
      </c>
      <c r="W81">
        <v>11.021800000000001</v>
      </c>
      <c r="Y81" s="1">
        <v>43665</v>
      </c>
      <c r="Z81">
        <v>336.34699999999998</v>
      </c>
      <c r="AB81" s="1">
        <v>43668</v>
      </c>
      <c r="AC81">
        <v>-6.75</v>
      </c>
    </row>
    <row r="82" spans="2:29" x14ac:dyDescent="0.45">
      <c r="B82" s="1">
        <v>43665</v>
      </c>
      <c r="C82">
        <v>4.03</v>
      </c>
      <c r="E82" s="1">
        <v>43668</v>
      </c>
      <c r="F82">
        <v>61.052100000000003</v>
      </c>
      <c r="H82" t="s">
        <v>90</v>
      </c>
      <c r="I82">
        <v>1.9801</v>
      </c>
      <c r="J82">
        <v>0.66799409927533704</v>
      </c>
      <c r="L82" s="1">
        <v>43668</v>
      </c>
      <c r="M82">
        <v>13.53</v>
      </c>
      <c r="O82" s="1">
        <v>43668</v>
      </c>
      <c r="P82">
        <v>1.9801</v>
      </c>
      <c r="Q82">
        <v>1.8411</v>
      </c>
      <c r="R82">
        <v>0.13900000000000001</v>
      </c>
      <c r="T82" t="s">
        <v>89</v>
      </c>
      <c r="U82">
        <v>2976.61</v>
      </c>
      <c r="V82">
        <v>7.5720319758614201</v>
      </c>
      <c r="W82">
        <v>11.5472</v>
      </c>
      <c r="Y82" s="1">
        <v>43664</v>
      </c>
      <c r="Z82">
        <v>331.262</v>
      </c>
      <c r="AB82" s="1">
        <v>43665</v>
      </c>
      <c r="AC82">
        <v>-6.75</v>
      </c>
    </row>
    <row r="83" spans="2:29" x14ac:dyDescent="0.45">
      <c r="B83" s="1">
        <v>43664</v>
      </c>
      <c r="C83">
        <v>4.09</v>
      </c>
      <c r="E83" s="1">
        <v>43665</v>
      </c>
      <c r="F83">
        <v>61.49</v>
      </c>
      <c r="H83" t="s">
        <v>89</v>
      </c>
      <c r="I83">
        <v>1.9887999999999999</v>
      </c>
      <c r="J83">
        <v>0.70951838125120903</v>
      </c>
      <c r="L83" s="1">
        <v>43665</v>
      </c>
      <c r="M83">
        <v>14.45</v>
      </c>
      <c r="O83" s="1">
        <v>43665</v>
      </c>
      <c r="P83">
        <v>1.9887999999999999</v>
      </c>
      <c r="Q83">
        <v>1.8459000000000001</v>
      </c>
      <c r="R83">
        <v>0.1429</v>
      </c>
      <c r="T83" t="s">
        <v>88</v>
      </c>
      <c r="U83">
        <v>2995.11</v>
      </c>
      <c r="V83">
        <v>7.0736839754766603</v>
      </c>
      <c r="W83">
        <v>10.7494</v>
      </c>
      <c r="Y83" s="1">
        <v>43663</v>
      </c>
      <c r="Z83">
        <v>335.875</v>
      </c>
      <c r="AB83" s="1">
        <v>43664</v>
      </c>
      <c r="AC83">
        <v>-7.5</v>
      </c>
    </row>
    <row r="84" spans="2:29" x14ac:dyDescent="0.45">
      <c r="B84" s="1">
        <v>43663</v>
      </c>
      <c r="C84">
        <v>4.04</v>
      </c>
      <c r="E84" s="1">
        <v>43664</v>
      </c>
      <c r="F84">
        <v>63.315300000000001</v>
      </c>
      <c r="H84" t="s">
        <v>88</v>
      </c>
      <c r="I84">
        <v>1.95</v>
      </c>
      <c r="J84">
        <v>0.50345082513919603</v>
      </c>
      <c r="L84" s="1">
        <v>43664</v>
      </c>
      <c r="M84">
        <v>13.53</v>
      </c>
      <c r="O84" s="1">
        <v>43664</v>
      </c>
      <c r="P84">
        <v>1.95</v>
      </c>
      <c r="Q84">
        <v>1.7809999999999999</v>
      </c>
      <c r="R84">
        <v>0.16900000000000001</v>
      </c>
      <c r="T84" t="s">
        <v>87</v>
      </c>
      <c r="U84">
        <v>2984.42</v>
      </c>
      <c r="V84">
        <v>7.74096852117043</v>
      </c>
      <c r="W84">
        <v>11.29</v>
      </c>
      <c r="Y84" s="1">
        <v>43662</v>
      </c>
      <c r="Z84">
        <v>330.35899999999998</v>
      </c>
      <c r="AB84" s="1">
        <v>43663</v>
      </c>
      <c r="AC84">
        <v>-6.63</v>
      </c>
    </row>
    <row r="85" spans="2:29" x14ac:dyDescent="0.45">
      <c r="B85" s="1">
        <v>43662</v>
      </c>
      <c r="C85">
        <v>4.04</v>
      </c>
      <c r="E85" s="1">
        <v>43663</v>
      </c>
      <c r="F85">
        <v>62.9437</v>
      </c>
      <c r="H85" t="s">
        <v>87</v>
      </c>
      <c r="I85">
        <v>1.9791000000000001</v>
      </c>
      <c r="J85">
        <v>0.50680316691986405</v>
      </c>
      <c r="L85" s="1">
        <v>43663</v>
      </c>
      <c r="M85">
        <v>13.97</v>
      </c>
      <c r="O85" s="1">
        <v>43663</v>
      </c>
      <c r="P85">
        <v>1.9791000000000001</v>
      </c>
      <c r="Q85">
        <v>1.8411999999999999</v>
      </c>
      <c r="R85">
        <v>0.13789999999999999</v>
      </c>
      <c r="T85" t="s">
        <v>86</v>
      </c>
      <c r="U85">
        <v>3004.04</v>
      </c>
      <c r="V85">
        <v>5.4893126231349703</v>
      </c>
      <c r="W85">
        <v>10.3256</v>
      </c>
      <c r="Y85" s="1">
        <v>43661</v>
      </c>
      <c r="Z85">
        <v>326.12599999999998</v>
      </c>
      <c r="AB85" s="1">
        <v>43662</v>
      </c>
      <c r="AC85">
        <v>-6.5</v>
      </c>
    </row>
    <row r="86" spans="2:29" x14ac:dyDescent="0.45">
      <c r="B86" s="1">
        <v>43661</v>
      </c>
      <c r="C86">
        <v>4</v>
      </c>
      <c r="E86" s="1">
        <v>43662</v>
      </c>
      <c r="F86">
        <v>61.959200000000003</v>
      </c>
      <c r="H86" t="s">
        <v>86</v>
      </c>
      <c r="I86">
        <v>2.0390000000000001</v>
      </c>
      <c r="J86">
        <v>0.82860910567045898</v>
      </c>
      <c r="L86" s="1">
        <v>43662</v>
      </c>
      <c r="M86">
        <v>12.86</v>
      </c>
      <c r="O86" s="1">
        <v>43662</v>
      </c>
      <c r="P86">
        <v>2.0390000000000001</v>
      </c>
      <c r="Q86">
        <v>1.8798999999999999</v>
      </c>
      <c r="R86">
        <v>0.15909999999999999</v>
      </c>
      <c r="T86" t="s">
        <v>85</v>
      </c>
      <c r="U86">
        <v>3014.3</v>
      </c>
      <c r="V86">
        <v>3.3933253519520301</v>
      </c>
      <c r="W86">
        <v>10.189299999999999</v>
      </c>
      <c r="Y86" s="1">
        <v>43658</v>
      </c>
      <c r="Z86">
        <v>324.56200000000001</v>
      </c>
      <c r="AB86" s="1">
        <v>43661</v>
      </c>
      <c r="AC86">
        <v>-6.5</v>
      </c>
    </row>
    <row r="87" spans="2:29" x14ac:dyDescent="0.45">
      <c r="B87" s="1">
        <v>43658</v>
      </c>
      <c r="C87">
        <v>4.26</v>
      </c>
      <c r="E87" s="1">
        <v>43661</v>
      </c>
      <c r="F87">
        <v>62.3521</v>
      </c>
      <c r="H87" t="s">
        <v>85</v>
      </c>
      <c r="I87">
        <v>2.0249999999999999</v>
      </c>
      <c r="J87">
        <v>0.82559723836747301</v>
      </c>
      <c r="L87" s="1">
        <v>43661</v>
      </c>
      <c r="M87">
        <v>12.68</v>
      </c>
      <c r="O87" s="1">
        <v>43661</v>
      </c>
      <c r="P87">
        <v>2.0249999999999999</v>
      </c>
      <c r="Q87">
        <v>1.8593</v>
      </c>
      <c r="R87">
        <v>0.16569999999999999</v>
      </c>
      <c r="T87" t="s">
        <v>84</v>
      </c>
      <c r="U87">
        <v>3013.77</v>
      </c>
      <c r="V87">
        <v>2.6934128135998101</v>
      </c>
      <c r="W87">
        <v>9.9369999999999994</v>
      </c>
      <c r="Y87" s="1">
        <v>43657</v>
      </c>
      <c r="Z87">
        <v>327.00900000000001</v>
      </c>
      <c r="AB87" s="1">
        <v>43658</v>
      </c>
      <c r="AC87">
        <v>-5.87</v>
      </c>
    </row>
    <row r="88" spans="2:29" x14ac:dyDescent="0.45">
      <c r="B88" s="1">
        <v>43657</v>
      </c>
      <c r="C88">
        <v>4.0199999999999996</v>
      </c>
      <c r="E88" s="1">
        <v>43658</v>
      </c>
      <c r="F88">
        <v>61.605699999999999</v>
      </c>
      <c r="H88" t="s">
        <v>84</v>
      </c>
      <c r="I88">
        <v>2.0649999999999999</v>
      </c>
      <c r="J88">
        <v>0.66869433724734395</v>
      </c>
      <c r="L88" s="1">
        <v>43658</v>
      </c>
      <c r="M88">
        <v>12.39</v>
      </c>
      <c r="O88" s="1">
        <v>43658</v>
      </c>
      <c r="P88">
        <v>2.0649999999999999</v>
      </c>
      <c r="Q88">
        <v>1.8823000000000001</v>
      </c>
      <c r="R88">
        <v>0.1827</v>
      </c>
      <c r="T88" t="s">
        <v>83</v>
      </c>
      <c r="U88">
        <v>2999.91</v>
      </c>
      <c r="V88">
        <v>6.44795768095128</v>
      </c>
      <c r="W88">
        <v>10.5092</v>
      </c>
      <c r="Y88" s="1">
        <v>43656</v>
      </c>
      <c r="Z88">
        <v>320.75200000000001</v>
      </c>
      <c r="AB88" s="1">
        <v>43657</v>
      </c>
      <c r="AC88">
        <v>-5.25</v>
      </c>
    </row>
    <row r="89" spans="2:29" x14ac:dyDescent="0.45">
      <c r="B89" s="1">
        <v>43656</v>
      </c>
      <c r="C89">
        <v>3.97</v>
      </c>
      <c r="E89" s="1">
        <v>43657</v>
      </c>
      <c r="F89">
        <v>61.608199999999997</v>
      </c>
      <c r="H89" t="s">
        <v>83</v>
      </c>
      <c r="I89">
        <v>2.0863999999999998</v>
      </c>
      <c r="J89">
        <v>0.56006565091365201</v>
      </c>
      <c r="L89" s="1">
        <v>43657</v>
      </c>
      <c r="M89">
        <v>12.93</v>
      </c>
      <c r="O89" s="1">
        <v>43657</v>
      </c>
      <c r="P89">
        <v>2.0863999999999998</v>
      </c>
      <c r="Q89">
        <v>1.9033</v>
      </c>
      <c r="R89">
        <v>0.18310000000000001</v>
      </c>
      <c r="T89" t="s">
        <v>82</v>
      </c>
      <c r="U89">
        <v>2993.07</v>
      </c>
      <c r="V89">
        <v>6.4721757823273904</v>
      </c>
      <c r="W89">
        <v>10.8268</v>
      </c>
      <c r="Y89" s="1">
        <v>43655</v>
      </c>
      <c r="Z89">
        <v>326.08999999999997</v>
      </c>
      <c r="AB89" s="1">
        <v>43656</v>
      </c>
      <c r="AC89">
        <v>-5.25</v>
      </c>
    </row>
    <row r="90" spans="2:29" x14ac:dyDescent="0.45">
      <c r="B90" s="1">
        <v>43655</v>
      </c>
      <c r="C90">
        <v>3.97</v>
      </c>
      <c r="E90" s="1">
        <v>43656</v>
      </c>
      <c r="F90">
        <v>60.960299999999997</v>
      </c>
      <c r="H90" t="s">
        <v>82</v>
      </c>
      <c r="I90">
        <v>2.0097</v>
      </c>
      <c r="J90">
        <v>0.618663815546593</v>
      </c>
      <c r="L90" s="1">
        <v>43656</v>
      </c>
      <c r="M90">
        <v>13.03</v>
      </c>
      <c r="O90" s="1">
        <v>43656</v>
      </c>
      <c r="P90">
        <v>2.0097</v>
      </c>
      <c r="Q90">
        <v>1.8708</v>
      </c>
      <c r="R90">
        <v>0.1389</v>
      </c>
      <c r="T90" t="s">
        <v>81</v>
      </c>
      <c r="U90">
        <v>2979.63</v>
      </c>
      <c r="V90">
        <v>8.6066063169298506</v>
      </c>
      <c r="W90">
        <v>11.826599999999999</v>
      </c>
      <c r="Y90" s="1">
        <v>43654</v>
      </c>
      <c r="Z90">
        <v>329.142</v>
      </c>
      <c r="AB90" s="1">
        <v>43655</v>
      </c>
      <c r="AC90">
        <v>-6.37</v>
      </c>
    </row>
    <row r="91" spans="2:29" x14ac:dyDescent="0.45">
      <c r="B91" s="1">
        <v>43654</v>
      </c>
      <c r="C91">
        <v>4.29</v>
      </c>
      <c r="E91" s="1">
        <v>43655</v>
      </c>
      <c r="F91">
        <v>61.628</v>
      </c>
      <c r="H91" t="s">
        <v>81</v>
      </c>
      <c r="I91">
        <v>2.0030000000000001</v>
      </c>
      <c r="J91">
        <v>0.64285203066750496</v>
      </c>
      <c r="L91" s="1">
        <v>43655</v>
      </c>
      <c r="M91">
        <v>14.09</v>
      </c>
      <c r="O91" s="1">
        <v>43655</v>
      </c>
      <c r="P91">
        <v>2.0030000000000001</v>
      </c>
      <c r="Q91">
        <v>1.9331</v>
      </c>
      <c r="R91">
        <v>6.9900000000000004E-2</v>
      </c>
      <c r="T91" t="s">
        <v>80</v>
      </c>
      <c r="U91">
        <v>2975.95</v>
      </c>
      <c r="V91">
        <v>8.8269342298795408</v>
      </c>
      <c r="W91">
        <v>11.517200000000001</v>
      </c>
      <c r="Y91" s="1">
        <v>43651</v>
      </c>
      <c r="Z91">
        <v>321.18900000000002</v>
      </c>
      <c r="AB91" s="1">
        <v>43654</v>
      </c>
      <c r="AC91">
        <v>-5.88</v>
      </c>
    </row>
    <row r="92" spans="2:29" x14ac:dyDescent="0.45">
      <c r="B92" s="1">
        <v>43651</v>
      </c>
      <c r="C92">
        <v>4.26</v>
      </c>
      <c r="E92" s="1">
        <v>43654</v>
      </c>
      <c r="F92">
        <v>62.027299999999997</v>
      </c>
      <c r="H92" t="s">
        <v>80</v>
      </c>
      <c r="I92">
        <v>1.9908999999999999</v>
      </c>
      <c r="J92">
        <v>0.781614440330613</v>
      </c>
      <c r="L92" s="1">
        <v>43654</v>
      </c>
      <c r="M92">
        <v>13.96</v>
      </c>
      <c r="O92" s="1">
        <v>43654</v>
      </c>
      <c r="P92">
        <v>1.9908999999999999</v>
      </c>
      <c r="Q92">
        <v>1.9168000000000001</v>
      </c>
      <c r="R92">
        <v>7.4099999999999999E-2</v>
      </c>
      <c r="T92" t="s">
        <v>79</v>
      </c>
      <c r="U92">
        <v>2990.41</v>
      </c>
      <c r="V92">
        <v>7.2940816740118501</v>
      </c>
      <c r="W92">
        <v>10.633800000000001</v>
      </c>
      <c r="Y92" s="1">
        <v>43649</v>
      </c>
      <c r="Z92">
        <v>315.48500000000001</v>
      </c>
      <c r="AB92" s="1">
        <v>43651</v>
      </c>
      <c r="AC92">
        <v>-4.75</v>
      </c>
    </row>
    <row r="93" spans="2:29" x14ac:dyDescent="0.45">
      <c r="B93" s="1">
        <v>43649</v>
      </c>
      <c r="C93">
        <v>4.32</v>
      </c>
      <c r="E93" s="1">
        <v>43651</v>
      </c>
      <c r="F93">
        <v>62.365600000000001</v>
      </c>
      <c r="H93" t="s">
        <v>79</v>
      </c>
      <c r="I93">
        <v>1.9870000000000001</v>
      </c>
      <c r="J93">
        <v>0.96635354986326505</v>
      </c>
      <c r="L93" s="1">
        <v>43651</v>
      </c>
      <c r="M93">
        <v>13.28</v>
      </c>
      <c r="O93" s="1">
        <v>43651</v>
      </c>
      <c r="P93">
        <v>1.9870000000000001</v>
      </c>
      <c r="Q93">
        <v>1.9041999999999999</v>
      </c>
      <c r="R93">
        <v>8.2799999999999999E-2</v>
      </c>
      <c r="T93" t="s">
        <v>78</v>
      </c>
      <c r="U93">
        <v>2995.82</v>
      </c>
      <c r="V93">
        <v>3.5969466460683699</v>
      </c>
      <c r="W93">
        <v>10.418100000000001</v>
      </c>
      <c r="Y93" s="1">
        <v>43648</v>
      </c>
      <c r="Z93">
        <v>319.55799999999999</v>
      </c>
      <c r="AB93" s="1">
        <v>43650</v>
      </c>
      <c r="AC93">
        <v>-4.75</v>
      </c>
    </row>
    <row r="94" spans="2:29" x14ac:dyDescent="0.45">
      <c r="B94" s="1">
        <v>43648</v>
      </c>
      <c r="C94">
        <v>4.32</v>
      </c>
      <c r="E94" s="1">
        <v>43650</v>
      </c>
      <c r="F94">
        <v>66</v>
      </c>
      <c r="H94" t="s">
        <v>175</v>
      </c>
      <c r="I94">
        <v>1.903</v>
      </c>
      <c r="J94">
        <v>0.53439492263057098</v>
      </c>
      <c r="L94" s="1">
        <v>43649</v>
      </c>
      <c r="M94">
        <v>12.57</v>
      </c>
      <c r="O94" s="1">
        <v>43650</v>
      </c>
      <c r="P94">
        <v>1.903</v>
      </c>
      <c r="Q94">
        <v>1.7978000000000001</v>
      </c>
      <c r="R94">
        <v>0.1052</v>
      </c>
      <c r="T94" t="s">
        <v>77</v>
      </c>
      <c r="U94">
        <v>2973.01</v>
      </c>
      <c r="V94">
        <v>3.3878420698741101</v>
      </c>
      <c r="W94">
        <v>10.8743</v>
      </c>
      <c r="Y94" s="1">
        <v>43647</v>
      </c>
      <c r="Z94">
        <v>320.31799999999998</v>
      </c>
      <c r="AB94" s="1">
        <v>43649</v>
      </c>
      <c r="AC94">
        <v>-4.75</v>
      </c>
    </row>
    <row r="95" spans="2:29" x14ac:dyDescent="0.45">
      <c r="B95" s="1">
        <v>43647</v>
      </c>
      <c r="C95">
        <v>4.25</v>
      </c>
      <c r="E95" s="1">
        <v>43649</v>
      </c>
      <c r="F95">
        <v>64.899199999999993</v>
      </c>
      <c r="H95" t="s">
        <v>78</v>
      </c>
      <c r="I95">
        <v>1.9039999999999999</v>
      </c>
      <c r="J95">
        <v>0.56350202602416</v>
      </c>
      <c r="L95" s="1">
        <v>43648</v>
      </c>
      <c r="M95">
        <v>12.93</v>
      </c>
      <c r="O95" s="1">
        <v>43649</v>
      </c>
      <c r="P95">
        <v>1.9039999999999999</v>
      </c>
      <c r="Q95">
        <v>1.7995000000000001</v>
      </c>
      <c r="R95">
        <v>0.1045</v>
      </c>
      <c r="T95" t="s">
        <v>76</v>
      </c>
      <c r="U95">
        <v>2964.33</v>
      </c>
      <c r="V95">
        <v>6.1568132317744597</v>
      </c>
      <c r="W95">
        <v>11.9499</v>
      </c>
      <c r="Y95" s="1">
        <v>43644</v>
      </c>
      <c r="Z95">
        <v>323.02499999999998</v>
      </c>
      <c r="AB95" s="1">
        <v>43648</v>
      </c>
      <c r="AC95">
        <v>-4.25</v>
      </c>
    </row>
    <row r="96" spans="2:29" x14ac:dyDescent="0.45">
      <c r="B96" s="1">
        <v>43644</v>
      </c>
      <c r="C96">
        <v>4.38</v>
      </c>
      <c r="E96" s="1">
        <v>43648</v>
      </c>
      <c r="F96">
        <v>64.924000000000007</v>
      </c>
      <c r="H96" t="s">
        <v>77</v>
      </c>
      <c r="I96">
        <v>1.9327000000000001</v>
      </c>
      <c r="J96">
        <v>0.551586303310732</v>
      </c>
      <c r="L96" s="1">
        <v>43647</v>
      </c>
      <c r="M96">
        <v>14.06</v>
      </c>
      <c r="O96" s="1">
        <v>43648</v>
      </c>
      <c r="P96">
        <v>1.9327000000000001</v>
      </c>
      <c r="Q96">
        <v>1.8075000000000001</v>
      </c>
      <c r="R96">
        <v>0.12520000000000001</v>
      </c>
      <c r="T96" t="s">
        <v>75</v>
      </c>
      <c r="U96">
        <v>2941.76</v>
      </c>
      <c r="V96">
        <v>11.0040208555299</v>
      </c>
      <c r="W96">
        <v>12.658799999999999</v>
      </c>
      <c r="Y96" s="1">
        <v>43643</v>
      </c>
      <c r="Z96">
        <v>327.18200000000002</v>
      </c>
      <c r="AB96" s="1">
        <v>43647</v>
      </c>
      <c r="AC96">
        <v>-3.88</v>
      </c>
    </row>
    <row r="97" spans="2:29" x14ac:dyDescent="0.45">
      <c r="B97" s="1">
        <v>43643</v>
      </c>
      <c r="C97">
        <v>4.2699999999999996</v>
      </c>
      <c r="E97" s="1">
        <v>43647</v>
      </c>
      <c r="F97">
        <v>63.87</v>
      </c>
      <c r="H97" t="s">
        <v>76</v>
      </c>
      <c r="I97">
        <v>1.9864999999999999</v>
      </c>
      <c r="J97">
        <v>0.62020931950431002</v>
      </c>
      <c r="L97" s="1">
        <v>43644</v>
      </c>
      <c r="M97">
        <v>15.08</v>
      </c>
      <c r="O97" s="1">
        <v>43647</v>
      </c>
      <c r="P97">
        <v>1.9864999999999999</v>
      </c>
      <c r="Q97">
        <v>1.8452</v>
      </c>
      <c r="R97">
        <v>0.14130000000000001</v>
      </c>
      <c r="T97" t="s">
        <v>74</v>
      </c>
      <c r="U97">
        <v>2924.92</v>
      </c>
      <c r="V97">
        <v>8.8923588345955995</v>
      </c>
      <c r="W97">
        <v>13.442399999999999</v>
      </c>
      <c r="Y97" s="1">
        <v>43642</v>
      </c>
      <c r="Z97">
        <v>333.07600000000002</v>
      </c>
      <c r="AB97" s="1">
        <v>43644</v>
      </c>
      <c r="AC97">
        <v>-4.25</v>
      </c>
    </row>
    <row r="98" spans="2:29" x14ac:dyDescent="0.45">
      <c r="B98" s="1">
        <v>43642</v>
      </c>
      <c r="C98">
        <v>4.26</v>
      </c>
      <c r="E98" s="1">
        <v>43644</v>
      </c>
      <c r="F98">
        <v>66.650000000000006</v>
      </c>
      <c r="H98" t="s">
        <v>75</v>
      </c>
      <c r="I98">
        <v>1.964</v>
      </c>
      <c r="J98">
        <v>0.75522314583174599</v>
      </c>
      <c r="L98" s="1">
        <v>43643</v>
      </c>
      <c r="M98">
        <v>15.82</v>
      </c>
      <c r="O98" s="1">
        <v>43644</v>
      </c>
      <c r="P98">
        <v>1.964</v>
      </c>
      <c r="Q98">
        <v>1.8050999999999999</v>
      </c>
      <c r="R98">
        <v>0.15890000000000001</v>
      </c>
      <c r="T98" t="s">
        <v>73</v>
      </c>
      <c r="U98">
        <v>2913.78</v>
      </c>
      <c r="V98">
        <v>6.5669797043301203</v>
      </c>
      <c r="W98">
        <v>14.075799999999999</v>
      </c>
      <c r="Y98" s="1">
        <v>43641</v>
      </c>
      <c r="Z98">
        <v>336.55900000000003</v>
      </c>
      <c r="AB98" s="1">
        <v>43643</v>
      </c>
      <c r="AC98">
        <v>-6</v>
      </c>
    </row>
    <row r="99" spans="2:29" x14ac:dyDescent="0.45">
      <c r="B99" s="1">
        <v>43641</v>
      </c>
      <c r="C99">
        <v>4.12</v>
      </c>
      <c r="E99" s="1">
        <v>43643</v>
      </c>
      <c r="F99">
        <v>66.705399999999997</v>
      </c>
      <c r="H99" t="s">
        <v>74</v>
      </c>
      <c r="I99">
        <v>1.9548000000000001</v>
      </c>
      <c r="J99">
        <v>0.84794614608869201</v>
      </c>
      <c r="L99" s="1">
        <v>43642</v>
      </c>
      <c r="M99">
        <v>16.21</v>
      </c>
      <c r="O99" s="1">
        <v>43643</v>
      </c>
      <c r="P99">
        <v>1.9548000000000001</v>
      </c>
      <c r="Q99">
        <v>1.7839</v>
      </c>
      <c r="R99">
        <v>0.1709</v>
      </c>
      <c r="T99" t="s">
        <v>72</v>
      </c>
      <c r="U99">
        <v>2917.38</v>
      </c>
      <c r="V99">
        <v>12.5627551740854</v>
      </c>
      <c r="W99">
        <v>14.2043</v>
      </c>
      <c r="Y99" s="1">
        <v>43640</v>
      </c>
      <c r="Z99">
        <v>326.553</v>
      </c>
      <c r="AB99" s="1">
        <v>43642</v>
      </c>
      <c r="AC99">
        <v>-7</v>
      </c>
    </row>
    <row r="100" spans="2:29" x14ac:dyDescent="0.45">
      <c r="B100" s="1">
        <v>43640</v>
      </c>
      <c r="C100">
        <v>4.0999999999999996</v>
      </c>
      <c r="E100" s="1">
        <v>43642</v>
      </c>
      <c r="F100">
        <v>67.075000000000003</v>
      </c>
      <c r="H100" t="s">
        <v>73</v>
      </c>
      <c r="I100">
        <v>1.978</v>
      </c>
      <c r="J100">
        <v>0.85075157948722002</v>
      </c>
      <c r="L100" s="1">
        <v>43641</v>
      </c>
      <c r="M100">
        <v>16.28</v>
      </c>
      <c r="O100" s="1">
        <v>43642</v>
      </c>
      <c r="P100">
        <v>1.978</v>
      </c>
      <c r="Q100">
        <v>1.8</v>
      </c>
      <c r="R100">
        <v>0.17799999999999999</v>
      </c>
      <c r="T100" t="s">
        <v>71</v>
      </c>
      <c r="U100">
        <v>2945.35</v>
      </c>
      <c r="V100">
        <v>8.3368851374195501</v>
      </c>
      <c r="W100">
        <v>13.045500000000001</v>
      </c>
      <c r="Y100" s="1">
        <v>43637</v>
      </c>
      <c r="Z100">
        <v>323.92</v>
      </c>
      <c r="AB100" s="1">
        <v>43641</v>
      </c>
      <c r="AC100">
        <v>-7.75</v>
      </c>
    </row>
    <row r="101" spans="2:29" x14ac:dyDescent="0.45">
      <c r="B101" s="1">
        <v>43637</v>
      </c>
      <c r="C101">
        <v>4.13</v>
      </c>
      <c r="E101" s="1">
        <v>43641</v>
      </c>
      <c r="F101">
        <v>69.2</v>
      </c>
      <c r="H101" t="s">
        <v>72</v>
      </c>
      <c r="I101">
        <v>1.9085000000000001</v>
      </c>
      <c r="J101">
        <v>0.51119101126682598</v>
      </c>
      <c r="L101" s="1">
        <v>43640</v>
      </c>
      <c r="M101">
        <v>15.26</v>
      </c>
      <c r="O101" s="1">
        <v>43641</v>
      </c>
      <c r="P101">
        <v>1.9085000000000001</v>
      </c>
      <c r="Q101">
        <v>1.7319</v>
      </c>
      <c r="R101">
        <v>0.17660000000000001</v>
      </c>
      <c r="T101" t="s">
        <v>70</v>
      </c>
      <c r="U101">
        <v>2950.46</v>
      </c>
      <c r="V101">
        <v>8.55839919866348</v>
      </c>
      <c r="W101">
        <v>12.900700000000001</v>
      </c>
      <c r="Y101" s="1">
        <v>43636</v>
      </c>
      <c r="Z101">
        <v>319.73700000000002</v>
      </c>
      <c r="AB101" s="1">
        <v>43640</v>
      </c>
      <c r="AC101">
        <v>-7.13</v>
      </c>
    </row>
    <row r="102" spans="2:29" x14ac:dyDescent="0.45">
      <c r="B102" s="1">
        <v>43636</v>
      </c>
      <c r="C102">
        <v>4.3499999999999996</v>
      </c>
      <c r="E102" s="1">
        <v>43640</v>
      </c>
      <c r="F102">
        <v>68.108199999999997</v>
      </c>
      <c r="H102" t="s">
        <v>71</v>
      </c>
      <c r="I102">
        <v>1.9436</v>
      </c>
      <c r="J102">
        <v>0.54149650660615201</v>
      </c>
      <c r="L102" s="1">
        <v>43637</v>
      </c>
      <c r="M102">
        <v>15.4</v>
      </c>
      <c r="O102" s="1">
        <v>43640</v>
      </c>
      <c r="P102">
        <v>1.9436</v>
      </c>
      <c r="Q102">
        <v>1.7396</v>
      </c>
      <c r="R102">
        <v>0.20399999999999999</v>
      </c>
      <c r="T102" t="s">
        <v>69</v>
      </c>
      <c r="U102">
        <v>2954.18</v>
      </c>
      <c r="V102">
        <v>7.1980888434205301</v>
      </c>
      <c r="W102">
        <v>12.4178</v>
      </c>
      <c r="Y102" s="1">
        <v>43635</v>
      </c>
      <c r="Z102">
        <v>328.85899999999998</v>
      </c>
      <c r="AB102" s="1">
        <v>43637</v>
      </c>
      <c r="AC102">
        <v>-6.75</v>
      </c>
    </row>
    <row r="103" spans="2:29" x14ac:dyDescent="0.45">
      <c r="B103" s="1">
        <v>43635</v>
      </c>
      <c r="C103">
        <v>4.4400000000000004</v>
      </c>
      <c r="E103" s="1">
        <v>43637</v>
      </c>
      <c r="F103">
        <v>65.295000000000002</v>
      </c>
      <c r="H103" t="s">
        <v>70</v>
      </c>
      <c r="I103">
        <v>1.988</v>
      </c>
      <c r="J103">
        <v>0.52162973777703103</v>
      </c>
      <c r="L103" s="1">
        <v>43636</v>
      </c>
      <c r="M103">
        <v>14.75</v>
      </c>
      <c r="O103" s="1">
        <v>43637</v>
      </c>
      <c r="P103">
        <v>1.988</v>
      </c>
      <c r="Q103">
        <v>1.7889999999999999</v>
      </c>
      <c r="R103">
        <v>0.19900000000000001</v>
      </c>
      <c r="T103" t="s">
        <v>68</v>
      </c>
      <c r="U103">
        <v>2926.46</v>
      </c>
      <c r="V103">
        <v>7.79183187055673</v>
      </c>
      <c r="W103">
        <v>12.336399999999999</v>
      </c>
      <c r="Y103" s="1">
        <v>43634</v>
      </c>
      <c r="Z103">
        <v>339</v>
      </c>
      <c r="AB103" s="1">
        <v>43636</v>
      </c>
      <c r="AC103">
        <v>-5.94</v>
      </c>
    </row>
    <row r="104" spans="2:29" x14ac:dyDescent="0.45">
      <c r="B104" s="1">
        <v>43634</v>
      </c>
      <c r="C104">
        <v>4.55</v>
      </c>
      <c r="E104" s="1">
        <v>43636</v>
      </c>
      <c r="F104">
        <v>65.08</v>
      </c>
      <c r="H104" t="s">
        <v>69</v>
      </c>
      <c r="I104">
        <v>1.9697</v>
      </c>
      <c r="J104">
        <v>0.58756474820511095</v>
      </c>
      <c r="L104" s="1">
        <v>43635</v>
      </c>
      <c r="M104">
        <v>14.33</v>
      </c>
      <c r="O104" s="1">
        <v>43636</v>
      </c>
      <c r="P104">
        <v>1.9697</v>
      </c>
      <c r="Q104">
        <v>1.8015000000000001</v>
      </c>
      <c r="R104">
        <v>0.16819999999999999</v>
      </c>
      <c r="T104" t="s">
        <v>67</v>
      </c>
      <c r="U104">
        <v>2917.75</v>
      </c>
      <c r="V104">
        <v>7.8414633431769101</v>
      </c>
      <c r="W104">
        <v>13.3927</v>
      </c>
      <c r="Y104" s="1">
        <v>43633</v>
      </c>
      <c r="Z104">
        <v>355.43400000000003</v>
      </c>
      <c r="AB104" s="1">
        <v>43635</v>
      </c>
      <c r="AC104">
        <v>-6.5</v>
      </c>
    </row>
    <row r="105" spans="2:29" x14ac:dyDescent="0.45">
      <c r="B105" s="1">
        <v>43633</v>
      </c>
      <c r="C105">
        <v>4.68</v>
      </c>
      <c r="E105" s="1">
        <v>43635</v>
      </c>
      <c r="F105">
        <v>67.760000000000005</v>
      </c>
      <c r="H105" t="s">
        <v>68</v>
      </c>
      <c r="I105">
        <v>1.9590000000000001</v>
      </c>
      <c r="J105">
        <v>0.547760653327105</v>
      </c>
      <c r="L105" s="1">
        <v>43634</v>
      </c>
      <c r="M105">
        <v>15.15</v>
      </c>
      <c r="O105" s="1">
        <v>43635</v>
      </c>
      <c r="P105">
        <v>1.9590000000000001</v>
      </c>
      <c r="Q105">
        <v>1.7644</v>
      </c>
      <c r="R105">
        <v>0.1946</v>
      </c>
      <c r="T105" t="s">
        <v>66</v>
      </c>
      <c r="U105">
        <v>2889.67</v>
      </c>
      <c r="V105">
        <v>4.5493776997556798</v>
      </c>
      <c r="W105">
        <v>13.5992</v>
      </c>
      <c r="Y105" s="1">
        <v>43630</v>
      </c>
      <c r="Z105">
        <v>353.93799999999999</v>
      </c>
      <c r="AB105" s="1">
        <v>43634</v>
      </c>
      <c r="AC105">
        <v>-5.75</v>
      </c>
    </row>
    <row r="106" spans="2:29" x14ac:dyDescent="0.45">
      <c r="B106" s="1">
        <v>43630</v>
      </c>
      <c r="C106">
        <v>4.6900000000000004</v>
      </c>
      <c r="E106" s="1">
        <v>43634</v>
      </c>
      <c r="F106">
        <v>68.486500000000007</v>
      </c>
      <c r="H106" t="s">
        <v>67</v>
      </c>
      <c r="I106">
        <v>2.0013999999999998</v>
      </c>
      <c r="J106">
        <v>0.54460993686613601</v>
      </c>
      <c r="L106" s="1">
        <v>43633</v>
      </c>
      <c r="M106">
        <v>15.35</v>
      </c>
      <c r="O106" s="1">
        <v>43634</v>
      </c>
      <c r="P106">
        <v>2.0013999999999998</v>
      </c>
      <c r="Q106">
        <v>1.901</v>
      </c>
      <c r="R106">
        <v>0.1004</v>
      </c>
      <c r="T106" t="s">
        <v>65</v>
      </c>
      <c r="U106">
        <v>2886.98</v>
      </c>
      <c r="V106">
        <v>4.5227238684301199</v>
      </c>
      <c r="W106">
        <v>13.5861</v>
      </c>
      <c r="Y106" s="1">
        <v>43629</v>
      </c>
      <c r="Z106">
        <v>349.02</v>
      </c>
      <c r="AB106" s="1">
        <v>43633</v>
      </c>
      <c r="AC106">
        <v>-5.37</v>
      </c>
    </row>
    <row r="107" spans="2:29" x14ac:dyDescent="0.45">
      <c r="B107" s="1">
        <v>43629</v>
      </c>
      <c r="C107">
        <v>4.6500000000000004</v>
      </c>
      <c r="E107" s="1">
        <v>43633</v>
      </c>
      <c r="F107">
        <v>67.849999999999994</v>
      </c>
      <c r="H107" t="s">
        <v>66</v>
      </c>
      <c r="I107">
        <v>2.0415000000000001</v>
      </c>
      <c r="J107">
        <v>0.52452262423401297</v>
      </c>
      <c r="L107" s="1">
        <v>43630</v>
      </c>
      <c r="M107">
        <v>15.28</v>
      </c>
      <c r="O107" s="1">
        <v>43633</v>
      </c>
      <c r="P107">
        <v>2.0415000000000001</v>
      </c>
      <c r="Q107">
        <v>1.9035</v>
      </c>
      <c r="R107">
        <v>0.13800000000000001</v>
      </c>
      <c r="T107" t="s">
        <v>64</v>
      </c>
      <c r="U107">
        <v>2891.64</v>
      </c>
      <c r="V107">
        <v>5.3106261640622403</v>
      </c>
      <c r="W107">
        <v>14.078799999999999</v>
      </c>
      <c r="Y107" s="1">
        <v>43628</v>
      </c>
      <c r="Z107">
        <v>354.99099999999999</v>
      </c>
      <c r="AB107" s="1">
        <v>43630</v>
      </c>
      <c r="AC107">
        <v>-7</v>
      </c>
    </row>
    <row r="108" spans="2:29" x14ac:dyDescent="0.45">
      <c r="B108" s="1">
        <v>43628</v>
      </c>
      <c r="C108">
        <v>4.16</v>
      </c>
      <c r="E108" s="1">
        <v>43630</v>
      </c>
      <c r="F108">
        <v>68.95</v>
      </c>
      <c r="H108" t="s">
        <v>65</v>
      </c>
      <c r="I108">
        <v>2.0114999999999998</v>
      </c>
      <c r="J108">
        <v>0.184864950707266</v>
      </c>
      <c r="L108" s="1">
        <v>43629</v>
      </c>
      <c r="M108">
        <v>15.82</v>
      </c>
      <c r="O108" s="1">
        <v>43630</v>
      </c>
      <c r="P108">
        <v>2.0114999999999998</v>
      </c>
      <c r="Q108">
        <v>1.8585</v>
      </c>
      <c r="R108">
        <v>0.153</v>
      </c>
      <c r="T108" t="s">
        <v>63</v>
      </c>
      <c r="U108">
        <v>2879.84</v>
      </c>
      <c r="V108">
        <v>9.0553532776107097</v>
      </c>
      <c r="W108">
        <v>14.2636</v>
      </c>
      <c r="Y108" s="1">
        <v>43627</v>
      </c>
      <c r="Z108">
        <v>347.72699999999998</v>
      </c>
      <c r="AB108" s="1">
        <v>43629</v>
      </c>
      <c r="AC108">
        <v>-5.75</v>
      </c>
    </row>
    <row r="109" spans="2:29" x14ac:dyDescent="0.45">
      <c r="B109" s="1">
        <v>43627</v>
      </c>
      <c r="C109">
        <v>4.07</v>
      </c>
      <c r="E109" s="1">
        <v>43629</v>
      </c>
      <c r="F109">
        <v>66.936099999999996</v>
      </c>
      <c r="H109" t="s">
        <v>64</v>
      </c>
      <c r="I109">
        <v>2.0390000000000001</v>
      </c>
      <c r="J109">
        <v>0.69014103631069601</v>
      </c>
      <c r="L109" s="1">
        <v>43628</v>
      </c>
      <c r="M109">
        <v>15.91</v>
      </c>
      <c r="O109" s="1">
        <v>43629</v>
      </c>
      <c r="P109">
        <v>2.0390000000000001</v>
      </c>
      <c r="Q109">
        <v>1.8619000000000001</v>
      </c>
      <c r="R109">
        <v>0.17710000000000001</v>
      </c>
      <c r="T109" t="s">
        <v>62</v>
      </c>
      <c r="U109">
        <v>2885.72</v>
      </c>
      <c r="V109">
        <v>7.1769960503791204</v>
      </c>
      <c r="W109">
        <v>14.226800000000001</v>
      </c>
      <c r="Y109" s="1">
        <v>43626</v>
      </c>
      <c r="Z109">
        <v>354.28399999999999</v>
      </c>
      <c r="AB109" s="1">
        <v>43628</v>
      </c>
      <c r="AC109">
        <v>-4.13</v>
      </c>
    </row>
    <row r="110" spans="2:29" x14ac:dyDescent="0.45">
      <c r="B110" s="1">
        <v>43626</v>
      </c>
      <c r="C110">
        <v>4.0599999999999996</v>
      </c>
      <c r="E110" s="1">
        <v>43628</v>
      </c>
      <c r="F110">
        <v>62.3</v>
      </c>
      <c r="H110" t="s">
        <v>63</v>
      </c>
      <c r="I110">
        <v>2.0804999999999998</v>
      </c>
      <c r="J110">
        <v>0.668402660577192</v>
      </c>
      <c r="L110" s="1">
        <v>43627</v>
      </c>
      <c r="M110">
        <v>15.99</v>
      </c>
      <c r="O110" s="1">
        <v>43628</v>
      </c>
      <c r="P110">
        <v>2.0804999999999998</v>
      </c>
      <c r="Q110">
        <v>1.9271</v>
      </c>
      <c r="R110">
        <v>0.15340000000000001</v>
      </c>
      <c r="T110" t="s">
        <v>61</v>
      </c>
      <c r="U110">
        <v>2886.73</v>
      </c>
      <c r="V110">
        <v>4.0565121232710997</v>
      </c>
      <c r="W110">
        <v>13.897600000000001</v>
      </c>
      <c r="Y110" s="1">
        <v>43623</v>
      </c>
      <c r="Z110">
        <v>362.95499999999998</v>
      </c>
      <c r="AB110" s="1">
        <v>43627</v>
      </c>
      <c r="AC110">
        <v>-3</v>
      </c>
    </row>
    <row r="111" spans="2:29" x14ac:dyDescent="0.45">
      <c r="B111" s="1">
        <v>43623</v>
      </c>
      <c r="C111">
        <v>4.3</v>
      </c>
      <c r="E111" s="1">
        <v>43627</v>
      </c>
      <c r="F111">
        <v>60.8</v>
      </c>
      <c r="H111" t="s">
        <v>62</v>
      </c>
      <c r="I111">
        <v>2.1135999999999999</v>
      </c>
      <c r="J111">
        <v>0.61234815804954401</v>
      </c>
      <c r="L111" s="1">
        <v>43626</v>
      </c>
      <c r="M111">
        <v>15.94</v>
      </c>
      <c r="O111" s="1">
        <v>43627</v>
      </c>
      <c r="P111">
        <v>2.1135999999999999</v>
      </c>
      <c r="Q111">
        <v>1.9835</v>
      </c>
      <c r="R111">
        <v>0.13009999999999999</v>
      </c>
      <c r="T111" t="s">
        <v>60</v>
      </c>
      <c r="U111">
        <v>2873.34</v>
      </c>
      <c r="V111">
        <v>10.843199562729099</v>
      </c>
      <c r="W111">
        <v>14.055400000000001</v>
      </c>
      <c r="Y111" s="1">
        <v>43622</v>
      </c>
      <c r="Z111">
        <v>368.27199999999999</v>
      </c>
      <c r="AB111" s="1">
        <v>43626</v>
      </c>
      <c r="AC111">
        <v>-2.25</v>
      </c>
    </row>
    <row r="112" spans="2:29" x14ac:dyDescent="0.45">
      <c r="B112" s="1">
        <v>43622</v>
      </c>
      <c r="C112">
        <v>4.62</v>
      </c>
      <c r="E112" s="1">
        <v>43626</v>
      </c>
      <c r="F112">
        <v>61.286200000000001</v>
      </c>
      <c r="H112" t="s">
        <v>61</v>
      </c>
      <c r="I112">
        <v>2.1278000000000001</v>
      </c>
      <c r="J112">
        <v>0.60255799167659796</v>
      </c>
      <c r="L112" s="1">
        <v>43623</v>
      </c>
      <c r="M112">
        <v>16.3</v>
      </c>
      <c r="O112" s="1">
        <v>43626</v>
      </c>
      <c r="P112">
        <v>2.1278000000000001</v>
      </c>
      <c r="Q112">
        <v>1.9719</v>
      </c>
      <c r="R112">
        <v>0.15590000000000001</v>
      </c>
      <c r="T112" t="s">
        <v>59</v>
      </c>
      <c r="U112">
        <v>2843.49</v>
      </c>
      <c r="V112">
        <v>15.9574551333434</v>
      </c>
      <c r="W112">
        <v>14.164</v>
      </c>
      <c r="Y112" s="1">
        <v>43621</v>
      </c>
      <c r="Z112">
        <v>374.26499999999999</v>
      </c>
      <c r="AB112" s="1">
        <v>43623</v>
      </c>
      <c r="AC112">
        <v>-0.75</v>
      </c>
    </row>
    <row r="113" spans="2:29" x14ac:dyDescent="0.45">
      <c r="B113" s="1">
        <v>43621</v>
      </c>
      <c r="C113">
        <v>4.67</v>
      </c>
      <c r="E113" s="1">
        <v>43623</v>
      </c>
      <c r="F113">
        <v>63.545000000000002</v>
      </c>
      <c r="H113" t="s">
        <v>60</v>
      </c>
      <c r="I113">
        <v>2.0749</v>
      </c>
      <c r="J113">
        <v>0.75837852246310999</v>
      </c>
      <c r="L113" s="1">
        <v>43622</v>
      </c>
      <c r="M113">
        <v>15.93</v>
      </c>
      <c r="O113" s="1">
        <v>43623</v>
      </c>
      <c r="P113">
        <v>2.0749</v>
      </c>
      <c r="Q113">
        <v>1.9205000000000001</v>
      </c>
      <c r="R113">
        <v>0.15440000000000001</v>
      </c>
      <c r="T113" t="s">
        <v>58</v>
      </c>
      <c r="U113">
        <v>2826.15</v>
      </c>
      <c r="V113">
        <v>23.8398187116216</v>
      </c>
      <c r="W113">
        <v>14.787599999999999</v>
      </c>
      <c r="Y113" s="1">
        <v>43620</v>
      </c>
      <c r="Z113">
        <v>375.63299999999998</v>
      </c>
      <c r="AB113" s="1">
        <v>43622</v>
      </c>
      <c r="AC113">
        <v>-0.75</v>
      </c>
    </row>
    <row r="114" spans="2:29" x14ac:dyDescent="0.45">
      <c r="B114" s="1">
        <v>43620</v>
      </c>
      <c r="C114">
        <v>4.68</v>
      </c>
      <c r="E114" s="1">
        <v>43622</v>
      </c>
      <c r="F114">
        <v>68.174999999999997</v>
      </c>
      <c r="H114" t="s">
        <v>59</v>
      </c>
      <c r="I114">
        <v>2.1107999999999998</v>
      </c>
      <c r="J114">
        <v>0.87833614484053302</v>
      </c>
      <c r="L114" s="1">
        <v>43621</v>
      </c>
      <c r="M114">
        <v>16.09</v>
      </c>
      <c r="O114" s="1">
        <v>43622</v>
      </c>
      <c r="P114">
        <v>2.1107999999999998</v>
      </c>
      <c r="Q114">
        <v>1.9384999999999999</v>
      </c>
      <c r="R114">
        <v>0.17230000000000001</v>
      </c>
      <c r="T114" t="s">
        <v>57</v>
      </c>
      <c r="U114">
        <v>2803.27</v>
      </c>
      <c r="V114">
        <v>23.274788311816199</v>
      </c>
      <c r="W114">
        <v>15.8529</v>
      </c>
      <c r="Y114" s="1">
        <v>43619</v>
      </c>
      <c r="Z114">
        <v>395.47500000000002</v>
      </c>
      <c r="AB114" s="1">
        <v>43621</v>
      </c>
      <c r="AC114">
        <v>-1.75</v>
      </c>
    </row>
    <row r="115" spans="2:29" x14ac:dyDescent="0.45">
      <c r="B115" s="1">
        <v>43619</v>
      </c>
      <c r="C115">
        <v>4.8099999999999996</v>
      </c>
      <c r="E115" s="1">
        <v>43621</v>
      </c>
      <c r="F115">
        <v>70.45</v>
      </c>
      <c r="H115" t="s">
        <v>58</v>
      </c>
      <c r="I115">
        <v>2.1172</v>
      </c>
      <c r="J115">
        <v>1.19472613319259</v>
      </c>
      <c r="L115" s="1">
        <v>43620</v>
      </c>
      <c r="M115">
        <v>16.97</v>
      </c>
      <c r="O115" s="1">
        <v>43621</v>
      </c>
      <c r="P115">
        <v>2.1172</v>
      </c>
      <c r="Q115">
        <v>1.91</v>
      </c>
      <c r="R115">
        <v>0.2072</v>
      </c>
      <c r="T115" t="s">
        <v>56</v>
      </c>
      <c r="U115">
        <v>2744.45</v>
      </c>
      <c r="V115">
        <v>10.5116715843024</v>
      </c>
      <c r="W115">
        <v>17.755500000000001</v>
      </c>
      <c r="Y115" s="1">
        <v>43616</v>
      </c>
      <c r="Z115">
        <v>393.08600000000001</v>
      </c>
      <c r="AB115" s="1">
        <v>43620</v>
      </c>
      <c r="AC115">
        <v>-2.88</v>
      </c>
    </row>
    <row r="116" spans="2:29" x14ac:dyDescent="0.45">
      <c r="B116" s="1">
        <v>43616</v>
      </c>
      <c r="C116">
        <v>4.74</v>
      </c>
      <c r="E116" s="1">
        <v>43620</v>
      </c>
      <c r="F116">
        <v>69.364999999999995</v>
      </c>
      <c r="H116" t="s">
        <v>57</v>
      </c>
      <c r="I116">
        <v>2.1021999999999998</v>
      </c>
      <c r="J116">
        <v>1.16181982969248</v>
      </c>
      <c r="L116" s="1">
        <v>43619</v>
      </c>
      <c r="M116">
        <v>18.86</v>
      </c>
      <c r="O116" s="1">
        <v>43620</v>
      </c>
      <c r="P116">
        <v>2.1021999999999998</v>
      </c>
      <c r="Q116">
        <v>1.9254</v>
      </c>
      <c r="R116">
        <v>0.17680000000000001</v>
      </c>
      <c r="T116" t="s">
        <v>55</v>
      </c>
      <c r="U116">
        <v>2752.06</v>
      </c>
      <c r="V116">
        <v>10.3531566328077</v>
      </c>
      <c r="W116">
        <v>17.7821</v>
      </c>
      <c r="Y116" s="1">
        <v>43615</v>
      </c>
      <c r="Z116">
        <v>376.92200000000003</v>
      </c>
      <c r="AB116" s="1">
        <v>43619</v>
      </c>
      <c r="AC116">
        <v>-4.38</v>
      </c>
    </row>
    <row r="117" spans="2:29" x14ac:dyDescent="0.45">
      <c r="B117" s="1">
        <v>43615</v>
      </c>
      <c r="C117">
        <v>4.18</v>
      </c>
      <c r="E117" s="1">
        <v>43619</v>
      </c>
      <c r="F117">
        <v>70.27</v>
      </c>
      <c r="H117" t="s">
        <v>56</v>
      </c>
      <c r="I117">
        <v>2.0270000000000001</v>
      </c>
      <c r="J117">
        <v>0.58408650900358905</v>
      </c>
      <c r="L117" s="1">
        <v>43616</v>
      </c>
      <c r="M117">
        <v>18.71</v>
      </c>
      <c r="O117" s="1">
        <v>43619</v>
      </c>
      <c r="P117">
        <v>2.0270000000000001</v>
      </c>
      <c r="Q117">
        <v>1.8734999999999999</v>
      </c>
      <c r="R117">
        <v>0.1535</v>
      </c>
      <c r="T117" t="s">
        <v>54</v>
      </c>
      <c r="U117">
        <v>2788.86</v>
      </c>
      <c r="V117">
        <v>8.8162750598610007</v>
      </c>
      <c r="W117">
        <v>16.197199999999999</v>
      </c>
      <c r="Y117" s="1">
        <v>43614</v>
      </c>
      <c r="Z117">
        <v>376.38099999999997</v>
      </c>
      <c r="AB117" s="1">
        <v>43616</v>
      </c>
      <c r="AC117">
        <v>-4.25</v>
      </c>
    </row>
    <row r="118" spans="2:29" x14ac:dyDescent="0.45">
      <c r="B118" s="1">
        <v>43614</v>
      </c>
      <c r="C118">
        <v>4.2699999999999996</v>
      </c>
      <c r="E118" s="1">
        <v>43616</v>
      </c>
      <c r="F118">
        <v>70.08</v>
      </c>
      <c r="H118" t="s">
        <v>55</v>
      </c>
      <c r="I118">
        <v>2.0832999999999999</v>
      </c>
      <c r="J118">
        <v>0.578480524016727</v>
      </c>
      <c r="L118" s="1">
        <v>43615</v>
      </c>
      <c r="M118">
        <v>17.3</v>
      </c>
      <c r="O118" s="1">
        <v>43616</v>
      </c>
      <c r="P118">
        <v>2.0832999999999999</v>
      </c>
      <c r="Q118">
        <v>1.9792000000000001</v>
      </c>
      <c r="R118">
        <v>0.1041</v>
      </c>
      <c r="T118" t="s">
        <v>53</v>
      </c>
      <c r="U118">
        <v>2783.02</v>
      </c>
      <c r="V118">
        <v>9.1023080340368896</v>
      </c>
      <c r="W118">
        <v>16.755299999999998</v>
      </c>
      <c r="Y118" s="1">
        <v>43613</v>
      </c>
      <c r="Z118">
        <v>371.51799999999997</v>
      </c>
      <c r="AB118" s="1">
        <v>43615</v>
      </c>
      <c r="AC118">
        <v>-4</v>
      </c>
    </row>
    <row r="119" spans="2:29" x14ac:dyDescent="0.45">
      <c r="B119" s="1">
        <v>43613</v>
      </c>
      <c r="C119">
        <v>4.1500000000000004</v>
      </c>
      <c r="E119" s="1">
        <v>43615</v>
      </c>
      <c r="F119">
        <v>61.987000000000002</v>
      </c>
      <c r="H119" t="s">
        <v>54</v>
      </c>
      <c r="I119">
        <v>2.1739999999999999</v>
      </c>
      <c r="J119">
        <v>0.42483610565330698</v>
      </c>
      <c r="L119" s="1">
        <v>43614</v>
      </c>
      <c r="M119">
        <v>17.899999999999999</v>
      </c>
      <c r="O119" s="1">
        <v>43615</v>
      </c>
      <c r="P119">
        <v>2.1739999999999999</v>
      </c>
      <c r="Q119">
        <v>2.109</v>
      </c>
      <c r="R119">
        <v>6.5000000000000002E-2</v>
      </c>
      <c r="T119" t="s">
        <v>52</v>
      </c>
      <c r="U119">
        <v>2802.39</v>
      </c>
      <c r="V119">
        <v>9.5225680786026707</v>
      </c>
      <c r="W119">
        <v>16.202400000000001</v>
      </c>
      <c r="Y119" s="1">
        <v>43609</v>
      </c>
      <c r="Z119">
        <v>362.89100000000002</v>
      </c>
      <c r="AB119" s="1">
        <v>43614</v>
      </c>
      <c r="AC119">
        <v>-4.63</v>
      </c>
    </row>
    <row r="120" spans="2:29" x14ac:dyDescent="0.45">
      <c r="B120" s="1">
        <v>43609</v>
      </c>
      <c r="C120">
        <v>3.95</v>
      </c>
      <c r="E120" s="1">
        <v>43614</v>
      </c>
      <c r="F120">
        <v>64.430000000000007</v>
      </c>
      <c r="H120" t="s">
        <v>53</v>
      </c>
      <c r="I120">
        <v>2.2159</v>
      </c>
      <c r="J120">
        <v>0.39359537175463399</v>
      </c>
      <c r="L120" s="1">
        <v>43613</v>
      </c>
      <c r="M120">
        <v>17.5</v>
      </c>
      <c r="O120" s="1">
        <v>43614</v>
      </c>
      <c r="P120">
        <v>2.2159</v>
      </c>
      <c r="Q120">
        <v>2.1537000000000002</v>
      </c>
      <c r="R120">
        <v>6.2199999999999998E-2</v>
      </c>
      <c r="T120" t="s">
        <v>51</v>
      </c>
      <c r="U120">
        <v>2826.06</v>
      </c>
      <c r="V120">
        <v>13.770601893796799</v>
      </c>
      <c r="W120">
        <v>14.1775</v>
      </c>
      <c r="Y120" s="1">
        <v>43608</v>
      </c>
      <c r="Z120">
        <v>363.76900000000001</v>
      </c>
      <c r="AB120" s="1">
        <v>43613</v>
      </c>
      <c r="AC120">
        <v>-4.63</v>
      </c>
    </row>
    <row r="121" spans="2:29" x14ac:dyDescent="0.45">
      <c r="B121" s="1">
        <v>43608</v>
      </c>
      <c r="C121">
        <v>4.04</v>
      </c>
      <c r="E121" s="1">
        <v>43613</v>
      </c>
      <c r="F121">
        <v>62.965000000000003</v>
      </c>
      <c r="H121" t="s">
        <v>52</v>
      </c>
      <c r="I121">
        <v>2.2191000000000001</v>
      </c>
      <c r="J121">
        <v>0.54419921291135098</v>
      </c>
      <c r="L121" s="1">
        <v>43609</v>
      </c>
      <c r="M121">
        <v>15.85</v>
      </c>
      <c r="O121" s="1">
        <v>43613</v>
      </c>
      <c r="P121">
        <v>2.2191000000000001</v>
      </c>
      <c r="Q121">
        <v>2.1585999999999999</v>
      </c>
      <c r="R121">
        <v>6.0499999999999998E-2</v>
      </c>
      <c r="T121" t="s">
        <v>50</v>
      </c>
      <c r="U121">
        <v>2822.24</v>
      </c>
      <c r="V121">
        <v>13.9957093546168</v>
      </c>
      <c r="W121">
        <v>15.381399999999999</v>
      </c>
      <c r="Y121" s="1">
        <v>43607</v>
      </c>
      <c r="Z121">
        <v>353.536</v>
      </c>
      <c r="AB121" s="1">
        <v>43612</v>
      </c>
      <c r="AC121">
        <v>-5.25</v>
      </c>
    </row>
    <row r="122" spans="2:29" x14ac:dyDescent="0.45">
      <c r="B122" s="1">
        <v>43607</v>
      </c>
      <c r="C122">
        <v>3.83</v>
      </c>
      <c r="E122" s="1">
        <v>43612</v>
      </c>
      <c r="F122">
        <v>59.19</v>
      </c>
      <c r="H122" t="s">
        <v>174</v>
      </c>
      <c r="I122">
        <v>2.2690000000000001</v>
      </c>
      <c r="J122">
        <v>0.53080931918470897</v>
      </c>
      <c r="L122" s="1">
        <v>43608</v>
      </c>
      <c r="M122">
        <v>16.920000000000002</v>
      </c>
      <c r="O122" s="1">
        <v>43612</v>
      </c>
      <c r="P122">
        <v>2.2690000000000001</v>
      </c>
      <c r="Q122">
        <v>2.2025000000000001</v>
      </c>
      <c r="R122">
        <v>6.6500000000000004E-2</v>
      </c>
      <c r="T122" t="s">
        <v>49</v>
      </c>
      <c r="U122">
        <v>2856.27</v>
      </c>
      <c r="V122">
        <v>11.30539982416</v>
      </c>
      <c r="W122">
        <v>13.275</v>
      </c>
      <c r="Y122" s="1">
        <v>43606</v>
      </c>
      <c r="Z122">
        <v>349.13099999999997</v>
      </c>
      <c r="AB122" s="1">
        <v>43609</v>
      </c>
      <c r="AC122">
        <v>-5.31</v>
      </c>
    </row>
    <row r="123" spans="2:29" x14ac:dyDescent="0.45">
      <c r="B123" s="1">
        <v>43606</v>
      </c>
      <c r="C123">
        <v>3.8</v>
      </c>
      <c r="E123" s="1">
        <v>43609</v>
      </c>
      <c r="F123">
        <v>59.334800000000001</v>
      </c>
      <c r="H123" t="s">
        <v>51</v>
      </c>
      <c r="I123">
        <v>2.2673000000000001</v>
      </c>
      <c r="J123">
        <v>0.58438022724934802</v>
      </c>
      <c r="L123" s="1">
        <v>43607</v>
      </c>
      <c r="M123">
        <v>14.75</v>
      </c>
      <c r="O123" s="1">
        <v>43609</v>
      </c>
      <c r="P123">
        <v>2.2673000000000001</v>
      </c>
      <c r="Q123">
        <v>2.2000000000000002</v>
      </c>
      <c r="R123">
        <v>6.7299999999999999E-2</v>
      </c>
      <c r="T123" t="s">
        <v>48</v>
      </c>
      <c r="U123">
        <v>2864.36</v>
      </c>
      <c r="V123">
        <v>13.953047218191401</v>
      </c>
      <c r="W123">
        <v>13.281000000000001</v>
      </c>
      <c r="Y123" s="1">
        <v>43605</v>
      </c>
      <c r="Z123">
        <v>355.20100000000002</v>
      </c>
      <c r="AB123" s="1">
        <v>43608</v>
      </c>
      <c r="AC123">
        <v>-5</v>
      </c>
    </row>
    <row r="124" spans="2:29" x14ac:dyDescent="0.45">
      <c r="B124" s="1">
        <v>43605</v>
      </c>
      <c r="C124">
        <v>3.94</v>
      </c>
      <c r="E124" s="1">
        <v>43608</v>
      </c>
      <c r="F124">
        <v>60.405000000000001</v>
      </c>
      <c r="H124" t="s">
        <v>50</v>
      </c>
      <c r="I124">
        <v>2.2696000000000001</v>
      </c>
      <c r="J124">
        <v>0.69838001832813001</v>
      </c>
      <c r="L124" s="1">
        <v>43606</v>
      </c>
      <c r="M124">
        <v>14.95</v>
      </c>
      <c r="O124" s="1">
        <v>43608</v>
      </c>
      <c r="P124">
        <v>2.2696000000000001</v>
      </c>
      <c r="Q124">
        <v>2.1993</v>
      </c>
      <c r="R124">
        <v>7.0300000000000001E-2</v>
      </c>
      <c r="T124" t="s">
        <v>47</v>
      </c>
      <c r="U124">
        <v>2840.23</v>
      </c>
      <c r="V124">
        <v>12.8797637091699</v>
      </c>
      <c r="W124">
        <v>14.8294</v>
      </c>
      <c r="Y124" s="1">
        <v>43602</v>
      </c>
      <c r="Z124">
        <v>351.44600000000003</v>
      </c>
      <c r="AB124" s="1">
        <v>43607</v>
      </c>
      <c r="AC124">
        <v>-4.75</v>
      </c>
    </row>
    <row r="125" spans="2:29" x14ac:dyDescent="0.45">
      <c r="B125" s="1">
        <v>43602</v>
      </c>
      <c r="C125">
        <v>3.81</v>
      </c>
      <c r="E125" s="1">
        <v>43607</v>
      </c>
      <c r="F125">
        <v>57.274999999999999</v>
      </c>
      <c r="H125" t="s">
        <v>49</v>
      </c>
      <c r="I125">
        <v>2.335</v>
      </c>
      <c r="J125">
        <v>0.48754977523667498</v>
      </c>
      <c r="L125" s="1">
        <v>43605</v>
      </c>
      <c r="M125">
        <v>16.309999999999999</v>
      </c>
      <c r="O125" s="1">
        <v>43607</v>
      </c>
      <c r="P125">
        <v>2.335</v>
      </c>
      <c r="Q125">
        <v>2.2784</v>
      </c>
      <c r="R125">
        <v>5.6599999999999998E-2</v>
      </c>
      <c r="T125" t="s">
        <v>46</v>
      </c>
      <c r="U125">
        <v>2859.53</v>
      </c>
      <c r="V125">
        <v>11.004083061896701</v>
      </c>
      <c r="W125">
        <v>13.6791</v>
      </c>
      <c r="Y125" s="1">
        <v>43601</v>
      </c>
      <c r="Z125">
        <v>348.036</v>
      </c>
      <c r="AB125" s="1">
        <v>43606</v>
      </c>
      <c r="AC125">
        <v>-4.62</v>
      </c>
    </row>
    <row r="126" spans="2:29" x14ac:dyDescent="0.45">
      <c r="B126" s="1">
        <v>43601</v>
      </c>
      <c r="C126">
        <v>3.74</v>
      </c>
      <c r="E126" s="1">
        <v>43606</v>
      </c>
      <c r="F126">
        <v>57.77</v>
      </c>
      <c r="H126" t="s">
        <v>48</v>
      </c>
      <c r="I126">
        <v>2.3805999999999998</v>
      </c>
      <c r="J126">
        <v>0.20271194669612699</v>
      </c>
      <c r="L126" s="1">
        <v>43602</v>
      </c>
      <c r="M126">
        <v>15.96</v>
      </c>
      <c r="O126" s="1">
        <v>43606</v>
      </c>
      <c r="P126">
        <v>2.3805999999999998</v>
      </c>
      <c r="Q126">
        <v>2.3075000000000001</v>
      </c>
      <c r="R126">
        <v>7.3099999999999998E-2</v>
      </c>
      <c r="T126" t="s">
        <v>45</v>
      </c>
      <c r="U126">
        <v>2876.32</v>
      </c>
      <c r="V126">
        <v>25.865343966587101</v>
      </c>
      <c r="W126">
        <v>13.2486</v>
      </c>
      <c r="Y126" s="1">
        <v>43600</v>
      </c>
      <c r="Z126">
        <v>354.74299999999999</v>
      </c>
      <c r="AB126" s="1">
        <v>43605</v>
      </c>
      <c r="AC126">
        <v>-4.75</v>
      </c>
    </row>
    <row r="127" spans="2:29" x14ac:dyDescent="0.45">
      <c r="B127" s="1">
        <v>43600</v>
      </c>
      <c r="C127">
        <v>3.84</v>
      </c>
      <c r="E127" s="1">
        <v>43605</v>
      </c>
      <c r="F127">
        <v>58.41</v>
      </c>
      <c r="H127" t="s">
        <v>47</v>
      </c>
      <c r="I127">
        <v>2.3685999999999998</v>
      </c>
      <c r="J127">
        <v>0.51452282100343405</v>
      </c>
      <c r="L127" s="1">
        <v>43601</v>
      </c>
      <c r="M127">
        <v>15.29</v>
      </c>
      <c r="O127" s="1">
        <v>43605</v>
      </c>
      <c r="P127">
        <v>2.3685999999999998</v>
      </c>
      <c r="Q127">
        <v>2.2808000000000002</v>
      </c>
      <c r="R127">
        <v>8.7800000000000003E-2</v>
      </c>
      <c r="T127" t="s">
        <v>44</v>
      </c>
      <c r="U127">
        <v>2850.96</v>
      </c>
      <c r="V127">
        <v>24.562854544674899</v>
      </c>
      <c r="W127">
        <v>14.6074</v>
      </c>
      <c r="Y127" s="1">
        <v>43599</v>
      </c>
      <c r="Z127">
        <v>353.267</v>
      </c>
      <c r="AB127" s="1">
        <v>43602</v>
      </c>
      <c r="AC127">
        <v>-4.63</v>
      </c>
    </row>
    <row r="128" spans="2:29" x14ac:dyDescent="0.45">
      <c r="B128" s="1">
        <v>43599</v>
      </c>
      <c r="C128">
        <v>3.76</v>
      </c>
      <c r="E128" s="1">
        <v>43602</v>
      </c>
      <c r="F128">
        <v>58.344999999999999</v>
      </c>
      <c r="H128" t="s">
        <v>46</v>
      </c>
      <c r="I128">
        <v>2.3451</v>
      </c>
      <c r="J128">
        <v>0.44984604773929698</v>
      </c>
      <c r="L128" s="1">
        <v>43600</v>
      </c>
      <c r="M128">
        <v>16.440000000000001</v>
      </c>
      <c r="O128" s="1">
        <v>43602</v>
      </c>
      <c r="P128">
        <v>2.3451</v>
      </c>
      <c r="Q128">
        <v>2.2608999999999999</v>
      </c>
      <c r="R128">
        <v>8.4199999999999997E-2</v>
      </c>
      <c r="T128" t="s">
        <v>43</v>
      </c>
      <c r="U128">
        <v>2834.41</v>
      </c>
      <c r="V128">
        <v>23.204490801241</v>
      </c>
      <c r="W128">
        <v>16.0701</v>
      </c>
      <c r="Y128" s="1">
        <v>43598</v>
      </c>
      <c r="Z128">
        <v>360.226</v>
      </c>
      <c r="AB128" s="1">
        <v>43601</v>
      </c>
      <c r="AC128">
        <v>-4.38</v>
      </c>
    </row>
    <row r="129" spans="2:29" x14ac:dyDescent="0.45">
      <c r="B129" s="1">
        <v>43598</v>
      </c>
      <c r="C129">
        <v>3.84</v>
      </c>
      <c r="E129" s="1">
        <v>43601</v>
      </c>
      <c r="F129">
        <v>58.0002</v>
      </c>
      <c r="H129" t="s">
        <v>45</v>
      </c>
      <c r="I129">
        <v>2.3496999999999999</v>
      </c>
      <c r="J129">
        <v>0.73506733251677703</v>
      </c>
      <c r="L129" s="1">
        <v>43599</v>
      </c>
      <c r="M129">
        <v>18.059999999999999</v>
      </c>
      <c r="O129" s="1">
        <v>43601</v>
      </c>
      <c r="P129">
        <v>2.3496999999999999</v>
      </c>
      <c r="Q129">
        <v>2.2595000000000001</v>
      </c>
      <c r="R129">
        <v>9.0200000000000002E-2</v>
      </c>
      <c r="T129" t="s">
        <v>42</v>
      </c>
      <c r="U129">
        <v>2811.87</v>
      </c>
      <c r="V129">
        <v>20.000847262079201</v>
      </c>
      <c r="W129">
        <v>18.154399999999999</v>
      </c>
      <c r="Y129" s="1">
        <v>43595</v>
      </c>
      <c r="Z129">
        <v>338.16300000000001</v>
      </c>
      <c r="AB129" s="1">
        <v>43600</v>
      </c>
      <c r="AC129">
        <v>-4.38</v>
      </c>
    </row>
    <row r="130" spans="2:29" x14ac:dyDescent="0.45">
      <c r="B130" s="1">
        <v>43595</v>
      </c>
      <c r="C130">
        <v>3.74</v>
      </c>
      <c r="E130" s="1">
        <v>43600</v>
      </c>
      <c r="F130">
        <v>57.607799999999997</v>
      </c>
      <c r="H130" t="s">
        <v>44</v>
      </c>
      <c r="I130">
        <v>2.3294000000000001</v>
      </c>
      <c r="J130">
        <v>0.75764006405856399</v>
      </c>
      <c r="L130" s="1">
        <v>43598</v>
      </c>
      <c r="M130">
        <v>20.55</v>
      </c>
      <c r="O130" s="1">
        <v>43600</v>
      </c>
      <c r="P130">
        <v>2.3294000000000001</v>
      </c>
      <c r="Q130">
        <v>2.2360000000000002</v>
      </c>
      <c r="R130">
        <v>9.3399999999999997E-2</v>
      </c>
      <c r="T130" t="s">
        <v>41</v>
      </c>
      <c r="U130">
        <v>2881.4</v>
      </c>
      <c r="V130">
        <v>13.981830162916699</v>
      </c>
      <c r="W130">
        <v>13.6875</v>
      </c>
      <c r="Y130" s="1">
        <v>43594</v>
      </c>
      <c r="Z130">
        <v>347.39800000000002</v>
      </c>
      <c r="AB130" s="1">
        <v>43599</v>
      </c>
      <c r="AC130">
        <v>-3.63</v>
      </c>
    </row>
    <row r="131" spans="2:29" x14ac:dyDescent="0.45">
      <c r="B131" s="1">
        <v>43594</v>
      </c>
      <c r="C131">
        <v>3.73</v>
      </c>
      <c r="E131" s="1">
        <v>43599</v>
      </c>
      <c r="F131">
        <v>56.2044</v>
      </c>
      <c r="H131" t="s">
        <v>43</v>
      </c>
      <c r="I131">
        <v>2.375</v>
      </c>
      <c r="J131">
        <v>0.74024054648922399</v>
      </c>
      <c r="L131" s="1">
        <v>43595</v>
      </c>
      <c r="M131">
        <v>16.04</v>
      </c>
      <c r="O131" s="1">
        <v>43599</v>
      </c>
      <c r="P131">
        <v>2.375</v>
      </c>
      <c r="Q131">
        <v>2.2749999999999999</v>
      </c>
      <c r="R131">
        <v>0.1</v>
      </c>
      <c r="T131" t="s">
        <v>40</v>
      </c>
      <c r="U131">
        <v>2870.72</v>
      </c>
      <c r="V131">
        <v>11.1359336727506</v>
      </c>
      <c r="W131">
        <v>16.847300000000001</v>
      </c>
      <c r="Y131" s="1">
        <v>43593</v>
      </c>
      <c r="Z131">
        <v>342.49799999999999</v>
      </c>
      <c r="AB131" s="1">
        <v>43598</v>
      </c>
      <c r="AC131">
        <v>-3.06</v>
      </c>
    </row>
    <row r="132" spans="2:29" x14ac:dyDescent="0.45">
      <c r="B132" s="1">
        <v>43593</v>
      </c>
      <c r="C132">
        <v>3.64</v>
      </c>
      <c r="E132" s="1">
        <v>43598</v>
      </c>
      <c r="F132">
        <v>57.255000000000003</v>
      </c>
      <c r="H132" t="s">
        <v>42</v>
      </c>
      <c r="I132">
        <v>2.3723000000000001</v>
      </c>
      <c r="J132">
        <v>0.81784879409338196</v>
      </c>
      <c r="L132" s="1">
        <v>43594</v>
      </c>
      <c r="M132">
        <v>19.100000000000001</v>
      </c>
      <c r="O132" s="1">
        <v>43598</v>
      </c>
      <c r="P132">
        <v>2.3723000000000001</v>
      </c>
      <c r="Q132">
        <v>2.2694000000000001</v>
      </c>
      <c r="R132">
        <v>0.10290000000000001</v>
      </c>
      <c r="T132" t="s">
        <v>39</v>
      </c>
      <c r="U132">
        <v>2879.42</v>
      </c>
      <c r="V132">
        <v>17.383520240520301</v>
      </c>
      <c r="W132">
        <v>16.631900000000002</v>
      </c>
      <c r="Y132" s="1">
        <v>43592</v>
      </c>
      <c r="Z132">
        <v>337.40699999999998</v>
      </c>
      <c r="AB132" s="1">
        <v>43595</v>
      </c>
      <c r="AC132">
        <v>-1.63</v>
      </c>
    </row>
    <row r="133" spans="2:29" x14ac:dyDescent="0.45">
      <c r="B133" s="1">
        <v>43592</v>
      </c>
      <c r="C133">
        <v>3.8</v>
      </c>
      <c r="E133" s="1">
        <v>43595</v>
      </c>
      <c r="F133">
        <v>53.739199999999997</v>
      </c>
      <c r="H133" t="s">
        <v>41</v>
      </c>
      <c r="I133">
        <v>2.452</v>
      </c>
      <c r="J133">
        <v>0.47919209787585998</v>
      </c>
      <c r="L133" s="1">
        <v>43593</v>
      </c>
      <c r="M133">
        <v>19.399999999999999</v>
      </c>
      <c r="O133" s="1">
        <v>43595</v>
      </c>
      <c r="P133">
        <v>2.452</v>
      </c>
      <c r="Q133">
        <v>2.3677999999999999</v>
      </c>
      <c r="R133">
        <v>8.4199999999999997E-2</v>
      </c>
      <c r="T133" t="s">
        <v>38</v>
      </c>
      <c r="U133">
        <v>2884.05</v>
      </c>
      <c r="V133">
        <v>17.345020380834299</v>
      </c>
      <c r="W133">
        <v>16.744599999999998</v>
      </c>
      <c r="Y133" s="1">
        <v>43591</v>
      </c>
      <c r="Z133">
        <v>327.68799999999999</v>
      </c>
      <c r="AB133" s="1">
        <v>43594</v>
      </c>
      <c r="AC133">
        <v>-1.75</v>
      </c>
    </row>
    <row r="134" spans="2:29" x14ac:dyDescent="0.45">
      <c r="B134" s="1">
        <v>43591</v>
      </c>
      <c r="C134">
        <v>3.56</v>
      </c>
      <c r="E134" s="1">
        <v>43594</v>
      </c>
      <c r="F134">
        <v>54.918900000000001</v>
      </c>
      <c r="H134" t="s">
        <v>40</v>
      </c>
      <c r="I134">
        <v>2.4276</v>
      </c>
      <c r="J134">
        <v>0.58775499430743605</v>
      </c>
      <c r="L134" s="1">
        <v>43592</v>
      </c>
      <c r="M134">
        <v>19.32</v>
      </c>
      <c r="O134" s="1">
        <v>43594</v>
      </c>
      <c r="P134">
        <v>2.4276</v>
      </c>
      <c r="Q134">
        <v>2.3605999999999998</v>
      </c>
      <c r="R134">
        <v>6.7000000000000004E-2</v>
      </c>
      <c r="T134" t="s">
        <v>37</v>
      </c>
      <c r="U134">
        <v>2932.47</v>
      </c>
      <c r="V134">
        <v>12.0719164952289</v>
      </c>
      <c r="W134">
        <v>12.3513</v>
      </c>
      <c r="Y134" s="1">
        <v>43588</v>
      </c>
      <c r="Z134">
        <v>324.03899999999999</v>
      </c>
      <c r="AB134" s="1">
        <v>43593</v>
      </c>
      <c r="AC134">
        <v>-1.88</v>
      </c>
    </row>
    <row r="135" spans="2:29" x14ac:dyDescent="0.45">
      <c r="B135" s="1">
        <v>43588</v>
      </c>
      <c r="C135">
        <v>3.43</v>
      </c>
      <c r="E135" s="1">
        <v>43593</v>
      </c>
      <c r="F135">
        <v>52.994999999999997</v>
      </c>
      <c r="H135" t="s">
        <v>39</v>
      </c>
      <c r="I135">
        <v>2.4647999999999999</v>
      </c>
      <c r="J135">
        <v>0.56308430393088904</v>
      </c>
      <c r="L135" s="1">
        <v>43591</v>
      </c>
      <c r="M135">
        <v>15.44</v>
      </c>
      <c r="O135" s="1">
        <v>43593</v>
      </c>
      <c r="P135">
        <v>2.4647999999999999</v>
      </c>
      <c r="Q135">
        <v>2.3944000000000001</v>
      </c>
      <c r="R135">
        <v>7.0400000000000004E-2</v>
      </c>
      <c r="T135" t="s">
        <v>36</v>
      </c>
      <c r="U135">
        <v>2945.64</v>
      </c>
      <c r="V135">
        <v>11.550727147481</v>
      </c>
      <c r="W135">
        <v>10.030099999999999</v>
      </c>
      <c r="Y135" s="1">
        <v>43587</v>
      </c>
      <c r="Z135">
        <v>329.93799999999999</v>
      </c>
      <c r="AB135" s="1">
        <v>43592</v>
      </c>
      <c r="AC135">
        <v>-1.63</v>
      </c>
    </row>
    <row r="136" spans="2:29" x14ac:dyDescent="0.45">
      <c r="B136" s="1">
        <v>43587</v>
      </c>
      <c r="C136">
        <v>3.41</v>
      </c>
      <c r="E136" s="1">
        <v>43592</v>
      </c>
      <c r="F136">
        <v>55.115000000000002</v>
      </c>
      <c r="H136" t="s">
        <v>38</v>
      </c>
      <c r="I136">
        <v>2.4409999999999998</v>
      </c>
      <c r="J136">
        <v>0.631185537962756</v>
      </c>
      <c r="L136" s="1">
        <v>43588</v>
      </c>
      <c r="M136">
        <v>12.87</v>
      </c>
      <c r="O136" s="1">
        <v>43592</v>
      </c>
      <c r="P136">
        <v>2.4409999999999998</v>
      </c>
      <c r="Q136">
        <v>2.3854000000000002</v>
      </c>
      <c r="R136">
        <v>5.5599999999999997E-2</v>
      </c>
      <c r="T136" t="s">
        <v>35</v>
      </c>
      <c r="U136">
        <v>2917.52</v>
      </c>
      <c r="V136">
        <v>6.49715547206244</v>
      </c>
      <c r="W136">
        <v>11.570600000000001</v>
      </c>
      <c r="Y136" s="1">
        <v>43586</v>
      </c>
      <c r="Z136">
        <v>329.846</v>
      </c>
      <c r="AB136" s="1">
        <v>43591</v>
      </c>
      <c r="AC136">
        <v>-2</v>
      </c>
    </row>
    <row r="137" spans="2:29" x14ac:dyDescent="0.45">
      <c r="B137" s="1">
        <v>43586</v>
      </c>
      <c r="C137">
        <v>3.44</v>
      </c>
      <c r="E137" s="1">
        <v>43591</v>
      </c>
      <c r="F137">
        <v>51.585000000000001</v>
      </c>
      <c r="H137" t="s">
        <v>37</v>
      </c>
      <c r="I137">
        <v>2.4512</v>
      </c>
      <c r="J137">
        <v>0.65940183752650705</v>
      </c>
      <c r="L137" s="1">
        <v>43587</v>
      </c>
      <c r="M137">
        <v>14.42</v>
      </c>
      <c r="O137" s="1">
        <v>43591</v>
      </c>
      <c r="P137">
        <v>2.4512</v>
      </c>
      <c r="Q137">
        <v>2.3980000000000001</v>
      </c>
      <c r="R137">
        <v>5.3199999999999997E-2</v>
      </c>
      <c r="T137" t="s">
        <v>34</v>
      </c>
      <c r="U137">
        <v>2923.73</v>
      </c>
      <c r="V137">
        <v>8.3492435129775906</v>
      </c>
      <c r="W137">
        <v>11.6807</v>
      </c>
      <c r="Y137" s="1">
        <v>43585</v>
      </c>
      <c r="Z137">
        <v>323.80500000000001</v>
      </c>
      <c r="AB137" s="1">
        <v>43588</v>
      </c>
      <c r="AC137">
        <v>-1.38</v>
      </c>
    </row>
    <row r="138" spans="2:29" x14ac:dyDescent="0.45">
      <c r="B138" s="1">
        <v>43585</v>
      </c>
      <c r="C138">
        <v>3.55</v>
      </c>
      <c r="E138" s="1">
        <v>43588</v>
      </c>
      <c r="F138">
        <v>49.015000000000001</v>
      </c>
      <c r="H138" t="s">
        <v>36</v>
      </c>
      <c r="I138">
        <v>2.5122</v>
      </c>
      <c r="J138">
        <v>0.42776387567597901</v>
      </c>
      <c r="L138" s="1">
        <v>43586</v>
      </c>
      <c r="M138">
        <v>14.8</v>
      </c>
      <c r="O138" s="1">
        <v>43588</v>
      </c>
      <c r="P138">
        <v>2.5122</v>
      </c>
      <c r="Q138">
        <v>2.4445999999999999</v>
      </c>
      <c r="R138">
        <v>6.7599999999999993E-2</v>
      </c>
      <c r="T138" t="s">
        <v>33</v>
      </c>
      <c r="U138">
        <v>2945.83</v>
      </c>
      <c r="V138">
        <v>3.4868464832533799</v>
      </c>
      <c r="W138">
        <v>10.0077</v>
      </c>
      <c r="Y138" s="1">
        <v>43584</v>
      </c>
      <c r="Z138">
        <v>326.39999999999998</v>
      </c>
      <c r="AB138" s="1">
        <v>43587</v>
      </c>
      <c r="AC138">
        <v>-1</v>
      </c>
    </row>
    <row r="139" spans="2:29" x14ac:dyDescent="0.45">
      <c r="B139" s="1">
        <v>43584</v>
      </c>
      <c r="C139">
        <v>3.51</v>
      </c>
      <c r="E139" s="1">
        <v>43587</v>
      </c>
      <c r="F139">
        <v>49.342799999999997</v>
      </c>
      <c r="H139" t="s">
        <v>35</v>
      </c>
      <c r="I139">
        <v>2.5326</v>
      </c>
      <c r="J139">
        <v>0.39084131477280498</v>
      </c>
      <c r="L139" s="1">
        <v>43585</v>
      </c>
      <c r="M139">
        <v>13.12</v>
      </c>
      <c r="O139" s="1">
        <v>43587</v>
      </c>
      <c r="P139">
        <v>2.5326</v>
      </c>
      <c r="Q139">
        <v>2.4559000000000002</v>
      </c>
      <c r="R139">
        <v>7.6700000000000004E-2</v>
      </c>
      <c r="T139" t="s">
        <v>32</v>
      </c>
      <c r="U139">
        <v>2943.03</v>
      </c>
      <c r="V139">
        <v>4.6932800737111497</v>
      </c>
      <c r="W139">
        <v>9.9756</v>
      </c>
      <c r="Y139" s="1">
        <v>43581</v>
      </c>
      <c r="Z139">
        <v>324.21499999999997</v>
      </c>
      <c r="AB139" s="1">
        <v>43586</v>
      </c>
      <c r="AC139">
        <v>-0.25</v>
      </c>
    </row>
    <row r="140" spans="2:29" x14ac:dyDescent="0.45">
      <c r="B140" s="1">
        <v>43581</v>
      </c>
      <c r="C140">
        <v>3.47</v>
      </c>
      <c r="E140" s="1">
        <v>43586</v>
      </c>
      <c r="F140">
        <v>49.69</v>
      </c>
      <c r="H140" t="s">
        <v>34</v>
      </c>
      <c r="I140">
        <v>2.4983</v>
      </c>
      <c r="J140">
        <v>0.44019828865334498</v>
      </c>
      <c r="L140" s="1">
        <v>43584</v>
      </c>
      <c r="M140">
        <v>13.11</v>
      </c>
      <c r="O140" s="1">
        <v>43586</v>
      </c>
      <c r="P140">
        <v>2.4983</v>
      </c>
      <c r="Q140">
        <v>2.4285000000000001</v>
      </c>
      <c r="R140">
        <v>6.9800000000000001E-2</v>
      </c>
      <c r="T140" t="s">
        <v>31</v>
      </c>
      <c r="U140">
        <v>2939.88</v>
      </c>
      <c r="V140">
        <v>8.03563211012065</v>
      </c>
      <c r="W140">
        <v>9.7097999999999995</v>
      </c>
      <c r="Y140" s="1">
        <v>43580</v>
      </c>
      <c r="Z140">
        <v>331.23099999999999</v>
      </c>
      <c r="AB140" s="1">
        <v>43585</v>
      </c>
      <c r="AC140">
        <v>-1.25</v>
      </c>
    </row>
    <row r="141" spans="2:29" x14ac:dyDescent="0.45">
      <c r="B141" s="1">
        <v>43580</v>
      </c>
      <c r="C141">
        <v>3.54</v>
      </c>
      <c r="E141" s="1">
        <v>43585</v>
      </c>
      <c r="F141">
        <v>51.465000000000003</v>
      </c>
      <c r="H141" t="s">
        <v>33</v>
      </c>
      <c r="I141">
        <v>2.4897</v>
      </c>
      <c r="J141">
        <v>0.47220793442437498</v>
      </c>
      <c r="L141" s="1">
        <v>43581</v>
      </c>
      <c r="M141">
        <v>12.73</v>
      </c>
      <c r="O141" s="1">
        <v>43585</v>
      </c>
      <c r="P141">
        <v>2.4897</v>
      </c>
      <c r="Q141">
        <v>2.3811</v>
      </c>
      <c r="R141">
        <v>0.1086</v>
      </c>
      <c r="T141" t="s">
        <v>30</v>
      </c>
      <c r="U141">
        <v>2926.17</v>
      </c>
      <c r="V141">
        <v>7.8062273712570898</v>
      </c>
      <c r="W141">
        <v>10.3354</v>
      </c>
      <c r="Y141" s="1">
        <v>43579</v>
      </c>
      <c r="Z141">
        <v>329.47500000000002</v>
      </c>
      <c r="AB141" s="1">
        <v>43584</v>
      </c>
      <c r="AC141">
        <v>-1.63</v>
      </c>
    </row>
    <row r="142" spans="2:29" x14ac:dyDescent="0.45">
      <c r="B142" s="1">
        <v>43579</v>
      </c>
      <c r="C142">
        <v>3.55</v>
      </c>
      <c r="E142" s="1">
        <v>43584</v>
      </c>
      <c r="F142">
        <v>50.5</v>
      </c>
      <c r="H142" t="s">
        <v>32</v>
      </c>
      <c r="I142">
        <v>2.5108000000000001</v>
      </c>
      <c r="J142">
        <v>0.57512687006143903</v>
      </c>
      <c r="L142" s="1">
        <v>43580</v>
      </c>
      <c r="M142">
        <v>13.25</v>
      </c>
      <c r="O142" s="1">
        <v>43584</v>
      </c>
      <c r="P142">
        <v>2.5108000000000001</v>
      </c>
      <c r="Q142">
        <v>2.3986000000000001</v>
      </c>
      <c r="R142">
        <v>0.11219999999999999</v>
      </c>
      <c r="T142" t="s">
        <v>29</v>
      </c>
      <c r="U142">
        <v>2927.25</v>
      </c>
      <c r="V142">
        <v>7.4858891343234601</v>
      </c>
      <c r="W142">
        <v>10.4131</v>
      </c>
      <c r="Y142" s="1">
        <v>43578</v>
      </c>
      <c r="Z142">
        <v>323.83300000000003</v>
      </c>
      <c r="AB142" s="1">
        <v>43581</v>
      </c>
      <c r="AC142">
        <v>-1.25</v>
      </c>
    </row>
    <row r="143" spans="2:29" x14ac:dyDescent="0.45">
      <c r="B143" s="1">
        <v>43578</v>
      </c>
      <c r="C143">
        <v>3.55</v>
      </c>
      <c r="E143" s="1">
        <v>43581</v>
      </c>
      <c r="F143">
        <v>52.117800000000003</v>
      </c>
      <c r="H143" t="s">
        <v>31</v>
      </c>
      <c r="I143">
        <v>2.4862000000000002</v>
      </c>
      <c r="J143">
        <v>0.445988620931076</v>
      </c>
      <c r="L143" s="1">
        <v>43579</v>
      </c>
      <c r="M143">
        <v>13.14</v>
      </c>
      <c r="O143" s="1">
        <v>43581</v>
      </c>
      <c r="P143">
        <v>2.4862000000000002</v>
      </c>
      <c r="Q143">
        <v>2.3892000000000002</v>
      </c>
      <c r="R143">
        <v>9.7000000000000003E-2</v>
      </c>
      <c r="T143" t="s">
        <v>28</v>
      </c>
      <c r="U143">
        <v>2933.68</v>
      </c>
      <c r="V143">
        <v>7.5288396045845998</v>
      </c>
      <c r="W143">
        <v>9.7110000000000003</v>
      </c>
      <c r="Y143" s="1">
        <v>43577</v>
      </c>
      <c r="Z143">
        <v>327.28800000000001</v>
      </c>
      <c r="AB143" s="1">
        <v>43580</v>
      </c>
      <c r="AC143">
        <v>-1.1299999999999999</v>
      </c>
    </row>
    <row r="144" spans="2:29" x14ac:dyDescent="0.45">
      <c r="B144" s="1">
        <v>43577</v>
      </c>
      <c r="C144">
        <v>3.51</v>
      </c>
      <c r="E144" s="1">
        <v>43580</v>
      </c>
      <c r="F144">
        <v>53.087600000000002</v>
      </c>
      <c r="H144" t="s">
        <v>30</v>
      </c>
      <c r="I144">
        <v>2.5215000000000001</v>
      </c>
      <c r="J144">
        <v>0.52008895072542205</v>
      </c>
      <c r="L144" s="1">
        <v>43578</v>
      </c>
      <c r="M144">
        <v>12.28</v>
      </c>
      <c r="O144" s="1">
        <v>43580</v>
      </c>
      <c r="P144">
        <v>2.5215000000000001</v>
      </c>
      <c r="Q144">
        <v>2.4296000000000002</v>
      </c>
      <c r="R144">
        <v>9.1899999999999996E-2</v>
      </c>
      <c r="T144" t="s">
        <v>27</v>
      </c>
      <c r="U144">
        <v>2907.97</v>
      </c>
      <c r="V144">
        <v>2.7592973958145701</v>
      </c>
      <c r="W144">
        <v>9.8858999999999995</v>
      </c>
      <c r="Y144" s="1">
        <v>43573</v>
      </c>
      <c r="Z144">
        <v>325.65499999999997</v>
      </c>
      <c r="AB144" s="1">
        <v>43579</v>
      </c>
      <c r="AC144">
        <v>-1.62</v>
      </c>
    </row>
    <row r="145" spans="2:29" x14ac:dyDescent="0.45">
      <c r="B145" s="1">
        <v>43573</v>
      </c>
      <c r="C145">
        <v>3.45</v>
      </c>
      <c r="E145" s="1">
        <v>43579</v>
      </c>
      <c r="F145">
        <v>53.571899999999999</v>
      </c>
      <c r="H145" t="s">
        <v>29</v>
      </c>
      <c r="I145">
        <v>2.5034999999999998</v>
      </c>
      <c r="J145">
        <v>0.45803913588251699</v>
      </c>
      <c r="L145" s="1">
        <v>43577</v>
      </c>
      <c r="M145">
        <v>12.42</v>
      </c>
      <c r="O145" s="1">
        <v>43579</v>
      </c>
      <c r="P145">
        <v>2.5034999999999998</v>
      </c>
      <c r="Q145">
        <v>2.4104999999999999</v>
      </c>
      <c r="R145">
        <v>9.2999999999999999E-2</v>
      </c>
      <c r="T145" t="s">
        <v>26</v>
      </c>
      <c r="U145">
        <v>2905.03</v>
      </c>
      <c r="V145">
        <v>2.6592618813632001</v>
      </c>
      <c r="W145">
        <v>9.7601999999999993</v>
      </c>
      <c r="Y145" s="1">
        <v>43572</v>
      </c>
      <c r="Z145">
        <v>327.476</v>
      </c>
      <c r="AB145" s="1">
        <v>43578</v>
      </c>
      <c r="AC145">
        <v>-1.88</v>
      </c>
    </row>
    <row r="146" spans="2:29" x14ac:dyDescent="0.45">
      <c r="B146" s="1">
        <v>43572</v>
      </c>
      <c r="C146">
        <v>3.48</v>
      </c>
      <c r="E146" s="1">
        <v>43578</v>
      </c>
      <c r="F146">
        <v>53.528599999999997</v>
      </c>
      <c r="H146" t="s">
        <v>28</v>
      </c>
      <c r="I146">
        <v>2.5480999999999998</v>
      </c>
      <c r="J146">
        <v>0.39736026894159598</v>
      </c>
      <c r="L146" s="1">
        <v>43573</v>
      </c>
      <c r="M146">
        <v>12.09</v>
      </c>
      <c r="O146" s="1">
        <v>43578</v>
      </c>
      <c r="P146">
        <v>2.5480999999999998</v>
      </c>
      <c r="Q146">
        <v>2.4517000000000002</v>
      </c>
      <c r="R146">
        <v>9.64E-2</v>
      </c>
      <c r="T146" t="s">
        <v>25</v>
      </c>
      <c r="U146">
        <v>2900.45</v>
      </c>
      <c r="V146">
        <v>6.2340997934547797</v>
      </c>
      <c r="W146">
        <v>10.0787</v>
      </c>
      <c r="Y146" s="1">
        <v>43571</v>
      </c>
      <c r="Z146">
        <v>325.48200000000003</v>
      </c>
      <c r="AB146" s="1">
        <v>43577</v>
      </c>
      <c r="AC146">
        <v>-1.75</v>
      </c>
    </row>
    <row r="147" spans="2:29" x14ac:dyDescent="0.45">
      <c r="B147" s="1">
        <v>43571</v>
      </c>
      <c r="C147">
        <v>3.47</v>
      </c>
      <c r="E147" s="1">
        <v>43577</v>
      </c>
      <c r="F147">
        <v>52.545000000000002</v>
      </c>
      <c r="H147" t="s">
        <v>27</v>
      </c>
      <c r="I147">
        <v>2.5729000000000002</v>
      </c>
      <c r="J147">
        <v>0.37237740711989598</v>
      </c>
      <c r="L147" s="1">
        <v>43572</v>
      </c>
      <c r="M147">
        <v>12.6</v>
      </c>
      <c r="O147" s="1">
        <v>43577</v>
      </c>
      <c r="P147">
        <v>2.5729000000000002</v>
      </c>
      <c r="Q147">
        <v>2.4733000000000001</v>
      </c>
      <c r="R147">
        <v>9.9599999999999994E-2</v>
      </c>
      <c r="T147" t="s">
        <v>24</v>
      </c>
      <c r="U147">
        <v>2907.06</v>
      </c>
      <c r="V147">
        <v>5.3861173843188803</v>
      </c>
      <c r="W147">
        <v>9.843</v>
      </c>
      <c r="Y147" s="1">
        <v>43570</v>
      </c>
      <c r="Z147">
        <v>323.25</v>
      </c>
      <c r="AB147" s="1">
        <v>43574</v>
      </c>
      <c r="AC147">
        <v>-0.5</v>
      </c>
    </row>
    <row r="148" spans="2:29" x14ac:dyDescent="0.45">
      <c r="B148" s="1">
        <v>43570</v>
      </c>
      <c r="C148">
        <v>3.38</v>
      </c>
      <c r="E148" s="1">
        <v>43574</v>
      </c>
      <c r="F148">
        <v>52.23</v>
      </c>
      <c r="H148" t="s">
        <v>2617</v>
      </c>
      <c r="I148">
        <v>2.5522</v>
      </c>
      <c r="J148">
        <v>0.45531393931367498</v>
      </c>
      <c r="L148" s="1">
        <v>43571</v>
      </c>
      <c r="M148">
        <v>12.18</v>
      </c>
      <c r="O148" s="1">
        <v>43574</v>
      </c>
      <c r="P148">
        <v>2.5522</v>
      </c>
      <c r="Q148">
        <v>2.4820000000000002</v>
      </c>
      <c r="R148">
        <v>7.0199999999999999E-2</v>
      </c>
      <c r="T148" t="s">
        <v>23</v>
      </c>
      <c r="U148">
        <v>2905.58</v>
      </c>
      <c r="V148">
        <v>5.3831926538243602</v>
      </c>
      <c r="W148">
        <v>9.8170000000000002</v>
      </c>
      <c r="Y148" s="1">
        <v>43567</v>
      </c>
      <c r="Z148">
        <v>324.87099999999998</v>
      </c>
      <c r="AB148" s="1">
        <v>43573</v>
      </c>
      <c r="AC148">
        <v>-0.88</v>
      </c>
    </row>
    <row r="149" spans="2:29" x14ac:dyDescent="0.45">
      <c r="B149" s="1">
        <v>43567</v>
      </c>
      <c r="C149">
        <v>3.34</v>
      </c>
      <c r="E149" s="1">
        <v>43573</v>
      </c>
      <c r="F149">
        <v>52.5976</v>
      </c>
      <c r="H149" t="s">
        <v>26</v>
      </c>
      <c r="I149">
        <v>2.5529999999999999</v>
      </c>
      <c r="J149">
        <v>0.45637506505066999</v>
      </c>
      <c r="L149" s="1">
        <v>43570</v>
      </c>
      <c r="M149">
        <v>12.32</v>
      </c>
      <c r="O149" s="1">
        <v>43573</v>
      </c>
      <c r="P149">
        <v>2.5529999999999999</v>
      </c>
      <c r="Q149">
        <v>2.48</v>
      </c>
      <c r="R149">
        <v>7.2999999999999995E-2</v>
      </c>
      <c r="T149" t="s">
        <v>22</v>
      </c>
      <c r="U149">
        <v>2907.41</v>
      </c>
      <c r="V149">
        <v>8.7562329367689902</v>
      </c>
      <c r="W149">
        <v>9.6471999999999998</v>
      </c>
      <c r="Y149" s="1">
        <v>43566</v>
      </c>
      <c r="Z149">
        <v>333.529</v>
      </c>
      <c r="AB149" s="1">
        <v>43572</v>
      </c>
      <c r="AC149">
        <v>-0.75</v>
      </c>
    </row>
    <row r="150" spans="2:29" x14ac:dyDescent="0.45">
      <c r="B150" s="1">
        <v>43566</v>
      </c>
      <c r="C150">
        <v>3.35</v>
      </c>
      <c r="E150" s="1">
        <v>43572</v>
      </c>
      <c r="F150">
        <v>52.08</v>
      </c>
      <c r="H150" t="s">
        <v>25</v>
      </c>
      <c r="I150">
        <v>2.5870000000000002</v>
      </c>
      <c r="J150">
        <v>0.51078586511374702</v>
      </c>
      <c r="L150" s="1">
        <v>43567</v>
      </c>
      <c r="M150">
        <v>12.01</v>
      </c>
      <c r="O150" s="1">
        <v>43572</v>
      </c>
      <c r="P150">
        <v>2.5870000000000002</v>
      </c>
      <c r="Q150">
        <v>2.5013000000000001</v>
      </c>
      <c r="R150">
        <v>8.5699999999999998E-2</v>
      </c>
      <c r="T150" t="s">
        <v>21</v>
      </c>
      <c r="U150">
        <v>2888.32</v>
      </c>
      <c r="V150">
        <v>6.5567991352892099</v>
      </c>
      <c r="W150">
        <v>10.539899999999999</v>
      </c>
      <c r="Y150" s="1">
        <v>43565</v>
      </c>
      <c r="Z150">
        <v>335.19099999999997</v>
      </c>
      <c r="AB150" s="1">
        <v>43571</v>
      </c>
      <c r="AC150">
        <v>-1</v>
      </c>
    </row>
    <row r="151" spans="2:29" x14ac:dyDescent="0.45">
      <c r="B151" s="1">
        <v>43565</v>
      </c>
      <c r="C151">
        <v>3.47</v>
      </c>
      <c r="E151" s="1">
        <v>43571</v>
      </c>
      <c r="F151">
        <v>51.495199999999997</v>
      </c>
      <c r="H151" t="s">
        <v>24</v>
      </c>
      <c r="I151">
        <v>2.5813000000000001</v>
      </c>
      <c r="J151">
        <v>0.46095249212906902</v>
      </c>
      <c r="L151" s="1">
        <v>43566</v>
      </c>
      <c r="M151">
        <v>13.02</v>
      </c>
      <c r="O151" s="1">
        <v>43571</v>
      </c>
      <c r="P151">
        <v>2.5813000000000001</v>
      </c>
      <c r="Q151">
        <v>2.5099</v>
      </c>
      <c r="R151">
        <v>7.1400000000000005E-2</v>
      </c>
      <c r="T151" t="s">
        <v>20</v>
      </c>
      <c r="U151">
        <v>2888.21</v>
      </c>
      <c r="V151">
        <v>7.7469002808300296</v>
      </c>
      <c r="W151">
        <v>10.736800000000001</v>
      </c>
      <c r="Y151" s="1">
        <v>43564</v>
      </c>
      <c r="Z151">
        <v>341.875</v>
      </c>
      <c r="AB151" s="1">
        <v>43570</v>
      </c>
      <c r="AC151">
        <v>-0.88</v>
      </c>
    </row>
    <row r="152" spans="2:29" x14ac:dyDescent="0.45">
      <c r="B152" s="1">
        <v>43564</v>
      </c>
      <c r="C152">
        <v>3.48</v>
      </c>
      <c r="E152" s="1">
        <v>43570</v>
      </c>
      <c r="F152">
        <v>50.954999999999998</v>
      </c>
      <c r="H152" t="s">
        <v>23</v>
      </c>
      <c r="I152">
        <v>2.5465</v>
      </c>
      <c r="J152">
        <v>0.74959517963586997</v>
      </c>
      <c r="L152" s="1">
        <v>43565</v>
      </c>
      <c r="M152">
        <v>13.3</v>
      </c>
      <c r="O152" s="1">
        <v>43570</v>
      </c>
      <c r="P152">
        <v>2.5465</v>
      </c>
      <c r="Q152">
        <v>2.4925000000000002</v>
      </c>
      <c r="R152">
        <v>5.3999999999999999E-2</v>
      </c>
      <c r="T152" t="s">
        <v>19</v>
      </c>
      <c r="U152">
        <v>2878.2</v>
      </c>
      <c r="V152">
        <v>7.3992947234888398</v>
      </c>
      <c r="W152">
        <v>11.5001</v>
      </c>
      <c r="Y152" s="1">
        <v>43563</v>
      </c>
      <c r="Z152">
        <v>337.86599999999999</v>
      </c>
      <c r="AB152" s="1">
        <v>43567</v>
      </c>
      <c r="AC152">
        <v>-1.69</v>
      </c>
    </row>
    <row r="153" spans="2:29" x14ac:dyDescent="0.45">
      <c r="B153" s="1">
        <v>43563</v>
      </c>
      <c r="C153">
        <v>3.44</v>
      </c>
      <c r="E153" s="1">
        <v>43567</v>
      </c>
      <c r="F153">
        <v>51.335000000000001</v>
      </c>
      <c r="H153" t="s">
        <v>22</v>
      </c>
      <c r="I153">
        <v>2.5491999999999999</v>
      </c>
      <c r="J153">
        <v>0.80193315390581899</v>
      </c>
      <c r="L153" s="1">
        <v>43564</v>
      </c>
      <c r="M153">
        <v>14.28</v>
      </c>
      <c r="O153" s="1">
        <v>43567</v>
      </c>
      <c r="P153">
        <v>2.5491999999999999</v>
      </c>
      <c r="Q153">
        <v>2.4958</v>
      </c>
      <c r="R153">
        <v>5.3400000000000003E-2</v>
      </c>
      <c r="T153" t="s">
        <v>18</v>
      </c>
      <c r="U153">
        <v>2895.77</v>
      </c>
      <c r="V153">
        <v>2.45023715769163</v>
      </c>
      <c r="W153">
        <v>10.410299999999999</v>
      </c>
      <c r="Y153" s="1">
        <v>43560</v>
      </c>
      <c r="Z153">
        <v>338.76799999999997</v>
      </c>
      <c r="AB153" s="1">
        <v>43566</v>
      </c>
      <c r="AC153">
        <v>-1.63</v>
      </c>
    </row>
    <row r="154" spans="2:29" x14ac:dyDescent="0.45">
      <c r="B154" s="1">
        <v>43560</v>
      </c>
      <c r="C154">
        <v>3.49</v>
      </c>
      <c r="E154" s="1">
        <v>43566</v>
      </c>
      <c r="F154">
        <v>49.97</v>
      </c>
      <c r="H154" t="s">
        <v>21</v>
      </c>
      <c r="I154">
        <v>2.4820000000000002</v>
      </c>
      <c r="J154">
        <v>0.59052924003247997</v>
      </c>
      <c r="L154" s="1">
        <v>43563</v>
      </c>
      <c r="M154">
        <v>13.18</v>
      </c>
      <c r="O154" s="1">
        <v>43566</v>
      </c>
      <c r="P154">
        <v>2.4820000000000002</v>
      </c>
      <c r="Q154">
        <v>2.4443999999999999</v>
      </c>
      <c r="R154">
        <v>3.7600000000000001E-2</v>
      </c>
      <c r="T154" t="s">
        <v>17</v>
      </c>
      <c r="U154">
        <v>2892.74</v>
      </c>
      <c r="V154">
        <v>3.0399513746654101</v>
      </c>
      <c r="W154">
        <v>10.182499999999999</v>
      </c>
      <c r="Y154" s="1">
        <v>43559</v>
      </c>
      <c r="Z154">
        <v>342.82499999999999</v>
      </c>
      <c r="AB154" s="1">
        <v>43565</v>
      </c>
      <c r="AC154">
        <v>-2</v>
      </c>
    </row>
    <row r="155" spans="2:29" x14ac:dyDescent="0.45">
      <c r="B155" s="1">
        <v>43559</v>
      </c>
      <c r="C155">
        <v>3.56</v>
      </c>
      <c r="E155" s="1">
        <v>43565</v>
      </c>
      <c r="F155">
        <v>50.93</v>
      </c>
      <c r="H155" t="s">
        <v>20</v>
      </c>
      <c r="I155">
        <v>2.4464999999999999</v>
      </c>
      <c r="J155">
        <v>0.45326120136922099</v>
      </c>
      <c r="L155" s="1">
        <v>43560</v>
      </c>
      <c r="M155">
        <v>12.82</v>
      </c>
      <c r="O155" s="1">
        <v>43565</v>
      </c>
      <c r="P155">
        <v>2.4464999999999999</v>
      </c>
      <c r="Q155">
        <v>2.4161000000000001</v>
      </c>
      <c r="R155">
        <v>3.04E-2</v>
      </c>
      <c r="T155" t="s">
        <v>16</v>
      </c>
      <c r="U155">
        <v>2879.39</v>
      </c>
      <c r="V155">
        <v>8.2871086049579592</v>
      </c>
      <c r="W155">
        <v>11.1607</v>
      </c>
      <c r="Y155" s="1">
        <v>43558</v>
      </c>
      <c r="Z155">
        <v>344.89699999999999</v>
      </c>
      <c r="AB155" s="1">
        <v>43564</v>
      </c>
      <c r="AC155">
        <v>-1.5</v>
      </c>
    </row>
    <row r="156" spans="2:29" x14ac:dyDescent="0.45">
      <c r="B156" s="1">
        <v>43558</v>
      </c>
      <c r="C156">
        <v>3.6</v>
      </c>
      <c r="E156" s="1">
        <v>43564</v>
      </c>
      <c r="F156">
        <v>52.003900000000002</v>
      </c>
      <c r="H156" t="s">
        <v>19</v>
      </c>
      <c r="I156">
        <v>2.4864999999999999</v>
      </c>
      <c r="J156">
        <v>0.34880765951070603</v>
      </c>
      <c r="L156" s="1">
        <v>43559</v>
      </c>
      <c r="M156">
        <v>13.58</v>
      </c>
      <c r="O156" s="1">
        <v>43564</v>
      </c>
      <c r="P156">
        <v>2.4864999999999999</v>
      </c>
      <c r="Q156">
        <v>2.4375</v>
      </c>
      <c r="R156">
        <v>4.9000000000000002E-2</v>
      </c>
      <c r="T156" t="s">
        <v>15</v>
      </c>
      <c r="U156">
        <v>2873.4</v>
      </c>
      <c r="V156">
        <v>8.2294824042691594</v>
      </c>
      <c r="W156">
        <v>11.4558</v>
      </c>
      <c r="Y156" s="1">
        <v>43557</v>
      </c>
      <c r="Z156">
        <v>344.45</v>
      </c>
      <c r="AB156" s="1">
        <v>43563</v>
      </c>
      <c r="AC156">
        <v>-1.5</v>
      </c>
    </row>
    <row r="157" spans="2:29" x14ac:dyDescent="0.45">
      <c r="B157" s="1">
        <v>43557</v>
      </c>
      <c r="C157">
        <v>3.65</v>
      </c>
      <c r="E157" s="1">
        <v>43563</v>
      </c>
      <c r="F157">
        <v>51.05</v>
      </c>
      <c r="H157" t="s">
        <v>18</v>
      </c>
      <c r="I157">
        <v>2.5081000000000002</v>
      </c>
      <c r="J157">
        <v>0.43600840970482801</v>
      </c>
      <c r="L157" s="1">
        <v>43558</v>
      </c>
      <c r="M157">
        <v>13.74</v>
      </c>
      <c r="O157" s="1">
        <v>43563</v>
      </c>
      <c r="P157">
        <v>2.5081000000000002</v>
      </c>
      <c r="Q157">
        <v>2.4584000000000001</v>
      </c>
      <c r="R157">
        <v>4.9700000000000001E-2</v>
      </c>
      <c r="T157" t="s">
        <v>14</v>
      </c>
      <c r="U157">
        <v>2867.24</v>
      </c>
      <c r="V157">
        <v>7.8564042018575799</v>
      </c>
      <c r="W157">
        <v>10.951700000000001</v>
      </c>
      <c r="Y157" s="1">
        <v>43556</v>
      </c>
      <c r="Z157">
        <v>341.017</v>
      </c>
      <c r="AB157" s="1">
        <v>43560</v>
      </c>
      <c r="AC157">
        <v>-1.5</v>
      </c>
    </row>
    <row r="158" spans="2:29" x14ac:dyDescent="0.45">
      <c r="B158" s="1">
        <v>43556</v>
      </c>
      <c r="C158">
        <v>3.7</v>
      </c>
      <c r="E158" s="1">
        <v>43560</v>
      </c>
      <c r="F158">
        <v>52.043799999999997</v>
      </c>
      <c r="H158" t="s">
        <v>17</v>
      </c>
      <c r="I158">
        <v>2.4817</v>
      </c>
      <c r="J158">
        <v>0.53485672536359097</v>
      </c>
      <c r="L158" s="1">
        <v>43557</v>
      </c>
      <c r="M158">
        <v>13.36</v>
      </c>
      <c r="O158" s="1">
        <v>43560</v>
      </c>
      <c r="P158">
        <v>2.4817</v>
      </c>
      <c r="Q158">
        <v>2.4443000000000001</v>
      </c>
      <c r="R158">
        <v>3.7400000000000003E-2</v>
      </c>
      <c r="T158" t="s">
        <v>13</v>
      </c>
      <c r="U158">
        <v>2867.19</v>
      </c>
      <c r="V158">
        <v>10.9518463698563</v>
      </c>
      <c r="W158">
        <v>11.0029</v>
      </c>
      <c r="Y158" s="1">
        <v>43553</v>
      </c>
      <c r="Z158">
        <v>349.10599999999999</v>
      </c>
      <c r="AB158" s="1">
        <v>43559</v>
      </c>
      <c r="AC158">
        <v>-1.63</v>
      </c>
    </row>
    <row r="159" spans="2:29" x14ac:dyDescent="0.45">
      <c r="B159" s="1">
        <v>43553</v>
      </c>
      <c r="C159">
        <v>3.92</v>
      </c>
      <c r="E159" s="1">
        <v>43559</v>
      </c>
      <c r="F159">
        <v>53.755000000000003</v>
      </c>
      <c r="H159" t="s">
        <v>16</v>
      </c>
      <c r="I159">
        <v>2.4986000000000002</v>
      </c>
      <c r="J159">
        <v>0.92119812382208199</v>
      </c>
      <c r="L159" s="1">
        <v>43556</v>
      </c>
      <c r="M159">
        <v>13.4</v>
      </c>
      <c r="O159" s="1">
        <v>43559</v>
      </c>
      <c r="P159">
        <v>2.4986000000000002</v>
      </c>
      <c r="Q159">
        <v>2.4449999999999998</v>
      </c>
      <c r="R159">
        <v>5.3600000000000002E-2</v>
      </c>
      <c r="T159" t="s">
        <v>12</v>
      </c>
      <c r="U159">
        <v>2834.4</v>
      </c>
      <c r="V159">
        <v>8.8239245950406406</v>
      </c>
      <c r="W159">
        <v>11.660399999999999</v>
      </c>
      <c r="Y159" s="1">
        <v>43552</v>
      </c>
      <c r="Z159">
        <v>357.471</v>
      </c>
      <c r="AB159" s="1">
        <v>43558</v>
      </c>
      <c r="AC159">
        <v>-2</v>
      </c>
    </row>
    <row r="160" spans="2:29" x14ac:dyDescent="0.45">
      <c r="B160" s="1">
        <v>43552</v>
      </c>
      <c r="C160">
        <v>4.0199999999999996</v>
      </c>
      <c r="E160" s="1">
        <v>43558</v>
      </c>
      <c r="F160">
        <v>54.645000000000003</v>
      </c>
      <c r="H160" t="s">
        <v>15</v>
      </c>
      <c r="I160">
        <v>2.5047999999999999</v>
      </c>
      <c r="J160">
        <v>0.87628941185736497</v>
      </c>
      <c r="L160" s="1">
        <v>43553</v>
      </c>
      <c r="M160">
        <v>13.71</v>
      </c>
      <c r="O160" s="1">
        <v>43558</v>
      </c>
      <c r="P160">
        <v>2.5047999999999999</v>
      </c>
      <c r="Q160">
        <v>2.4496000000000002</v>
      </c>
      <c r="R160">
        <v>5.5199999999999999E-2</v>
      </c>
      <c r="T160" t="s">
        <v>11</v>
      </c>
      <c r="U160">
        <v>2815.44</v>
      </c>
      <c r="V160">
        <v>8.3036050481324395</v>
      </c>
      <c r="W160">
        <v>12.6823</v>
      </c>
      <c r="Y160" s="1">
        <v>43551</v>
      </c>
      <c r="Z160">
        <v>363.67200000000003</v>
      </c>
      <c r="AB160" s="1">
        <v>43557</v>
      </c>
      <c r="AC160">
        <v>-1.1299999999999999</v>
      </c>
    </row>
    <row r="161" spans="2:29" x14ac:dyDescent="0.45">
      <c r="B161" s="1">
        <v>43551</v>
      </c>
      <c r="C161">
        <v>4.1500000000000004</v>
      </c>
      <c r="E161" s="1">
        <v>43557</v>
      </c>
      <c r="F161">
        <v>55.038499999999999</v>
      </c>
      <c r="H161" t="s">
        <v>14</v>
      </c>
      <c r="I161">
        <v>2.4641000000000002</v>
      </c>
      <c r="J161">
        <v>0.88781761452826502</v>
      </c>
      <c r="L161" s="1">
        <v>43552</v>
      </c>
      <c r="M161">
        <v>14.43</v>
      </c>
      <c r="O161" s="1">
        <v>43557</v>
      </c>
      <c r="P161">
        <v>2.4641000000000002</v>
      </c>
      <c r="Q161">
        <v>2.4236</v>
      </c>
      <c r="R161">
        <v>4.0500000000000001E-2</v>
      </c>
      <c r="T161" t="s">
        <v>10</v>
      </c>
      <c r="U161">
        <v>2805.37</v>
      </c>
      <c r="V161">
        <v>17.763083449773799</v>
      </c>
      <c r="W161">
        <v>13.5509</v>
      </c>
      <c r="Y161" s="1">
        <v>43550</v>
      </c>
      <c r="Z161">
        <v>347.59100000000001</v>
      </c>
      <c r="AB161" s="1">
        <v>43556</v>
      </c>
      <c r="AC161">
        <v>0</v>
      </c>
    </row>
    <row r="162" spans="2:29" x14ac:dyDescent="0.45">
      <c r="B162" s="1">
        <v>43550</v>
      </c>
      <c r="C162">
        <v>3.93</v>
      </c>
      <c r="E162" s="1">
        <v>43556</v>
      </c>
      <c r="F162">
        <v>54.215000000000003</v>
      </c>
      <c r="H162" t="s">
        <v>13</v>
      </c>
      <c r="I162">
        <v>2.5017999999999998</v>
      </c>
      <c r="J162">
        <v>0.92465626045574301</v>
      </c>
      <c r="L162" s="1">
        <v>43551</v>
      </c>
      <c r="M162">
        <v>15.15</v>
      </c>
      <c r="O162" s="1">
        <v>43556</v>
      </c>
      <c r="P162">
        <v>2.5017999999999998</v>
      </c>
      <c r="Q162">
        <v>2.4521999999999999</v>
      </c>
      <c r="R162">
        <v>4.9599999999999998E-2</v>
      </c>
      <c r="T162" t="s">
        <v>9</v>
      </c>
      <c r="U162">
        <v>2818.46</v>
      </c>
      <c r="V162">
        <v>21.520380713481401</v>
      </c>
      <c r="W162">
        <v>13.145799999999999</v>
      </c>
      <c r="Y162" s="1">
        <v>43549</v>
      </c>
      <c r="Z162">
        <v>351.786</v>
      </c>
      <c r="AB162" s="1">
        <v>43553</v>
      </c>
      <c r="AC162">
        <v>0.25</v>
      </c>
    </row>
    <row r="163" spans="2:29" x14ac:dyDescent="0.45">
      <c r="B163" s="1">
        <v>43549</v>
      </c>
      <c r="C163">
        <v>4.0199999999999996</v>
      </c>
      <c r="E163" s="1">
        <v>43553</v>
      </c>
      <c r="F163">
        <v>57.61</v>
      </c>
      <c r="H163" t="s">
        <v>12</v>
      </c>
      <c r="I163">
        <v>2.4085000000000001</v>
      </c>
      <c r="J163">
        <v>0.64198592923313802</v>
      </c>
      <c r="L163" s="1">
        <v>43550</v>
      </c>
      <c r="M163">
        <v>14.68</v>
      </c>
      <c r="O163" s="1">
        <v>43553</v>
      </c>
      <c r="P163">
        <v>2.4085000000000001</v>
      </c>
      <c r="Q163">
        <v>2.3822999999999999</v>
      </c>
      <c r="R163">
        <v>2.6200000000000001E-2</v>
      </c>
      <c r="T163" t="s">
        <v>8</v>
      </c>
      <c r="U163">
        <v>2798.36</v>
      </c>
      <c r="V163">
        <v>19.8792703242515</v>
      </c>
      <c r="W163">
        <v>14.480600000000001</v>
      </c>
      <c r="Y163" s="1">
        <v>43546</v>
      </c>
      <c r="Z163">
        <v>348.95299999999997</v>
      </c>
      <c r="AB163" s="1">
        <v>43552</v>
      </c>
      <c r="AC163">
        <v>-0.5</v>
      </c>
    </row>
    <row r="164" spans="2:29" x14ac:dyDescent="0.45">
      <c r="B164" s="1">
        <v>43546</v>
      </c>
      <c r="C164">
        <v>3.64</v>
      </c>
      <c r="E164" s="1">
        <v>43552</v>
      </c>
      <c r="F164">
        <v>57.74</v>
      </c>
      <c r="H164" t="s">
        <v>11</v>
      </c>
      <c r="I164">
        <v>2.3914</v>
      </c>
      <c r="J164">
        <v>0.91084948445576397</v>
      </c>
      <c r="L164" s="1">
        <v>43549</v>
      </c>
      <c r="M164">
        <v>16.329999999999998</v>
      </c>
      <c r="O164" s="1">
        <v>43552</v>
      </c>
      <c r="P164">
        <v>2.3914</v>
      </c>
      <c r="Q164">
        <v>2.3536000000000001</v>
      </c>
      <c r="R164">
        <v>3.78E-2</v>
      </c>
      <c r="T164" t="s">
        <v>7</v>
      </c>
      <c r="U164">
        <v>2800.71</v>
      </c>
      <c r="V164">
        <v>19.955271422469401</v>
      </c>
      <c r="W164">
        <v>14.2646</v>
      </c>
      <c r="Y164" s="1">
        <v>43545</v>
      </c>
      <c r="Z164">
        <v>335.11799999999999</v>
      </c>
      <c r="AB164" s="1">
        <v>43551</v>
      </c>
      <c r="AC164">
        <v>-2.5</v>
      </c>
    </row>
    <row r="165" spans="2:29" x14ac:dyDescent="0.45">
      <c r="B165" s="1">
        <v>43545</v>
      </c>
      <c r="C165">
        <v>3.31</v>
      </c>
      <c r="E165" s="1">
        <v>43551</v>
      </c>
      <c r="F165">
        <v>60.384999999999998</v>
      </c>
      <c r="H165" t="s">
        <v>10</v>
      </c>
      <c r="I165">
        <v>2.343</v>
      </c>
      <c r="J165">
        <v>0.94914565092332703</v>
      </c>
      <c r="L165" s="1">
        <v>43546</v>
      </c>
      <c r="M165">
        <v>16.48</v>
      </c>
      <c r="O165" s="1">
        <v>43551</v>
      </c>
      <c r="P165">
        <v>2.343</v>
      </c>
      <c r="Q165">
        <v>2.3119999999999998</v>
      </c>
      <c r="R165">
        <v>3.1E-2</v>
      </c>
      <c r="T165" t="s">
        <v>6</v>
      </c>
      <c r="U165">
        <v>2854.88</v>
      </c>
      <c r="V165">
        <v>9.59993274567063</v>
      </c>
      <c r="W165">
        <v>11.6874</v>
      </c>
      <c r="Y165" s="1">
        <v>43544</v>
      </c>
      <c r="Z165">
        <v>339.82</v>
      </c>
      <c r="AB165" s="1">
        <v>43550</v>
      </c>
      <c r="AC165">
        <v>-3.75</v>
      </c>
    </row>
    <row r="166" spans="2:29" x14ac:dyDescent="0.45">
      <c r="B166" s="1">
        <v>43544</v>
      </c>
      <c r="C166">
        <v>3.39</v>
      </c>
      <c r="E166" s="1">
        <v>43550</v>
      </c>
      <c r="F166">
        <v>56.655000000000001</v>
      </c>
      <c r="H166" t="s">
        <v>9</v>
      </c>
      <c r="I166">
        <v>2.3862000000000001</v>
      </c>
      <c r="J166">
        <v>1.0091460746591701</v>
      </c>
      <c r="L166" s="1">
        <v>43545</v>
      </c>
      <c r="M166">
        <v>13.63</v>
      </c>
      <c r="O166" s="1">
        <v>43550</v>
      </c>
      <c r="P166">
        <v>2.3862000000000001</v>
      </c>
      <c r="Q166">
        <v>2.3538000000000001</v>
      </c>
      <c r="R166">
        <v>3.2399999999999998E-2</v>
      </c>
      <c r="T166" t="s">
        <v>5</v>
      </c>
      <c r="U166">
        <v>2824.23</v>
      </c>
      <c r="V166">
        <v>5.8362825644662699</v>
      </c>
      <c r="W166">
        <v>11.882400000000001</v>
      </c>
      <c r="Y166" s="1">
        <v>43543</v>
      </c>
      <c r="Z166">
        <v>340.43700000000001</v>
      </c>
      <c r="AB166" s="1">
        <v>43549</v>
      </c>
      <c r="AC166">
        <v>-4.4400000000000004</v>
      </c>
    </row>
    <row r="167" spans="2:29" x14ac:dyDescent="0.45">
      <c r="B167" s="1">
        <v>43543</v>
      </c>
      <c r="C167">
        <v>3.3</v>
      </c>
      <c r="E167" s="1">
        <v>43549</v>
      </c>
      <c r="F167">
        <v>58.805</v>
      </c>
      <c r="H167" t="s">
        <v>8</v>
      </c>
      <c r="I167">
        <v>2.3551000000000002</v>
      </c>
      <c r="J167">
        <v>0.70638062213889896</v>
      </c>
      <c r="L167" s="1">
        <v>43544</v>
      </c>
      <c r="M167">
        <v>13.91</v>
      </c>
      <c r="O167" s="1">
        <v>43549</v>
      </c>
      <c r="P167">
        <v>2.3551000000000002</v>
      </c>
      <c r="Q167">
        <v>2.3205</v>
      </c>
      <c r="R167">
        <v>3.4599999999999999E-2</v>
      </c>
      <c r="T167" t="s">
        <v>4</v>
      </c>
      <c r="U167">
        <v>2832.57</v>
      </c>
      <c r="V167">
        <v>4.6044884557294203</v>
      </c>
      <c r="W167">
        <v>11.597799999999999</v>
      </c>
      <c r="Y167" s="1">
        <v>43542</v>
      </c>
      <c r="Z167">
        <v>339.00299999999999</v>
      </c>
      <c r="AB167" s="1">
        <v>43546</v>
      </c>
      <c r="AC167">
        <v>-1.75</v>
      </c>
    </row>
    <row r="168" spans="2:29" x14ac:dyDescent="0.45">
      <c r="B168" s="1">
        <v>43542</v>
      </c>
      <c r="C168">
        <v>3.37</v>
      </c>
      <c r="E168" s="1">
        <v>43546</v>
      </c>
      <c r="F168">
        <v>53.955300000000001</v>
      </c>
      <c r="H168" t="s">
        <v>7</v>
      </c>
      <c r="I168">
        <v>2.4232999999999998</v>
      </c>
      <c r="J168">
        <v>0.89150770234100496</v>
      </c>
      <c r="L168" s="1">
        <v>43543</v>
      </c>
      <c r="M168">
        <v>13.56</v>
      </c>
      <c r="O168" s="1">
        <v>43546</v>
      </c>
      <c r="P168">
        <v>2.4232999999999998</v>
      </c>
      <c r="Q168">
        <v>2.4032</v>
      </c>
      <c r="R168">
        <v>2.01E-2</v>
      </c>
      <c r="T168" t="s">
        <v>3</v>
      </c>
      <c r="U168">
        <v>2832.94</v>
      </c>
      <c r="V168">
        <v>5.3391756673713902</v>
      </c>
      <c r="W168">
        <v>11.0261</v>
      </c>
      <c r="Y168" s="1">
        <v>43539</v>
      </c>
      <c r="Z168">
        <v>340.75700000000001</v>
      </c>
      <c r="AB168" s="1">
        <v>43545</v>
      </c>
      <c r="AC168">
        <v>-0.63</v>
      </c>
    </row>
    <row r="169" spans="2:29" x14ac:dyDescent="0.45">
      <c r="B169" s="1">
        <v>43539</v>
      </c>
      <c r="C169">
        <v>3.41</v>
      </c>
      <c r="E169" s="1">
        <v>43545</v>
      </c>
      <c r="F169">
        <v>49.248199999999997</v>
      </c>
      <c r="H169" t="s">
        <v>6</v>
      </c>
      <c r="I169">
        <v>2.5322</v>
      </c>
      <c r="J169">
        <v>0.70355922517819103</v>
      </c>
      <c r="L169" s="1">
        <v>43542</v>
      </c>
      <c r="M169">
        <v>13.1</v>
      </c>
      <c r="O169" s="1">
        <v>43545</v>
      </c>
      <c r="P169">
        <v>2.5322</v>
      </c>
      <c r="Q169">
        <v>2.5041000000000002</v>
      </c>
      <c r="R169">
        <v>2.81E-2</v>
      </c>
      <c r="T169" t="s">
        <v>2616</v>
      </c>
      <c r="U169">
        <v>2822.48</v>
      </c>
      <c r="V169">
        <v>5.3712729944317701</v>
      </c>
      <c r="W169">
        <v>10.2752</v>
      </c>
      <c r="Y169" s="1">
        <v>43538</v>
      </c>
      <c r="Z169">
        <v>342.98599999999999</v>
      </c>
      <c r="AB169" s="1">
        <v>43544</v>
      </c>
      <c r="AC169">
        <v>1.1299999999999999</v>
      </c>
    </row>
    <row r="170" spans="2:29" x14ac:dyDescent="0.45">
      <c r="B170" s="1">
        <v>43538</v>
      </c>
      <c r="C170">
        <v>3.41</v>
      </c>
      <c r="E170" s="1">
        <v>43544</v>
      </c>
      <c r="F170">
        <v>48.506900000000002</v>
      </c>
      <c r="H170" t="s">
        <v>5</v>
      </c>
      <c r="I170">
        <v>2.5379999999999998</v>
      </c>
      <c r="J170">
        <v>0.69915395300320105</v>
      </c>
      <c r="L170" s="1">
        <v>43539</v>
      </c>
      <c r="M170">
        <v>12.88</v>
      </c>
      <c r="O170" s="1">
        <v>43544</v>
      </c>
      <c r="P170">
        <v>2.5379999999999998</v>
      </c>
      <c r="Q170">
        <v>2.5055999999999998</v>
      </c>
      <c r="R170">
        <v>3.2399999999999998E-2</v>
      </c>
      <c r="T170" t="s">
        <v>2615</v>
      </c>
      <c r="U170">
        <v>2808.48</v>
      </c>
      <c r="V170">
        <v>10.6372453970367</v>
      </c>
      <c r="W170">
        <v>11.074999999999999</v>
      </c>
      <c r="Y170" s="1">
        <v>43537</v>
      </c>
      <c r="Z170">
        <v>340.04</v>
      </c>
      <c r="AB170" s="1">
        <v>43543</v>
      </c>
      <c r="AC170">
        <v>0.75</v>
      </c>
    </row>
    <row r="171" spans="2:29" x14ac:dyDescent="0.45">
      <c r="B171" s="1">
        <v>43537</v>
      </c>
      <c r="C171">
        <v>3.38</v>
      </c>
      <c r="E171" s="1">
        <v>43543</v>
      </c>
      <c r="F171">
        <v>48.8386</v>
      </c>
      <c r="H171" t="s">
        <v>4</v>
      </c>
      <c r="I171">
        <v>2.621</v>
      </c>
      <c r="J171">
        <v>0.36514225538366202</v>
      </c>
      <c r="L171" s="1">
        <v>43538</v>
      </c>
      <c r="M171">
        <v>13.5</v>
      </c>
      <c r="O171" s="1">
        <v>43543</v>
      </c>
      <c r="P171">
        <v>2.621</v>
      </c>
      <c r="Q171">
        <v>2.573</v>
      </c>
      <c r="R171">
        <v>4.8000000000000001E-2</v>
      </c>
      <c r="T171" t="s">
        <v>2614</v>
      </c>
      <c r="U171">
        <v>2810.92</v>
      </c>
      <c r="V171">
        <v>11.358726210083899</v>
      </c>
      <c r="W171">
        <v>10.931800000000001</v>
      </c>
      <c r="Y171" s="1">
        <v>43536</v>
      </c>
      <c r="Z171">
        <v>346.13400000000001</v>
      </c>
      <c r="AB171" s="1">
        <v>43542</v>
      </c>
      <c r="AC171">
        <v>1.75</v>
      </c>
    </row>
    <row r="172" spans="2:29" x14ac:dyDescent="0.45">
      <c r="B172" s="1">
        <v>43536</v>
      </c>
      <c r="C172">
        <v>3.36</v>
      </c>
      <c r="E172" s="1">
        <v>43542</v>
      </c>
      <c r="F172">
        <v>50.255099999999999</v>
      </c>
      <c r="H172" t="s">
        <v>3</v>
      </c>
      <c r="I172">
        <v>2.6194000000000002</v>
      </c>
      <c r="J172">
        <v>0.40491346812210099</v>
      </c>
      <c r="L172" s="1">
        <v>43537</v>
      </c>
      <c r="M172">
        <v>13.41</v>
      </c>
      <c r="O172" s="1">
        <v>43542</v>
      </c>
      <c r="P172">
        <v>2.6194000000000002</v>
      </c>
      <c r="Q172">
        <v>2.5680000000000001</v>
      </c>
      <c r="R172">
        <v>5.1400000000000001E-2</v>
      </c>
      <c r="T172" t="s">
        <v>2613</v>
      </c>
      <c r="U172">
        <v>2791.52</v>
      </c>
      <c r="V172">
        <v>15.543837154659499</v>
      </c>
      <c r="W172">
        <v>11.346500000000001</v>
      </c>
      <c r="Y172" s="1">
        <v>43535</v>
      </c>
      <c r="Z172">
        <v>350.68599999999998</v>
      </c>
      <c r="AB172" s="1">
        <v>43539</v>
      </c>
      <c r="AC172">
        <v>1.75</v>
      </c>
    </row>
    <row r="173" spans="2:29" x14ac:dyDescent="0.45">
      <c r="B173" s="1">
        <v>43535</v>
      </c>
      <c r="C173">
        <v>3.39</v>
      </c>
      <c r="E173" s="1">
        <v>43539</v>
      </c>
      <c r="F173">
        <v>50.529800000000002</v>
      </c>
      <c r="H173" t="s">
        <v>2616</v>
      </c>
      <c r="I173">
        <v>2.6065</v>
      </c>
      <c r="J173">
        <v>0.49720887629513</v>
      </c>
      <c r="L173" s="1">
        <v>43536</v>
      </c>
      <c r="M173">
        <v>13.77</v>
      </c>
      <c r="O173" s="1">
        <v>43539</v>
      </c>
      <c r="P173">
        <v>2.6065</v>
      </c>
      <c r="Q173">
        <v>2.5590000000000002</v>
      </c>
      <c r="R173">
        <v>4.7500000000000001E-2</v>
      </c>
      <c r="T173" t="s">
        <v>2612</v>
      </c>
      <c r="U173">
        <v>2783.3</v>
      </c>
      <c r="V173">
        <v>16.773802413489001</v>
      </c>
      <c r="W173">
        <v>11.8332</v>
      </c>
      <c r="Y173" s="1">
        <v>43532</v>
      </c>
      <c r="Z173">
        <v>363.74900000000002</v>
      </c>
      <c r="AB173" s="1">
        <v>43538</v>
      </c>
      <c r="AC173">
        <v>1.25</v>
      </c>
    </row>
    <row r="174" spans="2:29" x14ac:dyDescent="0.45">
      <c r="B174" s="1">
        <v>43532</v>
      </c>
      <c r="C174">
        <v>3.43</v>
      </c>
      <c r="E174" s="1">
        <v>43538</v>
      </c>
      <c r="F174">
        <v>50.752200000000002</v>
      </c>
      <c r="H174" t="s">
        <v>2615</v>
      </c>
      <c r="I174">
        <v>2.6433</v>
      </c>
      <c r="J174">
        <v>0.45112252585448598</v>
      </c>
      <c r="L174" s="1">
        <v>43535</v>
      </c>
      <c r="M174">
        <v>14.33</v>
      </c>
      <c r="O174" s="1">
        <v>43538</v>
      </c>
      <c r="P174">
        <v>2.6433</v>
      </c>
      <c r="Q174">
        <v>2.5752000000000002</v>
      </c>
      <c r="R174">
        <v>6.8099999999999994E-2</v>
      </c>
      <c r="T174" t="s">
        <v>2611</v>
      </c>
      <c r="U174">
        <v>2743.07</v>
      </c>
      <c r="V174">
        <v>5.4690216201358197</v>
      </c>
      <c r="W174">
        <v>13.310600000000001</v>
      </c>
      <c r="Y174" s="1">
        <v>43531</v>
      </c>
      <c r="Z174">
        <v>363.88400000000001</v>
      </c>
      <c r="AB174" s="1">
        <v>43537</v>
      </c>
      <c r="AC174">
        <v>1.25</v>
      </c>
    </row>
    <row r="175" spans="2:29" x14ac:dyDescent="0.45">
      <c r="B175" s="1">
        <v>43531</v>
      </c>
      <c r="C175">
        <v>3.48</v>
      </c>
      <c r="E175" s="1">
        <v>43537</v>
      </c>
      <c r="F175">
        <v>50.816600000000001</v>
      </c>
      <c r="H175" t="s">
        <v>2614</v>
      </c>
      <c r="I175">
        <v>2.6352000000000002</v>
      </c>
      <c r="J175">
        <v>0.44101335958600102</v>
      </c>
      <c r="L175" s="1">
        <v>43532</v>
      </c>
      <c r="M175">
        <v>16.05</v>
      </c>
      <c r="O175" s="1">
        <v>43537</v>
      </c>
      <c r="P175">
        <v>2.6352000000000002</v>
      </c>
      <c r="Q175">
        <v>2.5813000000000001</v>
      </c>
      <c r="R175">
        <v>5.3900000000000003E-2</v>
      </c>
      <c r="T175" t="s">
        <v>2610</v>
      </c>
      <c r="U175">
        <v>2748.93</v>
      </c>
      <c r="V175">
        <v>4.9738000185888502</v>
      </c>
      <c r="W175">
        <v>14.0838</v>
      </c>
      <c r="Y175" s="1">
        <v>43530</v>
      </c>
      <c r="Z175">
        <v>359.50599999999997</v>
      </c>
      <c r="AB175" s="1">
        <v>43536</v>
      </c>
      <c r="AC175">
        <v>1.5</v>
      </c>
    </row>
    <row r="176" spans="2:29" x14ac:dyDescent="0.45">
      <c r="B176" s="1">
        <v>43530</v>
      </c>
      <c r="C176">
        <v>3.4</v>
      </c>
      <c r="E176" s="1">
        <v>43536</v>
      </c>
      <c r="F176">
        <v>50.079099999999997</v>
      </c>
      <c r="H176" t="s">
        <v>2613</v>
      </c>
      <c r="I176">
        <v>2.6177000000000001</v>
      </c>
      <c r="J176">
        <v>0.46707593957870802</v>
      </c>
      <c r="L176" s="1">
        <v>43531</v>
      </c>
      <c r="M176">
        <v>16.59</v>
      </c>
      <c r="O176" s="1">
        <v>43536</v>
      </c>
      <c r="P176">
        <v>2.6177000000000001</v>
      </c>
      <c r="Q176">
        <v>2.5712999999999999</v>
      </c>
      <c r="R176">
        <v>4.6399999999999997E-2</v>
      </c>
      <c r="T176" t="s">
        <v>2609</v>
      </c>
      <c r="U176">
        <v>2771.45</v>
      </c>
      <c r="V176">
        <v>9.3537686262565902</v>
      </c>
      <c r="W176">
        <v>12.930300000000001</v>
      </c>
      <c r="Y176" s="1">
        <v>43529</v>
      </c>
      <c r="Z176">
        <v>351.18</v>
      </c>
      <c r="AB176" s="1">
        <v>43535</v>
      </c>
      <c r="AC176">
        <v>2.13</v>
      </c>
    </row>
    <row r="177" spans="2:29" x14ac:dyDescent="0.45">
      <c r="B177" s="1">
        <v>43529</v>
      </c>
      <c r="C177">
        <v>3.47</v>
      </c>
      <c r="E177" s="1">
        <v>43535</v>
      </c>
      <c r="F177">
        <v>50.808999999999997</v>
      </c>
      <c r="H177" t="s">
        <v>2612</v>
      </c>
      <c r="I177">
        <v>2.6608999999999998</v>
      </c>
      <c r="J177">
        <v>0.41675426412535599</v>
      </c>
      <c r="L177" s="1">
        <v>43530</v>
      </c>
      <c r="M177">
        <v>15.74</v>
      </c>
      <c r="O177" s="1">
        <v>43535</v>
      </c>
      <c r="P177">
        <v>2.6608999999999998</v>
      </c>
      <c r="Q177">
        <v>2.6021999999999998</v>
      </c>
      <c r="R177">
        <v>5.8700000000000002E-2</v>
      </c>
      <c r="T177" t="s">
        <v>2608</v>
      </c>
      <c r="U177">
        <v>2789.65</v>
      </c>
      <c r="V177">
        <v>7.8656013200454202</v>
      </c>
      <c r="W177">
        <v>11.884</v>
      </c>
      <c r="Y177" s="1">
        <v>43528</v>
      </c>
      <c r="Z177">
        <v>344.61700000000002</v>
      </c>
      <c r="AB177" s="1">
        <v>43532</v>
      </c>
      <c r="AC177">
        <v>2</v>
      </c>
    </row>
    <row r="178" spans="2:29" x14ac:dyDescent="0.45">
      <c r="B178" s="1">
        <v>43528</v>
      </c>
      <c r="C178">
        <v>3.55</v>
      </c>
      <c r="E178" s="1">
        <v>43532</v>
      </c>
      <c r="F178">
        <v>51.938899999999997</v>
      </c>
      <c r="H178" t="s">
        <v>2611</v>
      </c>
      <c r="I178">
        <v>2.6499000000000001</v>
      </c>
      <c r="J178">
        <v>0.36801829664660501</v>
      </c>
      <c r="L178" s="1">
        <v>43529</v>
      </c>
      <c r="M178">
        <v>14.74</v>
      </c>
      <c r="O178" s="1">
        <v>43532</v>
      </c>
      <c r="P178">
        <v>2.6499000000000001</v>
      </c>
      <c r="Q178">
        <v>2.585</v>
      </c>
      <c r="R178">
        <v>6.4899999999999999E-2</v>
      </c>
      <c r="T178" t="s">
        <v>2607</v>
      </c>
      <c r="U178">
        <v>2792.81</v>
      </c>
      <c r="V178">
        <v>7.8222604220559901</v>
      </c>
      <c r="W178">
        <v>11.834899999999999</v>
      </c>
      <c r="Y178" s="1">
        <v>43525</v>
      </c>
      <c r="Z178">
        <v>342.721</v>
      </c>
      <c r="AB178" s="1">
        <v>43531</v>
      </c>
      <c r="AC178">
        <v>2</v>
      </c>
    </row>
    <row r="179" spans="2:29" x14ac:dyDescent="0.45">
      <c r="B179" s="1">
        <v>43525</v>
      </c>
      <c r="C179">
        <v>3.6</v>
      </c>
      <c r="E179" s="1">
        <v>43531</v>
      </c>
      <c r="F179">
        <v>52.404000000000003</v>
      </c>
      <c r="H179" t="s">
        <v>2610</v>
      </c>
      <c r="I179">
        <v>2.6602999999999999</v>
      </c>
      <c r="J179">
        <v>0.35951281850118899</v>
      </c>
      <c r="L179" s="1">
        <v>43528</v>
      </c>
      <c r="M179">
        <v>14.63</v>
      </c>
      <c r="O179" s="1">
        <v>43531</v>
      </c>
      <c r="P179">
        <v>2.6602999999999999</v>
      </c>
      <c r="Q179">
        <v>2.5941999999999998</v>
      </c>
      <c r="R179">
        <v>6.6100000000000006E-2</v>
      </c>
      <c r="T179" t="s">
        <v>2606</v>
      </c>
      <c r="U179">
        <v>2803.69</v>
      </c>
      <c r="V179">
        <v>6.8609790582903303</v>
      </c>
      <c r="W179">
        <v>10.4651</v>
      </c>
      <c r="Y179" s="1">
        <v>43524</v>
      </c>
      <c r="Z179">
        <v>347.85500000000002</v>
      </c>
      <c r="AB179" s="1">
        <v>43530</v>
      </c>
      <c r="AC179">
        <v>1.75</v>
      </c>
    </row>
    <row r="180" spans="2:29" x14ac:dyDescent="0.45">
      <c r="B180" s="1">
        <v>43524</v>
      </c>
      <c r="C180">
        <v>3.57</v>
      </c>
      <c r="E180" s="1">
        <v>43530</v>
      </c>
      <c r="F180">
        <v>52.117199999999997</v>
      </c>
      <c r="H180" t="s">
        <v>2609</v>
      </c>
      <c r="I180">
        <v>2.7115</v>
      </c>
      <c r="J180">
        <v>0.44991925201455302</v>
      </c>
      <c r="L180" s="1">
        <v>43525</v>
      </c>
      <c r="M180">
        <v>13.57</v>
      </c>
      <c r="O180" s="1">
        <v>43530</v>
      </c>
      <c r="P180">
        <v>2.7115</v>
      </c>
      <c r="Q180">
        <v>2.6253000000000002</v>
      </c>
      <c r="R180">
        <v>8.6199999999999999E-2</v>
      </c>
      <c r="T180" t="s">
        <v>2605</v>
      </c>
      <c r="U180">
        <v>2784.49</v>
      </c>
      <c r="V180">
        <v>2.6807516809815901</v>
      </c>
      <c r="W180">
        <v>11.774699999999999</v>
      </c>
      <c r="Y180" s="1">
        <v>43523</v>
      </c>
      <c r="Z180">
        <v>343.53199999999998</v>
      </c>
      <c r="AB180" s="1">
        <v>43529</v>
      </c>
      <c r="AC180">
        <v>1.38</v>
      </c>
    </row>
    <row r="181" spans="2:29" x14ac:dyDescent="0.45">
      <c r="B181" s="1">
        <v>43523</v>
      </c>
      <c r="C181">
        <v>3.54</v>
      </c>
      <c r="E181" s="1">
        <v>43529</v>
      </c>
      <c r="F181">
        <v>52.181800000000003</v>
      </c>
      <c r="H181" t="s">
        <v>2608</v>
      </c>
      <c r="I181">
        <v>2.7313999999999998</v>
      </c>
      <c r="J181">
        <v>0.51064819918740201</v>
      </c>
      <c r="L181" s="1">
        <v>43524</v>
      </c>
      <c r="M181">
        <v>14.78</v>
      </c>
      <c r="O181" s="1">
        <v>43529</v>
      </c>
      <c r="P181">
        <v>2.7313999999999998</v>
      </c>
      <c r="Q181">
        <v>2.6476000000000002</v>
      </c>
      <c r="R181">
        <v>8.3799999999999999E-2</v>
      </c>
      <c r="T181" t="s">
        <v>2604</v>
      </c>
      <c r="U181">
        <v>2792.38</v>
      </c>
      <c r="V181">
        <v>5.3799255325773396</v>
      </c>
      <c r="W181">
        <v>11.6601</v>
      </c>
      <c r="Y181" s="1">
        <v>43522</v>
      </c>
      <c r="Z181">
        <v>344.495</v>
      </c>
      <c r="AB181" s="1">
        <v>43528</v>
      </c>
      <c r="AC181">
        <v>0.75</v>
      </c>
    </row>
    <row r="182" spans="2:29" x14ac:dyDescent="0.45">
      <c r="B182" s="1">
        <v>43522</v>
      </c>
      <c r="C182">
        <v>3.39</v>
      </c>
      <c r="E182" s="1">
        <v>43528</v>
      </c>
      <c r="F182">
        <v>53.206499999999998</v>
      </c>
      <c r="H182" t="s">
        <v>2607</v>
      </c>
      <c r="I182">
        <v>2.7290999999999999</v>
      </c>
      <c r="J182">
        <v>0.57519938572058205</v>
      </c>
      <c r="L182" s="1">
        <v>43523</v>
      </c>
      <c r="M182">
        <v>14.7</v>
      </c>
      <c r="O182" s="1">
        <v>43528</v>
      </c>
      <c r="P182">
        <v>2.7290999999999999</v>
      </c>
      <c r="Q182">
        <v>2.6278999999999999</v>
      </c>
      <c r="R182">
        <v>0.1012</v>
      </c>
      <c r="T182" t="s">
        <v>2603</v>
      </c>
      <c r="U182">
        <v>2793.9</v>
      </c>
      <c r="V182">
        <v>6.7608493392544204</v>
      </c>
      <c r="W182">
        <v>11.9838</v>
      </c>
      <c r="Y182" s="1">
        <v>43521</v>
      </c>
      <c r="Z182">
        <v>345.46699999999998</v>
      </c>
      <c r="AB182" s="1">
        <v>43525</v>
      </c>
      <c r="AC182">
        <v>0.5</v>
      </c>
    </row>
    <row r="183" spans="2:29" x14ac:dyDescent="0.45">
      <c r="B183" s="1">
        <v>43521</v>
      </c>
      <c r="C183">
        <v>3.36</v>
      </c>
      <c r="E183" s="1">
        <v>43525</v>
      </c>
      <c r="F183">
        <v>53.59</v>
      </c>
      <c r="H183" t="s">
        <v>2606</v>
      </c>
      <c r="I183">
        <v>2.7599</v>
      </c>
      <c r="J183">
        <v>0.537957231881247</v>
      </c>
      <c r="L183" s="1">
        <v>43522</v>
      </c>
      <c r="M183">
        <v>15.17</v>
      </c>
      <c r="O183" s="1">
        <v>43525</v>
      </c>
      <c r="P183">
        <v>2.7599</v>
      </c>
      <c r="Q183">
        <v>2.6425999999999998</v>
      </c>
      <c r="R183">
        <v>0.1173</v>
      </c>
      <c r="T183" t="s">
        <v>2602</v>
      </c>
      <c r="U183">
        <v>2796.11</v>
      </c>
      <c r="V183">
        <v>6.5425107567897003</v>
      </c>
      <c r="W183">
        <v>11.6229</v>
      </c>
      <c r="Y183" s="1">
        <v>43518</v>
      </c>
      <c r="Z183">
        <v>346.40100000000001</v>
      </c>
      <c r="AB183" s="1">
        <v>43524</v>
      </c>
      <c r="AC183">
        <v>1.1299999999999999</v>
      </c>
    </row>
    <row r="184" spans="2:29" x14ac:dyDescent="0.45">
      <c r="B184" s="1">
        <v>43518</v>
      </c>
      <c r="C184">
        <v>3.42</v>
      </c>
      <c r="E184" s="1">
        <v>43524</v>
      </c>
      <c r="F184">
        <v>53.360399999999998</v>
      </c>
      <c r="H184" t="s">
        <v>2605</v>
      </c>
      <c r="I184">
        <v>2.7275</v>
      </c>
      <c r="J184">
        <v>0.54842714496397205</v>
      </c>
      <c r="L184" s="1">
        <v>43521</v>
      </c>
      <c r="M184">
        <v>14.85</v>
      </c>
      <c r="O184" s="1">
        <v>43524</v>
      </c>
      <c r="P184">
        <v>2.7275</v>
      </c>
      <c r="Q184">
        <v>2.6107</v>
      </c>
      <c r="R184">
        <v>0.1168</v>
      </c>
      <c r="T184" t="s">
        <v>2601</v>
      </c>
      <c r="U184">
        <v>2792.67</v>
      </c>
      <c r="V184">
        <v>6.5377392438342996</v>
      </c>
      <c r="W184">
        <v>11.319100000000001</v>
      </c>
      <c r="Y184" s="1">
        <v>43517</v>
      </c>
      <c r="Z184">
        <v>348.59</v>
      </c>
      <c r="AB184" s="1">
        <v>43523</v>
      </c>
      <c r="AC184">
        <v>0.63</v>
      </c>
    </row>
    <row r="185" spans="2:29" x14ac:dyDescent="0.45">
      <c r="B185" s="1">
        <v>43517</v>
      </c>
      <c r="C185">
        <v>3.45</v>
      </c>
      <c r="E185" s="1">
        <v>43523</v>
      </c>
      <c r="F185">
        <v>52.989899999999999</v>
      </c>
      <c r="H185" t="s">
        <v>2604</v>
      </c>
      <c r="I185">
        <v>2.6894999999999998</v>
      </c>
      <c r="J185">
        <v>0.602324939989479</v>
      </c>
      <c r="L185" s="1">
        <v>43518</v>
      </c>
      <c r="M185">
        <v>13.51</v>
      </c>
      <c r="O185" s="1">
        <v>43523</v>
      </c>
      <c r="P185">
        <v>2.6894999999999998</v>
      </c>
      <c r="Q185">
        <v>2.5895999999999999</v>
      </c>
      <c r="R185">
        <v>9.9900000000000003E-2</v>
      </c>
      <c r="T185" t="s">
        <v>2600</v>
      </c>
      <c r="U185">
        <v>2774.88</v>
      </c>
      <c r="V185">
        <v>9.63281395487531</v>
      </c>
      <c r="W185">
        <v>12.059900000000001</v>
      </c>
      <c r="Y185" s="1">
        <v>43516</v>
      </c>
      <c r="Z185">
        <v>344.565</v>
      </c>
      <c r="AB185" s="1">
        <v>43522</v>
      </c>
      <c r="AC185">
        <v>0.5</v>
      </c>
    </row>
    <row r="186" spans="2:29" x14ac:dyDescent="0.45">
      <c r="B186" s="1">
        <v>43516</v>
      </c>
      <c r="C186">
        <v>3.41</v>
      </c>
      <c r="E186" s="1">
        <v>43522</v>
      </c>
      <c r="F186">
        <v>52.079900000000002</v>
      </c>
      <c r="H186" t="s">
        <v>2603</v>
      </c>
      <c r="I186">
        <v>2.6417000000000002</v>
      </c>
      <c r="J186">
        <v>0.50573667390583099</v>
      </c>
      <c r="L186" s="1">
        <v>43517</v>
      </c>
      <c r="M186">
        <v>14.46</v>
      </c>
      <c r="O186" s="1">
        <v>43522</v>
      </c>
      <c r="P186">
        <v>2.6417000000000002</v>
      </c>
      <c r="Q186">
        <v>2.5699000000000001</v>
      </c>
      <c r="R186">
        <v>7.1800000000000003E-2</v>
      </c>
      <c r="T186" t="s">
        <v>2599</v>
      </c>
      <c r="U186">
        <v>2784.7</v>
      </c>
      <c r="V186">
        <v>9.1598438299132301</v>
      </c>
      <c r="W186">
        <v>11.4834</v>
      </c>
      <c r="Y186" s="1">
        <v>43515</v>
      </c>
      <c r="Z186">
        <v>344.98200000000003</v>
      </c>
      <c r="AB186" s="1">
        <v>43521</v>
      </c>
      <c r="AC186">
        <v>0.44</v>
      </c>
    </row>
    <row r="187" spans="2:29" x14ac:dyDescent="0.45">
      <c r="B187" s="1">
        <v>43515</v>
      </c>
      <c r="C187">
        <v>3.42</v>
      </c>
      <c r="E187" s="1">
        <v>43521</v>
      </c>
      <c r="F187">
        <v>51.990600000000001</v>
      </c>
      <c r="H187" t="s">
        <v>2602</v>
      </c>
      <c r="I187">
        <v>2.6678000000000002</v>
      </c>
      <c r="J187">
        <v>0.46458942447426899</v>
      </c>
      <c r="L187" s="1">
        <v>43516</v>
      </c>
      <c r="M187">
        <v>14.02</v>
      </c>
      <c r="O187" s="1">
        <v>43521</v>
      </c>
      <c r="P187">
        <v>2.6678000000000002</v>
      </c>
      <c r="Q187">
        <v>2.5969000000000002</v>
      </c>
      <c r="R187">
        <v>7.0900000000000005E-2</v>
      </c>
      <c r="T187" t="s">
        <v>2598</v>
      </c>
      <c r="U187">
        <v>2779.76</v>
      </c>
      <c r="V187">
        <v>9.0868772888259404</v>
      </c>
      <c r="W187">
        <v>12.000999999999999</v>
      </c>
      <c r="Y187" s="1">
        <v>43511</v>
      </c>
      <c r="Z187">
        <v>343.49</v>
      </c>
      <c r="AB187" s="1">
        <v>43518</v>
      </c>
      <c r="AC187">
        <v>1.25</v>
      </c>
    </row>
    <row r="188" spans="2:29" x14ac:dyDescent="0.45">
      <c r="B188" s="1">
        <v>43511</v>
      </c>
      <c r="C188">
        <v>3.4</v>
      </c>
      <c r="E188" s="1">
        <v>43518</v>
      </c>
      <c r="F188">
        <v>52.729700000000001</v>
      </c>
      <c r="H188" t="s">
        <v>2601</v>
      </c>
      <c r="I188">
        <v>2.6661000000000001</v>
      </c>
      <c r="J188">
        <v>0.56935505910928197</v>
      </c>
      <c r="L188" s="1">
        <v>43515</v>
      </c>
      <c r="M188">
        <v>14.88</v>
      </c>
      <c r="O188" s="1">
        <v>43518</v>
      </c>
      <c r="P188">
        <v>2.6661000000000001</v>
      </c>
      <c r="Q188">
        <v>2.5981999999999998</v>
      </c>
      <c r="R188">
        <v>6.7900000000000002E-2</v>
      </c>
      <c r="T188" t="s">
        <v>2596</v>
      </c>
      <c r="U188">
        <v>2775.6</v>
      </c>
      <c r="V188">
        <v>11.5293071636275</v>
      </c>
      <c r="W188">
        <v>12.0191</v>
      </c>
      <c r="Y188" s="1">
        <v>43510</v>
      </c>
      <c r="Z188">
        <v>354.21199999999999</v>
      </c>
      <c r="AB188" s="1">
        <v>43517</v>
      </c>
      <c r="AC188">
        <v>0.75</v>
      </c>
    </row>
    <row r="189" spans="2:29" x14ac:dyDescent="0.45">
      <c r="B189" s="1">
        <v>43510</v>
      </c>
      <c r="C189">
        <v>3.51</v>
      </c>
      <c r="E189" s="1">
        <v>43517</v>
      </c>
      <c r="F189">
        <v>52.3</v>
      </c>
      <c r="H189" t="s">
        <v>2600</v>
      </c>
      <c r="I189">
        <v>2.7014999999999998</v>
      </c>
      <c r="J189">
        <v>0.48449987960095098</v>
      </c>
      <c r="L189" s="1">
        <v>43511</v>
      </c>
      <c r="M189">
        <v>14.91</v>
      </c>
      <c r="O189" s="1">
        <v>43517</v>
      </c>
      <c r="P189">
        <v>2.7014999999999998</v>
      </c>
      <c r="Q189">
        <v>2.6267999999999998</v>
      </c>
      <c r="R189">
        <v>7.4700000000000003E-2</v>
      </c>
      <c r="T189" t="s">
        <v>2595</v>
      </c>
      <c r="U189">
        <v>2745.73</v>
      </c>
      <c r="V189">
        <v>10.7176522180745</v>
      </c>
      <c r="W189">
        <v>13.248200000000001</v>
      </c>
      <c r="Y189" s="1">
        <v>43509</v>
      </c>
      <c r="Z189">
        <v>352.822</v>
      </c>
      <c r="AB189" s="1">
        <v>43516</v>
      </c>
      <c r="AC189">
        <v>2.25</v>
      </c>
    </row>
    <row r="190" spans="2:29" x14ac:dyDescent="0.45">
      <c r="B190" s="1">
        <v>43509</v>
      </c>
      <c r="C190">
        <v>3.53</v>
      </c>
      <c r="E190" s="1">
        <v>43516</v>
      </c>
      <c r="F190">
        <v>51.8</v>
      </c>
      <c r="H190" t="s">
        <v>2599</v>
      </c>
      <c r="I190">
        <v>2.6671999999999998</v>
      </c>
      <c r="J190">
        <v>0.36301533484597598</v>
      </c>
      <c r="L190" s="1">
        <v>43510</v>
      </c>
      <c r="M190">
        <v>16.22</v>
      </c>
      <c r="O190" s="1">
        <v>43516</v>
      </c>
      <c r="P190">
        <v>2.6671999999999998</v>
      </c>
      <c r="Q190">
        <v>2.6082000000000001</v>
      </c>
      <c r="R190">
        <v>5.8999999999999997E-2</v>
      </c>
      <c r="T190" t="s">
        <v>2594</v>
      </c>
      <c r="U190">
        <v>2753.03</v>
      </c>
      <c r="V190">
        <v>9.3119747890628108</v>
      </c>
      <c r="W190">
        <v>12.733700000000001</v>
      </c>
      <c r="Y190" s="1">
        <v>43508</v>
      </c>
      <c r="Z190">
        <v>350.16</v>
      </c>
      <c r="AB190" s="1">
        <v>43515</v>
      </c>
      <c r="AC190">
        <v>2.38</v>
      </c>
    </row>
    <row r="191" spans="2:29" x14ac:dyDescent="0.45">
      <c r="B191" s="1">
        <v>43508</v>
      </c>
      <c r="C191">
        <v>3.62</v>
      </c>
      <c r="E191" s="1">
        <v>43515</v>
      </c>
      <c r="F191">
        <v>52.2</v>
      </c>
      <c r="H191" t="s">
        <v>2598</v>
      </c>
      <c r="I191">
        <v>2.6581999999999999</v>
      </c>
      <c r="J191">
        <v>0.41751053878914701</v>
      </c>
      <c r="L191" s="1">
        <v>43509</v>
      </c>
      <c r="M191">
        <v>15.65</v>
      </c>
      <c r="O191" s="1">
        <v>43515</v>
      </c>
      <c r="P191">
        <v>2.6581999999999999</v>
      </c>
      <c r="Q191">
        <v>2.6080000000000001</v>
      </c>
      <c r="R191">
        <v>5.0200000000000002E-2</v>
      </c>
      <c r="T191" t="s">
        <v>2593</v>
      </c>
      <c r="U191">
        <v>2744.73</v>
      </c>
      <c r="V191">
        <v>14.6500605637679</v>
      </c>
      <c r="W191">
        <v>12.486700000000001</v>
      </c>
      <c r="Y191" s="1">
        <v>43507</v>
      </c>
      <c r="Z191">
        <v>362.61599999999999</v>
      </c>
      <c r="AB191" s="1">
        <v>43511</v>
      </c>
      <c r="AC191">
        <v>3</v>
      </c>
    </row>
    <row r="192" spans="2:29" x14ac:dyDescent="0.45">
      <c r="B192" s="1">
        <v>43507</v>
      </c>
      <c r="C192">
        <v>3.56</v>
      </c>
      <c r="E192" s="1">
        <v>43514</v>
      </c>
      <c r="F192">
        <v>52.5</v>
      </c>
      <c r="H192" t="s">
        <v>2597</v>
      </c>
      <c r="I192">
        <v>2.6964000000000001</v>
      </c>
      <c r="J192">
        <v>0.40857116883109101</v>
      </c>
      <c r="L192" s="1">
        <v>43508</v>
      </c>
      <c r="M192">
        <v>15.43</v>
      </c>
      <c r="O192" s="1">
        <v>43514</v>
      </c>
      <c r="P192">
        <v>2.6964000000000001</v>
      </c>
      <c r="Q192">
        <v>2.6518000000000002</v>
      </c>
      <c r="R192">
        <v>4.4600000000000001E-2</v>
      </c>
      <c r="T192" t="s">
        <v>2592</v>
      </c>
      <c r="U192">
        <v>2709.8</v>
      </c>
      <c r="V192">
        <v>7.68074242951415</v>
      </c>
      <c r="W192">
        <v>13.095499999999999</v>
      </c>
      <c r="Y192" s="1">
        <v>43504</v>
      </c>
      <c r="Z192">
        <v>361.68299999999999</v>
      </c>
      <c r="AB192" s="1">
        <v>43510</v>
      </c>
      <c r="AC192">
        <v>3.13</v>
      </c>
    </row>
    <row r="193" spans="2:29" x14ac:dyDescent="0.45">
      <c r="B193" s="1">
        <v>43504</v>
      </c>
      <c r="C193">
        <v>3.58</v>
      </c>
      <c r="E193" s="1">
        <v>43511</v>
      </c>
      <c r="F193">
        <v>53</v>
      </c>
      <c r="H193" t="s">
        <v>2596</v>
      </c>
      <c r="I193">
        <v>2.6939000000000002</v>
      </c>
      <c r="J193">
        <v>0.50177284037035796</v>
      </c>
      <c r="L193" s="1">
        <v>43507</v>
      </c>
      <c r="M193">
        <v>15.97</v>
      </c>
      <c r="O193" s="1">
        <v>43511</v>
      </c>
      <c r="P193">
        <v>2.6939000000000002</v>
      </c>
      <c r="Q193">
        <v>2.6494</v>
      </c>
      <c r="R193">
        <v>4.4499999999999998E-2</v>
      </c>
      <c r="T193" t="s">
        <v>2591</v>
      </c>
      <c r="U193">
        <v>2707.88</v>
      </c>
      <c r="V193">
        <v>9.5884744400756503</v>
      </c>
      <c r="W193">
        <v>13.081899999999999</v>
      </c>
      <c r="Y193" s="1">
        <v>43503</v>
      </c>
      <c r="Z193">
        <v>362.66699999999997</v>
      </c>
      <c r="AB193" s="1">
        <v>43509</v>
      </c>
      <c r="AC193">
        <v>2.38</v>
      </c>
    </row>
    <row r="194" spans="2:29" x14ac:dyDescent="0.45">
      <c r="B194" s="1">
        <v>43503</v>
      </c>
      <c r="C194">
        <v>3.6</v>
      </c>
      <c r="E194" s="1">
        <v>43510</v>
      </c>
      <c r="F194">
        <v>54.5</v>
      </c>
      <c r="H194" t="s">
        <v>2595</v>
      </c>
      <c r="I194">
        <v>2.6859999999999999</v>
      </c>
      <c r="J194">
        <v>0.51584569721316498</v>
      </c>
      <c r="L194" s="1">
        <v>43504</v>
      </c>
      <c r="M194">
        <v>15.72</v>
      </c>
      <c r="O194" s="1">
        <v>43510</v>
      </c>
      <c r="P194">
        <v>2.6859999999999999</v>
      </c>
      <c r="Q194">
        <v>2.6373000000000002</v>
      </c>
      <c r="R194">
        <v>4.87E-2</v>
      </c>
      <c r="T194" t="s">
        <v>2590</v>
      </c>
      <c r="U194">
        <v>2706.05</v>
      </c>
      <c r="V194">
        <v>11.812685546225101</v>
      </c>
      <c r="W194">
        <v>13.509600000000001</v>
      </c>
      <c r="Y194" s="1">
        <v>43502</v>
      </c>
      <c r="Z194">
        <v>354.57400000000001</v>
      </c>
      <c r="AB194" s="1">
        <v>43508</v>
      </c>
      <c r="AC194">
        <v>2.25</v>
      </c>
    </row>
    <row r="195" spans="2:29" x14ac:dyDescent="0.45">
      <c r="B195" s="1">
        <v>43502</v>
      </c>
      <c r="C195">
        <v>3.52</v>
      </c>
      <c r="E195" s="1">
        <v>43509</v>
      </c>
      <c r="F195">
        <v>54.6</v>
      </c>
      <c r="H195" t="s">
        <v>2594</v>
      </c>
      <c r="I195">
        <v>2.7267000000000001</v>
      </c>
      <c r="J195">
        <v>0.37923018515584</v>
      </c>
      <c r="L195" s="1">
        <v>43503</v>
      </c>
      <c r="M195">
        <v>16.37</v>
      </c>
      <c r="O195" s="1">
        <v>43509</v>
      </c>
      <c r="P195">
        <v>2.7267000000000001</v>
      </c>
      <c r="Q195">
        <v>2.6682000000000001</v>
      </c>
      <c r="R195">
        <v>5.8500000000000003E-2</v>
      </c>
      <c r="T195" t="s">
        <v>2589</v>
      </c>
      <c r="U195">
        <v>2731.61</v>
      </c>
      <c r="V195">
        <v>6.4380673666571298</v>
      </c>
      <c r="W195">
        <v>12.4405</v>
      </c>
      <c r="Y195" s="1">
        <v>43501</v>
      </c>
      <c r="Z195">
        <v>346.61900000000003</v>
      </c>
      <c r="AB195" s="1">
        <v>43507</v>
      </c>
      <c r="AC195">
        <v>2.38</v>
      </c>
    </row>
    <row r="196" spans="2:29" x14ac:dyDescent="0.45">
      <c r="B196" s="1">
        <v>43501</v>
      </c>
      <c r="C196">
        <v>3.58</v>
      </c>
      <c r="E196" s="1">
        <v>43508</v>
      </c>
      <c r="F196">
        <v>55.550600000000003</v>
      </c>
      <c r="H196" t="s">
        <v>2593</v>
      </c>
      <c r="I196">
        <v>2.7107999999999999</v>
      </c>
      <c r="J196">
        <v>0.52598122590069596</v>
      </c>
      <c r="L196" s="1">
        <v>43502</v>
      </c>
      <c r="M196">
        <v>15.38</v>
      </c>
      <c r="O196" s="1">
        <v>43508</v>
      </c>
      <c r="P196">
        <v>2.7107999999999999</v>
      </c>
      <c r="Q196">
        <v>2.6421000000000001</v>
      </c>
      <c r="R196">
        <v>6.8699999999999997E-2</v>
      </c>
      <c r="T196" t="s">
        <v>2588</v>
      </c>
      <c r="U196">
        <v>2737.7</v>
      </c>
      <c r="V196">
        <v>5.30412517841126</v>
      </c>
      <c r="W196">
        <v>12.557499999999999</v>
      </c>
      <c r="Y196" s="1">
        <v>43500</v>
      </c>
      <c r="Z196">
        <v>351.471</v>
      </c>
      <c r="AB196" s="1">
        <v>43504</v>
      </c>
      <c r="AC196">
        <v>2.63</v>
      </c>
    </row>
    <row r="197" spans="2:29" x14ac:dyDescent="0.45">
      <c r="B197" s="1">
        <v>43500</v>
      </c>
      <c r="C197">
        <v>3.55</v>
      </c>
      <c r="E197" s="1">
        <v>43507</v>
      </c>
      <c r="F197">
        <v>54.85</v>
      </c>
      <c r="H197" t="s">
        <v>2592</v>
      </c>
      <c r="I197">
        <v>2.6793999999999998</v>
      </c>
      <c r="J197">
        <v>0.38818326857297403</v>
      </c>
      <c r="L197" s="1">
        <v>43501</v>
      </c>
      <c r="M197">
        <v>15.57</v>
      </c>
      <c r="O197" s="1">
        <v>43507</v>
      </c>
      <c r="P197">
        <v>2.6793999999999998</v>
      </c>
      <c r="Q197">
        <v>2.6227999999999998</v>
      </c>
      <c r="R197">
        <v>5.6599999999999998E-2</v>
      </c>
      <c r="T197" t="s">
        <v>2587</v>
      </c>
      <c r="U197">
        <v>2724.87</v>
      </c>
      <c r="V197">
        <v>9.6509827604141307</v>
      </c>
      <c r="W197">
        <v>12.4231</v>
      </c>
      <c r="Y197" s="1">
        <v>43497</v>
      </c>
      <c r="Z197">
        <v>356.78</v>
      </c>
      <c r="AB197" s="1">
        <v>43503</v>
      </c>
      <c r="AC197">
        <v>2.63</v>
      </c>
    </row>
    <row r="198" spans="2:29" x14ac:dyDescent="0.45">
      <c r="B198" s="1">
        <v>43497</v>
      </c>
      <c r="C198">
        <v>3.55</v>
      </c>
      <c r="E198" s="1">
        <v>43504</v>
      </c>
      <c r="F198">
        <v>55.464300000000001</v>
      </c>
      <c r="H198" t="s">
        <v>2591</v>
      </c>
      <c r="I198">
        <v>2.6613000000000002</v>
      </c>
      <c r="J198">
        <v>0.22848074317106201</v>
      </c>
      <c r="L198" s="1">
        <v>43500</v>
      </c>
      <c r="M198">
        <v>15.73</v>
      </c>
      <c r="O198" s="1">
        <v>43504</v>
      </c>
      <c r="P198">
        <v>2.6613000000000002</v>
      </c>
      <c r="Q198">
        <v>2.6135000000000002</v>
      </c>
      <c r="R198">
        <v>4.7800000000000002E-2</v>
      </c>
      <c r="T198" t="s">
        <v>2586</v>
      </c>
      <c r="U198">
        <v>2706.53</v>
      </c>
      <c r="V198">
        <v>12.3866398579357</v>
      </c>
      <c r="W198">
        <v>13.3461</v>
      </c>
      <c r="Y198" s="1">
        <v>43496</v>
      </c>
      <c r="Z198">
        <v>352.58600000000001</v>
      </c>
      <c r="AB198" s="1">
        <v>43502</v>
      </c>
      <c r="AC198">
        <v>2.63</v>
      </c>
    </row>
    <row r="199" spans="2:29" x14ac:dyDescent="0.45">
      <c r="B199" s="1">
        <v>43496</v>
      </c>
      <c r="C199">
        <v>3.6</v>
      </c>
      <c r="E199" s="1">
        <v>43503</v>
      </c>
      <c r="F199">
        <v>55.45</v>
      </c>
      <c r="H199" t="s">
        <v>2590</v>
      </c>
      <c r="I199">
        <v>2.6844999999999999</v>
      </c>
      <c r="J199">
        <v>0.52026493251035399</v>
      </c>
      <c r="L199" s="1">
        <v>43497</v>
      </c>
      <c r="M199">
        <v>16.14</v>
      </c>
      <c r="O199" s="1">
        <v>43503</v>
      </c>
      <c r="P199">
        <v>2.6844999999999999</v>
      </c>
      <c r="Q199">
        <v>2.6255000000000002</v>
      </c>
      <c r="R199">
        <v>5.8999999999999997E-2</v>
      </c>
      <c r="T199" t="s">
        <v>2585</v>
      </c>
      <c r="U199">
        <v>2704.1</v>
      </c>
      <c r="V199">
        <v>16.701321720418701</v>
      </c>
      <c r="W199">
        <v>13.5336</v>
      </c>
      <c r="Y199" s="1">
        <v>43495</v>
      </c>
      <c r="Z199">
        <v>362.09500000000003</v>
      </c>
      <c r="AB199" s="1">
        <v>43501</v>
      </c>
      <c r="AC199">
        <v>2.5</v>
      </c>
    </row>
    <row r="200" spans="2:29" x14ac:dyDescent="0.45">
      <c r="B200" s="1">
        <v>43495</v>
      </c>
      <c r="C200">
        <v>3.64</v>
      </c>
      <c r="E200" s="1">
        <v>43502</v>
      </c>
      <c r="F200">
        <v>54.2087</v>
      </c>
      <c r="H200" t="s">
        <v>2589</v>
      </c>
      <c r="I200">
        <v>2.7214999999999998</v>
      </c>
      <c r="J200">
        <v>0.581150109696285</v>
      </c>
      <c r="L200" s="1">
        <v>43496</v>
      </c>
      <c r="M200">
        <v>16.57</v>
      </c>
      <c r="O200" s="1">
        <v>43502</v>
      </c>
      <c r="P200">
        <v>2.7214999999999998</v>
      </c>
      <c r="Q200">
        <v>2.6705999999999999</v>
      </c>
      <c r="R200">
        <v>5.0900000000000001E-2</v>
      </c>
      <c r="T200" t="s">
        <v>2584</v>
      </c>
      <c r="U200">
        <v>2681.05</v>
      </c>
      <c r="V200">
        <v>16.674138917380201</v>
      </c>
      <c r="W200">
        <v>14.694900000000001</v>
      </c>
      <c r="Y200" s="1">
        <v>43494</v>
      </c>
      <c r="Z200">
        <v>377.18099999999998</v>
      </c>
      <c r="AB200" s="1">
        <v>43500</v>
      </c>
      <c r="AC200">
        <v>2.5</v>
      </c>
    </row>
    <row r="201" spans="2:29" x14ac:dyDescent="0.45">
      <c r="B201" s="1">
        <v>43494</v>
      </c>
      <c r="C201">
        <v>3.69</v>
      </c>
      <c r="E201" s="1">
        <v>43501</v>
      </c>
      <c r="F201">
        <v>54.453400000000002</v>
      </c>
      <c r="H201" t="s">
        <v>2588</v>
      </c>
      <c r="I201">
        <v>2.7242999999999999</v>
      </c>
      <c r="J201">
        <v>0.792716342710307</v>
      </c>
      <c r="L201" s="1">
        <v>43495</v>
      </c>
      <c r="M201">
        <v>17.66</v>
      </c>
      <c r="O201" s="1">
        <v>43501</v>
      </c>
      <c r="P201">
        <v>2.7242999999999999</v>
      </c>
      <c r="Q201">
        <v>2.6690999999999998</v>
      </c>
      <c r="R201">
        <v>5.5199999999999999E-2</v>
      </c>
      <c r="T201" t="s">
        <v>2583</v>
      </c>
      <c r="U201">
        <v>2640</v>
      </c>
      <c r="V201">
        <v>10.914897128354101</v>
      </c>
      <c r="W201">
        <v>16.233699999999999</v>
      </c>
      <c r="Y201" s="1">
        <v>43493</v>
      </c>
      <c r="Z201">
        <v>379.798</v>
      </c>
      <c r="AB201" s="1">
        <v>43497</v>
      </c>
      <c r="AC201">
        <v>2.75</v>
      </c>
    </row>
    <row r="202" spans="2:29" x14ac:dyDescent="0.45">
      <c r="B202" s="1">
        <v>43493</v>
      </c>
      <c r="C202">
        <v>3.68</v>
      </c>
      <c r="E202" s="1">
        <v>43500</v>
      </c>
      <c r="F202">
        <v>54.5017</v>
      </c>
      <c r="H202" t="s">
        <v>2587</v>
      </c>
      <c r="I202">
        <v>2.7490000000000001</v>
      </c>
      <c r="J202">
        <v>0.82125179857743402</v>
      </c>
      <c r="L202" s="1">
        <v>43494</v>
      </c>
      <c r="M202">
        <v>19.13</v>
      </c>
      <c r="O202" s="1">
        <v>43500</v>
      </c>
      <c r="P202">
        <v>2.7490000000000001</v>
      </c>
      <c r="Q202">
        <v>2.6802999999999999</v>
      </c>
      <c r="R202">
        <v>6.8699999999999997E-2</v>
      </c>
      <c r="T202" t="s">
        <v>2582</v>
      </c>
      <c r="U202">
        <v>2643.85</v>
      </c>
      <c r="V202">
        <v>10.8540913880655</v>
      </c>
      <c r="W202">
        <v>15.9297</v>
      </c>
      <c r="Y202" s="1">
        <v>43490</v>
      </c>
      <c r="Z202">
        <v>374.43</v>
      </c>
      <c r="AB202" s="1">
        <v>43496</v>
      </c>
      <c r="AC202">
        <v>2.75</v>
      </c>
    </row>
    <row r="203" spans="2:29" x14ac:dyDescent="0.45">
      <c r="B203" s="1">
        <v>43490</v>
      </c>
      <c r="C203">
        <v>3.68</v>
      </c>
      <c r="E203" s="1">
        <v>43497</v>
      </c>
      <c r="F203">
        <v>53.645000000000003</v>
      </c>
      <c r="H203" t="s">
        <v>2586</v>
      </c>
      <c r="I203">
        <v>2.7124999999999999</v>
      </c>
      <c r="J203">
        <v>0.75804018143279805</v>
      </c>
      <c r="L203" s="1">
        <v>43493</v>
      </c>
      <c r="M203">
        <v>18.87</v>
      </c>
      <c r="O203" s="1">
        <v>43497</v>
      </c>
      <c r="P203">
        <v>2.7124999999999999</v>
      </c>
      <c r="Q203">
        <v>2.6518999999999999</v>
      </c>
      <c r="R203">
        <v>6.0600000000000001E-2</v>
      </c>
      <c r="T203" t="s">
        <v>2581</v>
      </c>
      <c r="U203">
        <v>2664.76</v>
      </c>
      <c r="V203">
        <v>15.584540435971601</v>
      </c>
      <c r="W203">
        <v>14.2643</v>
      </c>
      <c r="Y203" s="1">
        <v>43489</v>
      </c>
      <c r="Z203">
        <v>384.04700000000003</v>
      </c>
      <c r="AB203" s="1">
        <v>43495</v>
      </c>
      <c r="AC203">
        <v>3</v>
      </c>
    </row>
    <row r="204" spans="2:29" x14ac:dyDescent="0.45">
      <c r="B204" s="1">
        <v>43489</v>
      </c>
      <c r="C204">
        <v>3.8</v>
      </c>
      <c r="E204" s="1">
        <v>43496</v>
      </c>
      <c r="F204">
        <v>54.29</v>
      </c>
      <c r="H204" t="s">
        <v>2585</v>
      </c>
      <c r="I204">
        <v>2.6581999999999999</v>
      </c>
      <c r="J204">
        <v>0.220574099416352</v>
      </c>
      <c r="L204" s="1">
        <v>43490</v>
      </c>
      <c r="M204">
        <v>17.420000000000002</v>
      </c>
      <c r="O204" s="1">
        <v>43496</v>
      </c>
      <c r="P204">
        <v>2.6581999999999999</v>
      </c>
      <c r="Q204">
        <v>2.6069</v>
      </c>
      <c r="R204">
        <v>5.1299999999999998E-2</v>
      </c>
      <c r="T204" t="s">
        <v>2580</v>
      </c>
      <c r="U204">
        <v>2642.33</v>
      </c>
      <c r="V204">
        <v>18.150144802979199</v>
      </c>
      <c r="W204">
        <v>15.0563</v>
      </c>
      <c r="Y204" s="1">
        <v>43488</v>
      </c>
      <c r="Z204">
        <v>393.30099999999999</v>
      </c>
      <c r="AB204" s="1">
        <v>43494</v>
      </c>
      <c r="AC204">
        <v>3</v>
      </c>
    </row>
    <row r="205" spans="2:29" x14ac:dyDescent="0.45">
      <c r="B205" s="1">
        <v>43488</v>
      </c>
      <c r="C205">
        <v>3.83</v>
      </c>
      <c r="E205" s="1">
        <v>43495</v>
      </c>
      <c r="F205">
        <v>54</v>
      </c>
      <c r="H205" t="s">
        <v>2584</v>
      </c>
      <c r="I205">
        <v>2.7075</v>
      </c>
      <c r="J205">
        <v>0.55429101862950803</v>
      </c>
      <c r="L205" s="1">
        <v>43489</v>
      </c>
      <c r="M205">
        <v>18.89</v>
      </c>
      <c r="O205" s="1">
        <v>43495</v>
      </c>
      <c r="P205">
        <v>2.7075</v>
      </c>
      <c r="Q205">
        <v>2.6558000000000002</v>
      </c>
      <c r="R205">
        <v>5.1700000000000003E-2</v>
      </c>
      <c r="T205" t="s">
        <v>2579</v>
      </c>
      <c r="U205">
        <v>2638.7</v>
      </c>
      <c r="V205">
        <v>19.041799851758</v>
      </c>
      <c r="W205">
        <v>16.252500000000001</v>
      </c>
      <c r="Y205" s="1">
        <v>43487</v>
      </c>
      <c r="Z205">
        <v>397.423</v>
      </c>
      <c r="AB205" s="1">
        <v>43493</v>
      </c>
      <c r="AC205">
        <v>2.75</v>
      </c>
    </row>
    <row r="206" spans="2:29" x14ac:dyDescent="0.45">
      <c r="B206" s="1">
        <v>43487</v>
      </c>
      <c r="C206">
        <v>3.87</v>
      </c>
      <c r="E206" s="1">
        <v>43494</v>
      </c>
      <c r="F206">
        <v>55.81</v>
      </c>
      <c r="H206" t="s">
        <v>2583</v>
      </c>
      <c r="I206">
        <v>2.7404999999999999</v>
      </c>
      <c r="J206">
        <v>0.52262400442383605</v>
      </c>
      <c r="L206" s="1">
        <v>43488</v>
      </c>
      <c r="M206">
        <v>19.52</v>
      </c>
      <c r="O206" s="1">
        <v>43494</v>
      </c>
      <c r="P206">
        <v>2.7404999999999999</v>
      </c>
      <c r="Q206">
        <v>2.7052</v>
      </c>
      <c r="R206">
        <v>3.5299999999999998E-2</v>
      </c>
      <c r="T206" t="s">
        <v>2578</v>
      </c>
      <c r="U206">
        <v>2632.9</v>
      </c>
      <c r="V206">
        <v>19.041848761072501</v>
      </c>
      <c r="W206">
        <v>16.997699999999998</v>
      </c>
      <c r="Y206" s="1">
        <v>43483</v>
      </c>
      <c r="Z206">
        <v>382.70299999999997</v>
      </c>
      <c r="AB206" s="1">
        <v>43490</v>
      </c>
      <c r="AC206">
        <v>3</v>
      </c>
    </row>
    <row r="207" spans="2:29" x14ac:dyDescent="0.45">
      <c r="B207" s="1">
        <v>43483</v>
      </c>
      <c r="C207">
        <v>3.78</v>
      </c>
      <c r="E207" s="1">
        <v>43493</v>
      </c>
      <c r="F207">
        <v>56.1586</v>
      </c>
      <c r="H207" t="s">
        <v>2582</v>
      </c>
      <c r="I207">
        <v>2.7736000000000001</v>
      </c>
      <c r="J207">
        <v>0.44721724772941401</v>
      </c>
      <c r="L207" s="1">
        <v>43487</v>
      </c>
      <c r="M207">
        <v>20.8</v>
      </c>
      <c r="O207" s="1">
        <v>43493</v>
      </c>
      <c r="P207">
        <v>2.7736000000000001</v>
      </c>
      <c r="Q207">
        <v>2.7303999999999999</v>
      </c>
      <c r="R207">
        <v>4.3200000000000002E-2</v>
      </c>
      <c r="T207" t="s">
        <v>2576</v>
      </c>
      <c r="U207">
        <v>2670.71</v>
      </c>
      <c r="V207">
        <v>7.5681111079688703</v>
      </c>
      <c r="W207">
        <v>13.9795</v>
      </c>
      <c r="Y207" s="1">
        <v>43482</v>
      </c>
      <c r="Z207">
        <v>388.95400000000001</v>
      </c>
      <c r="AB207" s="1">
        <v>43489</v>
      </c>
      <c r="AC207">
        <v>3.38</v>
      </c>
    </row>
    <row r="208" spans="2:29" x14ac:dyDescent="0.45">
      <c r="B208" s="1">
        <v>43482</v>
      </c>
      <c r="C208">
        <v>3.78</v>
      </c>
      <c r="E208" s="1">
        <v>43490</v>
      </c>
      <c r="F208">
        <v>56.5396</v>
      </c>
      <c r="H208" t="s">
        <v>2581</v>
      </c>
      <c r="I208">
        <v>2.7894000000000001</v>
      </c>
      <c r="J208">
        <v>0.60579896280311996</v>
      </c>
      <c r="L208" s="1">
        <v>43483</v>
      </c>
      <c r="M208">
        <v>17.8</v>
      </c>
      <c r="O208" s="1">
        <v>43490</v>
      </c>
      <c r="P208">
        <v>2.7894000000000001</v>
      </c>
      <c r="Q208">
        <v>2.7458</v>
      </c>
      <c r="R208">
        <v>4.36E-2</v>
      </c>
      <c r="T208" t="s">
        <v>2575</v>
      </c>
      <c r="U208">
        <v>2635.96</v>
      </c>
      <c r="V208">
        <v>11.2513658734169</v>
      </c>
      <c r="W208">
        <v>14.279199999999999</v>
      </c>
      <c r="Y208" s="1">
        <v>43481</v>
      </c>
      <c r="Z208">
        <v>403.49299999999999</v>
      </c>
      <c r="AB208" s="1">
        <v>43488</v>
      </c>
      <c r="AC208">
        <v>3</v>
      </c>
    </row>
    <row r="209" spans="2:29" x14ac:dyDescent="0.45">
      <c r="B209" s="1">
        <v>43481</v>
      </c>
      <c r="C209">
        <v>3.73</v>
      </c>
      <c r="E209" s="1">
        <v>43489</v>
      </c>
      <c r="F209">
        <v>57.5</v>
      </c>
      <c r="H209" t="s">
        <v>2580</v>
      </c>
      <c r="I209">
        <v>2.7498999999999998</v>
      </c>
      <c r="J209">
        <v>0.37591107104384902</v>
      </c>
      <c r="L209" s="1">
        <v>43482</v>
      </c>
      <c r="M209">
        <v>18.059999999999999</v>
      </c>
      <c r="O209" s="1">
        <v>43489</v>
      </c>
      <c r="P209">
        <v>2.7498999999999998</v>
      </c>
      <c r="Q209">
        <v>2.7164999999999999</v>
      </c>
      <c r="R209">
        <v>3.3399999999999999E-2</v>
      </c>
      <c r="T209" t="s">
        <v>2574</v>
      </c>
      <c r="U209">
        <v>2616.1</v>
      </c>
      <c r="V209">
        <v>10.7173441668421</v>
      </c>
      <c r="W209">
        <v>14.9986</v>
      </c>
      <c r="Y209" s="1">
        <v>43480</v>
      </c>
      <c r="Z209">
        <v>405.01799999999997</v>
      </c>
      <c r="AB209" s="1">
        <v>43487</v>
      </c>
      <c r="AC209">
        <v>3.19</v>
      </c>
    </row>
    <row r="210" spans="2:29" x14ac:dyDescent="0.45">
      <c r="B210" s="1">
        <v>43480</v>
      </c>
      <c r="C210">
        <v>3.77</v>
      </c>
      <c r="E210" s="1">
        <v>43488</v>
      </c>
      <c r="F210">
        <v>57.567900000000002</v>
      </c>
      <c r="H210" t="s">
        <v>2579</v>
      </c>
      <c r="I210">
        <v>2.7722000000000002</v>
      </c>
      <c r="J210">
        <v>0.58001804569628002</v>
      </c>
      <c r="L210" s="1">
        <v>43481</v>
      </c>
      <c r="M210">
        <v>19.04</v>
      </c>
      <c r="O210" s="1">
        <v>43488</v>
      </c>
      <c r="P210">
        <v>2.7722000000000002</v>
      </c>
      <c r="Q210">
        <v>2.7334000000000001</v>
      </c>
      <c r="R210">
        <v>3.8800000000000001E-2</v>
      </c>
      <c r="T210" t="s">
        <v>2573</v>
      </c>
      <c r="U210">
        <v>2610.3000000000002</v>
      </c>
      <c r="V210">
        <v>10.9392117965933</v>
      </c>
      <c r="W210">
        <v>15.1579</v>
      </c>
      <c r="Y210" s="1">
        <v>43479</v>
      </c>
      <c r="Z210">
        <v>414.74599999999998</v>
      </c>
      <c r="AB210" s="1">
        <v>43486</v>
      </c>
      <c r="AC210">
        <v>3.75</v>
      </c>
    </row>
    <row r="211" spans="2:29" x14ac:dyDescent="0.45">
      <c r="B211" s="1">
        <v>43479</v>
      </c>
      <c r="C211">
        <v>3.84</v>
      </c>
      <c r="E211" s="1">
        <v>43487</v>
      </c>
      <c r="F211">
        <v>58.1</v>
      </c>
      <c r="H211" t="s">
        <v>2578</v>
      </c>
      <c r="I211">
        <v>2.7730000000000001</v>
      </c>
      <c r="J211">
        <v>0.63414872072724204</v>
      </c>
      <c r="L211" s="1">
        <v>43480</v>
      </c>
      <c r="M211">
        <v>18.600000000000001</v>
      </c>
      <c r="O211" s="1">
        <v>43487</v>
      </c>
      <c r="P211">
        <v>2.7730000000000001</v>
      </c>
      <c r="Q211">
        <v>2.7339000000000002</v>
      </c>
      <c r="R211">
        <v>3.9100000000000003E-2</v>
      </c>
      <c r="T211" t="s">
        <v>2572</v>
      </c>
      <c r="U211">
        <v>2582.61</v>
      </c>
      <c r="V211">
        <v>7.3497977236442296</v>
      </c>
      <c r="W211">
        <v>16.322299999999998</v>
      </c>
      <c r="Y211" s="1">
        <v>43476</v>
      </c>
      <c r="Z211">
        <v>404.02699999999999</v>
      </c>
      <c r="AB211" s="1">
        <v>43483</v>
      </c>
      <c r="AC211">
        <v>3.5</v>
      </c>
    </row>
    <row r="212" spans="2:29" x14ac:dyDescent="0.45">
      <c r="B212" s="1">
        <v>43476</v>
      </c>
      <c r="C212">
        <v>3.79</v>
      </c>
      <c r="E212" s="1">
        <v>43486</v>
      </c>
      <c r="F212">
        <v>56.8</v>
      </c>
      <c r="H212" t="s">
        <v>2577</v>
      </c>
      <c r="I212">
        <v>2.8224999999999998</v>
      </c>
      <c r="J212">
        <v>0.26730528739003301</v>
      </c>
      <c r="L212" s="1">
        <v>43479</v>
      </c>
      <c r="M212">
        <v>19.07</v>
      </c>
      <c r="O212" s="1">
        <v>43486</v>
      </c>
      <c r="P212">
        <v>2.8224999999999998</v>
      </c>
      <c r="Q212">
        <v>2.7639999999999998</v>
      </c>
      <c r="R212">
        <v>5.8500000000000003E-2</v>
      </c>
      <c r="T212" t="s">
        <v>2571</v>
      </c>
      <c r="U212">
        <v>2596.2600000000002</v>
      </c>
      <c r="V212">
        <v>6.46738981836923</v>
      </c>
      <c r="W212">
        <v>15.495699999999999</v>
      </c>
      <c r="Y212" s="1">
        <v>43475</v>
      </c>
      <c r="Z212">
        <v>401.54599999999999</v>
      </c>
      <c r="AB212" s="1">
        <v>43482</v>
      </c>
      <c r="AC212">
        <v>3.25</v>
      </c>
    </row>
    <row r="213" spans="2:29" x14ac:dyDescent="0.45">
      <c r="B213" s="1">
        <v>43475</v>
      </c>
      <c r="C213">
        <v>3.82</v>
      </c>
      <c r="E213" s="1">
        <v>43483</v>
      </c>
      <c r="F213">
        <v>57.1</v>
      </c>
      <c r="H213" t="s">
        <v>2576</v>
      </c>
      <c r="I213">
        <v>2.8224999999999998</v>
      </c>
      <c r="J213">
        <v>0.194267513153044</v>
      </c>
      <c r="L213" s="1">
        <v>43476</v>
      </c>
      <c r="M213">
        <v>18.190000000000001</v>
      </c>
      <c r="O213" s="1">
        <v>43483</v>
      </c>
      <c r="P213">
        <v>2.8224999999999998</v>
      </c>
      <c r="Q213">
        <v>2.7690000000000001</v>
      </c>
      <c r="R213">
        <v>5.3499999999999999E-2</v>
      </c>
      <c r="T213" t="s">
        <v>2570</v>
      </c>
      <c r="U213">
        <v>2596.64</v>
      </c>
      <c r="V213">
        <v>4.1402984380152104</v>
      </c>
      <c r="W213">
        <v>16.7623</v>
      </c>
      <c r="Y213" s="1">
        <v>43474</v>
      </c>
      <c r="Z213">
        <v>412.97199999999998</v>
      </c>
      <c r="AB213" s="1">
        <v>43481</v>
      </c>
      <c r="AC213">
        <v>3.25</v>
      </c>
    </row>
    <row r="214" spans="2:29" x14ac:dyDescent="0.45">
      <c r="B214" s="1">
        <v>43474</v>
      </c>
      <c r="C214">
        <v>3.94</v>
      </c>
      <c r="E214" s="1">
        <v>43482</v>
      </c>
      <c r="F214">
        <v>57.5</v>
      </c>
      <c r="H214" t="s">
        <v>2575</v>
      </c>
      <c r="I214">
        <v>2.7841999999999998</v>
      </c>
      <c r="J214">
        <v>0.16428222667105899</v>
      </c>
      <c r="L214" s="1">
        <v>43475</v>
      </c>
      <c r="M214">
        <v>19.5</v>
      </c>
      <c r="O214" s="1">
        <v>43482</v>
      </c>
      <c r="P214">
        <v>2.7841999999999998</v>
      </c>
      <c r="Q214">
        <v>2.7315999999999998</v>
      </c>
      <c r="R214">
        <v>5.2600000000000001E-2</v>
      </c>
      <c r="T214" t="s">
        <v>2569</v>
      </c>
      <c r="U214">
        <v>2584.96</v>
      </c>
      <c r="V214">
        <v>21.955508004357601</v>
      </c>
      <c r="W214">
        <v>17.3782</v>
      </c>
      <c r="Y214" s="1">
        <v>43473</v>
      </c>
      <c r="Z214">
        <v>406.34800000000001</v>
      </c>
      <c r="AB214" s="1">
        <v>43480</v>
      </c>
      <c r="AC214">
        <v>2.75</v>
      </c>
    </row>
    <row r="215" spans="2:29" x14ac:dyDescent="0.45">
      <c r="B215" s="1">
        <v>43473</v>
      </c>
      <c r="C215">
        <v>3.98</v>
      </c>
      <c r="E215" s="1">
        <v>43481</v>
      </c>
      <c r="F215">
        <v>57.000799999999998</v>
      </c>
      <c r="H215" t="s">
        <v>2574</v>
      </c>
      <c r="I215">
        <v>2.7559999999999998</v>
      </c>
      <c r="J215">
        <v>0.41852230127756301</v>
      </c>
      <c r="L215" s="1">
        <v>43474</v>
      </c>
      <c r="M215">
        <v>19.98</v>
      </c>
      <c r="O215" s="1">
        <v>43481</v>
      </c>
      <c r="P215">
        <v>2.7559999999999998</v>
      </c>
      <c r="Q215">
        <v>2.7044999999999999</v>
      </c>
      <c r="R215">
        <v>5.1499999999999997E-2</v>
      </c>
      <c r="T215" t="s">
        <v>2568</v>
      </c>
      <c r="U215">
        <v>2574.41</v>
      </c>
      <c r="V215">
        <v>38.940741558679598</v>
      </c>
      <c r="W215">
        <v>17.9953</v>
      </c>
      <c r="Y215" s="1">
        <v>43472</v>
      </c>
      <c r="Z215">
        <v>417.33300000000003</v>
      </c>
      <c r="AB215" s="1">
        <v>43479</v>
      </c>
      <c r="AC215">
        <v>2.5</v>
      </c>
    </row>
    <row r="216" spans="2:29" x14ac:dyDescent="0.45">
      <c r="B216" s="1">
        <v>43472</v>
      </c>
      <c r="C216">
        <v>4.03</v>
      </c>
      <c r="E216" s="1">
        <v>43480</v>
      </c>
      <c r="F216">
        <v>57.61</v>
      </c>
      <c r="H216" t="s">
        <v>2573</v>
      </c>
      <c r="I216">
        <v>2.7408000000000001</v>
      </c>
      <c r="J216">
        <v>0.46678081937172</v>
      </c>
      <c r="L216" s="1">
        <v>43473</v>
      </c>
      <c r="M216">
        <v>20.47</v>
      </c>
      <c r="O216" s="1">
        <v>43480</v>
      </c>
      <c r="P216">
        <v>2.7408000000000001</v>
      </c>
      <c r="Q216">
        <v>2.7</v>
      </c>
      <c r="R216">
        <v>4.0800000000000003E-2</v>
      </c>
      <c r="T216" t="s">
        <v>2567</v>
      </c>
      <c r="U216">
        <v>2549.69</v>
      </c>
      <c r="V216">
        <v>38.908205481108297</v>
      </c>
      <c r="W216">
        <v>19.100100000000001</v>
      </c>
      <c r="Y216" s="1">
        <v>43469</v>
      </c>
      <c r="Z216">
        <v>429.38400000000001</v>
      </c>
      <c r="AB216" s="1">
        <v>43476</v>
      </c>
      <c r="AC216">
        <v>2.25</v>
      </c>
    </row>
    <row r="217" spans="2:29" x14ac:dyDescent="0.45">
      <c r="B217" s="1">
        <v>43469</v>
      </c>
      <c r="C217">
        <v>4.2300000000000004</v>
      </c>
      <c r="E217" s="1">
        <v>43479</v>
      </c>
      <c r="F217">
        <v>58.3</v>
      </c>
      <c r="H217" t="s">
        <v>2572</v>
      </c>
      <c r="I217">
        <v>2.7284999999999999</v>
      </c>
      <c r="J217">
        <v>0.46382769789366202</v>
      </c>
      <c r="L217" s="1">
        <v>43472</v>
      </c>
      <c r="M217">
        <v>21.4</v>
      </c>
      <c r="O217" s="1">
        <v>43479</v>
      </c>
      <c r="P217">
        <v>2.7284999999999999</v>
      </c>
      <c r="Q217">
        <v>2.6953999999999998</v>
      </c>
      <c r="R217">
        <v>3.3099999999999997E-2</v>
      </c>
      <c r="T217" t="s">
        <v>2566</v>
      </c>
      <c r="U217">
        <v>2531.94</v>
      </c>
      <c r="V217">
        <v>39.016200283271701</v>
      </c>
      <c r="W217">
        <v>18.857500000000002</v>
      </c>
      <c r="Y217" s="1">
        <v>43468</v>
      </c>
      <c r="Z217">
        <v>465.32299999999998</v>
      </c>
      <c r="AB217" s="1">
        <v>43475</v>
      </c>
      <c r="AC217">
        <v>2.13</v>
      </c>
    </row>
    <row r="218" spans="2:29" x14ac:dyDescent="0.45">
      <c r="B218" s="1">
        <v>43468</v>
      </c>
      <c r="C218">
        <v>4.28</v>
      </c>
      <c r="E218" s="1">
        <v>43476</v>
      </c>
      <c r="F218">
        <v>58.68</v>
      </c>
      <c r="H218" t="s">
        <v>2571</v>
      </c>
      <c r="I218">
        <v>2.7248999999999999</v>
      </c>
      <c r="J218">
        <v>0.57082986373641498</v>
      </c>
      <c r="L218" s="1">
        <v>43469</v>
      </c>
      <c r="M218">
        <v>21.38</v>
      </c>
      <c r="O218" s="1">
        <v>43476</v>
      </c>
      <c r="P218">
        <v>2.7248999999999999</v>
      </c>
      <c r="Q218">
        <v>2.6985000000000001</v>
      </c>
      <c r="R218">
        <v>2.64E-2</v>
      </c>
      <c r="T218" t="s">
        <v>2565</v>
      </c>
      <c r="U218">
        <v>2447.89</v>
      </c>
      <c r="V218">
        <v>23.446423897972601</v>
      </c>
      <c r="W218">
        <v>22.925699999999999</v>
      </c>
      <c r="Y218" s="1">
        <v>43467</v>
      </c>
      <c r="Z218">
        <v>459.44</v>
      </c>
      <c r="AB218" s="1">
        <v>43474</v>
      </c>
      <c r="AC218">
        <v>2.77</v>
      </c>
    </row>
    <row r="219" spans="2:29" x14ac:dyDescent="0.45">
      <c r="B219" s="1">
        <v>43467</v>
      </c>
      <c r="C219">
        <v>4.0199999999999996</v>
      </c>
      <c r="E219" s="1">
        <v>43475</v>
      </c>
      <c r="F219">
        <v>59.2</v>
      </c>
      <c r="H219" t="s">
        <v>2570</v>
      </c>
      <c r="I219">
        <v>2.7654999999999998</v>
      </c>
      <c r="J219">
        <v>0.37559739083225901</v>
      </c>
      <c r="L219" s="1">
        <v>43468</v>
      </c>
      <c r="M219">
        <v>25.45</v>
      </c>
      <c r="O219" s="1">
        <v>43475</v>
      </c>
      <c r="P219">
        <v>2.7654999999999998</v>
      </c>
      <c r="Q219">
        <v>2.7212000000000001</v>
      </c>
      <c r="R219">
        <v>4.4299999999999999E-2</v>
      </c>
      <c r="T219" t="s">
        <v>2564</v>
      </c>
      <c r="U219">
        <v>2510.0300000000002</v>
      </c>
      <c r="V219">
        <v>8.0645109517783595</v>
      </c>
      <c r="W219">
        <v>20.414300000000001</v>
      </c>
      <c r="Y219" s="1">
        <v>43465</v>
      </c>
      <c r="Z219">
        <v>449.15199999999999</v>
      </c>
      <c r="AB219" s="1">
        <v>43473</v>
      </c>
      <c r="AC219">
        <v>2.77</v>
      </c>
    </row>
    <row r="220" spans="2:29" x14ac:dyDescent="0.45">
      <c r="B220" s="1">
        <v>43465</v>
      </c>
      <c r="C220">
        <v>4.08</v>
      </c>
      <c r="E220" s="1">
        <v>43474</v>
      </c>
      <c r="F220">
        <v>59.21</v>
      </c>
      <c r="H220" t="s">
        <v>2569</v>
      </c>
      <c r="I220">
        <v>2.7389999999999999</v>
      </c>
      <c r="J220">
        <v>0.96573912971706399</v>
      </c>
      <c r="L220" s="1">
        <v>43467</v>
      </c>
      <c r="M220">
        <v>23.22</v>
      </c>
      <c r="O220" s="1">
        <v>43474</v>
      </c>
      <c r="P220">
        <v>2.7389999999999999</v>
      </c>
      <c r="Q220">
        <v>2.7052</v>
      </c>
      <c r="R220">
        <v>3.3799999999999997E-2</v>
      </c>
      <c r="T220" t="s">
        <v>2562</v>
      </c>
      <c r="U220">
        <v>2506.85</v>
      </c>
      <c r="V220">
        <v>35.571758238369497</v>
      </c>
      <c r="W220">
        <v>22.3888</v>
      </c>
      <c r="Y220" s="1">
        <v>43462</v>
      </c>
      <c r="Z220">
        <v>452.42099999999999</v>
      </c>
      <c r="AB220" s="1">
        <v>43472</v>
      </c>
      <c r="AC220">
        <v>2.69</v>
      </c>
    </row>
    <row r="221" spans="2:29" x14ac:dyDescent="0.45">
      <c r="B221" s="1">
        <v>43462</v>
      </c>
      <c r="C221">
        <v>4.2</v>
      </c>
      <c r="E221" s="1">
        <v>43473</v>
      </c>
      <c r="F221">
        <v>61.11</v>
      </c>
      <c r="H221" t="s">
        <v>2568</v>
      </c>
      <c r="I221">
        <v>2.7568999999999999</v>
      </c>
      <c r="J221">
        <v>1.3290543254510001</v>
      </c>
      <c r="L221" s="1">
        <v>43465</v>
      </c>
      <c r="M221">
        <v>25.42</v>
      </c>
      <c r="O221" s="1">
        <v>43473</v>
      </c>
      <c r="P221">
        <v>2.7568999999999999</v>
      </c>
      <c r="Q221">
        <v>2.7223000000000002</v>
      </c>
      <c r="R221">
        <v>3.4599999999999999E-2</v>
      </c>
      <c r="T221" t="s">
        <v>2561</v>
      </c>
      <c r="U221">
        <v>2485.7399999999998</v>
      </c>
      <c r="V221">
        <v>50.767069083656303</v>
      </c>
      <c r="W221">
        <v>27.750800000000002</v>
      </c>
      <c r="Y221" s="1">
        <v>43461</v>
      </c>
      <c r="Z221">
        <v>455.411</v>
      </c>
      <c r="AB221" s="1">
        <v>43469</v>
      </c>
      <c r="AC221">
        <v>3</v>
      </c>
    </row>
    <row r="222" spans="2:29" x14ac:dyDescent="0.45">
      <c r="B222" s="1">
        <v>43461</v>
      </c>
      <c r="C222">
        <v>4.32</v>
      </c>
      <c r="E222" s="1">
        <v>43472</v>
      </c>
      <c r="F222">
        <v>62</v>
      </c>
      <c r="H222" t="s">
        <v>2567</v>
      </c>
      <c r="I222">
        <v>2.7239</v>
      </c>
      <c r="J222">
        <v>1.4885966489728999</v>
      </c>
      <c r="L222" s="1">
        <v>43462</v>
      </c>
      <c r="M222">
        <v>28.34</v>
      </c>
      <c r="O222" s="1">
        <v>43472</v>
      </c>
      <c r="P222">
        <v>2.7239</v>
      </c>
      <c r="Q222">
        <v>2.6877</v>
      </c>
      <c r="R222">
        <v>3.6200000000000003E-2</v>
      </c>
      <c r="T222" t="s">
        <v>2560</v>
      </c>
      <c r="U222">
        <v>2488.83</v>
      </c>
      <c r="V222">
        <v>55.7419055271301</v>
      </c>
      <c r="W222">
        <v>28.4771</v>
      </c>
      <c r="Y222" s="1">
        <v>43460</v>
      </c>
      <c r="Z222">
        <v>451.96499999999997</v>
      </c>
      <c r="AB222" s="1">
        <v>43468</v>
      </c>
      <c r="AC222">
        <v>2</v>
      </c>
    </row>
    <row r="223" spans="2:29" x14ac:dyDescent="0.45">
      <c r="B223" s="1">
        <v>43460</v>
      </c>
      <c r="C223">
        <v>4.12</v>
      </c>
      <c r="E223" s="1">
        <v>43469</v>
      </c>
      <c r="F223">
        <v>65.599999999999994</v>
      </c>
      <c r="H223" t="s">
        <v>2566</v>
      </c>
      <c r="I223">
        <v>2.6989000000000001</v>
      </c>
      <c r="J223">
        <v>1.4710213232082501</v>
      </c>
      <c r="L223" s="1">
        <v>43461</v>
      </c>
      <c r="M223">
        <v>29.96</v>
      </c>
      <c r="O223" s="1">
        <v>43469</v>
      </c>
      <c r="P223">
        <v>2.6989000000000001</v>
      </c>
      <c r="Q223">
        <v>2.6520000000000001</v>
      </c>
      <c r="R223">
        <v>4.6899999999999997E-2</v>
      </c>
      <c r="T223" t="s">
        <v>2559</v>
      </c>
      <c r="U223">
        <v>2467.6999999999998</v>
      </c>
      <c r="V223">
        <v>56.792512015107903</v>
      </c>
      <c r="W223">
        <v>27.732199999999999</v>
      </c>
      <c r="Y223" s="1">
        <v>43458</v>
      </c>
      <c r="Z223">
        <v>484.93099999999998</v>
      </c>
      <c r="AB223" s="1">
        <v>43467</v>
      </c>
      <c r="AC223">
        <v>3</v>
      </c>
    </row>
    <row r="224" spans="2:29" x14ac:dyDescent="0.45">
      <c r="B224" s="1">
        <v>43458</v>
      </c>
      <c r="C224">
        <v>4.33</v>
      </c>
      <c r="E224" s="1">
        <v>43468</v>
      </c>
      <c r="F224">
        <v>64.19</v>
      </c>
      <c r="H224" t="s">
        <v>2565</v>
      </c>
      <c r="I224">
        <v>2.5743999999999998</v>
      </c>
      <c r="J224">
        <v>0.56038123927674</v>
      </c>
      <c r="L224" s="1">
        <v>43460</v>
      </c>
      <c r="M224">
        <v>30.41</v>
      </c>
      <c r="O224" s="1">
        <v>43468</v>
      </c>
      <c r="P224">
        <v>2.5743999999999998</v>
      </c>
      <c r="Q224">
        <v>2.5390000000000001</v>
      </c>
      <c r="R224">
        <v>3.5400000000000001E-2</v>
      </c>
      <c r="T224" t="s">
        <v>2557</v>
      </c>
      <c r="U224">
        <v>2351.1</v>
      </c>
      <c r="V224">
        <v>9.0071689627280307</v>
      </c>
      <c r="W224">
        <v>30.493400000000001</v>
      </c>
      <c r="Y224" s="1">
        <v>43455</v>
      </c>
      <c r="Z224">
        <v>475.13900000000001</v>
      </c>
      <c r="AB224" s="1">
        <v>43466</v>
      </c>
      <c r="AC224">
        <v>2.75</v>
      </c>
    </row>
    <row r="225" spans="2:29" x14ac:dyDescent="0.45">
      <c r="B225" s="1">
        <v>43455</v>
      </c>
      <c r="C225">
        <v>4.2300000000000004</v>
      </c>
      <c r="E225" s="1">
        <v>43467</v>
      </c>
      <c r="F225">
        <v>63.024999999999999</v>
      </c>
      <c r="H225" t="s">
        <v>2564</v>
      </c>
      <c r="I225">
        <v>2.6515</v>
      </c>
      <c r="J225">
        <v>0.43366953624466997</v>
      </c>
      <c r="L225" s="1">
        <v>43458</v>
      </c>
      <c r="M225">
        <v>36.07</v>
      </c>
      <c r="O225" s="1">
        <v>43467</v>
      </c>
      <c r="P225">
        <v>2.6515</v>
      </c>
      <c r="Q225">
        <v>2.6444999999999999</v>
      </c>
      <c r="R225">
        <v>7.0000000000000001E-3</v>
      </c>
      <c r="T225" t="s">
        <v>2556</v>
      </c>
      <c r="U225">
        <v>2416.62</v>
      </c>
      <c r="V225">
        <v>14.626962815316</v>
      </c>
      <c r="W225">
        <v>25.9255</v>
      </c>
      <c r="Y225" s="1">
        <v>43454</v>
      </c>
      <c r="Z225">
        <v>462.63400000000001</v>
      </c>
      <c r="AB225" s="1">
        <v>43465</v>
      </c>
      <c r="AC225">
        <v>2.75</v>
      </c>
    </row>
    <row r="226" spans="2:29" x14ac:dyDescent="0.45">
      <c r="B226" s="1">
        <v>43454</v>
      </c>
      <c r="C226">
        <v>4.08</v>
      </c>
      <c r="E226" s="1">
        <v>43466</v>
      </c>
      <c r="F226">
        <v>66.430000000000007</v>
      </c>
      <c r="H226" t="s">
        <v>2563</v>
      </c>
      <c r="I226">
        <v>2.7109999999999999</v>
      </c>
      <c r="J226">
        <v>0.34703813431187602</v>
      </c>
      <c r="L226" s="1">
        <v>43455</v>
      </c>
      <c r="M226">
        <v>30.11</v>
      </c>
      <c r="O226" s="1">
        <v>43466</v>
      </c>
      <c r="P226">
        <v>2.7109999999999999</v>
      </c>
      <c r="Q226">
        <v>2.6549999999999998</v>
      </c>
      <c r="R226">
        <v>5.6000000000000001E-2</v>
      </c>
      <c r="T226" t="s">
        <v>2555</v>
      </c>
      <c r="U226">
        <v>2467.42</v>
      </c>
      <c r="V226">
        <v>14.714587576722099</v>
      </c>
      <c r="W226">
        <v>23.927600000000002</v>
      </c>
      <c r="Y226" s="1">
        <v>43453</v>
      </c>
      <c r="Z226">
        <v>445.08699999999999</v>
      </c>
      <c r="AB226" s="1">
        <v>43462</v>
      </c>
      <c r="AC226">
        <v>2</v>
      </c>
    </row>
    <row r="227" spans="2:29" x14ac:dyDescent="0.45">
      <c r="B227" s="1">
        <v>43453</v>
      </c>
      <c r="C227">
        <v>3.96</v>
      </c>
      <c r="E227" s="1">
        <v>43465</v>
      </c>
      <c r="F227">
        <v>66.5505</v>
      </c>
      <c r="H227" t="s">
        <v>2562</v>
      </c>
      <c r="I227">
        <v>2.7084999999999999</v>
      </c>
      <c r="J227">
        <v>0.81520695736317905</v>
      </c>
      <c r="L227" s="1">
        <v>43454</v>
      </c>
      <c r="M227">
        <v>28.38</v>
      </c>
      <c r="O227" s="1">
        <v>43465</v>
      </c>
      <c r="P227">
        <v>2.7084999999999999</v>
      </c>
      <c r="Q227">
        <v>2.657</v>
      </c>
      <c r="R227">
        <v>5.1499999999999997E-2</v>
      </c>
      <c r="T227" t="s">
        <v>2554</v>
      </c>
      <c r="U227">
        <v>2506.96</v>
      </c>
      <c r="V227">
        <v>15.504633892435301</v>
      </c>
      <c r="W227">
        <v>21.858000000000001</v>
      </c>
      <c r="Y227" s="1">
        <v>43452</v>
      </c>
      <c r="Z227">
        <v>428.762</v>
      </c>
      <c r="AB227" s="1">
        <v>43461</v>
      </c>
      <c r="AC227">
        <v>2</v>
      </c>
    </row>
    <row r="228" spans="2:29" x14ac:dyDescent="0.45">
      <c r="B228" s="1">
        <v>43452</v>
      </c>
      <c r="C228">
        <v>4.07</v>
      </c>
      <c r="E228" s="1">
        <v>43462</v>
      </c>
      <c r="F228">
        <v>66.2</v>
      </c>
      <c r="H228" t="s">
        <v>2561</v>
      </c>
      <c r="I228">
        <v>2.7402000000000002</v>
      </c>
      <c r="J228">
        <v>0.79321527132718805</v>
      </c>
      <c r="L228" s="1">
        <v>43453</v>
      </c>
      <c r="M228">
        <v>25.58</v>
      </c>
      <c r="O228" s="1">
        <v>43462</v>
      </c>
      <c r="P228">
        <v>2.7402000000000002</v>
      </c>
      <c r="Q228">
        <v>2.6705000000000001</v>
      </c>
      <c r="R228">
        <v>6.9699999999999998E-2</v>
      </c>
      <c r="T228" t="s">
        <v>2553</v>
      </c>
      <c r="U228">
        <v>2546.16</v>
      </c>
      <c r="V228">
        <v>18.724040100669001</v>
      </c>
      <c r="W228">
        <v>22.1675</v>
      </c>
      <c r="Y228" s="1">
        <v>43451</v>
      </c>
      <c r="Z228">
        <v>428.35599999999999</v>
      </c>
      <c r="AB228" s="1">
        <v>43460</v>
      </c>
      <c r="AC228">
        <v>1.5</v>
      </c>
    </row>
    <row r="229" spans="2:29" x14ac:dyDescent="0.45">
      <c r="B229" s="1">
        <v>43451</v>
      </c>
      <c r="C229">
        <v>4.05</v>
      </c>
      <c r="E229" s="1">
        <v>43461</v>
      </c>
      <c r="F229">
        <v>67.52</v>
      </c>
      <c r="H229" t="s">
        <v>2560</v>
      </c>
      <c r="I229">
        <v>2.7877000000000001</v>
      </c>
      <c r="J229">
        <v>0.89386165969162401</v>
      </c>
      <c r="L229" s="1">
        <v>43452</v>
      </c>
      <c r="M229">
        <v>25.58</v>
      </c>
      <c r="O229" s="1">
        <v>43461</v>
      </c>
      <c r="P229">
        <v>2.7877000000000001</v>
      </c>
      <c r="Q229">
        <v>2.702</v>
      </c>
      <c r="R229">
        <v>8.5699999999999998E-2</v>
      </c>
      <c r="T229" t="s">
        <v>2552</v>
      </c>
      <c r="U229">
        <v>2545.94</v>
      </c>
      <c r="V229">
        <v>21.5134380741722</v>
      </c>
      <c r="W229">
        <v>21.788799999999998</v>
      </c>
      <c r="Y229" s="1">
        <v>43448</v>
      </c>
      <c r="Z229">
        <v>417.34100000000001</v>
      </c>
      <c r="AB229" s="1">
        <v>43459</v>
      </c>
      <c r="AC229">
        <v>2.25</v>
      </c>
    </row>
    <row r="230" spans="2:29" x14ac:dyDescent="0.45">
      <c r="B230" s="1">
        <v>43448</v>
      </c>
      <c r="C230">
        <v>3.8</v>
      </c>
      <c r="E230" s="1">
        <v>43460</v>
      </c>
      <c r="F230">
        <v>65.176199999999994</v>
      </c>
      <c r="H230" t="s">
        <v>2559</v>
      </c>
      <c r="I230">
        <v>2.8237999999999999</v>
      </c>
      <c r="J230">
        <v>0.85806110893494403</v>
      </c>
      <c r="L230" s="1">
        <v>43451</v>
      </c>
      <c r="M230">
        <v>24.52</v>
      </c>
      <c r="O230" s="1">
        <v>43460</v>
      </c>
      <c r="P230">
        <v>2.8237999999999999</v>
      </c>
      <c r="Q230">
        <v>2.7511000000000001</v>
      </c>
      <c r="R230">
        <v>7.2700000000000001E-2</v>
      </c>
      <c r="T230" t="s">
        <v>2551</v>
      </c>
      <c r="U230">
        <v>2599.9499999999998</v>
      </c>
      <c r="V230">
        <v>17.385480440257801</v>
      </c>
      <c r="W230">
        <v>18.844000000000001</v>
      </c>
      <c r="Y230" s="1">
        <v>43447</v>
      </c>
      <c r="Z230">
        <v>405.452</v>
      </c>
      <c r="AB230" s="1">
        <v>43458</v>
      </c>
      <c r="AC230">
        <v>2.25</v>
      </c>
    </row>
    <row r="231" spans="2:29" x14ac:dyDescent="0.45">
      <c r="B231" s="1">
        <v>43447</v>
      </c>
      <c r="C231">
        <v>3.75</v>
      </c>
      <c r="E231" s="1">
        <v>43458</v>
      </c>
      <c r="F231">
        <v>65.652900000000002</v>
      </c>
      <c r="H231" t="s">
        <v>2558</v>
      </c>
      <c r="I231">
        <v>2.762</v>
      </c>
      <c r="J231">
        <v>0.918630030716032</v>
      </c>
      <c r="L231" s="1">
        <v>43448</v>
      </c>
      <c r="M231">
        <v>21.63</v>
      </c>
      <c r="O231" s="1">
        <v>43459</v>
      </c>
      <c r="P231">
        <v>2.762</v>
      </c>
      <c r="Q231">
        <v>2.7149999999999999</v>
      </c>
      <c r="R231">
        <v>4.7E-2</v>
      </c>
      <c r="T231" t="s">
        <v>2550</v>
      </c>
      <c r="U231">
        <v>2650.54</v>
      </c>
      <c r="V231">
        <v>4.3225796975848603</v>
      </c>
      <c r="W231">
        <v>17.851099999999999</v>
      </c>
      <c r="Y231" s="1">
        <v>43446</v>
      </c>
      <c r="Z231">
        <v>411.32499999999999</v>
      </c>
      <c r="AB231" s="1">
        <v>43455</v>
      </c>
      <c r="AC231">
        <v>3.75</v>
      </c>
    </row>
    <row r="232" spans="2:29" x14ac:dyDescent="0.45">
      <c r="B232" s="1">
        <v>43446</v>
      </c>
      <c r="C232">
        <v>3.91</v>
      </c>
      <c r="E232" s="1">
        <v>43455</v>
      </c>
      <c r="F232">
        <v>62.906199999999998</v>
      </c>
      <c r="H232" t="s">
        <v>2557</v>
      </c>
      <c r="I232">
        <v>2.762</v>
      </c>
      <c r="J232">
        <v>1.0431876149571599</v>
      </c>
      <c r="L232" s="1">
        <v>43447</v>
      </c>
      <c r="M232">
        <v>20.65</v>
      </c>
      <c r="O232" s="1">
        <v>43458</v>
      </c>
      <c r="P232">
        <v>2.762</v>
      </c>
      <c r="Q232">
        <v>2.7014999999999998</v>
      </c>
      <c r="R232">
        <v>6.0499999999999998E-2</v>
      </c>
      <c r="T232" t="s">
        <v>2549</v>
      </c>
      <c r="U232">
        <v>2651.07</v>
      </c>
      <c r="V232">
        <v>21.2038557338524</v>
      </c>
      <c r="W232">
        <v>18.633700000000001</v>
      </c>
      <c r="Y232" s="1">
        <v>43445</v>
      </c>
      <c r="Z232">
        <v>421.73399999999998</v>
      </c>
      <c r="AB232" s="1">
        <v>43454</v>
      </c>
      <c r="AC232">
        <v>3.75</v>
      </c>
    </row>
    <row r="233" spans="2:29" x14ac:dyDescent="0.45">
      <c r="B233" s="1">
        <v>43445</v>
      </c>
      <c r="C233">
        <v>3.94</v>
      </c>
      <c r="E233" s="1">
        <v>43454</v>
      </c>
      <c r="F233">
        <v>61.8</v>
      </c>
      <c r="H233" t="s">
        <v>2556</v>
      </c>
      <c r="I233">
        <v>2.8292999999999999</v>
      </c>
      <c r="J233">
        <v>0.98854491551977797</v>
      </c>
      <c r="L233" s="1">
        <v>43446</v>
      </c>
      <c r="M233">
        <v>21.46</v>
      </c>
      <c r="O233" s="1">
        <v>43455</v>
      </c>
      <c r="P233">
        <v>2.8292999999999999</v>
      </c>
      <c r="Q233">
        <v>2.7841</v>
      </c>
      <c r="R233">
        <v>4.5199999999999997E-2</v>
      </c>
      <c r="T233" t="s">
        <v>2548</v>
      </c>
      <c r="U233">
        <v>2636.78</v>
      </c>
      <c r="V233">
        <v>19.117989098096601</v>
      </c>
      <c r="W233">
        <v>19.4529</v>
      </c>
      <c r="Y233" s="1">
        <v>43444</v>
      </c>
      <c r="Z233">
        <v>424.06200000000001</v>
      </c>
      <c r="AB233" s="1">
        <v>43453</v>
      </c>
      <c r="AC233">
        <v>2</v>
      </c>
    </row>
    <row r="234" spans="2:29" x14ac:dyDescent="0.45">
      <c r="B234" s="1">
        <v>43444</v>
      </c>
      <c r="C234">
        <v>3.98</v>
      </c>
      <c r="E234" s="1">
        <v>43453</v>
      </c>
      <c r="F234">
        <v>61.4</v>
      </c>
      <c r="H234" t="s">
        <v>2555</v>
      </c>
      <c r="I234">
        <v>2.8456000000000001</v>
      </c>
      <c r="J234">
        <v>0.99577423813499899</v>
      </c>
      <c r="L234" s="1">
        <v>43445</v>
      </c>
      <c r="M234">
        <v>21.76</v>
      </c>
      <c r="O234" s="1">
        <v>43454</v>
      </c>
      <c r="P234">
        <v>2.8456000000000001</v>
      </c>
      <c r="Q234">
        <v>2.8292999999999999</v>
      </c>
      <c r="R234">
        <v>1.6299999999999999E-2</v>
      </c>
      <c r="T234" t="s">
        <v>2547</v>
      </c>
      <c r="U234">
        <v>2637.72</v>
      </c>
      <c r="V234">
        <v>27.195098626255501</v>
      </c>
      <c r="W234">
        <v>19.909600000000001</v>
      </c>
      <c r="Y234" s="1">
        <v>43441</v>
      </c>
      <c r="Z234">
        <v>422.63</v>
      </c>
      <c r="AB234" s="1">
        <v>43452</v>
      </c>
      <c r="AC234">
        <v>2.25</v>
      </c>
    </row>
    <row r="235" spans="2:29" x14ac:dyDescent="0.45">
      <c r="B235" s="1">
        <v>43441</v>
      </c>
      <c r="C235">
        <v>4.0199999999999996</v>
      </c>
      <c r="E235" s="1">
        <v>43452</v>
      </c>
      <c r="F235">
        <v>61.2498</v>
      </c>
      <c r="H235" t="s">
        <v>2554</v>
      </c>
      <c r="I235">
        <v>2.7749999999999999</v>
      </c>
      <c r="J235">
        <v>0.310937078307924</v>
      </c>
      <c r="L235" s="1">
        <v>43444</v>
      </c>
      <c r="M235">
        <v>22.64</v>
      </c>
      <c r="O235" s="1">
        <v>43453</v>
      </c>
      <c r="P235">
        <v>2.7749999999999999</v>
      </c>
      <c r="Q235">
        <v>2.7732000000000001</v>
      </c>
      <c r="R235">
        <v>1.8E-3</v>
      </c>
      <c r="T235" t="s">
        <v>2546</v>
      </c>
      <c r="U235">
        <v>2633.08</v>
      </c>
      <c r="V235">
        <v>32.308827219144803</v>
      </c>
      <c r="W235">
        <v>20.389700000000001</v>
      </c>
      <c r="Y235" s="1">
        <v>43440</v>
      </c>
      <c r="Z235">
        <v>409.447</v>
      </c>
      <c r="AB235" s="1">
        <v>43451</v>
      </c>
      <c r="AC235">
        <v>3.38</v>
      </c>
    </row>
    <row r="236" spans="2:29" x14ac:dyDescent="0.45">
      <c r="B236" s="1">
        <v>43440</v>
      </c>
      <c r="C236">
        <v>3.99</v>
      </c>
      <c r="E236" s="1">
        <v>43451</v>
      </c>
      <c r="F236">
        <v>59.447099999999999</v>
      </c>
      <c r="H236" t="s">
        <v>2553</v>
      </c>
      <c r="I236">
        <v>2.8408000000000002</v>
      </c>
      <c r="J236">
        <v>0.358076504860809</v>
      </c>
      <c r="L236" s="1">
        <v>43441</v>
      </c>
      <c r="M236">
        <v>23.23</v>
      </c>
      <c r="O236" s="1">
        <v>43452</v>
      </c>
      <c r="P236">
        <v>2.8408000000000002</v>
      </c>
      <c r="Q236">
        <v>2.7783000000000002</v>
      </c>
      <c r="R236">
        <v>6.25E-2</v>
      </c>
      <c r="T236" t="s">
        <v>2545</v>
      </c>
      <c r="U236">
        <v>2695.95</v>
      </c>
      <c r="V236">
        <v>32.3886482769148</v>
      </c>
      <c r="W236">
        <v>18.307400000000001</v>
      </c>
      <c r="Y236" s="1">
        <v>43438</v>
      </c>
      <c r="Z236">
        <v>406.51100000000002</v>
      </c>
      <c r="AB236" s="1">
        <v>43448</v>
      </c>
      <c r="AC236">
        <v>3.25</v>
      </c>
    </row>
    <row r="237" spans="2:29" x14ac:dyDescent="0.45">
      <c r="B237" s="1">
        <v>43439</v>
      </c>
      <c r="C237">
        <v>3.77</v>
      </c>
      <c r="E237" s="1">
        <v>43448</v>
      </c>
      <c r="F237">
        <v>59.372</v>
      </c>
      <c r="H237" t="s">
        <v>2552</v>
      </c>
      <c r="I237">
        <v>2.8927999999999998</v>
      </c>
      <c r="J237">
        <v>0.45287982217508299</v>
      </c>
      <c r="L237" s="1">
        <v>43440</v>
      </c>
      <c r="M237">
        <v>21.19</v>
      </c>
      <c r="O237" s="1">
        <v>43451</v>
      </c>
      <c r="P237">
        <v>2.8927999999999998</v>
      </c>
      <c r="Q237">
        <v>2.8368000000000002</v>
      </c>
      <c r="R237">
        <v>5.6000000000000001E-2</v>
      </c>
      <c r="T237" t="s">
        <v>2543</v>
      </c>
      <c r="U237">
        <v>2700.06</v>
      </c>
      <c r="V237">
        <v>32.351139763191398</v>
      </c>
      <c r="W237">
        <v>18.165400000000002</v>
      </c>
      <c r="Y237" s="1">
        <v>43437</v>
      </c>
      <c r="Z237">
        <v>384.52600000000001</v>
      </c>
      <c r="AB237" s="1">
        <v>43447</v>
      </c>
      <c r="AC237">
        <v>3.44</v>
      </c>
    </row>
    <row r="238" spans="2:29" x14ac:dyDescent="0.45">
      <c r="B238" s="1">
        <v>43438</v>
      </c>
      <c r="C238">
        <v>3.74</v>
      </c>
      <c r="E238" s="1">
        <v>43447</v>
      </c>
      <c r="F238">
        <v>58.903100000000002</v>
      </c>
      <c r="H238" t="s">
        <v>2551</v>
      </c>
      <c r="I238">
        <v>2.9234</v>
      </c>
      <c r="J238">
        <v>0.40573881171676801</v>
      </c>
      <c r="L238" s="1">
        <v>43438</v>
      </c>
      <c r="M238">
        <v>20.74</v>
      </c>
      <c r="O238" s="1">
        <v>43448</v>
      </c>
      <c r="P238">
        <v>2.9234</v>
      </c>
      <c r="Q238">
        <v>2.8816000000000002</v>
      </c>
      <c r="R238">
        <v>4.1799999999999997E-2</v>
      </c>
      <c r="T238" t="s">
        <v>2542</v>
      </c>
      <c r="U238">
        <v>2790.37</v>
      </c>
      <c r="V238">
        <v>16.513038681767402</v>
      </c>
      <c r="W238">
        <v>14.0183</v>
      </c>
      <c r="Y238" s="1">
        <v>43434</v>
      </c>
      <c r="Z238">
        <v>392.64600000000002</v>
      </c>
      <c r="AB238" s="1">
        <v>43446</v>
      </c>
      <c r="AC238">
        <v>3.37</v>
      </c>
    </row>
    <row r="239" spans="2:29" x14ac:dyDescent="0.45">
      <c r="B239" s="1">
        <v>43437</v>
      </c>
      <c r="C239">
        <v>3.63</v>
      </c>
      <c r="E239" s="1">
        <v>43446</v>
      </c>
      <c r="F239">
        <v>61.5</v>
      </c>
      <c r="H239" t="s">
        <v>2550</v>
      </c>
      <c r="I239">
        <v>2.9474</v>
      </c>
      <c r="J239">
        <v>0.27247409662816502</v>
      </c>
      <c r="L239" s="1">
        <v>43437</v>
      </c>
      <c r="M239">
        <v>16.440000000000001</v>
      </c>
      <c r="O239" s="1">
        <v>43447</v>
      </c>
      <c r="P239">
        <v>2.9474</v>
      </c>
      <c r="Q239">
        <v>2.9022000000000001</v>
      </c>
      <c r="R239">
        <v>4.5199999999999997E-2</v>
      </c>
      <c r="T239" t="s">
        <v>2541</v>
      </c>
      <c r="U239">
        <v>2760.17</v>
      </c>
      <c r="V239">
        <v>17.243162966722402</v>
      </c>
      <c r="W239">
        <v>15.941599999999999</v>
      </c>
      <c r="Y239" s="1">
        <v>43433</v>
      </c>
      <c r="Z239">
        <v>386.46300000000002</v>
      </c>
      <c r="AB239" s="1">
        <v>43445</v>
      </c>
      <c r="AC239">
        <v>3.5</v>
      </c>
    </row>
    <row r="240" spans="2:29" x14ac:dyDescent="0.45">
      <c r="B240" s="1">
        <v>43434</v>
      </c>
      <c r="C240">
        <v>3.7</v>
      </c>
      <c r="E240" s="1">
        <v>43445</v>
      </c>
      <c r="F240">
        <v>62.4</v>
      </c>
      <c r="H240" t="s">
        <v>2549</v>
      </c>
      <c r="I240">
        <v>2.9455</v>
      </c>
      <c r="J240">
        <v>0.77652336303123304</v>
      </c>
      <c r="L240" s="1">
        <v>43434</v>
      </c>
      <c r="M240">
        <v>18.07</v>
      </c>
      <c r="O240" s="1">
        <v>43446</v>
      </c>
      <c r="P240">
        <v>2.9455</v>
      </c>
      <c r="Q240">
        <v>2.9089999999999998</v>
      </c>
      <c r="R240">
        <v>3.6499999999999998E-2</v>
      </c>
      <c r="T240" t="s">
        <v>2540</v>
      </c>
      <c r="U240">
        <v>2737.76</v>
      </c>
      <c r="V240">
        <v>18.268915278156602</v>
      </c>
      <c r="W240">
        <v>16.546500000000002</v>
      </c>
      <c r="Y240" s="1">
        <v>43432</v>
      </c>
      <c r="Z240">
        <v>384.30399999999997</v>
      </c>
      <c r="AB240" s="1">
        <v>43444</v>
      </c>
      <c r="AC240">
        <v>3</v>
      </c>
    </row>
    <row r="241" spans="2:29" x14ac:dyDescent="0.45">
      <c r="B241" s="1">
        <v>43433</v>
      </c>
      <c r="C241">
        <v>3.7</v>
      </c>
      <c r="E241" s="1">
        <v>43444</v>
      </c>
      <c r="F241">
        <v>62.28</v>
      </c>
      <c r="H241" t="s">
        <v>2548</v>
      </c>
      <c r="I241">
        <v>2.9144000000000001</v>
      </c>
      <c r="J241">
        <v>0.67519695891890397</v>
      </c>
      <c r="L241" s="1">
        <v>43433</v>
      </c>
      <c r="M241">
        <v>18.79</v>
      </c>
      <c r="O241" s="1">
        <v>43445</v>
      </c>
      <c r="P241">
        <v>2.9144000000000001</v>
      </c>
      <c r="Q241">
        <v>2.8887999999999998</v>
      </c>
      <c r="R241">
        <v>2.5600000000000001E-2</v>
      </c>
      <c r="T241" t="s">
        <v>2539</v>
      </c>
      <c r="U241">
        <v>2743.79</v>
      </c>
      <c r="V241">
        <v>20.9092869626907</v>
      </c>
      <c r="W241">
        <v>16.414400000000001</v>
      </c>
      <c r="Y241" s="1">
        <v>43431</v>
      </c>
      <c r="Z241">
        <v>407.858</v>
      </c>
      <c r="AB241" s="1">
        <v>43441</v>
      </c>
      <c r="AC241">
        <v>4.5</v>
      </c>
    </row>
    <row r="242" spans="2:29" x14ac:dyDescent="0.45">
      <c r="B242" s="1">
        <v>43432</v>
      </c>
      <c r="C242">
        <v>3.71</v>
      </c>
      <c r="E242" s="1">
        <v>43441</v>
      </c>
      <c r="F242">
        <v>60.37</v>
      </c>
      <c r="H242" t="s">
        <v>2547</v>
      </c>
      <c r="I242">
        <v>2.8889</v>
      </c>
      <c r="J242">
        <v>0.55771305346029298</v>
      </c>
      <c r="L242" s="1">
        <v>43432</v>
      </c>
      <c r="M242">
        <v>18.489999999999998</v>
      </c>
      <c r="O242" s="1">
        <v>43444</v>
      </c>
      <c r="P242">
        <v>2.8889</v>
      </c>
      <c r="Q242">
        <v>2.8576999999999999</v>
      </c>
      <c r="R242">
        <v>3.1199999999999999E-2</v>
      </c>
      <c r="T242" t="s">
        <v>2538</v>
      </c>
      <c r="U242">
        <v>2682.17</v>
      </c>
      <c r="V242">
        <v>14.5241609067957</v>
      </c>
      <c r="W242">
        <v>16.9131</v>
      </c>
      <c r="Y242" s="1">
        <v>43430</v>
      </c>
      <c r="Z242">
        <v>412.21100000000001</v>
      </c>
      <c r="AB242" s="1">
        <v>43440</v>
      </c>
      <c r="AC242">
        <v>6.88</v>
      </c>
    </row>
    <row r="243" spans="2:29" x14ac:dyDescent="0.45">
      <c r="B243" s="1">
        <v>43431</v>
      </c>
      <c r="C243">
        <v>3.78</v>
      </c>
      <c r="E243" s="1">
        <v>43440</v>
      </c>
      <c r="F243">
        <v>60.86</v>
      </c>
      <c r="H243" t="s">
        <v>2546</v>
      </c>
      <c r="I243">
        <v>2.8917999999999999</v>
      </c>
      <c r="J243">
        <v>0.54861358592972398</v>
      </c>
      <c r="L243" s="1">
        <v>43431</v>
      </c>
      <c r="M243">
        <v>19.02</v>
      </c>
      <c r="O243" s="1">
        <v>43441</v>
      </c>
      <c r="P243">
        <v>2.8917999999999999</v>
      </c>
      <c r="Q243">
        <v>2.863</v>
      </c>
      <c r="R243">
        <v>2.8799999999999999E-2</v>
      </c>
      <c r="T243" t="s">
        <v>2537</v>
      </c>
      <c r="U243">
        <v>2673.45</v>
      </c>
      <c r="V243">
        <v>23.0908144722776</v>
      </c>
      <c r="W243">
        <v>16.448399999999999</v>
      </c>
      <c r="Y243" s="1">
        <v>43427</v>
      </c>
      <c r="Z243">
        <v>416.70100000000002</v>
      </c>
      <c r="AB243" s="1">
        <v>43439</v>
      </c>
      <c r="AC243">
        <v>6.25</v>
      </c>
    </row>
    <row r="244" spans="2:29" x14ac:dyDescent="0.45">
      <c r="B244" s="1">
        <v>43430</v>
      </c>
      <c r="C244">
        <v>3.8</v>
      </c>
      <c r="E244" s="1">
        <v>43439</v>
      </c>
      <c r="F244">
        <v>58.25</v>
      </c>
      <c r="H244" t="s">
        <v>2545</v>
      </c>
      <c r="I244">
        <v>2.9655</v>
      </c>
      <c r="J244">
        <v>0.36057525797906598</v>
      </c>
      <c r="L244" s="1">
        <v>43430</v>
      </c>
      <c r="M244">
        <v>18.899999999999999</v>
      </c>
      <c r="O244" s="1">
        <v>43440</v>
      </c>
      <c r="P244">
        <v>2.9655</v>
      </c>
      <c r="Q244">
        <v>2.9300999999999999</v>
      </c>
      <c r="R244">
        <v>3.5400000000000001E-2</v>
      </c>
      <c r="T244" t="s">
        <v>2536</v>
      </c>
      <c r="U244">
        <v>2632.56</v>
      </c>
      <c r="V244">
        <v>16.0292340818086</v>
      </c>
      <c r="W244">
        <v>18.8505</v>
      </c>
      <c r="Y244" s="1">
        <v>43425</v>
      </c>
      <c r="Z244">
        <v>407.899</v>
      </c>
      <c r="AB244" s="1">
        <v>43438</v>
      </c>
      <c r="AC244">
        <v>6.25</v>
      </c>
    </row>
    <row r="245" spans="2:29" x14ac:dyDescent="0.45">
      <c r="B245" s="1">
        <v>43427</v>
      </c>
      <c r="C245">
        <v>3.97</v>
      </c>
      <c r="E245" s="1">
        <v>43438</v>
      </c>
      <c r="F245">
        <v>59.4</v>
      </c>
      <c r="H245" t="s">
        <v>2544</v>
      </c>
      <c r="I245">
        <v>2.9752000000000001</v>
      </c>
      <c r="J245">
        <v>0.37153627010024698</v>
      </c>
      <c r="L245" s="1">
        <v>43427</v>
      </c>
      <c r="M245">
        <v>21.52</v>
      </c>
      <c r="O245" s="1">
        <v>43439</v>
      </c>
      <c r="P245">
        <v>2.9752000000000001</v>
      </c>
      <c r="Q245">
        <v>2.9609999999999999</v>
      </c>
      <c r="R245">
        <v>1.4200000000000001E-2</v>
      </c>
      <c r="T245" t="s">
        <v>2534</v>
      </c>
      <c r="U245">
        <v>2649.93</v>
      </c>
      <c r="V245">
        <v>18.8217172363677</v>
      </c>
      <c r="W245">
        <v>18.5532</v>
      </c>
      <c r="Y245" s="1">
        <v>43424</v>
      </c>
      <c r="Z245">
        <v>416.58300000000003</v>
      </c>
      <c r="AB245" s="1">
        <v>43437</v>
      </c>
      <c r="AC245">
        <v>5.63</v>
      </c>
    </row>
    <row r="246" spans="2:29" x14ac:dyDescent="0.45">
      <c r="B246" s="1">
        <v>43425</v>
      </c>
      <c r="C246">
        <v>4.07</v>
      </c>
      <c r="E246" s="1">
        <v>43437</v>
      </c>
      <c r="F246">
        <v>56.936799999999998</v>
      </c>
      <c r="H246" t="s">
        <v>2543</v>
      </c>
      <c r="I246">
        <v>2.9771999999999998</v>
      </c>
      <c r="J246">
        <v>0.29427240781290098</v>
      </c>
      <c r="L246" s="1">
        <v>43425</v>
      </c>
      <c r="M246">
        <v>20.8</v>
      </c>
      <c r="O246" s="1">
        <v>43438</v>
      </c>
      <c r="P246">
        <v>2.9771999999999998</v>
      </c>
      <c r="Q246">
        <v>2.9594999999999998</v>
      </c>
      <c r="R246">
        <v>1.77E-2</v>
      </c>
      <c r="T246" t="s">
        <v>2533</v>
      </c>
      <c r="U246">
        <v>2641.89</v>
      </c>
      <c r="V246">
        <v>22.962791000738001</v>
      </c>
      <c r="W246">
        <v>20.0412</v>
      </c>
      <c r="Y246" s="1">
        <v>43423</v>
      </c>
      <c r="Z246">
        <v>411.03800000000001</v>
      </c>
      <c r="AB246" s="1">
        <v>43434</v>
      </c>
      <c r="AC246">
        <v>4.63</v>
      </c>
    </row>
    <row r="247" spans="2:29" x14ac:dyDescent="0.45">
      <c r="B247" s="1">
        <v>43424</v>
      </c>
      <c r="C247">
        <v>4.22</v>
      </c>
      <c r="E247" s="1">
        <v>43434</v>
      </c>
      <c r="F247">
        <v>58.686700000000002</v>
      </c>
      <c r="H247" t="s">
        <v>2542</v>
      </c>
      <c r="I247">
        <v>3.028</v>
      </c>
      <c r="J247">
        <v>0.185720892739621</v>
      </c>
      <c r="L247" s="1">
        <v>43424</v>
      </c>
      <c r="M247">
        <v>22.48</v>
      </c>
      <c r="O247" s="1">
        <v>43437</v>
      </c>
      <c r="P247">
        <v>3.028</v>
      </c>
      <c r="Q247">
        <v>2.9906999999999999</v>
      </c>
      <c r="R247">
        <v>3.73E-2</v>
      </c>
      <c r="T247" t="s">
        <v>2532</v>
      </c>
      <c r="U247">
        <v>2690.73</v>
      </c>
      <c r="V247">
        <v>19.115088418910201</v>
      </c>
      <c r="W247">
        <v>18.090599999999998</v>
      </c>
      <c r="Y247" s="1">
        <v>43420</v>
      </c>
      <c r="Z247">
        <v>399.59100000000001</v>
      </c>
      <c r="AB247" s="1">
        <v>43433</v>
      </c>
      <c r="AC247">
        <v>4</v>
      </c>
    </row>
    <row r="248" spans="2:29" x14ac:dyDescent="0.45">
      <c r="B248" s="1">
        <v>43423</v>
      </c>
      <c r="C248">
        <v>4.16</v>
      </c>
      <c r="E248" s="1">
        <v>43433</v>
      </c>
      <c r="F248">
        <v>57.564999999999998</v>
      </c>
      <c r="H248" t="s">
        <v>2541</v>
      </c>
      <c r="I248">
        <v>3.036</v>
      </c>
      <c r="J248">
        <v>0.21421951358361599</v>
      </c>
      <c r="L248" s="1">
        <v>43423</v>
      </c>
      <c r="M248">
        <v>20.100000000000001</v>
      </c>
      <c r="O248" s="1">
        <v>43434</v>
      </c>
      <c r="P248">
        <v>3.036</v>
      </c>
      <c r="Q248">
        <v>2.9641999999999999</v>
      </c>
      <c r="R248">
        <v>7.1800000000000003E-2</v>
      </c>
      <c r="T248" t="s">
        <v>2531</v>
      </c>
      <c r="U248">
        <v>2736.27</v>
      </c>
      <c r="V248">
        <v>12.226973075798</v>
      </c>
      <c r="W248">
        <v>15.6655</v>
      </c>
      <c r="Y248" s="1">
        <v>43419</v>
      </c>
      <c r="Z248">
        <v>392.12299999999999</v>
      </c>
      <c r="AB248" s="1">
        <v>43432</v>
      </c>
      <c r="AC248">
        <v>3.5</v>
      </c>
    </row>
    <row r="249" spans="2:29" x14ac:dyDescent="0.45">
      <c r="B249" s="1">
        <v>43420</v>
      </c>
      <c r="C249">
        <v>4.0199999999999996</v>
      </c>
      <c r="E249" s="1">
        <v>43432</v>
      </c>
      <c r="F249">
        <v>57.28</v>
      </c>
      <c r="H249" t="s">
        <v>2540</v>
      </c>
      <c r="I249">
        <v>3.0716000000000001</v>
      </c>
      <c r="J249">
        <v>0.23163620902901899</v>
      </c>
      <c r="L249" s="1">
        <v>43420</v>
      </c>
      <c r="M249">
        <v>18.14</v>
      </c>
      <c r="O249" s="1">
        <v>43433</v>
      </c>
      <c r="P249">
        <v>3.0716000000000001</v>
      </c>
      <c r="Q249">
        <v>2.9765999999999999</v>
      </c>
      <c r="R249">
        <v>9.5000000000000001E-2</v>
      </c>
      <c r="T249" t="s">
        <v>2530</v>
      </c>
      <c r="U249">
        <v>2730.2</v>
      </c>
      <c r="V249">
        <v>20.43610251458</v>
      </c>
      <c r="W249">
        <v>17.251899999999999</v>
      </c>
      <c r="Y249" s="1">
        <v>43418</v>
      </c>
      <c r="Z249">
        <v>390.84</v>
      </c>
      <c r="AB249" s="1">
        <v>43431</v>
      </c>
      <c r="AC249">
        <v>5.25</v>
      </c>
    </row>
    <row r="250" spans="2:29" x14ac:dyDescent="0.45">
      <c r="B250" s="1">
        <v>43419</v>
      </c>
      <c r="C250">
        <v>3.98</v>
      </c>
      <c r="E250" s="1">
        <v>43431</v>
      </c>
      <c r="F250">
        <v>58.66</v>
      </c>
      <c r="H250" t="s">
        <v>2539</v>
      </c>
      <c r="I250">
        <v>3.0943000000000001</v>
      </c>
      <c r="J250">
        <v>0.243052223469228</v>
      </c>
      <c r="L250" s="1">
        <v>43419</v>
      </c>
      <c r="M250">
        <v>19.98</v>
      </c>
      <c r="O250" s="1">
        <v>43432</v>
      </c>
      <c r="P250">
        <v>3.0943000000000001</v>
      </c>
      <c r="Q250">
        <v>2.9809999999999999</v>
      </c>
      <c r="R250">
        <v>0.1133</v>
      </c>
      <c r="T250" t="s">
        <v>2529</v>
      </c>
      <c r="U250">
        <v>2701.58</v>
      </c>
      <c r="V250">
        <v>12.352993543245301</v>
      </c>
      <c r="W250">
        <v>18.604199999999999</v>
      </c>
      <c r="Y250" s="1">
        <v>43417</v>
      </c>
      <c r="Z250">
        <v>382.53899999999999</v>
      </c>
      <c r="AB250" s="1">
        <v>43430</v>
      </c>
      <c r="AC250">
        <v>6.06</v>
      </c>
    </row>
    <row r="251" spans="2:29" x14ac:dyDescent="0.45">
      <c r="B251" s="1">
        <v>43418</v>
      </c>
      <c r="C251">
        <v>4.0199999999999996</v>
      </c>
      <c r="E251" s="1">
        <v>43430</v>
      </c>
      <c r="F251">
        <v>58.59</v>
      </c>
      <c r="H251" t="s">
        <v>2538</v>
      </c>
      <c r="I251">
        <v>3.1116999999999999</v>
      </c>
      <c r="J251">
        <v>0.231248171163943</v>
      </c>
      <c r="L251" s="1">
        <v>43418</v>
      </c>
      <c r="M251">
        <v>21.25</v>
      </c>
      <c r="O251" s="1">
        <v>43431</v>
      </c>
      <c r="P251">
        <v>3.1116999999999999</v>
      </c>
      <c r="Q251">
        <v>3.0108999999999999</v>
      </c>
      <c r="R251">
        <v>0.1008</v>
      </c>
      <c r="T251" t="s">
        <v>2528</v>
      </c>
      <c r="U251">
        <v>2722.18</v>
      </c>
      <c r="V251">
        <v>13.6622640343311</v>
      </c>
      <c r="W251">
        <v>17.173400000000001</v>
      </c>
      <c r="Y251" s="1">
        <v>43413</v>
      </c>
      <c r="Z251">
        <v>368.41899999999998</v>
      </c>
      <c r="AB251" s="1">
        <v>43427</v>
      </c>
      <c r="AC251">
        <v>6.25</v>
      </c>
    </row>
    <row r="252" spans="2:29" x14ac:dyDescent="0.45">
      <c r="B252" s="1">
        <v>43417</v>
      </c>
      <c r="C252">
        <v>3.91</v>
      </c>
      <c r="E252" s="1">
        <v>43427</v>
      </c>
      <c r="F252">
        <v>62.135100000000001</v>
      </c>
      <c r="H252" t="s">
        <v>2537</v>
      </c>
      <c r="I252">
        <v>3.1152000000000002</v>
      </c>
      <c r="J252">
        <v>0.239049227845093</v>
      </c>
      <c r="L252" s="1">
        <v>43417</v>
      </c>
      <c r="M252">
        <v>20.02</v>
      </c>
      <c r="O252" s="1">
        <v>43430</v>
      </c>
      <c r="P252">
        <v>3.1152000000000002</v>
      </c>
      <c r="Q252">
        <v>3.0106000000000002</v>
      </c>
      <c r="R252">
        <v>0.1046</v>
      </c>
      <c r="T252" t="s">
        <v>2527</v>
      </c>
      <c r="U252">
        <v>2726.22</v>
      </c>
      <c r="V252">
        <v>27.923469918440201</v>
      </c>
      <c r="W252">
        <v>17.331900000000001</v>
      </c>
      <c r="Y252" s="1">
        <v>43412</v>
      </c>
      <c r="Z252">
        <v>352.59</v>
      </c>
      <c r="AB252" s="1">
        <v>43425</v>
      </c>
      <c r="AC252">
        <v>6.69</v>
      </c>
    </row>
    <row r="253" spans="2:29" x14ac:dyDescent="0.45">
      <c r="B253" s="1">
        <v>43416</v>
      </c>
      <c r="C253">
        <v>3.86</v>
      </c>
      <c r="E253" s="1">
        <v>43426</v>
      </c>
      <c r="F253">
        <v>61.5</v>
      </c>
      <c r="H253" t="s">
        <v>2536</v>
      </c>
      <c r="I253">
        <v>3.1059999999999999</v>
      </c>
      <c r="J253">
        <v>0.23198390748785699</v>
      </c>
      <c r="L253" s="1">
        <v>43416</v>
      </c>
      <c r="M253">
        <v>20.45</v>
      </c>
      <c r="O253" s="1">
        <v>43427</v>
      </c>
      <c r="P253">
        <v>3.1059999999999999</v>
      </c>
      <c r="Q253">
        <v>2.9975000000000001</v>
      </c>
      <c r="R253">
        <v>0.1085</v>
      </c>
      <c r="T253" t="s">
        <v>2526</v>
      </c>
      <c r="U253">
        <v>2781.01</v>
      </c>
      <c r="V253">
        <v>21.0496414804735</v>
      </c>
      <c r="W253">
        <v>14.442600000000001</v>
      </c>
      <c r="Y253" s="1">
        <v>43411</v>
      </c>
      <c r="Z253">
        <v>347.24299999999999</v>
      </c>
      <c r="AB253" s="1">
        <v>43424</v>
      </c>
      <c r="AC253">
        <v>6.5</v>
      </c>
    </row>
    <row r="254" spans="2:29" x14ac:dyDescent="0.45">
      <c r="B254" s="1">
        <v>43413</v>
      </c>
      <c r="C254">
        <v>3.82</v>
      </c>
      <c r="E254" s="1">
        <v>43425</v>
      </c>
      <c r="F254">
        <v>61.8</v>
      </c>
      <c r="H254" t="s">
        <v>2535</v>
      </c>
      <c r="I254">
        <v>3.1307999999999998</v>
      </c>
      <c r="J254">
        <v>8.3764749944920697E-2</v>
      </c>
      <c r="L254" s="1">
        <v>43413</v>
      </c>
      <c r="M254">
        <v>17.36</v>
      </c>
      <c r="O254" s="1">
        <v>43426</v>
      </c>
      <c r="P254">
        <v>3.1307999999999998</v>
      </c>
      <c r="Q254">
        <v>3.0070000000000001</v>
      </c>
      <c r="R254">
        <v>0.12379999999999999</v>
      </c>
      <c r="T254" t="s">
        <v>2525</v>
      </c>
      <c r="U254">
        <v>2806.83</v>
      </c>
      <c r="V254">
        <v>15.781634935084501</v>
      </c>
      <c r="W254">
        <v>13.6882</v>
      </c>
      <c r="Y254" s="1">
        <v>43410</v>
      </c>
      <c r="Z254">
        <v>355.726</v>
      </c>
      <c r="AB254" s="1">
        <v>43423</v>
      </c>
      <c r="AC254">
        <v>5.75</v>
      </c>
    </row>
    <row r="255" spans="2:29" x14ac:dyDescent="0.45">
      <c r="B255" s="1">
        <v>43412</v>
      </c>
      <c r="C255">
        <v>3.85</v>
      </c>
      <c r="E255" s="1">
        <v>43424</v>
      </c>
      <c r="F255">
        <v>63.901499999999999</v>
      </c>
      <c r="H255" t="s">
        <v>2534</v>
      </c>
      <c r="I255">
        <v>3.1312000000000002</v>
      </c>
      <c r="J255">
        <v>0.42902398922826601</v>
      </c>
      <c r="L255" s="1">
        <v>43412</v>
      </c>
      <c r="M255">
        <v>16.72</v>
      </c>
      <c r="O255" s="1">
        <v>43425</v>
      </c>
      <c r="P255">
        <v>3.1312000000000002</v>
      </c>
      <c r="Q255">
        <v>3.0066999999999999</v>
      </c>
      <c r="R255">
        <v>0.1245</v>
      </c>
      <c r="T255" t="s">
        <v>2524</v>
      </c>
      <c r="U255">
        <v>2813.89</v>
      </c>
      <c r="V255">
        <v>18.039914890403601</v>
      </c>
      <c r="W255">
        <v>13.6183</v>
      </c>
      <c r="Y255" s="1">
        <v>43409</v>
      </c>
      <c r="Z255">
        <v>359.738</v>
      </c>
      <c r="AB255" s="1">
        <v>43420</v>
      </c>
      <c r="AC255">
        <v>6.25</v>
      </c>
    </row>
    <row r="256" spans="2:29" x14ac:dyDescent="0.45">
      <c r="B256" s="1">
        <v>43411</v>
      </c>
      <c r="C256">
        <v>3.84</v>
      </c>
      <c r="E256" s="1">
        <v>43423</v>
      </c>
      <c r="F256">
        <v>63.852499999999999</v>
      </c>
      <c r="H256" t="s">
        <v>2533</v>
      </c>
      <c r="I256">
        <v>3.1288</v>
      </c>
      <c r="J256">
        <v>0.40378847597886602</v>
      </c>
      <c r="L256" s="1">
        <v>43411</v>
      </c>
      <c r="M256">
        <v>16.36</v>
      </c>
      <c r="O256" s="1">
        <v>43424</v>
      </c>
      <c r="P256">
        <v>3.1288</v>
      </c>
      <c r="Q256">
        <v>2.9967000000000001</v>
      </c>
      <c r="R256">
        <v>0.1321</v>
      </c>
      <c r="T256" t="s">
        <v>2523</v>
      </c>
      <c r="U256">
        <v>2755.45</v>
      </c>
      <c r="V256">
        <v>11.652055734878701</v>
      </c>
      <c r="W256">
        <v>16.631</v>
      </c>
      <c r="Y256" s="1">
        <v>43406</v>
      </c>
      <c r="Z256">
        <v>364.24799999999999</v>
      </c>
      <c r="AB256" s="1">
        <v>43419</v>
      </c>
      <c r="AC256">
        <v>6.5</v>
      </c>
    </row>
    <row r="257" spans="2:29" x14ac:dyDescent="0.45">
      <c r="B257" s="1">
        <v>43410</v>
      </c>
      <c r="C257">
        <v>4.0599999999999996</v>
      </c>
      <c r="E257" s="1">
        <v>43420</v>
      </c>
      <c r="F257">
        <v>60.664999999999999</v>
      </c>
      <c r="H257" t="s">
        <v>2532</v>
      </c>
      <c r="I257">
        <v>3.1212</v>
      </c>
      <c r="J257">
        <v>0.33475720056980901</v>
      </c>
      <c r="L257" s="1">
        <v>43410</v>
      </c>
      <c r="M257">
        <v>19.91</v>
      </c>
      <c r="O257" s="1">
        <v>43423</v>
      </c>
      <c r="P257">
        <v>3.1212</v>
      </c>
      <c r="Q257">
        <v>2.9782999999999999</v>
      </c>
      <c r="R257">
        <v>0.1429</v>
      </c>
      <c r="T257" t="s">
        <v>2522</v>
      </c>
      <c r="U257">
        <v>2738.31</v>
      </c>
      <c r="V257">
        <v>12.9205659459267</v>
      </c>
      <c r="W257">
        <v>16.956499999999998</v>
      </c>
      <c r="Y257" s="1">
        <v>43405</v>
      </c>
      <c r="Z257">
        <v>366.65</v>
      </c>
      <c r="AB257" s="1">
        <v>43418</v>
      </c>
      <c r="AC257">
        <v>6.31</v>
      </c>
    </row>
    <row r="258" spans="2:29" x14ac:dyDescent="0.45">
      <c r="B258" s="1">
        <v>43409</v>
      </c>
      <c r="C258">
        <v>3.96</v>
      </c>
      <c r="E258" s="1">
        <v>43419</v>
      </c>
      <c r="F258">
        <v>60.884900000000002</v>
      </c>
      <c r="H258" t="s">
        <v>2531</v>
      </c>
      <c r="I258">
        <v>3.1259999999999999</v>
      </c>
      <c r="J258">
        <v>0.32718995502103698</v>
      </c>
      <c r="L258" s="1">
        <v>43409</v>
      </c>
      <c r="M258">
        <v>19.96</v>
      </c>
      <c r="O258" s="1">
        <v>43420</v>
      </c>
      <c r="P258">
        <v>3.1259999999999999</v>
      </c>
      <c r="Q258">
        <v>2.9927999999999999</v>
      </c>
      <c r="R258">
        <v>0.13320000000000001</v>
      </c>
      <c r="T258" t="s">
        <v>2521</v>
      </c>
      <c r="U258">
        <v>2723.06</v>
      </c>
      <c r="V258">
        <v>15.4654384449552</v>
      </c>
      <c r="W258">
        <v>16.764199999999999</v>
      </c>
      <c r="Y258" s="1">
        <v>43404</v>
      </c>
      <c r="Z258">
        <v>375.07299999999998</v>
      </c>
      <c r="AB258" s="1">
        <v>43417</v>
      </c>
      <c r="AC258">
        <v>5.87</v>
      </c>
    </row>
    <row r="259" spans="2:29" x14ac:dyDescent="0.45">
      <c r="B259" s="1">
        <v>43406</v>
      </c>
      <c r="C259">
        <v>3.99</v>
      </c>
      <c r="E259" s="1">
        <v>43418</v>
      </c>
      <c r="F259">
        <v>60.6</v>
      </c>
      <c r="H259" t="s">
        <v>2530</v>
      </c>
      <c r="I259">
        <v>3.1764999999999999</v>
      </c>
      <c r="J259">
        <v>0.291728612469423</v>
      </c>
      <c r="L259" s="1">
        <v>43406</v>
      </c>
      <c r="M259">
        <v>19.510000000000002</v>
      </c>
      <c r="O259" s="1">
        <v>43419</v>
      </c>
      <c r="P259">
        <v>3.1764999999999999</v>
      </c>
      <c r="Q259">
        <v>3.0545</v>
      </c>
      <c r="R259">
        <v>0.122</v>
      </c>
      <c r="T259" t="s">
        <v>2520</v>
      </c>
      <c r="U259">
        <v>2740.37</v>
      </c>
      <c r="V259">
        <v>15.656810208917801</v>
      </c>
      <c r="W259">
        <v>16.391100000000002</v>
      </c>
      <c r="Y259" s="1">
        <v>43403</v>
      </c>
      <c r="Z259">
        <v>379.11099999999999</v>
      </c>
      <c r="AB259" s="1">
        <v>43413</v>
      </c>
      <c r="AC259">
        <v>6</v>
      </c>
    </row>
    <row r="260" spans="2:29" x14ac:dyDescent="0.45">
      <c r="B260" s="1">
        <v>43405</v>
      </c>
      <c r="C260">
        <v>3.99</v>
      </c>
      <c r="E260" s="1">
        <v>43417</v>
      </c>
      <c r="F260">
        <v>59</v>
      </c>
      <c r="H260" t="s">
        <v>2529</v>
      </c>
      <c r="I260">
        <v>3.1890000000000001</v>
      </c>
      <c r="J260">
        <v>0.378761116448529</v>
      </c>
      <c r="L260" s="1">
        <v>43405</v>
      </c>
      <c r="M260">
        <v>19.34</v>
      </c>
      <c r="O260" s="1">
        <v>43418</v>
      </c>
      <c r="P260">
        <v>3.1890000000000001</v>
      </c>
      <c r="Q260">
        <v>3.0585</v>
      </c>
      <c r="R260">
        <v>0.1305</v>
      </c>
      <c r="T260" t="s">
        <v>2519</v>
      </c>
      <c r="U260">
        <v>2711.74</v>
      </c>
      <c r="V260">
        <v>24.7303087852654</v>
      </c>
      <c r="W260">
        <v>18.345199999999998</v>
      </c>
      <c r="Y260" s="1">
        <v>43402</v>
      </c>
      <c r="Z260">
        <v>385.42399999999998</v>
      </c>
      <c r="AB260" s="1">
        <v>43412</v>
      </c>
      <c r="AC260">
        <v>5.5</v>
      </c>
    </row>
    <row r="261" spans="2:29" x14ac:dyDescent="0.45">
      <c r="B261" s="1">
        <v>43404</v>
      </c>
      <c r="C261">
        <v>4.01</v>
      </c>
      <c r="E261" s="1">
        <v>43416</v>
      </c>
      <c r="F261">
        <v>58</v>
      </c>
      <c r="H261" t="s">
        <v>2528</v>
      </c>
      <c r="I261">
        <v>3.2002999999999999</v>
      </c>
      <c r="J261">
        <v>0.42498092114039299</v>
      </c>
      <c r="L261" s="1">
        <v>43404</v>
      </c>
      <c r="M261">
        <v>21.23</v>
      </c>
      <c r="O261" s="1">
        <v>43417</v>
      </c>
      <c r="P261">
        <v>3.2002999999999999</v>
      </c>
      <c r="Q261">
        <v>3.0804999999999998</v>
      </c>
      <c r="R261">
        <v>0.1198</v>
      </c>
      <c r="T261" t="s">
        <v>2518</v>
      </c>
      <c r="U261">
        <v>2682.63</v>
      </c>
      <c r="V261">
        <v>28.026598079744101</v>
      </c>
      <c r="W261">
        <v>20.090399999999999</v>
      </c>
      <c r="Y261" s="1">
        <v>43399</v>
      </c>
      <c r="Z261">
        <v>384.62900000000002</v>
      </c>
      <c r="AB261" s="1">
        <v>43411</v>
      </c>
      <c r="AC261">
        <v>5.63</v>
      </c>
    </row>
    <row r="262" spans="2:29" x14ac:dyDescent="0.45">
      <c r="B262" s="1">
        <v>43403</v>
      </c>
      <c r="C262">
        <v>4.08</v>
      </c>
      <c r="E262" s="1">
        <v>43413</v>
      </c>
      <c r="F262">
        <v>60.296799999999998</v>
      </c>
      <c r="H262" t="s">
        <v>2527</v>
      </c>
      <c r="I262">
        <v>3.2429999999999999</v>
      </c>
      <c r="J262">
        <v>0.41162912109487099</v>
      </c>
      <c r="L262" s="1">
        <v>43403</v>
      </c>
      <c r="M262">
        <v>23.35</v>
      </c>
      <c r="O262" s="1">
        <v>43416</v>
      </c>
      <c r="P262">
        <v>3.2429999999999999</v>
      </c>
      <c r="Q262">
        <v>3.1110000000000002</v>
      </c>
      <c r="R262">
        <v>0.13200000000000001</v>
      </c>
      <c r="T262" t="s">
        <v>2517</v>
      </c>
      <c r="U262">
        <v>2641.25</v>
      </c>
      <c r="V262">
        <v>33.960908702402001</v>
      </c>
      <c r="W262">
        <v>20.8354</v>
      </c>
      <c r="Y262" s="1">
        <v>43398</v>
      </c>
      <c r="Z262">
        <v>379.09100000000001</v>
      </c>
      <c r="AB262" s="1">
        <v>43410</v>
      </c>
      <c r="AC262">
        <v>5.74</v>
      </c>
    </row>
    <row r="263" spans="2:29" x14ac:dyDescent="0.45">
      <c r="B263" s="1">
        <v>43402</v>
      </c>
      <c r="C263">
        <v>4.0599999999999996</v>
      </c>
      <c r="E263" s="1">
        <v>43412</v>
      </c>
      <c r="F263">
        <v>58.34</v>
      </c>
      <c r="H263" t="s">
        <v>2526</v>
      </c>
      <c r="I263">
        <v>3.2435999999999998</v>
      </c>
      <c r="J263">
        <v>0.4954966363828</v>
      </c>
      <c r="L263" s="1">
        <v>43402</v>
      </c>
      <c r="M263">
        <v>24.7</v>
      </c>
      <c r="O263" s="1">
        <v>43413</v>
      </c>
      <c r="P263">
        <v>3.2435999999999998</v>
      </c>
      <c r="Q263">
        <v>3.1194000000000002</v>
      </c>
      <c r="R263">
        <v>0.1242</v>
      </c>
      <c r="T263" t="s">
        <v>2516</v>
      </c>
      <c r="U263">
        <v>2658.69</v>
      </c>
      <c r="V263">
        <v>34.042949184077301</v>
      </c>
      <c r="W263">
        <v>20.292300000000001</v>
      </c>
      <c r="Y263" s="1">
        <v>43397</v>
      </c>
      <c r="Z263">
        <v>381.50700000000001</v>
      </c>
      <c r="AB263" s="1">
        <v>43409</v>
      </c>
      <c r="AC263">
        <v>6.25</v>
      </c>
    </row>
    <row r="264" spans="2:29" x14ac:dyDescent="0.45">
      <c r="B264" s="1">
        <v>43399</v>
      </c>
      <c r="C264">
        <v>4.12</v>
      </c>
      <c r="E264" s="1">
        <v>43411</v>
      </c>
      <c r="F264">
        <v>59.234999999999999</v>
      </c>
      <c r="H264" t="s">
        <v>2525</v>
      </c>
      <c r="I264">
        <v>3.2923</v>
      </c>
      <c r="J264">
        <v>0.22996285932008101</v>
      </c>
      <c r="L264" s="1">
        <v>43399</v>
      </c>
      <c r="M264">
        <v>24.16</v>
      </c>
      <c r="O264" s="1">
        <v>43412</v>
      </c>
      <c r="P264">
        <v>3.2923</v>
      </c>
      <c r="Q264">
        <v>3.1503000000000001</v>
      </c>
      <c r="R264">
        <v>0.14199999999999999</v>
      </c>
      <c r="T264" t="s">
        <v>2515</v>
      </c>
      <c r="U264">
        <v>2705.57</v>
      </c>
      <c r="V264">
        <v>32.826074562511799</v>
      </c>
      <c r="W264">
        <v>19.642099999999999</v>
      </c>
      <c r="Y264" s="1">
        <v>43396</v>
      </c>
      <c r="Z264">
        <v>369.98</v>
      </c>
      <c r="AB264" s="1">
        <v>43406</v>
      </c>
      <c r="AC264">
        <v>6.19</v>
      </c>
    </row>
    <row r="265" spans="2:29" x14ac:dyDescent="0.45">
      <c r="B265" s="1">
        <v>43398</v>
      </c>
      <c r="C265">
        <v>3.82</v>
      </c>
      <c r="E265" s="1">
        <v>43410</v>
      </c>
      <c r="F265">
        <v>62.6</v>
      </c>
      <c r="H265" t="s">
        <v>2524</v>
      </c>
      <c r="I265">
        <v>3.2921999999999998</v>
      </c>
      <c r="J265">
        <v>0.60489127122153197</v>
      </c>
      <c r="L265" s="1">
        <v>43398</v>
      </c>
      <c r="M265">
        <v>24.22</v>
      </c>
      <c r="O265" s="1">
        <v>43411</v>
      </c>
      <c r="P265">
        <v>3.2921999999999998</v>
      </c>
      <c r="Q265">
        <v>3.1395</v>
      </c>
      <c r="R265">
        <v>0.1527</v>
      </c>
      <c r="T265" t="s">
        <v>2514</v>
      </c>
      <c r="U265">
        <v>2656.1</v>
      </c>
      <c r="V265">
        <v>22.814129059250799</v>
      </c>
      <c r="W265">
        <v>20.843900000000001</v>
      </c>
      <c r="Y265" s="1">
        <v>43395</v>
      </c>
      <c r="Z265">
        <v>371.03199999999998</v>
      </c>
      <c r="AB265" s="1">
        <v>43405</v>
      </c>
      <c r="AC265">
        <v>6.75</v>
      </c>
    </row>
    <row r="266" spans="2:29" x14ac:dyDescent="0.45">
      <c r="B266" s="1">
        <v>43397</v>
      </c>
      <c r="C266">
        <v>3.96</v>
      </c>
      <c r="E266" s="1">
        <v>43409</v>
      </c>
      <c r="F266">
        <v>62.809899999999999</v>
      </c>
      <c r="H266" t="s">
        <v>2523</v>
      </c>
      <c r="I266">
        <v>3.2858000000000001</v>
      </c>
      <c r="J266">
        <v>0.66065713498001399</v>
      </c>
      <c r="L266" s="1">
        <v>43397</v>
      </c>
      <c r="M266">
        <v>25.23</v>
      </c>
      <c r="O266" s="1">
        <v>43410</v>
      </c>
      <c r="P266">
        <v>3.2858000000000001</v>
      </c>
      <c r="Q266">
        <v>3.1221000000000001</v>
      </c>
      <c r="R266">
        <v>0.16370000000000001</v>
      </c>
      <c r="T266" t="s">
        <v>2513</v>
      </c>
      <c r="U266">
        <v>2740.69</v>
      </c>
      <c r="V266">
        <v>9.62754719720518</v>
      </c>
      <c r="W266">
        <v>16.966100000000001</v>
      </c>
      <c r="Y266" s="1">
        <v>43392</v>
      </c>
      <c r="Z266">
        <v>366.59699999999998</v>
      </c>
      <c r="AB266" s="1">
        <v>43404</v>
      </c>
      <c r="AC266">
        <v>6.56</v>
      </c>
    </row>
    <row r="267" spans="2:29" x14ac:dyDescent="0.45">
      <c r="B267" s="1">
        <v>43396</v>
      </c>
      <c r="C267">
        <v>3.78</v>
      </c>
      <c r="E267" s="1">
        <v>43406</v>
      </c>
      <c r="F267">
        <v>64.006600000000006</v>
      </c>
      <c r="H267" t="s">
        <v>2522</v>
      </c>
      <c r="I267">
        <v>3.2631000000000001</v>
      </c>
      <c r="J267">
        <v>0.659415144907466</v>
      </c>
      <c r="L267" s="1">
        <v>43396</v>
      </c>
      <c r="M267">
        <v>20.71</v>
      </c>
      <c r="O267" s="1">
        <v>43409</v>
      </c>
      <c r="P267">
        <v>3.2631000000000001</v>
      </c>
      <c r="Q267">
        <v>3.1032999999999999</v>
      </c>
      <c r="R267">
        <v>0.1598</v>
      </c>
      <c r="T267" t="s">
        <v>2512</v>
      </c>
      <c r="U267">
        <v>2755.88</v>
      </c>
      <c r="V267">
        <v>10.8018949738097</v>
      </c>
      <c r="W267">
        <v>16.258600000000001</v>
      </c>
      <c r="Y267" s="1">
        <v>43391</v>
      </c>
      <c r="Z267">
        <v>364.05700000000002</v>
      </c>
      <c r="AB267" s="1">
        <v>43403</v>
      </c>
      <c r="AC267">
        <v>6.82</v>
      </c>
    </row>
    <row r="268" spans="2:29" x14ac:dyDescent="0.45">
      <c r="B268" s="1">
        <v>43395</v>
      </c>
      <c r="C268">
        <v>3.69</v>
      </c>
      <c r="E268" s="1">
        <v>43405</v>
      </c>
      <c r="F268">
        <v>63</v>
      </c>
      <c r="H268" t="s">
        <v>2521</v>
      </c>
      <c r="I268">
        <v>3.2746</v>
      </c>
      <c r="J268">
        <v>0.58888027928716902</v>
      </c>
      <c r="L268" s="1">
        <v>43395</v>
      </c>
      <c r="M268">
        <v>19.64</v>
      </c>
      <c r="O268" s="1">
        <v>43406</v>
      </c>
      <c r="P268">
        <v>3.2746</v>
      </c>
      <c r="Q268">
        <v>3.1124000000000001</v>
      </c>
      <c r="R268">
        <v>0.16220000000000001</v>
      </c>
      <c r="T268" t="s">
        <v>2511</v>
      </c>
      <c r="U268">
        <v>2767.78</v>
      </c>
      <c r="V268">
        <v>23.7927165928532</v>
      </c>
      <c r="W268">
        <v>16.262499999999999</v>
      </c>
      <c r="Y268" s="1">
        <v>43390</v>
      </c>
      <c r="Z268">
        <v>353.53199999999998</v>
      </c>
      <c r="AB268" s="1">
        <v>43402</v>
      </c>
      <c r="AC268">
        <v>6.52</v>
      </c>
    </row>
    <row r="269" spans="2:29" x14ac:dyDescent="0.45">
      <c r="B269" s="1">
        <v>43392</v>
      </c>
      <c r="C269">
        <v>3.6</v>
      </c>
      <c r="E269" s="1">
        <v>43404</v>
      </c>
      <c r="F269">
        <v>63.353200000000001</v>
      </c>
      <c r="H269" t="s">
        <v>2520</v>
      </c>
      <c r="I269">
        <v>3.1991000000000001</v>
      </c>
      <c r="J269">
        <v>0.33950019636715301</v>
      </c>
      <c r="L269" s="1">
        <v>43392</v>
      </c>
      <c r="M269">
        <v>19.89</v>
      </c>
      <c r="O269" s="1">
        <v>43405</v>
      </c>
      <c r="P269">
        <v>3.1991000000000001</v>
      </c>
      <c r="Q269">
        <v>3.0586000000000002</v>
      </c>
      <c r="R269">
        <v>0.14050000000000001</v>
      </c>
      <c r="T269" t="s">
        <v>2510</v>
      </c>
      <c r="U269">
        <v>2768.78</v>
      </c>
      <c r="V269">
        <v>24.586926924315801</v>
      </c>
      <c r="W269">
        <v>16.321100000000001</v>
      </c>
      <c r="Y269" s="1">
        <v>43389</v>
      </c>
      <c r="Z269">
        <v>349.78300000000002</v>
      </c>
      <c r="AB269" s="1">
        <v>43399</v>
      </c>
      <c r="AC269">
        <v>6.06</v>
      </c>
    </row>
    <row r="270" spans="2:29" x14ac:dyDescent="0.45">
      <c r="B270" s="1">
        <v>43391</v>
      </c>
      <c r="C270">
        <v>3.6</v>
      </c>
      <c r="E270" s="1">
        <v>43403</v>
      </c>
      <c r="F270">
        <v>65</v>
      </c>
      <c r="H270" t="s">
        <v>2519</v>
      </c>
      <c r="I270">
        <v>3.2101000000000002</v>
      </c>
      <c r="J270">
        <v>0.58527086321918897</v>
      </c>
      <c r="L270" s="1">
        <v>43391</v>
      </c>
      <c r="M270">
        <v>20.059999999999999</v>
      </c>
      <c r="O270" s="1">
        <v>43404</v>
      </c>
      <c r="P270">
        <v>3.2101000000000002</v>
      </c>
      <c r="Q270">
        <v>3.07</v>
      </c>
      <c r="R270">
        <v>0.1401</v>
      </c>
      <c r="T270" t="s">
        <v>2509</v>
      </c>
      <c r="U270">
        <v>2809.21</v>
      </c>
      <c r="V270">
        <v>20.253278525767801</v>
      </c>
      <c r="W270">
        <v>13.9191</v>
      </c>
      <c r="Y270" s="1">
        <v>43388</v>
      </c>
      <c r="Z270">
        <v>362.036</v>
      </c>
      <c r="AB270" s="1">
        <v>43398</v>
      </c>
      <c r="AC270">
        <v>6.37</v>
      </c>
    </row>
    <row r="271" spans="2:29" x14ac:dyDescent="0.45">
      <c r="B271" s="1">
        <v>43390</v>
      </c>
      <c r="C271">
        <v>3.47</v>
      </c>
      <c r="E271" s="1">
        <v>43402</v>
      </c>
      <c r="F271">
        <v>62.43</v>
      </c>
      <c r="H271" t="s">
        <v>2518</v>
      </c>
      <c r="I271">
        <v>3.1920999999999999</v>
      </c>
      <c r="J271">
        <v>0.57452548536451697</v>
      </c>
      <c r="L271" s="1">
        <v>43390</v>
      </c>
      <c r="M271">
        <v>17.399999999999999</v>
      </c>
      <c r="O271" s="1">
        <v>43403</v>
      </c>
      <c r="P271">
        <v>3.1920999999999999</v>
      </c>
      <c r="Q271">
        <v>3.0508000000000002</v>
      </c>
      <c r="R271">
        <v>0.14130000000000001</v>
      </c>
      <c r="T271" t="s">
        <v>2508</v>
      </c>
      <c r="U271">
        <v>2809.92</v>
      </c>
      <c r="V271">
        <v>30.872438780155299</v>
      </c>
      <c r="W271">
        <v>14.0565</v>
      </c>
      <c r="Y271" s="1">
        <v>43385</v>
      </c>
      <c r="Z271">
        <v>354.65300000000002</v>
      </c>
      <c r="AB271" s="1">
        <v>43397</v>
      </c>
      <c r="AC271">
        <v>6.88</v>
      </c>
    </row>
    <row r="272" spans="2:29" x14ac:dyDescent="0.45">
      <c r="B272" s="1">
        <v>43389</v>
      </c>
      <c r="C272">
        <v>3.6</v>
      </c>
      <c r="E272" s="1">
        <v>43399</v>
      </c>
      <c r="F272">
        <v>64.361800000000002</v>
      </c>
      <c r="H272" t="s">
        <v>2517</v>
      </c>
      <c r="I272">
        <v>3.1516999999999999</v>
      </c>
      <c r="J272">
        <v>0.61497148985406802</v>
      </c>
      <c r="L272" s="1">
        <v>43389</v>
      </c>
      <c r="M272">
        <v>17.62</v>
      </c>
      <c r="O272" s="1">
        <v>43402</v>
      </c>
      <c r="P272">
        <v>3.1516999999999999</v>
      </c>
      <c r="Q272">
        <v>3.0236999999999998</v>
      </c>
      <c r="R272">
        <v>0.128</v>
      </c>
      <c r="T272" t="s">
        <v>2507</v>
      </c>
      <c r="U272">
        <v>2750.79</v>
      </c>
      <c r="V272">
        <v>32.958437314614997</v>
      </c>
      <c r="W272">
        <v>17.536100000000001</v>
      </c>
      <c r="Y272" s="1">
        <v>43384</v>
      </c>
      <c r="Z272">
        <v>360.91399999999999</v>
      </c>
      <c r="AB272" s="1">
        <v>43396</v>
      </c>
      <c r="AC272">
        <v>6.65</v>
      </c>
    </row>
    <row r="273" spans="2:29" x14ac:dyDescent="0.45">
      <c r="B273" s="1">
        <v>43388</v>
      </c>
      <c r="C273">
        <v>3.71</v>
      </c>
      <c r="E273" s="1">
        <v>43398</v>
      </c>
      <c r="F273">
        <v>60.365000000000002</v>
      </c>
      <c r="H273" t="s">
        <v>2516</v>
      </c>
      <c r="I273">
        <v>3.1374</v>
      </c>
      <c r="J273">
        <v>0.48805435148147103</v>
      </c>
      <c r="L273" s="1">
        <v>43388</v>
      </c>
      <c r="M273">
        <v>21.3</v>
      </c>
      <c r="O273" s="1">
        <v>43399</v>
      </c>
      <c r="P273">
        <v>3.1374</v>
      </c>
      <c r="Q273">
        <v>3.0169000000000001</v>
      </c>
      <c r="R273">
        <v>0.1205</v>
      </c>
      <c r="T273" t="s">
        <v>2506</v>
      </c>
      <c r="U273">
        <v>2767.13</v>
      </c>
      <c r="V273">
        <v>33.808587888015197</v>
      </c>
      <c r="W273">
        <v>17.399000000000001</v>
      </c>
      <c r="Y273" s="1">
        <v>43383</v>
      </c>
      <c r="Z273">
        <v>361.16</v>
      </c>
      <c r="AB273" s="1">
        <v>43395</v>
      </c>
      <c r="AC273">
        <v>6.25</v>
      </c>
    </row>
    <row r="274" spans="2:29" x14ac:dyDescent="0.45">
      <c r="B274" s="1">
        <v>43385</v>
      </c>
      <c r="C274">
        <v>3.82</v>
      </c>
      <c r="E274" s="1">
        <v>43397</v>
      </c>
      <c r="F274">
        <v>61.92</v>
      </c>
      <c r="H274" t="s">
        <v>2515</v>
      </c>
      <c r="I274">
        <v>3.1819999999999999</v>
      </c>
      <c r="J274">
        <v>0.50847733479477597</v>
      </c>
      <c r="L274" s="1">
        <v>43385</v>
      </c>
      <c r="M274">
        <v>21.31</v>
      </c>
      <c r="O274" s="1">
        <v>43398</v>
      </c>
      <c r="P274">
        <v>3.1819999999999999</v>
      </c>
      <c r="Q274">
        <v>3.0562999999999998</v>
      </c>
      <c r="R274">
        <v>0.12570000000000001</v>
      </c>
      <c r="T274" t="s">
        <v>2505</v>
      </c>
      <c r="U274">
        <v>2728.37</v>
      </c>
      <c r="V274">
        <v>25.7730427596433</v>
      </c>
      <c r="W274">
        <v>20.622499999999999</v>
      </c>
      <c r="Y274" s="1">
        <v>43382</v>
      </c>
      <c r="Z274">
        <v>343.077</v>
      </c>
      <c r="AB274" s="1">
        <v>43392</v>
      </c>
      <c r="AC274">
        <v>6.69</v>
      </c>
    </row>
    <row r="275" spans="2:29" x14ac:dyDescent="0.45">
      <c r="B275" s="1">
        <v>43384</v>
      </c>
      <c r="C275">
        <v>3.86</v>
      </c>
      <c r="E275" s="1">
        <v>43396</v>
      </c>
      <c r="F275">
        <v>58.21</v>
      </c>
      <c r="H275" t="s">
        <v>2514</v>
      </c>
      <c r="I275">
        <v>3.1739000000000002</v>
      </c>
      <c r="J275">
        <v>0.52156826015393198</v>
      </c>
      <c r="L275" s="1">
        <v>43384</v>
      </c>
      <c r="M275">
        <v>24.98</v>
      </c>
      <c r="O275" s="1">
        <v>43397</v>
      </c>
      <c r="P275">
        <v>3.1739000000000002</v>
      </c>
      <c r="Q275">
        <v>3.0354999999999999</v>
      </c>
      <c r="R275">
        <v>0.1384</v>
      </c>
      <c r="T275" t="s">
        <v>2504</v>
      </c>
      <c r="U275">
        <v>2785.68</v>
      </c>
      <c r="V275">
        <v>25.220431145337599</v>
      </c>
      <c r="W275">
        <v>18.5745</v>
      </c>
      <c r="Y275" s="1">
        <v>43378</v>
      </c>
      <c r="Z275">
        <v>342.64699999999999</v>
      </c>
      <c r="AB275" s="1">
        <v>43391</v>
      </c>
      <c r="AC275">
        <v>7</v>
      </c>
    </row>
    <row r="276" spans="2:29" x14ac:dyDescent="0.45">
      <c r="B276" s="1">
        <v>43383</v>
      </c>
      <c r="C276">
        <v>4.03</v>
      </c>
      <c r="E276" s="1">
        <v>43395</v>
      </c>
      <c r="F276">
        <v>57.42</v>
      </c>
      <c r="H276" t="s">
        <v>2513</v>
      </c>
      <c r="I276">
        <v>3.2363</v>
      </c>
      <c r="J276">
        <v>0.25124725537473103</v>
      </c>
      <c r="L276" s="1">
        <v>43383</v>
      </c>
      <c r="M276">
        <v>22.96</v>
      </c>
      <c r="O276" s="1">
        <v>43396</v>
      </c>
      <c r="P276">
        <v>3.2363</v>
      </c>
      <c r="Q276">
        <v>3.0792999999999999</v>
      </c>
      <c r="R276">
        <v>0.157</v>
      </c>
      <c r="T276" t="s">
        <v>2503</v>
      </c>
      <c r="U276">
        <v>2880.34</v>
      </c>
      <c r="V276">
        <v>5.8624444312921904</v>
      </c>
      <c r="W276">
        <v>12.8163</v>
      </c>
      <c r="Y276" s="1">
        <v>43377</v>
      </c>
      <c r="Z276">
        <v>338.01900000000001</v>
      </c>
      <c r="AB276" s="1">
        <v>43390</v>
      </c>
      <c r="AC276">
        <v>6.06</v>
      </c>
    </row>
    <row r="277" spans="2:29" x14ac:dyDescent="0.45">
      <c r="B277" s="1">
        <v>43382</v>
      </c>
      <c r="C277">
        <v>3.95</v>
      </c>
      <c r="E277" s="1">
        <v>43392</v>
      </c>
      <c r="F277">
        <v>56.97</v>
      </c>
      <c r="H277" t="s">
        <v>2512</v>
      </c>
      <c r="I277">
        <v>3.2603</v>
      </c>
      <c r="J277">
        <v>0.39002972108973299</v>
      </c>
      <c r="L277" s="1">
        <v>43382</v>
      </c>
      <c r="M277">
        <v>15.95</v>
      </c>
      <c r="O277" s="1">
        <v>43395</v>
      </c>
      <c r="P277">
        <v>3.2603</v>
      </c>
      <c r="Q277">
        <v>3.1011000000000002</v>
      </c>
      <c r="R277">
        <v>0.15920000000000001</v>
      </c>
      <c r="T277" t="s">
        <v>2502</v>
      </c>
      <c r="U277">
        <v>2884.43</v>
      </c>
      <c r="V277">
        <v>6.8148485223713404</v>
      </c>
      <c r="W277">
        <v>12.4734</v>
      </c>
      <c r="Y277" s="1">
        <v>43376</v>
      </c>
      <c r="Z277">
        <v>331.995</v>
      </c>
      <c r="AB277" s="1">
        <v>43389</v>
      </c>
      <c r="AC277">
        <v>6.12</v>
      </c>
    </row>
    <row r="278" spans="2:29" x14ac:dyDescent="0.45">
      <c r="B278" s="1">
        <v>43381</v>
      </c>
      <c r="C278">
        <v>4.04</v>
      </c>
      <c r="E278" s="1">
        <v>43391</v>
      </c>
      <c r="F278">
        <v>58.5</v>
      </c>
      <c r="H278" t="s">
        <v>2511</v>
      </c>
      <c r="I278">
        <v>3.2608000000000001</v>
      </c>
      <c r="J278">
        <v>0.37957711118208198</v>
      </c>
      <c r="L278" s="1">
        <v>43381</v>
      </c>
      <c r="M278">
        <v>15.69</v>
      </c>
      <c r="O278" s="1">
        <v>43392</v>
      </c>
      <c r="P278">
        <v>3.2608000000000001</v>
      </c>
      <c r="Q278">
        <v>3.1118999999999999</v>
      </c>
      <c r="R278">
        <v>0.1489</v>
      </c>
      <c r="T278" t="s">
        <v>2501</v>
      </c>
      <c r="U278">
        <v>2885.57</v>
      </c>
      <c r="V278">
        <v>6.8142557304178197</v>
      </c>
      <c r="W278">
        <v>11.252700000000001</v>
      </c>
      <c r="Y278" s="1">
        <v>43375</v>
      </c>
      <c r="Z278">
        <v>330.23399999999998</v>
      </c>
      <c r="AB278" s="1">
        <v>43388</v>
      </c>
      <c r="AC278">
        <v>5.0599999999999996</v>
      </c>
    </row>
    <row r="279" spans="2:29" x14ac:dyDescent="0.45">
      <c r="B279" s="1">
        <v>43378</v>
      </c>
      <c r="C279">
        <v>3.95</v>
      </c>
      <c r="E279" s="1">
        <v>43390</v>
      </c>
      <c r="F279">
        <v>56.58</v>
      </c>
      <c r="H279" t="s">
        <v>2510</v>
      </c>
      <c r="I279">
        <v>3.25</v>
      </c>
      <c r="J279">
        <v>0.39213056924108097</v>
      </c>
      <c r="L279" s="1">
        <v>43378</v>
      </c>
      <c r="M279">
        <v>14.82</v>
      </c>
      <c r="O279" s="1">
        <v>43391</v>
      </c>
      <c r="P279">
        <v>3.25</v>
      </c>
      <c r="Q279">
        <v>3.1004999999999998</v>
      </c>
      <c r="R279">
        <v>0.14949999999999999</v>
      </c>
      <c r="T279" t="s">
        <v>2500</v>
      </c>
      <c r="U279">
        <v>2901.61</v>
      </c>
      <c r="V279">
        <v>8.1498445130908106</v>
      </c>
      <c r="W279">
        <v>10.4709</v>
      </c>
      <c r="Y279" s="1">
        <v>43374</v>
      </c>
      <c r="Z279">
        <v>325.61099999999999</v>
      </c>
      <c r="AB279" s="1">
        <v>43385</v>
      </c>
      <c r="AC279">
        <v>4.37</v>
      </c>
    </row>
    <row r="280" spans="2:29" x14ac:dyDescent="0.45">
      <c r="B280" s="1">
        <v>43377</v>
      </c>
      <c r="C280">
        <v>3.93</v>
      </c>
      <c r="E280" s="1">
        <v>43389</v>
      </c>
      <c r="F280">
        <v>57.993099999999998</v>
      </c>
      <c r="H280" t="s">
        <v>2509</v>
      </c>
      <c r="I280">
        <v>3.266</v>
      </c>
      <c r="J280">
        <v>0.28503169414412</v>
      </c>
      <c r="L280" s="1">
        <v>43377</v>
      </c>
      <c r="M280">
        <v>14.22</v>
      </c>
      <c r="O280" s="1">
        <v>43390</v>
      </c>
      <c r="P280">
        <v>3.266</v>
      </c>
      <c r="Q280">
        <v>3.0880999999999998</v>
      </c>
      <c r="R280">
        <v>0.1779</v>
      </c>
      <c r="T280" t="s">
        <v>2499</v>
      </c>
      <c r="U280">
        <v>2925.51</v>
      </c>
      <c r="V280">
        <v>2.94212848872704</v>
      </c>
      <c r="W280">
        <v>8.7486999999999995</v>
      </c>
      <c r="Y280" s="1">
        <v>43371</v>
      </c>
      <c r="Z280">
        <v>331.00700000000001</v>
      </c>
      <c r="AB280" s="1">
        <v>43384</v>
      </c>
      <c r="AC280">
        <v>4.87</v>
      </c>
    </row>
    <row r="281" spans="2:29" x14ac:dyDescent="0.45">
      <c r="B281" s="1">
        <v>43376</v>
      </c>
      <c r="C281">
        <v>3.72</v>
      </c>
      <c r="E281" s="1">
        <v>43388</v>
      </c>
      <c r="F281">
        <v>59</v>
      </c>
      <c r="H281" t="s">
        <v>2508</v>
      </c>
      <c r="I281">
        <v>3.2248000000000001</v>
      </c>
      <c r="J281">
        <v>0.18171108019784701</v>
      </c>
      <c r="L281" s="1">
        <v>43376</v>
      </c>
      <c r="M281">
        <v>11.61</v>
      </c>
      <c r="O281" s="1">
        <v>43389</v>
      </c>
      <c r="P281">
        <v>3.2248000000000001</v>
      </c>
      <c r="Q281">
        <v>3.0634000000000001</v>
      </c>
      <c r="R281">
        <v>0.16139999999999999</v>
      </c>
      <c r="T281" t="s">
        <v>2498</v>
      </c>
      <c r="U281">
        <v>2923.43</v>
      </c>
      <c r="V281">
        <v>3.2263411421157202</v>
      </c>
      <c r="W281">
        <v>8.9407999999999994</v>
      </c>
      <c r="Y281" s="1">
        <v>43370</v>
      </c>
      <c r="Z281">
        <v>332.63</v>
      </c>
      <c r="AB281" s="1">
        <v>43383</v>
      </c>
      <c r="AC281">
        <v>4.5</v>
      </c>
    </row>
    <row r="282" spans="2:29" x14ac:dyDescent="0.45">
      <c r="B282" s="1">
        <v>43375</v>
      </c>
      <c r="C282">
        <v>3.51</v>
      </c>
      <c r="E282" s="1">
        <v>43385</v>
      </c>
      <c r="F282">
        <v>61.664000000000001</v>
      </c>
      <c r="H282" t="s">
        <v>2507</v>
      </c>
      <c r="I282">
        <v>3.2071000000000001</v>
      </c>
      <c r="J282">
        <v>0.38026175195515499</v>
      </c>
      <c r="L282" s="1">
        <v>43375</v>
      </c>
      <c r="M282">
        <v>12.05</v>
      </c>
      <c r="O282" s="1">
        <v>43388</v>
      </c>
      <c r="P282">
        <v>3.2071000000000001</v>
      </c>
      <c r="Q282">
        <v>3.0556999999999999</v>
      </c>
      <c r="R282">
        <v>0.15140000000000001</v>
      </c>
      <c r="T282" t="s">
        <v>2497</v>
      </c>
      <c r="U282">
        <v>2924.59</v>
      </c>
      <c r="V282">
        <v>5.0381998314344099</v>
      </c>
      <c r="W282">
        <v>8.7410999999999994</v>
      </c>
      <c r="Y282" s="1">
        <v>43369</v>
      </c>
      <c r="Z282">
        <v>314.44499999999999</v>
      </c>
      <c r="AB282" s="1">
        <v>43382</v>
      </c>
      <c r="AC282">
        <v>4.87</v>
      </c>
    </row>
    <row r="283" spans="2:29" x14ac:dyDescent="0.45">
      <c r="B283" s="1">
        <v>43374</v>
      </c>
      <c r="C283">
        <v>3.55</v>
      </c>
      <c r="E283" s="1">
        <v>43384</v>
      </c>
      <c r="F283">
        <v>61.25</v>
      </c>
      <c r="H283" t="s">
        <v>2506</v>
      </c>
      <c r="I283">
        <v>3.2054999999999998</v>
      </c>
      <c r="J283">
        <v>0.35176675510912497</v>
      </c>
      <c r="L283" s="1">
        <v>43374</v>
      </c>
      <c r="M283">
        <v>12</v>
      </c>
      <c r="O283" s="1">
        <v>43385</v>
      </c>
      <c r="P283">
        <v>3.2054999999999998</v>
      </c>
      <c r="Q283">
        <v>3.0423</v>
      </c>
      <c r="R283">
        <v>0.16320000000000001</v>
      </c>
      <c r="T283" t="s">
        <v>2496</v>
      </c>
      <c r="U283">
        <v>2913.98</v>
      </c>
      <c r="V283">
        <v>4.0921007023087297</v>
      </c>
      <c r="W283">
        <v>8.7311999999999994</v>
      </c>
      <c r="Y283" s="1">
        <v>43368</v>
      </c>
      <c r="Z283">
        <v>318.37299999999999</v>
      </c>
      <c r="AB283" s="1">
        <v>43378</v>
      </c>
      <c r="AC283">
        <v>4</v>
      </c>
    </row>
    <row r="284" spans="2:29" x14ac:dyDescent="0.45">
      <c r="B284" s="1">
        <v>43371</v>
      </c>
      <c r="C284">
        <v>3.52</v>
      </c>
      <c r="E284" s="1">
        <v>43383</v>
      </c>
      <c r="F284">
        <v>63.03</v>
      </c>
      <c r="H284" t="s">
        <v>2505</v>
      </c>
      <c r="I284">
        <v>3.1991999999999998</v>
      </c>
      <c r="J284">
        <v>0.30530738608818903</v>
      </c>
      <c r="L284" s="1">
        <v>43371</v>
      </c>
      <c r="M284">
        <v>12.12</v>
      </c>
      <c r="O284" s="1">
        <v>43384</v>
      </c>
      <c r="P284">
        <v>3.1991999999999998</v>
      </c>
      <c r="Q284">
        <v>3.0407000000000002</v>
      </c>
      <c r="R284">
        <v>0.1585</v>
      </c>
      <c r="T284" t="s">
        <v>2495</v>
      </c>
      <c r="U284">
        <v>2914</v>
      </c>
      <c r="V284">
        <v>4.6907580000855598</v>
      </c>
      <c r="W284">
        <v>8.8140000000000001</v>
      </c>
      <c r="Y284" s="1">
        <v>43367</v>
      </c>
      <c r="Z284">
        <v>318.78100000000001</v>
      </c>
      <c r="AB284" s="1">
        <v>43377</v>
      </c>
      <c r="AC284">
        <v>4.75</v>
      </c>
    </row>
    <row r="285" spans="2:29" x14ac:dyDescent="0.45">
      <c r="B285" s="1">
        <v>43370</v>
      </c>
      <c r="C285">
        <v>3.55</v>
      </c>
      <c r="E285" s="1">
        <v>43382</v>
      </c>
      <c r="F285">
        <v>60.3</v>
      </c>
      <c r="H285" t="s">
        <v>2504</v>
      </c>
      <c r="I285">
        <v>3.2086999999999999</v>
      </c>
      <c r="J285">
        <v>0.55239195021892795</v>
      </c>
      <c r="L285" s="1">
        <v>43370</v>
      </c>
      <c r="M285">
        <v>12.41</v>
      </c>
      <c r="O285" s="1">
        <v>43383</v>
      </c>
      <c r="P285">
        <v>3.2086999999999999</v>
      </c>
      <c r="Q285">
        <v>3.0318000000000001</v>
      </c>
      <c r="R285">
        <v>0.1769</v>
      </c>
      <c r="T285" t="s">
        <v>2494</v>
      </c>
      <c r="U285">
        <v>2905.97</v>
      </c>
      <c r="V285">
        <v>2.4762627703416502</v>
      </c>
      <c r="W285">
        <v>9.4626999999999999</v>
      </c>
      <c r="Y285" s="1">
        <v>43364</v>
      </c>
      <c r="Z285">
        <v>315.97800000000001</v>
      </c>
      <c r="AB285" s="1">
        <v>43376</v>
      </c>
      <c r="AC285">
        <v>4.4400000000000004</v>
      </c>
    </row>
    <row r="286" spans="2:29" x14ac:dyDescent="0.45">
      <c r="B286" s="1">
        <v>43369</v>
      </c>
      <c r="C286">
        <v>3.63</v>
      </c>
      <c r="E286" s="1">
        <v>43381</v>
      </c>
      <c r="F286">
        <v>60</v>
      </c>
      <c r="H286" t="s">
        <v>2503</v>
      </c>
      <c r="I286">
        <v>3.2545000000000002</v>
      </c>
      <c r="J286">
        <v>0.360956322380795</v>
      </c>
      <c r="L286" s="1">
        <v>43369</v>
      </c>
      <c r="M286">
        <v>12.89</v>
      </c>
      <c r="O286" s="1">
        <v>43382</v>
      </c>
      <c r="P286">
        <v>3.2545000000000002</v>
      </c>
      <c r="Q286">
        <v>3.0693000000000001</v>
      </c>
      <c r="R286">
        <v>0.1852</v>
      </c>
      <c r="T286" t="s">
        <v>2493</v>
      </c>
      <c r="U286">
        <v>2915.56</v>
      </c>
      <c r="V286">
        <v>7.9830542907265301</v>
      </c>
      <c r="W286">
        <v>9.0967000000000002</v>
      </c>
      <c r="Y286" s="1">
        <v>43363</v>
      </c>
      <c r="Z286">
        <v>315.89999999999998</v>
      </c>
      <c r="AB286" s="1">
        <v>43375</v>
      </c>
      <c r="AC286">
        <v>5.56</v>
      </c>
    </row>
    <row r="287" spans="2:29" x14ac:dyDescent="0.45">
      <c r="B287" s="1">
        <v>43368</v>
      </c>
      <c r="C287">
        <v>3.75</v>
      </c>
      <c r="E287" s="1">
        <v>43378</v>
      </c>
      <c r="F287">
        <v>60.3</v>
      </c>
      <c r="H287" t="s">
        <v>2502</v>
      </c>
      <c r="I287">
        <v>3.27</v>
      </c>
      <c r="J287">
        <v>0.79889828305402499</v>
      </c>
      <c r="L287" s="1">
        <v>43368</v>
      </c>
      <c r="M287">
        <v>12.42</v>
      </c>
      <c r="O287" s="1">
        <v>43381</v>
      </c>
      <c r="P287">
        <v>3.27</v>
      </c>
      <c r="Q287">
        <v>3.0638000000000001</v>
      </c>
      <c r="R287">
        <v>0.20619999999999999</v>
      </c>
      <c r="T287" t="s">
        <v>2492</v>
      </c>
      <c r="U287">
        <v>2919.37</v>
      </c>
      <c r="V287">
        <v>7.7003149048704804</v>
      </c>
      <c r="W287">
        <v>8.8079000000000001</v>
      </c>
      <c r="Y287" s="1">
        <v>43362</v>
      </c>
      <c r="Z287">
        <v>318.67500000000001</v>
      </c>
      <c r="AB287" s="1">
        <v>43374</v>
      </c>
      <c r="AC287">
        <v>5.19</v>
      </c>
    </row>
    <row r="288" spans="2:29" x14ac:dyDescent="0.45">
      <c r="B288" s="1">
        <v>43367</v>
      </c>
      <c r="C288">
        <v>3.72</v>
      </c>
      <c r="E288" s="1">
        <v>43377</v>
      </c>
      <c r="F288">
        <v>61.9</v>
      </c>
      <c r="H288" t="s">
        <v>2501</v>
      </c>
      <c r="I288">
        <v>3.2730000000000001</v>
      </c>
      <c r="J288">
        <v>0.86413601359971004</v>
      </c>
      <c r="L288" s="1">
        <v>43367</v>
      </c>
      <c r="M288">
        <v>12.2</v>
      </c>
      <c r="O288" s="1">
        <v>43378</v>
      </c>
      <c r="P288">
        <v>3.2730000000000001</v>
      </c>
      <c r="Q288">
        <v>3.0634000000000001</v>
      </c>
      <c r="R288">
        <v>0.20960000000000001</v>
      </c>
      <c r="T288" t="s">
        <v>2491</v>
      </c>
      <c r="U288">
        <v>2929.67</v>
      </c>
      <c r="V288">
        <v>6.0355933271855697</v>
      </c>
      <c r="W288">
        <v>8.3630999999999993</v>
      </c>
      <c r="Y288" s="1">
        <v>43361</v>
      </c>
      <c r="Z288">
        <v>318.02999999999997</v>
      </c>
      <c r="AB288" s="1">
        <v>43371</v>
      </c>
      <c r="AC288">
        <v>5.75</v>
      </c>
    </row>
    <row r="289" spans="2:29" x14ac:dyDescent="0.45">
      <c r="B289" s="1">
        <v>43364</v>
      </c>
      <c r="C289">
        <v>3.59</v>
      </c>
      <c r="E289" s="1">
        <v>43376</v>
      </c>
      <c r="F289">
        <v>57.46</v>
      </c>
      <c r="H289" t="s">
        <v>2500</v>
      </c>
      <c r="I289">
        <v>3.2361</v>
      </c>
      <c r="J289">
        <v>0.87442907087996502</v>
      </c>
      <c r="L289" s="1">
        <v>43364</v>
      </c>
      <c r="M289">
        <v>11.68</v>
      </c>
      <c r="O289" s="1">
        <v>43377</v>
      </c>
      <c r="P289">
        <v>3.2361</v>
      </c>
      <c r="Q289">
        <v>3.0449999999999999</v>
      </c>
      <c r="R289">
        <v>0.19109999999999999</v>
      </c>
      <c r="T289" t="s">
        <v>2490</v>
      </c>
      <c r="U289">
        <v>2930.75</v>
      </c>
      <c r="V289">
        <v>9.4450020963907306</v>
      </c>
      <c r="W289">
        <v>8.3093000000000004</v>
      </c>
      <c r="Y289" s="1">
        <v>43360</v>
      </c>
      <c r="Z289">
        <v>321.10000000000002</v>
      </c>
      <c r="AB289" s="1">
        <v>43370</v>
      </c>
      <c r="AC289">
        <v>6.22</v>
      </c>
    </row>
    <row r="290" spans="2:29" x14ac:dyDescent="0.45">
      <c r="B290" s="1">
        <v>43363</v>
      </c>
      <c r="C290">
        <v>3.56</v>
      </c>
      <c r="E290" s="1">
        <v>43375</v>
      </c>
      <c r="F290">
        <v>55.4709</v>
      </c>
      <c r="H290" t="s">
        <v>2499</v>
      </c>
      <c r="I290">
        <v>3.2273000000000001</v>
      </c>
      <c r="J290">
        <v>0.88029271646803098</v>
      </c>
      <c r="L290" s="1">
        <v>43363</v>
      </c>
      <c r="M290">
        <v>11.8</v>
      </c>
      <c r="O290" s="1">
        <v>43376</v>
      </c>
      <c r="P290">
        <v>3.2273000000000001</v>
      </c>
      <c r="Q290">
        <v>3.0402999999999998</v>
      </c>
      <c r="R290">
        <v>0.187</v>
      </c>
      <c r="T290" t="s">
        <v>2489</v>
      </c>
      <c r="U290">
        <v>2907.95</v>
      </c>
      <c r="V290">
        <v>7.2764056732958</v>
      </c>
      <c r="W290">
        <v>8.3970000000000002</v>
      </c>
      <c r="Y290" s="1">
        <v>43357</v>
      </c>
      <c r="Z290">
        <v>317.53699999999998</v>
      </c>
      <c r="AB290" s="1">
        <v>43369</v>
      </c>
      <c r="AC290">
        <v>6.25</v>
      </c>
    </row>
    <row r="291" spans="2:29" x14ac:dyDescent="0.45">
      <c r="B291" s="1">
        <v>43362</v>
      </c>
      <c r="C291">
        <v>3.63</v>
      </c>
      <c r="E291" s="1">
        <v>43374</v>
      </c>
      <c r="F291">
        <v>54.2</v>
      </c>
      <c r="H291" t="s">
        <v>2498</v>
      </c>
      <c r="I291">
        <v>3.1198000000000001</v>
      </c>
      <c r="J291">
        <v>0.22180979088699801</v>
      </c>
      <c r="L291" s="1">
        <v>43362</v>
      </c>
      <c r="M291">
        <v>11.75</v>
      </c>
      <c r="O291" s="1">
        <v>43375</v>
      </c>
      <c r="P291">
        <v>3.1198000000000001</v>
      </c>
      <c r="Q291">
        <v>2.9857999999999998</v>
      </c>
      <c r="R291">
        <v>0.13400000000000001</v>
      </c>
      <c r="T291" t="s">
        <v>2488</v>
      </c>
      <c r="U291">
        <v>2904.31</v>
      </c>
      <c r="V291">
        <v>8.3599962912727008</v>
      </c>
      <c r="W291">
        <v>8.968</v>
      </c>
      <c r="Y291" s="1">
        <v>43356</v>
      </c>
      <c r="Z291">
        <v>319.11200000000002</v>
      </c>
      <c r="AB291" s="1">
        <v>43368</v>
      </c>
      <c r="AC291">
        <v>5.5</v>
      </c>
    </row>
    <row r="292" spans="2:29" x14ac:dyDescent="0.45">
      <c r="B292" s="1">
        <v>43361</v>
      </c>
      <c r="C292">
        <v>3.53</v>
      </c>
      <c r="E292" s="1">
        <v>43371</v>
      </c>
      <c r="F292">
        <v>55.7</v>
      </c>
      <c r="H292" t="s">
        <v>2497</v>
      </c>
      <c r="I292">
        <v>3.1364999999999998</v>
      </c>
      <c r="J292">
        <v>0.40955422921350398</v>
      </c>
      <c r="L292" s="1">
        <v>43361</v>
      </c>
      <c r="M292">
        <v>12.79</v>
      </c>
      <c r="O292" s="1">
        <v>43374</v>
      </c>
      <c r="P292">
        <v>3.1364999999999998</v>
      </c>
      <c r="Q292">
        <v>2.9921000000000002</v>
      </c>
      <c r="R292">
        <v>0.1444</v>
      </c>
      <c r="T292" t="s">
        <v>2487</v>
      </c>
      <c r="U292">
        <v>2888.8</v>
      </c>
      <c r="V292">
        <v>7.1585840901875102</v>
      </c>
      <c r="W292">
        <v>9.5013000000000005</v>
      </c>
      <c r="Y292" s="1">
        <v>43355</v>
      </c>
      <c r="Z292">
        <v>324.25799999999998</v>
      </c>
      <c r="AB292" s="1">
        <v>43367</v>
      </c>
      <c r="AC292">
        <v>5.5</v>
      </c>
    </row>
    <row r="293" spans="2:29" x14ac:dyDescent="0.45">
      <c r="B293" s="1">
        <v>43360</v>
      </c>
      <c r="C293">
        <v>3.47</v>
      </c>
      <c r="E293" s="1">
        <v>43370</v>
      </c>
      <c r="F293">
        <v>54.96</v>
      </c>
      <c r="H293" t="s">
        <v>2496</v>
      </c>
      <c r="I293">
        <v>3.1202999999999999</v>
      </c>
      <c r="J293">
        <v>0.37913761793487899</v>
      </c>
      <c r="L293" s="1">
        <v>43360</v>
      </c>
      <c r="M293">
        <v>13.68</v>
      </c>
      <c r="O293" s="1">
        <v>43371</v>
      </c>
      <c r="P293">
        <v>3.1202999999999999</v>
      </c>
      <c r="Q293">
        <v>2.9893999999999998</v>
      </c>
      <c r="R293">
        <v>0.13089999999999999</v>
      </c>
      <c r="T293" t="s">
        <v>2486</v>
      </c>
      <c r="U293">
        <v>2904.98</v>
      </c>
      <c r="V293">
        <v>4.0249849730023799</v>
      </c>
      <c r="W293">
        <v>8.1084999999999994</v>
      </c>
      <c r="Y293" s="1">
        <v>43354</v>
      </c>
      <c r="Z293">
        <v>325.31</v>
      </c>
      <c r="AB293" s="1">
        <v>43364</v>
      </c>
      <c r="AC293">
        <v>6.19</v>
      </c>
    </row>
    <row r="294" spans="2:29" x14ac:dyDescent="0.45">
      <c r="B294" s="1">
        <v>43357</v>
      </c>
      <c r="C294">
        <v>3.44</v>
      </c>
      <c r="E294" s="1">
        <v>43369</v>
      </c>
      <c r="F294">
        <v>56.378500000000003</v>
      </c>
      <c r="H294" t="s">
        <v>2495</v>
      </c>
      <c r="I294">
        <v>3.1143000000000001</v>
      </c>
      <c r="J294">
        <v>0.42974253920225303</v>
      </c>
      <c r="L294" s="1">
        <v>43357</v>
      </c>
      <c r="M294">
        <v>12.07</v>
      </c>
      <c r="O294" s="1">
        <v>43370</v>
      </c>
      <c r="P294">
        <v>3.1143000000000001</v>
      </c>
      <c r="Q294">
        <v>2.9963000000000002</v>
      </c>
      <c r="R294">
        <v>0.11799999999999999</v>
      </c>
      <c r="T294" t="s">
        <v>2485</v>
      </c>
      <c r="U294">
        <v>2904.18</v>
      </c>
      <c r="V294">
        <v>3.4520016535155502</v>
      </c>
      <c r="W294">
        <v>8.3369999999999997</v>
      </c>
      <c r="Y294" s="1">
        <v>43353</v>
      </c>
      <c r="Z294">
        <v>327.09800000000001</v>
      </c>
      <c r="AB294" s="1">
        <v>43363</v>
      </c>
      <c r="AC294">
        <v>6.5</v>
      </c>
    </row>
    <row r="295" spans="2:29" x14ac:dyDescent="0.45">
      <c r="B295" s="1">
        <v>43356</v>
      </c>
      <c r="C295">
        <v>3.35</v>
      </c>
      <c r="E295" s="1">
        <v>43368</v>
      </c>
      <c r="F295">
        <v>56.77</v>
      </c>
      <c r="H295" t="s">
        <v>2494</v>
      </c>
      <c r="I295">
        <v>3.1116999999999999</v>
      </c>
      <c r="J295">
        <v>0.42608301225621897</v>
      </c>
      <c r="L295" s="1">
        <v>43356</v>
      </c>
      <c r="M295">
        <v>12.37</v>
      </c>
      <c r="O295" s="1">
        <v>43369</v>
      </c>
      <c r="P295">
        <v>3.1116999999999999</v>
      </c>
      <c r="Q295">
        <v>2.9885999999999999</v>
      </c>
      <c r="R295">
        <v>0.1231</v>
      </c>
      <c r="T295" t="s">
        <v>2484</v>
      </c>
      <c r="U295">
        <v>2888.92</v>
      </c>
      <c r="V295">
        <v>4.0593522685235301</v>
      </c>
      <c r="W295">
        <v>9.0257000000000005</v>
      </c>
      <c r="Y295" s="1">
        <v>43350</v>
      </c>
      <c r="Z295">
        <v>331.41500000000002</v>
      </c>
      <c r="AB295" s="1">
        <v>43362</v>
      </c>
      <c r="AC295">
        <v>5.75</v>
      </c>
    </row>
    <row r="296" spans="2:29" x14ac:dyDescent="0.45">
      <c r="B296" s="1">
        <v>43355</v>
      </c>
      <c r="C296">
        <v>3.42</v>
      </c>
      <c r="E296" s="1">
        <v>43367</v>
      </c>
      <c r="F296">
        <v>57.522100000000002</v>
      </c>
      <c r="H296" t="s">
        <v>2493</v>
      </c>
      <c r="I296">
        <v>3.1528999999999998</v>
      </c>
      <c r="J296">
        <v>0.151404535379011</v>
      </c>
      <c r="L296" s="1">
        <v>43355</v>
      </c>
      <c r="M296">
        <v>13.14</v>
      </c>
      <c r="O296" s="1">
        <v>43368</v>
      </c>
      <c r="P296">
        <v>3.1528999999999998</v>
      </c>
      <c r="Q296">
        <v>3.0064000000000002</v>
      </c>
      <c r="R296">
        <v>0.14649999999999999</v>
      </c>
      <c r="T296" t="s">
        <v>2483</v>
      </c>
      <c r="U296">
        <v>2887.89</v>
      </c>
      <c r="V296">
        <v>5.5710975637464299</v>
      </c>
      <c r="W296">
        <v>9.2628000000000004</v>
      </c>
      <c r="Y296" s="1">
        <v>43349</v>
      </c>
      <c r="Z296">
        <v>330.90699999999998</v>
      </c>
      <c r="AB296" s="1">
        <v>43361</v>
      </c>
      <c r="AC296">
        <v>5.75</v>
      </c>
    </row>
    <row r="297" spans="2:29" x14ac:dyDescent="0.45">
      <c r="B297" s="1">
        <v>43354</v>
      </c>
      <c r="C297">
        <v>3.51</v>
      </c>
      <c r="E297" s="1">
        <v>43364</v>
      </c>
      <c r="F297">
        <v>57.090699999999998</v>
      </c>
      <c r="H297" t="s">
        <v>2492</v>
      </c>
      <c r="I297">
        <v>3.1446999999999998</v>
      </c>
      <c r="J297">
        <v>0.15263595033062899</v>
      </c>
      <c r="L297" s="1">
        <v>43354</v>
      </c>
      <c r="M297">
        <v>13.22</v>
      </c>
      <c r="O297" s="1">
        <v>43367</v>
      </c>
      <c r="P297">
        <v>3.1446999999999998</v>
      </c>
      <c r="Q297">
        <v>2.9874999999999998</v>
      </c>
      <c r="R297">
        <v>0.15720000000000001</v>
      </c>
      <c r="T297" t="s">
        <v>2482</v>
      </c>
      <c r="U297">
        <v>2877.13</v>
      </c>
      <c r="V297">
        <v>3.9781774502152301</v>
      </c>
      <c r="W297">
        <v>9.8670000000000009</v>
      </c>
      <c r="Y297" s="1">
        <v>43348</v>
      </c>
      <c r="Z297">
        <v>332.70699999999999</v>
      </c>
      <c r="AB297" s="1">
        <v>43360</v>
      </c>
      <c r="AC297">
        <v>6.5</v>
      </c>
    </row>
    <row r="298" spans="2:29" x14ac:dyDescent="0.45">
      <c r="B298" s="1">
        <v>43353</v>
      </c>
      <c r="C298">
        <v>3.6</v>
      </c>
      <c r="E298" s="1">
        <v>43363</v>
      </c>
      <c r="F298">
        <v>57.35</v>
      </c>
      <c r="H298" t="s">
        <v>2491</v>
      </c>
      <c r="I298">
        <v>3.125</v>
      </c>
      <c r="J298">
        <v>0.47146931678176801</v>
      </c>
      <c r="L298" s="1">
        <v>43353</v>
      </c>
      <c r="M298">
        <v>14.16</v>
      </c>
      <c r="O298" s="1">
        <v>43364</v>
      </c>
      <c r="P298">
        <v>3.125</v>
      </c>
      <c r="Q298">
        <v>2.9792999999999998</v>
      </c>
      <c r="R298">
        <v>0.1457</v>
      </c>
      <c r="T298" t="s">
        <v>2481</v>
      </c>
      <c r="U298">
        <v>2871.68</v>
      </c>
      <c r="V298">
        <v>1.38166460248845</v>
      </c>
      <c r="W298">
        <v>10.3401</v>
      </c>
      <c r="Y298" s="1">
        <v>43347</v>
      </c>
      <c r="Z298">
        <v>332.87</v>
      </c>
      <c r="AB298" s="1">
        <v>43357</v>
      </c>
      <c r="AC298">
        <v>6.75</v>
      </c>
    </row>
    <row r="299" spans="2:29" x14ac:dyDescent="0.45">
      <c r="B299" s="1">
        <v>43350</v>
      </c>
      <c r="C299">
        <v>3.6</v>
      </c>
      <c r="E299" s="1">
        <v>43362</v>
      </c>
      <c r="F299">
        <v>56.83</v>
      </c>
      <c r="H299" t="s">
        <v>2490</v>
      </c>
      <c r="I299">
        <v>3.1282999999999999</v>
      </c>
      <c r="J299">
        <v>0.50637739549338701</v>
      </c>
      <c r="L299" s="1">
        <v>43350</v>
      </c>
      <c r="M299">
        <v>14.88</v>
      </c>
      <c r="O299" s="1">
        <v>43363</v>
      </c>
      <c r="P299">
        <v>3.1282999999999999</v>
      </c>
      <c r="Q299">
        <v>2.988</v>
      </c>
      <c r="R299">
        <v>0.14030000000000001</v>
      </c>
      <c r="T299" t="s">
        <v>2480</v>
      </c>
      <c r="U299">
        <v>2878.05</v>
      </c>
      <c r="V299">
        <v>2.6459382609277</v>
      </c>
      <c r="W299">
        <v>10.4527</v>
      </c>
      <c r="Y299" s="1">
        <v>43343</v>
      </c>
      <c r="Z299">
        <v>330.08199999999999</v>
      </c>
      <c r="AB299" s="1">
        <v>43356</v>
      </c>
      <c r="AC299">
        <v>6.94</v>
      </c>
    </row>
    <row r="300" spans="2:29" x14ac:dyDescent="0.45">
      <c r="B300" s="1">
        <v>43349</v>
      </c>
      <c r="C300">
        <v>3.67</v>
      </c>
      <c r="E300" s="1">
        <v>43361</v>
      </c>
      <c r="F300">
        <v>56.4</v>
      </c>
      <c r="H300" t="s">
        <v>2489</v>
      </c>
      <c r="I300">
        <v>3.1200999999999999</v>
      </c>
      <c r="J300">
        <v>0.50141798930632597</v>
      </c>
      <c r="L300" s="1">
        <v>43349</v>
      </c>
      <c r="M300">
        <v>14.65</v>
      </c>
      <c r="O300" s="1">
        <v>43362</v>
      </c>
      <c r="P300">
        <v>3.1200999999999999</v>
      </c>
      <c r="Q300">
        <v>2.9668000000000001</v>
      </c>
      <c r="R300">
        <v>0.15329999999999999</v>
      </c>
      <c r="T300" t="s">
        <v>2479</v>
      </c>
      <c r="U300">
        <v>2888.6</v>
      </c>
      <c r="V300">
        <v>3.1061727585018102</v>
      </c>
      <c r="W300">
        <v>10.026199999999999</v>
      </c>
      <c r="Y300" s="1">
        <v>43342</v>
      </c>
      <c r="Z300">
        <v>333.375</v>
      </c>
      <c r="AB300" s="1">
        <v>43355</v>
      </c>
      <c r="AC300">
        <v>6.75</v>
      </c>
    </row>
    <row r="301" spans="2:29" x14ac:dyDescent="0.45">
      <c r="B301" s="1">
        <v>43348</v>
      </c>
      <c r="C301">
        <v>3.66</v>
      </c>
      <c r="E301" s="1">
        <v>43360</v>
      </c>
      <c r="F301">
        <v>55.448500000000003</v>
      </c>
      <c r="H301" t="s">
        <v>2488</v>
      </c>
      <c r="I301">
        <v>3.1143000000000001</v>
      </c>
      <c r="J301">
        <v>0.49262967835890498</v>
      </c>
      <c r="L301" s="1">
        <v>43348</v>
      </c>
      <c r="M301">
        <v>13.91</v>
      </c>
      <c r="O301" s="1">
        <v>43361</v>
      </c>
      <c r="P301">
        <v>3.1143000000000001</v>
      </c>
      <c r="Q301">
        <v>2.9657</v>
      </c>
      <c r="R301">
        <v>0.14860000000000001</v>
      </c>
      <c r="T301" t="s">
        <v>2478</v>
      </c>
      <c r="U301">
        <v>2896.72</v>
      </c>
      <c r="V301">
        <v>6.8901217032460798</v>
      </c>
      <c r="W301">
        <v>9.3276000000000003</v>
      </c>
      <c r="Y301" s="1">
        <v>43341</v>
      </c>
      <c r="Z301">
        <v>326.29599999999999</v>
      </c>
      <c r="AB301" s="1">
        <v>43354</v>
      </c>
      <c r="AC301">
        <v>6.87</v>
      </c>
    </row>
    <row r="302" spans="2:29" x14ac:dyDescent="0.45">
      <c r="B302" s="1">
        <v>43347</v>
      </c>
      <c r="C302">
        <v>3.83</v>
      </c>
      <c r="E302" s="1">
        <v>43357</v>
      </c>
      <c r="F302">
        <v>56</v>
      </c>
      <c r="H302" t="s">
        <v>2487</v>
      </c>
      <c r="I302">
        <v>3.0531000000000001</v>
      </c>
      <c r="J302">
        <v>0.29634473168929398</v>
      </c>
      <c r="L302" s="1">
        <v>43347</v>
      </c>
      <c r="M302">
        <v>13.16</v>
      </c>
      <c r="O302" s="1">
        <v>43360</v>
      </c>
      <c r="P302">
        <v>3.0531000000000001</v>
      </c>
      <c r="Q302">
        <v>2.9447999999999999</v>
      </c>
      <c r="R302">
        <v>0.10829999999999999</v>
      </c>
      <c r="T302" t="s">
        <v>2476</v>
      </c>
      <c r="U302">
        <v>2901.52</v>
      </c>
      <c r="V302">
        <v>6.6774486810891203</v>
      </c>
      <c r="W302">
        <v>8.6654999999999998</v>
      </c>
      <c r="Y302" s="1">
        <v>43340</v>
      </c>
      <c r="Z302">
        <v>324.86200000000002</v>
      </c>
      <c r="AB302" s="1">
        <v>43353</v>
      </c>
      <c r="AC302">
        <v>6.25</v>
      </c>
    </row>
    <row r="303" spans="2:29" x14ac:dyDescent="0.45">
      <c r="B303" s="1">
        <v>43343</v>
      </c>
      <c r="C303">
        <v>3.84</v>
      </c>
      <c r="E303" s="1">
        <v>43356</v>
      </c>
      <c r="F303">
        <v>54.9</v>
      </c>
      <c r="H303" t="s">
        <v>2486</v>
      </c>
      <c r="I303">
        <v>3.0644999999999998</v>
      </c>
      <c r="J303">
        <v>0.449116002090032</v>
      </c>
      <c r="L303" s="1">
        <v>43343</v>
      </c>
      <c r="M303">
        <v>12.86</v>
      </c>
      <c r="O303" s="1">
        <v>43357</v>
      </c>
      <c r="P303">
        <v>3.0644999999999998</v>
      </c>
      <c r="Q303">
        <v>2.9577</v>
      </c>
      <c r="R303">
        <v>0.10680000000000001</v>
      </c>
      <c r="T303" t="s">
        <v>2475</v>
      </c>
      <c r="U303">
        <v>2901.13</v>
      </c>
      <c r="V303">
        <v>8.8092135847790303</v>
      </c>
      <c r="W303">
        <v>9.4826999999999995</v>
      </c>
      <c r="Y303" s="1">
        <v>43339</v>
      </c>
      <c r="Z303">
        <v>324.38900000000001</v>
      </c>
      <c r="AB303" s="1">
        <v>43350</v>
      </c>
      <c r="AC303">
        <v>6.25</v>
      </c>
    </row>
    <row r="304" spans="2:29" x14ac:dyDescent="0.45">
      <c r="B304" s="1">
        <v>43342</v>
      </c>
      <c r="C304">
        <v>3.71</v>
      </c>
      <c r="E304" s="1">
        <v>43355</v>
      </c>
      <c r="F304">
        <v>55.2</v>
      </c>
      <c r="H304" t="s">
        <v>2485</v>
      </c>
      <c r="I304">
        <v>3.0405000000000002</v>
      </c>
      <c r="J304">
        <v>0.48915762626512699</v>
      </c>
      <c r="L304" s="1">
        <v>43342</v>
      </c>
      <c r="M304">
        <v>13.53</v>
      </c>
      <c r="O304" s="1">
        <v>43356</v>
      </c>
      <c r="P304">
        <v>3.0405000000000002</v>
      </c>
      <c r="Q304">
        <v>2.9367000000000001</v>
      </c>
      <c r="R304">
        <v>0.1038</v>
      </c>
      <c r="T304" t="s">
        <v>2474</v>
      </c>
      <c r="U304">
        <v>2914.04</v>
      </c>
      <c r="V304">
        <v>5.20036253861739</v>
      </c>
      <c r="W304">
        <v>8.6759000000000004</v>
      </c>
      <c r="Y304" s="1">
        <v>43336</v>
      </c>
      <c r="Z304">
        <v>328.9</v>
      </c>
      <c r="AB304" s="1">
        <v>43349</v>
      </c>
      <c r="AC304">
        <v>6.25</v>
      </c>
    </row>
    <row r="305" spans="2:29" x14ac:dyDescent="0.45">
      <c r="B305" s="1">
        <v>43341</v>
      </c>
      <c r="C305">
        <v>3.67</v>
      </c>
      <c r="E305" s="1">
        <v>43354</v>
      </c>
      <c r="F305">
        <v>57.001199999999997</v>
      </c>
      <c r="H305" t="s">
        <v>2484</v>
      </c>
      <c r="I305">
        <v>3.0306999999999999</v>
      </c>
      <c r="J305">
        <v>0.67722757130327704</v>
      </c>
      <c r="L305" s="1">
        <v>43341</v>
      </c>
      <c r="M305">
        <v>12.25</v>
      </c>
      <c r="O305" s="1">
        <v>43355</v>
      </c>
      <c r="P305">
        <v>3.0306999999999999</v>
      </c>
      <c r="Q305">
        <v>2.9272999999999998</v>
      </c>
      <c r="R305">
        <v>0.10340000000000001</v>
      </c>
      <c r="T305" t="s">
        <v>2473</v>
      </c>
      <c r="U305">
        <v>2897.52</v>
      </c>
      <c r="V305">
        <v>7.2762879195943002</v>
      </c>
      <c r="W305">
        <v>8.8667999999999996</v>
      </c>
      <c r="Y305" s="1">
        <v>43335</v>
      </c>
      <c r="Z305">
        <v>331.82600000000002</v>
      </c>
      <c r="AB305" s="1">
        <v>43348</v>
      </c>
      <c r="AC305">
        <v>6.12</v>
      </c>
    </row>
    <row r="306" spans="2:29" x14ac:dyDescent="0.45">
      <c r="B306" s="1">
        <v>43340</v>
      </c>
      <c r="C306">
        <v>3.73</v>
      </c>
      <c r="E306" s="1">
        <v>43353</v>
      </c>
      <c r="F306">
        <v>57.0565</v>
      </c>
      <c r="H306" t="s">
        <v>2483</v>
      </c>
      <c r="I306">
        <v>3.0457000000000001</v>
      </c>
      <c r="J306">
        <v>0.73744645003326703</v>
      </c>
      <c r="L306" s="1">
        <v>43340</v>
      </c>
      <c r="M306">
        <v>12.5</v>
      </c>
      <c r="O306" s="1">
        <v>43354</v>
      </c>
      <c r="P306">
        <v>3.0457000000000001</v>
      </c>
      <c r="Q306">
        <v>2.9333999999999998</v>
      </c>
      <c r="R306">
        <v>0.1123</v>
      </c>
      <c r="T306" t="s">
        <v>2472</v>
      </c>
      <c r="U306">
        <v>2896.74</v>
      </c>
      <c r="V306">
        <v>7.5171971723842796</v>
      </c>
      <c r="W306">
        <v>8.6280000000000001</v>
      </c>
      <c r="Y306" s="1">
        <v>43334</v>
      </c>
      <c r="Z306">
        <v>329.84199999999998</v>
      </c>
      <c r="AB306" s="1">
        <v>43347</v>
      </c>
      <c r="AC306">
        <v>6.5</v>
      </c>
    </row>
    <row r="307" spans="2:29" x14ac:dyDescent="0.45">
      <c r="B307" s="1">
        <v>43339</v>
      </c>
      <c r="C307">
        <v>3.7</v>
      </c>
      <c r="E307" s="1">
        <v>43350</v>
      </c>
      <c r="F307">
        <v>57.568899999999999</v>
      </c>
      <c r="H307" t="s">
        <v>2482</v>
      </c>
      <c r="I307">
        <v>2.9940000000000002</v>
      </c>
      <c r="J307">
        <v>0.66339971610887505</v>
      </c>
      <c r="L307" s="1">
        <v>43339</v>
      </c>
      <c r="M307">
        <v>12.16</v>
      </c>
      <c r="O307" s="1">
        <v>43353</v>
      </c>
      <c r="P307">
        <v>2.9940000000000002</v>
      </c>
      <c r="Q307">
        <v>2.8997999999999999</v>
      </c>
      <c r="R307">
        <v>9.4200000000000006E-2</v>
      </c>
      <c r="T307" t="s">
        <v>2471</v>
      </c>
      <c r="U307">
        <v>2874.69</v>
      </c>
      <c r="V307">
        <v>5.5865500521085103</v>
      </c>
      <c r="W307">
        <v>8.4047000000000001</v>
      </c>
      <c r="Y307" s="1">
        <v>43333</v>
      </c>
      <c r="Z307">
        <v>331.57900000000001</v>
      </c>
      <c r="AB307" s="1">
        <v>43343</v>
      </c>
      <c r="AC307">
        <v>7</v>
      </c>
    </row>
    <row r="308" spans="2:29" x14ac:dyDescent="0.45">
      <c r="B308" s="1">
        <v>43336</v>
      </c>
      <c r="C308">
        <v>3.72</v>
      </c>
      <c r="E308" s="1">
        <v>43349</v>
      </c>
      <c r="F308">
        <v>57.3</v>
      </c>
      <c r="H308" t="s">
        <v>2481</v>
      </c>
      <c r="I308">
        <v>3.004</v>
      </c>
      <c r="J308">
        <v>0.66454264974743205</v>
      </c>
      <c r="L308" s="1">
        <v>43336</v>
      </c>
      <c r="M308">
        <v>11.99</v>
      </c>
      <c r="O308" s="1">
        <v>43350</v>
      </c>
      <c r="P308">
        <v>3.004</v>
      </c>
      <c r="Q308">
        <v>2.8955000000000002</v>
      </c>
      <c r="R308">
        <v>0.1085</v>
      </c>
      <c r="T308" t="s">
        <v>2470</v>
      </c>
      <c r="U308">
        <v>2856.98</v>
      </c>
      <c r="V308">
        <v>3.1889786770353701</v>
      </c>
      <c r="W308">
        <v>8.8415999999999997</v>
      </c>
      <c r="Y308" s="1">
        <v>43332</v>
      </c>
      <c r="Z308">
        <v>334.88200000000001</v>
      </c>
      <c r="AB308" s="1">
        <v>43342</v>
      </c>
      <c r="AC308">
        <v>7.5</v>
      </c>
    </row>
    <row r="309" spans="2:29" x14ac:dyDescent="0.45">
      <c r="B309" s="1">
        <v>43335</v>
      </c>
      <c r="C309">
        <v>3.8</v>
      </c>
      <c r="E309" s="1">
        <v>43348</v>
      </c>
      <c r="F309">
        <v>57.162199999999999</v>
      </c>
      <c r="H309" t="s">
        <v>2480</v>
      </c>
      <c r="I309">
        <v>2.9369999999999998</v>
      </c>
      <c r="J309">
        <v>0.42112134039173998</v>
      </c>
      <c r="L309" s="1">
        <v>43335</v>
      </c>
      <c r="M309">
        <v>12.41</v>
      </c>
      <c r="O309" s="1">
        <v>43349</v>
      </c>
      <c r="P309">
        <v>2.9369999999999998</v>
      </c>
      <c r="Q309">
        <v>2.8233000000000001</v>
      </c>
      <c r="R309">
        <v>0.1137</v>
      </c>
      <c r="T309" t="s">
        <v>2469</v>
      </c>
      <c r="U309">
        <v>2861.82</v>
      </c>
      <c r="V309">
        <v>2.5640718586313298</v>
      </c>
      <c r="W309">
        <v>8.7937999999999992</v>
      </c>
      <c r="Y309" s="1">
        <v>43329</v>
      </c>
      <c r="Z309">
        <v>335.19400000000002</v>
      </c>
      <c r="AB309" s="1">
        <v>43341</v>
      </c>
      <c r="AC309">
        <v>7.37</v>
      </c>
    </row>
    <row r="310" spans="2:29" x14ac:dyDescent="0.45">
      <c r="B310" s="1">
        <v>43334</v>
      </c>
      <c r="C310">
        <v>3.88</v>
      </c>
      <c r="E310" s="1">
        <v>43347</v>
      </c>
      <c r="F310">
        <v>57.959699999999998</v>
      </c>
      <c r="H310" t="s">
        <v>2479</v>
      </c>
      <c r="I310">
        <v>2.9634999999999998</v>
      </c>
      <c r="J310">
        <v>0.30627101288456299</v>
      </c>
      <c r="L310" s="1">
        <v>43334</v>
      </c>
      <c r="M310">
        <v>12.25</v>
      </c>
      <c r="O310" s="1">
        <v>43348</v>
      </c>
      <c r="P310">
        <v>2.9634999999999998</v>
      </c>
      <c r="Q310">
        <v>2.8393000000000002</v>
      </c>
      <c r="R310">
        <v>0.1242</v>
      </c>
      <c r="T310" t="s">
        <v>2468</v>
      </c>
      <c r="U310">
        <v>2862.96</v>
      </c>
      <c r="V310">
        <v>4.3446674880943803</v>
      </c>
      <c r="W310">
        <v>9.0437999999999992</v>
      </c>
      <c r="Y310" s="1">
        <v>43328</v>
      </c>
      <c r="Z310">
        <v>334.69799999999998</v>
      </c>
      <c r="AB310" s="1">
        <v>43340</v>
      </c>
      <c r="AC310">
        <v>7.25</v>
      </c>
    </row>
    <row r="311" spans="2:29" x14ac:dyDescent="0.45">
      <c r="B311" s="1">
        <v>43333</v>
      </c>
      <c r="C311">
        <v>3.76</v>
      </c>
      <c r="E311" s="1">
        <v>43346</v>
      </c>
      <c r="F311">
        <v>57</v>
      </c>
      <c r="H311" t="s">
        <v>2478</v>
      </c>
      <c r="I311">
        <v>2.9647000000000001</v>
      </c>
      <c r="J311">
        <v>0.43059602103750999</v>
      </c>
      <c r="L311" s="1">
        <v>43333</v>
      </c>
      <c r="M311">
        <v>12.86</v>
      </c>
      <c r="O311" s="1">
        <v>43347</v>
      </c>
      <c r="P311">
        <v>2.9647000000000001</v>
      </c>
      <c r="Q311">
        <v>2.8435000000000001</v>
      </c>
      <c r="R311">
        <v>0.1212</v>
      </c>
      <c r="T311" t="s">
        <v>2467</v>
      </c>
      <c r="U311">
        <v>2857.05</v>
      </c>
      <c r="V311">
        <v>10.5467849303744</v>
      </c>
      <c r="W311">
        <v>8.7988</v>
      </c>
      <c r="Y311" s="1">
        <v>43327</v>
      </c>
      <c r="Z311">
        <v>338.30099999999999</v>
      </c>
      <c r="AB311" s="1">
        <v>43339</v>
      </c>
      <c r="AC311">
        <v>7.75</v>
      </c>
    </row>
    <row r="312" spans="2:29" x14ac:dyDescent="0.45">
      <c r="B312" s="1">
        <v>43332</v>
      </c>
      <c r="C312">
        <v>3.87</v>
      </c>
      <c r="E312" s="1">
        <v>43343</v>
      </c>
      <c r="F312">
        <v>57.851799999999997</v>
      </c>
      <c r="H312" t="s">
        <v>2477</v>
      </c>
      <c r="I312">
        <v>2.9279999999999999</v>
      </c>
      <c r="J312">
        <v>0.234596923821836</v>
      </c>
      <c r="L312" s="1">
        <v>43332</v>
      </c>
      <c r="M312">
        <v>12.49</v>
      </c>
      <c r="O312" s="1">
        <v>43346</v>
      </c>
      <c r="P312">
        <v>2.9279999999999999</v>
      </c>
      <c r="Q312">
        <v>2.8269000000000002</v>
      </c>
      <c r="R312">
        <v>0.1011</v>
      </c>
      <c r="T312" t="s">
        <v>2466</v>
      </c>
      <c r="U312">
        <v>2850.13</v>
      </c>
      <c r="V312">
        <v>11.2990775612455</v>
      </c>
      <c r="W312">
        <v>8.6755999999999993</v>
      </c>
      <c r="Y312" s="1">
        <v>43326</v>
      </c>
      <c r="Z312">
        <v>332.64499999999998</v>
      </c>
      <c r="AB312" s="1">
        <v>43336</v>
      </c>
      <c r="AC312">
        <v>7.81</v>
      </c>
    </row>
    <row r="313" spans="2:29" x14ac:dyDescent="0.45">
      <c r="B313" s="1">
        <v>43329</v>
      </c>
      <c r="C313">
        <v>3.81</v>
      </c>
      <c r="E313" s="1">
        <v>43342</v>
      </c>
      <c r="F313">
        <v>56.92</v>
      </c>
      <c r="H313" t="s">
        <v>2476</v>
      </c>
      <c r="I313">
        <v>2.9304999999999999</v>
      </c>
      <c r="J313">
        <v>0.39248844993621701</v>
      </c>
      <c r="L313" s="1">
        <v>43329</v>
      </c>
      <c r="M313">
        <v>12.64</v>
      </c>
      <c r="O313" s="1">
        <v>43343</v>
      </c>
      <c r="P313">
        <v>2.9304999999999999</v>
      </c>
      <c r="Q313">
        <v>2.8243999999999998</v>
      </c>
      <c r="R313">
        <v>0.1061</v>
      </c>
      <c r="T313" t="s">
        <v>2465</v>
      </c>
      <c r="U313">
        <v>2840.69</v>
      </c>
      <c r="V313">
        <v>12.3304067997215</v>
      </c>
      <c r="W313">
        <v>9.2728999999999999</v>
      </c>
      <c r="Y313" s="1">
        <v>43325</v>
      </c>
      <c r="Z313">
        <v>335.64600000000002</v>
      </c>
      <c r="AB313" s="1">
        <v>43335</v>
      </c>
      <c r="AC313">
        <v>7.25</v>
      </c>
    </row>
    <row r="314" spans="2:29" x14ac:dyDescent="0.45">
      <c r="B314" s="1">
        <v>43328</v>
      </c>
      <c r="C314">
        <v>3.78</v>
      </c>
      <c r="E314" s="1">
        <v>43341</v>
      </c>
      <c r="F314">
        <v>57.1</v>
      </c>
      <c r="H314" t="s">
        <v>2475</v>
      </c>
      <c r="I314">
        <v>2.9304999999999999</v>
      </c>
      <c r="J314">
        <v>0.47110267812159001</v>
      </c>
      <c r="L314" s="1">
        <v>43328</v>
      </c>
      <c r="M314">
        <v>13.45</v>
      </c>
      <c r="O314" s="1">
        <v>43342</v>
      </c>
      <c r="P314">
        <v>2.9304999999999999</v>
      </c>
      <c r="Q314">
        <v>2.8357999999999999</v>
      </c>
      <c r="R314">
        <v>9.4700000000000006E-2</v>
      </c>
      <c r="T314" t="s">
        <v>2464</v>
      </c>
      <c r="U314">
        <v>2818.37</v>
      </c>
      <c r="V314">
        <v>10.505462068079201</v>
      </c>
      <c r="W314">
        <v>10.411099999999999</v>
      </c>
      <c r="Y314" s="1">
        <v>43322</v>
      </c>
      <c r="Z314">
        <v>332.84899999999999</v>
      </c>
      <c r="AB314" s="1">
        <v>43334</v>
      </c>
      <c r="AC314">
        <v>7.5</v>
      </c>
    </row>
    <row r="315" spans="2:29" x14ac:dyDescent="0.45">
      <c r="B315" s="1">
        <v>43327</v>
      </c>
      <c r="C315">
        <v>3.9</v>
      </c>
      <c r="E315" s="1">
        <v>43340</v>
      </c>
      <c r="F315">
        <v>58.007800000000003</v>
      </c>
      <c r="H315" t="s">
        <v>2474</v>
      </c>
      <c r="I315">
        <v>2.9586999999999999</v>
      </c>
      <c r="J315">
        <v>0.35760331840369503</v>
      </c>
      <c r="L315" s="1">
        <v>43327</v>
      </c>
      <c r="M315">
        <v>14.64</v>
      </c>
      <c r="O315" s="1">
        <v>43341</v>
      </c>
      <c r="P315">
        <v>2.9586999999999999</v>
      </c>
      <c r="Q315">
        <v>2.8538000000000001</v>
      </c>
      <c r="R315">
        <v>0.10489999999999999</v>
      </c>
      <c r="T315" t="s">
        <v>2463</v>
      </c>
      <c r="U315">
        <v>2839.96</v>
      </c>
      <c r="V315">
        <v>9.3110141104759805</v>
      </c>
      <c r="W315">
        <v>9.2902000000000005</v>
      </c>
      <c r="Y315" s="1">
        <v>43321</v>
      </c>
      <c r="Z315">
        <v>328.07900000000001</v>
      </c>
      <c r="AB315" s="1">
        <v>43333</v>
      </c>
      <c r="AC315">
        <v>7.09</v>
      </c>
    </row>
    <row r="316" spans="2:29" x14ac:dyDescent="0.45">
      <c r="B316" s="1">
        <v>43326</v>
      </c>
      <c r="C316">
        <v>3.76</v>
      </c>
      <c r="E316" s="1">
        <v>43339</v>
      </c>
      <c r="F316">
        <v>56.793399999999998</v>
      </c>
      <c r="H316" t="s">
        <v>2473</v>
      </c>
      <c r="I316">
        <v>2.9548999999999999</v>
      </c>
      <c r="J316">
        <v>0.35458050331812502</v>
      </c>
      <c r="L316" s="1">
        <v>43326</v>
      </c>
      <c r="M316">
        <v>13.31</v>
      </c>
      <c r="O316" s="1">
        <v>43340</v>
      </c>
      <c r="P316">
        <v>2.9548999999999999</v>
      </c>
      <c r="Q316">
        <v>2.8456999999999999</v>
      </c>
      <c r="R316">
        <v>0.10920000000000001</v>
      </c>
      <c r="T316" t="s">
        <v>2462</v>
      </c>
      <c r="U316">
        <v>2821.93</v>
      </c>
      <c r="V316">
        <v>4.9170914462847302</v>
      </c>
      <c r="W316">
        <v>10.265000000000001</v>
      </c>
      <c r="Y316" s="1">
        <v>43320</v>
      </c>
      <c r="Z316">
        <v>324.36200000000002</v>
      </c>
      <c r="AB316" s="1">
        <v>43332</v>
      </c>
      <c r="AC316">
        <v>7.56</v>
      </c>
    </row>
    <row r="317" spans="2:29" x14ac:dyDescent="0.45">
      <c r="B317" s="1">
        <v>43325</v>
      </c>
      <c r="C317">
        <v>3.85</v>
      </c>
      <c r="E317" s="1">
        <v>43336</v>
      </c>
      <c r="F317">
        <v>57.5</v>
      </c>
      <c r="H317" t="s">
        <v>2472</v>
      </c>
      <c r="I317">
        <v>2.9236</v>
      </c>
      <c r="J317">
        <v>0.33095870840131603</v>
      </c>
      <c r="L317" s="1">
        <v>43325</v>
      </c>
      <c r="M317">
        <v>14.78</v>
      </c>
      <c r="O317" s="1">
        <v>43339</v>
      </c>
      <c r="P317">
        <v>2.9236</v>
      </c>
      <c r="Q317">
        <v>2.8250999999999999</v>
      </c>
      <c r="R317">
        <v>9.8500000000000004E-2</v>
      </c>
      <c r="T317" t="s">
        <v>2461</v>
      </c>
      <c r="U317">
        <v>2833.28</v>
      </c>
      <c r="V317">
        <v>6.7132186576422903</v>
      </c>
      <c r="W317">
        <v>8.9748999999999999</v>
      </c>
      <c r="Y317" s="1">
        <v>43319</v>
      </c>
      <c r="Z317">
        <v>323.66199999999998</v>
      </c>
      <c r="AB317" s="1">
        <v>43329</v>
      </c>
      <c r="AC317">
        <v>7.25</v>
      </c>
    </row>
    <row r="318" spans="2:29" x14ac:dyDescent="0.45">
      <c r="B318" s="1">
        <v>43322</v>
      </c>
      <c r="C318">
        <v>3.81</v>
      </c>
      <c r="E318" s="1">
        <v>43335</v>
      </c>
      <c r="F318">
        <v>56.95</v>
      </c>
      <c r="H318" t="s">
        <v>2471</v>
      </c>
      <c r="I318">
        <v>2.8889</v>
      </c>
      <c r="J318">
        <v>0.13623307234295601</v>
      </c>
      <c r="L318" s="1">
        <v>43322</v>
      </c>
      <c r="M318">
        <v>13.16</v>
      </c>
      <c r="O318" s="1">
        <v>43336</v>
      </c>
      <c r="P318">
        <v>2.8889</v>
      </c>
      <c r="Q318">
        <v>2.8035000000000001</v>
      </c>
      <c r="R318">
        <v>8.5400000000000004E-2</v>
      </c>
      <c r="T318" t="s">
        <v>2460</v>
      </c>
      <c r="U318">
        <v>2853.58</v>
      </c>
      <c r="V318">
        <v>3.8586638660320398</v>
      </c>
      <c r="W318">
        <v>8.0042000000000009</v>
      </c>
      <c r="Y318" s="1">
        <v>43318</v>
      </c>
      <c r="Z318">
        <v>325.38099999999997</v>
      </c>
      <c r="AB318" s="1">
        <v>43328</v>
      </c>
      <c r="AC318">
        <v>6.94</v>
      </c>
    </row>
    <row r="319" spans="2:29" x14ac:dyDescent="0.45">
      <c r="B319" s="1">
        <v>43321</v>
      </c>
      <c r="C319">
        <v>3.6</v>
      </c>
      <c r="E319" s="1">
        <v>43334</v>
      </c>
      <c r="F319">
        <v>57.964300000000001</v>
      </c>
      <c r="H319" t="s">
        <v>2470</v>
      </c>
      <c r="I319">
        <v>2.9003000000000001</v>
      </c>
      <c r="J319">
        <v>0.34270412408762801</v>
      </c>
      <c r="L319" s="1">
        <v>43321</v>
      </c>
      <c r="M319">
        <v>11.27</v>
      </c>
      <c r="O319" s="1">
        <v>43335</v>
      </c>
      <c r="P319">
        <v>2.9003000000000001</v>
      </c>
      <c r="Q319">
        <v>2.7993999999999999</v>
      </c>
      <c r="R319">
        <v>0.1009</v>
      </c>
      <c r="T319" t="s">
        <v>2459</v>
      </c>
      <c r="U319">
        <v>2857.7</v>
      </c>
      <c r="V319">
        <v>3.38476934036562</v>
      </c>
      <c r="W319">
        <v>7.8159000000000001</v>
      </c>
      <c r="Y319" s="1">
        <v>43315</v>
      </c>
      <c r="Z319">
        <v>326.76900000000001</v>
      </c>
      <c r="AB319" s="1">
        <v>43327</v>
      </c>
      <c r="AC319">
        <v>6.5</v>
      </c>
    </row>
    <row r="320" spans="2:29" x14ac:dyDescent="0.45">
      <c r="B320" s="1">
        <v>43320</v>
      </c>
      <c r="C320">
        <v>3.61</v>
      </c>
      <c r="E320" s="1">
        <v>43333</v>
      </c>
      <c r="F320">
        <v>58.09</v>
      </c>
      <c r="H320" t="s">
        <v>2469</v>
      </c>
      <c r="I320">
        <v>2.8953000000000002</v>
      </c>
      <c r="J320">
        <v>0.32132320177665702</v>
      </c>
      <c r="L320" s="1">
        <v>43320</v>
      </c>
      <c r="M320">
        <v>10.85</v>
      </c>
      <c r="O320" s="1">
        <v>43334</v>
      </c>
      <c r="P320">
        <v>2.8953000000000002</v>
      </c>
      <c r="Q320">
        <v>2.7856000000000001</v>
      </c>
      <c r="R320">
        <v>0.10970000000000001</v>
      </c>
      <c r="T320" t="s">
        <v>2458</v>
      </c>
      <c r="U320">
        <v>2858.45</v>
      </c>
      <c r="V320">
        <v>1.5704473464570701</v>
      </c>
      <c r="W320">
        <v>7.9276999999999997</v>
      </c>
      <c r="Y320" s="1">
        <v>43314</v>
      </c>
      <c r="Z320">
        <v>328.12400000000002</v>
      </c>
      <c r="AB320" s="1">
        <v>43326</v>
      </c>
      <c r="AC320">
        <v>6.81</v>
      </c>
    </row>
    <row r="321" spans="2:29" x14ac:dyDescent="0.45">
      <c r="B321" s="1">
        <v>43319</v>
      </c>
      <c r="C321">
        <v>3.65</v>
      </c>
      <c r="E321" s="1">
        <v>43332</v>
      </c>
      <c r="F321">
        <v>59.4</v>
      </c>
      <c r="H321" t="s">
        <v>2468</v>
      </c>
      <c r="I321">
        <v>2.9009999999999998</v>
      </c>
      <c r="J321">
        <v>0.36009933814620598</v>
      </c>
      <c r="L321" s="1">
        <v>43319</v>
      </c>
      <c r="M321">
        <v>10.93</v>
      </c>
      <c r="O321" s="1">
        <v>43333</v>
      </c>
      <c r="P321">
        <v>2.9009999999999998</v>
      </c>
      <c r="Q321">
        <v>2.7942</v>
      </c>
      <c r="R321">
        <v>0.10680000000000001</v>
      </c>
      <c r="T321" t="s">
        <v>2457</v>
      </c>
      <c r="U321">
        <v>2850.4</v>
      </c>
      <c r="V321">
        <v>4.4592646052510601</v>
      </c>
      <c r="W321">
        <v>7.9531000000000001</v>
      </c>
      <c r="Y321" s="1">
        <v>43313</v>
      </c>
      <c r="Z321">
        <v>329.41699999999997</v>
      </c>
      <c r="AB321" s="1">
        <v>43325</v>
      </c>
      <c r="AC321">
        <v>6</v>
      </c>
    </row>
    <row r="322" spans="2:29" x14ac:dyDescent="0.45">
      <c r="B322" s="1">
        <v>43318</v>
      </c>
      <c r="C322">
        <v>3.65</v>
      </c>
      <c r="E322" s="1">
        <v>43329</v>
      </c>
      <c r="F322">
        <v>58.839599999999997</v>
      </c>
      <c r="H322" t="s">
        <v>2467</v>
      </c>
      <c r="I322">
        <v>2.895</v>
      </c>
      <c r="J322">
        <v>0.40920995018857598</v>
      </c>
      <c r="L322" s="1">
        <v>43318</v>
      </c>
      <c r="M322">
        <v>11.27</v>
      </c>
      <c r="O322" s="1">
        <v>43332</v>
      </c>
      <c r="P322">
        <v>2.895</v>
      </c>
      <c r="Q322">
        <v>2.7869999999999999</v>
      </c>
      <c r="R322">
        <v>0.108</v>
      </c>
      <c r="T322" t="s">
        <v>2456</v>
      </c>
      <c r="U322">
        <v>2840.35</v>
      </c>
      <c r="V322">
        <v>4.7188441057168804</v>
      </c>
      <c r="W322">
        <v>7.8479000000000001</v>
      </c>
      <c r="Y322" s="1">
        <v>43312</v>
      </c>
      <c r="Z322">
        <v>328.34899999999999</v>
      </c>
      <c r="AB322" s="1">
        <v>43322</v>
      </c>
      <c r="AC322">
        <v>6</v>
      </c>
    </row>
    <row r="323" spans="2:29" x14ac:dyDescent="0.45">
      <c r="B323" s="1">
        <v>43315</v>
      </c>
      <c r="C323">
        <v>3.66</v>
      </c>
      <c r="E323" s="1">
        <v>43328</v>
      </c>
      <c r="F323">
        <v>58.95</v>
      </c>
      <c r="H323" t="s">
        <v>2466</v>
      </c>
      <c r="I323">
        <v>2.9344000000000001</v>
      </c>
      <c r="J323">
        <v>0.46980669783788498</v>
      </c>
      <c r="L323" s="1">
        <v>43315</v>
      </c>
      <c r="M323">
        <v>11.64</v>
      </c>
      <c r="O323" s="1">
        <v>43329</v>
      </c>
      <c r="P323">
        <v>2.9344000000000001</v>
      </c>
      <c r="Q323">
        <v>2.8174000000000001</v>
      </c>
      <c r="R323">
        <v>0.11700000000000001</v>
      </c>
      <c r="T323" t="s">
        <v>2455</v>
      </c>
      <c r="U323">
        <v>2827.22</v>
      </c>
      <c r="V323">
        <v>8.3301727875387694</v>
      </c>
      <c r="W323">
        <v>8.6448</v>
      </c>
      <c r="Y323" s="1">
        <v>43311</v>
      </c>
      <c r="Z323">
        <v>331.76</v>
      </c>
      <c r="AB323" s="1">
        <v>43321</v>
      </c>
      <c r="AC323">
        <v>5.75</v>
      </c>
    </row>
    <row r="324" spans="2:29" x14ac:dyDescent="0.45">
      <c r="B324" s="1">
        <v>43314</v>
      </c>
      <c r="C324">
        <v>3.69</v>
      </c>
      <c r="E324" s="1">
        <v>43327</v>
      </c>
      <c r="F324">
        <v>60.0837</v>
      </c>
      <c r="H324" t="s">
        <v>2465</v>
      </c>
      <c r="I324">
        <v>2.9371</v>
      </c>
      <c r="J324">
        <v>0.472679154748057</v>
      </c>
      <c r="L324" s="1">
        <v>43314</v>
      </c>
      <c r="M324">
        <v>12.19</v>
      </c>
      <c r="O324" s="1">
        <v>43328</v>
      </c>
      <c r="P324">
        <v>2.9371</v>
      </c>
      <c r="Q324">
        <v>2.8214999999999999</v>
      </c>
      <c r="R324">
        <v>0.11559999999999999</v>
      </c>
      <c r="T324" t="s">
        <v>2454</v>
      </c>
      <c r="U324">
        <v>2813.36</v>
      </c>
      <c r="V324">
        <v>8.4975778445454502</v>
      </c>
      <c r="W324">
        <v>9.3440999999999992</v>
      </c>
      <c r="Y324" s="1">
        <v>43308</v>
      </c>
      <c r="Z324">
        <v>330.28300000000002</v>
      </c>
      <c r="AB324" s="1">
        <v>43320</v>
      </c>
      <c r="AC324">
        <v>5.5</v>
      </c>
    </row>
    <row r="325" spans="2:29" x14ac:dyDescent="0.45">
      <c r="B325" s="1">
        <v>43313</v>
      </c>
      <c r="C325">
        <v>3.76</v>
      </c>
      <c r="E325" s="1">
        <v>43326</v>
      </c>
      <c r="F325">
        <v>58.585000000000001</v>
      </c>
      <c r="H325" t="s">
        <v>2464</v>
      </c>
      <c r="I325">
        <v>2.9279999999999999</v>
      </c>
      <c r="J325">
        <v>0.60688811434508805</v>
      </c>
      <c r="L325" s="1">
        <v>43313</v>
      </c>
      <c r="M325">
        <v>13.15</v>
      </c>
      <c r="O325" s="1">
        <v>43327</v>
      </c>
      <c r="P325">
        <v>2.9279999999999999</v>
      </c>
      <c r="Q325">
        <v>2.8014000000000001</v>
      </c>
      <c r="R325">
        <v>0.12659999999999999</v>
      </c>
      <c r="T325" t="s">
        <v>2453</v>
      </c>
      <c r="U325">
        <v>2816.29</v>
      </c>
      <c r="V325">
        <v>8.4278169453312195</v>
      </c>
      <c r="W325">
        <v>9.1523000000000003</v>
      </c>
      <c r="Y325" s="1">
        <v>43307</v>
      </c>
      <c r="Z325">
        <v>326.37900000000002</v>
      </c>
      <c r="AB325" s="1">
        <v>43319</v>
      </c>
      <c r="AC325">
        <v>6.06</v>
      </c>
    </row>
    <row r="326" spans="2:29" x14ac:dyDescent="0.45">
      <c r="B326" s="1">
        <v>43312</v>
      </c>
      <c r="C326">
        <v>3.7</v>
      </c>
      <c r="E326" s="1">
        <v>43325</v>
      </c>
      <c r="F326">
        <v>59.532699999999998</v>
      </c>
      <c r="H326" t="s">
        <v>2463</v>
      </c>
      <c r="I326">
        <v>2.9685000000000001</v>
      </c>
      <c r="J326">
        <v>0.57686566893861901</v>
      </c>
      <c r="L326" s="1">
        <v>43312</v>
      </c>
      <c r="M326">
        <v>12.83</v>
      </c>
      <c r="O326" s="1">
        <v>43326</v>
      </c>
      <c r="P326">
        <v>2.9685000000000001</v>
      </c>
      <c r="Q326">
        <v>2.8363</v>
      </c>
      <c r="R326">
        <v>0.13220000000000001</v>
      </c>
      <c r="T326" t="s">
        <v>2452</v>
      </c>
      <c r="U326">
        <v>2802.6</v>
      </c>
      <c r="V326">
        <v>11.699721066066999</v>
      </c>
      <c r="W326">
        <v>10.317</v>
      </c>
      <c r="Y326" s="1">
        <v>43306</v>
      </c>
      <c r="Z326">
        <v>329.94</v>
      </c>
      <c r="AB326" s="1">
        <v>43318</v>
      </c>
      <c r="AC326">
        <v>7</v>
      </c>
    </row>
    <row r="327" spans="2:29" x14ac:dyDescent="0.45">
      <c r="B327" s="1">
        <v>43311</v>
      </c>
      <c r="C327">
        <v>3.82</v>
      </c>
      <c r="E327" s="1">
        <v>43322</v>
      </c>
      <c r="F327">
        <v>59.8</v>
      </c>
      <c r="H327" t="s">
        <v>2462</v>
      </c>
      <c r="I327">
        <v>2.9398</v>
      </c>
      <c r="J327">
        <v>0.38195337848137101</v>
      </c>
      <c r="L327" s="1">
        <v>43311</v>
      </c>
      <c r="M327">
        <v>14.26</v>
      </c>
      <c r="O327" s="1">
        <v>43325</v>
      </c>
      <c r="P327">
        <v>2.9398</v>
      </c>
      <c r="Q327">
        <v>2.7991999999999999</v>
      </c>
      <c r="R327">
        <v>0.1406</v>
      </c>
      <c r="T327" t="s">
        <v>2451</v>
      </c>
      <c r="U327">
        <v>2818.82</v>
      </c>
      <c r="V327">
        <v>11.514457743763099</v>
      </c>
      <c r="W327">
        <v>9.0158000000000005</v>
      </c>
      <c r="Y327" s="1">
        <v>43305</v>
      </c>
      <c r="Z327">
        <v>335.78800000000001</v>
      </c>
      <c r="AB327" s="1">
        <v>43315</v>
      </c>
      <c r="AC327">
        <v>7.5</v>
      </c>
    </row>
    <row r="328" spans="2:29" x14ac:dyDescent="0.45">
      <c r="B328" s="1">
        <v>43308</v>
      </c>
      <c r="C328">
        <v>3.74</v>
      </c>
      <c r="E328" s="1">
        <v>43321</v>
      </c>
      <c r="F328">
        <v>57.7</v>
      </c>
      <c r="H328" t="s">
        <v>2461</v>
      </c>
      <c r="I328">
        <v>2.9340000000000002</v>
      </c>
      <c r="J328">
        <v>0.50487503404307899</v>
      </c>
      <c r="L328" s="1">
        <v>43308</v>
      </c>
      <c r="M328">
        <v>13.03</v>
      </c>
      <c r="O328" s="1">
        <v>43322</v>
      </c>
      <c r="P328">
        <v>2.9340000000000002</v>
      </c>
      <c r="Q328">
        <v>2.7959999999999998</v>
      </c>
      <c r="R328">
        <v>0.13800000000000001</v>
      </c>
      <c r="T328" t="s">
        <v>2450</v>
      </c>
      <c r="U328">
        <v>2837.44</v>
      </c>
      <c r="V328">
        <v>8.1986608165485606</v>
      </c>
      <c r="W328">
        <v>8.6219999999999999</v>
      </c>
      <c r="Y328" s="1">
        <v>43304</v>
      </c>
      <c r="Z328">
        <v>337.38900000000001</v>
      </c>
      <c r="AB328" s="1">
        <v>43314</v>
      </c>
      <c r="AC328">
        <v>7</v>
      </c>
    </row>
    <row r="329" spans="2:29" x14ac:dyDescent="0.45">
      <c r="B329" s="1">
        <v>43307</v>
      </c>
      <c r="C329">
        <v>3.79</v>
      </c>
      <c r="E329" s="1">
        <v>43320</v>
      </c>
      <c r="F329">
        <v>57.862900000000003</v>
      </c>
      <c r="H329" t="s">
        <v>2460</v>
      </c>
      <c r="I329">
        <v>2.9845000000000002</v>
      </c>
      <c r="J329">
        <v>0.37775097617345699</v>
      </c>
      <c r="L329" s="1">
        <v>43307</v>
      </c>
      <c r="M329">
        <v>12.14</v>
      </c>
      <c r="O329" s="1">
        <v>43321</v>
      </c>
      <c r="P329">
        <v>2.9845000000000002</v>
      </c>
      <c r="Q329">
        <v>2.8426999999999998</v>
      </c>
      <c r="R329">
        <v>0.14180000000000001</v>
      </c>
      <c r="T329" t="s">
        <v>2449</v>
      </c>
      <c r="U329">
        <v>2846.07</v>
      </c>
      <c r="V329">
        <v>6.9017076695758703</v>
      </c>
      <c r="W329">
        <v>8.7164000000000001</v>
      </c>
      <c r="Y329" s="1">
        <v>43301</v>
      </c>
      <c r="Z329">
        <v>339.30900000000003</v>
      </c>
      <c r="AB329" s="1">
        <v>43313</v>
      </c>
      <c r="AC329">
        <v>6.75</v>
      </c>
    </row>
    <row r="330" spans="2:29" x14ac:dyDescent="0.45">
      <c r="B330" s="1">
        <v>43306</v>
      </c>
      <c r="C330">
        <v>3.78</v>
      </c>
      <c r="E330" s="1">
        <v>43319</v>
      </c>
      <c r="F330">
        <v>57.883099999999999</v>
      </c>
      <c r="H330" t="s">
        <v>2459</v>
      </c>
      <c r="I330">
        <v>3.0160999999999998</v>
      </c>
      <c r="J330">
        <v>0.387982559745498</v>
      </c>
      <c r="L330" s="1">
        <v>43306</v>
      </c>
      <c r="M330">
        <v>12.29</v>
      </c>
      <c r="O330" s="1">
        <v>43320</v>
      </c>
      <c r="P330">
        <v>3.0160999999999998</v>
      </c>
      <c r="Q330">
        <v>2.8672</v>
      </c>
      <c r="R330">
        <v>0.1489</v>
      </c>
      <c r="T330" t="s">
        <v>2448</v>
      </c>
      <c r="U330">
        <v>2820.4</v>
      </c>
      <c r="V330">
        <v>6.0325126120040897</v>
      </c>
      <c r="W330">
        <v>8.9268000000000001</v>
      </c>
      <c r="Y330" s="1">
        <v>43300</v>
      </c>
      <c r="Z330">
        <v>339.86399999999998</v>
      </c>
      <c r="AB330" s="1">
        <v>43312</v>
      </c>
      <c r="AC330">
        <v>6.75</v>
      </c>
    </row>
    <row r="331" spans="2:29" x14ac:dyDescent="0.45">
      <c r="B331" s="1">
        <v>43305</v>
      </c>
      <c r="C331">
        <v>3.83</v>
      </c>
      <c r="E331" s="1">
        <v>43318</v>
      </c>
      <c r="F331">
        <v>57.104700000000001</v>
      </c>
      <c r="H331" t="s">
        <v>2458</v>
      </c>
      <c r="I331">
        <v>3.0341</v>
      </c>
      <c r="J331">
        <v>0.39176157715290999</v>
      </c>
      <c r="L331" s="1">
        <v>43305</v>
      </c>
      <c r="M331">
        <v>12.41</v>
      </c>
      <c r="O331" s="1">
        <v>43319</v>
      </c>
      <c r="P331">
        <v>3.0341</v>
      </c>
      <c r="Q331">
        <v>2.8786</v>
      </c>
      <c r="R331">
        <v>0.1555</v>
      </c>
      <c r="T331" t="s">
        <v>2447</v>
      </c>
      <c r="U331">
        <v>2806.98</v>
      </c>
      <c r="V331">
        <v>4.5994121160952197</v>
      </c>
      <c r="W331">
        <v>8.9097000000000008</v>
      </c>
      <c r="Y331" s="1">
        <v>43299</v>
      </c>
      <c r="Z331">
        <v>335.947</v>
      </c>
      <c r="AB331" s="1">
        <v>43311</v>
      </c>
      <c r="AC331">
        <v>6.25</v>
      </c>
    </row>
    <row r="332" spans="2:29" x14ac:dyDescent="0.45">
      <c r="B332" s="1">
        <v>43304</v>
      </c>
      <c r="C332">
        <v>3.88</v>
      </c>
      <c r="E332" s="1">
        <v>43315</v>
      </c>
      <c r="F332">
        <v>57.4</v>
      </c>
      <c r="H332" t="s">
        <v>2457</v>
      </c>
      <c r="I332">
        <v>3.0108000000000001</v>
      </c>
      <c r="J332">
        <v>0.59155860515534697</v>
      </c>
      <c r="L332" s="1">
        <v>43304</v>
      </c>
      <c r="M332">
        <v>12.62</v>
      </c>
      <c r="O332" s="1">
        <v>43318</v>
      </c>
      <c r="P332">
        <v>3.0108000000000001</v>
      </c>
      <c r="Q332">
        <v>2.8595000000000002</v>
      </c>
      <c r="R332">
        <v>0.15129999999999999</v>
      </c>
      <c r="T332" t="s">
        <v>2446</v>
      </c>
      <c r="U332">
        <v>2801.83</v>
      </c>
      <c r="V332">
        <v>5.6324704634485201</v>
      </c>
      <c r="W332">
        <v>8.8678000000000008</v>
      </c>
      <c r="Y332" s="1">
        <v>43298</v>
      </c>
      <c r="Z332">
        <v>335.74900000000002</v>
      </c>
      <c r="AB332" s="1">
        <v>43308</v>
      </c>
      <c r="AC332">
        <v>6</v>
      </c>
    </row>
    <row r="333" spans="2:29" x14ac:dyDescent="0.45">
      <c r="B333" s="1">
        <v>43301</v>
      </c>
      <c r="C333">
        <v>3.76</v>
      </c>
      <c r="E333" s="1">
        <v>43314</v>
      </c>
      <c r="F333">
        <v>57.678100000000001</v>
      </c>
      <c r="H333" t="s">
        <v>2456</v>
      </c>
      <c r="I333">
        <v>3.0234999999999999</v>
      </c>
      <c r="J333">
        <v>0.58748638282091803</v>
      </c>
      <c r="L333" s="1">
        <v>43301</v>
      </c>
      <c r="M333">
        <v>12.86</v>
      </c>
      <c r="O333" s="1">
        <v>43315</v>
      </c>
      <c r="P333">
        <v>3.0234999999999999</v>
      </c>
      <c r="Q333">
        <v>2.8660000000000001</v>
      </c>
      <c r="R333">
        <v>0.1575</v>
      </c>
      <c r="T333" t="s">
        <v>2445</v>
      </c>
      <c r="U333">
        <v>2804.49</v>
      </c>
      <c r="V333">
        <v>5.64818809118246</v>
      </c>
      <c r="W333">
        <v>9.0348000000000006</v>
      </c>
      <c r="Y333" s="1">
        <v>43297</v>
      </c>
      <c r="Z333">
        <v>337.34300000000002</v>
      </c>
      <c r="AB333" s="1">
        <v>43307</v>
      </c>
      <c r="AC333">
        <v>4.87</v>
      </c>
    </row>
    <row r="334" spans="2:29" x14ac:dyDescent="0.45">
      <c r="B334" s="1">
        <v>43300</v>
      </c>
      <c r="C334">
        <v>3.68</v>
      </c>
      <c r="E334" s="1">
        <v>43313</v>
      </c>
      <c r="F334">
        <v>58</v>
      </c>
      <c r="H334" t="s">
        <v>2455</v>
      </c>
      <c r="I334">
        <v>3.0571000000000002</v>
      </c>
      <c r="J334">
        <v>0.50400826712796898</v>
      </c>
      <c r="L334" s="1">
        <v>43300</v>
      </c>
      <c r="M334">
        <v>12.87</v>
      </c>
      <c r="O334" s="1">
        <v>43314</v>
      </c>
      <c r="P334">
        <v>3.0571000000000002</v>
      </c>
      <c r="Q334">
        <v>2.8898999999999999</v>
      </c>
      <c r="R334">
        <v>0.16719999999999999</v>
      </c>
      <c r="T334" t="s">
        <v>2444</v>
      </c>
      <c r="U334">
        <v>2815.62</v>
      </c>
      <c r="V334">
        <v>3.3665887525442799</v>
      </c>
      <c r="W334">
        <v>8.4677000000000007</v>
      </c>
      <c r="Y334" s="1">
        <v>43294</v>
      </c>
      <c r="Z334">
        <v>333.46899999999999</v>
      </c>
      <c r="AB334" s="1">
        <v>43306</v>
      </c>
      <c r="AC334">
        <v>5.25</v>
      </c>
    </row>
    <row r="335" spans="2:29" x14ac:dyDescent="0.45">
      <c r="B335" s="1">
        <v>43299</v>
      </c>
      <c r="C335">
        <v>3.58</v>
      </c>
      <c r="E335" s="1">
        <v>43312</v>
      </c>
      <c r="F335">
        <v>56.7</v>
      </c>
      <c r="H335" t="s">
        <v>2454</v>
      </c>
      <c r="I335">
        <v>3.0771000000000002</v>
      </c>
      <c r="J335">
        <v>0.46859476096090202</v>
      </c>
      <c r="L335" s="1">
        <v>43299</v>
      </c>
      <c r="M335">
        <v>12.1</v>
      </c>
      <c r="O335" s="1">
        <v>43313</v>
      </c>
      <c r="P335">
        <v>3.0771000000000002</v>
      </c>
      <c r="Q335">
        <v>2.899</v>
      </c>
      <c r="R335">
        <v>0.17810000000000001</v>
      </c>
      <c r="T335" t="s">
        <v>2443</v>
      </c>
      <c r="U335">
        <v>2809.55</v>
      </c>
      <c r="V335">
        <v>6.7989828688828204</v>
      </c>
      <c r="W335">
        <v>8.7156000000000002</v>
      </c>
      <c r="Y335" s="1">
        <v>43293</v>
      </c>
      <c r="Z335">
        <v>338.30599999999998</v>
      </c>
      <c r="AB335" s="1">
        <v>43305</v>
      </c>
      <c r="AC335">
        <v>5.5</v>
      </c>
    </row>
    <row r="336" spans="2:29" x14ac:dyDescent="0.45">
      <c r="B336" s="1">
        <v>43298</v>
      </c>
      <c r="C336">
        <v>3.62</v>
      </c>
      <c r="E336" s="1">
        <v>43311</v>
      </c>
      <c r="F336">
        <v>58.420699999999997</v>
      </c>
      <c r="H336" t="s">
        <v>2453</v>
      </c>
      <c r="I336">
        <v>3.0278999999999998</v>
      </c>
      <c r="J336">
        <v>0.251611340496944</v>
      </c>
      <c r="L336" s="1">
        <v>43298</v>
      </c>
      <c r="M336">
        <v>12.06</v>
      </c>
      <c r="O336" s="1">
        <v>43312</v>
      </c>
      <c r="P336">
        <v>3.0278999999999998</v>
      </c>
      <c r="Q336">
        <v>2.8813</v>
      </c>
      <c r="R336">
        <v>0.14660000000000001</v>
      </c>
      <c r="T336" t="s">
        <v>2442</v>
      </c>
      <c r="U336">
        <v>2798.43</v>
      </c>
      <c r="V336">
        <v>10.5372809112417</v>
      </c>
      <c r="W336">
        <v>9.2966999999999995</v>
      </c>
      <c r="Y336" s="1">
        <v>43292</v>
      </c>
      <c r="Z336">
        <v>346.30399999999997</v>
      </c>
      <c r="AB336" s="1">
        <v>43304</v>
      </c>
      <c r="AC336">
        <v>5</v>
      </c>
    </row>
    <row r="337" spans="2:29" x14ac:dyDescent="0.45">
      <c r="B337" s="1">
        <v>43297</v>
      </c>
      <c r="C337">
        <v>3.72</v>
      </c>
      <c r="E337" s="1">
        <v>43308</v>
      </c>
      <c r="F337">
        <v>57.934399999999997</v>
      </c>
      <c r="H337" t="s">
        <v>2452</v>
      </c>
      <c r="I337">
        <v>3.0366</v>
      </c>
      <c r="J337">
        <v>0.28286769581084198</v>
      </c>
      <c r="L337" s="1">
        <v>43297</v>
      </c>
      <c r="M337">
        <v>12.83</v>
      </c>
      <c r="O337" s="1">
        <v>43311</v>
      </c>
      <c r="P337">
        <v>3.0366</v>
      </c>
      <c r="Q337">
        <v>2.8754</v>
      </c>
      <c r="R337">
        <v>0.16120000000000001</v>
      </c>
      <c r="T337" t="s">
        <v>2441</v>
      </c>
      <c r="U337">
        <v>2801.31</v>
      </c>
      <c r="V337">
        <v>10.6281977637833</v>
      </c>
      <c r="W337">
        <v>8.6826000000000008</v>
      </c>
      <c r="Y337" s="1">
        <v>43291</v>
      </c>
      <c r="Z337">
        <v>340.14299999999997</v>
      </c>
      <c r="AB337" s="1">
        <v>43301</v>
      </c>
      <c r="AC337">
        <v>6.13</v>
      </c>
    </row>
    <row r="338" spans="2:29" x14ac:dyDescent="0.45">
      <c r="B338" s="1">
        <v>43294</v>
      </c>
      <c r="C338">
        <v>3.66</v>
      </c>
      <c r="E338" s="1">
        <v>43307</v>
      </c>
      <c r="F338">
        <v>58.6922</v>
      </c>
      <c r="H338" t="s">
        <v>2451</v>
      </c>
      <c r="I338">
        <v>3.0145</v>
      </c>
      <c r="J338">
        <v>0.243212629880389</v>
      </c>
      <c r="L338" s="1">
        <v>43294</v>
      </c>
      <c r="M338">
        <v>12.18</v>
      </c>
      <c r="O338" s="1">
        <v>43308</v>
      </c>
      <c r="P338">
        <v>3.0145</v>
      </c>
      <c r="Q338">
        <v>2.8742999999999999</v>
      </c>
      <c r="R338">
        <v>0.14019999999999999</v>
      </c>
      <c r="T338" t="s">
        <v>2440</v>
      </c>
      <c r="U338">
        <v>2798.29</v>
      </c>
      <c r="V338">
        <v>12.0609715807804</v>
      </c>
      <c r="W338">
        <v>9.1891999999999996</v>
      </c>
      <c r="Y338" s="1">
        <v>43290</v>
      </c>
      <c r="Z338">
        <v>338.375</v>
      </c>
      <c r="AB338" s="1">
        <v>43300</v>
      </c>
      <c r="AC338">
        <v>6.75</v>
      </c>
    </row>
    <row r="339" spans="2:29" x14ac:dyDescent="0.45">
      <c r="B339" s="1">
        <v>43293</v>
      </c>
      <c r="C339">
        <v>3.72</v>
      </c>
      <c r="E339" s="1">
        <v>43306</v>
      </c>
      <c r="F339">
        <v>58.73</v>
      </c>
      <c r="H339" t="s">
        <v>2450</v>
      </c>
      <c r="I339">
        <v>3.0274000000000001</v>
      </c>
      <c r="J339">
        <v>0.39899271087744798</v>
      </c>
      <c r="L339" s="1">
        <v>43293</v>
      </c>
      <c r="M339">
        <v>12.58</v>
      </c>
      <c r="O339" s="1">
        <v>43307</v>
      </c>
      <c r="P339">
        <v>3.0274000000000001</v>
      </c>
      <c r="Q339">
        <v>2.8763000000000001</v>
      </c>
      <c r="R339">
        <v>0.15110000000000001</v>
      </c>
      <c r="T339" t="s">
        <v>2439</v>
      </c>
      <c r="U339">
        <v>2774.02</v>
      </c>
      <c r="V339">
        <v>11.9623117890744</v>
      </c>
      <c r="W339">
        <v>10.1172</v>
      </c>
      <c r="Y339" s="1">
        <v>43287</v>
      </c>
      <c r="Z339">
        <v>344.99099999999999</v>
      </c>
      <c r="AB339" s="1">
        <v>43299</v>
      </c>
      <c r="AC339">
        <v>6.75</v>
      </c>
    </row>
    <row r="340" spans="2:29" x14ac:dyDescent="0.45">
      <c r="B340" s="1">
        <v>43292</v>
      </c>
      <c r="C340">
        <v>3.78</v>
      </c>
      <c r="E340" s="1">
        <v>43305</v>
      </c>
      <c r="F340">
        <v>58.726399999999998</v>
      </c>
      <c r="H340" t="s">
        <v>2449</v>
      </c>
      <c r="I340">
        <v>3.0274999999999999</v>
      </c>
      <c r="J340">
        <v>0.40631752772103902</v>
      </c>
      <c r="L340" s="1">
        <v>43292</v>
      </c>
      <c r="M340">
        <v>13.63</v>
      </c>
      <c r="O340" s="1">
        <v>43306</v>
      </c>
      <c r="P340">
        <v>3.0274999999999999</v>
      </c>
      <c r="Q340">
        <v>2.8643000000000001</v>
      </c>
      <c r="R340">
        <v>0.16320000000000001</v>
      </c>
      <c r="T340" t="s">
        <v>2438</v>
      </c>
      <c r="U340">
        <v>2793.84</v>
      </c>
      <c r="V340">
        <v>4.1478944733292398</v>
      </c>
      <c r="W340">
        <v>9.2886000000000006</v>
      </c>
      <c r="Y340" s="1">
        <v>43286</v>
      </c>
      <c r="Z340">
        <v>353.27</v>
      </c>
      <c r="AB340" s="1">
        <v>43298</v>
      </c>
      <c r="AC340">
        <v>6.5</v>
      </c>
    </row>
    <row r="341" spans="2:29" x14ac:dyDescent="0.45">
      <c r="B341" s="1">
        <v>43291</v>
      </c>
      <c r="C341">
        <v>3.78</v>
      </c>
      <c r="E341" s="1">
        <v>43304</v>
      </c>
      <c r="F341">
        <v>59.7</v>
      </c>
      <c r="H341" t="s">
        <v>2448</v>
      </c>
      <c r="I341">
        <v>3.0045999999999999</v>
      </c>
      <c r="J341">
        <v>0.65574048474479396</v>
      </c>
      <c r="L341" s="1">
        <v>43291</v>
      </c>
      <c r="M341">
        <v>12.64</v>
      </c>
      <c r="O341" s="1">
        <v>43305</v>
      </c>
      <c r="P341">
        <v>3.0045999999999999</v>
      </c>
      <c r="Q341">
        <v>2.8509000000000002</v>
      </c>
      <c r="R341">
        <v>0.1537</v>
      </c>
      <c r="T341" t="s">
        <v>2437</v>
      </c>
      <c r="U341">
        <v>2784.17</v>
      </c>
      <c r="V341">
        <v>10.9380939015861</v>
      </c>
      <c r="W341">
        <v>9.4078999999999997</v>
      </c>
      <c r="Y341" s="1">
        <v>43284</v>
      </c>
      <c r="Z341">
        <v>358.21800000000002</v>
      </c>
      <c r="AB341" s="1">
        <v>43297</v>
      </c>
      <c r="AC341">
        <v>6.25</v>
      </c>
    </row>
    <row r="342" spans="2:29" x14ac:dyDescent="0.45">
      <c r="B342" s="1">
        <v>43290</v>
      </c>
      <c r="C342">
        <v>3.69</v>
      </c>
      <c r="E342" s="1">
        <v>43301</v>
      </c>
      <c r="F342">
        <v>57.61</v>
      </c>
      <c r="H342" t="s">
        <v>2447</v>
      </c>
      <c r="I342">
        <v>3.0070000000000001</v>
      </c>
      <c r="J342">
        <v>0.62882078793034202</v>
      </c>
      <c r="L342" s="1">
        <v>43290</v>
      </c>
      <c r="M342">
        <v>12.69</v>
      </c>
      <c r="O342" s="1">
        <v>43304</v>
      </c>
      <c r="P342">
        <v>3.0070000000000001</v>
      </c>
      <c r="Q342">
        <v>2.8483000000000001</v>
      </c>
      <c r="R342">
        <v>0.15870000000000001</v>
      </c>
      <c r="T342" t="s">
        <v>2436</v>
      </c>
      <c r="U342">
        <v>2759.82</v>
      </c>
      <c r="V342">
        <v>10.2716619168315</v>
      </c>
      <c r="W342">
        <v>9.8489000000000004</v>
      </c>
      <c r="Y342" s="1">
        <v>43283</v>
      </c>
      <c r="Z342">
        <v>362.39800000000002</v>
      </c>
      <c r="AB342" s="1">
        <v>43294</v>
      </c>
      <c r="AC342">
        <v>6.69</v>
      </c>
    </row>
    <row r="343" spans="2:29" x14ac:dyDescent="0.45">
      <c r="B343" s="1">
        <v>43287</v>
      </c>
      <c r="C343">
        <v>3.73</v>
      </c>
      <c r="E343" s="1">
        <v>43300</v>
      </c>
      <c r="F343">
        <v>56.35</v>
      </c>
      <c r="H343" t="s">
        <v>2446</v>
      </c>
      <c r="I343">
        <v>2.9563000000000001</v>
      </c>
      <c r="J343">
        <v>0.538552380615545</v>
      </c>
      <c r="L343" s="1">
        <v>43287</v>
      </c>
      <c r="M343">
        <v>13.37</v>
      </c>
      <c r="O343" s="1">
        <v>43301</v>
      </c>
      <c r="P343">
        <v>2.9563000000000001</v>
      </c>
      <c r="Q343">
        <v>2.8285</v>
      </c>
      <c r="R343">
        <v>0.1278</v>
      </c>
      <c r="T343" t="s">
        <v>2435</v>
      </c>
      <c r="U343">
        <v>2736.61</v>
      </c>
      <c r="V343">
        <v>9.0440937067545804</v>
      </c>
      <c r="W343">
        <v>11.2386</v>
      </c>
      <c r="Y343" s="1">
        <v>43280</v>
      </c>
      <c r="Z343">
        <v>361.14600000000002</v>
      </c>
      <c r="AB343" s="1">
        <v>43293</v>
      </c>
      <c r="AC343">
        <v>7</v>
      </c>
    </row>
    <row r="344" spans="2:29" x14ac:dyDescent="0.45">
      <c r="B344" s="1">
        <v>43286</v>
      </c>
      <c r="C344">
        <v>3.83</v>
      </c>
      <c r="E344" s="1">
        <v>43299</v>
      </c>
      <c r="F344">
        <v>55.6</v>
      </c>
      <c r="H344" t="s">
        <v>2445</v>
      </c>
      <c r="I344">
        <v>2.9068999999999998</v>
      </c>
      <c r="J344">
        <v>0.40574441873343797</v>
      </c>
      <c r="L344" s="1">
        <v>43286</v>
      </c>
      <c r="M344">
        <v>14.97</v>
      </c>
      <c r="O344" s="1">
        <v>43300</v>
      </c>
      <c r="P344">
        <v>2.9068999999999998</v>
      </c>
      <c r="Q344">
        <v>2.8165</v>
      </c>
      <c r="R344">
        <v>9.0399999999999994E-2</v>
      </c>
      <c r="T344" t="s">
        <v>2433</v>
      </c>
      <c r="U344">
        <v>2713.22</v>
      </c>
      <c r="V344">
        <v>7.5741871576894697</v>
      </c>
      <c r="W344">
        <v>12.6967</v>
      </c>
      <c r="Y344" s="1">
        <v>43279</v>
      </c>
      <c r="Z344">
        <v>359.78</v>
      </c>
      <c r="AB344" s="1">
        <v>43292</v>
      </c>
      <c r="AC344">
        <v>7.22</v>
      </c>
    </row>
    <row r="345" spans="2:29" x14ac:dyDescent="0.45">
      <c r="B345" s="1">
        <v>43284</v>
      </c>
      <c r="C345">
        <v>3.86</v>
      </c>
      <c r="E345" s="1">
        <v>43298</v>
      </c>
      <c r="F345">
        <v>55.9</v>
      </c>
      <c r="H345" t="s">
        <v>2444</v>
      </c>
      <c r="I345">
        <v>2.9388999999999998</v>
      </c>
      <c r="J345">
        <v>0.33714860719471301</v>
      </c>
      <c r="L345" s="1">
        <v>43284</v>
      </c>
      <c r="M345">
        <v>16.14</v>
      </c>
      <c r="O345" s="1">
        <v>43299</v>
      </c>
      <c r="P345">
        <v>2.9388999999999998</v>
      </c>
      <c r="Q345">
        <v>2.8361000000000001</v>
      </c>
      <c r="R345">
        <v>0.1028</v>
      </c>
      <c r="T345" t="s">
        <v>2432</v>
      </c>
      <c r="U345">
        <v>2726.71</v>
      </c>
      <c r="V345">
        <v>10.2880821173706</v>
      </c>
      <c r="W345">
        <v>11.885</v>
      </c>
      <c r="Y345" s="1">
        <v>43278</v>
      </c>
      <c r="Z345">
        <v>360.71</v>
      </c>
      <c r="AB345" s="1">
        <v>43291</v>
      </c>
      <c r="AC345">
        <v>7.62</v>
      </c>
    </row>
    <row r="346" spans="2:29" x14ac:dyDescent="0.45">
      <c r="B346" s="1">
        <v>43283</v>
      </c>
      <c r="C346">
        <v>3.79</v>
      </c>
      <c r="E346" s="1">
        <v>43297</v>
      </c>
      <c r="F346">
        <v>57.317500000000003</v>
      </c>
      <c r="H346" t="s">
        <v>2443</v>
      </c>
      <c r="I346">
        <v>2.9260999999999999</v>
      </c>
      <c r="J346">
        <v>0.33646574862829998</v>
      </c>
      <c r="L346" s="1">
        <v>43283</v>
      </c>
      <c r="M346">
        <v>15.6</v>
      </c>
      <c r="O346" s="1">
        <v>43298</v>
      </c>
      <c r="P346">
        <v>2.9260999999999999</v>
      </c>
      <c r="Q346">
        <v>2.8363999999999998</v>
      </c>
      <c r="R346">
        <v>8.9700000000000002E-2</v>
      </c>
      <c r="T346" t="s">
        <v>2431</v>
      </c>
      <c r="U346">
        <v>2718.37</v>
      </c>
      <c r="V346">
        <v>10.1120845894136</v>
      </c>
      <c r="W346">
        <v>12.342599999999999</v>
      </c>
      <c r="Y346" s="1">
        <v>43277</v>
      </c>
      <c r="Z346">
        <v>351.43299999999999</v>
      </c>
      <c r="AB346" s="1">
        <v>43290</v>
      </c>
      <c r="AC346">
        <v>7.94</v>
      </c>
    </row>
    <row r="347" spans="2:29" x14ac:dyDescent="0.45">
      <c r="B347" s="1">
        <v>43280</v>
      </c>
      <c r="C347">
        <v>3.91</v>
      </c>
      <c r="E347" s="1">
        <v>43294</v>
      </c>
      <c r="F347">
        <v>56.863700000000001</v>
      </c>
      <c r="H347" t="s">
        <v>2442</v>
      </c>
      <c r="I347">
        <v>2.9215</v>
      </c>
      <c r="J347">
        <v>0.33412263217767202</v>
      </c>
      <c r="L347" s="1">
        <v>43280</v>
      </c>
      <c r="M347">
        <v>16.09</v>
      </c>
      <c r="O347" s="1">
        <v>43297</v>
      </c>
      <c r="P347">
        <v>2.9215</v>
      </c>
      <c r="Q347">
        <v>2.8249</v>
      </c>
      <c r="R347">
        <v>9.6600000000000005E-2</v>
      </c>
      <c r="T347" t="s">
        <v>2430</v>
      </c>
      <c r="U347">
        <v>2716.31</v>
      </c>
      <c r="V347">
        <v>14.975096548745199</v>
      </c>
      <c r="W347">
        <v>13.087999999999999</v>
      </c>
      <c r="Y347" s="1">
        <v>43276</v>
      </c>
      <c r="Z347">
        <v>350.05500000000001</v>
      </c>
      <c r="AB347" s="1">
        <v>43287</v>
      </c>
      <c r="AC347">
        <v>8</v>
      </c>
    </row>
    <row r="348" spans="2:29" x14ac:dyDescent="0.45">
      <c r="B348" s="1">
        <v>43279</v>
      </c>
      <c r="C348">
        <v>3.91</v>
      </c>
      <c r="E348" s="1">
        <v>43293</v>
      </c>
      <c r="F348">
        <v>57.515000000000001</v>
      </c>
      <c r="H348" t="s">
        <v>2441</v>
      </c>
      <c r="I348">
        <v>2.8944999999999999</v>
      </c>
      <c r="J348">
        <v>0.13937216364827501</v>
      </c>
      <c r="L348" s="1">
        <v>43279</v>
      </c>
      <c r="M348">
        <v>16.850000000000001</v>
      </c>
      <c r="O348" s="1">
        <v>43294</v>
      </c>
      <c r="P348">
        <v>2.8944999999999999</v>
      </c>
      <c r="Q348">
        <v>2.8071999999999999</v>
      </c>
      <c r="R348">
        <v>8.7300000000000003E-2</v>
      </c>
      <c r="T348" t="s">
        <v>2429</v>
      </c>
      <c r="U348">
        <v>2699.63</v>
      </c>
      <c r="V348">
        <v>12.809983797256701</v>
      </c>
      <c r="W348">
        <v>14.235300000000001</v>
      </c>
      <c r="Y348" s="1">
        <v>43273</v>
      </c>
      <c r="Z348">
        <v>341.39499999999998</v>
      </c>
      <c r="AB348" s="1">
        <v>43286</v>
      </c>
      <c r="AC348">
        <v>8.25</v>
      </c>
    </row>
    <row r="349" spans="2:29" x14ac:dyDescent="0.45">
      <c r="B349" s="1">
        <v>43278</v>
      </c>
      <c r="C349">
        <v>3.94</v>
      </c>
      <c r="E349" s="1">
        <v>43292</v>
      </c>
      <c r="F349">
        <v>59.3</v>
      </c>
      <c r="H349" t="s">
        <v>2440</v>
      </c>
      <c r="I349">
        <v>2.9171999999999998</v>
      </c>
      <c r="J349">
        <v>0.33388391196143202</v>
      </c>
      <c r="L349" s="1">
        <v>43278</v>
      </c>
      <c r="M349">
        <v>17.91</v>
      </c>
      <c r="O349" s="1">
        <v>43293</v>
      </c>
      <c r="P349">
        <v>2.9171999999999998</v>
      </c>
      <c r="Q349">
        <v>2.8205</v>
      </c>
      <c r="R349">
        <v>9.6699999999999994E-2</v>
      </c>
      <c r="T349" t="s">
        <v>2428</v>
      </c>
      <c r="U349">
        <v>2723.06</v>
      </c>
      <c r="V349">
        <v>12.309265798746299</v>
      </c>
      <c r="W349">
        <v>12.2392</v>
      </c>
      <c r="Y349" s="1">
        <v>43272</v>
      </c>
      <c r="Z349">
        <v>345.81599999999997</v>
      </c>
      <c r="AB349" s="1">
        <v>43285</v>
      </c>
      <c r="AC349">
        <v>8</v>
      </c>
    </row>
    <row r="350" spans="2:29" x14ac:dyDescent="0.45">
      <c r="B350" s="1">
        <v>43277</v>
      </c>
      <c r="C350">
        <v>3.98</v>
      </c>
      <c r="E350" s="1">
        <v>43291</v>
      </c>
      <c r="F350">
        <v>58.6</v>
      </c>
      <c r="H350" t="s">
        <v>2439</v>
      </c>
      <c r="I350">
        <v>2.9237000000000002</v>
      </c>
      <c r="J350">
        <v>0.342709181863187</v>
      </c>
      <c r="L350" s="1">
        <v>43277</v>
      </c>
      <c r="M350">
        <v>15.92</v>
      </c>
      <c r="O350" s="1">
        <v>43292</v>
      </c>
      <c r="P350">
        <v>2.9237000000000002</v>
      </c>
      <c r="Q350">
        <v>2.8168000000000002</v>
      </c>
      <c r="R350">
        <v>0.1069</v>
      </c>
      <c r="T350" t="s">
        <v>2427</v>
      </c>
      <c r="U350">
        <v>2717.07</v>
      </c>
      <c r="V350">
        <v>12.098158363734401</v>
      </c>
      <c r="W350">
        <v>13.2027</v>
      </c>
      <c r="Y350" s="1">
        <v>43271</v>
      </c>
      <c r="Z350">
        <v>340.07799999999997</v>
      </c>
      <c r="AB350" s="1">
        <v>43284</v>
      </c>
      <c r="AC350">
        <v>8</v>
      </c>
    </row>
    <row r="351" spans="2:29" x14ac:dyDescent="0.45">
      <c r="B351" s="1">
        <v>43276</v>
      </c>
      <c r="C351">
        <v>3.96</v>
      </c>
      <c r="E351" s="1">
        <v>43290</v>
      </c>
      <c r="F351">
        <v>58.585000000000001</v>
      </c>
      <c r="H351" t="s">
        <v>2438</v>
      </c>
      <c r="I351">
        <v>2.9264999999999999</v>
      </c>
      <c r="J351">
        <v>0.338482988248058</v>
      </c>
      <c r="L351" s="1">
        <v>43276</v>
      </c>
      <c r="M351">
        <v>17.329999999999998</v>
      </c>
      <c r="O351" s="1">
        <v>43291</v>
      </c>
      <c r="P351">
        <v>2.9264999999999999</v>
      </c>
      <c r="Q351">
        <v>2.8174999999999999</v>
      </c>
      <c r="R351">
        <v>0.109</v>
      </c>
      <c r="T351" t="s">
        <v>2426</v>
      </c>
      <c r="U351">
        <v>2754.88</v>
      </c>
      <c r="V351">
        <v>6.6816406155218004</v>
      </c>
      <c r="W351">
        <v>10.3901</v>
      </c>
      <c r="Y351" s="1">
        <v>43270</v>
      </c>
      <c r="Z351">
        <v>341.11399999999998</v>
      </c>
      <c r="AB351" s="1">
        <v>43283</v>
      </c>
      <c r="AC351">
        <v>7.63</v>
      </c>
    </row>
    <row r="352" spans="2:29" x14ac:dyDescent="0.45">
      <c r="B352" s="1">
        <v>43273</v>
      </c>
      <c r="C352">
        <v>3.99</v>
      </c>
      <c r="E352" s="1">
        <v>43287</v>
      </c>
      <c r="F352">
        <v>58.2</v>
      </c>
      <c r="H352" t="s">
        <v>2437</v>
      </c>
      <c r="I352">
        <v>2.9375</v>
      </c>
      <c r="J352">
        <v>0.306561983944522</v>
      </c>
      <c r="L352" s="1">
        <v>43273</v>
      </c>
      <c r="M352">
        <v>13.77</v>
      </c>
      <c r="O352" s="1">
        <v>43290</v>
      </c>
      <c r="P352">
        <v>2.9375</v>
      </c>
      <c r="Q352">
        <v>2.8119999999999998</v>
      </c>
      <c r="R352">
        <v>0.1255</v>
      </c>
      <c r="T352" t="s">
        <v>2425</v>
      </c>
      <c r="U352">
        <v>2749.76</v>
      </c>
      <c r="V352">
        <v>5.5068918990748399</v>
      </c>
      <c r="W352">
        <v>10.841699999999999</v>
      </c>
      <c r="Y352" s="1">
        <v>43269</v>
      </c>
      <c r="Z352">
        <v>333.55200000000002</v>
      </c>
      <c r="AB352" s="1">
        <v>43280</v>
      </c>
      <c r="AC352">
        <v>7.5</v>
      </c>
    </row>
    <row r="353" spans="2:29" x14ac:dyDescent="0.45">
      <c r="B353" s="1">
        <v>43272</v>
      </c>
      <c r="C353">
        <v>4.01</v>
      </c>
      <c r="E353" s="1">
        <v>43286</v>
      </c>
      <c r="F353">
        <v>59.658799999999999</v>
      </c>
      <c r="H353" t="s">
        <v>2436</v>
      </c>
      <c r="I353">
        <v>2.9034</v>
      </c>
      <c r="J353">
        <v>0.28870538616382102</v>
      </c>
      <c r="L353" s="1">
        <v>43272</v>
      </c>
      <c r="M353">
        <v>14.64</v>
      </c>
      <c r="O353" s="1">
        <v>43287</v>
      </c>
      <c r="P353">
        <v>2.9034</v>
      </c>
      <c r="Q353">
        <v>2.7938000000000001</v>
      </c>
      <c r="R353">
        <v>0.1096</v>
      </c>
      <c r="T353" t="s">
        <v>2424</v>
      </c>
      <c r="U353">
        <v>2767.32</v>
      </c>
      <c r="V353">
        <v>3.8691685881126499</v>
      </c>
      <c r="W353">
        <v>9.6380999999999997</v>
      </c>
      <c r="Y353" s="1">
        <v>43266</v>
      </c>
      <c r="Z353">
        <v>331.226</v>
      </c>
      <c r="AB353" s="1">
        <v>43279</v>
      </c>
      <c r="AC353">
        <v>7.19</v>
      </c>
    </row>
    <row r="354" spans="2:29" x14ac:dyDescent="0.45">
      <c r="B354" s="1">
        <v>43271</v>
      </c>
      <c r="C354">
        <v>3.92</v>
      </c>
      <c r="E354" s="1">
        <v>43285</v>
      </c>
      <c r="F354">
        <v>59</v>
      </c>
      <c r="H354" t="s">
        <v>2435</v>
      </c>
      <c r="I354">
        <v>2.9129999999999998</v>
      </c>
      <c r="J354">
        <v>0.35276316417676201</v>
      </c>
      <c r="L354" s="1">
        <v>43271</v>
      </c>
      <c r="M354">
        <v>12.79</v>
      </c>
      <c r="O354" s="1">
        <v>43286</v>
      </c>
      <c r="P354">
        <v>2.9129999999999998</v>
      </c>
      <c r="Q354">
        <v>2.8069000000000002</v>
      </c>
      <c r="R354">
        <v>0.1061</v>
      </c>
      <c r="T354" t="s">
        <v>2423</v>
      </c>
      <c r="U354">
        <v>2762.59</v>
      </c>
      <c r="V354">
        <v>4.4029568327364101</v>
      </c>
      <c r="W354">
        <v>9.8754000000000008</v>
      </c>
      <c r="Y354" s="1">
        <v>43265</v>
      </c>
      <c r="Z354">
        <v>332.738</v>
      </c>
      <c r="AB354" s="1">
        <v>43278</v>
      </c>
      <c r="AC354">
        <v>7.31</v>
      </c>
    </row>
    <row r="355" spans="2:29" x14ac:dyDescent="0.45">
      <c r="B355" s="1">
        <v>43270</v>
      </c>
      <c r="C355">
        <v>4.05</v>
      </c>
      <c r="E355" s="1">
        <v>43284</v>
      </c>
      <c r="F355">
        <v>59.004800000000003</v>
      </c>
      <c r="H355" t="s">
        <v>2434</v>
      </c>
      <c r="I355">
        <v>2.9115000000000002</v>
      </c>
      <c r="J355">
        <v>0.43618627519291298</v>
      </c>
      <c r="L355" s="1">
        <v>43270</v>
      </c>
      <c r="M355">
        <v>13.35</v>
      </c>
      <c r="O355" s="1">
        <v>43285</v>
      </c>
      <c r="P355">
        <v>2.9115000000000002</v>
      </c>
      <c r="Q355">
        <v>2.7970000000000002</v>
      </c>
      <c r="R355">
        <v>0.1145</v>
      </c>
      <c r="T355" t="s">
        <v>2422</v>
      </c>
      <c r="U355">
        <v>2773.75</v>
      </c>
      <c r="V355">
        <v>4.4044947262580303</v>
      </c>
      <c r="W355">
        <v>9.1158999999999999</v>
      </c>
      <c r="Y355" s="1">
        <v>43264</v>
      </c>
      <c r="Z355">
        <v>339.53100000000001</v>
      </c>
      <c r="AB355" s="1">
        <v>43277</v>
      </c>
      <c r="AC355">
        <v>7.06</v>
      </c>
    </row>
    <row r="356" spans="2:29" x14ac:dyDescent="0.45">
      <c r="B356" s="1">
        <v>43269</v>
      </c>
      <c r="C356">
        <v>3.93</v>
      </c>
      <c r="E356" s="1">
        <v>43283</v>
      </c>
      <c r="F356">
        <v>58.910200000000003</v>
      </c>
      <c r="H356" t="s">
        <v>2433</v>
      </c>
      <c r="I356">
        <v>2.9112</v>
      </c>
      <c r="J356">
        <v>0.44381270448993199</v>
      </c>
      <c r="L356" s="1">
        <v>43269</v>
      </c>
      <c r="M356">
        <v>12.31</v>
      </c>
      <c r="O356" s="1">
        <v>43284</v>
      </c>
      <c r="P356">
        <v>2.9112</v>
      </c>
      <c r="Q356">
        <v>2.79</v>
      </c>
      <c r="R356">
        <v>0.1212</v>
      </c>
      <c r="T356" t="s">
        <v>2421</v>
      </c>
      <c r="U356">
        <v>2779.66</v>
      </c>
      <c r="V356">
        <v>4.77072476115295</v>
      </c>
      <c r="W356">
        <v>8.5646000000000004</v>
      </c>
      <c r="Y356" s="1">
        <v>43263</v>
      </c>
      <c r="Z356">
        <v>341.49</v>
      </c>
      <c r="AB356" s="1">
        <v>43276</v>
      </c>
      <c r="AC356">
        <v>6.75</v>
      </c>
    </row>
    <row r="357" spans="2:29" x14ac:dyDescent="0.45">
      <c r="B357" s="1">
        <v>43266</v>
      </c>
      <c r="C357">
        <v>3.93</v>
      </c>
      <c r="E357" s="1">
        <v>43280</v>
      </c>
      <c r="F357">
        <v>60.2</v>
      </c>
      <c r="H357" t="s">
        <v>2432</v>
      </c>
      <c r="I357">
        <v>2.9481999999999999</v>
      </c>
      <c r="J357">
        <v>0.53841779007260504</v>
      </c>
      <c r="L357" s="1">
        <v>43266</v>
      </c>
      <c r="M357">
        <v>11.98</v>
      </c>
      <c r="O357" s="1">
        <v>43283</v>
      </c>
      <c r="P357">
        <v>2.9481999999999999</v>
      </c>
      <c r="Q357">
        <v>2.8115999999999999</v>
      </c>
      <c r="R357">
        <v>0.1366</v>
      </c>
      <c r="T357" t="s">
        <v>2420</v>
      </c>
      <c r="U357">
        <v>2782.49</v>
      </c>
      <c r="V357">
        <v>4.7612106875220999</v>
      </c>
      <c r="W357">
        <v>8.7880000000000003</v>
      </c>
      <c r="Y357" s="1">
        <v>43262</v>
      </c>
      <c r="Z357">
        <v>342.72500000000002</v>
      </c>
      <c r="AB357" s="1">
        <v>43273</v>
      </c>
      <c r="AC357">
        <v>6.81</v>
      </c>
    </row>
    <row r="358" spans="2:29" x14ac:dyDescent="0.45">
      <c r="B358" s="1">
        <v>43265</v>
      </c>
      <c r="C358">
        <v>3.85</v>
      </c>
      <c r="E358" s="1">
        <v>43279</v>
      </c>
      <c r="F358">
        <v>61.284599999999998</v>
      </c>
      <c r="H358" t="s">
        <v>2431</v>
      </c>
      <c r="I358">
        <v>2.9346999999999999</v>
      </c>
      <c r="J358">
        <v>0.519682403011686</v>
      </c>
      <c r="L358" s="1">
        <v>43265</v>
      </c>
      <c r="M358">
        <v>12.12</v>
      </c>
      <c r="O358" s="1">
        <v>43280</v>
      </c>
      <c r="P358">
        <v>2.9346999999999999</v>
      </c>
      <c r="Q358">
        <v>2.7934999999999999</v>
      </c>
      <c r="R358">
        <v>0.14119999999999999</v>
      </c>
      <c r="T358" t="s">
        <v>2419</v>
      </c>
      <c r="U358">
        <v>2775.63</v>
      </c>
      <c r="V358">
        <v>5.0384581558311901</v>
      </c>
      <c r="W358">
        <v>9.6195000000000004</v>
      </c>
      <c r="Y358" s="1">
        <v>43259</v>
      </c>
      <c r="Z358">
        <v>345.09300000000002</v>
      </c>
      <c r="AB358" s="1">
        <v>43272</v>
      </c>
      <c r="AC358">
        <v>6.5</v>
      </c>
    </row>
    <row r="359" spans="2:29" x14ac:dyDescent="0.45">
      <c r="B359" s="1">
        <v>43264</v>
      </c>
      <c r="C359">
        <v>4</v>
      </c>
      <c r="E359" s="1">
        <v>43278</v>
      </c>
      <c r="F359">
        <v>61.880800000000001</v>
      </c>
      <c r="H359" t="s">
        <v>2430</v>
      </c>
      <c r="I359">
        <v>2.9093</v>
      </c>
      <c r="J359">
        <v>0.41729278290747801</v>
      </c>
      <c r="L359" s="1">
        <v>43264</v>
      </c>
      <c r="M359">
        <v>12.94</v>
      </c>
      <c r="O359" s="1">
        <v>43279</v>
      </c>
      <c r="P359">
        <v>2.9093</v>
      </c>
      <c r="Q359">
        <v>2.7732000000000001</v>
      </c>
      <c r="R359">
        <v>0.1361</v>
      </c>
      <c r="T359" t="s">
        <v>2418</v>
      </c>
      <c r="U359">
        <v>2786.85</v>
      </c>
      <c r="V359">
        <v>2.5703421117430598</v>
      </c>
      <c r="W359">
        <v>8.8946000000000005</v>
      </c>
      <c r="Y359" s="1">
        <v>43258</v>
      </c>
      <c r="Z359">
        <v>344.71699999999998</v>
      </c>
      <c r="AB359" s="1">
        <v>43271</v>
      </c>
      <c r="AC359">
        <v>6.31</v>
      </c>
    </row>
    <row r="360" spans="2:29" x14ac:dyDescent="0.45">
      <c r="B360" s="1">
        <v>43263</v>
      </c>
      <c r="C360">
        <v>4.16</v>
      </c>
      <c r="E360" s="1">
        <v>43277</v>
      </c>
      <c r="F360">
        <v>60.063800000000001</v>
      </c>
      <c r="H360" t="s">
        <v>2429</v>
      </c>
      <c r="I360">
        <v>2.8984999999999999</v>
      </c>
      <c r="J360">
        <v>0.36857923164497502</v>
      </c>
      <c r="L360" s="1">
        <v>43263</v>
      </c>
      <c r="M360">
        <v>12.34</v>
      </c>
      <c r="O360" s="1">
        <v>43278</v>
      </c>
      <c r="P360">
        <v>2.8984999999999999</v>
      </c>
      <c r="Q360">
        <v>2.7610000000000001</v>
      </c>
      <c r="R360">
        <v>0.13750000000000001</v>
      </c>
      <c r="T360" t="s">
        <v>2417</v>
      </c>
      <c r="U360">
        <v>2782</v>
      </c>
      <c r="V360">
        <v>6.4588491300502699</v>
      </c>
      <c r="W360">
        <v>8.9611000000000001</v>
      </c>
      <c r="Y360" s="1">
        <v>43257</v>
      </c>
      <c r="Z360">
        <v>338.19400000000002</v>
      </c>
      <c r="AB360" s="1">
        <v>43270</v>
      </c>
      <c r="AC360">
        <v>6.75</v>
      </c>
    </row>
    <row r="361" spans="2:29" x14ac:dyDescent="0.45">
      <c r="B361" s="1">
        <v>43262</v>
      </c>
      <c r="C361">
        <v>4.2699999999999996</v>
      </c>
      <c r="E361" s="1">
        <v>43276</v>
      </c>
      <c r="F361">
        <v>61.486400000000003</v>
      </c>
      <c r="H361" t="s">
        <v>2428</v>
      </c>
      <c r="I361">
        <v>2.9474999999999998</v>
      </c>
      <c r="J361">
        <v>0.28739960565966999</v>
      </c>
      <c r="L361" s="1">
        <v>43262</v>
      </c>
      <c r="M361">
        <v>12.35</v>
      </c>
      <c r="O361" s="1">
        <v>43277</v>
      </c>
      <c r="P361">
        <v>2.9474999999999998</v>
      </c>
      <c r="Q361">
        <v>2.7928999999999999</v>
      </c>
      <c r="R361">
        <v>0.15459999999999999</v>
      </c>
      <c r="T361" t="s">
        <v>2416</v>
      </c>
      <c r="U361">
        <v>2779.03</v>
      </c>
      <c r="V361">
        <v>6.5596847370862097</v>
      </c>
      <c r="W361">
        <v>8.6724999999999994</v>
      </c>
      <c r="Y361" s="1">
        <v>43256</v>
      </c>
      <c r="Z361">
        <v>341.55799999999999</v>
      </c>
      <c r="AB361" s="1">
        <v>43269</v>
      </c>
      <c r="AC361">
        <v>6.5</v>
      </c>
    </row>
    <row r="362" spans="2:29" x14ac:dyDescent="0.45">
      <c r="B362" s="1">
        <v>43259</v>
      </c>
      <c r="C362">
        <v>4.1500000000000004</v>
      </c>
      <c r="E362" s="1">
        <v>43273</v>
      </c>
      <c r="F362">
        <v>60.685000000000002</v>
      </c>
      <c r="H362" t="s">
        <v>2427</v>
      </c>
      <c r="I362">
        <v>2.9485000000000001</v>
      </c>
      <c r="J362">
        <v>0.50796489380008703</v>
      </c>
      <c r="L362" s="1">
        <v>43259</v>
      </c>
      <c r="M362">
        <v>12.18</v>
      </c>
      <c r="O362" s="1">
        <v>43276</v>
      </c>
      <c r="P362">
        <v>2.9485000000000001</v>
      </c>
      <c r="Q362">
        <v>2.7955000000000001</v>
      </c>
      <c r="R362">
        <v>0.153</v>
      </c>
      <c r="T362" t="s">
        <v>2415</v>
      </c>
      <c r="U362">
        <v>2770.37</v>
      </c>
      <c r="V362">
        <v>6.6861760681721503</v>
      </c>
      <c r="W362">
        <v>8.7341999999999995</v>
      </c>
      <c r="Y362" s="1">
        <v>43255</v>
      </c>
      <c r="Z362">
        <v>342.02800000000002</v>
      </c>
      <c r="AB362" s="1">
        <v>43266</v>
      </c>
      <c r="AC362">
        <v>6.25</v>
      </c>
    </row>
    <row r="363" spans="2:29" x14ac:dyDescent="0.45">
      <c r="B363" s="1">
        <v>43258</v>
      </c>
      <c r="C363">
        <v>4.09</v>
      </c>
      <c r="E363" s="1">
        <v>43272</v>
      </c>
      <c r="F363">
        <v>61.424100000000003</v>
      </c>
      <c r="H363" t="s">
        <v>2426</v>
      </c>
      <c r="I363">
        <v>2.9634999999999998</v>
      </c>
      <c r="J363">
        <v>0.51450176546506299</v>
      </c>
      <c r="L363" s="1">
        <v>43258</v>
      </c>
      <c r="M363">
        <v>12.13</v>
      </c>
      <c r="O363" s="1">
        <v>43273</v>
      </c>
      <c r="P363">
        <v>2.9634999999999998</v>
      </c>
      <c r="Q363">
        <v>2.8096999999999999</v>
      </c>
      <c r="R363">
        <v>0.15379999999999999</v>
      </c>
      <c r="T363" t="s">
        <v>2414</v>
      </c>
      <c r="U363">
        <v>2772.35</v>
      </c>
      <c r="V363">
        <v>7.1932673250306296</v>
      </c>
      <c r="W363">
        <v>8.5794999999999995</v>
      </c>
      <c r="Y363" s="1">
        <v>43252</v>
      </c>
      <c r="Z363">
        <v>345.35300000000001</v>
      </c>
      <c r="AB363" s="1">
        <v>43265</v>
      </c>
      <c r="AC363">
        <v>6.62</v>
      </c>
    </row>
    <row r="364" spans="2:29" x14ac:dyDescent="0.45">
      <c r="B364" s="1">
        <v>43257</v>
      </c>
      <c r="C364">
        <v>4.0599999999999996</v>
      </c>
      <c r="E364" s="1">
        <v>43271</v>
      </c>
      <c r="F364">
        <v>60.97</v>
      </c>
      <c r="H364" t="s">
        <v>2425</v>
      </c>
      <c r="I364">
        <v>2.9636</v>
      </c>
      <c r="J364">
        <v>0.51381720160643396</v>
      </c>
      <c r="L364" s="1">
        <v>43257</v>
      </c>
      <c r="M364">
        <v>11.64</v>
      </c>
      <c r="O364" s="1">
        <v>43272</v>
      </c>
      <c r="P364">
        <v>2.9636</v>
      </c>
      <c r="Q364">
        <v>2.8085</v>
      </c>
      <c r="R364">
        <v>0.15509999999999999</v>
      </c>
      <c r="T364" t="s">
        <v>2413</v>
      </c>
      <c r="U364">
        <v>2748.8</v>
      </c>
      <c r="V364">
        <v>11.9237754658154</v>
      </c>
      <c r="W364">
        <v>9.4353999999999996</v>
      </c>
      <c r="Y364" s="1">
        <v>43251</v>
      </c>
      <c r="Z364">
        <v>352.846</v>
      </c>
      <c r="AB364" s="1">
        <v>43264</v>
      </c>
      <c r="AC364">
        <v>6.5</v>
      </c>
    </row>
    <row r="365" spans="2:29" x14ac:dyDescent="0.45">
      <c r="B365" s="1">
        <v>43256</v>
      </c>
      <c r="C365">
        <v>3.97</v>
      </c>
      <c r="E365" s="1">
        <v>43270</v>
      </c>
      <c r="F365">
        <v>60.21</v>
      </c>
      <c r="H365" t="s">
        <v>2424</v>
      </c>
      <c r="I365">
        <v>3.0019</v>
      </c>
      <c r="J365">
        <v>0.41630899982264702</v>
      </c>
      <c r="L365" s="1">
        <v>43256</v>
      </c>
      <c r="M365">
        <v>12.4</v>
      </c>
      <c r="O365" s="1">
        <v>43271</v>
      </c>
      <c r="P365">
        <v>3.0019</v>
      </c>
      <c r="Q365">
        <v>2.8233000000000001</v>
      </c>
      <c r="R365">
        <v>0.17860000000000001</v>
      </c>
      <c r="T365" t="s">
        <v>2412</v>
      </c>
      <c r="U365">
        <v>2746.87</v>
      </c>
      <c r="V365">
        <v>14.218523814949</v>
      </c>
      <c r="W365">
        <v>9.3946000000000005</v>
      </c>
      <c r="Y365" s="1">
        <v>43250</v>
      </c>
      <c r="Z365">
        <v>350.565</v>
      </c>
      <c r="AB365" s="1">
        <v>43263</v>
      </c>
      <c r="AC365">
        <v>6.25</v>
      </c>
    </row>
    <row r="366" spans="2:29" x14ac:dyDescent="0.45">
      <c r="B366" s="1">
        <v>43255</v>
      </c>
      <c r="C366">
        <v>3.9</v>
      </c>
      <c r="E366" s="1">
        <v>43269</v>
      </c>
      <c r="F366">
        <v>59.375599999999999</v>
      </c>
      <c r="H366" t="s">
        <v>2423</v>
      </c>
      <c r="I366">
        <v>2.9651000000000001</v>
      </c>
      <c r="J366">
        <v>0.202045498176362</v>
      </c>
      <c r="L366" s="1">
        <v>43255</v>
      </c>
      <c r="M366">
        <v>12.74</v>
      </c>
      <c r="O366" s="1">
        <v>43270</v>
      </c>
      <c r="P366">
        <v>2.9651000000000001</v>
      </c>
      <c r="Q366">
        <v>2.8012000000000001</v>
      </c>
      <c r="R366">
        <v>0.16389999999999999</v>
      </c>
      <c r="T366" t="s">
        <v>2411</v>
      </c>
      <c r="U366">
        <v>2734.62</v>
      </c>
      <c r="V366">
        <v>19.805771837514499</v>
      </c>
      <c r="W366">
        <v>9.8843999999999994</v>
      </c>
      <c r="Y366" s="1">
        <v>43249</v>
      </c>
      <c r="Z366">
        <v>360.71600000000001</v>
      </c>
      <c r="AB366" s="1">
        <v>43262</v>
      </c>
      <c r="AC366">
        <v>6.25</v>
      </c>
    </row>
    <row r="367" spans="2:29" x14ac:dyDescent="0.45">
      <c r="B367" s="1">
        <v>43252</v>
      </c>
      <c r="C367">
        <v>3.97</v>
      </c>
      <c r="E367" s="1">
        <v>43266</v>
      </c>
      <c r="F367">
        <v>59.951700000000002</v>
      </c>
      <c r="H367" t="s">
        <v>2422</v>
      </c>
      <c r="I367">
        <v>2.9832999999999998</v>
      </c>
      <c r="J367">
        <v>0.29539530012059001</v>
      </c>
      <c r="L367" s="1">
        <v>43252</v>
      </c>
      <c r="M367">
        <v>13.46</v>
      </c>
      <c r="O367" s="1">
        <v>43269</v>
      </c>
      <c r="P367">
        <v>2.9832999999999998</v>
      </c>
      <c r="Q367">
        <v>2.8149999999999999</v>
      </c>
      <c r="R367">
        <v>0.16830000000000001</v>
      </c>
      <c r="T367" t="s">
        <v>2410</v>
      </c>
      <c r="U367">
        <v>2705.27</v>
      </c>
      <c r="V367">
        <v>16.925463170985601</v>
      </c>
      <c r="W367">
        <v>11.2372</v>
      </c>
      <c r="Y367" s="1">
        <v>43245</v>
      </c>
      <c r="Z367">
        <v>343.08300000000003</v>
      </c>
      <c r="AB367" s="1">
        <v>43259</v>
      </c>
      <c r="AC367">
        <v>6.06</v>
      </c>
    </row>
    <row r="368" spans="2:29" x14ac:dyDescent="0.45">
      <c r="B368" s="1">
        <v>43251</v>
      </c>
      <c r="C368">
        <v>4.21</v>
      </c>
      <c r="E368" s="1">
        <v>43265</v>
      </c>
      <c r="F368">
        <v>59.617100000000001</v>
      </c>
      <c r="H368" t="s">
        <v>2421</v>
      </c>
      <c r="I368">
        <v>2.9843000000000002</v>
      </c>
      <c r="J368">
        <v>0.32704026255697399</v>
      </c>
      <c r="L368" s="1">
        <v>43251</v>
      </c>
      <c r="M368">
        <v>15.43</v>
      </c>
      <c r="O368" s="1">
        <v>43266</v>
      </c>
      <c r="P368">
        <v>2.9843000000000002</v>
      </c>
      <c r="Q368">
        <v>2.8203999999999998</v>
      </c>
      <c r="R368">
        <v>0.16389999999999999</v>
      </c>
      <c r="T368" t="s">
        <v>2409</v>
      </c>
      <c r="U368">
        <v>2724.01</v>
      </c>
      <c r="V368">
        <v>16.157629654191599</v>
      </c>
      <c r="W368">
        <v>10.8009</v>
      </c>
      <c r="Y368" s="1">
        <v>43244</v>
      </c>
      <c r="Z368">
        <v>337.61700000000002</v>
      </c>
      <c r="AB368" s="1">
        <v>43258</v>
      </c>
      <c r="AC368">
        <v>5.88</v>
      </c>
    </row>
    <row r="369" spans="2:29" x14ac:dyDescent="0.45">
      <c r="B369" s="1">
        <v>43250</v>
      </c>
      <c r="C369">
        <v>4.2699999999999996</v>
      </c>
      <c r="E369" s="1">
        <v>43264</v>
      </c>
      <c r="F369">
        <v>60.76</v>
      </c>
      <c r="H369" t="s">
        <v>2420</v>
      </c>
      <c r="I369">
        <v>3.0019999999999998</v>
      </c>
      <c r="J369">
        <v>0.32378138200541201</v>
      </c>
      <c r="L369" s="1">
        <v>43250</v>
      </c>
      <c r="M369">
        <v>14.94</v>
      </c>
      <c r="O369" s="1">
        <v>43265</v>
      </c>
      <c r="P369">
        <v>3.0019999999999998</v>
      </c>
      <c r="Q369">
        <v>2.8351000000000002</v>
      </c>
      <c r="R369">
        <v>0.16689999999999999</v>
      </c>
      <c r="T369" t="s">
        <v>2408</v>
      </c>
      <c r="U369">
        <v>2689.86</v>
      </c>
      <c r="V369">
        <v>9.9698966070936397</v>
      </c>
      <c r="W369">
        <v>12.7819</v>
      </c>
      <c r="Y369" s="1">
        <v>43243</v>
      </c>
      <c r="Z369">
        <v>336.14</v>
      </c>
      <c r="AB369" s="1">
        <v>43257</v>
      </c>
      <c r="AC369">
        <v>5.63</v>
      </c>
    </row>
    <row r="370" spans="2:29" x14ac:dyDescent="0.45">
      <c r="B370" s="1">
        <v>43249</v>
      </c>
      <c r="C370">
        <v>4.45</v>
      </c>
      <c r="E370" s="1">
        <v>43263</v>
      </c>
      <c r="F370">
        <v>61.743699999999997</v>
      </c>
      <c r="H370" t="s">
        <v>2419</v>
      </c>
      <c r="I370">
        <v>3.0335999999999999</v>
      </c>
      <c r="J370">
        <v>0.14779828596210501</v>
      </c>
      <c r="L370" s="1">
        <v>43249</v>
      </c>
      <c r="M370">
        <v>17.02</v>
      </c>
      <c r="O370" s="1">
        <v>43264</v>
      </c>
      <c r="P370">
        <v>3.0335999999999999</v>
      </c>
      <c r="Q370">
        <v>2.8357000000000001</v>
      </c>
      <c r="R370">
        <v>0.19789999999999999</v>
      </c>
      <c r="T370" t="s">
        <v>2406</v>
      </c>
      <c r="U370">
        <v>2721.33</v>
      </c>
      <c r="V370">
        <v>4.6980768324100701</v>
      </c>
      <c r="W370">
        <v>9.6087000000000007</v>
      </c>
      <c r="Y370" s="1">
        <v>43242</v>
      </c>
      <c r="Z370">
        <v>336.79599999999999</v>
      </c>
      <c r="AB370" s="1">
        <v>43256</v>
      </c>
      <c r="AC370">
        <v>6.06</v>
      </c>
    </row>
    <row r="371" spans="2:29" x14ac:dyDescent="0.45">
      <c r="B371" s="1">
        <v>43245</v>
      </c>
      <c r="C371">
        <v>3.65</v>
      </c>
      <c r="E371" s="1">
        <v>43262</v>
      </c>
      <c r="F371">
        <v>64.62</v>
      </c>
      <c r="H371" t="s">
        <v>2418</v>
      </c>
      <c r="I371">
        <v>3.0236000000000001</v>
      </c>
      <c r="J371">
        <v>0.51918769887842098</v>
      </c>
      <c r="L371" s="1">
        <v>43245</v>
      </c>
      <c r="M371">
        <v>13.22</v>
      </c>
      <c r="O371" s="1">
        <v>43263</v>
      </c>
      <c r="P371">
        <v>3.0236000000000001</v>
      </c>
      <c r="Q371">
        <v>2.81</v>
      </c>
      <c r="R371">
        <v>0.21360000000000001</v>
      </c>
      <c r="T371" t="s">
        <v>2405</v>
      </c>
      <c r="U371">
        <v>2727.76</v>
      </c>
      <c r="V371">
        <v>7.8585409471729104</v>
      </c>
      <c r="W371">
        <v>9.3816000000000006</v>
      </c>
      <c r="Y371" s="1">
        <v>43241</v>
      </c>
      <c r="Z371">
        <v>338.62900000000002</v>
      </c>
      <c r="AB371" s="1">
        <v>43255</v>
      </c>
      <c r="AC371">
        <v>5.75</v>
      </c>
    </row>
    <row r="372" spans="2:29" x14ac:dyDescent="0.45">
      <c r="B372" s="1">
        <v>43244</v>
      </c>
      <c r="C372">
        <v>3.6</v>
      </c>
      <c r="E372" s="1">
        <v>43259</v>
      </c>
      <c r="F372">
        <v>64.7</v>
      </c>
      <c r="H372" t="s">
        <v>2417</v>
      </c>
      <c r="I372">
        <v>3.0154999999999998</v>
      </c>
      <c r="J372">
        <v>0.62823631434888305</v>
      </c>
      <c r="L372" s="1">
        <v>43244</v>
      </c>
      <c r="M372">
        <v>12.53</v>
      </c>
      <c r="O372" s="1">
        <v>43262</v>
      </c>
      <c r="P372">
        <v>3.0154999999999998</v>
      </c>
      <c r="Q372">
        <v>2.7965</v>
      </c>
      <c r="R372">
        <v>0.219</v>
      </c>
      <c r="T372" t="s">
        <v>2404</v>
      </c>
      <c r="U372">
        <v>2733.29</v>
      </c>
      <c r="V372">
        <v>8.0981304661948101</v>
      </c>
      <c r="W372">
        <v>9.6000999999999994</v>
      </c>
      <c r="Y372" s="1">
        <v>43238</v>
      </c>
      <c r="Z372">
        <v>340.93200000000002</v>
      </c>
      <c r="AB372" s="1">
        <v>43252</v>
      </c>
      <c r="AC372">
        <v>5.5</v>
      </c>
    </row>
    <row r="373" spans="2:29" x14ac:dyDescent="0.45">
      <c r="B373" s="1">
        <v>43243</v>
      </c>
      <c r="C373">
        <v>3.67</v>
      </c>
      <c r="E373" s="1">
        <v>43258</v>
      </c>
      <c r="F373">
        <v>62.792900000000003</v>
      </c>
      <c r="H373" t="s">
        <v>2416</v>
      </c>
      <c r="I373">
        <v>3.0081000000000002</v>
      </c>
      <c r="J373">
        <v>0.64674250414416701</v>
      </c>
      <c r="L373" s="1">
        <v>43243</v>
      </c>
      <c r="M373">
        <v>12.58</v>
      </c>
      <c r="O373" s="1">
        <v>43259</v>
      </c>
      <c r="P373">
        <v>3.0081000000000002</v>
      </c>
      <c r="Q373">
        <v>2.7774999999999999</v>
      </c>
      <c r="R373">
        <v>0.2306</v>
      </c>
      <c r="T373" t="s">
        <v>2403</v>
      </c>
      <c r="U373">
        <v>2724.44</v>
      </c>
      <c r="V373">
        <v>7.8760426986197398</v>
      </c>
      <c r="W373">
        <v>10.2127</v>
      </c>
      <c r="Y373" s="1">
        <v>43237</v>
      </c>
      <c r="Z373">
        <v>338.61900000000003</v>
      </c>
      <c r="AB373" s="1">
        <v>43251</v>
      </c>
      <c r="AC373">
        <v>5.25</v>
      </c>
    </row>
    <row r="374" spans="2:29" x14ac:dyDescent="0.45">
      <c r="B374" s="1">
        <v>43242</v>
      </c>
      <c r="C374">
        <v>3.66</v>
      </c>
      <c r="E374" s="1">
        <v>43257</v>
      </c>
      <c r="F374">
        <v>62.101199999999999</v>
      </c>
      <c r="H374" t="s">
        <v>2415</v>
      </c>
      <c r="I374">
        <v>2.9813999999999998</v>
      </c>
      <c r="J374">
        <v>0.70702951376398304</v>
      </c>
      <c r="L374" s="1">
        <v>43242</v>
      </c>
      <c r="M374">
        <v>13.22</v>
      </c>
      <c r="O374" s="1">
        <v>43258</v>
      </c>
      <c r="P374">
        <v>2.9813999999999998</v>
      </c>
      <c r="Q374">
        <v>2.7690000000000001</v>
      </c>
      <c r="R374">
        <v>0.21240000000000001</v>
      </c>
      <c r="T374" t="s">
        <v>2402</v>
      </c>
      <c r="U374">
        <v>2733.01</v>
      </c>
      <c r="V374">
        <v>7.3647069815548196</v>
      </c>
      <c r="W374">
        <v>10.207599999999999</v>
      </c>
      <c r="Y374" s="1">
        <v>43236</v>
      </c>
      <c r="Z374">
        <v>339.51</v>
      </c>
      <c r="AB374" s="1">
        <v>43250</v>
      </c>
      <c r="AC374">
        <v>4.12</v>
      </c>
    </row>
    <row r="375" spans="2:29" x14ac:dyDescent="0.45">
      <c r="B375" s="1">
        <v>43241</v>
      </c>
      <c r="C375">
        <v>3.73</v>
      </c>
      <c r="E375" s="1">
        <v>43256</v>
      </c>
      <c r="F375">
        <v>60.7883</v>
      </c>
      <c r="H375" t="s">
        <v>2414</v>
      </c>
      <c r="I375">
        <v>3.0291999999999999</v>
      </c>
      <c r="J375">
        <v>0.44946321688580299</v>
      </c>
      <c r="L375" s="1">
        <v>43241</v>
      </c>
      <c r="M375">
        <v>13.08</v>
      </c>
      <c r="O375" s="1">
        <v>43257</v>
      </c>
      <c r="P375">
        <v>3.0291999999999999</v>
      </c>
      <c r="Q375">
        <v>2.7852999999999999</v>
      </c>
      <c r="R375">
        <v>0.24390000000000001</v>
      </c>
      <c r="T375" t="s">
        <v>2401</v>
      </c>
      <c r="U375">
        <v>2712.97</v>
      </c>
      <c r="V375">
        <v>7.2887809470076901</v>
      </c>
      <c r="W375">
        <v>10.3842</v>
      </c>
      <c r="Y375" s="1">
        <v>43235</v>
      </c>
      <c r="Z375">
        <v>340.66699999999997</v>
      </c>
      <c r="AB375" s="1">
        <v>43249</v>
      </c>
      <c r="AC375">
        <v>3.75</v>
      </c>
    </row>
    <row r="376" spans="2:29" x14ac:dyDescent="0.45">
      <c r="B376" s="1">
        <v>43238</v>
      </c>
      <c r="C376">
        <v>3.63</v>
      </c>
      <c r="E376" s="1">
        <v>43255</v>
      </c>
      <c r="F376">
        <v>61</v>
      </c>
      <c r="H376" t="s">
        <v>2413</v>
      </c>
      <c r="I376">
        <v>2.9881000000000002</v>
      </c>
      <c r="J376">
        <v>0.43749344756998099</v>
      </c>
      <c r="L376" s="1">
        <v>43238</v>
      </c>
      <c r="M376">
        <v>13.42</v>
      </c>
      <c r="O376" s="1">
        <v>43256</v>
      </c>
      <c r="P376">
        <v>2.9881000000000002</v>
      </c>
      <c r="Q376">
        <v>2.7627999999999999</v>
      </c>
      <c r="R376">
        <v>0.2253</v>
      </c>
      <c r="T376" t="s">
        <v>2400</v>
      </c>
      <c r="U376">
        <v>2720.13</v>
      </c>
      <c r="V376">
        <v>7.3968367738183201</v>
      </c>
      <c r="W376">
        <v>10.463200000000001</v>
      </c>
      <c r="Y376" s="1">
        <v>43234</v>
      </c>
      <c r="Z376">
        <v>333.15899999999999</v>
      </c>
      <c r="AB376" s="1">
        <v>43245</v>
      </c>
      <c r="AC376">
        <v>3.75</v>
      </c>
    </row>
    <row r="377" spans="2:29" x14ac:dyDescent="0.45">
      <c r="B377" s="1">
        <v>43237</v>
      </c>
      <c r="C377">
        <v>3.71</v>
      </c>
      <c r="E377" s="1">
        <v>43252</v>
      </c>
      <c r="F377">
        <v>62.981000000000002</v>
      </c>
      <c r="H377" t="s">
        <v>2412</v>
      </c>
      <c r="I377">
        <v>3.0005000000000002</v>
      </c>
      <c r="J377">
        <v>0.40448543443078999</v>
      </c>
      <c r="L377" s="1">
        <v>43237</v>
      </c>
      <c r="M377">
        <v>13.43</v>
      </c>
      <c r="O377" s="1">
        <v>43255</v>
      </c>
      <c r="P377">
        <v>3.0005000000000002</v>
      </c>
      <c r="Q377">
        <v>2.7763</v>
      </c>
      <c r="R377">
        <v>0.22420000000000001</v>
      </c>
      <c r="T377" t="s">
        <v>2399</v>
      </c>
      <c r="U377">
        <v>2722.46</v>
      </c>
      <c r="V377">
        <v>7.6336087604149103</v>
      </c>
      <c r="W377">
        <v>10.5586</v>
      </c>
      <c r="Y377" s="1">
        <v>43231</v>
      </c>
      <c r="Z377">
        <v>331.27300000000002</v>
      </c>
      <c r="AB377" s="1">
        <v>43244</v>
      </c>
      <c r="AC377">
        <v>3.25</v>
      </c>
    </row>
    <row r="378" spans="2:29" x14ac:dyDescent="0.45">
      <c r="B378" s="1">
        <v>43236</v>
      </c>
      <c r="C378">
        <v>3.7</v>
      </c>
      <c r="E378" s="1">
        <v>43251</v>
      </c>
      <c r="F378">
        <v>65.2</v>
      </c>
      <c r="H378" t="s">
        <v>2411</v>
      </c>
      <c r="I378">
        <v>2.9584000000000001</v>
      </c>
      <c r="J378">
        <v>1.8587326148032499</v>
      </c>
      <c r="L378" s="1">
        <v>43236</v>
      </c>
      <c r="M378">
        <v>13.42</v>
      </c>
      <c r="O378" s="1">
        <v>43252</v>
      </c>
      <c r="P378">
        <v>2.9584000000000001</v>
      </c>
      <c r="Q378">
        <v>2.7389000000000001</v>
      </c>
      <c r="R378">
        <v>0.2195</v>
      </c>
      <c r="T378" t="s">
        <v>2398</v>
      </c>
      <c r="U378">
        <v>2711.45</v>
      </c>
      <c r="V378">
        <v>10.673244055484799</v>
      </c>
      <c r="W378">
        <v>11.4198</v>
      </c>
      <c r="Y378" s="1">
        <v>43230</v>
      </c>
      <c r="Z378">
        <v>330.87700000000001</v>
      </c>
      <c r="AB378" s="1">
        <v>43243</v>
      </c>
      <c r="AC378">
        <v>3.37</v>
      </c>
    </row>
    <row r="379" spans="2:29" x14ac:dyDescent="0.45">
      <c r="B379" s="1">
        <v>43235</v>
      </c>
      <c r="C379">
        <v>3.65</v>
      </c>
      <c r="E379" s="1">
        <v>43250</v>
      </c>
      <c r="F379">
        <v>65.314300000000003</v>
      </c>
      <c r="H379" t="s">
        <v>2410</v>
      </c>
      <c r="I379">
        <v>2.9121000000000001</v>
      </c>
      <c r="J379">
        <v>1.8187659506746101</v>
      </c>
      <c r="L379" s="1">
        <v>43235</v>
      </c>
      <c r="M379">
        <v>14.63</v>
      </c>
      <c r="O379" s="1">
        <v>43251</v>
      </c>
      <c r="P379">
        <v>2.9121000000000001</v>
      </c>
      <c r="Q379">
        <v>2.6953</v>
      </c>
      <c r="R379">
        <v>0.21679999999999999</v>
      </c>
      <c r="T379" t="s">
        <v>2397</v>
      </c>
      <c r="U379">
        <v>2730.13</v>
      </c>
      <c r="V379">
        <v>7.6433466177152702</v>
      </c>
      <c r="W379">
        <v>10.3065</v>
      </c>
      <c r="Y379" s="1">
        <v>43229</v>
      </c>
      <c r="Z379">
        <v>338.17099999999999</v>
      </c>
      <c r="AB379" s="1">
        <v>43242</v>
      </c>
      <c r="AC379">
        <v>2.87</v>
      </c>
    </row>
    <row r="380" spans="2:29" x14ac:dyDescent="0.45">
      <c r="B380" s="1">
        <v>43234</v>
      </c>
      <c r="C380">
        <v>3.49</v>
      </c>
      <c r="E380" s="1">
        <v>43249</v>
      </c>
      <c r="F380">
        <v>64.37</v>
      </c>
      <c r="H380" t="s">
        <v>2409</v>
      </c>
      <c r="I380">
        <v>2.8959999999999999</v>
      </c>
      <c r="J380">
        <v>1.7956750634046601</v>
      </c>
      <c r="L380" s="1">
        <v>43234</v>
      </c>
      <c r="M380">
        <v>12.93</v>
      </c>
      <c r="O380" s="1">
        <v>43250</v>
      </c>
      <c r="P380">
        <v>2.8959999999999999</v>
      </c>
      <c r="Q380">
        <v>2.6585000000000001</v>
      </c>
      <c r="R380">
        <v>0.23749999999999999</v>
      </c>
      <c r="T380" t="s">
        <v>2396</v>
      </c>
      <c r="U380">
        <v>2727.72</v>
      </c>
      <c r="V380">
        <v>8.2612772185568009</v>
      </c>
      <c r="W380">
        <v>9.7479999999999993</v>
      </c>
      <c r="Y380" s="1">
        <v>43228</v>
      </c>
      <c r="Z380">
        <v>342.90699999999998</v>
      </c>
      <c r="AB380" s="1">
        <v>43241</v>
      </c>
      <c r="AC380">
        <v>3.62</v>
      </c>
    </row>
    <row r="381" spans="2:29" x14ac:dyDescent="0.45">
      <c r="B381" s="1">
        <v>43231</v>
      </c>
      <c r="C381">
        <v>3.39</v>
      </c>
      <c r="E381" s="1">
        <v>43248</v>
      </c>
      <c r="F381">
        <v>59.23</v>
      </c>
      <c r="H381" t="s">
        <v>2408</v>
      </c>
      <c r="I381">
        <v>2.8187000000000002</v>
      </c>
      <c r="J381">
        <v>1.43795183044032</v>
      </c>
      <c r="L381" s="1">
        <v>43231</v>
      </c>
      <c r="M381">
        <v>12.65</v>
      </c>
      <c r="O381" s="1">
        <v>43249</v>
      </c>
      <c r="P381">
        <v>2.8187000000000002</v>
      </c>
      <c r="Q381">
        <v>2.5720000000000001</v>
      </c>
      <c r="R381">
        <v>0.2467</v>
      </c>
      <c r="T381" t="s">
        <v>2395</v>
      </c>
      <c r="U381">
        <v>2723.07</v>
      </c>
      <c r="V381">
        <v>7.74320778393583</v>
      </c>
      <c r="W381">
        <v>10.3757</v>
      </c>
      <c r="Y381" s="1">
        <v>43227</v>
      </c>
      <c r="Z381">
        <v>341.23200000000003</v>
      </c>
      <c r="AB381" s="1">
        <v>43238</v>
      </c>
      <c r="AC381">
        <v>3.31</v>
      </c>
    </row>
    <row r="382" spans="2:29" x14ac:dyDescent="0.45">
      <c r="B382" s="1">
        <v>43230</v>
      </c>
      <c r="C382">
        <v>3.49</v>
      </c>
      <c r="E382" s="1">
        <v>43245</v>
      </c>
      <c r="F382">
        <v>59.417099999999998</v>
      </c>
      <c r="H382" t="s">
        <v>2407</v>
      </c>
      <c r="I382">
        <v>2.9971999999999999</v>
      </c>
      <c r="J382">
        <v>0.63152322469829703</v>
      </c>
      <c r="L382" s="1">
        <v>43230</v>
      </c>
      <c r="M382">
        <v>13.23</v>
      </c>
      <c r="O382" s="1">
        <v>43248</v>
      </c>
      <c r="P382">
        <v>2.9971999999999999</v>
      </c>
      <c r="Q382">
        <v>2.6869000000000001</v>
      </c>
      <c r="R382">
        <v>0.31030000000000002</v>
      </c>
      <c r="T382" t="s">
        <v>2394</v>
      </c>
      <c r="U382">
        <v>2697.79</v>
      </c>
      <c r="V382">
        <v>9.4782051076437401</v>
      </c>
      <c r="W382">
        <v>11.088900000000001</v>
      </c>
      <c r="Y382" s="1">
        <v>43224</v>
      </c>
      <c r="Z382">
        <v>341.375</v>
      </c>
      <c r="AB382" s="1">
        <v>43237</v>
      </c>
      <c r="AC382">
        <v>3.25</v>
      </c>
    </row>
    <row r="383" spans="2:29" x14ac:dyDescent="0.45">
      <c r="B383" s="1">
        <v>43229</v>
      </c>
      <c r="C383">
        <v>3.58</v>
      </c>
      <c r="E383" s="1">
        <v>43244</v>
      </c>
      <c r="F383">
        <v>58.834099999999999</v>
      </c>
      <c r="H383" t="s">
        <v>2406</v>
      </c>
      <c r="I383">
        <v>2.968</v>
      </c>
      <c r="J383">
        <v>0.39221261240982103</v>
      </c>
      <c r="L383" s="1">
        <v>43229</v>
      </c>
      <c r="M383">
        <v>13.42</v>
      </c>
      <c r="O383" s="1">
        <v>43245</v>
      </c>
      <c r="P383">
        <v>2.968</v>
      </c>
      <c r="Q383">
        <v>2.7090000000000001</v>
      </c>
      <c r="R383">
        <v>0.25900000000000001</v>
      </c>
      <c r="T383" t="s">
        <v>2393</v>
      </c>
      <c r="U383">
        <v>2671.92</v>
      </c>
      <c r="V383">
        <v>10.7151067279415</v>
      </c>
      <c r="W383">
        <v>12.272500000000001</v>
      </c>
      <c r="Y383" s="1">
        <v>43223</v>
      </c>
      <c r="Z383">
        <v>343.81200000000001</v>
      </c>
      <c r="AB383" s="1">
        <v>43236</v>
      </c>
      <c r="AC383">
        <v>3.44</v>
      </c>
    </row>
    <row r="384" spans="2:29" x14ac:dyDescent="0.45">
      <c r="B384" s="1">
        <v>43228</v>
      </c>
      <c r="C384">
        <v>3.56</v>
      </c>
      <c r="E384" s="1">
        <v>43243</v>
      </c>
      <c r="F384">
        <v>59.68</v>
      </c>
      <c r="H384" t="s">
        <v>2405</v>
      </c>
      <c r="I384">
        <v>3.01</v>
      </c>
      <c r="J384">
        <v>0.47457784749536902</v>
      </c>
      <c r="L384" s="1">
        <v>43228</v>
      </c>
      <c r="M384">
        <v>14.71</v>
      </c>
      <c r="O384" s="1">
        <v>43244</v>
      </c>
      <c r="P384">
        <v>3.01</v>
      </c>
      <c r="Q384">
        <v>2.7408999999999999</v>
      </c>
      <c r="R384">
        <v>0.26910000000000001</v>
      </c>
      <c r="T384" t="s">
        <v>2392</v>
      </c>
      <c r="U384">
        <v>2672.63</v>
      </c>
      <c r="V384">
        <v>13.8130649628035</v>
      </c>
      <c r="W384">
        <v>12.2941</v>
      </c>
      <c r="Y384" s="1">
        <v>43222</v>
      </c>
      <c r="Z384">
        <v>342.024</v>
      </c>
      <c r="AB384" s="1">
        <v>43235</v>
      </c>
      <c r="AC384">
        <v>3</v>
      </c>
    </row>
    <row r="385" spans="2:29" x14ac:dyDescent="0.45">
      <c r="B385" s="1">
        <v>43227</v>
      </c>
      <c r="C385">
        <v>3.56</v>
      </c>
      <c r="E385" s="1">
        <v>43242</v>
      </c>
      <c r="F385">
        <v>59.634999999999998</v>
      </c>
      <c r="H385" t="s">
        <v>2404</v>
      </c>
      <c r="I385">
        <v>3.0278999999999998</v>
      </c>
      <c r="J385">
        <v>0.54224262712061999</v>
      </c>
      <c r="L385" s="1">
        <v>43227</v>
      </c>
      <c r="M385">
        <v>14.75</v>
      </c>
      <c r="O385" s="1">
        <v>43243</v>
      </c>
      <c r="P385">
        <v>3.0278999999999998</v>
      </c>
      <c r="Q385">
        <v>2.7561</v>
      </c>
      <c r="R385">
        <v>0.27179999999999999</v>
      </c>
      <c r="T385" t="s">
        <v>2391</v>
      </c>
      <c r="U385">
        <v>2663.42</v>
      </c>
      <c r="V385">
        <v>13.731018614306199</v>
      </c>
      <c r="W385">
        <v>11.927199999999999</v>
      </c>
      <c r="Y385" s="1">
        <v>43221</v>
      </c>
      <c r="Z385">
        <v>338.30799999999999</v>
      </c>
      <c r="AB385" s="1">
        <v>43234</v>
      </c>
      <c r="AC385">
        <v>2.63</v>
      </c>
    </row>
    <row r="386" spans="2:29" x14ac:dyDescent="0.45">
      <c r="B386" s="1">
        <v>43224</v>
      </c>
      <c r="C386">
        <v>3.48</v>
      </c>
      <c r="E386" s="1">
        <v>43241</v>
      </c>
      <c r="F386">
        <v>60.243000000000002</v>
      </c>
      <c r="H386" t="s">
        <v>2403</v>
      </c>
      <c r="I386">
        <v>3.0895000000000001</v>
      </c>
      <c r="J386">
        <v>0.47942602835752302</v>
      </c>
      <c r="L386" s="1">
        <v>43224</v>
      </c>
      <c r="M386">
        <v>14.77</v>
      </c>
      <c r="O386" s="1">
        <v>43242</v>
      </c>
      <c r="P386">
        <v>3.0895000000000001</v>
      </c>
      <c r="Q386">
        <v>2.8046000000000002</v>
      </c>
      <c r="R386">
        <v>0.28489999999999999</v>
      </c>
      <c r="T386" t="s">
        <v>2390</v>
      </c>
      <c r="U386">
        <v>2629.73</v>
      </c>
      <c r="V386">
        <v>8.0071041910416891</v>
      </c>
      <c r="W386">
        <v>13.151999999999999</v>
      </c>
      <c r="Y386" s="1">
        <v>43220</v>
      </c>
      <c r="Z386">
        <v>338.31099999999998</v>
      </c>
      <c r="AB386" s="1">
        <v>43231</v>
      </c>
      <c r="AC386">
        <v>3.12</v>
      </c>
    </row>
    <row r="387" spans="2:29" x14ac:dyDescent="0.45">
      <c r="B387" s="1">
        <v>43223</v>
      </c>
      <c r="C387">
        <v>3.6</v>
      </c>
      <c r="E387" s="1">
        <v>43238</v>
      </c>
      <c r="F387">
        <v>60.13</v>
      </c>
      <c r="H387" t="s">
        <v>2402</v>
      </c>
      <c r="I387">
        <v>3.097</v>
      </c>
      <c r="J387">
        <v>0.57309043788917202</v>
      </c>
      <c r="L387" s="1">
        <v>43223</v>
      </c>
      <c r="M387">
        <v>15.9</v>
      </c>
      <c r="O387" s="1">
        <v>43241</v>
      </c>
      <c r="P387">
        <v>3.097</v>
      </c>
      <c r="Q387">
        <v>2.8054999999999999</v>
      </c>
      <c r="R387">
        <v>0.29149999999999998</v>
      </c>
      <c r="T387" t="s">
        <v>2389</v>
      </c>
      <c r="U387">
        <v>2635.67</v>
      </c>
      <c r="V387">
        <v>8.9696577024853692</v>
      </c>
      <c r="W387">
        <v>13.311</v>
      </c>
      <c r="Y387" s="1">
        <v>43217</v>
      </c>
      <c r="Z387">
        <v>337.79300000000001</v>
      </c>
      <c r="AB387" s="1">
        <v>43230</v>
      </c>
      <c r="AC387">
        <v>4.75</v>
      </c>
    </row>
    <row r="388" spans="2:29" x14ac:dyDescent="0.45">
      <c r="B388" s="1">
        <v>43222</v>
      </c>
      <c r="C388">
        <v>3.61</v>
      </c>
      <c r="E388" s="1">
        <v>43237</v>
      </c>
      <c r="F388">
        <v>61.128</v>
      </c>
      <c r="H388" t="s">
        <v>2401</v>
      </c>
      <c r="I388">
        <v>3.0903999999999998</v>
      </c>
      <c r="J388">
        <v>0.84712655489011801</v>
      </c>
      <c r="L388" s="1">
        <v>43222</v>
      </c>
      <c r="M388">
        <v>15.97</v>
      </c>
      <c r="O388" s="1">
        <v>43238</v>
      </c>
      <c r="P388">
        <v>3.0903999999999998</v>
      </c>
      <c r="Q388">
        <v>2.7894999999999999</v>
      </c>
      <c r="R388">
        <v>0.3009</v>
      </c>
      <c r="T388" t="s">
        <v>2388</v>
      </c>
      <c r="U388">
        <v>2654.8</v>
      </c>
      <c r="V388">
        <v>12.300998270925399</v>
      </c>
      <c r="W388">
        <v>12.8089</v>
      </c>
      <c r="Y388" s="1">
        <v>43216</v>
      </c>
      <c r="Z388">
        <v>337.589</v>
      </c>
      <c r="AB388" s="1">
        <v>43229</v>
      </c>
      <c r="AC388">
        <v>2.87</v>
      </c>
    </row>
    <row r="389" spans="2:29" x14ac:dyDescent="0.45">
      <c r="B389" s="1">
        <v>43221</v>
      </c>
      <c r="C389">
        <v>3.67</v>
      </c>
      <c r="E389" s="1">
        <v>43236</v>
      </c>
      <c r="F389">
        <v>62.3</v>
      </c>
      <c r="H389" t="s">
        <v>2400</v>
      </c>
      <c r="I389">
        <v>3.1438999999999999</v>
      </c>
      <c r="J389">
        <v>0.426708018829425</v>
      </c>
      <c r="L389" s="1">
        <v>43221</v>
      </c>
      <c r="M389">
        <v>15.49</v>
      </c>
      <c r="O389" s="1">
        <v>43237</v>
      </c>
      <c r="P389">
        <v>3.1438999999999999</v>
      </c>
      <c r="Q389">
        <v>2.8170000000000002</v>
      </c>
      <c r="R389">
        <v>0.32690000000000002</v>
      </c>
      <c r="T389" t="s">
        <v>2387</v>
      </c>
      <c r="U389">
        <v>2648.05</v>
      </c>
      <c r="V389">
        <v>12.2596366350463</v>
      </c>
      <c r="W389">
        <v>13.092700000000001</v>
      </c>
      <c r="Y389" s="1">
        <v>43215</v>
      </c>
      <c r="Z389">
        <v>346.29300000000001</v>
      </c>
      <c r="AB389" s="1">
        <v>43228</v>
      </c>
      <c r="AC389">
        <v>3.75</v>
      </c>
    </row>
    <row r="390" spans="2:29" x14ac:dyDescent="0.45">
      <c r="B390" s="1">
        <v>43220</v>
      </c>
      <c r="C390">
        <v>3.62</v>
      </c>
      <c r="E390" s="1">
        <v>43235</v>
      </c>
      <c r="F390">
        <v>60.5</v>
      </c>
      <c r="H390" t="s">
        <v>2399</v>
      </c>
      <c r="I390">
        <v>3.1320000000000001</v>
      </c>
      <c r="J390">
        <v>0.54750190258421205</v>
      </c>
      <c r="L390" s="1">
        <v>43220</v>
      </c>
      <c r="M390">
        <v>15.93</v>
      </c>
      <c r="O390" s="1">
        <v>43236</v>
      </c>
      <c r="P390">
        <v>3.1320000000000001</v>
      </c>
      <c r="Q390">
        <v>2.8197999999999999</v>
      </c>
      <c r="R390">
        <v>0.31219999999999998</v>
      </c>
      <c r="T390" t="s">
        <v>2386</v>
      </c>
      <c r="U390">
        <v>2669.91</v>
      </c>
      <c r="V390">
        <v>15.957420115594401</v>
      </c>
      <c r="W390">
        <v>12.605600000000001</v>
      </c>
      <c r="Y390" s="1">
        <v>43214</v>
      </c>
      <c r="Z390">
        <v>348.82</v>
      </c>
      <c r="AB390" s="1">
        <v>43227</v>
      </c>
      <c r="AC390">
        <v>3.75</v>
      </c>
    </row>
    <row r="391" spans="2:29" x14ac:dyDescent="0.45">
      <c r="B391" s="1">
        <v>43217</v>
      </c>
      <c r="C391">
        <v>3.56</v>
      </c>
      <c r="E391" s="1">
        <v>43234</v>
      </c>
      <c r="F391">
        <v>56.221699999999998</v>
      </c>
      <c r="H391" t="s">
        <v>2398</v>
      </c>
      <c r="I391">
        <v>3.1044999999999998</v>
      </c>
      <c r="J391">
        <v>0.70528060609471599</v>
      </c>
      <c r="L391" s="1">
        <v>43217</v>
      </c>
      <c r="M391">
        <v>15.41</v>
      </c>
      <c r="O391" s="1">
        <v>43235</v>
      </c>
      <c r="P391">
        <v>3.1044999999999998</v>
      </c>
      <c r="Q391">
        <v>2.7898000000000001</v>
      </c>
      <c r="R391">
        <v>0.31469999999999998</v>
      </c>
      <c r="T391" t="s">
        <v>2385</v>
      </c>
      <c r="U391">
        <v>2666.94</v>
      </c>
      <c r="V391">
        <v>15.914183441549</v>
      </c>
      <c r="W391">
        <v>13.643800000000001</v>
      </c>
      <c r="Y391" s="1">
        <v>43213</v>
      </c>
      <c r="Z391">
        <v>346.04300000000001</v>
      </c>
      <c r="AB391" s="1">
        <v>43224</v>
      </c>
      <c r="AC391">
        <v>3.25</v>
      </c>
    </row>
    <row r="392" spans="2:29" x14ac:dyDescent="0.45">
      <c r="B392" s="1">
        <v>43216</v>
      </c>
      <c r="C392">
        <v>3.78</v>
      </c>
      <c r="E392" s="1">
        <v>43231</v>
      </c>
      <c r="F392">
        <v>56.7</v>
      </c>
      <c r="H392" t="s">
        <v>2397</v>
      </c>
      <c r="I392">
        <v>3.0310000000000001</v>
      </c>
      <c r="J392">
        <v>0.40659791768609299</v>
      </c>
      <c r="L392" s="1">
        <v>43216</v>
      </c>
      <c r="M392">
        <v>16.239999999999998</v>
      </c>
      <c r="O392" s="1">
        <v>43234</v>
      </c>
      <c r="P392">
        <v>3.0310000000000001</v>
      </c>
      <c r="Q392">
        <v>2.7589999999999999</v>
      </c>
      <c r="R392">
        <v>0.27200000000000002</v>
      </c>
      <c r="T392" t="s">
        <v>2384</v>
      </c>
      <c r="U392">
        <v>2639.4</v>
      </c>
      <c r="V392">
        <v>11.6575354916822</v>
      </c>
      <c r="W392">
        <v>15.384600000000001</v>
      </c>
      <c r="Y392" s="1">
        <v>43210</v>
      </c>
      <c r="Z392">
        <v>340.47899999999998</v>
      </c>
      <c r="AB392" s="1">
        <v>43223</v>
      </c>
      <c r="AC392">
        <v>3.25</v>
      </c>
    </row>
    <row r="393" spans="2:29" x14ac:dyDescent="0.45">
      <c r="B393" s="1">
        <v>43215</v>
      </c>
      <c r="C393">
        <v>3.95</v>
      </c>
      <c r="E393" s="1">
        <v>43230</v>
      </c>
      <c r="F393">
        <v>57.25</v>
      </c>
      <c r="H393" t="s">
        <v>2396</v>
      </c>
      <c r="I393">
        <v>3.0015000000000001</v>
      </c>
      <c r="J393">
        <v>0.38377701859282798</v>
      </c>
      <c r="L393" s="1">
        <v>43215</v>
      </c>
      <c r="M393">
        <v>17.84</v>
      </c>
      <c r="O393" s="1">
        <v>43231</v>
      </c>
      <c r="P393">
        <v>3.0015000000000001</v>
      </c>
      <c r="Q393">
        <v>2.7568000000000001</v>
      </c>
      <c r="R393">
        <v>0.2447</v>
      </c>
      <c r="T393" t="s">
        <v>2383</v>
      </c>
      <c r="U393">
        <v>2634.56</v>
      </c>
      <c r="V393">
        <v>9.1071698716141007</v>
      </c>
      <c r="W393">
        <v>15.2691</v>
      </c>
      <c r="Y393" s="1">
        <v>43209</v>
      </c>
      <c r="Z393">
        <v>337.226</v>
      </c>
      <c r="AB393" s="1">
        <v>43222</v>
      </c>
      <c r="AC393">
        <v>3.25</v>
      </c>
    </row>
    <row r="394" spans="2:29" x14ac:dyDescent="0.45">
      <c r="B394" s="1">
        <v>43214</v>
      </c>
      <c r="C394">
        <v>3.86</v>
      </c>
      <c r="E394" s="1">
        <v>43229</v>
      </c>
      <c r="F394">
        <v>58.849899999999998</v>
      </c>
      <c r="H394" t="s">
        <v>2395</v>
      </c>
      <c r="I394">
        <v>3.0110000000000001</v>
      </c>
      <c r="J394">
        <v>0.35955952219347498</v>
      </c>
      <c r="L394" s="1">
        <v>43214</v>
      </c>
      <c r="M394">
        <v>18.02</v>
      </c>
      <c r="O394" s="1">
        <v>43230</v>
      </c>
      <c r="P394">
        <v>3.0110000000000001</v>
      </c>
      <c r="Q394">
        <v>2.7782</v>
      </c>
      <c r="R394">
        <v>0.23280000000000001</v>
      </c>
      <c r="T394" t="s">
        <v>2382</v>
      </c>
      <c r="U394">
        <v>2670.29</v>
      </c>
      <c r="V394">
        <v>7.3355717090454702</v>
      </c>
      <c r="W394">
        <v>13.3743</v>
      </c>
      <c r="Y394" s="1">
        <v>43208</v>
      </c>
      <c r="Z394">
        <v>332.99900000000002</v>
      </c>
      <c r="AB394" s="1">
        <v>43221</v>
      </c>
      <c r="AC394">
        <v>2.75</v>
      </c>
    </row>
    <row r="395" spans="2:29" x14ac:dyDescent="0.45">
      <c r="B395" s="1">
        <v>43213</v>
      </c>
      <c r="C395">
        <v>3.79</v>
      </c>
      <c r="E395" s="1">
        <v>43228</v>
      </c>
      <c r="F395">
        <v>58.561999999999998</v>
      </c>
      <c r="H395" t="s">
        <v>2394</v>
      </c>
      <c r="I395">
        <v>3.0350999999999999</v>
      </c>
      <c r="J395">
        <v>0.16937842247465101</v>
      </c>
      <c r="L395" s="1">
        <v>43213</v>
      </c>
      <c r="M395">
        <v>16.34</v>
      </c>
      <c r="O395" s="1">
        <v>43229</v>
      </c>
      <c r="P395">
        <v>3.0350999999999999</v>
      </c>
      <c r="Q395">
        <v>2.7835999999999999</v>
      </c>
      <c r="R395">
        <v>0.2515</v>
      </c>
      <c r="T395" t="s">
        <v>2381</v>
      </c>
      <c r="U395">
        <v>2670.14</v>
      </c>
      <c r="V395">
        <v>13.731475755166599</v>
      </c>
      <c r="W395">
        <v>13.3847</v>
      </c>
      <c r="Y395" s="1">
        <v>43207</v>
      </c>
      <c r="Z395">
        <v>332.43299999999999</v>
      </c>
      <c r="AB395" s="1">
        <v>43220</v>
      </c>
      <c r="AC395">
        <v>3.25</v>
      </c>
    </row>
    <row r="396" spans="2:29" x14ac:dyDescent="0.45">
      <c r="B396" s="1">
        <v>43210</v>
      </c>
      <c r="C396">
        <v>3.66</v>
      </c>
      <c r="E396" s="1">
        <v>43227</v>
      </c>
      <c r="F396">
        <v>57.636899999999997</v>
      </c>
      <c r="H396" t="s">
        <v>2393</v>
      </c>
      <c r="I396">
        <v>3.0142000000000002</v>
      </c>
      <c r="J396">
        <v>0.29434013770919498</v>
      </c>
      <c r="L396" s="1">
        <v>43210</v>
      </c>
      <c r="M396">
        <v>16.88</v>
      </c>
      <c r="O396" s="1">
        <v>43228</v>
      </c>
      <c r="P396">
        <v>3.0142000000000002</v>
      </c>
      <c r="Q396">
        <v>2.7719</v>
      </c>
      <c r="R396">
        <v>0.24229999999999999</v>
      </c>
      <c r="T396" t="s">
        <v>2380</v>
      </c>
      <c r="U396">
        <v>2693.13</v>
      </c>
      <c r="V396">
        <v>11.9205304865045</v>
      </c>
      <c r="W396">
        <v>12.5611</v>
      </c>
      <c r="Y396" s="1">
        <v>43206</v>
      </c>
      <c r="Z396">
        <v>330.69099999999997</v>
      </c>
      <c r="AB396" s="1">
        <v>43217</v>
      </c>
      <c r="AC396">
        <v>3.12</v>
      </c>
    </row>
    <row r="397" spans="2:29" x14ac:dyDescent="0.45">
      <c r="B397" s="1">
        <v>43209</v>
      </c>
      <c r="C397">
        <v>3.63</v>
      </c>
      <c r="E397" s="1">
        <v>43224</v>
      </c>
      <c r="F397">
        <v>57.852499999999999</v>
      </c>
      <c r="H397" t="s">
        <v>2392</v>
      </c>
      <c r="I397">
        <v>2.9891000000000001</v>
      </c>
      <c r="J397">
        <v>0.19861046464541501</v>
      </c>
      <c r="L397" s="1">
        <v>43209</v>
      </c>
      <c r="M397">
        <v>15.96</v>
      </c>
      <c r="O397" s="1">
        <v>43227</v>
      </c>
      <c r="P397">
        <v>2.9891000000000001</v>
      </c>
      <c r="Q397">
        <v>2.77</v>
      </c>
      <c r="R397">
        <v>0.21909999999999999</v>
      </c>
      <c r="T397" t="s">
        <v>2379</v>
      </c>
      <c r="U397">
        <v>2708.64</v>
      </c>
      <c r="V397">
        <v>10.0986525599301</v>
      </c>
      <c r="W397">
        <v>11.891</v>
      </c>
      <c r="Y397" s="1">
        <v>43203</v>
      </c>
      <c r="Z397">
        <v>339.79199999999997</v>
      </c>
      <c r="AB397" s="1">
        <v>43216</v>
      </c>
      <c r="AC397">
        <v>3</v>
      </c>
    </row>
    <row r="398" spans="2:29" x14ac:dyDescent="0.45">
      <c r="B398" s="1">
        <v>43208</v>
      </c>
      <c r="C398">
        <v>3.61</v>
      </c>
      <c r="E398" s="1">
        <v>43223</v>
      </c>
      <c r="F398">
        <v>58.055500000000002</v>
      </c>
      <c r="H398" t="s">
        <v>2391</v>
      </c>
      <c r="I398">
        <v>2.9841000000000002</v>
      </c>
      <c r="J398">
        <v>0.20349283361665199</v>
      </c>
      <c r="L398" s="1">
        <v>43208</v>
      </c>
      <c r="M398">
        <v>15.6</v>
      </c>
      <c r="O398" s="1">
        <v>43224</v>
      </c>
      <c r="P398">
        <v>2.9841000000000002</v>
      </c>
      <c r="Q398">
        <v>2.7679999999999998</v>
      </c>
      <c r="R398">
        <v>0.21609999999999999</v>
      </c>
      <c r="T398" t="s">
        <v>2378</v>
      </c>
      <c r="U398">
        <v>2706.39</v>
      </c>
      <c r="V398">
        <v>9.7407209421315297</v>
      </c>
      <c r="W398">
        <v>12.1051</v>
      </c>
      <c r="Y398" s="1">
        <v>43202</v>
      </c>
      <c r="Z398">
        <v>343.02300000000002</v>
      </c>
      <c r="AB398" s="1">
        <v>43215</v>
      </c>
      <c r="AC398">
        <v>2.94</v>
      </c>
    </row>
    <row r="399" spans="2:29" x14ac:dyDescent="0.45">
      <c r="B399" s="1">
        <v>43207</v>
      </c>
      <c r="C399">
        <v>3.56</v>
      </c>
      <c r="E399" s="1">
        <v>43222</v>
      </c>
      <c r="F399">
        <v>58.46</v>
      </c>
      <c r="H399" t="s">
        <v>2390</v>
      </c>
      <c r="I399">
        <v>2.9790000000000001</v>
      </c>
      <c r="J399">
        <v>0.19405046594464601</v>
      </c>
      <c r="L399" s="1">
        <v>43207</v>
      </c>
      <c r="M399">
        <v>15.25</v>
      </c>
      <c r="O399" s="1">
        <v>43223</v>
      </c>
      <c r="P399">
        <v>2.9790000000000001</v>
      </c>
      <c r="Q399">
        <v>2.7464</v>
      </c>
      <c r="R399">
        <v>0.2326</v>
      </c>
      <c r="T399" t="s">
        <v>2377</v>
      </c>
      <c r="U399">
        <v>2677.84</v>
      </c>
      <c r="V399">
        <v>11.6405448494782</v>
      </c>
      <c r="W399">
        <v>13.017300000000001</v>
      </c>
      <c r="Y399" s="1">
        <v>43201</v>
      </c>
      <c r="Z399">
        <v>350.339</v>
      </c>
      <c r="AB399" s="1">
        <v>43214</v>
      </c>
      <c r="AC399">
        <v>2.5</v>
      </c>
    </row>
    <row r="400" spans="2:29" x14ac:dyDescent="0.45">
      <c r="B400" s="1">
        <v>43206</v>
      </c>
      <c r="C400">
        <v>3.67</v>
      </c>
      <c r="E400" s="1">
        <v>43221</v>
      </c>
      <c r="F400">
        <v>59.390999999999998</v>
      </c>
      <c r="H400" t="s">
        <v>2389</v>
      </c>
      <c r="I400">
        <v>2.9984999999999999</v>
      </c>
      <c r="J400">
        <v>0.21925586271142999</v>
      </c>
      <c r="L400" s="1">
        <v>43206</v>
      </c>
      <c r="M400">
        <v>16.559999999999999</v>
      </c>
      <c r="O400" s="1">
        <v>43222</v>
      </c>
      <c r="P400">
        <v>2.9984999999999999</v>
      </c>
      <c r="Q400">
        <v>2.7581000000000002</v>
      </c>
      <c r="R400">
        <v>0.2404</v>
      </c>
      <c r="T400" t="s">
        <v>2376</v>
      </c>
      <c r="U400">
        <v>2656.3</v>
      </c>
      <c r="V400">
        <v>16.5155736323327</v>
      </c>
      <c r="W400">
        <v>14.3703</v>
      </c>
      <c r="Y400" s="1">
        <v>43200</v>
      </c>
      <c r="Z400">
        <v>348.92500000000001</v>
      </c>
      <c r="AB400" s="1">
        <v>43213</v>
      </c>
      <c r="AC400">
        <v>2.75</v>
      </c>
    </row>
    <row r="401" spans="2:29" x14ac:dyDescent="0.45">
      <c r="B401" s="1">
        <v>43203</v>
      </c>
      <c r="C401">
        <v>3.63</v>
      </c>
      <c r="E401" s="1">
        <v>43220</v>
      </c>
      <c r="F401">
        <v>58.953000000000003</v>
      </c>
      <c r="H401" t="s">
        <v>2388</v>
      </c>
      <c r="I401">
        <v>2.9931999999999999</v>
      </c>
      <c r="J401">
        <v>0.37369586564477902</v>
      </c>
      <c r="L401" s="1">
        <v>43203</v>
      </c>
      <c r="M401">
        <v>17.41</v>
      </c>
      <c r="O401" s="1">
        <v>43221</v>
      </c>
      <c r="P401">
        <v>2.9931999999999999</v>
      </c>
      <c r="Q401">
        <v>2.7593999999999999</v>
      </c>
      <c r="R401">
        <v>0.23380000000000001</v>
      </c>
      <c r="T401" t="s">
        <v>2375</v>
      </c>
      <c r="U401">
        <v>2663.99</v>
      </c>
      <c r="V401">
        <v>14.9199306509484</v>
      </c>
      <c r="W401">
        <v>15.665900000000001</v>
      </c>
      <c r="Y401" s="1">
        <v>43199</v>
      </c>
      <c r="Z401">
        <v>356.18099999999998</v>
      </c>
      <c r="AB401" s="1">
        <v>43210</v>
      </c>
      <c r="AC401">
        <v>3.5</v>
      </c>
    </row>
    <row r="402" spans="2:29" x14ac:dyDescent="0.45">
      <c r="B402" s="1">
        <v>43202</v>
      </c>
      <c r="C402">
        <v>3.65</v>
      </c>
      <c r="E402" s="1">
        <v>43217</v>
      </c>
      <c r="F402">
        <v>59.745399999999997</v>
      </c>
      <c r="H402" t="s">
        <v>2387</v>
      </c>
      <c r="I402">
        <v>2.9864999999999999</v>
      </c>
      <c r="J402">
        <v>0.53011393429463305</v>
      </c>
      <c r="L402" s="1">
        <v>43202</v>
      </c>
      <c r="M402">
        <v>18.489999999999998</v>
      </c>
      <c r="O402" s="1">
        <v>43220</v>
      </c>
      <c r="P402">
        <v>2.9864999999999999</v>
      </c>
      <c r="Q402">
        <v>2.7494000000000001</v>
      </c>
      <c r="R402">
        <v>0.23710000000000001</v>
      </c>
      <c r="T402" t="s">
        <v>2374</v>
      </c>
      <c r="U402">
        <v>2642.19</v>
      </c>
      <c r="V402">
        <v>26.21692935774</v>
      </c>
      <c r="W402">
        <v>17.282</v>
      </c>
      <c r="Y402" s="1">
        <v>43196</v>
      </c>
      <c r="Z402">
        <v>358.33600000000001</v>
      </c>
      <c r="AB402" s="1">
        <v>43209</v>
      </c>
      <c r="AC402">
        <v>2.81</v>
      </c>
    </row>
    <row r="403" spans="2:29" x14ac:dyDescent="0.45">
      <c r="B403" s="1">
        <v>43201</v>
      </c>
      <c r="C403">
        <v>3.65</v>
      </c>
      <c r="E403" s="1">
        <v>43216</v>
      </c>
      <c r="F403">
        <v>61.4</v>
      </c>
      <c r="H403" t="s">
        <v>2386</v>
      </c>
      <c r="I403">
        <v>2.9891000000000001</v>
      </c>
      <c r="J403">
        <v>0.59185685206250205</v>
      </c>
      <c r="L403" s="1">
        <v>43201</v>
      </c>
      <c r="M403">
        <v>20.239999999999998</v>
      </c>
      <c r="O403" s="1">
        <v>43217</v>
      </c>
      <c r="P403">
        <v>2.9891000000000001</v>
      </c>
      <c r="Q403">
        <v>2.7353999999999998</v>
      </c>
      <c r="R403">
        <v>0.25369999999999998</v>
      </c>
      <c r="T403" t="s">
        <v>2373</v>
      </c>
      <c r="U403">
        <v>2656.87</v>
      </c>
      <c r="V403">
        <v>26.6424364721424</v>
      </c>
      <c r="W403">
        <v>17.5</v>
      </c>
      <c r="Y403" s="1">
        <v>43195</v>
      </c>
      <c r="Z403">
        <v>349.90800000000002</v>
      </c>
      <c r="AB403" s="1">
        <v>43208</v>
      </c>
      <c r="AC403">
        <v>2.75</v>
      </c>
    </row>
    <row r="404" spans="2:29" x14ac:dyDescent="0.45">
      <c r="B404" s="1">
        <v>43200</v>
      </c>
      <c r="C404">
        <v>3.65</v>
      </c>
      <c r="E404" s="1">
        <v>43215</v>
      </c>
      <c r="F404">
        <v>63.994399999999999</v>
      </c>
      <c r="H404" t="s">
        <v>2385</v>
      </c>
      <c r="I404">
        <v>3.0118999999999998</v>
      </c>
      <c r="J404">
        <v>0.55640950147650803</v>
      </c>
      <c r="L404" s="1">
        <v>43200</v>
      </c>
      <c r="M404">
        <v>20.47</v>
      </c>
      <c r="O404" s="1">
        <v>43216</v>
      </c>
      <c r="P404">
        <v>3.0118999999999998</v>
      </c>
      <c r="Q404">
        <v>2.7397999999999998</v>
      </c>
      <c r="R404">
        <v>0.27210000000000001</v>
      </c>
      <c r="T404" t="s">
        <v>2372</v>
      </c>
      <c r="U404">
        <v>2613.16</v>
      </c>
      <c r="V404">
        <v>24.299572092721501</v>
      </c>
      <c r="W404">
        <v>18.656199999999998</v>
      </c>
      <c r="Y404" s="1">
        <v>43194</v>
      </c>
      <c r="Z404">
        <v>354.21300000000002</v>
      </c>
      <c r="AB404" s="1">
        <v>43207</v>
      </c>
      <c r="AC404">
        <v>3.38</v>
      </c>
    </row>
    <row r="405" spans="2:29" x14ac:dyDescent="0.45">
      <c r="B405" s="1">
        <v>43199</v>
      </c>
      <c r="C405">
        <v>3.66</v>
      </c>
      <c r="E405" s="1">
        <v>43214</v>
      </c>
      <c r="F405">
        <v>61.5</v>
      </c>
      <c r="H405" t="s">
        <v>2384</v>
      </c>
      <c r="I405">
        <v>3.0573999999999999</v>
      </c>
      <c r="J405">
        <v>0.32657186549569001</v>
      </c>
      <c r="L405" s="1">
        <v>43199</v>
      </c>
      <c r="M405">
        <v>21.77</v>
      </c>
      <c r="O405" s="1">
        <v>43215</v>
      </c>
      <c r="P405">
        <v>3.0573999999999999</v>
      </c>
      <c r="Q405">
        <v>2.7591000000000001</v>
      </c>
      <c r="R405">
        <v>0.29830000000000001</v>
      </c>
      <c r="T405" t="s">
        <v>2371</v>
      </c>
      <c r="U405">
        <v>2604.4699999999998</v>
      </c>
      <c r="V405">
        <v>26.469986757211</v>
      </c>
      <c r="W405">
        <v>18.085599999999999</v>
      </c>
      <c r="Y405" s="1">
        <v>43193</v>
      </c>
      <c r="Z405">
        <v>364.48899999999998</v>
      </c>
      <c r="AB405" s="1">
        <v>43206</v>
      </c>
      <c r="AC405">
        <v>3.25</v>
      </c>
    </row>
    <row r="406" spans="2:29" x14ac:dyDescent="0.45">
      <c r="B406" s="1">
        <v>43196</v>
      </c>
      <c r="C406">
        <v>3.75</v>
      </c>
      <c r="E406" s="1">
        <v>43213</v>
      </c>
      <c r="F406">
        <v>60.368400000000001</v>
      </c>
      <c r="H406" t="s">
        <v>2383</v>
      </c>
      <c r="I406">
        <v>3.0253999999999999</v>
      </c>
      <c r="J406">
        <v>0.33504444978738901</v>
      </c>
      <c r="L406" s="1">
        <v>43196</v>
      </c>
      <c r="M406">
        <v>21.49</v>
      </c>
      <c r="O406" s="1">
        <v>43214</v>
      </c>
      <c r="P406">
        <v>3.0253999999999999</v>
      </c>
      <c r="Q406">
        <v>2.7471999999999999</v>
      </c>
      <c r="R406">
        <v>0.2782</v>
      </c>
      <c r="T406" t="s">
        <v>2370</v>
      </c>
      <c r="U406">
        <v>2662.84</v>
      </c>
      <c r="V406">
        <v>26.810045147715201</v>
      </c>
      <c r="W406">
        <v>16.112100000000002</v>
      </c>
      <c r="Y406" s="1">
        <v>43192</v>
      </c>
      <c r="Z406">
        <v>368.911</v>
      </c>
      <c r="AB406" s="1">
        <v>43203</v>
      </c>
      <c r="AC406">
        <v>3.75</v>
      </c>
    </row>
    <row r="407" spans="2:29" x14ac:dyDescent="0.45">
      <c r="B407" s="1">
        <v>43195</v>
      </c>
      <c r="C407">
        <v>3.83</v>
      </c>
      <c r="E407" s="1">
        <v>43210</v>
      </c>
      <c r="F407">
        <v>59.604599999999998</v>
      </c>
      <c r="H407" t="s">
        <v>2382</v>
      </c>
      <c r="I407">
        <v>3.0034999999999998</v>
      </c>
      <c r="J407">
        <v>0.31997989520176801</v>
      </c>
      <c r="L407" s="1">
        <v>43195</v>
      </c>
      <c r="M407">
        <v>18.940000000000001</v>
      </c>
      <c r="O407" s="1">
        <v>43213</v>
      </c>
      <c r="P407">
        <v>3.0034999999999998</v>
      </c>
      <c r="Q407">
        <v>2.7524000000000002</v>
      </c>
      <c r="R407">
        <v>0.25109999999999999</v>
      </c>
      <c r="T407" t="s">
        <v>2369</v>
      </c>
      <c r="U407">
        <v>2644.69</v>
      </c>
      <c r="V407">
        <v>28.3841262605733</v>
      </c>
      <c r="W407">
        <v>17.3354</v>
      </c>
      <c r="Y407" s="1">
        <v>43188</v>
      </c>
      <c r="Z407">
        <v>360.42599999999999</v>
      </c>
      <c r="AB407" s="1">
        <v>43202</v>
      </c>
      <c r="AC407">
        <v>3.87</v>
      </c>
    </row>
    <row r="408" spans="2:29" x14ac:dyDescent="0.45">
      <c r="B408" s="1">
        <v>43194</v>
      </c>
      <c r="C408">
        <v>3.93</v>
      </c>
      <c r="E408" s="1">
        <v>43209</v>
      </c>
      <c r="F408">
        <v>58.286200000000001</v>
      </c>
      <c r="H408" t="s">
        <v>2381</v>
      </c>
      <c r="I408">
        <v>2.9952999999999999</v>
      </c>
      <c r="J408">
        <v>0.349048898198139</v>
      </c>
      <c r="L408" s="1">
        <v>43194</v>
      </c>
      <c r="M408">
        <v>20.059999999999999</v>
      </c>
      <c r="O408" s="1">
        <v>43210</v>
      </c>
      <c r="P408">
        <v>2.9952999999999999</v>
      </c>
      <c r="Q408">
        <v>2.7423000000000002</v>
      </c>
      <c r="R408">
        <v>0.253</v>
      </c>
      <c r="T408" t="s">
        <v>2368</v>
      </c>
      <c r="U408">
        <v>2614.4499999999998</v>
      </c>
      <c r="V408">
        <v>27.3471884609143</v>
      </c>
      <c r="W408">
        <v>18.4298</v>
      </c>
      <c r="Y408" s="1">
        <v>43187</v>
      </c>
      <c r="Z408">
        <v>369.71800000000002</v>
      </c>
      <c r="AB408" s="1">
        <v>43201</v>
      </c>
      <c r="AC408">
        <v>3.75</v>
      </c>
    </row>
    <row r="409" spans="2:29" x14ac:dyDescent="0.45">
      <c r="B409" s="1">
        <v>43193</v>
      </c>
      <c r="C409">
        <v>3.95</v>
      </c>
      <c r="E409" s="1">
        <v>43208</v>
      </c>
      <c r="F409">
        <v>56.870899999999999</v>
      </c>
      <c r="H409" t="s">
        <v>2380</v>
      </c>
      <c r="I409">
        <v>2.9390999999999998</v>
      </c>
      <c r="J409">
        <v>0.34979298639814699</v>
      </c>
      <c r="L409" s="1">
        <v>43193</v>
      </c>
      <c r="M409">
        <v>21.1</v>
      </c>
      <c r="O409" s="1">
        <v>43209</v>
      </c>
      <c r="P409">
        <v>2.9390999999999998</v>
      </c>
      <c r="Q409">
        <v>2.7193999999999998</v>
      </c>
      <c r="R409">
        <v>0.21970000000000001</v>
      </c>
      <c r="T409" t="s">
        <v>2367</v>
      </c>
      <c r="U409">
        <v>2581.88</v>
      </c>
      <c r="V409">
        <v>26.257483119652299</v>
      </c>
      <c r="W409">
        <v>20.313700000000001</v>
      </c>
      <c r="Y409" s="1">
        <v>43186</v>
      </c>
      <c r="Z409">
        <v>365.9</v>
      </c>
      <c r="AB409" s="1">
        <v>43200</v>
      </c>
      <c r="AC409">
        <v>3</v>
      </c>
    </row>
    <row r="410" spans="2:29" x14ac:dyDescent="0.45">
      <c r="B410" s="1">
        <v>43192</v>
      </c>
      <c r="C410">
        <v>4.03</v>
      </c>
      <c r="E410" s="1">
        <v>43207</v>
      </c>
      <c r="F410">
        <v>55.8</v>
      </c>
      <c r="H410" t="s">
        <v>2379</v>
      </c>
      <c r="I410">
        <v>2.9005000000000001</v>
      </c>
      <c r="J410">
        <v>0.340508639146402</v>
      </c>
      <c r="L410" s="1">
        <v>43192</v>
      </c>
      <c r="M410">
        <v>23.62</v>
      </c>
      <c r="O410" s="1">
        <v>43208</v>
      </c>
      <c r="P410">
        <v>2.9005000000000001</v>
      </c>
      <c r="Q410">
        <v>2.7111000000000001</v>
      </c>
      <c r="R410">
        <v>0.18940000000000001</v>
      </c>
      <c r="T410" t="s">
        <v>2365</v>
      </c>
      <c r="U410">
        <v>2640.87</v>
      </c>
      <c r="V410">
        <v>31.100026508378299</v>
      </c>
      <c r="W410">
        <v>16.9603</v>
      </c>
      <c r="Y410" s="1">
        <v>43185</v>
      </c>
      <c r="Z410">
        <v>338.21199999999999</v>
      </c>
      <c r="AB410" s="1">
        <v>43199</v>
      </c>
      <c r="AC410">
        <v>2.5</v>
      </c>
    </row>
    <row r="411" spans="2:29" x14ac:dyDescent="0.45">
      <c r="B411" s="1">
        <v>43188</v>
      </c>
      <c r="C411">
        <v>4.04</v>
      </c>
      <c r="E411" s="1">
        <v>43206</v>
      </c>
      <c r="F411">
        <v>57.107500000000002</v>
      </c>
      <c r="H411" t="s">
        <v>2378</v>
      </c>
      <c r="I411">
        <v>2.8645</v>
      </c>
      <c r="J411">
        <v>0.50379671826376005</v>
      </c>
      <c r="L411" s="1">
        <v>43188</v>
      </c>
      <c r="M411">
        <v>19.97</v>
      </c>
      <c r="O411" s="1">
        <v>43207</v>
      </c>
      <c r="P411">
        <v>2.8645</v>
      </c>
      <c r="Q411">
        <v>2.6856</v>
      </c>
      <c r="R411">
        <v>0.1789</v>
      </c>
      <c r="T411" t="s">
        <v>2364</v>
      </c>
      <c r="U411">
        <v>2605</v>
      </c>
      <c r="V411">
        <v>35.141153273082502</v>
      </c>
      <c r="W411">
        <v>18.811499999999999</v>
      </c>
      <c r="Y411" s="1">
        <v>43182</v>
      </c>
      <c r="Z411">
        <v>355.33199999999999</v>
      </c>
      <c r="AB411" s="1">
        <v>43196</v>
      </c>
      <c r="AC411">
        <v>3</v>
      </c>
    </row>
    <row r="412" spans="2:29" x14ac:dyDescent="0.45">
      <c r="B412" s="1">
        <v>43187</v>
      </c>
      <c r="C412">
        <v>4.05</v>
      </c>
      <c r="E412" s="1">
        <v>43203</v>
      </c>
      <c r="F412">
        <v>58.296199999999999</v>
      </c>
      <c r="H412" t="s">
        <v>2377</v>
      </c>
      <c r="I412">
        <v>2.8603000000000001</v>
      </c>
      <c r="J412">
        <v>0.537301343133752</v>
      </c>
      <c r="L412" s="1">
        <v>43187</v>
      </c>
      <c r="M412">
        <v>22.87</v>
      </c>
      <c r="O412" s="1">
        <v>43206</v>
      </c>
      <c r="P412">
        <v>2.8603000000000001</v>
      </c>
      <c r="Q412">
        <v>2.6854</v>
      </c>
      <c r="R412">
        <v>0.1749</v>
      </c>
      <c r="T412" t="s">
        <v>2363</v>
      </c>
      <c r="U412">
        <v>2612.62</v>
      </c>
      <c r="V412">
        <v>39.1908653645513</v>
      </c>
      <c r="W412">
        <v>18.823699999999999</v>
      </c>
      <c r="Y412" s="1">
        <v>43181</v>
      </c>
      <c r="Z412">
        <v>343.35199999999998</v>
      </c>
      <c r="AB412" s="1">
        <v>43195</v>
      </c>
      <c r="AC412">
        <v>3.43</v>
      </c>
    </row>
    <row r="413" spans="2:29" x14ac:dyDescent="0.45">
      <c r="B413" s="1">
        <v>43186</v>
      </c>
      <c r="C413">
        <v>4.0599999999999996</v>
      </c>
      <c r="E413" s="1">
        <v>43202</v>
      </c>
      <c r="F413">
        <v>58.3</v>
      </c>
      <c r="H413" t="s">
        <v>2376</v>
      </c>
      <c r="I413">
        <v>2.8641000000000001</v>
      </c>
      <c r="J413">
        <v>0.536185400149365</v>
      </c>
      <c r="L413" s="1">
        <v>43186</v>
      </c>
      <c r="M413">
        <v>22.5</v>
      </c>
      <c r="O413" s="1">
        <v>43203</v>
      </c>
      <c r="P413">
        <v>2.8641000000000001</v>
      </c>
      <c r="Q413">
        <v>2.6749999999999998</v>
      </c>
      <c r="R413">
        <v>0.18909999999999999</v>
      </c>
      <c r="T413" t="s">
        <v>2362</v>
      </c>
      <c r="U413">
        <v>2658.55</v>
      </c>
      <c r="V413">
        <v>38.405134251576797</v>
      </c>
      <c r="W413">
        <v>16.893999999999998</v>
      </c>
      <c r="Y413" s="1">
        <v>43180</v>
      </c>
      <c r="Z413">
        <v>329.15800000000002</v>
      </c>
      <c r="AB413" s="1">
        <v>43194</v>
      </c>
      <c r="AC413">
        <v>3.25</v>
      </c>
    </row>
    <row r="414" spans="2:29" x14ac:dyDescent="0.45">
      <c r="B414" s="1">
        <v>43185</v>
      </c>
      <c r="C414">
        <v>3.99</v>
      </c>
      <c r="E414" s="1">
        <v>43201</v>
      </c>
      <c r="F414">
        <v>57.5</v>
      </c>
      <c r="H414" t="s">
        <v>2375</v>
      </c>
      <c r="I414">
        <v>2.8765000000000001</v>
      </c>
      <c r="J414">
        <v>0.487425327614396</v>
      </c>
      <c r="L414" s="1">
        <v>43185</v>
      </c>
      <c r="M414">
        <v>21.03</v>
      </c>
      <c r="O414" s="1">
        <v>43202</v>
      </c>
      <c r="P414">
        <v>2.8765000000000001</v>
      </c>
      <c r="Q414">
        <v>2.6631999999999998</v>
      </c>
      <c r="R414">
        <v>0.21329999999999999</v>
      </c>
      <c r="T414" t="s">
        <v>2361</v>
      </c>
      <c r="U414">
        <v>2588.2600000000002</v>
      </c>
      <c r="V414">
        <v>21.850624297550599</v>
      </c>
      <c r="W414">
        <v>19.297899999999998</v>
      </c>
      <c r="Y414" s="1">
        <v>43179</v>
      </c>
      <c r="Z414">
        <v>333.15800000000002</v>
      </c>
      <c r="AB414" s="1">
        <v>43193</v>
      </c>
      <c r="AC414">
        <v>2.75</v>
      </c>
    </row>
    <row r="415" spans="2:29" x14ac:dyDescent="0.45">
      <c r="B415" s="1">
        <v>43182</v>
      </c>
      <c r="C415">
        <v>3.76</v>
      </c>
      <c r="E415" s="1">
        <v>43200</v>
      </c>
      <c r="F415">
        <v>59.045000000000002</v>
      </c>
      <c r="H415" t="s">
        <v>2374</v>
      </c>
      <c r="I415">
        <v>2.8195000000000001</v>
      </c>
      <c r="J415">
        <v>0.59247794614370797</v>
      </c>
      <c r="L415" s="1">
        <v>43182</v>
      </c>
      <c r="M415">
        <v>24.87</v>
      </c>
      <c r="O415" s="1">
        <v>43201</v>
      </c>
      <c r="P415">
        <v>2.8195000000000001</v>
      </c>
      <c r="Q415">
        <v>2.617</v>
      </c>
      <c r="R415">
        <v>0.20250000000000001</v>
      </c>
      <c r="T415" t="s">
        <v>2360</v>
      </c>
      <c r="U415">
        <v>2643.69</v>
      </c>
      <c r="V415">
        <v>19.893085021956502</v>
      </c>
      <c r="W415">
        <v>17.706</v>
      </c>
      <c r="Y415" s="1">
        <v>43178</v>
      </c>
      <c r="Z415">
        <v>334.12099999999998</v>
      </c>
      <c r="AB415" s="1">
        <v>43192</v>
      </c>
      <c r="AC415">
        <v>3.5</v>
      </c>
    </row>
    <row r="416" spans="2:29" x14ac:dyDescent="0.45">
      <c r="B416" s="1">
        <v>43181</v>
      </c>
      <c r="C416">
        <v>3.75</v>
      </c>
      <c r="E416" s="1">
        <v>43199</v>
      </c>
      <c r="F416">
        <v>60.234000000000002</v>
      </c>
      <c r="H416" t="s">
        <v>2373</v>
      </c>
      <c r="I416">
        <v>2.8309000000000002</v>
      </c>
      <c r="J416">
        <v>0.68453965066556499</v>
      </c>
      <c r="L416" s="1">
        <v>43181</v>
      </c>
      <c r="M416">
        <v>23.34</v>
      </c>
      <c r="O416" s="1">
        <v>43200</v>
      </c>
      <c r="P416">
        <v>2.8309000000000002</v>
      </c>
      <c r="Q416">
        <v>2.6095000000000002</v>
      </c>
      <c r="R416">
        <v>0.22140000000000001</v>
      </c>
      <c r="T416" t="s">
        <v>2359</v>
      </c>
      <c r="U416">
        <v>2711.93</v>
      </c>
      <c r="V416">
        <v>12.177648658726101</v>
      </c>
      <c r="W416">
        <v>13.6835</v>
      </c>
      <c r="Y416" s="1">
        <v>43175</v>
      </c>
      <c r="Z416">
        <v>328.01</v>
      </c>
      <c r="AB416" s="1">
        <v>43188</v>
      </c>
      <c r="AC416">
        <v>3.63</v>
      </c>
    </row>
    <row r="417" spans="2:29" x14ac:dyDescent="0.45">
      <c r="B417" s="1">
        <v>43180</v>
      </c>
      <c r="C417">
        <v>3.98</v>
      </c>
      <c r="E417" s="1">
        <v>43196</v>
      </c>
      <c r="F417">
        <v>62.377899999999997</v>
      </c>
      <c r="H417" t="s">
        <v>2372</v>
      </c>
      <c r="I417">
        <v>2.8056000000000001</v>
      </c>
      <c r="J417">
        <v>0.70504324926442197</v>
      </c>
      <c r="L417" s="1">
        <v>43180</v>
      </c>
      <c r="M417">
        <v>17.86</v>
      </c>
      <c r="O417" s="1">
        <v>43199</v>
      </c>
      <c r="P417">
        <v>2.8056000000000001</v>
      </c>
      <c r="Q417">
        <v>2.5918000000000001</v>
      </c>
      <c r="R417">
        <v>0.21379999999999999</v>
      </c>
      <c r="T417" t="s">
        <v>2358</v>
      </c>
      <c r="U417">
        <v>2716.94</v>
      </c>
      <c r="V417">
        <v>12.312779339293799</v>
      </c>
      <c r="W417">
        <v>13.80963</v>
      </c>
      <c r="Y417" s="1">
        <v>43174</v>
      </c>
      <c r="Z417">
        <v>331.91399999999999</v>
      </c>
      <c r="AB417" s="1">
        <v>43187</v>
      </c>
      <c r="AC417">
        <v>2.5</v>
      </c>
    </row>
    <row r="418" spans="2:29" x14ac:dyDescent="0.45">
      <c r="B418" s="1">
        <v>43179</v>
      </c>
      <c r="C418">
        <v>4.1399999999999997</v>
      </c>
      <c r="E418" s="1">
        <v>43195</v>
      </c>
      <c r="F418">
        <v>61.2</v>
      </c>
      <c r="H418" t="s">
        <v>2371</v>
      </c>
      <c r="I418">
        <v>2.8050000000000002</v>
      </c>
      <c r="J418">
        <v>0.77854684080878001</v>
      </c>
      <c r="L418" s="1">
        <v>43179</v>
      </c>
      <c r="M418">
        <v>18.2</v>
      </c>
      <c r="O418" s="1">
        <v>43196</v>
      </c>
      <c r="P418">
        <v>2.8050000000000002</v>
      </c>
      <c r="Q418">
        <v>2.5872000000000002</v>
      </c>
      <c r="R418">
        <v>0.21779999999999999</v>
      </c>
      <c r="T418" t="s">
        <v>2357</v>
      </c>
      <c r="U418">
        <v>2712.92</v>
      </c>
      <c r="V418">
        <v>11.3891025063383</v>
      </c>
      <c r="W418">
        <v>13.88931</v>
      </c>
      <c r="Y418" s="1">
        <v>43173</v>
      </c>
      <c r="Z418">
        <v>331.60399999999998</v>
      </c>
      <c r="AB418" s="1">
        <v>43186</v>
      </c>
      <c r="AC418">
        <v>1.62</v>
      </c>
    </row>
    <row r="419" spans="2:29" x14ac:dyDescent="0.45">
      <c r="B419" s="1">
        <v>43178</v>
      </c>
      <c r="C419">
        <v>4.2</v>
      </c>
      <c r="E419" s="1">
        <v>43194</v>
      </c>
      <c r="F419">
        <v>62.3</v>
      </c>
      <c r="H419" t="s">
        <v>2370</v>
      </c>
      <c r="I419">
        <v>2.867</v>
      </c>
      <c r="J419">
        <v>0.37787456031510602</v>
      </c>
      <c r="L419" s="1">
        <v>43178</v>
      </c>
      <c r="M419">
        <v>19.02</v>
      </c>
      <c r="O419" s="1">
        <v>43195</v>
      </c>
      <c r="P419">
        <v>2.867</v>
      </c>
      <c r="Q419">
        <v>2.6217000000000001</v>
      </c>
      <c r="R419">
        <v>0.24529999999999999</v>
      </c>
      <c r="T419" t="s">
        <v>2356</v>
      </c>
      <c r="U419">
        <v>2752.01</v>
      </c>
      <c r="V419">
        <v>6.3025389689205804</v>
      </c>
      <c r="W419">
        <v>10.873810000000001</v>
      </c>
      <c r="Y419" s="1">
        <v>43172</v>
      </c>
      <c r="Z419">
        <v>328.53899999999999</v>
      </c>
      <c r="AB419" s="1">
        <v>43185</v>
      </c>
      <c r="AC419">
        <v>3.37</v>
      </c>
    </row>
    <row r="420" spans="2:29" x14ac:dyDescent="0.45">
      <c r="B420" s="1">
        <v>43175</v>
      </c>
      <c r="C420">
        <v>4.03</v>
      </c>
      <c r="E420" s="1">
        <v>43193</v>
      </c>
      <c r="F420">
        <v>63.309899999999999</v>
      </c>
      <c r="H420" t="s">
        <v>2369</v>
      </c>
      <c r="I420">
        <v>2.8365</v>
      </c>
      <c r="J420">
        <v>0.40202354823235797</v>
      </c>
      <c r="L420" s="1">
        <v>43175</v>
      </c>
      <c r="M420">
        <v>15.8</v>
      </c>
      <c r="O420" s="1">
        <v>43194</v>
      </c>
      <c r="P420">
        <v>2.8365</v>
      </c>
      <c r="Q420">
        <v>2.6046999999999998</v>
      </c>
      <c r="R420">
        <v>0.23180000000000001</v>
      </c>
      <c r="T420" t="s">
        <v>2355</v>
      </c>
      <c r="U420">
        <v>2747.33</v>
      </c>
      <c r="V420">
        <v>4.7165588354382004</v>
      </c>
      <c r="W420">
        <v>11.50769</v>
      </c>
      <c r="Y420" s="1">
        <v>43171</v>
      </c>
      <c r="Z420">
        <v>326.78800000000001</v>
      </c>
      <c r="AB420" s="1">
        <v>43182</v>
      </c>
      <c r="AC420">
        <v>3.12</v>
      </c>
    </row>
    <row r="421" spans="2:29" x14ac:dyDescent="0.45">
      <c r="B421" s="1">
        <v>43174</v>
      </c>
      <c r="C421">
        <v>4.05</v>
      </c>
      <c r="E421" s="1">
        <v>43192</v>
      </c>
      <c r="F421">
        <v>65.351200000000006</v>
      </c>
      <c r="H421" t="s">
        <v>2368</v>
      </c>
      <c r="I421">
        <v>2.8054999999999999</v>
      </c>
      <c r="J421">
        <v>0.49104797796820898</v>
      </c>
      <c r="L421" s="1">
        <v>43174</v>
      </c>
      <c r="M421">
        <v>16.59</v>
      </c>
      <c r="O421" s="1">
        <v>43193</v>
      </c>
      <c r="P421">
        <v>2.8054999999999999</v>
      </c>
      <c r="Q421">
        <v>2.5922000000000001</v>
      </c>
      <c r="R421">
        <v>0.21329999999999999</v>
      </c>
      <c r="T421" t="s">
        <v>2354</v>
      </c>
      <c r="U421">
        <v>2749.48</v>
      </c>
      <c r="V421">
        <v>17.871522116608201</v>
      </c>
      <c r="W421">
        <v>12.57081</v>
      </c>
      <c r="Y421" s="1">
        <v>43168</v>
      </c>
      <c r="Z421">
        <v>327.75400000000002</v>
      </c>
      <c r="AB421" s="1">
        <v>43181</v>
      </c>
      <c r="AC421">
        <v>4.25</v>
      </c>
    </row>
    <row r="422" spans="2:29" x14ac:dyDescent="0.45">
      <c r="B422" s="1">
        <v>43173</v>
      </c>
      <c r="C422">
        <v>4.01</v>
      </c>
      <c r="E422" s="1">
        <v>43189</v>
      </c>
      <c r="F422">
        <v>65</v>
      </c>
      <c r="H422" t="s">
        <v>2367</v>
      </c>
      <c r="I422">
        <v>2.7646999999999999</v>
      </c>
      <c r="J422">
        <v>0.308617778705852</v>
      </c>
      <c r="L422" s="1">
        <v>43173</v>
      </c>
      <c r="M422">
        <v>17.23</v>
      </c>
      <c r="O422" s="1">
        <v>43192</v>
      </c>
      <c r="P422">
        <v>2.7646999999999999</v>
      </c>
      <c r="Q422">
        <v>2.5590999999999999</v>
      </c>
      <c r="R422">
        <v>0.2056</v>
      </c>
      <c r="T422" t="s">
        <v>2353</v>
      </c>
      <c r="U422">
        <v>2765.31</v>
      </c>
      <c r="V422">
        <v>16.3883884020354</v>
      </c>
      <c r="W422">
        <v>12.21519</v>
      </c>
      <c r="Y422" s="1">
        <v>43167</v>
      </c>
      <c r="Z422">
        <v>337.24799999999999</v>
      </c>
      <c r="AB422" s="1">
        <v>43180</v>
      </c>
      <c r="AC422">
        <v>4.25</v>
      </c>
    </row>
    <row r="423" spans="2:29" x14ac:dyDescent="0.45">
      <c r="B423" s="1">
        <v>43172</v>
      </c>
      <c r="C423">
        <v>3.95</v>
      </c>
      <c r="E423" s="1">
        <v>43188</v>
      </c>
      <c r="F423">
        <v>64.741399999999999</v>
      </c>
      <c r="H423" t="s">
        <v>2366</v>
      </c>
      <c r="I423">
        <v>2.7765</v>
      </c>
      <c r="J423">
        <v>0.75960830915237998</v>
      </c>
      <c r="L423" s="1">
        <v>43172</v>
      </c>
      <c r="M423">
        <v>16.350000000000001</v>
      </c>
      <c r="O423" s="1">
        <v>43189</v>
      </c>
      <c r="P423">
        <v>2.7765</v>
      </c>
      <c r="Q423">
        <v>2.5815000000000001</v>
      </c>
      <c r="R423">
        <v>0.19500000000000001</v>
      </c>
      <c r="T423" t="s">
        <v>2352</v>
      </c>
      <c r="U423">
        <v>2783.02</v>
      </c>
      <c r="V423">
        <v>13.7864333772115</v>
      </c>
      <c r="W423">
        <v>11.78781</v>
      </c>
      <c r="Y423" s="1">
        <v>43166</v>
      </c>
      <c r="Z423">
        <v>338.733</v>
      </c>
      <c r="AB423" s="1">
        <v>43179</v>
      </c>
      <c r="AC423">
        <v>3.5</v>
      </c>
    </row>
    <row r="424" spans="2:29" x14ac:dyDescent="0.45">
      <c r="B424" s="1">
        <v>43171</v>
      </c>
      <c r="C424">
        <v>4.0999999999999996</v>
      </c>
      <c r="E424" s="1">
        <v>43187</v>
      </c>
      <c r="F424">
        <v>64.7</v>
      </c>
      <c r="H424" t="s">
        <v>2365</v>
      </c>
      <c r="I424">
        <v>2.7765</v>
      </c>
      <c r="J424">
        <v>0.94390401171588501</v>
      </c>
      <c r="L424" s="1">
        <v>43171</v>
      </c>
      <c r="M424">
        <v>15.78</v>
      </c>
      <c r="O424" s="1">
        <v>43188</v>
      </c>
      <c r="P424">
        <v>2.7765</v>
      </c>
      <c r="Q424">
        <v>2.5760000000000001</v>
      </c>
      <c r="R424">
        <v>0.20050000000000001</v>
      </c>
      <c r="T424" t="s">
        <v>2351</v>
      </c>
      <c r="U424">
        <v>2786.57</v>
      </c>
      <c r="V424">
        <v>12.5540629648759</v>
      </c>
      <c r="W424">
        <v>10.808809999999999</v>
      </c>
      <c r="Y424" s="1">
        <v>43165</v>
      </c>
      <c r="Z424">
        <v>335.505</v>
      </c>
      <c r="AB424" s="1">
        <v>43178</v>
      </c>
      <c r="AC424">
        <v>3.75</v>
      </c>
    </row>
    <row r="425" spans="2:29" x14ac:dyDescent="0.45">
      <c r="B425" s="1">
        <v>43168</v>
      </c>
      <c r="C425">
        <v>4.1900000000000004</v>
      </c>
      <c r="E425" s="1">
        <v>43186</v>
      </c>
      <c r="F425">
        <v>64.959999999999994</v>
      </c>
      <c r="H425" t="s">
        <v>2364</v>
      </c>
      <c r="I425">
        <v>2.8077999999999999</v>
      </c>
      <c r="J425">
        <v>0.93628919143606903</v>
      </c>
      <c r="L425" s="1">
        <v>43168</v>
      </c>
      <c r="M425">
        <v>14.64</v>
      </c>
      <c r="O425" s="1">
        <v>43187</v>
      </c>
      <c r="P425">
        <v>2.8077999999999999</v>
      </c>
      <c r="Q425">
        <v>2.5682</v>
      </c>
      <c r="R425">
        <v>0.23960000000000001</v>
      </c>
      <c r="T425" t="s">
        <v>2350</v>
      </c>
      <c r="U425">
        <v>2738.97</v>
      </c>
      <c r="V425">
        <v>7.7975604146876201</v>
      </c>
      <c r="W425">
        <v>12.34088</v>
      </c>
      <c r="Y425" s="1">
        <v>43164</v>
      </c>
      <c r="Z425">
        <v>335.13</v>
      </c>
      <c r="AB425" s="1">
        <v>43175</v>
      </c>
      <c r="AC425">
        <v>4.5</v>
      </c>
    </row>
    <row r="426" spans="2:29" x14ac:dyDescent="0.45">
      <c r="B426" s="1">
        <v>43167</v>
      </c>
      <c r="C426">
        <v>4.3099999999999996</v>
      </c>
      <c r="E426" s="1">
        <v>43185</v>
      </c>
      <c r="F426">
        <v>62.082500000000003</v>
      </c>
      <c r="H426" t="s">
        <v>2363</v>
      </c>
      <c r="I426">
        <v>2.7938999999999998</v>
      </c>
      <c r="J426">
        <v>0.92292957477805804</v>
      </c>
      <c r="L426" s="1">
        <v>43167</v>
      </c>
      <c r="M426">
        <v>16.54</v>
      </c>
      <c r="O426" s="1">
        <v>43186</v>
      </c>
      <c r="P426">
        <v>2.7938999999999998</v>
      </c>
      <c r="Q426">
        <v>2.5434999999999999</v>
      </c>
      <c r="R426">
        <v>0.25040000000000001</v>
      </c>
      <c r="T426" t="s">
        <v>2349</v>
      </c>
      <c r="U426">
        <v>2726.8</v>
      </c>
      <c r="V426">
        <v>7.8168025686018296</v>
      </c>
      <c r="W426">
        <v>13.347189999999999</v>
      </c>
      <c r="Y426" s="1">
        <v>43161</v>
      </c>
      <c r="Z426">
        <v>337.65199999999999</v>
      </c>
      <c r="AB426" s="1">
        <v>43174</v>
      </c>
      <c r="AC426">
        <v>4</v>
      </c>
    </row>
    <row r="427" spans="2:29" x14ac:dyDescent="0.45">
      <c r="B427" s="1">
        <v>43166</v>
      </c>
      <c r="C427">
        <v>4.47</v>
      </c>
      <c r="E427" s="1">
        <v>43182</v>
      </c>
      <c r="F427">
        <v>62.84</v>
      </c>
      <c r="H427" t="s">
        <v>2362</v>
      </c>
      <c r="I427">
        <v>2.8860000000000001</v>
      </c>
      <c r="J427">
        <v>0.67329506904477099</v>
      </c>
      <c r="L427" s="1">
        <v>43166</v>
      </c>
      <c r="M427">
        <v>17.760000000000002</v>
      </c>
      <c r="O427" s="1">
        <v>43185</v>
      </c>
      <c r="P427">
        <v>2.8860000000000001</v>
      </c>
      <c r="Q427">
        <v>2.6105999999999998</v>
      </c>
      <c r="R427">
        <v>0.27539999999999998</v>
      </c>
      <c r="T427" t="s">
        <v>2348</v>
      </c>
      <c r="U427">
        <v>2728.12</v>
      </c>
      <c r="V427">
        <v>16.807490698037199</v>
      </c>
      <c r="W427">
        <v>13.654500000000001</v>
      </c>
      <c r="Y427" s="1">
        <v>43160</v>
      </c>
      <c r="Z427">
        <v>341.92599999999999</v>
      </c>
      <c r="AB427" s="1">
        <v>43173</v>
      </c>
      <c r="AC427">
        <v>4.5</v>
      </c>
    </row>
    <row r="428" spans="2:29" x14ac:dyDescent="0.45">
      <c r="B428" s="1">
        <v>43165</v>
      </c>
      <c r="C428">
        <v>4.4800000000000004</v>
      </c>
      <c r="E428" s="1">
        <v>43181</v>
      </c>
      <c r="F428">
        <v>61.6</v>
      </c>
      <c r="H428" t="s">
        <v>2361</v>
      </c>
      <c r="I428">
        <v>2.8439999999999999</v>
      </c>
      <c r="J428">
        <v>0.64854687571524205</v>
      </c>
      <c r="L428" s="1">
        <v>43165</v>
      </c>
      <c r="M428">
        <v>18.36</v>
      </c>
      <c r="O428" s="1">
        <v>43182</v>
      </c>
      <c r="P428">
        <v>2.8439999999999999</v>
      </c>
      <c r="Q428">
        <v>2.5832999999999999</v>
      </c>
      <c r="R428">
        <v>0.26069999999999999</v>
      </c>
      <c r="T428" t="s">
        <v>2347</v>
      </c>
      <c r="U428">
        <v>2720.94</v>
      </c>
      <c r="V428">
        <v>19.353003628801499</v>
      </c>
      <c r="W428">
        <v>13.818</v>
      </c>
      <c r="Y428" s="1">
        <v>43159</v>
      </c>
      <c r="Z428">
        <v>334.64400000000001</v>
      </c>
      <c r="AB428" s="1">
        <v>43172</v>
      </c>
      <c r="AC428">
        <v>4.8099999999999996</v>
      </c>
    </row>
    <row r="429" spans="2:29" x14ac:dyDescent="0.45">
      <c r="B429" s="1">
        <v>43164</v>
      </c>
      <c r="C429">
        <v>4.54</v>
      </c>
      <c r="E429" s="1">
        <v>43180</v>
      </c>
      <c r="F429">
        <v>62.4</v>
      </c>
      <c r="H429" t="s">
        <v>2360</v>
      </c>
      <c r="I429">
        <v>2.8683000000000001</v>
      </c>
      <c r="J429">
        <v>0.645498412081704</v>
      </c>
      <c r="L429" s="1">
        <v>43164</v>
      </c>
      <c r="M429">
        <v>18.73</v>
      </c>
      <c r="O429" s="1">
        <v>43181</v>
      </c>
      <c r="P429">
        <v>2.8683000000000001</v>
      </c>
      <c r="Q429">
        <v>2.5981999999999998</v>
      </c>
      <c r="R429">
        <v>0.27010000000000001</v>
      </c>
      <c r="T429" t="s">
        <v>2346</v>
      </c>
      <c r="U429">
        <v>2691.25</v>
      </c>
      <c r="V429">
        <v>14.201781816832</v>
      </c>
      <c r="W429">
        <v>14.545629999999999</v>
      </c>
      <c r="Y429" s="1">
        <v>43158</v>
      </c>
      <c r="Z429">
        <v>329.15300000000002</v>
      </c>
      <c r="AB429" s="1">
        <v>43171</v>
      </c>
      <c r="AC429">
        <v>3.5</v>
      </c>
    </row>
    <row r="430" spans="2:29" x14ac:dyDescent="0.45">
      <c r="B430" s="1">
        <v>43161</v>
      </c>
      <c r="C430">
        <v>4.54</v>
      </c>
      <c r="E430" s="1">
        <v>43179</v>
      </c>
      <c r="F430">
        <v>63.933999999999997</v>
      </c>
      <c r="H430" t="s">
        <v>2359</v>
      </c>
      <c r="I430">
        <v>2.9264999999999999</v>
      </c>
      <c r="J430">
        <v>0.31734723358912298</v>
      </c>
      <c r="L430" s="1">
        <v>43161</v>
      </c>
      <c r="M430">
        <v>19.59</v>
      </c>
      <c r="O430" s="1">
        <v>43180</v>
      </c>
      <c r="P430">
        <v>2.9264999999999999</v>
      </c>
      <c r="Q430">
        <v>2.6265000000000001</v>
      </c>
      <c r="R430">
        <v>0.3</v>
      </c>
      <c r="T430" t="s">
        <v>2345</v>
      </c>
      <c r="U430">
        <v>2677.67</v>
      </c>
      <c r="V430">
        <v>19.524057971487299</v>
      </c>
      <c r="W430">
        <v>15.792809999999999</v>
      </c>
      <c r="Y430" s="1">
        <v>43157</v>
      </c>
      <c r="Z430">
        <v>321.63799999999998</v>
      </c>
      <c r="AB430" s="1">
        <v>43168</v>
      </c>
      <c r="AC430">
        <v>2.5</v>
      </c>
    </row>
    <row r="431" spans="2:29" x14ac:dyDescent="0.45">
      <c r="B431" s="1">
        <v>43160</v>
      </c>
      <c r="C431">
        <v>4.43</v>
      </c>
      <c r="E431" s="1">
        <v>43178</v>
      </c>
      <c r="F431">
        <v>64.900000000000006</v>
      </c>
      <c r="H431" t="s">
        <v>2358</v>
      </c>
      <c r="I431">
        <v>2.9331</v>
      </c>
      <c r="J431">
        <v>0.25196931030055097</v>
      </c>
      <c r="L431" s="1">
        <v>43160</v>
      </c>
      <c r="M431">
        <v>22.47</v>
      </c>
      <c r="O431" s="1">
        <v>43179</v>
      </c>
      <c r="P431">
        <v>2.9331</v>
      </c>
      <c r="Q431">
        <v>2.6469999999999998</v>
      </c>
      <c r="R431">
        <v>0.28610000000000002</v>
      </c>
      <c r="T431" t="s">
        <v>2344</v>
      </c>
      <c r="U431">
        <v>2713.83</v>
      </c>
      <c r="V431">
        <v>24.1722367844635</v>
      </c>
      <c r="W431">
        <v>14.28519</v>
      </c>
      <c r="Y431" s="1">
        <v>43154</v>
      </c>
      <c r="Z431">
        <v>328.98399999999998</v>
      </c>
      <c r="AB431" s="1">
        <v>43167</v>
      </c>
      <c r="AC431">
        <v>3</v>
      </c>
    </row>
    <row r="432" spans="2:29" x14ac:dyDescent="0.45">
      <c r="B432" s="1">
        <v>43159</v>
      </c>
      <c r="C432">
        <v>4.4000000000000004</v>
      </c>
      <c r="E432" s="1">
        <v>43175</v>
      </c>
      <c r="F432">
        <v>63.8</v>
      </c>
      <c r="H432" t="s">
        <v>2357</v>
      </c>
      <c r="I432">
        <v>2.8946999999999998</v>
      </c>
      <c r="J432">
        <v>0.34593099022782198</v>
      </c>
      <c r="L432" s="1">
        <v>43159</v>
      </c>
      <c r="M432">
        <v>19.850000000000001</v>
      </c>
      <c r="O432" s="1">
        <v>43178</v>
      </c>
      <c r="P432">
        <v>2.8946999999999998</v>
      </c>
      <c r="Q432">
        <v>2.6086</v>
      </c>
      <c r="R432">
        <v>0.28610000000000002</v>
      </c>
      <c r="T432" t="s">
        <v>2343</v>
      </c>
      <c r="U432">
        <v>2744.28</v>
      </c>
      <c r="V432">
        <v>20.644197632720399</v>
      </c>
      <c r="W432">
        <v>13.769500000000001</v>
      </c>
      <c r="Y432" s="1">
        <v>43153</v>
      </c>
      <c r="Z432">
        <v>338.98899999999998</v>
      </c>
      <c r="AB432" s="1">
        <v>43166</v>
      </c>
      <c r="AC432">
        <v>1.94</v>
      </c>
    </row>
    <row r="433" spans="2:29" x14ac:dyDescent="0.45">
      <c r="B433" s="1">
        <v>43158</v>
      </c>
      <c r="C433">
        <v>4.38</v>
      </c>
      <c r="E433" s="1">
        <v>43174</v>
      </c>
      <c r="F433">
        <v>63.589399999999998</v>
      </c>
      <c r="H433" t="s">
        <v>2356</v>
      </c>
      <c r="I433">
        <v>2.8900999999999999</v>
      </c>
      <c r="J433">
        <v>0.36150214383873502</v>
      </c>
      <c r="L433" s="1">
        <v>43158</v>
      </c>
      <c r="M433">
        <v>18.59</v>
      </c>
      <c r="O433" s="1">
        <v>43175</v>
      </c>
      <c r="P433">
        <v>2.8900999999999999</v>
      </c>
      <c r="Q433">
        <v>2.6101999999999999</v>
      </c>
      <c r="R433">
        <v>0.27989999999999998</v>
      </c>
      <c r="T433" t="s">
        <v>2342</v>
      </c>
      <c r="U433">
        <v>2779.6</v>
      </c>
      <c r="V433">
        <v>15.797553351615999</v>
      </c>
      <c r="W433">
        <v>11.697380000000001</v>
      </c>
      <c r="Y433" s="1">
        <v>43152</v>
      </c>
      <c r="Z433">
        <v>335.96</v>
      </c>
      <c r="AB433" s="1">
        <v>43165</v>
      </c>
      <c r="AC433">
        <v>1.56</v>
      </c>
    </row>
    <row r="434" spans="2:29" x14ac:dyDescent="0.45">
      <c r="B434" s="1">
        <v>43157</v>
      </c>
      <c r="C434">
        <v>4.3499999999999996</v>
      </c>
      <c r="E434" s="1">
        <v>43173</v>
      </c>
      <c r="F434">
        <v>62.744599999999998</v>
      </c>
      <c r="H434" t="s">
        <v>2355</v>
      </c>
      <c r="I434">
        <v>2.8687</v>
      </c>
      <c r="J434">
        <v>0.239224545842051</v>
      </c>
      <c r="L434" s="1">
        <v>43157</v>
      </c>
      <c r="M434">
        <v>15.8</v>
      </c>
      <c r="O434" s="1">
        <v>43174</v>
      </c>
      <c r="P434">
        <v>2.8687</v>
      </c>
      <c r="Q434">
        <v>2.5865999999999998</v>
      </c>
      <c r="R434">
        <v>0.28210000000000002</v>
      </c>
      <c r="T434" t="s">
        <v>2341</v>
      </c>
      <c r="U434">
        <v>2747.3</v>
      </c>
      <c r="V434">
        <v>16.415470801848699</v>
      </c>
      <c r="W434">
        <v>12.02238</v>
      </c>
      <c r="Y434" s="1">
        <v>43151</v>
      </c>
      <c r="Z434">
        <v>328.30500000000001</v>
      </c>
      <c r="AB434" s="1">
        <v>43164</v>
      </c>
      <c r="AC434">
        <v>0.81</v>
      </c>
    </row>
    <row r="435" spans="2:29" x14ac:dyDescent="0.45">
      <c r="B435" s="1">
        <v>43154</v>
      </c>
      <c r="C435">
        <v>4.32</v>
      </c>
      <c r="E435" s="1">
        <v>43172</v>
      </c>
      <c r="F435">
        <v>61.614600000000003</v>
      </c>
      <c r="H435" t="s">
        <v>2354</v>
      </c>
      <c r="I435">
        <v>2.8618999999999999</v>
      </c>
      <c r="J435">
        <v>0.43492648804137202</v>
      </c>
      <c r="L435" s="1">
        <v>43154</v>
      </c>
      <c r="M435">
        <v>16.489999999999998</v>
      </c>
      <c r="O435" s="1">
        <v>43173</v>
      </c>
      <c r="P435">
        <v>2.8618999999999999</v>
      </c>
      <c r="Q435">
        <v>2.5737000000000001</v>
      </c>
      <c r="R435">
        <v>0.28820000000000001</v>
      </c>
      <c r="T435" t="s">
        <v>2340</v>
      </c>
      <c r="U435">
        <v>2703.96</v>
      </c>
      <c r="V435">
        <v>5.9368230487126903</v>
      </c>
      <c r="W435">
        <v>14.0945</v>
      </c>
      <c r="Y435" s="1">
        <v>43147</v>
      </c>
      <c r="Z435">
        <v>319.584</v>
      </c>
      <c r="AB435" s="1">
        <v>43161</v>
      </c>
      <c r="AC435">
        <v>1.1299999999999999</v>
      </c>
    </row>
    <row r="436" spans="2:29" x14ac:dyDescent="0.45">
      <c r="B436" s="1">
        <v>43153</v>
      </c>
      <c r="C436">
        <v>4.22</v>
      </c>
      <c r="E436" s="1">
        <v>43171</v>
      </c>
      <c r="F436">
        <v>63.8</v>
      </c>
      <c r="H436" t="s">
        <v>2353</v>
      </c>
      <c r="I436">
        <v>2.8912</v>
      </c>
      <c r="J436">
        <v>0.384603778799257</v>
      </c>
      <c r="L436" s="1">
        <v>43153</v>
      </c>
      <c r="M436">
        <v>18.72</v>
      </c>
      <c r="O436" s="1">
        <v>43172</v>
      </c>
      <c r="P436">
        <v>2.8912</v>
      </c>
      <c r="Q436">
        <v>2.5809000000000002</v>
      </c>
      <c r="R436">
        <v>0.31030000000000002</v>
      </c>
      <c r="T436" t="s">
        <v>2339</v>
      </c>
      <c r="U436">
        <v>2701.33</v>
      </c>
      <c r="V436">
        <v>13.4429450147894</v>
      </c>
      <c r="W436">
        <v>15.34413</v>
      </c>
      <c r="Y436" s="1">
        <v>43146</v>
      </c>
      <c r="Z436">
        <v>323.87900000000002</v>
      </c>
      <c r="AB436" s="1">
        <v>43160</v>
      </c>
      <c r="AC436">
        <v>0.75</v>
      </c>
    </row>
    <row r="437" spans="2:29" x14ac:dyDescent="0.45">
      <c r="B437" s="1">
        <v>43152</v>
      </c>
      <c r="C437">
        <v>4.21</v>
      </c>
      <c r="E437" s="1">
        <v>43168</v>
      </c>
      <c r="F437">
        <v>64.5</v>
      </c>
      <c r="H437" t="s">
        <v>2352</v>
      </c>
      <c r="I437">
        <v>2.9055</v>
      </c>
      <c r="J437">
        <v>0.36489651501030801</v>
      </c>
      <c r="L437" s="1">
        <v>43152</v>
      </c>
      <c r="M437">
        <v>20.02</v>
      </c>
      <c r="O437" s="1">
        <v>43171</v>
      </c>
      <c r="P437">
        <v>2.9055</v>
      </c>
      <c r="Q437">
        <v>2.5777999999999999</v>
      </c>
      <c r="R437">
        <v>0.32769999999999999</v>
      </c>
      <c r="T437" t="s">
        <v>2338</v>
      </c>
      <c r="U437">
        <v>2716.26</v>
      </c>
      <c r="V437">
        <v>14.935124391925999</v>
      </c>
      <c r="W437">
        <v>14.99488</v>
      </c>
      <c r="Y437" s="1">
        <v>43145</v>
      </c>
      <c r="Z437">
        <v>339.46</v>
      </c>
      <c r="AB437" s="1">
        <v>43159</v>
      </c>
      <c r="AC437">
        <v>1.5</v>
      </c>
    </row>
    <row r="438" spans="2:29" x14ac:dyDescent="0.45">
      <c r="B438" s="1">
        <v>43151</v>
      </c>
      <c r="C438">
        <v>4.2699999999999996</v>
      </c>
      <c r="E438" s="1">
        <v>43167</v>
      </c>
      <c r="F438">
        <v>67.2</v>
      </c>
      <c r="H438" t="s">
        <v>2351</v>
      </c>
      <c r="I438">
        <v>2.9196</v>
      </c>
      <c r="J438">
        <v>0.33526844965390801</v>
      </c>
      <c r="L438" s="1">
        <v>43151</v>
      </c>
      <c r="M438">
        <v>20.6</v>
      </c>
      <c r="O438" s="1">
        <v>43168</v>
      </c>
      <c r="P438">
        <v>2.9196</v>
      </c>
      <c r="Q438">
        <v>2.5640000000000001</v>
      </c>
      <c r="R438">
        <v>0.35560000000000003</v>
      </c>
      <c r="T438" t="s">
        <v>2336</v>
      </c>
      <c r="U438">
        <v>2732.22</v>
      </c>
      <c r="V438">
        <v>10.5322741178908</v>
      </c>
      <c r="W438">
        <v>13.87363</v>
      </c>
      <c r="Y438" s="1">
        <v>43144</v>
      </c>
      <c r="Z438">
        <v>344.42099999999999</v>
      </c>
      <c r="AB438" s="1">
        <v>43158</v>
      </c>
      <c r="AC438">
        <v>1.75</v>
      </c>
    </row>
    <row r="439" spans="2:29" x14ac:dyDescent="0.45">
      <c r="B439" s="1">
        <v>43147</v>
      </c>
      <c r="C439">
        <v>4.32</v>
      </c>
      <c r="E439" s="1">
        <v>43166</v>
      </c>
      <c r="F439">
        <v>69.045599999999993</v>
      </c>
      <c r="H439" t="s">
        <v>2350</v>
      </c>
      <c r="I439">
        <v>2.8868</v>
      </c>
      <c r="J439">
        <v>0.23039820601153899</v>
      </c>
      <c r="L439" s="1">
        <v>43147</v>
      </c>
      <c r="M439">
        <v>19.46</v>
      </c>
      <c r="O439" s="1">
        <v>43167</v>
      </c>
      <c r="P439">
        <v>2.8868</v>
      </c>
      <c r="Q439">
        <v>2.5425</v>
      </c>
      <c r="R439">
        <v>0.34429999999999999</v>
      </c>
      <c r="T439" t="s">
        <v>2335</v>
      </c>
      <c r="U439">
        <v>2731.2</v>
      </c>
      <c r="V439">
        <v>8.5023826584385294</v>
      </c>
      <c r="W439">
        <v>14.28669</v>
      </c>
      <c r="Y439" s="1">
        <v>43143</v>
      </c>
      <c r="Z439">
        <v>341.18599999999998</v>
      </c>
      <c r="AB439" s="1">
        <v>43157</v>
      </c>
      <c r="AC439">
        <v>0.75</v>
      </c>
    </row>
    <row r="440" spans="2:29" x14ac:dyDescent="0.45">
      <c r="B440" s="1">
        <v>43146</v>
      </c>
      <c r="C440">
        <v>4.5199999999999996</v>
      </c>
      <c r="E440" s="1">
        <v>43165</v>
      </c>
      <c r="F440">
        <v>69.446399999999997</v>
      </c>
      <c r="H440" t="s">
        <v>2349</v>
      </c>
      <c r="I440">
        <v>2.903</v>
      </c>
      <c r="J440">
        <v>0.41749938123706598</v>
      </c>
      <c r="L440" s="1">
        <v>43146</v>
      </c>
      <c r="M440">
        <v>19.13</v>
      </c>
      <c r="O440" s="1">
        <v>43166</v>
      </c>
      <c r="P440">
        <v>2.903</v>
      </c>
      <c r="Q440">
        <v>2.5367999999999999</v>
      </c>
      <c r="R440">
        <v>0.36620000000000003</v>
      </c>
      <c r="T440" t="s">
        <v>2334</v>
      </c>
      <c r="U440">
        <v>2698.63</v>
      </c>
      <c r="V440">
        <v>9.2277763716483197</v>
      </c>
      <c r="W440">
        <v>14.689310000000001</v>
      </c>
      <c r="Y440" s="1">
        <v>43140</v>
      </c>
      <c r="Z440">
        <v>353.988</v>
      </c>
      <c r="AB440" s="1">
        <v>43154</v>
      </c>
      <c r="AC440">
        <v>0.75</v>
      </c>
    </row>
    <row r="441" spans="2:29" x14ac:dyDescent="0.45">
      <c r="B441" s="1">
        <v>43145</v>
      </c>
      <c r="C441">
        <v>4.72</v>
      </c>
      <c r="E441" s="1">
        <v>43164</v>
      </c>
      <c r="F441">
        <v>69.5</v>
      </c>
      <c r="H441" t="s">
        <v>2348</v>
      </c>
      <c r="I441">
        <v>2.9035000000000002</v>
      </c>
      <c r="J441">
        <v>0.79818903358373094</v>
      </c>
      <c r="L441" s="1">
        <v>43145</v>
      </c>
      <c r="M441">
        <v>19.260000000000002</v>
      </c>
      <c r="O441" s="1">
        <v>43165</v>
      </c>
      <c r="P441">
        <v>2.9035000000000002</v>
      </c>
      <c r="Q441">
        <v>2.5295000000000001</v>
      </c>
      <c r="R441">
        <v>0.374</v>
      </c>
      <c r="T441" t="s">
        <v>2333</v>
      </c>
      <c r="U441">
        <v>2662.94</v>
      </c>
      <c r="V441">
        <v>40.2472947496938</v>
      </c>
      <c r="W441">
        <v>17.108129999999999</v>
      </c>
      <c r="Y441" s="1">
        <v>43139</v>
      </c>
      <c r="Z441">
        <v>355.20699999999999</v>
      </c>
      <c r="AB441" s="1">
        <v>43153</v>
      </c>
      <c r="AC441">
        <v>1.63</v>
      </c>
    </row>
    <row r="442" spans="2:29" x14ac:dyDescent="0.45">
      <c r="B442" s="1">
        <v>43144</v>
      </c>
      <c r="C442">
        <v>4.72</v>
      </c>
      <c r="E442" s="1">
        <v>43161</v>
      </c>
      <c r="F442">
        <v>69.2</v>
      </c>
      <c r="H442" t="s">
        <v>2347</v>
      </c>
      <c r="I442">
        <v>2.8904000000000001</v>
      </c>
      <c r="J442">
        <v>0.85584109701119804</v>
      </c>
      <c r="L442" s="1">
        <v>43144</v>
      </c>
      <c r="M442">
        <v>24.97</v>
      </c>
      <c r="O442" s="1">
        <v>43164</v>
      </c>
      <c r="P442">
        <v>2.8904000000000001</v>
      </c>
      <c r="Q442">
        <v>2.512</v>
      </c>
      <c r="R442">
        <v>0.37840000000000001</v>
      </c>
      <c r="T442" t="s">
        <v>2332</v>
      </c>
      <c r="U442">
        <v>2656</v>
      </c>
      <c r="V442">
        <v>39.999967887984702</v>
      </c>
      <c r="W442">
        <v>17.485130000000002</v>
      </c>
      <c r="Y442" s="1">
        <v>43138</v>
      </c>
      <c r="Z442">
        <v>334.98899999999998</v>
      </c>
      <c r="AB442" s="1">
        <v>43152</v>
      </c>
      <c r="AC442">
        <v>2.5</v>
      </c>
    </row>
    <row r="443" spans="2:29" x14ac:dyDescent="0.45">
      <c r="B443" s="1">
        <v>43143</v>
      </c>
      <c r="C443">
        <v>4.74</v>
      </c>
      <c r="E443" s="1">
        <v>43160</v>
      </c>
      <c r="F443">
        <v>67.914100000000005</v>
      </c>
      <c r="H443" t="s">
        <v>2346</v>
      </c>
      <c r="I443">
        <v>2.8759999999999999</v>
      </c>
      <c r="J443">
        <v>0.96424906014991596</v>
      </c>
      <c r="L443" s="1">
        <v>43143</v>
      </c>
      <c r="M443">
        <v>25.61</v>
      </c>
      <c r="O443" s="1">
        <v>43161</v>
      </c>
      <c r="P443">
        <v>2.8759999999999999</v>
      </c>
      <c r="Q443">
        <v>2.4980000000000002</v>
      </c>
      <c r="R443">
        <v>0.378</v>
      </c>
      <c r="T443" t="s">
        <v>2331</v>
      </c>
      <c r="U443">
        <v>2619.5500000000002</v>
      </c>
      <c r="V443">
        <v>41.388430449736802</v>
      </c>
      <c r="W443">
        <v>22.344190000000001</v>
      </c>
      <c r="Y443" s="1">
        <v>43137</v>
      </c>
      <c r="Z443">
        <v>323.55399999999997</v>
      </c>
      <c r="AB443" s="1">
        <v>43151</v>
      </c>
      <c r="AC443">
        <v>1.25</v>
      </c>
    </row>
    <row r="444" spans="2:29" x14ac:dyDescent="0.45">
      <c r="B444" s="1">
        <v>43140</v>
      </c>
      <c r="C444">
        <v>5</v>
      </c>
      <c r="E444" s="1">
        <v>43159</v>
      </c>
      <c r="F444">
        <v>67</v>
      </c>
      <c r="H444" t="s">
        <v>2345</v>
      </c>
      <c r="I444">
        <v>2.8170000000000002</v>
      </c>
      <c r="J444">
        <v>0.75491711465564204</v>
      </c>
      <c r="L444" s="1">
        <v>43140</v>
      </c>
      <c r="M444">
        <v>29.06</v>
      </c>
      <c r="O444" s="1">
        <v>43160</v>
      </c>
      <c r="P444">
        <v>2.8170000000000002</v>
      </c>
      <c r="Q444">
        <v>2.4754</v>
      </c>
      <c r="R444">
        <v>0.34160000000000001</v>
      </c>
      <c r="T444" t="s">
        <v>2330</v>
      </c>
      <c r="U444">
        <v>2581</v>
      </c>
      <c r="V444">
        <v>45.498533489886199</v>
      </c>
      <c r="W444">
        <v>25.06531</v>
      </c>
      <c r="Y444" s="1">
        <v>43136</v>
      </c>
      <c r="Z444">
        <v>335.34100000000001</v>
      </c>
      <c r="AB444" s="1">
        <v>43150</v>
      </c>
      <c r="AC444">
        <v>1.75</v>
      </c>
    </row>
    <row r="445" spans="2:29" x14ac:dyDescent="0.45">
      <c r="B445" s="1">
        <v>43139</v>
      </c>
      <c r="C445">
        <v>4.7699999999999996</v>
      </c>
      <c r="E445" s="1">
        <v>43158</v>
      </c>
      <c r="F445">
        <v>67.5</v>
      </c>
      <c r="H445" t="s">
        <v>2344</v>
      </c>
      <c r="I445">
        <v>2.8774999999999999</v>
      </c>
      <c r="J445">
        <v>0.75861975543307203</v>
      </c>
      <c r="L445" s="1">
        <v>43139</v>
      </c>
      <c r="M445">
        <v>33.46</v>
      </c>
      <c r="O445" s="1">
        <v>43159</v>
      </c>
      <c r="P445">
        <v>2.8774999999999999</v>
      </c>
      <c r="Q445">
        <v>2.5337999999999998</v>
      </c>
      <c r="R445">
        <v>0.34370000000000001</v>
      </c>
      <c r="T445" t="s">
        <v>2329</v>
      </c>
      <c r="U445">
        <v>2681.66</v>
      </c>
      <c r="V445">
        <v>40.409143729267498</v>
      </c>
      <c r="W445">
        <v>18.038499999999999</v>
      </c>
      <c r="Y445" s="1">
        <v>43133</v>
      </c>
      <c r="Z445">
        <v>321.23200000000003</v>
      </c>
      <c r="AB445" s="1">
        <v>43147</v>
      </c>
      <c r="AC445">
        <v>1.88</v>
      </c>
    </row>
    <row r="446" spans="2:29" x14ac:dyDescent="0.45">
      <c r="B446" s="1">
        <v>43138</v>
      </c>
      <c r="C446">
        <v>4.45</v>
      </c>
      <c r="E446" s="1">
        <v>43157</v>
      </c>
      <c r="F446">
        <v>67.000799999999998</v>
      </c>
      <c r="H446" t="s">
        <v>2343</v>
      </c>
      <c r="I446">
        <v>2.9125000000000001</v>
      </c>
      <c r="J446">
        <v>0.77115428633531802</v>
      </c>
      <c r="L446" s="1">
        <v>43138</v>
      </c>
      <c r="M446">
        <v>27.73</v>
      </c>
      <c r="O446" s="1">
        <v>43158</v>
      </c>
      <c r="P446">
        <v>2.9125000000000001</v>
      </c>
      <c r="Q446">
        <v>2.5419</v>
      </c>
      <c r="R446">
        <v>0.37059999999999998</v>
      </c>
      <c r="T446" t="s">
        <v>2328</v>
      </c>
      <c r="U446">
        <v>2695.14</v>
      </c>
      <c r="V446">
        <v>41.277530615231903</v>
      </c>
      <c r="W446">
        <v>21.167629999999999</v>
      </c>
      <c r="Y446" s="1">
        <v>43132</v>
      </c>
      <c r="Z446">
        <v>306.983</v>
      </c>
      <c r="AB446" s="1">
        <v>43146</v>
      </c>
      <c r="AC446">
        <v>1.25</v>
      </c>
    </row>
    <row r="447" spans="2:29" x14ac:dyDescent="0.45">
      <c r="B447" s="1">
        <v>43137</v>
      </c>
      <c r="C447">
        <v>4.46</v>
      </c>
      <c r="E447" s="1">
        <v>43154</v>
      </c>
      <c r="F447">
        <v>67</v>
      </c>
      <c r="H447" t="s">
        <v>2342</v>
      </c>
      <c r="I447">
        <v>2.8635000000000002</v>
      </c>
      <c r="J447">
        <v>0.95379689487158104</v>
      </c>
      <c r="L447" s="1">
        <v>43137</v>
      </c>
      <c r="M447">
        <v>29.98</v>
      </c>
      <c r="O447" s="1">
        <v>43157</v>
      </c>
      <c r="P447">
        <v>2.8635000000000002</v>
      </c>
      <c r="Q447">
        <v>2.4963000000000002</v>
      </c>
      <c r="R447">
        <v>0.36720000000000003</v>
      </c>
      <c r="T447" t="s">
        <v>2327</v>
      </c>
      <c r="U447">
        <v>2648.94</v>
      </c>
      <c r="V447">
        <v>32.314439660003501</v>
      </c>
      <c r="W447">
        <v>30.8825</v>
      </c>
      <c r="Y447" s="1">
        <v>43131</v>
      </c>
      <c r="Z447">
        <v>301.49799999999999</v>
      </c>
      <c r="AB447" s="1">
        <v>43145</v>
      </c>
      <c r="AC447">
        <v>1.38</v>
      </c>
    </row>
    <row r="448" spans="2:29" x14ac:dyDescent="0.45">
      <c r="B448" s="1">
        <v>43136</v>
      </c>
      <c r="C448">
        <v>4.29</v>
      </c>
      <c r="E448" s="1">
        <v>43153</v>
      </c>
      <c r="F448">
        <v>66.040000000000006</v>
      </c>
      <c r="H448" t="s">
        <v>2341</v>
      </c>
      <c r="I448">
        <v>2.8753000000000002</v>
      </c>
      <c r="J448">
        <v>0.96251191334618602</v>
      </c>
      <c r="L448" s="1">
        <v>43136</v>
      </c>
      <c r="M448">
        <v>37.32</v>
      </c>
      <c r="O448" s="1">
        <v>43154</v>
      </c>
      <c r="P448">
        <v>2.8753000000000002</v>
      </c>
      <c r="Q448">
        <v>2.4891000000000001</v>
      </c>
      <c r="R448">
        <v>0.38619999999999999</v>
      </c>
      <c r="T448" t="s">
        <v>2326</v>
      </c>
      <c r="U448">
        <v>2762.13</v>
      </c>
      <c r="V448">
        <v>16.531347563839699</v>
      </c>
      <c r="W448">
        <v>13.7845</v>
      </c>
      <c r="Y448" s="1">
        <v>43130</v>
      </c>
      <c r="Z448">
        <v>300.99400000000003</v>
      </c>
      <c r="AB448" s="1">
        <v>43144</v>
      </c>
      <c r="AC448">
        <v>0.63</v>
      </c>
    </row>
    <row r="449" spans="2:29" x14ac:dyDescent="0.45">
      <c r="B449" s="1">
        <v>43133</v>
      </c>
      <c r="C449">
        <v>4.3</v>
      </c>
      <c r="E449" s="1">
        <v>43152</v>
      </c>
      <c r="F449">
        <v>66.3</v>
      </c>
      <c r="H449" t="s">
        <v>2340</v>
      </c>
      <c r="I449">
        <v>2.9365000000000001</v>
      </c>
      <c r="J449">
        <v>0.75702267689504299</v>
      </c>
      <c r="L449" s="1">
        <v>43133</v>
      </c>
      <c r="M449">
        <v>17.309999999999999</v>
      </c>
      <c r="O449" s="1">
        <v>43153</v>
      </c>
      <c r="P449">
        <v>2.9365000000000001</v>
      </c>
      <c r="Q449">
        <v>2.5072999999999999</v>
      </c>
      <c r="R449">
        <v>0.42920000000000003</v>
      </c>
      <c r="T449" t="s">
        <v>2325</v>
      </c>
      <c r="U449">
        <v>2821.98</v>
      </c>
      <c r="V449">
        <v>8.6592430072851396</v>
      </c>
      <c r="W449">
        <v>11.246309999999999</v>
      </c>
      <c r="Y449" s="1">
        <v>43129</v>
      </c>
      <c r="Z449">
        <v>296.44600000000003</v>
      </c>
      <c r="AB449" s="1">
        <v>43143</v>
      </c>
      <c r="AC449">
        <v>1.25</v>
      </c>
    </row>
    <row r="450" spans="2:29" x14ac:dyDescent="0.45">
      <c r="B450" s="1">
        <v>43132</v>
      </c>
      <c r="C450">
        <v>4.13</v>
      </c>
      <c r="E450" s="1">
        <v>43151</v>
      </c>
      <c r="F450">
        <v>66.400000000000006</v>
      </c>
      <c r="H450" t="s">
        <v>2339</v>
      </c>
      <c r="I450">
        <v>2.9765000000000001</v>
      </c>
      <c r="J450">
        <v>0.69722946963918397</v>
      </c>
      <c r="L450" s="1">
        <v>43132</v>
      </c>
      <c r="M450">
        <v>13.47</v>
      </c>
      <c r="O450" s="1">
        <v>43152</v>
      </c>
      <c r="P450">
        <v>2.9765000000000001</v>
      </c>
      <c r="Q450">
        <v>2.5384000000000002</v>
      </c>
      <c r="R450">
        <v>0.43809999999999999</v>
      </c>
      <c r="T450" t="s">
        <v>2324</v>
      </c>
      <c r="U450">
        <v>2823.81</v>
      </c>
      <c r="V450">
        <v>16.046263881847299</v>
      </c>
      <c r="W450">
        <v>11.214</v>
      </c>
      <c r="Y450" s="1">
        <v>43126</v>
      </c>
      <c r="Z450">
        <v>292.02600000000001</v>
      </c>
      <c r="AB450" s="1">
        <v>43140</v>
      </c>
      <c r="AC450">
        <v>0.75</v>
      </c>
    </row>
    <row r="451" spans="2:29" x14ac:dyDescent="0.45">
      <c r="B451" s="1">
        <v>43131</v>
      </c>
      <c r="C451">
        <v>4.07</v>
      </c>
      <c r="E451" s="1">
        <v>43150</v>
      </c>
      <c r="F451">
        <v>67.564999999999998</v>
      </c>
      <c r="H451" t="s">
        <v>2338</v>
      </c>
      <c r="I451">
        <v>2.903</v>
      </c>
      <c r="J451">
        <v>0.27618460010170098</v>
      </c>
      <c r="L451" s="1">
        <v>43131</v>
      </c>
      <c r="M451">
        <v>13.54</v>
      </c>
      <c r="O451" s="1">
        <v>43151</v>
      </c>
      <c r="P451">
        <v>2.903</v>
      </c>
      <c r="Q451">
        <v>2.4914000000000001</v>
      </c>
      <c r="R451">
        <v>0.41160000000000002</v>
      </c>
      <c r="T451" t="s">
        <v>2323</v>
      </c>
      <c r="U451">
        <v>2822.43</v>
      </c>
      <c r="V451">
        <v>16.057882153541001</v>
      </c>
      <c r="W451">
        <v>12.102309999999999</v>
      </c>
      <c r="Y451" s="1">
        <v>43125</v>
      </c>
      <c r="Z451">
        <v>295.57600000000002</v>
      </c>
      <c r="AB451" s="1">
        <v>43139</v>
      </c>
      <c r="AC451">
        <v>1.5</v>
      </c>
    </row>
    <row r="452" spans="2:29" x14ac:dyDescent="0.45">
      <c r="B452" s="1">
        <v>43130</v>
      </c>
      <c r="C452">
        <v>4.12</v>
      </c>
      <c r="E452" s="1">
        <v>43147</v>
      </c>
      <c r="F452">
        <v>68.2</v>
      </c>
      <c r="H452" t="s">
        <v>2337</v>
      </c>
      <c r="I452">
        <v>2.8959999999999999</v>
      </c>
      <c r="J452">
        <v>0.76113919007411102</v>
      </c>
      <c r="L452" s="1">
        <v>43130</v>
      </c>
      <c r="M452">
        <v>14.79</v>
      </c>
      <c r="O452" s="1">
        <v>43150</v>
      </c>
      <c r="P452">
        <v>2.8959999999999999</v>
      </c>
      <c r="Q452">
        <v>2.4805000000000001</v>
      </c>
      <c r="R452">
        <v>0.41549999999999998</v>
      </c>
      <c r="T452" t="s">
        <v>2322</v>
      </c>
      <c r="U452">
        <v>2853.53</v>
      </c>
      <c r="V452">
        <v>12.4369996889164</v>
      </c>
      <c r="W452">
        <v>11.38</v>
      </c>
      <c r="Y452" s="1">
        <v>43124</v>
      </c>
      <c r="Z452">
        <v>296.40100000000001</v>
      </c>
      <c r="AB452" s="1">
        <v>43138</v>
      </c>
      <c r="AC452">
        <v>1.75</v>
      </c>
    </row>
    <row r="453" spans="2:29" x14ac:dyDescent="0.45">
      <c r="B453" s="1">
        <v>43129</v>
      </c>
      <c r="C453">
        <v>4.09</v>
      </c>
      <c r="E453" s="1">
        <v>43146</v>
      </c>
      <c r="F453">
        <v>71.5</v>
      </c>
      <c r="H453" t="s">
        <v>2336</v>
      </c>
      <c r="I453">
        <v>2.8944999999999999</v>
      </c>
      <c r="J453">
        <v>0.86948724353303597</v>
      </c>
      <c r="L453" s="1">
        <v>43129</v>
      </c>
      <c r="M453">
        <v>13.84</v>
      </c>
      <c r="O453" s="1">
        <v>43147</v>
      </c>
      <c r="P453">
        <v>2.8944999999999999</v>
      </c>
      <c r="Q453">
        <v>2.4582999999999999</v>
      </c>
      <c r="R453">
        <v>0.43619999999999998</v>
      </c>
      <c r="T453" t="s">
        <v>2321</v>
      </c>
      <c r="U453">
        <v>2872.87</v>
      </c>
      <c r="V453">
        <v>9.0768306978212703</v>
      </c>
      <c r="W453">
        <v>9.1221879999999995</v>
      </c>
      <c r="Y453" s="1">
        <v>43123</v>
      </c>
      <c r="Z453">
        <v>293.88</v>
      </c>
      <c r="AB453" s="1">
        <v>43137</v>
      </c>
      <c r="AC453">
        <v>2.75</v>
      </c>
    </row>
    <row r="454" spans="2:29" x14ac:dyDescent="0.45">
      <c r="B454" s="1">
        <v>43126</v>
      </c>
      <c r="C454">
        <v>3.99</v>
      </c>
      <c r="E454" s="1">
        <v>43145</v>
      </c>
      <c r="F454">
        <v>74.099999999999994</v>
      </c>
      <c r="H454" t="s">
        <v>2335</v>
      </c>
      <c r="I454">
        <v>2.9237000000000002</v>
      </c>
      <c r="J454">
        <v>0.785790175555795</v>
      </c>
      <c r="L454" s="1">
        <v>43126</v>
      </c>
      <c r="M454">
        <v>11.08</v>
      </c>
      <c r="O454" s="1">
        <v>43146</v>
      </c>
      <c r="P454">
        <v>2.9237000000000002</v>
      </c>
      <c r="Q454">
        <v>2.4687999999999999</v>
      </c>
      <c r="R454">
        <v>0.45490000000000003</v>
      </c>
      <c r="T454" t="s">
        <v>2320</v>
      </c>
      <c r="U454">
        <v>2839.25</v>
      </c>
      <c r="V454">
        <v>6.1531775908574202</v>
      </c>
      <c r="W454">
        <v>9.4483750000000004</v>
      </c>
      <c r="Y454" s="1">
        <v>43122</v>
      </c>
      <c r="Z454">
        <v>295.93799999999999</v>
      </c>
      <c r="AB454" s="1">
        <v>43136</v>
      </c>
      <c r="AC454">
        <v>1.25</v>
      </c>
    </row>
    <row r="455" spans="2:29" x14ac:dyDescent="0.45">
      <c r="B455" s="1">
        <v>43125</v>
      </c>
      <c r="C455">
        <v>3.78</v>
      </c>
      <c r="E455" s="1">
        <v>43144</v>
      </c>
      <c r="F455">
        <v>74.2</v>
      </c>
      <c r="H455" t="s">
        <v>2334</v>
      </c>
      <c r="I455">
        <v>2.9180000000000001</v>
      </c>
      <c r="J455">
        <v>0.77807136562143697</v>
      </c>
      <c r="L455" s="1">
        <v>43125</v>
      </c>
      <c r="M455">
        <v>11.58</v>
      </c>
      <c r="O455" s="1">
        <v>43145</v>
      </c>
      <c r="P455">
        <v>2.9180000000000001</v>
      </c>
      <c r="Q455">
        <v>2.4403999999999999</v>
      </c>
      <c r="R455">
        <v>0.47760000000000002</v>
      </c>
      <c r="T455" t="s">
        <v>2319</v>
      </c>
      <c r="U455">
        <v>2837.54</v>
      </c>
      <c r="V455">
        <v>5.8565035380270603</v>
      </c>
      <c r="W455">
        <v>9.5084999999999997</v>
      </c>
      <c r="Y455" s="1">
        <v>43119</v>
      </c>
      <c r="Z455">
        <v>299.62</v>
      </c>
      <c r="AB455" s="1">
        <v>43133</v>
      </c>
      <c r="AC455">
        <v>3.5</v>
      </c>
    </row>
    <row r="456" spans="2:29" x14ac:dyDescent="0.45">
      <c r="B456" s="1">
        <v>43124</v>
      </c>
      <c r="C456">
        <v>3.87</v>
      </c>
      <c r="E456" s="1">
        <v>43143</v>
      </c>
      <c r="F456">
        <v>75.210599999999999</v>
      </c>
      <c r="H456" t="s">
        <v>2333</v>
      </c>
      <c r="I456">
        <v>2.8361999999999998</v>
      </c>
      <c r="J456">
        <v>0.41492987359312</v>
      </c>
      <c r="L456" s="1">
        <v>43124</v>
      </c>
      <c r="M456">
        <v>11.47</v>
      </c>
      <c r="O456" s="1">
        <v>43144</v>
      </c>
      <c r="P456">
        <v>2.8361999999999998</v>
      </c>
      <c r="Q456">
        <v>2.3589000000000002</v>
      </c>
      <c r="R456">
        <v>0.4773</v>
      </c>
      <c r="T456" t="s">
        <v>2318</v>
      </c>
      <c r="U456">
        <v>2839.13</v>
      </c>
      <c r="V456">
        <v>6.5175405706433098</v>
      </c>
      <c r="W456">
        <v>9.0006880000000002</v>
      </c>
      <c r="Y456" s="1">
        <v>43118</v>
      </c>
      <c r="Z456">
        <v>301.80599999999998</v>
      </c>
      <c r="AB456" s="1">
        <v>43132</v>
      </c>
      <c r="AC456">
        <v>3.75</v>
      </c>
    </row>
    <row r="457" spans="2:29" x14ac:dyDescent="0.45">
      <c r="B457" s="1">
        <v>43123</v>
      </c>
      <c r="C457">
        <v>3.76</v>
      </c>
      <c r="E457" s="1">
        <v>43140</v>
      </c>
      <c r="F457">
        <v>76.459999999999994</v>
      </c>
      <c r="H457" t="s">
        <v>2332</v>
      </c>
      <c r="I457">
        <v>2.8719000000000001</v>
      </c>
      <c r="J457">
        <v>0.29767787399581302</v>
      </c>
      <c r="L457" s="1">
        <v>43123</v>
      </c>
      <c r="M457">
        <v>11.1</v>
      </c>
      <c r="O457" s="1">
        <v>43143</v>
      </c>
      <c r="P457">
        <v>2.8719000000000001</v>
      </c>
      <c r="Q457">
        <v>2.3580000000000001</v>
      </c>
      <c r="R457">
        <v>0.51390000000000002</v>
      </c>
      <c r="T457" t="s">
        <v>2317</v>
      </c>
      <c r="U457">
        <v>2832.97</v>
      </c>
      <c r="V457">
        <v>7.9262079041331299</v>
      </c>
      <c r="W457">
        <v>8.7548750000000002</v>
      </c>
      <c r="Y457" s="1">
        <v>43117</v>
      </c>
      <c r="Z457">
        <v>300.17099999999999</v>
      </c>
      <c r="AB457" s="1">
        <v>43131</v>
      </c>
      <c r="AC457">
        <v>2.88</v>
      </c>
    </row>
    <row r="458" spans="2:29" x14ac:dyDescent="0.45">
      <c r="B458" s="1">
        <v>43122</v>
      </c>
      <c r="C458">
        <v>3.83</v>
      </c>
      <c r="E458" s="1">
        <v>43139</v>
      </c>
      <c r="F458">
        <v>76.7</v>
      </c>
      <c r="H458" t="s">
        <v>2331</v>
      </c>
      <c r="I458">
        <v>2.8599000000000001</v>
      </c>
      <c r="J458">
        <v>0.85503971642647802</v>
      </c>
      <c r="L458" s="1">
        <v>43122</v>
      </c>
      <c r="M458">
        <v>11.03</v>
      </c>
      <c r="O458" s="1">
        <v>43140</v>
      </c>
      <c r="P458">
        <v>2.8599000000000001</v>
      </c>
      <c r="Q458">
        <v>2.3498000000000001</v>
      </c>
      <c r="R458">
        <v>0.5101</v>
      </c>
      <c r="T458" t="s">
        <v>2316</v>
      </c>
      <c r="U458">
        <v>2810.3</v>
      </c>
      <c r="V458">
        <v>9.4738664542229607</v>
      </c>
      <c r="W458">
        <v>8.4748750000000008</v>
      </c>
      <c r="Y458" s="1">
        <v>43116</v>
      </c>
      <c r="Z458">
        <v>299.29700000000003</v>
      </c>
      <c r="AB458" s="1">
        <v>43130</v>
      </c>
      <c r="AC458">
        <v>2</v>
      </c>
    </row>
    <row r="459" spans="2:29" x14ac:dyDescent="0.45">
      <c r="B459" s="1">
        <v>43119</v>
      </c>
      <c r="C459">
        <v>3.7</v>
      </c>
      <c r="E459" s="1">
        <v>43138</v>
      </c>
      <c r="F459">
        <v>71.989999999999995</v>
      </c>
      <c r="H459" t="s">
        <v>2330</v>
      </c>
      <c r="I459">
        <v>2.8395000000000001</v>
      </c>
      <c r="J459">
        <v>1.8057753643979899</v>
      </c>
      <c r="L459" s="1">
        <v>43119</v>
      </c>
      <c r="M459">
        <v>11.27</v>
      </c>
      <c r="O459" s="1">
        <v>43139</v>
      </c>
      <c r="P459">
        <v>2.8395000000000001</v>
      </c>
      <c r="Q459">
        <v>2.3435000000000001</v>
      </c>
      <c r="R459">
        <v>0.496</v>
      </c>
      <c r="T459" t="s">
        <v>2315</v>
      </c>
      <c r="U459">
        <v>2798.03</v>
      </c>
      <c r="V459">
        <v>10.1202873687585</v>
      </c>
      <c r="W459">
        <v>9.3516879999999993</v>
      </c>
      <c r="Y459" s="1">
        <v>43112</v>
      </c>
      <c r="Z459">
        <v>297.31200000000001</v>
      </c>
      <c r="AB459" s="1">
        <v>43129</v>
      </c>
      <c r="AC459">
        <v>2.25</v>
      </c>
    </row>
    <row r="460" spans="2:29" x14ac:dyDescent="0.45">
      <c r="B460" s="1">
        <v>43118</v>
      </c>
      <c r="C460">
        <v>3.62</v>
      </c>
      <c r="E460" s="1">
        <v>43137</v>
      </c>
      <c r="F460">
        <v>73.84</v>
      </c>
      <c r="H460" t="s">
        <v>2329</v>
      </c>
      <c r="I460">
        <v>2.855</v>
      </c>
      <c r="J460">
        <v>1.8631108394295799</v>
      </c>
      <c r="L460" s="1">
        <v>43118</v>
      </c>
      <c r="M460">
        <v>12.22</v>
      </c>
      <c r="O460" s="1">
        <v>43138</v>
      </c>
      <c r="P460">
        <v>2.855</v>
      </c>
      <c r="Q460">
        <v>2.35</v>
      </c>
      <c r="R460">
        <v>0.505</v>
      </c>
      <c r="T460" t="s">
        <v>2314</v>
      </c>
      <c r="U460">
        <v>2802.56</v>
      </c>
      <c r="V460">
        <v>9.25591805546728</v>
      </c>
      <c r="W460">
        <v>9.1543130000000001</v>
      </c>
      <c r="Y460" s="1">
        <v>43111</v>
      </c>
      <c r="Z460">
        <v>295.91800000000001</v>
      </c>
      <c r="AB460" s="1">
        <v>43126</v>
      </c>
      <c r="AC460">
        <v>2.38</v>
      </c>
    </row>
    <row r="461" spans="2:29" x14ac:dyDescent="0.45">
      <c r="B461" s="1">
        <v>43117</v>
      </c>
      <c r="C461">
        <v>3.55</v>
      </c>
      <c r="E461" s="1">
        <v>43136</v>
      </c>
      <c r="F461">
        <v>68.84</v>
      </c>
      <c r="H461" t="s">
        <v>2328</v>
      </c>
      <c r="I461">
        <v>2.8288000000000002</v>
      </c>
      <c r="J461">
        <v>1.99378069255372</v>
      </c>
      <c r="L461" s="1">
        <v>43117</v>
      </c>
      <c r="M461">
        <v>11.91</v>
      </c>
      <c r="O461" s="1">
        <v>43137</v>
      </c>
      <c r="P461">
        <v>2.8288000000000002</v>
      </c>
      <c r="Q461">
        <v>2.3473999999999999</v>
      </c>
      <c r="R461">
        <v>0.48139999999999999</v>
      </c>
      <c r="T461" t="s">
        <v>2313</v>
      </c>
      <c r="U461">
        <v>2776.42</v>
      </c>
      <c r="V461">
        <v>8.7039749476980806</v>
      </c>
      <c r="W461">
        <v>9.3623130000000003</v>
      </c>
      <c r="Y461" s="1">
        <v>43110</v>
      </c>
      <c r="Z461">
        <v>300.79000000000002</v>
      </c>
      <c r="AB461" s="1">
        <v>43125</v>
      </c>
      <c r="AC461">
        <v>1.75</v>
      </c>
    </row>
    <row r="462" spans="2:29" x14ac:dyDescent="0.45">
      <c r="B462" s="1">
        <v>43116</v>
      </c>
      <c r="C462">
        <v>3.62</v>
      </c>
      <c r="E462" s="1">
        <v>43133</v>
      </c>
      <c r="F462">
        <v>69.2</v>
      </c>
      <c r="H462" t="s">
        <v>2327</v>
      </c>
      <c r="I462">
        <v>2.7189999999999999</v>
      </c>
      <c r="J462">
        <v>1.7649470577517801</v>
      </c>
      <c r="L462" s="1">
        <v>43116</v>
      </c>
      <c r="M462">
        <v>11.66</v>
      </c>
      <c r="O462" s="1">
        <v>43136</v>
      </c>
      <c r="P462">
        <v>2.7189999999999999</v>
      </c>
      <c r="Q462">
        <v>2.278</v>
      </c>
      <c r="R462">
        <v>0.441</v>
      </c>
      <c r="T462" t="s">
        <v>2311</v>
      </c>
      <c r="U462">
        <v>2786.24</v>
      </c>
      <c r="V462">
        <v>6.5056043561726398</v>
      </c>
      <c r="W462">
        <v>7.9158749999999998</v>
      </c>
      <c r="Y462" s="1">
        <v>43109</v>
      </c>
      <c r="Z462">
        <v>297.83999999999997</v>
      </c>
      <c r="AB462" s="1">
        <v>43124</v>
      </c>
      <c r="AC462">
        <v>2.88</v>
      </c>
    </row>
    <row r="463" spans="2:29" x14ac:dyDescent="0.45">
      <c r="B463" s="1">
        <v>43112</v>
      </c>
      <c r="C463">
        <v>3.61</v>
      </c>
      <c r="E463" s="1">
        <v>43132</v>
      </c>
      <c r="F463">
        <v>67.2</v>
      </c>
      <c r="H463" t="s">
        <v>2326</v>
      </c>
      <c r="I463">
        <v>2.8771</v>
      </c>
      <c r="J463">
        <v>0.672981079476484</v>
      </c>
      <c r="L463" s="1">
        <v>43112</v>
      </c>
      <c r="M463">
        <v>10.16</v>
      </c>
      <c r="O463" s="1">
        <v>43133</v>
      </c>
      <c r="P463">
        <v>2.8771</v>
      </c>
      <c r="Q463">
        <v>2.3658999999999999</v>
      </c>
      <c r="R463">
        <v>0.51119999999999999</v>
      </c>
      <c r="T463" t="s">
        <v>2310</v>
      </c>
      <c r="U463">
        <v>2767.56</v>
      </c>
      <c r="V463">
        <v>5.5230967596644804</v>
      </c>
      <c r="W463">
        <v>7.5866249999999997</v>
      </c>
      <c r="Y463" s="1">
        <v>43108</v>
      </c>
      <c r="Z463">
        <v>291.50400000000002</v>
      </c>
      <c r="AB463" s="1">
        <v>43123</v>
      </c>
      <c r="AC463">
        <v>3</v>
      </c>
    </row>
    <row r="464" spans="2:29" x14ac:dyDescent="0.45">
      <c r="B464" s="1">
        <v>43111</v>
      </c>
      <c r="C464">
        <v>3.7</v>
      </c>
      <c r="E464" s="1">
        <v>43131</v>
      </c>
      <c r="F464">
        <v>65.290000000000006</v>
      </c>
      <c r="H464" t="s">
        <v>2325</v>
      </c>
      <c r="I464">
        <v>2.827</v>
      </c>
      <c r="J464">
        <v>0.66379103137458295</v>
      </c>
      <c r="L464" s="1">
        <v>43111</v>
      </c>
      <c r="M464">
        <v>9.8800000000000008</v>
      </c>
      <c r="O464" s="1">
        <v>43132</v>
      </c>
      <c r="P464">
        <v>2.827</v>
      </c>
      <c r="Q464">
        <v>2.3618000000000001</v>
      </c>
      <c r="R464">
        <v>0.4652</v>
      </c>
      <c r="T464" t="s">
        <v>2309</v>
      </c>
      <c r="U464">
        <v>2748.23</v>
      </c>
      <c r="V464">
        <v>5.5231869723712199</v>
      </c>
      <c r="W464">
        <v>7.6289999999999996</v>
      </c>
      <c r="Y464" s="1">
        <v>43105</v>
      </c>
      <c r="Z464">
        <v>292.47000000000003</v>
      </c>
      <c r="AB464" s="1">
        <v>43122</v>
      </c>
      <c r="AC464">
        <v>4.4400000000000004</v>
      </c>
    </row>
    <row r="465" spans="2:29" x14ac:dyDescent="0.45">
      <c r="B465" s="1">
        <v>43110</v>
      </c>
      <c r="C465">
        <v>3.7</v>
      </c>
      <c r="E465" s="1">
        <v>43130</v>
      </c>
      <c r="F465">
        <v>65.27</v>
      </c>
      <c r="H465" t="s">
        <v>2324</v>
      </c>
      <c r="I465">
        <v>2.7347000000000001</v>
      </c>
      <c r="J465">
        <v>0.36947900256081601</v>
      </c>
      <c r="L465" s="1">
        <v>43110</v>
      </c>
      <c r="M465">
        <v>9.82</v>
      </c>
      <c r="O465" s="1">
        <v>43131</v>
      </c>
      <c r="P465">
        <v>2.7347000000000001</v>
      </c>
      <c r="Q465">
        <v>2.3315000000000001</v>
      </c>
      <c r="R465">
        <v>0.4032</v>
      </c>
      <c r="T465" t="s">
        <v>2308</v>
      </c>
      <c r="U465">
        <v>2751.29</v>
      </c>
      <c r="V465">
        <v>4.2455726301997299</v>
      </c>
      <c r="W465">
        <v>7.8763129999999997</v>
      </c>
      <c r="Y465" s="1">
        <v>43104</v>
      </c>
      <c r="Z465">
        <v>294.63499999999999</v>
      </c>
      <c r="AB465" s="1">
        <v>43119</v>
      </c>
      <c r="AC465">
        <v>5.75</v>
      </c>
    </row>
    <row r="466" spans="2:29" x14ac:dyDescent="0.45">
      <c r="B466" s="1">
        <v>43109</v>
      </c>
      <c r="C466">
        <v>3.73</v>
      </c>
      <c r="E466" s="1">
        <v>43129</v>
      </c>
      <c r="F466">
        <v>63.99</v>
      </c>
      <c r="H466" t="s">
        <v>2323</v>
      </c>
      <c r="I466">
        <v>2.7399</v>
      </c>
      <c r="J466">
        <v>0.63151499058481497</v>
      </c>
      <c r="L466" s="1">
        <v>43109</v>
      </c>
      <c r="M466">
        <v>10.08</v>
      </c>
      <c r="O466" s="1">
        <v>43130</v>
      </c>
      <c r="P466">
        <v>2.7399</v>
      </c>
      <c r="Q466">
        <v>2.3144999999999998</v>
      </c>
      <c r="R466">
        <v>0.4254</v>
      </c>
      <c r="T466" t="s">
        <v>2307</v>
      </c>
      <c r="U466">
        <v>2747.71</v>
      </c>
      <c r="V466">
        <v>3.9308334693180198</v>
      </c>
      <c r="W466">
        <v>7.3318750000000001</v>
      </c>
      <c r="Y466" s="1">
        <v>43103</v>
      </c>
      <c r="Z466">
        <v>299.85599999999999</v>
      </c>
      <c r="AB466" s="1">
        <v>43118</v>
      </c>
      <c r="AC466">
        <v>1.38</v>
      </c>
    </row>
    <row r="467" spans="2:29" x14ac:dyDescent="0.45">
      <c r="B467" s="1">
        <v>43108</v>
      </c>
      <c r="C467">
        <v>3.59</v>
      </c>
      <c r="E467" s="1">
        <v>43126</v>
      </c>
      <c r="F467">
        <v>63.346699999999998</v>
      </c>
      <c r="H467" t="s">
        <v>2322</v>
      </c>
      <c r="I467">
        <v>2.7185000000000001</v>
      </c>
      <c r="J467">
        <v>0.645770741052895</v>
      </c>
      <c r="L467" s="1">
        <v>43108</v>
      </c>
      <c r="M467">
        <v>9.52</v>
      </c>
      <c r="O467" s="1">
        <v>43129</v>
      </c>
      <c r="P467">
        <v>2.7185000000000001</v>
      </c>
      <c r="Q467">
        <v>2.3119999999999998</v>
      </c>
      <c r="R467">
        <v>0.40649999999999997</v>
      </c>
      <c r="T467" t="s">
        <v>2306</v>
      </c>
      <c r="U467">
        <v>2743.15</v>
      </c>
      <c r="V467">
        <v>2.8731932108466598</v>
      </c>
      <c r="W467">
        <v>6.9661879999999998</v>
      </c>
      <c r="Y467" s="1">
        <v>43102</v>
      </c>
      <c r="Z467">
        <v>306.24700000000001</v>
      </c>
      <c r="AB467" s="1">
        <v>43117</v>
      </c>
      <c r="AC467">
        <v>0.75</v>
      </c>
    </row>
    <row r="468" spans="2:29" x14ac:dyDescent="0.45">
      <c r="B468" s="1">
        <v>43105</v>
      </c>
      <c r="C468">
        <v>3.62</v>
      </c>
      <c r="E468" s="1">
        <v>43125</v>
      </c>
      <c r="F468">
        <v>60.4</v>
      </c>
      <c r="H468" t="s">
        <v>2321</v>
      </c>
      <c r="I468">
        <v>2.6846000000000001</v>
      </c>
      <c r="J468">
        <v>0.82104928800489096</v>
      </c>
      <c r="L468" s="1">
        <v>43105</v>
      </c>
      <c r="M468">
        <v>9.2200000000000006</v>
      </c>
      <c r="O468" s="1">
        <v>43126</v>
      </c>
      <c r="P468">
        <v>2.6846000000000001</v>
      </c>
      <c r="Q468">
        <v>2.3033999999999999</v>
      </c>
      <c r="R468">
        <v>0.38119999999999998</v>
      </c>
      <c r="T468" t="s">
        <v>2305</v>
      </c>
      <c r="U468">
        <v>2723.99</v>
      </c>
      <c r="V468">
        <v>9.6236034632631604</v>
      </c>
      <c r="W468">
        <v>7.000813</v>
      </c>
      <c r="Y468" s="1">
        <v>43098</v>
      </c>
      <c r="Z468">
        <v>306.37400000000002</v>
      </c>
      <c r="AB468" s="1">
        <v>43116</v>
      </c>
      <c r="AC468">
        <v>0.5</v>
      </c>
    </row>
    <row r="469" spans="2:29" x14ac:dyDescent="0.45">
      <c r="B469" s="1">
        <v>43104</v>
      </c>
      <c r="C469">
        <v>3.64</v>
      </c>
      <c r="E469" s="1">
        <v>43124</v>
      </c>
      <c r="F469">
        <v>61.1</v>
      </c>
      <c r="H469" t="s">
        <v>2320</v>
      </c>
      <c r="I469">
        <v>2.6356999999999999</v>
      </c>
      <c r="J469">
        <v>0.60394580330799197</v>
      </c>
      <c r="L469" s="1">
        <v>43104</v>
      </c>
      <c r="M469">
        <v>9.2200000000000006</v>
      </c>
      <c r="O469" s="1">
        <v>43125</v>
      </c>
      <c r="P469">
        <v>2.6356999999999999</v>
      </c>
      <c r="Q469">
        <v>2.2686999999999999</v>
      </c>
      <c r="R469">
        <v>0.36699999999999999</v>
      </c>
      <c r="T469" t="s">
        <v>2304</v>
      </c>
      <c r="U469">
        <v>2713.06</v>
      </c>
      <c r="V469">
        <v>9.6566331279696698</v>
      </c>
      <c r="W469">
        <v>6.7953749999999999</v>
      </c>
      <c r="Y469" s="1">
        <v>43097</v>
      </c>
      <c r="Z469">
        <v>309.012</v>
      </c>
      <c r="AB469" s="1">
        <v>43115</v>
      </c>
      <c r="AC469">
        <v>-0.75</v>
      </c>
    </row>
    <row r="470" spans="2:29" x14ac:dyDescent="0.45">
      <c r="B470" s="1">
        <v>43103</v>
      </c>
      <c r="C470">
        <v>3.68</v>
      </c>
      <c r="E470" s="1">
        <v>43123</v>
      </c>
      <c r="F470">
        <v>60.318199999999997</v>
      </c>
      <c r="H470" t="s">
        <v>2319</v>
      </c>
      <c r="I470">
        <v>2.6760000000000002</v>
      </c>
      <c r="J470">
        <v>0.93270949389399904</v>
      </c>
      <c r="L470" s="1">
        <v>43103</v>
      </c>
      <c r="M470">
        <v>9.15</v>
      </c>
      <c r="O470" s="1">
        <v>43124</v>
      </c>
      <c r="P470">
        <v>2.6760000000000002</v>
      </c>
      <c r="Q470">
        <v>2.2582</v>
      </c>
      <c r="R470">
        <v>0.4178</v>
      </c>
      <c r="T470" t="s">
        <v>2303</v>
      </c>
      <c r="U470">
        <v>2695.81</v>
      </c>
      <c r="V470">
        <v>8.8931610524634905</v>
      </c>
      <c r="W470">
        <v>7.2198130000000003</v>
      </c>
      <c r="Y470" s="1">
        <v>43096</v>
      </c>
      <c r="Z470">
        <v>306.16899999999998</v>
      </c>
      <c r="AB470" s="1">
        <v>43112</v>
      </c>
      <c r="AC470">
        <v>-0.75</v>
      </c>
    </row>
    <row r="471" spans="2:29" x14ac:dyDescent="0.45">
      <c r="B471" s="1">
        <v>43102</v>
      </c>
      <c r="C471">
        <v>3.74</v>
      </c>
      <c r="E471" s="1">
        <v>43122</v>
      </c>
      <c r="F471">
        <v>59.9</v>
      </c>
      <c r="H471" t="s">
        <v>2318</v>
      </c>
      <c r="I471">
        <v>2.6436000000000002</v>
      </c>
      <c r="J471">
        <v>0.95382233670636896</v>
      </c>
      <c r="L471" s="1">
        <v>43102</v>
      </c>
      <c r="M471">
        <v>9.77</v>
      </c>
      <c r="O471" s="1">
        <v>43123</v>
      </c>
      <c r="P471">
        <v>2.6436000000000002</v>
      </c>
      <c r="Q471">
        <v>2.2397</v>
      </c>
      <c r="R471">
        <v>0.40389999999999998</v>
      </c>
      <c r="T471" t="s">
        <v>2301</v>
      </c>
      <c r="U471">
        <v>2673.61</v>
      </c>
      <c r="V471">
        <v>4.9968524801141596</v>
      </c>
      <c r="W471">
        <v>7.7151249999999996</v>
      </c>
      <c r="Y471" s="1">
        <v>43095</v>
      </c>
      <c r="Z471">
        <v>307.47300000000001</v>
      </c>
      <c r="AB471" s="1">
        <v>43111</v>
      </c>
      <c r="AC471">
        <v>-0.94</v>
      </c>
    </row>
    <row r="472" spans="2:29" x14ac:dyDescent="0.45">
      <c r="B472" s="1">
        <v>43098</v>
      </c>
      <c r="C472">
        <v>3.72</v>
      </c>
      <c r="E472" s="1">
        <v>43119</v>
      </c>
      <c r="F472">
        <v>59.14</v>
      </c>
      <c r="H472" t="s">
        <v>2317</v>
      </c>
      <c r="I472">
        <v>2.6960000000000002</v>
      </c>
      <c r="J472">
        <v>0.68232616833886595</v>
      </c>
      <c r="L472" s="1">
        <v>43098</v>
      </c>
      <c r="M472">
        <v>11.04</v>
      </c>
      <c r="O472" s="1">
        <v>43122</v>
      </c>
      <c r="P472">
        <v>2.6960000000000002</v>
      </c>
      <c r="Q472">
        <v>2.2656999999999998</v>
      </c>
      <c r="R472">
        <v>0.43030000000000002</v>
      </c>
      <c r="T472" t="s">
        <v>2300</v>
      </c>
      <c r="U472">
        <v>2687.54</v>
      </c>
      <c r="V472">
        <v>2.0833899181723199</v>
      </c>
      <c r="W472">
        <v>7.1626880000000002</v>
      </c>
      <c r="Y472" s="1">
        <v>43091</v>
      </c>
      <c r="Z472">
        <v>309.52699999999999</v>
      </c>
      <c r="AB472" s="1">
        <v>43110</v>
      </c>
      <c r="AC472">
        <v>-1.63</v>
      </c>
    </row>
    <row r="473" spans="2:29" x14ac:dyDescent="0.45">
      <c r="B473" s="1">
        <v>43097</v>
      </c>
      <c r="C473">
        <v>3.79</v>
      </c>
      <c r="E473" s="1">
        <v>43118</v>
      </c>
      <c r="F473">
        <v>55.816400000000002</v>
      </c>
      <c r="H473" t="s">
        <v>2316</v>
      </c>
      <c r="I473">
        <v>2.7172999999999998</v>
      </c>
      <c r="J473">
        <v>0.47745881148709401</v>
      </c>
      <c r="L473" s="1">
        <v>43097</v>
      </c>
      <c r="M473">
        <v>10.18</v>
      </c>
      <c r="O473" s="1">
        <v>43119</v>
      </c>
      <c r="P473">
        <v>2.7172999999999998</v>
      </c>
      <c r="Q473">
        <v>2.2690000000000001</v>
      </c>
      <c r="R473">
        <v>0.44829999999999998</v>
      </c>
      <c r="T473" t="s">
        <v>2299</v>
      </c>
      <c r="U473">
        <v>2682.62</v>
      </c>
      <c r="V473">
        <v>2.1825738983640401</v>
      </c>
      <c r="W473">
        <v>7.6371250000000002</v>
      </c>
      <c r="Y473" s="1">
        <v>43090</v>
      </c>
      <c r="Z473">
        <v>306.80500000000001</v>
      </c>
      <c r="AB473" s="1">
        <v>43109</v>
      </c>
      <c r="AC473">
        <v>-1.1299999999999999</v>
      </c>
    </row>
    <row r="474" spans="2:29" x14ac:dyDescent="0.45">
      <c r="B474" s="1">
        <v>43096</v>
      </c>
      <c r="C474">
        <v>3.78</v>
      </c>
      <c r="E474" s="1">
        <v>43117</v>
      </c>
      <c r="F474">
        <v>54.575899999999997</v>
      </c>
      <c r="H474" t="s">
        <v>2315</v>
      </c>
      <c r="I474">
        <v>2.6389999999999998</v>
      </c>
      <c r="J474">
        <v>0.428368980358448</v>
      </c>
      <c r="L474" s="1">
        <v>43096</v>
      </c>
      <c r="M474">
        <v>10.47</v>
      </c>
      <c r="O474" s="1">
        <v>43118</v>
      </c>
      <c r="P474">
        <v>2.6389999999999998</v>
      </c>
      <c r="Q474">
        <v>2.2523</v>
      </c>
      <c r="R474">
        <v>0.38669999999999999</v>
      </c>
      <c r="T474" t="s">
        <v>2298</v>
      </c>
      <c r="U474">
        <v>2680.5</v>
      </c>
      <c r="V474">
        <v>2.26504157524993</v>
      </c>
      <c r="W474">
        <v>7.4251880000000003</v>
      </c>
      <c r="Y474" s="1">
        <v>43089</v>
      </c>
      <c r="Z474">
        <v>307.25700000000001</v>
      </c>
      <c r="AB474" s="1">
        <v>43108</v>
      </c>
      <c r="AC474">
        <v>-1.25</v>
      </c>
    </row>
    <row r="475" spans="2:29" x14ac:dyDescent="0.45">
      <c r="B475" s="1">
        <v>43095</v>
      </c>
      <c r="C475">
        <v>3.83</v>
      </c>
      <c r="E475" s="1">
        <v>43116</v>
      </c>
      <c r="F475">
        <v>54.552100000000003</v>
      </c>
      <c r="H475" t="s">
        <v>2314</v>
      </c>
      <c r="I475">
        <v>2.5979000000000001</v>
      </c>
      <c r="J475">
        <v>0.393585738224008</v>
      </c>
      <c r="L475" s="1">
        <v>43095</v>
      </c>
      <c r="M475">
        <v>10.25</v>
      </c>
      <c r="O475" s="1">
        <v>43117</v>
      </c>
      <c r="P475">
        <v>2.5979000000000001</v>
      </c>
      <c r="Q475">
        <v>2.2467000000000001</v>
      </c>
      <c r="R475">
        <v>0.35120000000000001</v>
      </c>
      <c r="T475" t="s">
        <v>2296</v>
      </c>
      <c r="U475">
        <v>2683.34</v>
      </c>
      <c r="V475">
        <v>3.44434692271822</v>
      </c>
      <c r="W475">
        <v>7.2551880000000004</v>
      </c>
      <c r="Y475" s="1">
        <v>43088</v>
      </c>
      <c r="Z475">
        <v>309.59100000000001</v>
      </c>
      <c r="AB475" s="1">
        <v>43105</v>
      </c>
      <c r="AC475">
        <v>-0.87</v>
      </c>
    </row>
    <row r="476" spans="2:29" x14ac:dyDescent="0.45">
      <c r="B476" s="1">
        <v>43091</v>
      </c>
      <c r="C476">
        <v>3.84</v>
      </c>
      <c r="E476" s="1">
        <v>43115</v>
      </c>
      <c r="F476">
        <v>54.5</v>
      </c>
      <c r="H476" t="s">
        <v>2313</v>
      </c>
      <c r="I476">
        <v>2.5449999999999999</v>
      </c>
      <c r="J476">
        <v>0.17191272010336101</v>
      </c>
      <c r="L476" s="1">
        <v>43091</v>
      </c>
      <c r="M476">
        <v>9.9</v>
      </c>
      <c r="O476" s="1">
        <v>43116</v>
      </c>
      <c r="P476">
        <v>2.5449999999999999</v>
      </c>
      <c r="Q476">
        <v>2.2170000000000001</v>
      </c>
      <c r="R476">
        <v>0.32800000000000001</v>
      </c>
      <c r="T476" t="s">
        <v>2295</v>
      </c>
      <c r="U476">
        <v>2684.57</v>
      </c>
      <c r="V476">
        <v>5.9628011166988903</v>
      </c>
      <c r="W476">
        <v>7.1176880000000002</v>
      </c>
      <c r="Y476" s="1">
        <v>43087</v>
      </c>
      <c r="Z476">
        <v>307.96600000000001</v>
      </c>
      <c r="AB476" s="1">
        <v>43104</v>
      </c>
      <c r="AC476">
        <v>-0.75</v>
      </c>
    </row>
    <row r="477" spans="2:29" x14ac:dyDescent="0.45">
      <c r="B477" s="1">
        <v>43090</v>
      </c>
      <c r="C477">
        <v>3.82</v>
      </c>
      <c r="E477" s="1">
        <v>43112</v>
      </c>
      <c r="F477">
        <v>54.93</v>
      </c>
      <c r="H477" t="s">
        <v>2312</v>
      </c>
      <c r="I477">
        <v>2.5379999999999998</v>
      </c>
      <c r="J477">
        <v>0.16158073317489499</v>
      </c>
      <c r="L477" s="1">
        <v>43090</v>
      </c>
      <c r="M477">
        <v>9.6199999999999992</v>
      </c>
      <c r="O477" s="1">
        <v>43115</v>
      </c>
      <c r="P477">
        <v>2.5379999999999998</v>
      </c>
      <c r="Q477">
        <v>2.2149999999999999</v>
      </c>
      <c r="R477">
        <v>0.32300000000000001</v>
      </c>
      <c r="T477" t="s">
        <v>2294</v>
      </c>
      <c r="U477">
        <v>2679.25</v>
      </c>
      <c r="V477">
        <v>9.0006634009094206</v>
      </c>
      <c r="W477">
        <v>7.3611880000000003</v>
      </c>
      <c r="Y477" s="1">
        <v>43084</v>
      </c>
      <c r="Z477">
        <v>311.923</v>
      </c>
      <c r="AB477" s="1">
        <v>43103</v>
      </c>
      <c r="AC477">
        <v>-1.5</v>
      </c>
    </row>
    <row r="478" spans="2:29" x14ac:dyDescent="0.45">
      <c r="B478" s="1">
        <v>43089</v>
      </c>
      <c r="C478">
        <v>3.77</v>
      </c>
      <c r="E478" s="1">
        <v>43111</v>
      </c>
      <c r="F478">
        <v>55.347000000000001</v>
      </c>
      <c r="H478" t="s">
        <v>2311</v>
      </c>
      <c r="I478">
        <v>2.5405000000000002</v>
      </c>
      <c r="J478">
        <v>0.61580029230262501</v>
      </c>
      <c r="L478" s="1">
        <v>43089</v>
      </c>
      <c r="M478">
        <v>9.7200000000000006</v>
      </c>
      <c r="O478" s="1">
        <v>43112</v>
      </c>
      <c r="P478">
        <v>2.5405000000000002</v>
      </c>
      <c r="Q478">
        <v>2.1945999999999999</v>
      </c>
      <c r="R478">
        <v>0.34589999999999999</v>
      </c>
      <c r="T478" t="s">
        <v>2293</v>
      </c>
      <c r="U478">
        <v>2681.47</v>
      </c>
      <c r="V478">
        <v>10.3413986295076</v>
      </c>
      <c r="W478">
        <v>7.6081880000000002</v>
      </c>
      <c r="Y478" s="1">
        <v>43083</v>
      </c>
      <c r="Z478">
        <v>314.89100000000002</v>
      </c>
      <c r="AB478" s="1">
        <v>43102</v>
      </c>
      <c r="AC478">
        <v>-2.13</v>
      </c>
    </row>
    <row r="479" spans="2:29" x14ac:dyDescent="0.45">
      <c r="B479" s="1">
        <v>43088</v>
      </c>
      <c r="C479">
        <v>3.73</v>
      </c>
      <c r="E479" s="1">
        <v>43110</v>
      </c>
      <c r="F479">
        <v>55.115000000000002</v>
      </c>
      <c r="H479" t="s">
        <v>2310</v>
      </c>
      <c r="I479">
        <v>2.5278999999999998</v>
      </c>
      <c r="J479">
        <v>0.63687345681854102</v>
      </c>
      <c r="L479" s="1">
        <v>43088</v>
      </c>
      <c r="M479">
        <v>10.029999999999999</v>
      </c>
      <c r="O479" s="1">
        <v>43111</v>
      </c>
      <c r="P479">
        <v>2.5278999999999998</v>
      </c>
      <c r="Q479">
        <v>2.1703000000000001</v>
      </c>
      <c r="R479">
        <v>0.35759999999999997</v>
      </c>
      <c r="T479" t="s">
        <v>2292</v>
      </c>
      <c r="U479">
        <v>2690.16</v>
      </c>
      <c r="V479">
        <v>9.3846276637325996</v>
      </c>
      <c r="W479">
        <v>7.2493749999999997</v>
      </c>
      <c r="Y479" s="1">
        <v>43082</v>
      </c>
      <c r="Z479">
        <v>313.017</v>
      </c>
      <c r="AB479" s="1">
        <v>43098</v>
      </c>
      <c r="AC479">
        <v>-1.25</v>
      </c>
    </row>
    <row r="480" spans="2:29" x14ac:dyDescent="0.45">
      <c r="B480" s="1">
        <v>43087</v>
      </c>
      <c r="C480">
        <v>3.62</v>
      </c>
      <c r="E480" s="1">
        <v>43109</v>
      </c>
      <c r="F480">
        <v>54.225000000000001</v>
      </c>
      <c r="H480" t="s">
        <v>2309</v>
      </c>
      <c r="I480">
        <v>2.5394999999999999</v>
      </c>
      <c r="J480">
        <v>0.57207120768892505</v>
      </c>
      <c r="L480" s="1">
        <v>43087</v>
      </c>
      <c r="M480">
        <v>9.5299999999999994</v>
      </c>
      <c r="O480" s="1">
        <v>43110</v>
      </c>
      <c r="P480">
        <v>2.5394999999999999</v>
      </c>
      <c r="Q480">
        <v>2.1688999999999998</v>
      </c>
      <c r="R480">
        <v>0.37059999999999998</v>
      </c>
      <c r="T480" t="s">
        <v>2291</v>
      </c>
      <c r="U480">
        <v>2675.81</v>
      </c>
      <c r="V480">
        <v>8.8459868256096001</v>
      </c>
      <c r="W480">
        <v>6.7306249999999999</v>
      </c>
      <c r="Y480" s="1">
        <v>43081</v>
      </c>
      <c r="Z480">
        <v>314.41500000000002</v>
      </c>
      <c r="AB480" s="1">
        <v>43097</v>
      </c>
      <c r="AC480">
        <v>-1.25</v>
      </c>
    </row>
    <row r="481" spans="2:29" x14ac:dyDescent="0.45">
      <c r="B481" s="1">
        <v>43084</v>
      </c>
      <c r="C481">
        <v>3.63</v>
      </c>
      <c r="E481" s="1">
        <v>43108</v>
      </c>
      <c r="F481">
        <v>53.235900000000001</v>
      </c>
      <c r="H481" t="s">
        <v>2308</v>
      </c>
      <c r="I481">
        <v>2.5417999999999998</v>
      </c>
      <c r="J481">
        <v>0.52399631041957895</v>
      </c>
      <c r="L481" s="1">
        <v>43084</v>
      </c>
      <c r="M481">
        <v>9.42</v>
      </c>
      <c r="O481" s="1">
        <v>43109</v>
      </c>
      <c r="P481">
        <v>2.5417999999999998</v>
      </c>
      <c r="Q481">
        <v>2.1657000000000002</v>
      </c>
      <c r="R481">
        <v>0.37609999999999999</v>
      </c>
      <c r="T481" t="s">
        <v>2290</v>
      </c>
      <c r="U481">
        <v>2652.01</v>
      </c>
      <c r="V481">
        <v>5.0537263713361398</v>
      </c>
      <c r="W481">
        <v>7.4733749999999999</v>
      </c>
      <c r="Y481" s="1">
        <v>43080</v>
      </c>
      <c r="Z481">
        <v>314.017</v>
      </c>
      <c r="AB481" s="1">
        <v>43096</v>
      </c>
      <c r="AC481">
        <v>-1.5</v>
      </c>
    </row>
    <row r="482" spans="2:29" x14ac:dyDescent="0.45">
      <c r="B482" s="1">
        <v>43083</v>
      </c>
      <c r="C482">
        <v>3.6</v>
      </c>
      <c r="E482" s="1">
        <v>43105</v>
      </c>
      <c r="F482">
        <v>53.06</v>
      </c>
      <c r="H482" t="s">
        <v>2307</v>
      </c>
      <c r="I482">
        <v>2.4685000000000001</v>
      </c>
      <c r="J482">
        <v>0.25076041021926798</v>
      </c>
      <c r="L482" s="1">
        <v>43083</v>
      </c>
      <c r="M482">
        <v>10.49</v>
      </c>
      <c r="O482" s="1">
        <v>43108</v>
      </c>
      <c r="P482">
        <v>2.4685000000000001</v>
      </c>
      <c r="Q482">
        <v>2.1459999999999999</v>
      </c>
      <c r="R482">
        <v>0.32250000000000001</v>
      </c>
      <c r="T482" t="s">
        <v>2289</v>
      </c>
      <c r="U482">
        <v>2662.85</v>
      </c>
      <c r="V482">
        <v>4.0754718816933302</v>
      </c>
      <c r="W482">
        <v>7.3925000000000001</v>
      </c>
      <c r="Y482" s="1">
        <v>43077</v>
      </c>
      <c r="Z482">
        <v>316.12700000000001</v>
      </c>
      <c r="AB482" s="1">
        <v>43095</v>
      </c>
      <c r="AC482">
        <v>-2.75</v>
      </c>
    </row>
    <row r="483" spans="2:29" x14ac:dyDescent="0.45">
      <c r="B483" s="1">
        <v>43082</v>
      </c>
      <c r="C483">
        <v>3.52</v>
      </c>
      <c r="E483" s="1">
        <v>43104</v>
      </c>
      <c r="F483">
        <v>53.7</v>
      </c>
      <c r="H483" t="s">
        <v>2306</v>
      </c>
      <c r="I483">
        <v>2.4701</v>
      </c>
      <c r="J483">
        <v>0.38901514537783299</v>
      </c>
      <c r="L483" s="1">
        <v>43082</v>
      </c>
      <c r="M483">
        <v>10.18</v>
      </c>
      <c r="O483" s="1">
        <v>43105</v>
      </c>
      <c r="P483">
        <v>2.4701</v>
      </c>
      <c r="Q483">
        <v>2.1482000000000001</v>
      </c>
      <c r="R483">
        <v>0.32190000000000002</v>
      </c>
      <c r="T483" t="s">
        <v>2288</v>
      </c>
      <c r="U483">
        <v>2664.11</v>
      </c>
      <c r="V483">
        <v>2.63649257378614</v>
      </c>
      <c r="W483">
        <v>7.6456249999999999</v>
      </c>
      <c r="Y483" s="1">
        <v>43076</v>
      </c>
      <c r="Z483">
        <v>320.85500000000002</v>
      </c>
      <c r="AB483" s="1">
        <v>43091</v>
      </c>
      <c r="AC483">
        <v>-2.25</v>
      </c>
    </row>
    <row r="484" spans="2:29" x14ac:dyDescent="0.45">
      <c r="B484" s="1">
        <v>43081</v>
      </c>
      <c r="C484">
        <v>3.63</v>
      </c>
      <c r="E484" s="1">
        <v>43103</v>
      </c>
      <c r="F484">
        <v>54.8917</v>
      </c>
      <c r="H484" t="s">
        <v>2305</v>
      </c>
      <c r="I484">
        <v>2.4459</v>
      </c>
      <c r="J484">
        <v>0.40564267937846099</v>
      </c>
      <c r="L484" s="1">
        <v>43081</v>
      </c>
      <c r="M484">
        <v>9.92</v>
      </c>
      <c r="O484" s="1">
        <v>43104</v>
      </c>
      <c r="P484">
        <v>2.4459</v>
      </c>
      <c r="Q484">
        <v>2.1395</v>
      </c>
      <c r="R484">
        <v>0.30640000000000001</v>
      </c>
      <c r="T484" t="s">
        <v>2287</v>
      </c>
      <c r="U484">
        <v>2659.99</v>
      </c>
      <c r="V484">
        <v>3.7104733390139599</v>
      </c>
      <c r="W484">
        <v>7.0276249999999996</v>
      </c>
      <c r="Y484" s="1">
        <v>43075</v>
      </c>
      <c r="Z484">
        <v>321.97300000000001</v>
      </c>
      <c r="AB484" s="1">
        <v>43090</v>
      </c>
      <c r="AC484">
        <v>-1.63</v>
      </c>
    </row>
    <row r="485" spans="2:29" x14ac:dyDescent="0.45">
      <c r="B485" s="1">
        <v>43080</v>
      </c>
      <c r="C485">
        <v>3.63</v>
      </c>
      <c r="E485" s="1">
        <v>43102</v>
      </c>
      <c r="F485">
        <v>54.870100000000001</v>
      </c>
      <c r="H485" t="s">
        <v>2304</v>
      </c>
      <c r="I485">
        <v>2.4329999999999998</v>
      </c>
      <c r="J485">
        <v>0.48952357791360601</v>
      </c>
      <c r="L485" s="1">
        <v>43080</v>
      </c>
      <c r="M485">
        <v>9.34</v>
      </c>
      <c r="O485" s="1">
        <v>43103</v>
      </c>
      <c r="P485">
        <v>2.4329999999999998</v>
      </c>
      <c r="Q485">
        <v>2.1120000000000001</v>
      </c>
      <c r="R485">
        <v>0.32100000000000001</v>
      </c>
      <c r="T485" t="s">
        <v>2286</v>
      </c>
      <c r="U485">
        <v>2651.5</v>
      </c>
      <c r="V485">
        <v>6.4215094126989403</v>
      </c>
      <c r="W485">
        <v>7.0465</v>
      </c>
      <c r="Y485" s="1">
        <v>43074</v>
      </c>
      <c r="Z485">
        <v>319.101</v>
      </c>
      <c r="AB485" s="1">
        <v>43089</v>
      </c>
      <c r="AC485">
        <v>-2.25</v>
      </c>
    </row>
    <row r="486" spans="2:29" x14ac:dyDescent="0.45">
      <c r="B486" s="1">
        <v>43077</v>
      </c>
      <c r="C486">
        <v>3.6</v>
      </c>
      <c r="E486" s="1">
        <v>43101</v>
      </c>
      <c r="F486">
        <v>53.895000000000003</v>
      </c>
      <c r="H486" t="s">
        <v>2303</v>
      </c>
      <c r="I486">
        <v>2.444</v>
      </c>
      <c r="J486">
        <v>0.479884968855389</v>
      </c>
      <c r="L486" s="1">
        <v>43077</v>
      </c>
      <c r="M486">
        <v>9.58</v>
      </c>
      <c r="O486" s="1">
        <v>43102</v>
      </c>
      <c r="P486">
        <v>2.444</v>
      </c>
      <c r="Q486">
        <v>2.1061000000000001</v>
      </c>
      <c r="R486">
        <v>0.33789999999999998</v>
      </c>
      <c r="T486" t="s">
        <v>2285</v>
      </c>
      <c r="U486">
        <v>2636.98</v>
      </c>
      <c r="V486">
        <v>4.4398611047409897</v>
      </c>
      <c r="W486">
        <v>7.9051879999999999</v>
      </c>
      <c r="Y486" s="1">
        <v>43073</v>
      </c>
      <c r="Z486">
        <v>318.70699999999999</v>
      </c>
      <c r="AB486" s="1">
        <v>43088</v>
      </c>
      <c r="AC486">
        <v>-2</v>
      </c>
    </row>
    <row r="487" spans="2:29" x14ac:dyDescent="0.45">
      <c r="B487" s="1">
        <v>43076</v>
      </c>
      <c r="C487">
        <v>3.73</v>
      </c>
      <c r="E487" s="1">
        <v>43098</v>
      </c>
      <c r="F487">
        <v>54.436</v>
      </c>
      <c r="H487" t="s">
        <v>2302</v>
      </c>
      <c r="I487">
        <v>2.3969999999999998</v>
      </c>
      <c r="J487">
        <v>0.52515672263937996</v>
      </c>
      <c r="L487" s="1">
        <v>43076</v>
      </c>
      <c r="M487">
        <v>10.16</v>
      </c>
      <c r="O487" s="1">
        <v>43101</v>
      </c>
      <c r="P487">
        <v>2.3969999999999998</v>
      </c>
      <c r="Q487">
        <v>2.0750000000000002</v>
      </c>
      <c r="R487">
        <v>0.32200000000000001</v>
      </c>
      <c r="T487" t="s">
        <v>2284</v>
      </c>
      <c r="U487">
        <v>2629.27</v>
      </c>
      <c r="V487">
        <v>2.5020743310173801</v>
      </c>
      <c r="W487">
        <v>8.5541250000000009</v>
      </c>
      <c r="Y487" s="1">
        <v>43070</v>
      </c>
      <c r="Z487">
        <v>318.94099999999997</v>
      </c>
      <c r="AB487" s="1">
        <v>43087</v>
      </c>
      <c r="AC487">
        <v>-1.1299999999999999</v>
      </c>
    </row>
    <row r="488" spans="2:29" x14ac:dyDescent="0.45">
      <c r="B488" s="1">
        <v>43075</v>
      </c>
      <c r="C488">
        <v>3.71</v>
      </c>
      <c r="E488" s="1">
        <v>43097</v>
      </c>
      <c r="F488">
        <v>54.170999999999999</v>
      </c>
      <c r="H488" t="s">
        <v>2301</v>
      </c>
      <c r="I488">
        <v>2.3969999999999998</v>
      </c>
      <c r="J488">
        <v>0.509024802932039</v>
      </c>
      <c r="L488" s="1">
        <v>43075</v>
      </c>
      <c r="M488">
        <v>11.02</v>
      </c>
      <c r="O488" s="1">
        <v>43098</v>
      </c>
      <c r="P488">
        <v>2.3969999999999998</v>
      </c>
      <c r="Q488">
        <v>2.0737999999999999</v>
      </c>
      <c r="R488">
        <v>0.32319999999999999</v>
      </c>
      <c r="T488" t="s">
        <v>2283</v>
      </c>
      <c r="U488">
        <v>2629.57</v>
      </c>
      <c r="V488">
        <v>8.6007531306731995</v>
      </c>
      <c r="W488">
        <v>8.7786880000000007</v>
      </c>
      <c r="Y488" s="1">
        <v>43069</v>
      </c>
      <c r="Z488">
        <v>318.50900000000001</v>
      </c>
      <c r="AB488" s="1">
        <v>43084</v>
      </c>
      <c r="AC488">
        <v>-1</v>
      </c>
    </row>
    <row r="489" spans="2:29" x14ac:dyDescent="0.45">
      <c r="B489" s="1">
        <v>43074</v>
      </c>
      <c r="C489">
        <v>3.71</v>
      </c>
      <c r="E489" s="1">
        <v>43096</v>
      </c>
      <c r="F489">
        <v>55.246400000000001</v>
      </c>
      <c r="H489" t="s">
        <v>2300</v>
      </c>
      <c r="I489">
        <v>2.419</v>
      </c>
      <c r="J489">
        <v>0.51328413184122601</v>
      </c>
      <c r="L489" s="1">
        <v>43074</v>
      </c>
      <c r="M489">
        <v>11.33</v>
      </c>
      <c r="O489" s="1">
        <v>43097</v>
      </c>
      <c r="P489">
        <v>2.419</v>
      </c>
      <c r="Q489">
        <v>2.0882999999999998</v>
      </c>
      <c r="R489">
        <v>0.33069999999999999</v>
      </c>
      <c r="T489" t="s">
        <v>2282</v>
      </c>
      <c r="U489">
        <v>2639.44</v>
      </c>
      <c r="V489">
        <v>7.5833335531391004</v>
      </c>
      <c r="W489">
        <v>8.9916879999999999</v>
      </c>
      <c r="Y489" s="1">
        <v>43068</v>
      </c>
      <c r="Z489">
        <v>320.24599999999998</v>
      </c>
      <c r="AB489" s="1">
        <v>43083</v>
      </c>
      <c r="AC489">
        <v>-0.5</v>
      </c>
    </row>
    <row r="490" spans="2:29" x14ac:dyDescent="0.45">
      <c r="B490" s="1">
        <v>43073</v>
      </c>
      <c r="C490">
        <v>3.77</v>
      </c>
      <c r="E490" s="1">
        <v>43095</v>
      </c>
      <c r="F490">
        <v>56.0413</v>
      </c>
      <c r="H490" t="s">
        <v>2299</v>
      </c>
      <c r="I490">
        <v>2.3955000000000002</v>
      </c>
      <c r="J490">
        <v>0.37910790020784502</v>
      </c>
      <c r="L490" s="1">
        <v>43073</v>
      </c>
      <c r="M490">
        <v>11.68</v>
      </c>
      <c r="O490" s="1">
        <v>43096</v>
      </c>
      <c r="P490">
        <v>2.3955000000000002</v>
      </c>
      <c r="Q490">
        <v>2.0722</v>
      </c>
      <c r="R490">
        <v>0.32329999999999998</v>
      </c>
      <c r="T490" t="s">
        <v>2281</v>
      </c>
      <c r="U490">
        <v>2642.22</v>
      </c>
      <c r="V490">
        <v>9.5978967025563797</v>
      </c>
      <c r="W490">
        <v>9.0039999999999996</v>
      </c>
      <c r="Y490" s="1">
        <v>43067</v>
      </c>
      <c r="Z490">
        <v>316.14999999999998</v>
      </c>
      <c r="AB490" s="1">
        <v>43082</v>
      </c>
      <c r="AC490">
        <v>0.13</v>
      </c>
    </row>
    <row r="491" spans="2:29" x14ac:dyDescent="0.45">
      <c r="B491" s="1">
        <v>43070</v>
      </c>
      <c r="C491">
        <v>3.77</v>
      </c>
      <c r="E491" s="1">
        <v>43094</v>
      </c>
      <c r="F491">
        <v>56.5</v>
      </c>
      <c r="H491" t="s">
        <v>2298</v>
      </c>
      <c r="I491">
        <v>2.4485000000000001</v>
      </c>
      <c r="J491">
        <v>6.1616961950439399E-2</v>
      </c>
      <c r="L491" s="1">
        <v>43070</v>
      </c>
      <c r="M491">
        <v>11.43</v>
      </c>
      <c r="O491" s="1">
        <v>43095</v>
      </c>
      <c r="P491">
        <v>2.4485000000000001</v>
      </c>
      <c r="Q491">
        <v>2.0977999999999999</v>
      </c>
      <c r="R491">
        <v>0.35070000000000001</v>
      </c>
      <c r="T491" t="s">
        <v>2280</v>
      </c>
      <c r="U491">
        <v>2647.58</v>
      </c>
      <c r="V491">
        <v>8.7766307754299007</v>
      </c>
      <c r="W491">
        <v>8.8841249999999992</v>
      </c>
      <c r="Y491" s="1">
        <v>43066</v>
      </c>
      <c r="Z491">
        <v>322.392</v>
      </c>
      <c r="AB491" s="1">
        <v>43081</v>
      </c>
      <c r="AC491">
        <v>0.5</v>
      </c>
    </row>
    <row r="492" spans="2:29" x14ac:dyDescent="0.45">
      <c r="B492" s="1">
        <v>43069</v>
      </c>
      <c r="C492">
        <v>3.68</v>
      </c>
      <c r="E492" s="1">
        <v>43091</v>
      </c>
      <c r="F492">
        <v>56.5</v>
      </c>
      <c r="H492" t="s">
        <v>2297</v>
      </c>
      <c r="I492">
        <v>2.4594999999999998</v>
      </c>
      <c r="J492">
        <v>0.29233106232489797</v>
      </c>
      <c r="L492" s="1">
        <v>43069</v>
      </c>
      <c r="M492">
        <v>11.28</v>
      </c>
      <c r="O492" s="1">
        <v>43094</v>
      </c>
      <c r="P492">
        <v>2.4594999999999998</v>
      </c>
      <c r="Q492">
        <v>2.1</v>
      </c>
      <c r="R492">
        <v>0.35949999999999999</v>
      </c>
      <c r="T492" t="s">
        <v>2279</v>
      </c>
      <c r="U492">
        <v>2626.07</v>
      </c>
      <c r="V492">
        <v>7.7745759911427301</v>
      </c>
      <c r="W492">
        <v>8.3126870000000004</v>
      </c>
      <c r="Y492" s="1">
        <v>43063</v>
      </c>
      <c r="Z492">
        <v>316.44400000000002</v>
      </c>
      <c r="AB492" s="1">
        <v>43080</v>
      </c>
      <c r="AC492">
        <v>1.1299999999999999</v>
      </c>
    </row>
    <row r="493" spans="2:29" x14ac:dyDescent="0.45">
      <c r="B493" s="1">
        <v>43068</v>
      </c>
      <c r="C493">
        <v>3.65</v>
      </c>
      <c r="E493" s="1">
        <v>43090</v>
      </c>
      <c r="F493">
        <v>56.3</v>
      </c>
      <c r="H493" t="s">
        <v>2296</v>
      </c>
      <c r="I493">
        <v>2.4611999999999998</v>
      </c>
      <c r="J493">
        <v>0.52548173136656395</v>
      </c>
      <c r="L493" s="1">
        <v>43068</v>
      </c>
      <c r="M493">
        <v>10.7</v>
      </c>
      <c r="O493" s="1">
        <v>43091</v>
      </c>
      <c r="P493">
        <v>2.4611999999999998</v>
      </c>
      <c r="Q493">
        <v>2.1002999999999998</v>
      </c>
      <c r="R493">
        <v>0.3609</v>
      </c>
      <c r="T493" t="s">
        <v>2278</v>
      </c>
      <c r="U493">
        <v>2627.04</v>
      </c>
      <c r="V493">
        <v>7.9130567719365601</v>
      </c>
      <c r="W493">
        <v>7.6676250000000001</v>
      </c>
      <c r="Y493" s="1">
        <v>43061</v>
      </c>
      <c r="Z493">
        <v>316.14800000000002</v>
      </c>
      <c r="AB493" s="1">
        <v>43077</v>
      </c>
      <c r="AC493">
        <v>1.1299999999999999</v>
      </c>
    </row>
    <row r="494" spans="2:29" x14ac:dyDescent="0.45">
      <c r="B494" s="1">
        <v>43067</v>
      </c>
      <c r="C494">
        <v>3.62</v>
      </c>
      <c r="E494" s="1">
        <v>43089</v>
      </c>
      <c r="F494">
        <v>55.42</v>
      </c>
      <c r="H494" t="s">
        <v>2295</v>
      </c>
      <c r="I494">
        <v>2.4683000000000002</v>
      </c>
      <c r="J494">
        <v>0.45574011234474499</v>
      </c>
      <c r="L494" s="1">
        <v>43067</v>
      </c>
      <c r="M494">
        <v>10.029999999999999</v>
      </c>
      <c r="O494" s="1">
        <v>43090</v>
      </c>
      <c r="P494">
        <v>2.4683000000000002</v>
      </c>
      <c r="Q494">
        <v>2.0855999999999999</v>
      </c>
      <c r="R494">
        <v>0.38269999999999998</v>
      </c>
      <c r="T494" t="s">
        <v>2277</v>
      </c>
      <c r="U494">
        <v>2601.42</v>
      </c>
      <c r="V494">
        <v>5.3965908361724004</v>
      </c>
      <c r="W494">
        <v>7.1421250000000001</v>
      </c>
      <c r="Y494" s="1">
        <v>43060</v>
      </c>
      <c r="Z494">
        <v>319.536</v>
      </c>
      <c r="AB494" s="1">
        <v>43076</v>
      </c>
      <c r="AC494">
        <v>1.5</v>
      </c>
    </row>
    <row r="495" spans="2:29" x14ac:dyDescent="0.45">
      <c r="B495" s="1">
        <v>43066</v>
      </c>
      <c r="C495">
        <v>3.64</v>
      </c>
      <c r="E495" s="1">
        <v>43088</v>
      </c>
      <c r="F495">
        <v>55.9</v>
      </c>
      <c r="H495" t="s">
        <v>2294</v>
      </c>
      <c r="I495">
        <v>2.4754</v>
      </c>
      <c r="J495">
        <v>0.417622876129493</v>
      </c>
      <c r="L495" s="1">
        <v>43066</v>
      </c>
      <c r="M495">
        <v>9.8699999999999992</v>
      </c>
      <c r="O495" s="1">
        <v>43089</v>
      </c>
      <c r="P495">
        <v>2.4754</v>
      </c>
      <c r="Q495">
        <v>2.0706000000000002</v>
      </c>
      <c r="R495">
        <v>0.40479999999999999</v>
      </c>
      <c r="T495" t="s">
        <v>2276</v>
      </c>
      <c r="U495">
        <v>2602.42</v>
      </c>
      <c r="V495">
        <v>4.9455823327524397</v>
      </c>
      <c r="W495">
        <v>6.9504999999999999</v>
      </c>
      <c r="Y495" s="1">
        <v>43059</v>
      </c>
      <c r="Z495">
        <v>326.39499999999998</v>
      </c>
      <c r="AB495" s="1">
        <v>43075</v>
      </c>
      <c r="AC495">
        <v>2</v>
      </c>
    </row>
    <row r="496" spans="2:29" x14ac:dyDescent="0.45">
      <c r="B496" s="1">
        <v>43063</v>
      </c>
      <c r="C496">
        <v>3.57</v>
      </c>
      <c r="E496" s="1">
        <v>43087</v>
      </c>
      <c r="F496">
        <v>53.656700000000001</v>
      </c>
      <c r="H496" t="s">
        <v>2293</v>
      </c>
      <c r="I496">
        <v>2.4447999999999999</v>
      </c>
      <c r="J496">
        <v>0.49376200407348902</v>
      </c>
      <c r="L496" s="1">
        <v>43063</v>
      </c>
      <c r="M496">
        <v>9.67</v>
      </c>
      <c r="O496" s="1">
        <v>43088</v>
      </c>
      <c r="P496">
        <v>2.4447999999999999</v>
      </c>
      <c r="Q496">
        <v>2.0621</v>
      </c>
      <c r="R496">
        <v>0.38269999999999998</v>
      </c>
      <c r="T496" t="s">
        <v>2274</v>
      </c>
      <c r="U496">
        <v>2597.08</v>
      </c>
      <c r="V496">
        <v>6.3644696355961496</v>
      </c>
      <c r="W496">
        <v>7.1108750000000001</v>
      </c>
      <c r="Y496" s="1">
        <v>43056</v>
      </c>
      <c r="Z496">
        <v>326.94299999999998</v>
      </c>
      <c r="AB496" s="1">
        <v>43074</v>
      </c>
      <c r="AC496">
        <v>1.5</v>
      </c>
    </row>
    <row r="497" spans="2:29" x14ac:dyDescent="0.45">
      <c r="B497" s="1">
        <v>43061</v>
      </c>
      <c r="C497">
        <v>3.56</v>
      </c>
      <c r="E497" s="1">
        <v>43084</v>
      </c>
      <c r="F497">
        <v>53.936399999999999</v>
      </c>
      <c r="H497" t="s">
        <v>2292</v>
      </c>
      <c r="I497">
        <v>2.3847</v>
      </c>
      <c r="J497">
        <v>0.68934833961745201</v>
      </c>
      <c r="L497" s="1">
        <v>43061</v>
      </c>
      <c r="M497">
        <v>9.8800000000000008</v>
      </c>
      <c r="O497" s="1">
        <v>43087</v>
      </c>
      <c r="P497">
        <v>2.3847</v>
      </c>
      <c r="Q497">
        <v>2.0333000000000001</v>
      </c>
      <c r="R497">
        <v>0.35139999999999999</v>
      </c>
      <c r="T497" t="s">
        <v>2273</v>
      </c>
      <c r="U497">
        <v>2599.0300000000002</v>
      </c>
      <c r="V497">
        <v>7.9686109563440199</v>
      </c>
      <c r="W497">
        <v>7.007625</v>
      </c>
      <c r="Y497" s="1">
        <v>43055</v>
      </c>
      <c r="Z497">
        <v>324.87400000000002</v>
      </c>
      <c r="AB497" s="1">
        <v>43073</v>
      </c>
      <c r="AC497">
        <v>1.56</v>
      </c>
    </row>
    <row r="498" spans="2:29" x14ac:dyDescent="0.45">
      <c r="B498" s="1">
        <v>43060</v>
      </c>
      <c r="C498">
        <v>3.62</v>
      </c>
      <c r="E498" s="1">
        <v>43083</v>
      </c>
      <c r="F498">
        <v>52.32</v>
      </c>
      <c r="H498" t="s">
        <v>2291</v>
      </c>
      <c r="I498">
        <v>2.3437999999999999</v>
      </c>
      <c r="J498">
        <v>0.52744236651979703</v>
      </c>
      <c r="L498" s="1">
        <v>43060</v>
      </c>
      <c r="M498">
        <v>9.73</v>
      </c>
      <c r="O498" s="1">
        <v>43084</v>
      </c>
      <c r="P498">
        <v>2.3437999999999999</v>
      </c>
      <c r="Q498">
        <v>2.0251999999999999</v>
      </c>
      <c r="R498">
        <v>0.31859999999999999</v>
      </c>
      <c r="T498" t="s">
        <v>2272</v>
      </c>
      <c r="U498">
        <v>2582.14</v>
      </c>
      <c r="V498">
        <v>9.5606867397158002</v>
      </c>
      <c r="W498">
        <v>7.6740000000000004</v>
      </c>
      <c r="Y498" s="1">
        <v>43054</v>
      </c>
      <c r="Z498">
        <v>337.72800000000001</v>
      </c>
      <c r="AB498" s="1">
        <v>43070</v>
      </c>
      <c r="AC498">
        <v>0.25</v>
      </c>
    </row>
    <row r="499" spans="2:29" x14ac:dyDescent="0.45">
      <c r="B499" s="1">
        <v>43059</v>
      </c>
      <c r="C499">
        <v>3.65</v>
      </c>
      <c r="E499" s="1">
        <v>43082</v>
      </c>
      <c r="F499">
        <v>52.3</v>
      </c>
      <c r="H499" t="s">
        <v>2290</v>
      </c>
      <c r="I499">
        <v>2.3456000000000001</v>
      </c>
      <c r="J499">
        <v>0.56608226728395095</v>
      </c>
      <c r="L499" s="1">
        <v>43059</v>
      </c>
      <c r="M499">
        <v>10.65</v>
      </c>
      <c r="O499" s="1">
        <v>43083</v>
      </c>
      <c r="P499">
        <v>2.3456000000000001</v>
      </c>
      <c r="Q499">
        <v>2.0121000000000002</v>
      </c>
      <c r="R499">
        <v>0.33350000000000002</v>
      </c>
      <c r="T499" t="s">
        <v>2271</v>
      </c>
      <c r="U499">
        <v>2578.85</v>
      </c>
      <c r="V499">
        <v>9.6857394072190601</v>
      </c>
      <c r="W499">
        <v>7.9904999999999999</v>
      </c>
      <c r="Y499" s="1">
        <v>43053</v>
      </c>
      <c r="Z499">
        <v>337.60199999999998</v>
      </c>
      <c r="AB499" s="1">
        <v>43069</v>
      </c>
      <c r="AC499">
        <v>-0.5</v>
      </c>
    </row>
    <row r="500" spans="2:29" x14ac:dyDescent="0.45">
      <c r="B500" s="1">
        <v>43056</v>
      </c>
      <c r="C500">
        <v>3.66</v>
      </c>
      <c r="E500" s="1">
        <v>43081</v>
      </c>
      <c r="F500">
        <v>53.75</v>
      </c>
      <c r="H500" t="s">
        <v>2289</v>
      </c>
      <c r="I500">
        <v>2.3452999999999999</v>
      </c>
      <c r="J500">
        <v>0.58627841793241697</v>
      </c>
      <c r="L500" s="1">
        <v>43056</v>
      </c>
      <c r="M500">
        <v>11.43</v>
      </c>
      <c r="O500" s="1">
        <v>43082</v>
      </c>
      <c r="P500">
        <v>2.3452999999999999</v>
      </c>
      <c r="Q500">
        <v>1.9826999999999999</v>
      </c>
      <c r="R500">
        <v>0.36259999999999998</v>
      </c>
      <c r="T500" t="s">
        <v>2270</v>
      </c>
      <c r="U500">
        <v>2585.64</v>
      </c>
      <c r="V500">
        <v>9.4585165695402793</v>
      </c>
      <c r="W500">
        <v>8.2936879999999995</v>
      </c>
      <c r="Y500" s="1">
        <v>43052</v>
      </c>
      <c r="Z500">
        <v>331.75200000000001</v>
      </c>
      <c r="AB500" s="1">
        <v>43068</v>
      </c>
      <c r="AC500">
        <v>-0.75</v>
      </c>
    </row>
    <row r="501" spans="2:29" x14ac:dyDescent="0.45">
      <c r="B501" s="1">
        <v>43055</v>
      </c>
      <c r="C501">
        <v>3.68</v>
      </c>
      <c r="E501" s="1">
        <v>43080</v>
      </c>
      <c r="F501">
        <v>54.651299999999999</v>
      </c>
      <c r="H501" t="s">
        <v>2288</v>
      </c>
      <c r="I501">
        <v>2.4081000000000001</v>
      </c>
      <c r="J501">
        <v>8.06910775736841E-2</v>
      </c>
      <c r="L501" s="1">
        <v>43055</v>
      </c>
      <c r="M501">
        <v>11.76</v>
      </c>
      <c r="O501" s="1">
        <v>43081</v>
      </c>
      <c r="P501">
        <v>2.4081000000000001</v>
      </c>
      <c r="Q501">
        <v>2.0255999999999998</v>
      </c>
      <c r="R501">
        <v>0.38250000000000001</v>
      </c>
      <c r="T501" t="s">
        <v>2269</v>
      </c>
      <c r="U501">
        <v>2564.62</v>
      </c>
      <c r="V501">
        <v>4.4390028252328397</v>
      </c>
      <c r="W501">
        <v>9.9901250000000008</v>
      </c>
      <c r="Y501" s="1">
        <v>43049</v>
      </c>
      <c r="Z501">
        <v>330.41399999999999</v>
      </c>
      <c r="AB501" s="1">
        <v>43067</v>
      </c>
      <c r="AC501">
        <v>-0.63</v>
      </c>
    </row>
    <row r="502" spans="2:29" x14ac:dyDescent="0.45">
      <c r="B502" s="1">
        <v>43054</v>
      </c>
      <c r="C502">
        <v>3.68</v>
      </c>
      <c r="E502" s="1">
        <v>43077</v>
      </c>
      <c r="F502">
        <v>54.125599999999999</v>
      </c>
      <c r="H502" t="s">
        <v>2287</v>
      </c>
      <c r="I502">
        <v>2.4003000000000001</v>
      </c>
      <c r="J502">
        <v>0.18708607644611899</v>
      </c>
      <c r="L502" s="1">
        <v>43054</v>
      </c>
      <c r="M502">
        <v>13.13</v>
      </c>
      <c r="O502" s="1">
        <v>43080</v>
      </c>
      <c r="P502">
        <v>2.4003000000000001</v>
      </c>
      <c r="Q502">
        <v>2.0148999999999999</v>
      </c>
      <c r="R502">
        <v>0.38540000000000002</v>
      </c>
      <c r="T502" t="s">
        <v>2268</v>
      </c>
      <c r="U502">
        <v>2578.87</v>
      </c>
      <c r="V502">
        <v>3.2698009558041199</v>
      </c>
      <c r="W502">
        <v>8.6221879999999995</v>
      </c>
      <c r="Y502" s="1">
        <v>43048</v>
      </c>
      <c r="Z502">
        <v>329.32299999999998</v>
      </c>
      <c r="AB502" s="1">
        <v>43066</v>
      </c>
      <c r="AC502">
        <v>-0.75</v>
      </c>
    </row>
    <row r="503" spans="2:29" x14ac:dyDescent="0.45">
      <c r="B503" s="1">
        <v>43053</v>
      </c>
      <c r="C503">
        <v>3.68</v>
      </c>
      <c r="E503" s="1">
        <v>43076</v>
      </c>
      <c r="F503">
        <v>55.596899999999998</v>
      </c>
      <c r="H503" t="s">
        <v>2286</v>
      </c>
      <c r="I503">
        <v>2.3881999999999999</v>
      </c>
      <c r="J503">
        <v>0.29332550178939798</v>
      </c>
      <c r="L503" s="1">
        <v>43053</v>
      </c>
      <c r="M503">
        <v>11.59</v>
      </c>
      <c r="O503" s="1">
        <v>43077</v>
      </c>
      <c r="P503">
        <v>2.3881999999999999</v>
      </c>
      <c r="Q503">
        <v>1.9975000000000001</v>
      </c>
      <c r="R503">
        <v>0.39069999999999999</v>
      </c>
      <c r="T503" t="s">
        <v>2267</v>
      </c>
      <c r="U503">
        <v>2584.84</v>
      </c>
      <c r="V503">
        <v>3.8161673192848999</v>
      </c>
      <c r="W503">
        <v>8.4806249999999999</v>
      </c>
      <c r="Y503" s="1">
        <v>43047</v>
      </c>
      <c r="Z503">
        <v>322.23500000000001</v>
      </c>
      <c r="AB503" s="1">
        <v>43063</v>
      </c>
      <c r="AC503">
        <v>0</v>
      </c>
    </row>
    <row r="504" spans="2:29" x14ac:dyDescent="0.45">
      <c r="B504" s="1">
        <v>43052</v>
      </c>
      <c r="C504">
        <v>3.72</v>
      </c>
      <c r="E504" s="1">
        <v>43075</v>
      </c>
      <c r="F504">
        <v>55.247900000000001</v>
      </c>
      <c r="H504" t="s">
        <v>2285</v>
      </c>
      <c r="I504">
        <v>2.3786</v>
      </c>
      <c r="J504">
        <v>0.35526025671330302</v>
      </c>
      <c r="L504" s="1">
        <v>43052</v>
      </c>
      <c r="M504">
        <v>11.5</v>
      </c>
      <c r="O504" s="1">
        <v>43076</v>
      </c>
      <c r="P504">
        <v>2.3786</v>
      </c>
      <c r="Q504">
        <v>1.9910000000000001</v>
      </c>
      <c r="R504">
        <v>0.3876</v>
      </c>
      <c r="T504" t="s">
        <v>2266</v>
      </c>
      <c r="U504">
        <v>2582.3000000000002</v>
      </c>
      <c r="V504">
        <v>3.51000674666109</v>
      </c>
      <c r="W504">
        <v>8.0891870000000008</v>
      </c>
      <c r="Y504" s="1">
        <v>43046</v>
      </c>
      <c r="Z504">
        <v>318.61900000000003</v>
      </c>
      <c r="AB504" s="1">
        <v>43062</v>
      </c>
      <c r="AC504">
        <v>0.06</v>
      </c>
    </row>
    <row r="505" spans="2:29" x14ac:dyDescent="0.45">
      <c r="B505" s="1">
        <v>43049</v>
      </c>
      <c r="C505">
        <v>3.75</v>
      </c>
      <c r="E505" s="1">
        <v>43074</v>
      </c>
      <c r="F505">
        <v>56.5</v>
      </c>
      <c r="H505" t="s">
        <v>2284</v>
      </c>
      <c r="I505">
        <v>2.3593999999999999</v>
      </c>
      <c r="J505">
        <v>0.44406063775119903</v>
      </c>
      <c r="L505" s="1">
        <v>43049</v>
      </c>
      <c r="M505">
        <v>11.29</v>
      </c>
      <c r="O505" s="1">
        <v>43075</v>
      </c>
      <c r="P505">
        <v>2.3593999999999999</v>
      </c>
      <c r="Q505">
        <v>1.984</v>
      </c>
      <c r="R505">
        <v>0.37540000000000001</v>
      </c>
      <c r="T505" t="s">
        <v>2265</v>
      </c>
      <c r="U505">
        <v>2584.62</v>
      </c>
      <c r="V505">
        <v>3.8998461922629102</v>
      </c>
      <c r="W505">
        <v>7.6938750000000002</v>
      </c>
      <c r="Y505" s="1">
        <v>43045</v>
      </c>
      <c r="Z505">
        <v>312.76900000000001</v>
      </c>
      <c r="AB505" s="1">
        <v>43061</v>
      </c>
      <c r="AC505">
        <v>0</v>
      </c>
    </row>
    <row r="506" spans="2:29" x14ac:dyDescent="0.45">
      <c r="B506" s="1">
        <v>43048</v>
      </c>
      <c r="C506">
        <v>3.62</v>
      </c>
      <c r="E506" s="1">
        <v>43073</v>
      </c>
      <c r="F506">
        <v>55.1935</v>
      </c>
      <c r="H506" t="s">
        <v>2283</v>
      </c>
      <c r="I506">
        <v>2.3675000000000002</v>
      </c>
      <c r="J506">
        <v>0.53327127243083505</v>
      </c>
      <c r="L506" s="1">
        <v>43048</v>
      </c>
      <c r="M506">
        <v>10.5</v>
      </c>
      <c r="O506" s="1">
        <v>43074</v>
      </c>
      <c r="P506">
        <v>2.3675000000000002</v>
      </c>
      <c r="Q506">
        <v>1.9943</v>
      </c>
      <c r="R506">
        <v>0.37319999999999998</v>
      </c>
      <c r="T506" t="s">
        <v>2264</v>
      </c>
      <c r="U506">
        <v>2594.38</v>
      </c>
      <c r="V506">
        <v>2.16486936709877</v>
      </c>
      <c r="W506">
        <v>7.1841879999999998</v>
      </c>
      <c r="Y506" s="1">
        <v>43042</v>
      </c>
      <c r="Z506">
        <v>315.61700000000002</v>
      </c>
      <c r="AB506" s="1">
        <v>43060</v>
      </c>
      <c r="AC506">
        <v>0.25</v>
      </c>
    </row>
    <row r="507" spans="2:29" x14ac:dyDescent="0.45">
      <c r="B507" s="1">
        <v>43047</v>
      </c>
      <c r="C507">
        <v>3.57</v>
      </c>
      <c r="E507" s="1">
        <v>43070</v>
      </c>
      <c r="F507">
        <v>56.856499999999997</v>
      </c>
      <c r="H507" t="s">
        <v>2282</v>
      </c>
      <c r="I507">
        <v>2.3891</v>
      </c>
      <c r="J507">
        <v>0.67560421105851598</v>
      </c>
      <c r="L507" s="1">
        <v>43047</v>
      </c>
      <c r="M507">
        <v>9.7799999999999994</v>
      </c>
      <c r="O507" s="1">
        <v>43073</v>
      </c>
      <c r="P507">
        <v>2.3891</v>
      </c>
      <c r="Q507">
        <v>1.988</v>
      </c>
      <c r="R507">
        <v>0.40110000000000001</v>
      </c>
      <c r="T507" t="s">
        <v>2263</v>
      </c>
      <c r="U507">
        <v>2590.64</v>
      </c>
      <c r="V507">
        <v>2.3712657741552698</v>
      </c>
      <c r="W507">
        <v>7.2391880000000004</v>
      </c>
      <c r="Y507" s="1">
        <v>43041</v>
      </c>
      <c r="Z507">
        <v>313.56299999999999</v>
      </c>
      <c r="AB507" s="1">
        <v>43059</v>
      </c>
      <c r="AC507">
        <v>-0.25</v>
      </c>
    </row>
    <row r="508" spans="2:29" x14ac:dyDescent="0.45">
      <c r="B508" s="1">
        <v>43046</v>
      </c>
      <c r="C508">
        <v>3.64</v>
      </c>
      <c r="E508" s="1">
        <v>43069</v>
      </c>
      <c r="F508">
        <v>55.040500000000002</v>
      </c>
      <c r="H508" t="s">
        <v>2281</v>
      </c>
      <c r="I508">
        <v>2.3645</v>
      </c>
      <c r="J508">
        <v>0.67928050170750398</v>
      </c>
      <c r="L508" s="1">
        <v>43046</v>
      </c>
      <c r="M508">
        <v>9.89</v>
      </c>
      <c r="O508" s="1">
        <v>43070</v>
      </c>
      <c r="P508">
        <v>2.3645</v>
      </c>
      <c r="Q508">
        <v>1.9610000000000001</v>
      </c>
      <c r="R508">
        <v>0.40350000000000003</v>
      </c>
      <c r="T508" t="s">
        <v>2262</v>
      </c>
      <c r="U508">
        <v>2591.13</v>
      </c>
      <c r="V508">
        <v>1.93212281316048</v>
      </c>
      <c r="W508">
        <v>6.7818750000000003</v>
      </c>
      <c r="Y508" s="1">
        <v>43040</v>
      </c>
      <c r="Z508">
        <v>311.61</v>
      </c>
      <c r="AB508" s="1">
        <v>43056</v>
      </c>
      <c r="AC508">
        <v>-0.56000000000000005</v>
      </c>
    </row>
    <row r="509" spans="2:29" x14ac:dyDescent="0.45">
      <c r="B509" s="1">
        <v>43045</v>
      </c>
      <c r="C509">
        <v>3.69</v>
      </c>
      <c r="E509" s="1">
        <v>43068</v>
      </c>
      <c r="F509">
        <v>53.927799999999998</v>
      </c>
      <c r="H509" t="s">
        <v>2280</v>
      </c>
      <c r="I509">
        <v>2.4053</v>
      </c>
      <c r="J509">
        <v>0.55254646863408596</v>
      </c>
      <c r="L509" s="1">
        <v>43045</v>
      </c>
      <c r="M509">
        <v>9.4</v>
      </c>
      <c r="O509" s="1">
        <v>43069</v>
      </c>
      <c r="P509">
        <v>2.4053</v>
      </c>
      <c r="Q509">
        <v>1.9716</v>
      </c>
      <c r="R509">
        <v>0.43369999999999997</v>
      </c>
      <c r="T509" t="s">
        <v>2261</v>
      </c>
      <c r="U509">
        <v>2587.84</v>
      </c>
      <c r="V509">
        <v>1.98810215480193</v>
      </c>
      <c r="W509">
        <v>6.5225</v>
      </c>
      <c r="Y509" s="1">
        <v>43039</v>
      </c>
      <c r="Z509">
        <v>310.07600000000002</v>
      </c>
      <c r="AB509" s="1">
        <v>43055</v>
      </c>
      <c r="AC509">
        <v>-0.75</v>
      </c>
    </row>
    <row r="510" spans="2:29" x14ac:dyDescent="0.45">
      <c r="B510" s="1">
        <v>43042</v>
      </c>
      <c r="C510">
        <v>3.63</v>
      </c>
      <c r="E510" s="1">
        <v>43067</v>
      </c>
      <c r="F510">
        <v>53.254399999999997</v>
      </c>
      <c r="H510" t="s">
        <v>2279</v>
      </c>
      <c r="I510">
        <v>2.3809999999999998</v>
      </c>
      <c r="J510">
        <v>0.54639112974742299</v>
      </c>
      <c r="L510" s="1">
        <v>43042</v>
      </c>
      <c r="M510">
        <v>9.14</v>
      </c>
      <c r="O510" s="1">
        <v>43068</v>
      </c>
      <c r="P510">
        <v>2.3809999999999998</v>
      </c>
      <c r="Q510">
        <v>1.9446000000000001</v>
      </c>
      <c r="R510">
        <v>0.43640000000000001</v>
      </c>
      <c r="T510" t="s">
        <v>2260</v>
      </c>
      <c r="U510">
        <v>2579.85</v>
      </c>
      <c r="V510">
        <v>3.4365332053984199</v>
      </c>
      <c r="W510">
        <v>7.4256880000000001</v>
      </c>
      <c r="Y510" s="1">
        <v>43038</v>
      </c>
      <c r="Z510">
        <v>313.18599999999998</v>
      </c>
      <c r="AB510" s="1">
        <v>43054</v>
      </c>
      <c r="AC510">
        <v>-1.25</v>
      </c>
    </row>
    <row r="511" spans="2:29" x14ac:dyDescent="0.45">
      <c r="B511" s="1">
        <v>43041</v>
      </c>
      <c r="C511">
        <v>3.83</v>
      </c>
      <c r="E511" s="1">
        <v>43066</v>
      </c>
      <c r="F511">
        <v>53.562399999999997</v>
      </c>
      <c r="H511" t="s">
        <v>2278</v>
      </c>
      <c r="I511">
        <v>2.3214000000000001</v>
      </c>
      <c r="J511">
        <v>0.25130976901028401</v>
      </c>
      <c r="L511" s="1">
        <v>43041</v>
      </c>
      <c r="M511">
        <v>9.93</v>
      </c>
      <c r="O511" s="1">
        <v>43067</v>
      </c>
      <c r="P511">
        <v>2.3214000000000001</v>
      </c>
      <c r="Q511">
        <v>1.921</v>
      </c>
      <c r="R511">
        <v>0.40039999999999998</v>
      </c>
      <c r="T511" t="s">
        <v>2259</v>
      </c>
      <c r="U511">
        <v>2579.36</v>
      </c>
      <c r="V511">
        <v>7.4876079779013196</v>
      </c>
      <c r="W511">
        <v>7.4714999999999998</v>
      </c>
      <c r="Y511" s="1">
        <v>43035</v>
      </c>
      <c r="Z511">
        <v>311.346</v>
      </c>
      <c r="AB511" s="1">
        <v>43053</v>
      </c>
      <c r="AC511">
        <v>-1.75</v>
      </c>
    </row>
    <row r="512" spans="2:29" x14ac:dyDescent="0.45">
      <c r="B512" s="1">
        <v>43040</v>
      </c>
      <c r="C512">
        <v>3.89</v>
      </c>
      <c r="E512" s="1">
        <v>43063</v>
      </c>
      <c r="F512">
        <v>53.881500000000003</v>
      </c>
      <c r="H512" t="s">
        <v>2277</v>
      </c>
      <c r="I512">
        <v>2.3205</v>
      </c>
      <c r="J512">
        <v>0.40859317582815302</v>
      </c>
      <c r="L512" s="1">
        <v>43040</v>
      </c>
      <c r="M512">
        <v>10.199999999999999</v>
      </c>
      <c r="O512" s="1">
        <v>43066</v>
      </c>
      <c r="P512">
        <v>2.3205</v>
      </c>
      <c r="Q512">
        <v>1.92</v>
      </c>
      <c r="R512">
        <v>0.40050000000000002</v>
      </c>
      <c r="T512" t="s">
        <v>2258</v>
      </c>
      <c r="U512">
        <v>2575.2600000000002</v>
      </c>
      <c r="V512">
        <v>7.5014742877456104</v>
      </c>
      <c r="W512">
        <v>7.2083130000000004</v>
      </c>
      <c r="Y512" s="1">
        <v>43034</v>
      </c>
      <c r="Z512">
        <v>314.72500000000002</v>
      </c>
      <c r="AB512" s="1">
        <v>43052</v>
      </c>
      <c r="AC512">
        <v>-1.25</v>
      </c>
    </row>
    <row r="513" spans="2:29" x14ac:dyDescent="0.45">
      <c r="B513" s="1">
        <v>43039</v>
      </c>
      <c r="C513">
        <v>4.01</v>
      </c>
      <c r="E513" s="1">
        <v>43062</v>
      </c>
      <c r="F513">
        <v>54.567700000000002</v>
      </c>
      <c r="H513" t="s">
        <v>2276</v>
      </c>
      <c r="I513">
        <v>2.3409</v>
      </c>
      <c r="J513">
        <v>0.39272933851870101</v>
      </c>
      <c r="L513" s="1">
        <v>43039</v>
      </c>
      <c r="M513">
        <v>10.18</v>
      </c>
      <c r="O513" s="1">
        <v>43063</v>
      </c>
      <c r="P513">
        <v>2.3409</v>
      </c>
      <c r="Q513">
        <v>1.9233</v>
      </c>
      <c r="R513">
        <v>0.41760000000000003</v>
      </c>
      <c r="T513" t="s">
        <v>2257</v>
      </c>
      <c r="U513">
        <v>2572.83</v>
      </c>
      <c r="V513">
        <v>9.2073283117226605</v>
      </c>
      <c r="W513">
        <v>7.5558750000000003</v>
      </c>
      <c r="Y513" s="1">
        <v>43033</v>
      </c>
      <c r="Z513">
        <v>313.91800000000001</v>
      </c>
      <c r="AB513" s="1">
        <v>43049</v>
      </c>
      <c r="AC513">
        <v>-2</v>
      </c>
    </row>
    <row r="514" spans="2:29" x14ac:dyDescent="0.45">
      <c r="B514" s="1">
        <v>43038</v>
      </c>
      <c r="C514">
        <v>4.0599999999999996</v>
      </c>
      <c r="E514" s="1">
        <v>43061</v>
      </c>
      <c r="F514">
        <v>54.4101</v>
      </c>
      <c r="H514" t="s">
        <v>2275</v>
      </c>
      <c r="I514">
        <v>2.3235999999999999</v>
      </c>
      <c r="J514">
        <v>0.43936346001915499</v>
      </c>
      <c r="L514" s="1">
        <v>43038</v>
      </c>
      <c r="M514">
        <v>10.5</v>
      </c>
      <c r="O514" s="1">
        <v>43062</v>
      </c>
      <c r="P514">
        <v>2.3235999999999999</v>
      </c>
      <c r="Q514">
        <v>1.9063000000000001</v>
      </c>
      <c r="R514">
        <v>0.4173</v>
      </c>
      <c r="T514" t="s">
        <v>2256</v>
      </c>
      <c r="U514">
        <v>2581.0700000000002</v>
      </c>
      <c r="V514">
        <v>8.3758380024939498</v>
      </c>
      <c r="W514">
        <v>6.6791879999999999</v>
      </c>
      <c r="Y514" s="1">
        <v>43032</v>
      </c>
      <c r="Z514">
        <v>310.29599999999999</v>
      </c>
      <c r="AB514" s="1">
        <v>43048</v>
      </c>
      <c r="AC514">
        <v>-1.88</v>
      </c>
    </row>
    <row r="515" spans="2:29" x14ac:dyDescent="0.45">
      <c r="B515" s="1">
        <v>43035</v>
      </c>
      <c r="C515">
        <v>4.0999999999999996</v>
      </c>
      <c r="E515" s="1">
        <v>43060</v>
      </c>
      <c r="F515">
        <v>56.4</v>
      </c>
      <c r="H515" t="s">
        <v>2274</v>
      </c>
      <c r="I515">
        <v>2.3199999999999998</v>
      </c>
      <c r="J515">
        <v>0.47773100869283203</v>
      </c>
      <c r="L515" s="1">
        <v>43035</v>
      </c>
      <c r="M515">
        <v>9.8000000000000007</v>
      </c>
      <c r="O515" s="1">
        <v>43061</v>
      </c>
      <c r="P515">
        <v>2.3199999999999998</v>
      </c>
      <c r="Q515">
        <v>1.9035</v>
      </c>
      <c r="R515">
        <v>0.41649999999999998</v>
      </c>
      <c r="T515" t="s">
        <v>2255</v>
      </c>
      <c r="U515">
        <v>2560.4</v>
      </c>
      <c r="V515">
        <v>5.3962730710814597</v>
      </c>
      <c r="W515">
        <v>7.8978130000000002</v>
      </c>
      <c r="Y515" s="1">
        <v>43031</v>
      </c>
      <c r="Z515">
        <v>309.30399999999997</v>
      </c>
      <c r="AB515" s="1">
        <v>43047</v>
      </c>
      <c r="AC515">
        <v>-2.63</v>
      </c>
    </row>
    <row r="516" spans="2:29" x14ac:dyDescent="0.45">
      <c r="B516" s="1">
        <v>43034</v>
      </c>
      <c r="C516">
        <v>4.28</v>
      </c>
      <c r="E516" s="1">
        <v>43059</v>
      </c>
      <c r="F516">
        <v>55.806699999999999</v>
      </c>
      <c r="H516" t="s">
        <v>2273</v>
      </c>
      <c r="I516">
        <v>2.3597999999999999</v>
      </c>
      <c r="J516">
        <v>0.62187467922939998</v>
      </c>
      <c r="L516" s="1">
        <v>43034</v>
      </c>
      <c r="M516">
        <v>11.3</v>
      </c>
      <c r="O516" s="1">
        <v>43060</v>
      </c>
      <c r="P516">
        <v>2.3597999999999999</v>
      </c>
      <c r="Q516">
        <v>1.9441999999999999</v>
      </c>
      <c r="R516">
        <v>0.41560000000000002</v>
      </c>
      <c r="T516" t="s">
        <v>2254</v>
      </c>
      <c r="U516">
        <v>2557.15</v>
      </c>
      <c r="V516">
        <v>7.5295613634532099</v>
      </c>
      <c r="W516">
        <v>8.1196249999999992</v>
      </c>
      <c r="Y516" s="1">
        <v>43028</v>
      </c>
      <c r="Z516">
        <v>308.53399999999999</v>
      </c>
      <c r="AB516" s="1">
        <v>43046</v>
      </c>
      <c r="AC516">
        <v>-2.19</v>
      </c>
    </row>
    <row r="517" spans="2:29" x14ac:dyDescent="0.45">
      <c r="B517" s="1">
        <v>43033</v>
      </c>
      <c r="C517">
        <v>4.3</v>
      </c>
      <c r="E517" s="1">
        <v>43056</v>
      </c>
      <c r="F517">
        <v>56.645800000000001</v>
      </c>
      <c r="H517" t="s">
        <v>2272</v>
      </c>
      <c r="I517">
        <v>2.3643000000000001</v>
      </c>
      <c r="J517">
        <v>0.77366132771387797</v>
      </c>
      <c r="L517" s="1">
        <v>43033</v>
      </c>
      <c r="M517">
        <v>11.23</v>
      </c>
      <c r="O517" s="1">
        <v>43059</v>
      </c>
      <c r="P517">
        <v>2.3643000000000001</v>
      </c>
      <c r="Q517">
        <v>1.9197</v>
      </c>
      <c r="R517">
        <v>0.4446</v>
      </c>
      <c r="T517" t="s">
        <v>2253</v>
      </c>
      <c r="U517">
        <v>2569.13</v>
      </c>
      <c r="V517">
        <v>6.0518975521055696</v>
      </c>
      <c r="W517">
        <v>7.5086880000000003</v>
      </c>
      <c r="Y517" s="1">
        <v>43027</v>
      </c>
      <c r="Z517">
        <v>312.87700000000001</v>
      </c>
      <c r="AB517" s="1">
        <v>43045</v>
      </c>
      <c r="AC517">
        <v>-2.5</v>
      </c>
    </row>
    <row r="518" spans="2:29" x14ac:dyDescent="0.45">
      <c r="B518" s="1">
        <v>43032</v>
      </c>
      <c r="C518">
        <v>4.17</v>
      </c>
      <c r="E518" s="1">
        <v>43055</v>
      </c>
      <c r="F518">
        <v>56.232399999999998</v>
      </c>
      <c r="H518" t="s">
        <v>2271</v>
      </c>
      <c r="I518">
        <v>2.3384999999999998</v>
      </c>
      <c r="J518">
        <v>0.77419212731724296</v>
      </c>
      <c r="L518" s="1">
        <v>43032</v>
      </c>
      <c r="M518">
        <v>11.16</v>
      </c>
      <c r="O518" s="1">
        <v>43056</v>
      </c>
      <c r="P518">
        <v>2.3384999999999998</v>
      </c>
      <c r="Q518">
        <v>1.8879999999999999</v>
      </c>
      <c r="R518">
        <v>0.45050000000000001</v>
      </c>
      <c r="T518" t="s">
        <v>2252</v>
      </c>
      <c r="U518">
        <v>2564.98</v>
      </c>
      <c r="V518">
        <v>5.9862086733775399</v>
      </c>
      <c r="W518">
        <v>7.5951880000000003</v>
      </c>
      <c r="Y518" s="1">
        <v>43026</v>
      </c>
      <c r="Z518">
        <v>314.29700000000003</v>
      </c>
      <c r="AB518" s="1">
        <v>43042</v>
      </c>
      <c r="AC518">
        <v>-2</v>
      </c>
    </row>
    <row r="519" spans="2:29" x14ac:dyDescent="0.45">
      <c r="B519" s="1">
        <v>43031</v>
      </c>
      <c r="C519">
        <v>4.1399999999999997</v>
      </c>
      <c r="E519" s="1">
        <v>43054</v>
      </c>
      <c r="F519">
        <v>56.4</v>
      </c>
      <c r="H519" t="s">
        <v>2270</v>
      </c>
      <c r="I519">
        <v>2.3698999999999999</v>
      </c>
      <c r="J519">
        <v>0.76982530485818501</v>
      </c>
      <c r="L519" s="1">
        <v>43031</v>
      </c>
      <c r="M519">
        <v>11.07</v>
      </c>
      <c r="O519" s="1">
        <v>43055</v>
      </c>
      <c r="P519">
        <v>2.3698999999999999</v>
      </c>
      <c r="Q519">
        <v>1.89</v>
      </c>
      <c r="R519">
        <v>0.47989999999999999</v>
      </c>
      <c r="T519" t="s">
        <v>2251</v>
      </c>
      <c r="U519">
        <v>2575.21</v>
      </c>
      <c r="V519">
        <v>3.6582330215238601</v>
      </c>
      <c r="W519">
        <v>6.4926250000000003</v>
      </c>
      <c r="Y519" s="1">
        <v>43025</v>
      </c>
      <c r="Z519">
        <v>315.46699999999998</v>
      </c>
      <c r="AB519" s="1">
        <v>43041</v>
      </c>
      <c r="AC519">
        <v>-1.81</v>
      </c>
    </row>
    <row r="520" spans="2:29" x14ac:dyDescent="0.45">
      <c r="B520" s="1">
        <v>43028</v>
      </c>
      <c r="C520">
        <v>4.12</v>
      </c>
      <c r="E520" s="1">
        <v>43053</v>
      </c>
      <c r="F520">
        <v>56.45</v>
      </c>
      <c r="H520" t="s">
        <v>2269</v>
      </c>
      <c r="I520">
        <v>2.3119000000000001</v>
      </c>
      <c r="J520">
        <v>0.75291804556228803</v>
      </c>
      <c r="L520" s="1">
        <v>43028</v>
      </c>
      <c r="M520">
        <v>9.9700000000000006</v>
      </c>
      <c r="O520" s="1">
        <v>43054</v>
      </c>
      <c r="P520">
        <v>2.3119000000000001</v>
      </c>
      <c r="Q520">
        <v>1.8605</v>
      </c>
      <c r="R520">
        <v>0.45140000000000002</v>
      </c>
      <c r="T520" t="s">
        <v>2250</v>
      </c>
      <c r="U520">
        <v>2562.1</v>
      </c>
      <c r="V520">
        <v>0.98621622273448895</v>
      </c>
      <c r="W520">
        <v>6.6466250000000002</v>
      </c>
      <c r="Y520" s="1">
        <v>43024</v>
      </c>
      <c r="Z520">
        <v>317.86099999999999</v>
      </c>
      <c r="AB520" s="1">
        <v>43040</v>
      </c>
      <c r="AC520">
        <v>-2</v>
      </c>
    </row>
    <row r="521" spans="2:29" x14ac:dyDescent="0.45">
      <c r="B521" s="1">
        <v>43027</v>
      </c>
      <c r="C521">
        <v>3.95</v>
      </c>
      <c r="E521" s="1">
        <v>43052</v>
      </c>
      <c r="F521">
        <v>56.3</v>
      </c>
      <c r="H521" t="s">
        <v>2268</v>
      </c>
      <c r="I521">
        <v>2.3555999999999999</v>
      </c>
      <c r="J521">
        <v>0.61349843792249104</v>
      </c>
      <c r="L521" s="1">
        <v>43027</v>
      </c>
      <c r="M521">
        <v>10.050000000000001</v>
      </c>
      <c r="O521" s="1">
        <v>43053</v>
      </c>
      <c r="P521">
        <v>2.3555999999999999</v>
      </c>
      <c r="Q521">
        <v>1.8734999999999999</v>
      </c>
      <c r="R521">
        <v>0.48209999999999997</v>
      </c>
      <c r="T521" t="s">
        <v>2249</v>
      </c>
      <c r="U521">
        <v>2561.2600000000002</v>
      </c>
      <c r="V521">
        <v>0.80608827267304195</v>
      </c>
      <c r="W521">
        <v>6.6623130000000002</v>
      </c>
      <c r="Y521" s="1">
        <v>43021</v>
      </c>
      <c r="Z521">
        <v>319.81599999999997</v>
      </c>
      <c r="AB521" s="1">
        <v>43039</v>
      </c>
      <c r="AC521">
        <v>-2.97</v>
      </c>
    </row>
    <row r="522" spans="2:29" x14ac:dyDescent="0.45">
      <c r="B522" s="1">
        <v>43026</v>
      </c>
      <c r="C522">
        <v>3.94</v>
      </c>
      <c r="E522" s="1">
        <v>43049</v>
      </c>
      <c r="F522">
        <v>58.090200000000003</v>
      </c>
      <c r="H522" t="s">
        <v>2267</v>
      </c>
      <c r="I522">
        <v>2.3929999999999998</v>
      </c>
      <c r="J522">
        <v>0.32704920628758299</v>
      </c>
      <c r="L522" s="1">
        <v>43026</v>
      </c>
      <c r="M522">
        <v>10.07</v>
      </c>
      <c r="O522" s="1">
        <v>43052</v>
      </c>
      <c r="P522">
        <v>2.3929999999999998</v>
      </c>
      <c r="Q522">
        <v>1.8808</v>
      </c>
      <c r="R522">
        <v>0.51219999999999999</v>
      </c>
      <c r="T522" t="s">
        <v>2248</v>
      </c>
      <c r="U522">
        <v>2559.36</v>
      </c>
      <c r="V522">
        <v>2.3704040149063399</v>
      </c>
      <c r="W522">
        <v>6.8291880000000003</v>
      </c>
      <c r="Y522" s="1">
        <v>43020</v>
      </c>
      <c r="Z522">
        <v>322.45600000000002</v>
      </c>
      <c r="AB522" s="1">
        <v>43038</v>
      </c>
      <c r="AC522">
        <v>-2.38</v>
      </c>
    </row>
    <row r="523" spans="2:29" x14ac:dyDescent="0.45">
      <c r="B523" s="1">
        <v>43025</v>
      </c>
      <c r="C523">
        <v>3.91</v>
      </c>
      <c r="E523" s="1">
        <v>43048</v>
      </c>
      <c r="F523">
        <v>56.3</v>
      </c>
      <c r="H523" t="s">
        <v>2266</v>
      </c>
      <c r="I523">
        <v>2.3793000000000002</v>
      </c>
      <c r="J523">
        <v>0.38003576586071097</v>
      </c>
      <c r="L523" s="1">
        <v>43025</v>
      </c>
      <c r="M523">
        <v>10.31</v>
      </c>
      <c r="O523" s="1">
        <v>43049</v>
      </c>
      <c r="P523">
        <v>2.3793000000000002</v>
      </c>
      <c r="Q523">
        <v>1.8560000000000001</v>
      </c>
      <c r="R523">
        <v>0.52329999999999999</v>
      </c>
      <c r="T523" t="s">
        <v>2247</v>
      </c>
      <c r="U523">
        <v>2557.64</v>
      </c>
      <c r="V523">
        <v>2.6411918165463599</v>
      </c>
      <c r="W523">
        <v>6.6078749999999999</v>
      </c>
      <c r="Y523" s="1">
        <v>43019</v>
      </c>
      <c r="Z523">
        <v>318.26299999999998</v>
      </c>
      <c r="AB523" s="1">
        <v>43035</v>
      </c>
      <c r="AC523">
        <v>-2.75</v>
      </c>
    </row>
    <row r="524" spans="2:29" x14ac:dyDescent="0.45">
      <c r="B524" s="1">
        <v>43024</v>
      </c>
      <c r="C524">
        <v>3.89</v>
      </c>
      <c r="E524" s="1">
        <v>43047</v>
      </c>
      <c r="F524">
        <v>54.85</v>
      </c>
      <c r="H524" t="s">
        <v>2265</v>
      </c>
      <c r="I524">
        <v>2.3237999999999999</v>
      </c>
      <c r="J524">
        <v>0.27980874420456697</v>
      </c>
      <c r="L524" s="1">
        <v>43024</v>
      </c>
      <c r="M524">
        <v>9.91</v>
      </c>
      <c r="O524" s="1">
        <v>43048</v>
      </c>
      <c r="P524">
        <v>2.3237999999999999</v>
      </c>
      <c r="Q524">
        <v>1.8365</v>
      </c>
      <c r="R524">
        <v>0.48730000000000001</v>
      </c>
      <c r="T524" t="s">
        <v>2246</v>
      </c>
      <c r="U524">
        <v>2553.17</v>
      </c>
      <c r="V524">
        <v>2.87048007689926</v>
      </c>
      <c r="W524">
        <v>6.2539999999999996</v>
      </c>
      <c r="Y524" s="1">
        <v>43018</v>
      </c>
      <c r="Z524">
        <v>317.983</v>
      </c>
      <c r="AB524" s="1">
        <v>43034</v>
      </c>
      <c r="AC524">
        <v>-2.69</v>
      </c>
    </row>
    <row r="525" spans="2:29" x14ac:dyDescent="0.45">
      <c r="B525" s="1">
        <v>43021</v>
      </c>
      <c r="C525">
        <v>3.92</v>
      </c>
      <c r="E525" s="1">
        <v>43046</v>
      </c>
      <c r="F525">
        <v>55.661900000000003</v>
      </c>
      <c r="H525" t="s">
        <v>2264</v>
      </c>
      <c r="I525">
        <v>2.3090000000000002</v>
      </c>
      <c r="J525">
        <v>0.27279952956949299</v>
      </c>
      <c r="L525" s="1">
        <v>43021</v>
      </c>
      <c r="M525">
        <v>9.61</v>
      </c>
      <c r="O525" s="1">
        <v>43047</v>
      </c>
      <c r="P525">
        <v>2.3090000000000002</v>
      </c>
      <c r="Q525">
        <v>1.8438000000000001</v>
      </c>
      <c r="R525">
        <v>0.4652</v>
      </c>
      <c r="T525" t="s">
        <v>2245</v>
      </c>
      <c r="U525">
        <v>2550.9299999999998</v>
      </c>
      <c r="V525">
        <v>3.5621794216009399</v>
      </c>
      <c r="W525">
        <v>6.8090000000000002</v>
      </c>
      <c r="Y525" s="1">
        <v>43014</v>
      </c>
      <c r="Z525">
        <v>319.262</v>
      </c>
      <c r="AB525" s="1">
        <v>43033</v>
      </c>
      <c r="AC525">
        <v>-2.25</v>
      </c>
    </row>
    <row r="526" spans="2:29" x14ac:dyDescent="0.45">
      <c r="B526" s="1">
        <v>43020</v>
      </c>
      <c r="C526">
        <v>4.07</v>
      </c>
      <c r="E526" s="1">
        <v>43045</v>
      </c>
      <c r="F526">
        <v>54.97</v>
      </c>
      <c r="H526" t="s">
        <v>2263</v>
      </c>
      <c r="I526">
        <v>2.2925</v>
      </c>
      <c r="J526">
        <v>0.17826829031921701</v>
      </c>
      <c r="L526" s="1">
        <v>43020</v>
      </c>
      <c r="M526">
        <v>9.91</v>
      </c>
      <c r="O526" s="1">
        <v>43046</v>
      </c>
      <c r="P526">
        <v>2.2925</v>
      </c>
      <c r="Q526">
        <v>1.8367</v>
      </c>
      <c r="R526">
        <v>0.45579999999999998</v>
      </c>
      <c r="T526" t="s">
        <v>2244</v>
      </c>
      <c r="U526">
        <v>2555.2399999999998</v>
      </c>
      <c r="V526">
        <v>3.31219863336052</v>
      </c>
      <c r="W526">
        <v>6.678375</v>
      </c>
      <c r="Y526" s="1">
        <v>43013</v>
      </c>
      <c r="Z526">
        <v>315.12200000000001</v>
      </c>
      <c r="AB526" s="1">
        <v>43032</v>
      </c>
      <c r="AC526">
        <v>-2.13</v>
      </c>
    </row>
    <row r="527" spans="2:29" x14ac:dyDescent="0.45">
      <c r="B527" s="1">
        <v>43019</v>
      </c>
      <c r="C527">
        <v>4.03</v>
      </c>
      <c r="E527" s="1">
        <v>43042</v>
      </c>
      <c r="F527">
        <v>56.414000000000001</v>
      </c>
      <c r="H527" t="s">
        <v>2262</v>
      </c>
      <c r="I527">
        <v>2.2919999999999998</v>
      </c>
      <c r="J527">
        <v>0.188176158603236</v>
      </c>
      <c r="L527" s="1">
        <v>43019</v>
      </c>
      <c r="M527">
        <v>9.85</v>
      </c>
      <c r="O527" s="1">
        <v>43045</v>
      </c>
      <c r="P527">
        <v>2.2919999999999998</v>
      </c>
      <c r="Q527">
        <v>1.8281000000000001</v>
      </c>
      <c r="R527">
        <v>0.46389999999999998</v>
      </c>
      <c r="T527" t="s">
        <v>2243</v>
      </c>
      <c r="U527">
        <v>2550.64</v>
      </c>
      <c r="V527">
        <v>5.5136149444370597</v>
      </c>
      <c r="W527">
        <v>6.954313</v>
      </c>
      <c r="Y527" s="1">
        <v>43012</v>
      </c>
      <c r="Z527">
        <v>320.27800000000002</v>
      </c>
      <c r="AB527" s="1">
        <v>43031</v>
      </c>
      <c r="AC527">
        <v>-2.56</v>
      </c>
    </row>
    <row r="528" spans="2:29" x14ac:dyDescent="0.45">
      <c r="B528" s="1">
        <v>43018</v>
      </c>
      <c r="C528">
        <v>4.16</v>
      </c>
      <c r="E528" s="1">
        <v>43041</v>
      </c>
      <c r="F528">
        <v>58.652500000000003</v>
      </c>
      <c r="H528" t="s">
        <v>2261</v>
      </c>
      <c r="I528">
        <v>2.3130000000000002</v>
      </c>
      <c r="J528">
        <v>0.22521807949926301</v>
      </c>
      <c r="L528" s="1">
        <v>43018</v>
      </c>
      <c r="M528">
        <v>10.08</v>
      </c>
      <c r="O528" s="1">
        <v>43042</v>
      </c>
      <c r="P528">
        <v>2.3130000000000002</v>
      </c>
      <c r="Q528">
        <v>1.8238000000000001</v>
      </c>
      <c r="R528">
        <v>0.48920000000000002</v>
      </c>
      <c r="T528" t="s">
        <v>2242</v>
      </c>
      <c r="U528">
        <v>2544.73</v>
      </c>
      <c r="V528">
        <v>5.4028842525311402</v>
      </c>
      <c r="W528">
        <v>7.0510000000000002</v>
      </c>
      <c r="Y528" s="1">
        <v>43011</v>
      </c>
      <c r="Z528">
        <v>320.11200000000002</v>
      </c>
      <c r="AB528" s="1">
        <v>43028</v>
      </c>
      <c r="AC528">
        <v>-2.31</v>
      </c>
    </row>
    <row r="529" spans="2:29" x14ac:dyDescent="0.45">
      <c r="B529" s="1">
        <v>43017</v>
      </c>
      <c r="C529">
        <v>4.1500000000000004</v>
      </c>
      <c r="E529" s="1">
        <v>43040</v>
      </c>
      <c r="F529">
        <v>60.6</v>
      </c>
      <c r="H529" t="s">
        <v>2260</v>
      </c>
      <c r="I529">
        <v>2.3285</v>
      </c>
      <c r="J529">
        <v>0.30954310416053199</v>
      </c>
      <c r="L529" s="1">
        <v>43017</v>
      </c>
      <c r="M529">
        <v>10.33</v>
      </c>
      <c r="O529" s="1">
        <v>43041</v>
      </c>
      <c r="P529">
        <v>2.3285</v>
      </c>
      <c r="Q529">
        <v>1.8207</v>
      </c>
      <c r="R529">
        <v>0.50780000000000003</v>
      </c>
      <c r="T529" t="s">
        <v>2241</v>
      </c>
      <c r="U529">
        <v>2549.33</v>
      </c>
      <c r="V529">
        <v>4.4866462926014004</v>
      </c>
      <c r="W529">
        <v>6.4569999999999999</v>
      </c>
      <c r="Y529" s="1">
        <v>43010</v>
      </c>
      <c r="Z529">
        <v>322.34199999999998</v>
      </c>
      <c r="AB529" s="1">
        <v>43027</v>
      </c>
      <c r="AC529">
        <v>-2.13</v>
      </c>
    </row>
    <row r="530" spans="2:29" x14ac:dyDescent="0.45">
      <c r="B530" s="1">
        <v>43014</v>
      </c>
      <c r="C530">
        <v>4.2</v>
      </c>
      <c r="E530" s="1">
        <v>43039</v>
      </c>
      <c r="F530">
        <v>60.79</v>
      </c>
      <c r="H530" t="s">
        <v>2259</v>
      </c>
      <c r="I530">
        <v>2.3530000000000002</v>
      </c>
      <c r="J530">
        <v>0.46591828682721298</v>
      </c>
      <c r="L530" s="1">
        <v>43014</v>
      </c>
      <c r="M530">
        <v>9.65</v>
      </c>
      <c r="O530" s="1">
        <v>43040</v>
      </c>
      <c r="P530">
        <v>2.3530000000000002</v>
      </c>
      <c r="Q530">
        <v>1.8294999999999999</v>
      </c>
      <c r="R530">
        <v>0.52349999999999997</v>
      </c>
      <c r="T530" t="s">
        <v>2240</v>
      </c>
      <c r="U530">
        <v>2552.0700000000002</v>
      </c>
      <c r="V530">
        <v>3.1236440726941699</v>
      </c>
      <c r="W530">
        <v>6.3724999999999996</v>
      </c>
      <c r="Y530" s="1">
        <v>43007</v>
      </c>
      <c r="Z530">
        <v>325.05</v>
      </c>
      <c r="AB530" s="1">
        <v>43026</v>
      </c>
      <c r="AC530">
        <v>-2.38</v>
      </c>
    </row>
    <row r="531" spans="2:29" x14ac:dyDescent="0.45">
      <c r="B531" s="1">
        <v>43013</v>
      </c>
      <c r="C531">
        <v>4.16</v>
      </c>
      <c r="E531" s="1">
        <v>43038</v>
      </c>
      <c r="F531">
        <v>61.6</v>
      </c>
      <c r="H531" t="s">
        <v>2258</v>
      </c>
      <c r="I531">
        <v>2.3512</v>
      </c>
      <c r="J531">
        <v>0.593923058989973</v>
      </c>
      <c r="L531" s="1">
        <v>43013</v>
      </c>
      <c r="M531">
        <v>9.19</v>
      </c>
      <c r="O531" s="1">
        <v>43039</v>
      </c>
      <c r="P531">
        <v>2.3512</v>
      </c>
      <c r="Q531">
        <v>1.8194999999999999</v>
      </c>
      <c r="R531">
        <v>0.53169999999999995</v>
      </c>
      <c r="T531" t="s">
        <v>2239</v>
      </c>
      <c r="U531">
        <v>2537.7399999999998</v>
      </c>
      <c r="V531">
        <v>2.0310836073920902</v>
      </c>
      <c r="W531">
        <v>6.5493750000000004</v>
      </c>
      <c r="Y531" s="1">
        <v>43006</v>
      </c>
      <c r="Z531">
        <v>330.37700000000001</v>
      </c>
      <c r="AB531" s="1">
        <v>43025</v>
      </c>
      <c r="AC531">
        <v>-1.81</v>
      </c>
    </row>
    <row r="532" spans="2:29" x14ac:dyDescent="0.45">
      <c r="B532" s="1">
        <v>43012</v>
      </c>
      <c r="C532">
        <v>4.1500000000000004</v>
      </c>
      <c r="E532" s="1">
        <v>43035</v>
      </c>
      <c r="F532">
        <v>63.4</v>
      </c>
      <c r="H532" t="s">
        <v>2257</v>
      </c>
      <c r="I532">
        <v>2.3464999999999998</v>
      </c>
      <c r="J532">
        <v>0.60553996565049795</v>
      </c>
      <c r="L532" s="1">
        <v>43012</v>
      </c>
      <c r="M532">
        <v>9.6300000000000008</v>
      </c>
      <c r="O532" s="1">
        <v>43038</v>
      </c>
      <c r="P532">
        <v>2.3464999999999998</v>
      </c>
      <c r="Q532">
        <v>1.8022</v>
      </c>
      <c r="R532">
        <v>0.54430000000000001</v>
      </c>
      <c r="T532" t="s">
        <v>2238</v>
      </c>
      <c r="U532">
        <v>2534.58</v>
      </c>
      <c r="V532">
        <v>2.0580294929907201</v>
      </c>
      <c r="W532">
        <v>6.8205</v>
      </c>
      <c r="Y532" s="1">
        <v>43005</v>
      </c>
      <c r="Z532">
        <v>332.95499999999998</v>
      </c>
      <c r="AB532" s="1">
        <v>43024</v>
      </c>
      <c r="AC532">
        <v>-2.88</v>
      </c>
    </row>
    <row r="533" spans="2:29" x14ac:dyDescent="0.45">
      <c r="B533" s="1">
        <v>43011</v>
      </c>
      <c r="C533">
        <v>4.1500000000000004</v>
      </c>
      <c r="E533" s="1">
        <v>43034</v>
      </c>
      <c r="F533">
        <v>65.2</v>
      </c>
      <c r="H533" t="s">
        <v>2256</v>
      </c>
      <c r="I533">
        <v>2.3805000000000001</v>
      </c>
      <c r="J533">
        <v>0.77330501744137303</v>
      </c>
      <c r="L533" s="1">
        <v>43011</v>
      </c>
      <c r="M533">
        <v>9.51</v>
      </c>
      <c r="O533" s="1">
        <v>43035</v>
      </c>
      <c r="P533">
        <v>2.3805000000000001</v>
      </c>
      <c r="Q533">
        <v>1.8216000000000001</v>
      </c>
      <c r="R533">
        <v>0.55889999999999995</v>
      </c>
      <c r="T533" t="s">
        <v>2237</v>
      </c>
      <c r="U533">
        <v>2529.12</v>
      </c>
      <c r="V533">
        <v>2.17237808930299</v>
      </c>
      <c r="W533">
        <v>6.7903130000000003</v>
      </c>
      <c r="Y533" s="1">
        <v>43004</v>
      </c>
      <c r="Z533">
        <v>325.66399999999999</v>
      </c>
      <c r="AB533" s="1">
        <v>43021</v>
      </c>
      <c r="AC533">
        <v>-3.75</v>
      </c>
    </row>
    <row r="534" spans="2:29" x14ac:dyDescent="0.45">
      <c r="B534" s="1">
        <v>43010</v>
      </c>
      <c r="C534">
        <v>4.2699999999999996</v>
      </c>
      <c r="E534" s="1">
        <v>43033</v>
      </c>
      <c r="F534">
        <v>64.8</v>
      </c>
      <c r="H534" t="s">
        <v>2255</v>
      </c>
      <c r="I534">
        <v>2.4355000000000002</v>
      </c>
      <c r="J534">
        <v>0.53541242670175804</v>
      </c>
      <c r="L534" s="1">
        <v>43010</v>
      </c>
      <c r="M534">
        <v>9.4499999999999993</v>
      </c>
      <c r="O534" s="1">
        <v>43034</v>
      </c>
      <c r="P534">
        <v>2.4355000000000002</v>
      </c>
      <c r="Q534">
        <v>1.8441000000000001</v>
      </c>
      <c r="R534">
        <v>0.59140000000000004</v>
      </c>
      <c r="T534" t="s">
        <v>2236</v>
      </c>
      <c r="U534">
        <v>2519.36</v>
      </c>
      <c r="V534">
        <v>3.1254676752017598</v>
      </c>
      <c r="W534">
        <v>6.5869999999999997</v>
      </c>
      <c r="Y534" s="1">
        <v>43003</v>
      </c>
      <c r="Z534">
        <v>328.59800000000001</v>
      </c>
      <c r="AB534" s="1">
        <v>43020</v>
      </c>
      <c r="AC534">
        <v>-4.25</v>
      </c>
    </row>
    <row r="535" spans="2:29" x14ac:dyDescent="0.45">
      <c r="B535" s="1">
        <v>43007</v>
      </c>
      <c r="C535">
        <v>4.2300000000000004</v>
      </c>
      <c r="E535" s="1">
        <v>43032</v>
      </c>
      <c r="F535">
        <v>62.9</v>
      </c>
      <c r="H535" t="s">
        <v>2254</v>
      </c>
      <c r="I535">
        <v>2.4089999999999998</v>
      </c>
      <c r="J535">
        <v>0.65748358661388995</v>
      </c>
      <c r="L535" s="1">
        <v>43007</v>
      </c>
      <c r="M535">
        <v>9.51</v>
      </c>
      <c r="O535" s="1">
        <v>43033</v>
      </c>
      <c r="P535">
        <v>2.4089999999999998</v>
      </c>
      <c r="Q535">
        <v>1.825</v>
      </c>
      <c r="R535">
        <v>0.58399999999999996</v>
      </c>
      <c r="T535" t="s">
        <v>2235</v>
      </c>
      <c r="U535">
        <v>2510.06</v>
      </c>
      <c r="V535">
        <v>4.2229497500535</v>
      </c>
      <c r="W535">
        <v>7.010688</v>
      </c>
      <c r="Y535" s="1">
        <v>43000</v>
      </c>
      <c r="Z535">
        <v>329.70600000000002</v>
      </c>
      <c r="AB535" s="1">
        <v>43019</v>
      </c>
      <c r="AC535">
        <v>-4.5</v>
      </c>
    </row>
    <row r="536" spans="2:29" x14ac:dyDescent="0.45">
      <c r="B536" s="1">
        <v>43006</v>
      </c>
      <c r="C536">
        <v>4.2</v>
      </c>
      <c r="E536" s="1">
        <v>43031</v>
      </c>
      <c r="F536">
        <v>61.8</v>
      </c>
      <c r="H536" t="s">
        <v>2253</v>
      </c>
      <c r="I536">
        <v>2.4003999999999999</v>
      </c>
      <c r="J536">
        <v>0.79160190963219002</v>
      </c>
      <c r="L536" s="1">
        <v>43006</v>
      </c>
      <c r="M536">
        <v>9.5500000000000007</v>
      </c>
      <c r="O536" s="1">
        <v>43032</v>
      </c>
      <c r="P536">
        <v>2.4003999999999999</v>
      </c>
      <c r="Q536">
        <v>1.8221000000000001</v>
      </c>
      <c r="R536">
        <v>0.57830000000000004</v>
      </c>
      <c r="T536" t="s">
        <v>2234</v>
      </c>
      <c r="U536">
        <v>2507.04</v>
      </c>
      <c r="V536">
        <v>4.1985396179785299</v>
      </c>
      <c r="W536">
        <v>7.3588750000000003</v>
      </c>
      <c r="Y536" s="1">
        <v>42999</v>
      </c>
      <c r="Z536">
        <v>330.41399999999999</v>
      </c>
      <c r="AB536" s="1">
        <v>43018</v>
      </c>
      <c r="AC536">
        <v>-4.5</v>
      </c>
    </row>
    <row r="537" spans="2:29" x14ac:dyDescent="0.45">
      <c r="B537" s="1">
        <v>43005</v>
      </c>
      <c r="C537">
        <v>4.24</v>
      </c>
      <c r="E537" s="1">
        <v>43028</v>
      </c>
      <c r="F537">
        <v>61.765799999999999</v>
      </c>
      <c r="H537" t="s">
        <v>2252</v>
      </c>
      <c r="I537">
        <v>2.3414000000000001</v>
      </c>
      <c r="J537">
        <v>0.72265837941127697</v>
      </c>
      <c r="L537" s="1">
        <v>43005</v>
      </c>
      <c r="M537">
        <v>9.8699999999999992</v>
      </c>
      <c r="O537" s="1">
        <v>43031</v>
      </c>
      <c r="P537">
        <v>2.3414000000000001</v>
      </c>
      <c r="Q537">
        <v>1.7984</v>
      </c>
      <c r="R537">
        <v>0.54300000000000004</v>
      </c>
      <c r="T537" t="s">
        <v>2233</v>
      </c>
      <c r="U537">
        <v>2496.84</v>
      </c>
      <c r="V537">
        <v>2.86805603241472</v>
      </c>
      <c r="W537">
        <v>7.4358129999999996</v>
      </c>
      <c r="Y537" s="1">
        <v>42998</v>
      </c>
      <c r="Z537">
        <v>326.78500000000003</v>
      </c>
      <c r="AB537" s="1">
        <v>43014</v>
      </c>
      <c r="AC537">
        <v>-4.25</v>
      </c>
    </row>
    <row r="538" spans="2:29" x14ac:dyDescent="0.45">
      <c r="B538" s="1">
        <v>43004</v>
      </c>
      <c r="C538">
        <v>4.08</v>
      </c>
      <c r="E538" s="1">
        <v>43027</v>
      </c>
      <c r="F538">
        <v>59.2</v>
      </c>
      <c r="H538" t="s">
        <v>2251</v>
      </c>
      <c r="I538">
        <v>2.3616999999999999</v>
      </c>
      <c r="J538">
        <v>0.63742417849759503</v>
      </c>
      <c r="L538" s="1">
        <v>43004</v>
      </c>
      <c r="M538">
        <v>10.17</v>
      </c>
      <c r="O538" s="1">
        <v>43028</v>
      </c>
      <c r="P538">
        <v>2.3616999999999999</v>
      </c>
      <c r="Q538">
        <v>1.8146</v>
      </c>
      <c r="R538">
        <v>0.54710000000000003</v>
      </c>
      <c r="T538" t="s">
        <v>2232</v>
      </c>
      <c r="U538">
        <v>2496.66</v>
      </c>
      <c r="V538">
        <v>3.1001080309895102</v>
      </c>
      <c r="W538">
        <v>7.4028130000000001</v>
      </c>
      <c r="Y538" s="1">
        <v>42997</v>
      </c>
      <c r="Z538">
        <v>324.26299999999998</v>
      </c>
      <c r="AB538" s="1">
        <v>43013</v>
      </c>
      <c r="AC538">
        <v>-4.5</v>
      </c>
    </row>
    <row r="539" spans="2:29" x14ac:dyDescent="0.45">
      <c r="B539" s="1">
        <v>43003</v>
      </c>
      <c r="C539">
        <v>4.2300000000000004</v>
      </c>
      <c r="E539" s="1">
        <v>43026</v>
      </c>
      <c r="F539">
        <v>58.3</v>
      </c>
      <c r="H539" t="s">
        <v>2250</v>
      </c>
      <c r="I539">
        <v>2.2974000000000001</v>
      </c>
      <c r="J539">
        <v>0.51579865257676105</v>
      </c>
      <c r="L539" s="1">
        <v>43003</v>
      </c>
      <c r="M539">
        <v>10.210000000000001</v>
      </c>
      <c r="O539" s="1">
        <v>43027</v>
      </c>
      <c r="P539">
        <v>2.2974000000000001</v>
      </c>
      <c r="Q539">
        <v>1.7789999999999999</v>
      </c>
      <c r="R539">
        <v>0.51839999999999997</v>
      </c>
      <c r="T539" t="s">
        <v>2231</v>
      </c>
      <c r="U539">
        <v>2502.2199999999998</v>
      </c>
      <c r="V539">
        <v>3.1224951353626502</v>
      </c>
      <c r="W539">
        <v>6.7316250000000002</v>
      </c>
      <c r="Y539" s="1">
        <v>42996</v>
      </c>
      <c r="Z539">
        <v>326.59899999999999</v>
      </c>
      <c r="AB539" s="1">
        <v>43012</v>
      </c>
      <c r="AC539">
        <v>-4</v>
      </c>
    </row>
    <row r="540" spans="2:29" x14ac:dyDescent="0.45">
      <c r="B540" s="1">
        <v>43000</v>
      </c>
      <c r="C540">
        <v>4.5</v>
      </c>
      <c r="E540" s="1">
        <v>43025</v>
      </c>
      <c r="F540">
        <v>58.222999999999999</v>
      </c>
      <c r="H540" t="s">
        <v>2249</v>
      </c>
      <c r="I540">
        <v>2.3235000000000001</v>
      </c>
      <c r="J540">
        <v>0.62340857389035198</v>
      </c>
      <c r="L540" s="1">
        <v>43000</v>
      </c>
      <c r="M540">
        <v>9.59</v>
      </c>
      <c r="O540" s="1">
        <v>43026</v>
      </c>
      <c r="P540">
        <v>2.3235000000000001</v>
      </c>
      <c r="Q540">
        <v>1.8119000000000001</v>
      </c>
      <c r="R540">
        <v>0.51160000000000005</v>
      </c>
      <c r="T540" t="s">
        <v>2230</v>
      </c>
      <c r="U540">
        <v>2500.6</v>
      </c>
      <c r="V540">
        <v>3.36308678315131</v>
      </c>
      <c r="W540">
        <v>6.8639999999999999</v>
      </c>
      <c r="Y540" s="1">
        <v>42993</v>
      </c>
      <c r="Z540">
        <v>325.54399999999998</v>
      </c>
      <c r="AB540" s="1">
        <v>43011</v>
      </c>
      <c r="AC540">
        <v>-4.1900000000000004</v>
      </c>
    </row>
    <row r="541" spans="2:29" x14ac:dyDescent="0.45">
      <c r="B541" s="1">
        <v>42999</v>
      </c>
      <c r="C541">
        <v>4.45</v>
      </c>
      <c r="E541" s="1">
        <v>43024</v>
      </c>
      <c r="F541">
        <v>58.2</v>
      </c>
      <c r="H541" t="s">
        <v>2248</v>
      </c>
      <c r="I541">
        <v>2.2827999999999999</v>
      </c>
      <c r="J541">
        <v>0.58690356959214396</v>
      </c>
      <c r="L541" s="1">
        <v>42999</v>
      </c>
      <c r="M541">
        <v>9.67</v>
      </c>
      <c r="O541" s="1">
        <v>43025</v>
      </c>
      <c r="P541">
        <v>2.2827999999999999</v>
      </c>
      <c r="Q541">
        <v>1.8058000000000001</v>
      </c>
      <c r="R541">
        <v>0.47699999999999998</v>
      </c>
      <c r="T541" t="s">
        <v>2229</v>
      </c>
      <c r="U541">
        <v>2508.2399999999998</v>
      </c>
      <c r="V541">
        <v>0.83009622533081195</v>
      </c>
      <c r="W541">
        <v>6.9338749999999996</v>
      </c>
      <c r="Y541" s="1">
        <v>42992</v>
      </c>
      <c r="Z541">
        <v>326.56</v>
      </c>
      <c r="AB541" s="1">
        <v>43010</v>
      </c>
      <c r="AC541">
        <v>-4.13</v>
      </c>
    </row>
    <row r="542" spans="2:29" x14ac:dyDescent="0.45">
      <c r="B542" s="1">
        <v>42998</v>
      </c>
      <c r="C542">
        <v>4.38</v>
      </c>
      <c r="E542" s="1">
        <v>43021</v>
      </c>
      <c r="F542">
        <v>60.6</v>
      </c>
      <c r="H542" t="s">
        <v>2247</v>
      </c>
      <c r="I542">
        <v>2.2761999999999998</v>
      </c>
      <c r="J542">
        <v>0.57381888838436301</v>
      </c>
      <c r="L542" s="1">
        <v>42998</v>
      </c>
      <c r="M542">
        <v>9.7799999999999994</v>
      </c>
      <c r="O542" s="1">
        <v>43024</v>
      </c>
      <c r="P542">
        <v>2.2761999999999998</v>
      </c>
      <c r="Q542">
        <v>1.7982</v>
      </c>
      <c r="R542">
        <v>0.47799999999999998</v>
      </c>
      <c r="T542" t="s">
        <v>2228</v>
      </c>
      <c r="U542">
        <v>2506.65</v>
      </c>
      <c r="V542">
        <v>2.1289634396150898</v>
      </c>
      <c r="W542">
        <v>6.9588130000000001</v>
      </c>
      <c r="Y542" s="1">
        <v>42991</v>
      </c>
      <c r="Z542">
        <v>322.63600000000002</v>
      </c>
      <c r="AB542" s="1">
        <v>43007</v>
      </c>
      <c r="AC542">
        <v>-4.38</v>
      </c>
    </row>
    <row r="543" spans="2:29" x14ac:dyDescent="0.45">
      <c r="B543" s="1">
        <v>42997</v>
      </c>
      <c r="C543">
        <v>4.43</v>
      </c>
      <c r="E543" s="1">
        <v>43020</v>
      </c>
      <c r="F543">
        <v>62.1</v>
      </c>
      <c r="H543" t="s">
        <v>2246</v>
      </c>
      <c r="I543">
        <v>2.2357</v>
      </c>
      <c r="J543">
        <v>0.279565108695634</v>
      </c>
      <c r="L543" s="1">
        <v>42997</v>
      </c>
      <c r="M543">
        <v>10.18</v>
      </c>
      <c r="O543" s="1">
        <v>43021</v>
      </c>
      <c r="P543">
        <v>2.2357</v>
      </c>
      <c r="Q543">
        <v>1.7533000000000001</v>
      </c>
      <c r="R543">
        <v>0.4824</v>
      </c>
      <c r="T543" t="s">
        <v>2227</v>
      </c>
      <c r="U543">
        <v>2503.87</v>
      </c>
      <c r="V543">
        <v>2.1072920116463201</v>
      </c>
      <c r="W543">
        <v>6.7874999999999996</v>
      </c>
      <c r="Y543" s="1">
        <v>42990</v>
      </c>
      <c r="Z543">
        <v>323.04500000000002</v>
      </c>
      <c r="AB543" s="1">
        <v>43006</v>
      </c>
      <c r="AC543">
        <v>-4</v>
      </c>
    </row>
    <row r="544" spans="2:29" x14ac:dyDescent="0.45">
      <c r="B544" s="1">
        <v>42996</v>
      </c>
      <c r="C544">
        <v>4.07</v>
      </c>
      <c r="E544" s="1">
        <v>43019</v>
      </c>
      <c r="F544">
        <v>62.7</v>
      </c>
      <c r="H544" t="s">
        <v>2245</v>
      </c>
      <c r="I544">
        <v>2.2768000000000002</v>
      </c>
      <c r="J544">
        <v>0.20435557247112701</v>
      </c>
      <c r="L544" s="1">
        <v>42996</v>
      </c>
      <c r="M544">
        <v>10.15</v>
      </c>
      <c r="O544" s="1">
        <v>43020</v>
      </c>
      <c r="P544">
        <v>2.2768000000000002</v>
      </c>
      <c r="Q544">
        <v>1.7737000000000001</v>
      </c>
      <c r="R544">
        <v>0.50309999999999999</v>
      </c>
      <c r="T544" t="s">
        <v>2226</v>
      </c>
      <c r="U544">
        <v>2500.23</v>
      </c>
      <c r="V544">
        <v>3.02616094355457</v>
      </c>
      <c r="W544">
        <v>6.6520000000000001</v>
      </c>
      <c r="Y544" s="1">
        <v>42989</v>
      </c>
      <c r="Z544">
        <v>326.70699999999999</v>
      </c>
      <c r="AB544" s="1">
        <v>43005</v>
      </c>
      <c r="AC544">
        <v>-4.13</v>
      </c>
    </row>
    <row r="545" spans="2:29" x14ac:dyDescent="0.45">
      <c r="B545" s="1">
        <v>42993</v>
      </c>
      <c r="C545">
        <v>3.89</v>
      </c>
      <c r="E545" s="1">
        <v>43018</v>
      </c>
      <c r="F545">
        <v>61.73</v>
      </c>
      <c r="H545" t="s">
        <v>2244</v>
      </c>
      <c r="I545">
        <v>2.3033999999999999</v>
      </c>
      <c r="J545">
        <v>0.16712809458616601</v>
      </c>
      <c r="L545" s="1">
        <v>42993</v>
      </c>
      <c r="M545">
        <v>10.17</v>
      </c>
      <c r="O545" s="1">
        <v>43019</v>
      </c>
      <c r="P545">
        <v>2.3033999999999999</v>
      </c>
      <c r="Q545">
        <v>1.7809999999999999</v>
      </c>
      <c r="R545">
        <v>0.52239999999999998</v>
      </c>
      <c r="T545" t="s">
        <v>2225</v>
      </c>
      <c r="U545">
        <v>2495.62</v>
      </c>
      <c r="V545">
        <v>8.4156627660733303</v>
      </c>
      <c r="W545">
        <v>7.0205000000000002</v>
      </c>
      <c r="Y545" s="1">
        <v>42986</v>
      </c>
      <c r="Z545">
        <v>336.75099999999998</v>
      </c>
      <c r="AB545" s="1">
        <v>43004</v>
      </c>
      <c r="AC545">
        <v>-4</v>
      </c>
    </row>
    <row r="546" spans="2:29" x14ac:dyDescent="0.45">
      <c r="B546" s="1">
        <v>42992</v>
      </c>
      <c r="C546">
        <v>4.0599999999999996</v>
      </c>
      <c r="E546" s="1">
        <v>43017</v>
      </c>
      <c r="F546">
        <v>61.9</v>
      </c>
      <c r="H546" t="s">
        <v>2243</v>
      </c>
      <c r="I546">
        <v>2.3159000000000001</v>
      </c>
      <c r="J546">
        <v>0.162179684301092</v>
      </c>
      <c r="L546" s="1">
        <v>42992</v>
      </c>
      <c r="M546">
        <v>10.44</v>
      </c>
      <c r="O546" s="1">
        <v>43018</v>
      </c>
      <c r="P546">
        <v>2.3159000000000001</v>
      </c>
      <c r="Q546">
        <v>1.7773000000000001</v>
      </c>
      <c r="R546">
        <v>0.53859999999999997</v>
      </c>
      <c r="T546" t="s">
        <v>2224</v>
      </c>
      <c r="U546">
        <v>2498.37</v>
      </c>
      <c r="V546">
        <v>8.6015478973368698</v>
      </c>
      <c r="W546">
        <v>7.1548129999999999</v>
      </c>
      <c r="Y546" s="1">
        <v>42985</v>
      </c>
      <c r="Z546">
        <v>331.904</v>
      </c>
      <c r="AB546" s="1">
        <v>43003</v>
      </c>
      <c r="AC546">
        <v>-3.5</v>
      </c>
    </row>
    <row r="547" spans="2:29" x14ac:dyDescent="0.45">
      <c r="B547" s="1">
        <v>42991</v>
      </c>
      <c r="C547">
        <v>4.01</v>
      </c>
      <c r="E547" s="1">
        <v>43014</v>
      </c>
      <c r="F547">
        <v>62.484999999999999</v>
      </c>
      <c r="H547" t="s">
        <v>2242</v>
      </c>
      <c r="I547">
        <v>2.3170000000000002</v>
      </c>
      <c r="J547">
        <v>0.15055785156101401</v>
      </c>
      <c r="L547" s="1">
        <v>42991</v>
      </c>
      <c r="M547">
        <v>10.5</v>
      </c>
      <c r="O547" s="1">
        <v>43017</v>
      </c>
      <c r="P547">
        <v>2.3170000000000002</v>
      </c>
      <c r="Q547">
        <v>1.776</v>
      </c>
      <c r="R547">
        <v>0.54100000000000004</v>
      </c>
      <c r="T547" t="s">
        <v>2223</v>
      </c>
      <c r="U547">
        <v>2496.48</v>
      </c>
      <c r="V547">
        <v>8.8747756477998596</v>
      </c>
      <c r="W547">
        <v>7.1151249999999999</v>
      </c>
      <c r="Y547" s="1">
        <v>42984</v>
      </c>
      <c r="Z547">
        <v>330.85500000000002</v>
      </c>
      <c r="AB547" s="1">
        <v>43000</v>
      </c>
      <c r="AC547">
        <v>-3.19</v>
      </c>
    </row>
    <row r="548" spans="2:29" x14ac:dyDescent="0.45">
      <c r="B548" s="1">
        <v>42990</v>
      </c>
      <c r="C548">
        <v>4.0199999999999996</v>
      </c>
      <c r="E548" s="1">
        <v>43012</v>
      </c>
      <c r="F548">
        <v>61.8</v>
      </c>
      <c r="H548" t="s">
        <v>2241</v>
      </c>
      <c r="I548">
        <v>2.3159999999999998</v>
      </c>
      <c r="J548">
        <v>0.26972961770385501</v>
      </c>
      <c r="L548" s="1">
        <v>42990</v>
      </c>
      <c r="M548">
        <v>10.58</v>
      </c>
      <c r="O548" s="1">
        <v>43014</v>
      </c>
      <c r="P548">
        <v>2.3159999999999998</v>
      </c>
      <c r="Q548">
        <v>1.7721</v>
      </c>
      <c r="R548">
        <v>0.54390000000000005</v>
      </c>
      <c r="T548" t="s">
        <v>2222</v>
      </c>
      <c r="U548">
        <v>2488.11</v>
      </c>
      <c r="V548">
        <v>8.8712804439557704</v>
      </c>
      <c r="W548">
        <v>7.4358750000000002</v>
      </c>
      <c r="Y548" s="1">
        <v>42983</v>
      </c>
      <c r="Z548">
        <v>330.69400000000002</v>
      </c>
      <c r="AB548" s="1">
        <v>42999</v>
      </c>
      <c r="AC548">
        <v>-3</v>
      </c>
    </row>
    <row r="549" spans="2:29" x14ac:dyDescent="0.45">
      <c r="B549" s="1">
        <v>42989</v>
      </c>
      <c r="C549">
        <v>4.04</v>
      </c>
      <c r="E549" s="1">
        <v>43011</v>
      </c>
      <c r="F549">
        <v>61.91</v>
      </c>
      <c r="H549" t="s">
        <v>2240</v>
      </c>
      <c r="I549">
        <v>2.3031999999999999</v>
      </c>
      <c r="J549">
        <v>0.261851739221519</v>
      </c>
      <c r="L549" s="1">
        <v>42989</v>
      </c>
      <c r="M549">
        <v>10.73</v>
      </c>
      <c r="O549" s="1">
        <v>43013</v>
      </c>
      <c r="P549">
        <v>2.3031999999999999</v>
      </c>
      <c r="Q549">
        <v>1.7617</v>
      </c>
      <c r="R549">
        <v>0.54149999999999998</v>
      </c>
      <c r="T549" t="s">
        <v>2221</v>
      </c>
      <c r="U549">
        <v>2461.4299999999998</v>
      </c>
      <c r="V549">
        <v>7.2160570361633596</v>
      </c>
      <c r="W549">
        <v>8.8193129999999993</v>
      </c>
      <c r="Y549" s="1">
        <v>42979</v>
      </c>
      <c r="Z549">
        <v>322.54500000000002</v>
      </c>
      <c r="AB549" s="1">
        <v>42998</v>
      </c>
      <c r="AC549">
        <v>-3.44</v>
      </c>
    </row>
    <row r="550" spans="2:29" x14ac:dyDescent="0.45">
      <c r="B550" s="1">
        <v>42986</v>
      </c>
      <c r="C550">
        <v>4.25</v>
      </c>
      <c r="E550" s="1">
        <v>43010</v>
      </c>
      <c r="F550">
        <v>62.3</v>
      </c>
      <c r="H550" t="s">
        <v>2239</v>
      </c>
      <c r="I550">
        <v>2.2829999999999999</v>
      </c>
      <c r="J550">
        <v>0.27273280575195602</v>
      </c>
      <c r="L550" s="1">
        <v>42986</v>
      </c>
      <c r="M550">
        <v>12.12</v>
      </c>
      <c r="O550" s="1">
        <v>43012</v>
      </c>
      <c r="P550">
        <v>2.2829999999999999</v>
      </c>
      <c r="Q550">
        <v>1.744</v>
      </c>
      <c r="R550">
        <v>0.53900000000000003</v>
      </c>
      <c r="T550" t="s">
        <v>2220</v>
      </c>
      <c r="U550">
        <v>2465.1</v>
      </c>
      <c r="V550">
        <v>7.7554764466964698</v>
      </c>
      <c r="W550">
        <v>8.4306249999999991</v>
      </c>
      <c r="Y550" s="1">
        <v>42978</v>
      </c>
      <c r="Z550">
        <v>326.09500000000003</v>
      </c>
      <c r="AB550" s="1">
        <v>42997</v>
      </c>
      <c r="AC550">
        <v>-3.63</v>
      </c>
    </row>
    <row r="551" spans="2:29" x14ac:dyDescent="0.45">
      <c r="B551" s="1">
        <v>42985</v>
      </c>
      <c r="C551">
        <v>4.1399999999999997</v>
      </c>
      <c r="E551" s="1">
        <v>43006</v>
      </c>
      <c r="F551">
        <v>61.06</v>
      </c>
      <c r="H551" t="s">
        <v>2238</v>
      </c>
      <c r="I551">
        <v>2.2816000000000001</v>
      </c>
      <c r="J551">
        <v>0.27629401610120702</v>
      </c>
      <c r="L551" s="1">
        <v>42985</v>
      </c>
      <c r="M551">
        <v>11.55</v>
      </c>
      <c r="O551" s="1">
        <v>43011</v>
      </c>
      <c r="P551">
        <v>2.2816000000000001</v>
      </c>
      <c r="Q551">
        <v>1.7363</v>
      </c>
      <c r="R551">
        <v>0.54530000000000001</v>
      </c>
      <c r="T551" t="s">
        <v>2219</v>
      </c>
      <c r="U551">
        <v>2465.54</v>
      </c>
      <c r="V551">
        <v>9.3589317188145404</v>
      </c>
      <c r="W551">
        <v>8.6376249999999999</v>
      </c>
      <c r="Y551" s="1">
        <v>42977</v>
      </c>
      <c r="Z551">
        <v>330.51299999999998</v>
      </c>
      <c r="AB551" s="1">
        <v>42996</v>
      </c>
      <c r="AC551">
        <v>-3</v>
      </c>
    </row>
    <row r="552" spans="2:29" x14ac:dyDescent="0.45">
      <c r="B552" s="1">
        <v>42984</v>
      </c>
      <c r="C552">
        <v>4.1399999999999997</v>
      </c>
      <c r="E552" s="1">
        <v>43004</v>
      </c>
      <c r="F552">
        <v>59.9</v>
      </c>
      <c r="H552" t="s">
        <v>2237</v>
      </c>
      <c r="I552">
        <v>2.2997999999999998</v>
      </c>
      <c r="J552">
        <v>0.52353879194064201</v>
      </c>
      <c r="L552" s="1">
        <v>42984</v>
      </c>
      <c r="M552">
        <v>11.63</v>
      </c>
      <c r="O552" s="1">
        <v>43010</v>
      </c>
      <c r="P552">
        <v>2.2997999999999998</v>
      </c>
      <c r="Q552">
        <v>1.7415</v>
      </c>
      <c r="R552">
        <v>0.55830000000000002</v>
      </c>
      <c r="T552" t="s">
        <v>2218</v>
      </c>
      <c r="U552">
        <v>2457.85</v>
      </c>
      <c r="V552">
        <v>9.7447367432475591</v>
      </c>
      <c r="W552">
        <v>9.4920000000000009</v>
      </c>
      <c r="Y552" s="1">
        <v>42976</v>
      </c>
      <c r="Z552">
        <v>334.79700000000003</v>
      </c>
      <c r="AB552" s="1">
        <v>42993</v>
      </c>
      <c r="AC552">
        <v>-3</v>
      </c>
    </row>
    <row r="553" spans="2:29" x14ac:dyDescent="0.45">
      <c r="B553" s="1">
        <v>42983</v>
      </c>
      <c r="C553">
        <v>4.17</v>
      </c>
      <c r="E553" s="1">
        <v>43003</v>
      </c>
      <c r="F553">
        <v>59.7</v>
      </c>
      <c r="H553" t="s">
        <v>2236</v>
      </c>
      <c r="I553">
        <v>2.2902</v>
      </c>
      <c r="J553">
        <v>0.51640318550527997</v>
      </c>
      <c r="L553" s="1">
        <v>42983</v>
      </c>
      <c r="M553">
        <v>12.23</v>
      </c>
      <c r="O553" s="1">
        <v>43007</v>
      </c>
      <c r="P553">
        <v>2.2902</v>
      </c>
      <c r="Q553">
        <v>1.742</v>
      </c>
      <c r="R553">
        <v>0.54820000000000002</v>
      </c>
      <c r="T553" t="s">
        <v>2216</v>
      </c>
      <c r="U553">
        <v>2476.5500000000002</v>
      </c>
      <c r="V553">
        <v>3.6370774518847901</v>
      </c>
      <c r="W553">
        <v>7.4046880000000002</v>
      </c>
      <c r="Y553" s="1">
        <v>42975</v>
      </c>
      <c r="Z553">
        <v>333.48399999999998</v>
      </c>
      <c r="AB553" s="1">
        <v>42992</v>
      </c>
      <c r="AC553">
        <v>-3</v>
      </c>
    </row>
    <row r="554" spans="2:29" x14ac:dyDescent="0.45">
      <c r="B554" s="1">
        <v>42979</v>
      </c>
      <c r="C554">
        <v>3.95</v>
      </c>
      <c r="E554" s="1">
        <v>43000</v>
      </c>
      <c r="F554">
        <v>59.1</v>
      </c>
      <c r="H554" t="s">
        <v>2235</v>
      </c>
      <c r="I554">
        <v>2.2681</v>
      </c>
      <c r="J554">
        <v>0.71195700946990503</v>
      </c>
      <c r="L554" s="1">
        <v>42979</v>
      </c>
      <c r="M554">
        <v>10.130000000000001</v>
      </c>
      <c r="O554" s="1">
        <v>43006</v>
      </c>
      <c r="P554">
        <v>2.2681</v>
      </c>
      <c r="Q554">
        <v>1.7035</v>
      </c>
      <c r="R554">
        <v>0.56459999999999999</v>
      </c>
      <c r="T554" t="s">
        <v>2215</v>
      </c>
      <c r="U554">
        <v>2471.65</v>
      </c>
      <c r="V554">
        <v>4.2485867080568402</v>
      </c>
      <c r="W554">
        <v>7.9918750000000003</v>
      </c>
      <c r="Y554" s="1">
        <v>42972</v>
      </c>
      <c r="Z554">
        <v>334.86200000000002</v>
      </c>
      <c r="AB554" s="1">
        <v>42991</v>
      </c>
      <c r="AC554">
        <v>-4.1900000000000004</v>
      </c>
    </row>
    <row r="555" spans="2:29" x14ac:dyDescent="0.45">
      <c r="B555" s="1">
        <v>42978</v>
      </c>
      <c r="C555">
        <v>4.09</v>
      </c>
      <c r="E555" s="1">
        <v>42999</v>
      </c>
      <c r="F555">
        <v>59.465000000000003</v>
      </c>
      <c r="H555" t="s">
        <v>2234</v>
      </c>
      <c r="I555">
        <v>2.2698999999999998</v>
      </c>
      <c r="J555">
        <v>0.79014897329554101</v>
      </c>
      <c r="L555" s="1">
        <v>42978</v>
      </c>
      <c r="M555">
        <v>10.59</v>
      </c>
      <c r="O555" s="1">
        <v>43005</v>
      </c>
      <c r="P555">
        <v>2.2698999999999998</v>
      </c>
      <c r="Q555">
        <v>1.7273000000000001</v>
      </c>
      <c r="R555">
        <v>0.54259999999999997</v>
      </c>
      <c r="T555" t="s">
        <v>2214</v>
      </c>
      <c r="U555">
        <v>2457.59</v>
      </c>
      <c r="V555">
        <v>3.0140030038361698</v>
      </c>
      <c r="W555">
        <v>8.7885000000000009</v>
      </c>
      <c r="Y555" s="1">
        <v>42971</v>
      </c>
      <c r="Z555">
        <v>337.39299999999997</v>
      </c>
      <c r="AB555" s="1">
        <v>42990</v>
      </c>
      <c r="AC555">
        <v>-4.8099999999999996</v>
      </c>
    </row>
    <row r="556" spans="2:29" x14ac:dyDescent="0.45">
      <c r="B556" s="1">
        <v>42977</v>
      </c>
      <c r="C556">
        <v>4.08</v>
      </c>
      <c r="E556" s="1">
        <v>42997</v>
      </c>
      <c r="F556">
        <v>60.5</v>
      </c>
      <c r="H556" t="s">
        <v>2233</v>
      </c>
      <c r="I556">
        <v>2.198</v>
      </c>
      <c r="J556">
        <v>0.41516061149070199</v>
      </c>
      <c r="L556" s="1">
        <v>42977</v>
      </c>
      <c r="M556">
        <v>11.22</v>
      </c>
      <c r="O556" s="1">
        <v>43004</v>
      </c>
      <c r="P556">
        <v>2.198</v>
      </c>
      <c r="Q556">
        <v>1.7067000000000001</v>
      </c>
      <c r="R556">
        <v>0.49130000000000001</v>
      </c>
      <c r="T556" t="s">
        <v>2213</v>
      </c>
      <c r="U556">
        <v>2446.3000000000002</v>
      </c>
      <c r="V556">
        <v>2.60656798682552</v>
      </c>
      <c r="W556">
        <v>9.2578750000000003</v>
      </c>
      <c r="Y556" s="1">
        <v>42970</v>
      </c>
      <c r="Z556">
        <v>340.09300000000002</v>
      </c>
      <c r="AB556" s="1">
        <v>42989</v>
      </c>
      <c r="AC556">
        <v>-4.5</v>
      </c>
    </row>
    <row r="557" spans="2:29" x14ac:dyDescent="0.45">
      <c r="B557" s="1">
        <v>42976</v>
      </c>
      <c r="C557">
        <v>4.09</v>
      </c>
      <c r="E557" s="1">
        <v>42996</v>
      </c>
      <c r="F557">
        <v>61.1</v>
      </c>
      <c r="H557" t="s">
        <v>2232</v>
      </c>
      <c r="I557">
        <v>2.1855000000000002</v>
      </c>
      <c r="J557">
        <v>0.48772772458958502</v>
      </c>
      <c r="L557" s="1">
        <v>42976</v>
      </c>
      <c r="M557">
        <v>11.7</v>
      </c>
      <c r="O557" s="1">
        <v>43003</v>
      </c>
      <c r="P557">
        <v>2.1855000000000002</v>
      </c>
      <c r="Q557">
        <v>1.6909000000000001</v>
      </c>
      <c r="R557">
        <v>0.49459999999999998</v>
      </c>
      <c r="T557" t="s">
        <v>2212</v>
      </c>
      <c r="U557">
        <v>2444.2399999999998</v>
      </c>
      <c r="V557">
        <v>3.7769001500076498</v>
      </c>
      <c r="W557">
        <v>9.1308749999999996</v>
      </c>
      <c r="Y557" s="1">
        <v>42969</v>
      </c>
      <c r="Z557">
        <v>336.846</v>
      </c>
      <c r="AB557" s="1">
        <v>42986</v>
      </c>
      <c r="AC557">
        <v>-4</v>
      </c>
    </row>
    <row r="558" spans="2:29" x14ac:dyDescent="0.45">
      <c r="B558" s="1">
        <v>42975</v>
      </c>
      <c r="C558">
        <v>4.0199999999999996</v>
      </c>
      <c r="E558" s="1">
        <v>42993</v>
      </c>
      <c r="F558">
        <v>61.5</v>
      </c>
      <c r="H558" t="s">
        <v>2231</v>
      </c>
      <c r="I558">
        <v>2.2189999999999999</v>
      </c>
      <c r="J558">
        <v>0.38898841028150899</v>
      </c>
      <c r="L558" s="1">
        <v>42975</v>
      </c>
      <c r="M558">
        <v>11.32</v>
      </c>
      <c r="O558" s="1">
        <v>43000</v>
      </c>
      <c r="P558">
        <v>2.2189999999999999</v>
      </c>
      <c r="Q558">
        <v>1.702</v>
      </c>
      <c r="R558">
        <v>0.51700000000000002</v>
      </c>
      <c r="T558" t="s">
        <v>2211</v>
      </c>
      <c r="U558">
        <v>2443.0500000000002</v>
      </c>
      <c r="V558">
        <v>9.6675087597782401</v>
      </c>
      <c r="W558">
        <v>8.937125</v>
      </c>
      <c r="Y558" s="1">
        <v>42968</v>
      </c>
      <c r="Z558">
        <v>344.911</v>
      </c>
      <c r="AB558" s="1">
        <v>42985</v>
      </c>
      <c r="AC558">
        <v>-3.75</v>
      </c>
    </row>
    <row r="559" spans="2:29" x14ac:dyDescent="0.45">
      <c r="B559" s="1">
        <v>42972</v>
      </c>
      <c r="C559">
        <v>4.0599999999999996</v>
      </c>
      <c r="E559" s="1">
        <v>42992</v>
      </c>
      <c r="F559">
        <v>61.5</v>
      </c>
      <c r="H559" t="s">
        <v>2230</v>
      </c>
      <c r="I559">
        <v>2.2484999999999999</v>
      </c>
      <c r="J559">
        <v>0.13883557421161599</v>
      </c>
      <c r="L559" s="1">
        <v>42972</v>
      </c>
      <c r="M559">
        <v>11.28</v>
      </c>
      <c r="O559" s="1">
        <v>42999</v>
      </c>
      <c r="P559">
        <v>2.2484999999999999</v>
      </c>
      <c r="Q559">
        <v>1.714</v>
      </c>
      <c r="R559">
        <v>0.53449999999999998</v>
      </c>
      <c r="T559" t="s">
        <v>2210</v>
      </c>
      <c r="U559">
        <v>2438.9699999999998</v>
      </c>
      <c r="V559">
        <v>9.6687109498552797</v>
      </c>
      <c r="W559">
        <v>9.7129999999999992</v>
      </c>
      <c r="Y559" s="1">
        <v>42965</v>
      </c>
      <c r="Z559">
        <v>345.85500000000002</v>
      </c>
      <c r="AB559" s="1">
        <v>42984</v>
      </c>
      <c r="AC559">
        <v>-3.94</v>
      </c>
    </row>
    <row r="560" spans="2:29" x14ac:dyDescent="0.45">
      <c r="B560" s="1">
        <v>42971</v>
      </c>
      <c r="C560">
        <v>4.1500000000000004</v>
      </c>
      <c r="E560" s="1">
        <v>42991</v>
      </c>
      <c r="F560">
        <v>61.6</v>
      </c>
      <c r="H560" t="s">
        <v>2229</v>
      </c>
      <c r="I560">
        <v>2.2349999999999999</v>
      </c>
      <c r="J560">
        <v>0.12895916666398399</v>
      </c>
      <c r="L560" s="1">
        <v>42971</v>
      </c>
      <c r="M560">
        <v>12.23</v>
      </c>
      <c r="O560" s="1">
        <v>42998</v>
      </c>
      <c r="P560">
        <v>2.2349999999999999</v>
      </c>
      <c r="Q560">
        <v>1.7016</v>
      </c>
      <c r="R560">
        <v>0.53339999999999999</v>
      </c>
      <c r="T560" t="s">
        <v>2209</v>
      </c>
      <c r="U560">
        <v>2444.04</v>
      </c>
      <c r="V560">
        <v>9.5961557542051992</v>
      </c>
      <c r="W560">
        <v>9.8768750000000001</v>
      </c>
      <c r="Y560" s="1">
        <v>42964</v>
      </c>
      <c r="Z560">
        <v>347.34500000000003</v>
      </c>
      <c r="AB560" s="1">
        <v>42983</v>
      </c>
      <c r="AC560">
        <v>-5.13</v>
      </c>
    </row>
    <row r="561" spans="2:29" x14ac:dyDescent="0.45">
      <c r="B561" s="1">
        <v>42970</v>
      </c>
      <c r="C561">
        <v>4.13</v>
      </c>
      <c r="E561" s="1">
        <v>42990</v>
      </c>
      <c r="F561">
        <v>61.9</v>
      </c>
      <c r="H561" t="s">
        <v>2228</v>
      </c>
      <c r="I561">
        <v>2.2084999999999999</v>
      </c>
      <c r="J561">
        <v>0.13391763637899001</v>
      </c>
      <c r="L561" s="1">
        <v>42970</v>
      </c>
      <c r="M561">
        <v>12.25</v>
      </c>
      <c r="O561" s="1">
        <v>42997</v>
      </c>
      <c r="P561">
        <v>2.2084999999999999</v>
      </c>
      <c r="Q561">
        <v>1.6627000000000001</v>
      </c>
      <c r="R561">
        <v>0.54579999999999995</v>
      </c>
      <c r="T561" t="s">
        <v>2208</v>
      </c>
      <c r="U561">
        <v>2452.5100000000002</v>
      </c>
      <c r="V561">
        <v>17.027730053070201</v>
      </c>
      <c r="W561">
        <v>9.0686879999999999</v>
      </c>
      <c r="Y561" s="1">
        <v>42963</v>
      </c>
      <c r="Z561">
        <v>334.11200000000002</v>
      </c>
      <c r="AB561" s="1">
        <v>42979</v>
      </c>
      <c r="AC561">
        <v>-5</v>
      </c>
    </row>
    <row r="562" spans="2:29" x14ac:dyDescent="0.45">
      <c r="B562" s="1">
        <v>42969</v>
      </c>
      <c r="C562">
        <v>4.03</v>
      </c>
      <c r="E562" s="1">
        <v>42989</v>
      </c>
      <c r="F562">
        <v>64.209999999999994</v>
      </c>
      <c r="H562" t="s">
        <v>2227</v>
      </c>
      <c r="I562">
        <v>2.1989000000000001</v>
      </c>
      <c r="J562">
        <v>0.14865121369613801</v>
      </c>
      <c r="L562" s="1">
        <v>42969</v>
      </c>
      <c r="M562">
        <v>11.35</v>
      </c>
      <c r="O562" s="1">
        <v>42996</v>
      </c>
      <c r="P562">
        <v>2.1989000000000001</v>
      </c>
      <c r="Q562">
        <v>1.655</v>
      </c>
      <c r="R562">
        <v>0.54390000000000005</v>
      </c>
      <c r="T562" t="s">
        <v>2207</v>
      </c>
      <c r="U562">
        <v>2428.37</v>
      </c>
      <c r="V562">
        <v>12.9636509476783</v>
      </c>
      <c r="W562">
        <v>10.7675</v>
      </c>
      <c r="Y562" s="1">
        <v>42962</v>
      </c>
      <c r="Z562">
        <v>333.22300000000001</v>
      </c>
      <c r="AB562" s="1">
        <v>42978</v>
      </c>
      <c r="AC562">
        <v>-5.19</v>
      </c>
    </row>
    <row r="563" spans="2:29" x14ac:dyDescent="0.45">
      <c r="B563" s="1">
        <v>42968</v>
      </c>
      <c r="C563">
        <v>4.08</v>
      </c>
      <c r="E563" s="1">
        <v>42985</v>
      </c>
      <c r="F563">
        <v>63.4</v>
      </c>
      <c r="H563" t="s">
        <v>2226</v>
      </c>
      <c r="I563">
        <v>2.173</v>
      </c>
      <c r="J563">
        <v>0.184353238828799</v>
      </c>
      <c r="L563" s="1">
        <v>42968</v>
      </c>
      <c r="M563">
        <v>13.19</v>
      </c>
      <c r="O563" s="1">
        <v>42993</v>
      </c>
      <c r="P563">
        <v>2.173</v>
      </c>
      <c r="Q563">
        <v>1.6378999999999999</v>
      </c>
      <c r="R563">
        <v>0.53510000000000002</v>
      </c>
      <c r="T563" t="s">
        <v>2206</v>
      </c>
      <c r="U563">
        <v>2425.5500000000002</v>
      </c>
      <c r="V563">
        <v>12.4836923349337</v>
      </c>
      <c r="W563">
        <v>10.95313</v>
      </c>
      <c r="Y563" s="1">
        <v>42961</v>
      </c>
      <c r="Z563">
        <v>335.447</v>
      </c>
      <c r="AB563" s="1">
        <v>42977</v>
      </c>
      <c r="AC563">
        <v>-5.38</v>
      </c>
    </row>
    <row r="564" spans="2:29" x14ac:dyDescent="0.45">
      <c r="B564" s="1">
        <v>42965</v>
      </c>
      <c r="C564">
        <v>4</v>
      </c>
      <c r="E564" s="1">
        <v>42984</v>
      </c>
      <c r="F564">
        <v>63.552799999999998</v>
      </c>
      <c r="H564" t="s">
        <v>2225</v>
      </c>
      <c r="I564">
        <v>2.1556000000000002</v>
      </c>
      <c r="J564">
        <v>0.445853787692784</v>
      </c>
      <c r="L564" s="1">
        <v>42965</v>
      </c>
      <c r="M564">
        <v>14.26</v>
      </c>
      <c r="O564" s="1">
        <v>42992</v>
      </c>
      <c r="P564">
        <v>2.1556000000000002</v>
      </c>
      <c r="Q564">
        <v>1.6125</v>
      </c>
      <c r="R564">
        <v>0.54310000000000003</v>
      </c>
      <c r="T564" t="s">
        <v>2205</v>
      </c>
      <c r="U564">
        <v>2430.0100000000002</v>
      </c>
      <c r="V564">
        <v>17.1349344770268</v>
      </c>
      <c r="W564">
        <v>11.26313</v>
      </c>
      <c r="Y564" s="1">
        <v>42958</v>
      </c>
      <c r="Z564">
        <v>343.56299999999999</v>
      </c>
      <c r="AB564" s="1">
        <v>42976</v>
      </c>
      <c r="AC564">
        <v>-5.94</v>
      </c>
    </row>
    <row r="565" spans="2:29" x14ac:dyDescent="0.45">
      <c r="B565" s="1">
        <v>42964</v>
      </c>
      <c r="C565">
        <v>4.01</v>
      </c>
      <c r="E565" s="1">
        <v>42983</v>
      </c>
      <c r="F565">
        <v>63.9</v>
      </c>
      <c r="H565" t="s">
        <v>2224</v>
      </c>
      <c r="I565">
        <v>2.1478999999999999</v>
      </c>
      <c r="J565">
        <v>0.429896033943096</v>
      </c>
      <c r="L565" s="1">
        <v>42964</v>
      </c>
      <c r="M565">
        <v>15.55</v>
      </c>
      <c r="O565" s="1">
        <v>42991</v>
      </c>
      <c r="P565">
        <v>2.1478999999999999</v>
      </c>
      <c r="Q565">
        <v>1.5885</v>
      </c>
      <c r="R565">
        <v>0.55940000000000001</v>
      </c>
      <c r="T565" t="s">
        <v>2204</v>
      </c>
      <c r="U565">
        <v>2468.11</v>
      </c>
      <c r="V565">
        <v>7.5985377592194503</v>
      </c>
      <c r="W565">
        <v>8.264875</v>
      </c>
      <c r="Y565" s="1">
        <v>42957</v>
      </c>
      <c r="Z565">
        <v>345.48200000000003</v>
      </c>
      <c r="AB565" s="1">
        <v>42975</v>
      </c>
      <c r="AC565">
        <v>-6.38</v>
      </c>
    </row>
    <row r="566" spans="2:29" x14ac:dyDescent="0.45">
      <c r="B566" s="1">
        <v>42963</v>
      </c>
      <c r="C566">
        <v>3.96</v>
      </c>
      <c r="E566" s="1">
        <v>42982</v>
      </c>
      <c r="F566">
        <v>61.5</v>
      </c>
      <c r="H566" t="s">
        <v>2223</v>
      </c>
      <c r="I566">
        <v>2.12</v>
      </c>
      <c r="J566">
        <v>0.92481230528145697</v>
      </c>
      <c r="L566" s="1">
        <v>42963</v>
      </c>
      <c r="M566">
        <v>11.74</v>
      </c>
      <c r="O566" s="1">
        <v>42990</v>
      </c>
      <c r="P566">
        <v>2.12</v>
      </c>
      <c r="Q566">
        <v>1.5671999999999999</v>
      </c>
      <c r="R566">
        <v>0.55279999999999996</v>
      </c>
      <c r="T566" t="s">
        <v>2203</v>
      </c>
      <c r="U566">
        <v>2464.61</v>
      </c>
      <c r="V566">
        <v>16.409531333300698</v>
      </c>
      <c r="W566">
        <v>8.5701879999999999</v>
      </c>
      <c r="Y566" s="1">
        <v>42956</v>
      </c>
      <c r="Z566">
        <v>332.53</v>
      </c>
      <c r="AB566" s="1">
        <v>42972</v>
      </c>
      <c r="AC566">
        <v>-5.88</v>
      </c>
    </row>
    <row r="567" spans="2:29" x14ac:dyDescent="0.45">
      <c r="B567" s="1">
        <v>42962</v>
      </c>
      <c r="C567">
        <v>4.09</v>
      </c>
      <c r="E567" s="1">
        <v>42979</v>
      </c>
      <c r="F567">
        <v>61.6</v>
      </c>
      <c r="H567" t="s">
        <v>2222</v>
      </c>
      <c r="I567">
        <v>2.0865</v>
      </c>
      <c r="J567">
        <v>0.98020256409921103</v>
      </c>
      <c r="L567" s="1">
        <v>42962</v>
      </c>
      <c r="M567">
        <v>12.04</v>
      </c>
      <c r="O567" s="1">
        <v>42989</v>
      </c>
      <c r="P567">
        <v>2.0865</v>
      </c>
      <c r="Q567">
        <v>1.5479000000000001</v>
      </c>
      <c r="R567">
        <v>0.53859999999999997</v>
      </c>
      <c r="T567" t="s">
        <v>2202</v>
      </c>
      <c r="U567">
        <v>2465.84</v>
      </c>
      <c r="V567">
        <v>16.4131354460994</v>
      </c>
      <c r="W567">
        <v>8.6648750000000003</v>
      </c>
      <c r="Y567" s="1">
        <v>42955</v>
      </c>
      <c r="Z567">
        <v>328.54899999999998</v>
      </c>
      <c r="AB567" s="1">
        <v>42971</v>
      </c>
      <c r="AC567">
        <v>-6</v>
      </c>
    </row>
    <row r="568" spans="2:29" x14ac:dyDescent="0.45">
      <c r="B568" s="1">
        <v>42961</v>
      </c>
      <c r="C568">
        <v>4.0999999999999996</v>
      </c>
      <c r="E568" s="1">
        <v>42978</v>
      </c>
      <c r="F568">
        <v>63.1</v>
      </c>
      <c r="H568" t="s">
        <v>2221</v>
      </c>
      <c r="I568">
        <v>2.0127999999999999</v>
      </c>
      <c r="J568">
        <v>1.1749108051252199</v>
      </c>
      <c r="L568" s="1">
        <v>42961</v>
      </c>
      <c r="M568">
        <v>12.33</v>
      </c>
      <c r="O568" s="1">
        <v>42986</v>
      </c>
      <c r="P568">
        <v>2.0127999999999999</v>
      </c>
      <c r="Q568">
        <v>1.5018</v>
      </c>
      <c r="R568">
        <v>0.51100000000000001</v>
      </c>
      <c r="T568" t="s">
        <v>2201</v>
      </c>
      <c r="U568">
        <v>2441.3200000000002</v>
      </c>
      <c r="V568">
        <v>11.6085257007769</v>
      </c>
      <c r="W568">
        <v>11.075810000000001</v>
      </c>
      <c r="Y568" s="1">
        <v>42954</v>
      </c>
      <c r="Z568">
        <v>322.041</v>
      </c>
      <c r="AB568" s="1">
        <v>42970</v>
      </c>
      <c r="AC568">
        <v>-6.38</v>
      </c>
    </row>
    <row r="569" spans="2:29" x14ac:dyDescent="0.45">
      <c r="B569" s="1">
        <v>42958</v>
      </c>
      <c r="C569">
        <v>4.21</v>
      </c>
      <c r="E569" s="1">
        <v>42977</v>
      </c>
      <c r="F569">
        <v>63.5</v>
      </c>
      <c r="H569" t="s">
        <v>2220</v>
      </c>
      <c r="I569">
        <v>2.0021</v>
      </c>
      <c r="J569">
        <v>1.14856475655489</v>
      </c>
      <c r="L569" s="1">
        <v>42958</v>
      </c>
      <c r="M569">
        <v>15.51</v>
      </c>
      <c r="O569" s="1">
        <v>42985</v>
      </c>
      <c r="P569">
        <v>2.0021</v>
      </c>
      <c r="Q569">
        <v>1.5057</v>
      </c>
      <c r="R569">
        <v>0.49640000000000001</v>
      </c>
      <c r="T569" t="s">
        <v>2200</v>
      </c>
      <c r="U569">
        <v>2438.21</v>
      </c>
      <c r="V569">
        <v>11.758151176238799</v>
      </c>
      <c r="W569">
        <v>11.55213</v>
      </c>
      <c r="Y569" s="1">
        <v>42951</v>
      </c>
      <c r="Z569">
        <v>321.839</v>
      </c>
      <c r="AB569" s="1">
        <v>42969</v>
      </c>
      <c r="AC569">
        <v>-5.75</v>
      </c>
    </row>
    <row r="570" spans="2:29" x14ac:dyDescent="0.45">
      <c r="B570" s="1">
        <v>42957</v>
      </c>
      <c r="C570">
        <v>4.25</v>
      </c>
      <c r="E570" s="1">
        <v>42976</v>
      </c>
      <c r="F570">
        <v>63.3</v>
      </c>
      <c r="H570" t="s">
        <v>2219</v>
      </c>
      <c r="I570">
        <v>2.0649999999999999</v>
      </c>
      <c r="J570">
        <v>1.22030201179872</v>
      </c>
      <c r="L570" s="1">
        <v>42957</v>
      </c>
      <c r="M570">
        <v>16.04</v>
      </c>
      <c r="O570" s="1">
        <v>42984</v>
      </c>
      <c r="P570">
        <v>2.0649999999999999</v>
      </c>
      <c r="Q570">
        <v>1.534</v>
      </c>
      <c r="R570">
        <v>0.53100000000000003</v>
      </c>
      <c r="T570" t="s">
        <v>2199</v>
      </c>
      <c r="U570">
        <v>2474.02</v>
      </c>
      <c r="V570">
        <v>3.23900946728057</v>
      </c>
      <c r="W570">
        <v>7.8615000000000004</v>
      </c>
      <c r="Y570" s="1">
        <v>42950</v>
      </c>
      <c r="Z570">
        <v>320.96899999999999</v>
      </c>
      <c r="AB570" s="1">
        <v>42968</v>
      </c>
      <c r="AC570">
        <v>-5.75</v>
      </c>
    </row>
    <row r="571" spans="2:29" x14ac:dyDescent="0.45">
      <c r="B571" s="1">
        <v>42956</v>
      </c>
      <c r="C571">
        <v>4.09</v>
      </c>
      <c r="E571" s="1">
        <v>42975</v>
      </c>
      <c r="F571">
        <v>62.051499999999997</v>
      </c>
      <c r="H571" t="s">
        <v>2218</v>
      </c>
      <c r="I571">
        <v>2.0097</v>
      </c>
      <c r="J571">
        <v>1.0655722719115199</v>
      </c>
      <c r="L571" s="1">
        <v>42956</v>
      </c>
      <c r="M571">
        <v>11.11</v>
      </c>
      <c r="O571" s="1">
        <v>42983</v>
      </c>
      <c r="P571">
        <v>2.0097</v>
      </c>
      <c r="Q571">
        <v>1.5093000000000001</v>
      </c>
      <c r="R571">
        <v>0.50039999999999996</v>
      </c>
      <c r="T571" t="s">
        <v>2198</v>
      </c>
      <c r="U571">
        <v>2474.92</v>
      </c>
      <c r="V571">
        <v>3.7937540020815499</v>
      </c>
      <c r="W571">
        <v>7.7808130000000002</v>
      </c>
      <c r="Y571" s="1">
        <v>42949</v>
      </c>
      <c r="Z571">
        <v>317.197</v>
      </c>
      <c r="AB571" s="1">
        <v>42965</v>
      </c>
      <c r="AC571">
        <v>-5.13</v>
      </c>
    </row>
    <row r="572" spans="2:29" x14ac:dyDescent="0.45">
      <c r="B572" s="1">
        <v>42955</v>
      </c>
      <c r="C572">
        <v>4.05</v>
      </c>
      <c r="E572" s="1">
        <v>42972</v>
      </c>
      <c r="F572">
        <v>61.9</v>
      </c>
      <c r="H572" t="s">
        <v>2217</v>
      </c>
      <c r="I572">
        <v>2.117</v>
      </c>
      <c r="J572">
        <v>0.44364302466435701</v>
      </c>
      <c r="L572" s="1">
        <v>42955</v>
      </c>
      <c r="M572">
        <v>10.96</v>
      </c>
      <c r="O572" s="1">
        <v>42982</v>
      </c>
      <c r="P572">
        <v>2.117</v>
      </c>
      <c r="Q572">
        <v>1.542</v>
      </c>
      <c r="R572">
        <v>0.57499999999999996</v>
      </c>
      <c r="T572" t="s">
        <v>2197</v>
      </c>
      <c r="U572">
        <v>2480.91</v>
      </c>
      <c r="V572">
        <v>3.0088636455002198</v>
      </c>
      <c r="W572">
        <v>6.8371880000000003</v>
      </c>
      <c r="Y572" s="1">
        <v>42948</v>
      </c>
      <c r="Z572">
        <v>317.89600000000002</v>
      </c>
      <c r="AB572" s="1">
        <v>42964</v>
      </c>
      <c r="AC572">
        <v>-5</v>
      </c>
    </row>
    <row r="573" spans="2:29" x14ac:dyDescent="0.45">
      <c r="B573" s="1">
        <v>42954</v>
      </c>
      <c r="C573">
        <v>3.94</v>
      </c>
      <c r="E573" s="1">
        <v>42971</v>
      </c>
      <c r="F573">
        <v>64.099999999999994</v>
      </c>
      <c r="H573" t="s">
        <v>2216</v>
      </c>
      <c r="I573">
        <v>2.1171000000000002</v>
      </c>
      <c r="J573">
        <v>0.53937568848933104</v>
      </c>
      <c r="L573" s="1">
        <v>42954</v>
      </c>
      <c r="M573">
        <v>9.93</v>
      </c>
      <c r="O573" s="1">
        <v>42979</v>
      </c>
      <c r="P573">
        <v>2.1171000000000002</v>
      </c>
      <c r="Q573">
        <v>1.5538000000000001</v>
      </c>
      <c r="R573">
        <v>0.56330000000000002</v>
      </c>
      <c r="T573" t="s">
        <v>2196</v>
      </c>
      <c r="U573">
        <v>2476.83</v>
      </c>
      <c r="V573">
        <v>3.3338577252597799</v>
      </c>
      <c r="W573">
        <v>6.7478129999999998</v>
      </c>
      <c r="Y573" s="1">
        <v>42947</v>
      </c>
      <c r="Z573">
        <v>320.43</v>
      </c>
      <c r="AB573" s="1">
        <v>42963</v>
      </c>
      <c r="AC573">
        <v>-4.8099999999999996</v>
      </c>
    </row>
    <row r="574" spans="2:29" x14ac:dyDescent="0.45">
      <c r="B574" s="1">
        <v>42951</v>
      </c>
      <c r="C574">
        <v>3.85</v>
      </c>
      <c r="E574" s="1">
        <v>42970</v>
      </c>
      <c r="F574">
        <v>63.1</v>
      </c>
      <c r="H574" t="s">
        <v>2215</v>
      </c>
      <c r="I574">
        <v>2.0659999999999998</v>
      </c>
      <c r="J574">
        <v>0.22423900939251501</v>
      </c>
      <c r="L574" s="1">
        <v>42951</v>
      </c>
      <c r="M574">
        <v>10.029999999999999</v>
      </c>
      <c r="O574" s="1">
        <v>42978</v>
      </c>
      <c r="P574">
        <v>2.0659999999999998</v>
      </c>
      <c r="Q574">
        <v>1.5345</v>
      </c>
      <c r="R574">
        <v>0.53149999999999997</v>
      </c>
      <c r="T574" t="s">
        <v>2195</v>
      </c>
      <c r="U574">
        <v>2472.16</v>
      </c>
      <c r="V574">
        <v>3.1618451440435198</v>
      </c>
      <c r="W574">
        <v>7.2476880000000001</v>
      </c>
      <c r="Y574" s="1">
        <v>42944</v>
      </c>
      <c r="Z574">
        <v>321.13900000000001</v>
      </c>
      <c r="AB574" s="1">
        <v>42962</v>
      </c>
      <c r="AC574">
        <v>-4.88</v>
      </c>
    </row>
    <row r="575" spans="2:29" x14ac:dyDescent="0.45">
      <c r="B575" s="1">
        <v>42950</v>
      </c>
      <c r="C575">
        <v>3.91</v>
      </c>
      <c r="E575" s="1">
        <v>42969</v>
      </c>
      <c r="F575">
        <v>62</v>
      </c>
      <c r="H575" t="s">
        <v>2214</v>
      </c>
      <c r="I575">
        <v>2.0781000000000001</v>
      </c>
      <c r="J575">
        <v>0.25715779850771903</v>
      </c>
      <c r="L575" s="1">
        <v>42950</v>
      </c>
      <c r="M575">
        <v>10.44</v>
      </c>
      <c r="O575" s="1">
        <v>42977</v>
      </c>
      <c r="P575">
        <v>2.0781000000000001</v>
      </c>
      <c r="Q575">
        <v>1.5370999999999999</v>
      </c>
      <c r="R575">
        <v>0.54100000000000004</v>
      </c>
      <c r="T575" t="s">
        <v>2194</v>
      </c>
      <c r="U575">
        <v>2477.5700000000002</v>
      </c>
      <c r="V575">
        <v>2.6932005840641202</v>
      </c>
      <c r="W575">
        <v>6.8931880000000003</v>
      </c>
      <c r="Y575" s="1">
        <v>42943</v>
      </c>
      <c r="Z575">
        <v>320.78199999999998</v>
      </c>
      <c r="AB575" s="1">
        <v>42961</v>
      </c>
      <c r="AC575">
        <v>-4.5</v>
      </c>
    </row>
    <row r="576" spans="2:29" x14ac:dyDescent="0.45">
      <c r="B576" s="1">
        <v>42949</v>
      </c>
      <c r="C576">
        <v>3.91</v>
      </c>
      <c r="E576" s="1">
        <v>42968</v>
      </c>
      <c r="F576">
        <v>61.594099999999997</v>
      </c>
      <c r="H576" t="s">
        <v>2213</v>
      </c>
      <c r="I576">
        <v>2.0699999999999998</v>
      </c>
      <c r="J576">
        <v>0.42611733517112099</v>
      </c>
      <c r="L576" s="1">
        <v>42949</v>
      </c>
      <c r="M576">
        <v>10.28</v>
      </c>
      <c r="O576" s="1">
        <v>42976</v>
      </c>
      <c r="P576">
        <v>2.0699999999999998</v>
      </c>
      <c r="Q576">
        <v>1.52</v>
      </c>
      <c r="R576">
        <v>0.55000000000000004</v>
      </c>
      <c r="T576" t="s">
        <v>2193</v>
      </c>
      <c r="U576">
        <v>2476.35</v>
      </c>
      <c r="V576">
        <v>2.8195467725724499</v>
      </c>
      <c r="W576">
        <v>6.8606879999999997</v>
      </c>
      <c r="Y576" s="1">
        <v>42942</v>
      </c>
      <c r="Z576">
        <v>318.166</v>
      </c>
      <c r="AB576" s="1">
        <v>42958</v>
      </c>
      <c r="AC576">
        <v>-4</v>
      </c>
    </row>
    <row r="577" spans="2:29" x14ac:dyDescent="0.45">
      <c r="B577" s="1">
        <v>42948</v>
      </c>
      <c r="C577">
        <v>4</v>
      </c>
      <c r="E577" s="1">
        <v>42965</v>
      </c>
      <c r="F577">
        <v>61.141399999999997</v>
      </c>
      <c r="H577" t="s">
        <v>2212</v>
      </c>
      <c r="I577">
        <v>2.0954999999999999</v>
      </c>
      <c r="J577">
        <v>0.55087506145526099</v>
      </c>
      <c r="L577" s="1">
        <v>42948</v>
      </c>
      <c r="M577">
        <v>10.09</v>
      </c>
      <c r="O577" s="1">
        <v>42975</v>
      </c>
      <c r="P577">
        <v>2.0954999999999999</v>
      </c>
      <c r="Q577">
        <v>1.5456000000000001</v>
      </c>
      <c r="R577">
        <v>0.54990000000000006</v>
      </c>
      <c r="T577" t="s">
        <v>2192</v>
      </c>
      <c r="U577">
        <v>2470.3000000000002</v>
      </c>
      <c r="V577">
        <v>1.12208456035778</v>
      </c>
      <c r="W577">
        <v>7.2543749999999996</v>
      </c>
      <c r="Y577" s="1">
        <v>42941</v>
      </c>
      <c r="Z577">
        <v>319.32900000000001</v>
      </c>
      <c r="AB577" s="1">
        <v>42957</v>
      </c>
      <c r="AC577">
        <v>-3.56</v>
      </c>
    </row>
    <row r="578" spans="2:29" x14ac:dyDescent="0.45">
      <c r="B578" s="1">
        <v>42947</v>
      </c>
      <c r="C578">
        <v>3.98</v>
      </c>
      <c r="E578" s="1">
        <v>42964</v>
      </c>
      <c r="F578">
        <v>60.7</v>
      </c>
      <c r="H578" t="s">
        <v>2211</v>
      </c>
      <c r="I578">
        <v>2.1086</v>
      </c>
      <c r="J578">
        <v>0.66324684947109702</v>
      </c>
      <c r="L578" s="1">
        <v>42947</v>
      </c>
      <c r="M578">
        <v>10.26</v>
      </c>
      <c r="O578" s="1">
        <v>42972</v>
      </c>
      <c r="P578">
        <v>2.1086</v>
      </c>
      <c r="Q578">
        <v>1.5625</v>
      </c>
      <c r="R578">
        <v>0.54610000000000003</v>
      </c>
      <c r="T578" t="s">
        <v>2191</v>
      </c>
      <c r="U578">
        <v>2472.1</v>
      </c>
      <c r="V578">
        <v>3.10880508408537</v>
      </c>
      <c r="W578">
        <v>6.9433129999999998</v>
      </c>
      <c r="Y578" s="1">
        <v>42940</v>
      </c>
      <c r="Z578">
        <v>320.08499999999998</v>
      </c>
      <c r="AB578" s="1">
        <v>42956</v>
      </c>
      <c r="AC578">
        <v>-3.5</v>
      </c>
    </row>
    <row r="579" spans="2:29" x14ac:dyDescent="0.45">
      <c r="B579" s="1">
        <v>42944</v>
      </c>
      <c r="C579">
        <v>3.91</v>
      </c>
      <c r="E579" s="1">
        <v>42963</v>
      </c>
      <c r="F579">
        <v>61.5</v>
      </c>
      <c r="H579" t="s">
        <v>2210</v>
      </c>
      <c r="I579">
        <v>2.1345000000000001</v>
      </c>
      <c r="J579">
        <v>0.64261403657250005</v>
      </c>
      <c r="L579" s="1">
        <v>42944</v>
      </c>
      <c r="M579">
        <v>10.29</v>
      </c>
      <c r="O579" s="1">
        <v>42971</v>
      </c>
      <c r="P579">
        <v>2.1345000000000001</v>
      </c>
      <c r="Q579">
        <v>1.573</v>
      </c>
      <c r="R579">
        <v>0.5615</v>
      </c>
      <c r="T579" t="s">
        <v>2190</v>
      </c>
      <c r="U579">
        <v>2475.42</v>
      </c>
      <c r="V579">
        <v>2.9936807950282001</v>
      </c>
      <c r="W579">
        <v>6.9288129999999999</v>
      </c>
      <c r="Y579" s="1">
        <v>42937</v>
      </c>
      <c r="Z579">
        <v>322.858</v>
      </c>
      <c r="AB579" s="1">
        <v>42955</v>
      </c>
      <c r="AC579">
        <v>-3.81</v>
      </c>
    </row>
    <row r="580" spans="2:29" x14ac:dyDescent="0.45">
      <c r="B580" s="1">
        <v>42943</v>
      </c>
      <c r="C580">
        <v>3.9</v>
      </c>
      <c r="E580" s="1">
        <v>42962</v>
      </c>
      <c r="F580">
        <v>61.7</v>
      </c>
      <c r="H580" t="s">
        <v>2209</v>
      </c>
      <c r="I580">
        <v>2.1044999999999998</v>
      </c>
      <c r="J580">
        <v>0.56654118708763501</v>
      </c>
      <c r="L580" s="1">
        <v>42943</v>
      </c>
      <c r="M580">
        <v>10.11</v>
      </c>
      <c r="O580" s="1">
        <v>42970</v>
      </c>
      <c r="P580">
        <v>2.1044999999999998</v>
      </c>
      <c r="Q580">
        <v>1.5545</v>
      </c>
      <c r="R580">
        <v>0.55000000000000004</v>
      </c>
      <c r="T580" t="s">
        <v>2189</v>
      </c>
      <c r="U580">
        <v>2477.83</v>
      </c>
      <c r="V580">
        <v>2.8060696317365501</v>
      </c>
      <c r="W580">
        <v>6.6920000000000002</v>
      </c>
      <c r="Y580" s="1">
        <v>42936</v>
      </c>
      <c r="Z580">
        <v>319.21199999999999</v>
      </c>
      <c r="AB580" s="1">
        <v>42954</v>
      </c>
      <c r="AC580">
        <v>-4.1900000000000004</v>
      </c>
    </row>
    <row r="581" spans="2:29" x14ac:dyDescent="0.45">
      <c r="B581" s="1">
        <v>42942</v>
      </c>
      <c r="C581">
        <v>3.89</v>
      </c>
      <c r="E581" s="1">
        <v>42961</v>
      </c>
      <c r="F581">
        <v>61.7</v>
      </c>
      <c r="H581" t="s">
        <v>2208</v>
      </c>
      <c r="I581">
        <v>2.1562999999999999</v>
      </c>
      <c r="J581">
        <v>0.48811405770919197</v>
      </c>
      <c r="L581" s="1">
        <v>42942</v>
      </c>
      <c r="M581">
        <v>9.6</v>
      </c>
      <c r="O581" s="1">
        <v>42969</v>
      </c>
      <c r="P581">
        <v>2.1562999999999999</v>
      </c>
      <c r="Q581">
        <v>1.5825</v>
      </c>
      <c r="R581">
        <v>0.57379999999999998</v>
      </c>
      <c r="T581" t="s">
        <v>2188</v>
      </c>
      <c r="U581">
        <v>2477.13</v>
      </c>
      <c r="V581">
        <v>2.8493029806857102</v>
      </c>
      <c r="W581">
        <v>6.7458130000000001</v>
      </c>
      <c r="Y581" s="1">
        <v>42935</v>
      </c>
      <c r="Z581">
        <v>320.54399999999998</v>
      </c>
      <c r="AB581" s="1">
        <v>42951</v>
      </c>
      <c r="AC581">
        <v>-3.37</v>
      </c>
    </row>
    <row r="582" spans="2:29" x14ac:dyDescent="0.45">
      <c r="B582" s="1">
        <v>42941</v>
      </c>
      <c r="C582">
        <v>4.09</v>
      </c>
      <c r="E582" s="1">
        <v>42958</v>
      </c>
      <c r="F582">
        <v>63.633299999999998</v>
      </c>
      <c r="H582" t="s">
        <v>2207</v>
      </c>
      <c r="I582">
        <v>2.1263000000000001</v>
      </c>
      <c r="J582">
        <v>0.40502288001214698</v>
      </c>
      <c r="L582" s="1">
        <v>42941</v>
      </c>
      <c r="M582">
        <v>9.43</v>
      </c>
      <c r="O582" s="1">
        <v>42968</v>
      </c>
      <c r="P582">
        <v>2.1263000000000001</v>
      </c>
      <c r="Q582">
        <v>1.5620000000000001</v>
      </c>
      <c r="R582">
        <v>0.56430000000000002</v>
      </c>
      <c r="T582" t="s">
        <v>2187</v>
      </c>
      <c r="U582">
        <v>2469.91</v>
      </c>
      <c r="V582">
        <v>4.78738032445405</v>
      </c>
      <c r="W582">
        <v>6.8941249999999998</v>
      </c>
      <c r="Y582" s="1">
        <v>42934</v>
      </c>
      <c r="Z582">
        <v>322.71600000000001</v>
      </c>
      <c r="AB582" s="1">
        <v>42950</v>
      </c>
      <c r="AC582">
        <v>-2.88</v>
      </c>
    </row>
    <row r="583" spans="2:29" x14ac:dyDescent="0.45">
      <c r="B583" s="1">
        <v>42940</v>
      </c>
      <c r="C583">
        <v>3.94</v>
      </c>
      <c r="E583" s="1">
        <v>42957</v>
      </c>
      <c r="F583">
        <v>63.914700000000003</v>
      </c>
      <c r="H583" t="s">
        <v>2206</v>
      </c>
      <c r="I583">
        <v>2.1436999999999999</v>
      </c>
      <c r="J583">
        <v>0.72910912534864702</v>
      </c>
      <c r="L583" s="1">
        <v>42940</v>
      </c>
      <c r="M583">
        <v>9.43</v>
      </c>
      <c r="O583" s="1">
        <v>42965</v>
      </c>
      <c r="P583">
        <v>2.1436999999999999</v>
      </c>
      <c r="Q583">
        <v>1.5750999999999999</v>
      </c>
      <c r="R583">
        <v>0.56859999999999999</v>
      </c>
      <c r="T583" t="s">
        <v>2186</v>
      </c>
      <c r="U583">
        <v>2472.54</v>
      </c>
      <c r="V583">
        <v>4.3510475138607898</v>
      </c>
      <c r="W583">
        <v>6.6736250000000004</v>
      </c>
      <c r="Y583" s="1">
        <v>42933</v>
      </c>
      <c r="Z583">
        <v>322.40699999999998</v>
      </c>
      <c r="AB583" s="1">
        <v>42949</v>
      </c>
      <c r="AC583">
        <v>-3.75</v>
      </c>
    </row>
    <row r="584" spans="2:29" x14ac:dyDescent="0.45">
      <c r="B584" s="1">
        <v>42937</v>
      </c>
      <c r="C584">
        <v>3.89</v>
      </c>
      <c r="E584" s="1">
        <v>42956</v>
      </c>
      <c r="F584">
        <v>61.9</v>
      </c>
      <c r="H584" t="s">
        <v>2205</v>
      </c>
      <c r="I584">
        <v>2.1358000000000001</v>
      </c>
      <c r="J584">
        <v>0.77133464419364395</v>
      </c>
      <c r="L584" s="1">
        <v>42937</v>
      </c>
      <c r="M584">
        <v>9.36</v>
      </c>
      <c r="O584" s="1">
        <v>42964</v>
      </c>
      <c r="P584">
        <v>2.1358000000000001</v>
      </c>
      <c r="Q584">
        <v>1.5738000000000001</v>
      </c>
      <c r="R584">
        <v>0.56200000000000006</v>
      </c>
      <c r="T584" t="s">
        <v>2185</v>
      </c>
      <c r="U584">
        <v>2473.4499999999998</v>
      </c>
      <c r="V584">
        <v>4.2489249593483196</v>
      </c>
      <c r="W584">
        <v>6.9728130000000004</v>
      </c>
      <c r="Y584" s="1">
        <v>42930</v>
      </c>
      <c r="Z584">
        <v>325.28899999999999</v>
      </c>
      <c r="AB584" s="1">
        <v>42948</v>
      </c>
      <c r="AC584">
        <v>-4.5</v>
      </c>
    </row>
    <row r="585" spans="2:29" x14ac:dyDescent="0.45">
      <c r="B585" s="1">
        <v>42936</v>
      </c>
      <c r="C585">
        <v>3.87</v>
      </c>
      <c r="E585" s="1">
        <v>42955</v>
      </c>
      <c r="F585">
        <v>60.5779</v>
      </c>
      <c r="H585" t="s">
        <v>2204</v>
      </c>
      <c r="I585">
        <v>2.1755</v>
      </c>
      <c r="J585">
        <v>0.68648582165499705</v>
      </c>
      <c r="L585" s="1">
        <v>42936</v>
      </c>
      <c r="M585">
        <v>9.58</v>
      </c>
      <c r="O585" s="1">
        <v>42963</v>
      </c>
      <c r="P585">
        <v>2.1755</v>
      </c>
      <c r="Q585">
        <v>1.5889</v>
      </c>
      <c r="R585">
        <v>0.58660000000000001</v>
      </c>
      <c r="T585" t="s">
        <v>2184</v>
      </c>
      <c r="U585">
        <v>2473.83</v>
      </c>
      <c r="V585">
        <v>4.4552285575805302</v>
      </c>
      <c r="W585">
        <v>7.1026879999999997</v>
      </c>
      <c r="Y585" s="1">
        <v>42929</v>
      </c>
      <c r="Z585">
        <v>327.42500000000001</v>
      </c>
      <c r="AB585" s="1">
        <v>42947</v>
      </c>
      <c r="AC585">
        <v>-4.63</v>
      </c>
    </row>
    <row r="586" spans="2:29" x14ac:dyDescent="0.45">
      <c r="B586" s="1">
        <v>42935</v>
      </c>
      <c r="C586">
        <v>3.93</v>
      </c>
      <c r="E586" s="1">
        <v>42954</v>
      </c>
      <c r="F586">
        <v>60.2</v>
      </c>
      <c r="H586" t="s">
        <v>2203</v>
      </c>
      <c r="I586">
        <v>2.2237</v>
      </c>
      <c r="J586">
        <v>0.70814654792164</v>
      </c>
      <c r="L586" s="1">
        <v>42935</v>
      </c>
      <c r="M586">
        <v>9.7899999999999991</v>
      </c>
      <c r="O586" s="1">
        <v>42962</v>
      </c>
      <c r="P586">
        <v>2.2237</v>
      </c>
      <c r="Q586">
        <v>1.6062000000000001</v>
      </c>
      <c r="R586">
        <v>0.61750000000000005</v>
      </c>
      <c r="T586" t="s">
        <v>2183</v>
      </c>
      <c r="U586">
        <v>2460.61</v>
      </c>
      <c r="V586">
        <v>3.3662740633971602</v>
      </c>
      <c r="W586">
        <v>7.2168749999999999</v>
      </c>
      <c r="Y586" s="1">
        <v>42928</v>
      </c>
      <c r="Z586">
        <v>332.47699999999998</v>
      </c>
      <c r="AB586" s="1">
        <v>42944</v>
      </c>
      <c r="AC586">
        <v>-4.25</v>
      </c>
    </row>
    <row r="587" spans="2:29" x14ac:dyDescent="0.45">
      <c r="B587" s="1">
        <v>42934</v>
      </c>
      <c r="C587">
        <v>3.96</v>
      </c>
      <c r="E587" s="1">
        <v>42951</v>
      </c>
      <c r="F587">
        <v>60</v>
      </c>
      <c r="H587" t="s">
        <v>2202</v>
      </c>
      <c r="I587">
        <v>2.1745999999999999</v>
      </c>
      <c r="J587">
        <v>0.50121226374993499</v>
      </c>
      <c r="L587" s="1">
        <v>42934</v>
      </c>
      <c r="M587">
        <v>9.89</v>
      </c>
      <c r="O587" s="1">
        <v>42961</v>
      </c>
      <c r="P587">
        <v>2.1745999999999999</v>
      </c>
      <c r="Q587">
        <v>1.5760000000000001</v>
      </c>
      <c r="R587">
        <v>0.59860000000000002</v>
      </c>
      <c r="T587" t="s">
        <v>2182</v>
      </c>
      <c r="U587">
        <v>2459.14</v>
      </c>
      <c r="V587">
        <v>5.1740668264430703</v>
      </c>
      <c r="W587">
        <v>7.1665000000000001</v>
      </c>
      <c r="Y587" s="1">
        <v>42927</v>
      </c>
      <c r="Z587">
        <v>341.12400000000002</v>
      </c>
      <c r="AB587" s="1">
        <v>42943</v>
      </c>
      <c r="AC587">
        <v>-3.75</v>
      </c>
    </row>
    <row r="588" spans="2:29" x14ac:dyDescent="0.45">
      <c r="B588" s="1">
        <v>42933</v>
      </c>
      <c r="C588">
        <v>4.05</v>
      </c>
      <c r="E588" s="1">
        <v>42950</v>
      </c>
      <c r="F588">
        <v>60.2</v>
      </c>
      <c r="H588" t="s">
        <v>2201</v>
      </c>
      <c r="I588">
        <v>2.15</v>
      </c>
      <c r="J588">
        <v>0.42460373683392699</v>
      </c>
      <c r="L588" s="1">
        <v>42933</v>
      </c>
      <c r="M588">
        <v>9.82</v>
      </c>
      <c r="O588" s="1">
        <v>42958</v>
      </c>
      <c r="P588">
        <v>2.15</v>
      </c>
      <c r="Q588">
        <v>1.5544</v>
      </c>
      <c r="R588">
        <v>0.59560000000000002</v>
      </c>
      <c r="T588" t="s">
        <v>2181</v>
      </c>
      <c r="U588">
        <v>2459.27</v>
      </c>
      <c r="V588">
        <v>5.6158762025982298</v>
      </c>
      <c r="W588">
        <v>6.8516250000000003</v>
      </c>
      <c r="Y588" s="1">
        <v>42926</v>
      </c>
      <c r="Z588">
        <v>341.20699999999999</v>
      </c>
      <c r="AB588" s="1">
        <v>42942</v>
      </c>
      <c r="AC588">
        <v>-4</v>
      </c>
    </row>
    <row r="589" spans="2:29" x14ac:dyDescent="0.45">
      <c r="B589" s="1">
        <v>42930</v>
      </c>
      <c r="C589">
        <v>4.1500000000000004</v>
      </c>
      <c r="E589" s="1">
        <v>42949</v>
      </c>
      <c r="F589">
        <v>60.6</v>
      </c>
      <c r="H589" t="s">
        <v>2200</v>
      </c>
      <c r="I589">
        <v>2.1619999999999999</v>
      </c>
      <c r="J589">
        <v>0.42271353578201698</v>
      </c>
      <c r="L589" s="1">
        <v>42930</v>
      </c>
      <c r="M589">
        <v>9.51</v>
      </c>
      <c r="O589" s="1">
        <v>42957</v>
      </c>
      <c r="P589">
        <v>2.1619999999999999</v>
      </c>
      <c r="Q589">
        <v>1.5852999999999999</v>
      </c>
      <c r="R589">
        <v>0.57669999999999999</v>
      </c>
      <c r="T589" t="s">
        <v>2180</v>
      </c>
      <c r="U589">
        <v>2447.83</v>
      </c>
      <c r="V589">
        <v>5.6135645747108098</v>
      </c>
      <c r="W589">
        <v>7.1859999999999999</v>
      </c>
      <c r="Y589" s="1">
        <v>42923</v>
      </c>
      <c r="Z589">
        <v>342.94499999999999</v>
      </c>
      <c r="AB589" s="1">
        <v>42941</v>
      </c>
      <c r="AC589">
        <v>-3.75</v>
      </c>
    </row>
    <row r="590" spans="2:29" x14ac:dyDescent="0.45">
      <c r="B590" s="1">
        <v>42929</v>
      </c>
      <c r="C590">
        <v>4.1500000000000004</v>
      </c>
      <c r="E590" s="1">
        <v>42948</v>
      </c>
      <c r="F590">
        <v>60.5</v>
      </c>
      <c r="H590" t="s">
        <v>2199</v>
      </c>
      <c r="I590">
        <v>2.2134999999999998</v>
      </c>
      <c r="J590">
        <v>0.38904438478576903</v>
      </c>
      <c r="L590" s="1">
        <v>42929</v>
      </c>
      <c r="M590">
        <v>9.9</v>
      </c>
      <c r="O590" s="1">
        <v>42956</v>
      </c>
      <c r="P590">
        <v>2.2134999999999998</v>
      </c>
      <c r="Q590">
        <v>1.6013999999999999</v>
      </c>
      <c r="R590">
        <v>0.61209999999999998</v>
      </c>
      <c r="T590" t="s">
        <v>2179</v>
      </c>
      <c r="U590">
        <v>2443.25</v>
      </c>
      <c r="V590">
        <v>6.4191260992115797</v>
      </c>
      <c r="W590">
        <v>7.6121879999999997</v>
      </c>
      <c r="Y590" s="1">
        <v>42922</v>
      </c>
      <c r="Z590">
        <v>347.983</v>
      </c>
      <c r="AB590" s="1">
        <v>42940</v>
      </c>
      <c r="AC590">
        <v>-3.75</v>
      </c>
    </row>
    <row r="591" spans="2:29" x14ac:dyDescent="0.45">
      <c r="B591" s="1">
        <v>42928</v>
      </c>
      <c r="C591">
        <v>4.24</v>
      </c>
      <c r="E591" s="1">
        <v>42947</v>
      </c>
      <c r="F591">
        <v>60.3</v>
      </c>
      <c r="H591" t="s">
        <v>2198</v>
      </c>
      <c r="I591">
        <v>2.2250000000000001</v>
      </c>
      <c r="J591">
        <v>0.54025709929008603</v>
      </c>
      <c r="L591" s="1">
        <v>42928</v>
      </c>
      <c r="M591">
        <v>10.3</v>
      </c>
      <c r="O591" s="1">
        <v>42955</v>
      </c>
      <c r="P591">
        <v>2.2250000000000001</v>
      </c>
      <c r="Q591">
        <v>1.6113999999999999</v>
      </c>
      <c r="R591">
        <v>0.61360000000000003</v>
      </c>
      <c r="T591" t="s">
        <v>2178</v>
      </c>
      <c r="U591">
        <v>2425.5300000000002</v>
      </c>
      <c r="V591">
        <v>10.562653571485299</v>
      </c>
      <c r="W591">
        <v>8.3931249999999995</v>
      </c>
      <c r="Y591" s="1">
        <v>42921</v>
      </c>
      <c r="Z591">
        <v>340.35199999999998</v>
      </c>
      <c r="AB591" s="1">
        <v>42937</v>
      </c>
      <c r="AC591">
        <v>-3</v>
      </c>
    </row>
    <row r="592" spans="2:29" x14ac:dyDescent="0.45">
      <c r="B592" s="1">
        <v>42927</v>
      </c>
      <c r="C592">
        <v>4.28</v>
      </c>
      <c r="E592" s="1">
        <v>42944</v>
      </c>
      <c r="F592">
        <v>60.944800000000001</v>
      </c>
      <c r="H592" t="s">
        <v>2197</v>
      </c>
      <c r="I592">
        <v>2.2130000000000001</v>
      </c>
      <c r="J592">
        <v>0.57958755450176602</v>
      </c>
      <c r="L592" s="1">
        <v>42927</v>
      </c>
      <c r="M592">
        <v>10.89</v>
      </c>
      <c r="O592" s="1">
        <v>42954</v>
      </c>
      <c r="P592">
        <v>2.2130000000000001</v>
      </c>
      <c r="Q592">
        <v>1.603</v>
      </c>
      <c r="R592">
        <v>0.61</v>
      </c>
      <c r="T592" t="s">
        <v>2177</v>
      </c>
      <c r="U592">
        <v>2427.4299999999998</v>
      </c>
      <c r="V592">
        <v>10.7041530915892</v>
      </c>
      <c r="W592">
        <v>8.4085000000000001</v>
      </c>
      <c r="Y592" s="1">
        <v>42919</v>
      </c>
      <c r="Z592">
        <v>336.19400000000002</v>
      </c>
      <c r="AB592" s="1">
        <v>42936</v>
      </c>
      <c r="AC592">
        <v>-3.19</v>
      </c>
    </row>
    <row r="593" spans="2:29" x14ac:dyDescent="0.45">
      <c r="B593" s="1">
        <v>42926</v>
      </c>
      <c r="C593">
        <v>4.25</v>
      </c>
      <c r="E593" s="1">
        <v>42943</v>
      </c>
      <c r="F593">
        <v>60.6</v>
      </c>
      <c r="H593" t="s">
        <v>2196</v>
      </c>
      <c r="I593">
        <v>2.2294</v>
      </c>
      <c r="J593">
        <v>0.66353295572513704</v>
      </c>
      <c r="L593" s="1">
        <v>42926</v>
      </c>
      <c r="M593">
        <v>11.11</v>
      </c>
      <c r="O593" s="1">
        <v>42951</v>
      </c>
      <c r="P593">
        <v>2.2294</v>
      </c>
      <c r="Q593">
        <v>1.605</v>
      </c>
      <c r="R593">
        <v>0.62439999999999996</v>
      </c>
      <c r="T593" t="s">
        <v>2176</v>
      </c>
      <c r="U593">
        <v>2425.1799999999998</v>
      </c>
      <c r="V593">
        <v>10.8824224456915</v>
      </c>
      <c r="W593">
        <v>8.3058130000000006</v>
      </c>
      <c r="Y593" s="1">
        <v>42916</v>
      </c>
      <c r="Z593">
        <v>338.88099999999997</v>
      </c>
      <c r="AB593" s="1">
        <v>42935</v>
      </c>
      <c r="AC593">
        <v>-3.88</v>
      </c>
    </row>
    <row r="594" spans="2:29" x14ac:dyDescent="0.45">
      <c r="B594" s="1">
        <v>42923</v>
      </c>
      <c r="C594">
        <v>4.3099999999999996</v>
      </c>
      <c r="E594" s="1">
        <v>42942</v>
      </c>
      <c r="F594">
        <v>60.5</v>
      </c>
      <c r="H594" t="s">
        <v>2195</v>
      </c>
      <c r="I594">
        <v>2.1932999999999998</v>
      </c>
      <c r="J594">
        <v>0.52319435521929503</v>
      </c>
      <c r="L594" s="1">
        <v>42923</v>
      </c>
      <c r="M594">
        <v>11.19</v>
      </c>
      <c r="O594" s="1">
        <v>42950</v>
      </c>
      <c r="P594">
        <v>2.1932999999999998</v>
      </c>
      <c r="Q594">
        <v>1.5863</v>
      </c>
      <c r="R594">
        <v>0.60699999999999998</v>
      </c>
      <c r="T594" t="s">
        <v>2175</v>
      </c>
      <c r="U594">
        <v>2409.75</v>
      </c>
      <c r="V594">
        <v>9.03277112597981</v>
      </c>
      <c r="W594">
        <v>9.7903749999999992</v>
      </c>
      <c r="Y594" s="1">
        <v>42915</v>
      </c>
      <c r="Z594">
        <v>343.42500000000001</v>
      </c>
      <c r="AB594" s="1">
        <v>42934</v>
      </c>
      <c r="AC594">
        <v>-5.75</v>
      </c>
    </row>
    <row r="595" spans="2:29" x14ac:dyDescent="0.45">
      <c r="B595" s="1">
        <v>42922</v>
      </c>
      <c r="C595">
        <v>4.33</v>
      </c>
      <c r="E595" s="1">
        <v>42941</v>
      </c>
      <c r="F595">
        <v>61.792700000000004</v>
      </c>
      <c r="H595" t="s">
        <v>2194</v>
      </c>
      <c r="I595">
        <v>2.2342</v>
      </c>
      <c r="J595">
        <v>0.47119373227297201</v>
      </c>
      <c r="L595" s="1">
        <v>42922</v>
      </c>
      <c r="M595">
        <v>12.54</v>
      </c>
      <c r="O595" s="1">
        <v>42949</v>
      </c>
      <c r="P595">
        <v>2.2342</v>
      </c>
      <c r="Q595">
        <v>1.603</v>
      </c>
      <c r="R595">
        <v>0.63119999999999998</v>
      </c>
      <c r="T595" t="s">
        <v>2174</v>
      </c>
      <c r="U595">
        <v>2432.54</v>
      </c>
      <c r="V595">
        <v>8.4089227583316397</v>
      </c>
      <c r="W595">
        <v>8.4653749999999999</v>
      </c>
      <c r="Y595" s="1">
        <v>42914</v>
      </c>
      <c r="Z595">
        <v>335.06900000000002</v>
      </c>
      <c r="AB595" s="1">
        <v>42933</v>
      </c>
      <c r="AC595">
        <v>-5.75</v>
      </c>
    </row>
    <row r="596" spans="2:29" x14ac:dyDescent="0.45">
      <c r="B596" s="1">
        <v>42921</v>
      </c>
      <c r="C596">
        <v>4.3899999999999997</v>
      </c>
      <c r="E596" s="1">
        <v>42940</v>
      </c>
      <c r="F596">
        <v>60</v>
      </c>
      <c r="H596" t="s">
        <v>2193</v>
      </c>
      <c r="I596">
        <v>2.2090000000000001</v>
      </c>
      <c r="J596">
        <v>0.47574403131656201</v>
      </c>
      <c r="L596" s="1">
        <v>42921</v>
      </c>
      <c r="M596">
        <v>11.07</v>
      </c>
      <c r="O596" s="1">
        <v>42948</v>
      </c>
      <c r="P596">
        <v>2.2090000000000001</v>
      </c>
      <c r="Q596">
        <v>1.5863</v>
      </c>
      <c r="R596">
        <v>0.62270000000000003</v>
      </c>
      <c r="T596" t="s">
        <v>2172</v>
      </c>
      <c r="U596">
        <v>2429.0100000000002</v>
      </c>
      <c r="V596">
        <v>11.5990200692709</v>
      </c>
      <c r="W596">
        <v>8.8223129999999994</v>
      </c>
      <c r="Y596" s="1">
        <v>42913</v>
      </c>
      <c r="Z596">
        <v>342.18</v>
      </c>
      <c r="AB596" s="1">
        <v>42930</v>
      </c>
      <c r="AC596">
        <v>-5</v>
      </c>
    </row>
    <row r="597" spans="2:29" x14ac:dyDescent="0.45">
      <c r="B597" s="1">
        <v>42919</v>
      </c>
      <c r="C597">
        <v>4.43</v>
      </c>
      <c r="E597" s="1">
        <v>42937</v>
      </c>
      <c r="F597">
        <v>59.1</v>
      </c>
      <c r="H597" t="s">
        <v>2192</v>
      </c>
      <c r="I597">
        <v>2.2484999999999999</v>
      </c>
      <c r="J597">
        <v>0.53611205296405695</v>
      </c>
      <c r="L597" s="1">
        <v>42919</v>
      </c>
      <c r="M597">
        <v>11.22</v>
      </c>
      <c r="O597" s="1">
        <v>42947</v>
      </c>
      <c r="P597">
        <v>2.2484999999999999</v>
      </c>
      <c r="Q597">
        <v>1.599</v>
      </c>
      <c r="R597">
        <v>0.64949999999999997</v>
      </c>
      <c r="T597" t="s">
        <v>2171</v>
      </c>
      <c r="U597">
        <v>2423.41</v>
      </c>
      <c r="V597">
        <v>13.4644052706893</v>
      </c>
      <c r="W597">
        <v>8.6359999999999992</v>
      </c>
      <c r="Y597" s="1">
        <v>42912</v>
      </c>
      <c r="Z597">
        <v>333.76400000000001</v>
      </c>
      <c r="AB597" s="1">
        <v>42929</v>
      </c>
      <c r="AC597">
        <v>-5.13</v>
      </c>
    </row>
    <row r="598" spans="2:29" x14ac:dyDescent="0.45">
      <c r="B598" s="1">
        <v>42916</v>
      </c>
      <c r="C598">
        <v>4.37</v>
      </c>
      <c r="E598" s="1">
        <v>42936</v>
      </c>
      <c r="F598">
        <v>59.1</v>
      </c>
      <c r="H598" t="s">
        <v>2191</v>
      </c>
      <c r="I598">
        <v>2.2467000000000001</v>
      </c>
      <c r="J598">
        <v>0.93404088954035702</v>
      </c>
      <c r="L598" s="1">
        <v>42916</v>
      </c>
      <c r="M598">
        <v>11.18</v>
      </c>
      <c r="O598" s="1">
        <v>42944</v>
      </c>
      <c r="P598">
        <v>2.2467000000000001</v>
      </c>
      <c r="Q598">
        <v>1.591</v>
      </c>
      <c r="R598">
        <v>0.65569999999999995</v>
      </c>
      <c r="T598" t="s">
        <v>2170</v>
      </c>
      <c r="U598">
        <v>2419.6999999999998</v>
      </c>
      <c r="V598">
        <v>13.2524289837762</v>
      </c>
      <c r="W598">
        <v>8.8701880000000006</v>
      </c>
      <c r="Y598" s="1">
        <v>42909</v>
      </c>
      <c r="Z598">
        <v>335.44</v>
      </c>
      <c r="AB598" s="1">
        <v>42928</v>
      </c>
      <c r="AC598">
        <v>-4.63</v>
      </c>
    </row>
    <row r="599" spans="2:29" x14ac:dyDescent="0.45">
      <c r="B599" s="1">
        <v>42915</v>
      </c>
      <c r="C599">
        <v>4.34</v>
      </c>
      <c r="E599" s="1">
        <v>42935</v>
      </c>
      <c r="F599">
        <v>59.805900000000001</v>
      </c>
      <c r="H599" t="s">
        <v>2190</v>
      </c>
      <c r="I599">
        <v>2.2744</v>
      </c>
      <c r="J599">
        <v>0.85878852654966398</v>
      </c>
      <c r="L599" s="1">
        <v>42915</v>
      </c>
      <c r="M599">
        <v>11.44</v>
      </c>
      <c r="O599" s="1">
        <v>42943</v>
      </c>
      <c r="P599">
        <v>2.2744</v>
      </c>
      <c r="Q599">
        <v>1.6047</v>
      </c>
      <c r="R599">
        <v>0.66969999999999996</v>
      </c>
      <c r="T599" t="s">
        <v>2169</v>
      </c>
      <c r="U599">
        <v>2440.69</v>
      </c>
      <c r="V599">
        <v>11.152950277052801</v>
      </c>
      <c r="W599">
        <v>7.8051880000000002</v>
      </c>
      <c r="Y599" s="1">
        <v>42908</v>
      </c>
      <c r="Z599">
        <v>342.05399999999997</v>
      </c>
      <c r="AB599" s="1">
        <v>42927</v>
      </c>
      <c r="AC599">
        <v>-4.6900000000000004</v>
      </c>
    </row>
    <row r="600" spans="2:29" x14ac:dyDescent="0.45">
      <c r="B600" s="1">
        <v>42914</v>
      </c>
      <c r="C600">
        <v>4.24</v>
      </c>
      <c r="E600" s="1">
        <v>42934</v>
      </c>
      <c r="F600">
        <v>60.1</v>
      </c>
      <c r="H600" t="s">
        <v>2189</v>
      </c>
      <c r="I600">
        <v>2.2484999999999999</v>
      </c>
      <c r="J600">
        <v>0.89468965755357999</v>
      </c>
      <c r="L600" s="1">
        <v>42914</v>
      </c>
      <c r="M600">
        <v>10.029999999999999</v>
      </c>
      <c r="O600" s="1">
        <v>42942</v>
      </c>
      <c r="P600">
        <v>2.2484999999999999</v>
      </c>
      <c r="Q600">
        <v>1.5924</v>
      </c>
      <c r="R600">
        <v>0.65610000000000002</v>
      </c>
      <c r="T600" t="s">
        <v>2168</v>
      </c>
      <c r="U600">
        <v>2419.38</v>
      </c>
      <c r="V600">
        <v>7.04483236970405</v>
      </c>
      <c r="W600">
        <v>8.5741879999999995</v>
      </c>
      <c r="Y600" s="1">
        <v>42907</v>
      </c>
      <c r="Z600">
        <v>347.01100000000002</v>
      </c>
      <c r="AB600" s="1">
        <v>42926</v>
      </c>
      <c r="AC600">
        <v>-3.75</v>
      </c>
    </row>
    <row r="601" spans="2:29" x14ac:dyDescent="0.45">
      <c r="B601" s="1">
        <v>42913</v>
      </c>
      <c r="C601">
        <v>4.26</v>
      </c>
      <c r="E601" s="1">
        <v>42933</v>
      </c>
      <c r="F601">
        <v>60.619199999999999</v>
      </c>
      <c r="H601" t="s">
        <v>2188</v>
      </c>
      <c r="I601">
        <v>2.2985000000000002</v>
      </c>
      <c r="J601">
        <v>0.71152915142904705</v>
      </c>
      <c r="L601" s="1">
        <v>42913</v>
      </c>
      <c r="M601">
        <v>11.06</v>
      </c>
      <c r="O601" s="1">
        <v>42941</v>
      </c>
      <c r="P601">
        <v>2.2985000000000002</v>
      </c>
      <c r="Q601">
        <v>1.6314</v>
      </c>
      <c r="R601">
        <v>0.66710000000000003</v>
      </c>
      <c r="T601" t="s">
        <v>2167</v>
      </c>
      <c r="U601">
        <v>2439.0700000000002</v>
      </c>
      <c r="V601">
        <v>1.5866681055051799</v>
      </c>
      <c r="W601">
        <v>7.6041879999999997</v>
      </c>
      <c r="Y601" s="1">
        <v>42906</v>
      </c>
      <c r="Z601">
        <v>334.79</v>
      </c>
      <c r="AB601" s="1">
        <v>42923</v>
      </c>
      <c r="AC601">
        <v>-3.25</v>
      </c>
    </row>
    <row r="602" spans="2:29" x14ac:dyDescent="0.45">
      <c r="B602" s="1">
        <v>42912</v>
      </c>
      <c r="C602">
        <v>4.09</v>
      </c>
      <c r="E602" s="1">
        <v>42930</v>
      </c>
      <c r="F602">
        <v>61.7</v>
      </c>
      <c r="H602" t="s">
        <v>2187</v>
      </c>
      <c r="I602">
        <v>2.2189999999999999</v>
      </c>
      <c r="J602">
        <v>0.35919537394942702</v>
      </c>
      <c r="L602" s="1">
        <v>42912</v>
      </c>
      <c r="M602">
        <v>9.9</v>
      </c>
      <c r="O602" s="1">
        <v>42940</v>
      </c>
      <c r="P602">
        <v>2.2189999999999999</v>
      </c>
      <c r="Q602">
        <v>1.601</v>
      </c>
      <c r="R602">
        <v>0.61799999999999999</v>
      </c>
      <c r="T602" t="s">
        <v>2166</v>
      </c>
      <c r="U602">
        <v>2438.3000000000002</v>
      </c>
      <c r="V602">
        <v>5.7781121640529598</v>
      </c>
      <c r="W602">
        <v>7.571625</v>
      </c>
      <c r="Y602" s="1">
        <v>42905</v>
      </c>
      <c r="Z602">
        <v>327.67599999999999</v>
      </c>
      <c r="AB602" s="1">
        <v>42922</v>
      </c>
      <c r="AC602">
        <v>-2.13</v>
      </c>
    </row>
    <row r="603" spans="2:29" x14ac:dyDescent="0.45">
      <c r="B603" s="1">
        <v>42909</v>
      </c>
      <c r="C603">
        <v>4.13</v>
      </c>
      <c r="E603" s="1">
        <v>42929</v>
      </c>
      <c r="F603">
        <v>63</v>
      </c>
      <c r="H603" t="s">
        <v>2186</v>
      </c>
      <c r="I603">
        <v>2.2080000000000002</v>
      </c>
      <c r="J603">
        <v>0.57750438670772597</v>
      </c>
      <c r="L603" s="1">
        <v>42909</v>
      </c>
      <c r="M603">
        <v>10.02</v>
      </c>
      <c r="O603" s="1">
        <v>42937</v>
      </c>
      <c r="P603">
        <v>2.2080000000000002</v>
      </c>
      <c r="Q603">
        <v>1.5914999999999999</v>
      </c>
      <c r="R603">
        <v>0.61650000000000005</v>
      </c>
      <c r="T603" t="s">
        <v>2165</v>
      </c>
      <c r="U603">
        <v>2434.5</v>
      </c>
      <c r="V603">
        <v>9.9710161046029206</v>
      </c>
      <c r="W603">
        <v>8.1301249999999996</v>
      </c>
      <c r="Y603" s="1">
        <v>42902</v>
      </c>
      <c r="Z603">
        <v>333.411</v>
      </c>
      <c r="AB603" s="1">
        <v>42921</v>
      </c>
      <c r="AC603">
        <v>-1.75</v>
      </c>
    </row>
    <row r="604" spans="2:29" x14ac:dyDescent="0.45">
      <c r="B604" s="1">
        <v>42908</v>
      </c>
      <c r="C604">
        <v>4.12</v>
      </c>
      <c r="E604" s="1">
        <v>42928</v>
      </c>
      <c r="F604">
        <v>63.6</v>
      </c>
      <c r="H604" t="s">
        <v>2185</v>
      </c>
      <c r="I604">
        <v>2.2280000000000002</v>
      </c>
      <c r="J604">
        <v>0.58295624478457497</v>
      </c>
      <c r="L604" s="1">
        <v>42908</v>
      </c>
      <c r="M604">
        <v>10.48</v>
      </c>
      <c r="O604" s="1">
        <v>42936</v>
      </c>
      <c r="P604">
        <v>2.2280000000000002</v>
      </c>
      <c r="Q604">
        <v>1.5980000000000001</v>
      </c>
      <c r="R604">
        <v>0.63</v>
      </c>
      <c r="T604" t="s">
        <v>2164</v>
      </c>
      <c r="U604">
        <v>2435.61</v>
      </c>
      <c r="V604">
        <v>9.9506034726176598</v>
      </c>
      <c r="W604">
        <v>8.4711250000000007</v>
      </c>
      <c r="Y604" s="1">
        <v>42901</v>
      </c>
      <c r="Z604">
        <v>327.80700000000002</v>
      </c>
      <c r="AB604" s="1">
        <v>42920</v>
      </c>
      <c r="AC604">
        <v>-2.75</v>
      </c>
    </row>
    <row r="605" spans="2:29" x14ac:dyDescent="0.45">
      <c r="B605" s="1">
        <v>42907</v>
      </c>
      <c r="C605">
        <v>4.1900000000000004</v>
      </c>
      <c r="E605" s="1">
        <v>42927</v>
      </c>
      <c r="F605">
        <v>64.7</v>
      </c>
      <c r="H605" t="s">
        <v>2184</v>
      </c>
      <c r="I605">
        <v>2.2341000000000002</v>
      </c>
      <c r="J605">
        <v>0.57798441443808302</v>
      </c>
      <c r="L605" s="1">
        <v>42907</v>
      </c>
      <c r="M605">
        <v>10.75</v>
      </c>
      <c r="O605" s="1">
        <v>42935</v>
      </c>
      <c r="P605">
        <v>2.2341000000000002</v>
      </c>
      <c r="Q605">
        <v>1.5952999999999999</v>
      </c>
      <c r="R605">
        <v>0.63880000000000003</v>
      </c>
      <c r="T605" t="s">
        <v>2163</v>
      </c>
      <c r="U605">
        <v>2437.0300000000002</v>
      </c>
      <c r="V605">
        <v>10.169116911250301</v>
      </c>
      <c r="W605">
        <v>8.4001249999999992</v>
      </c>
      <c r="Y605" s="1">
        <v>42900</v>
      </c>
      <c r="Z605">
        <v>322.40699999999998</v>
      </c>
      <c r="AB605" s="1">
        <v>42919</v>
      </c>
      <c r="AC605">
        <v>-2.88</v>
      </c>
    </row>
    <row r="606" spans="2:29" x14ac:dyDescent="0.45">
      <c r="B606" s="1">
        <v>42906</v>
      </c>
      <c r="C606">
        <v>4.25</v>
      </c>
      <c r="E606" s="1">
        <v>42926</v>
      </c>
      <c r="F606">
        <v>64.771299999999997</v>
      </c>
      <c r="H606" t="s">
        <v>2183</v>
      </c>
      <c r="I606">
        <v>2.2025000000000001</v>
      </c>
      <c r="J606">
        <v>0.51400966268479198</v>
      </c>
      <c r="L606" s="1">
        <v>42906</v>
      </c>
      <c r="M606">
        <v>10.86</v>
      </c>
      <c r="O606" s="1">
        <v>42934</v>
      </c>
      <c r="P606">
        <v>2.2025000000000001</v>
      </c>
      <c r="Q606">
        <v>1.5785</v>
      </c>
      <c r="R606">
        <v>0.624</v>
      </c>
      <c r="T606" t="s">
        <v>2162</v>
      </c>
      <c r="U606">
        <v>2453.46</v>
      </c>
      <c r="V606">
        <v>7.6780931737804501</v>
      </c>
      <c r="W606">
        <v>7.5149999999999997</v>
      </c>
      <c r="Y606" s="1">
        <v>42899</v>
      </c>
      <c r="Z606">
        <v>320.46699999999998</v>
      </c>
      <c r="AB606" s="1">
        <v>42916</v>
      </c>
      <c r="AC606">
        <v>-2.44</v>
      </c>
    </row>
    <row r="607" spans="2:29" x14ac:dyDescent="0.45">
      <c r="B607" s="1">
        <v>42905</v>
      </c>
      <c r="C607">
        <v>4.3</v>
      </c>
      <c r="E607" s="1">
        <v>42923</v>
      </c>
      <c r="F607">
        <v>65.193600000000004</v>
      </c>
      <c r="H607" t="s">
        <v>2182</v>
      </c>
      <c r="I607">
        <v>2.2574999999999998</v>
      </c>
      <c r="J607">
        <v>0.43571313192665501</v>
      </c>
      <c r="L607" s="1">
        <v>42905</v>
      </c>
      <c r="M607">
        <v>10.37</v>
      </c>
      <c r="O607" s="1">
        <v>42933</v>
      </c>
      <c r="P607">
        <v>2.2574999999999998</v>
      </c>
      <c r="Q607">
        <v>1.5934999999999999</v>
      </c>
      <c r="R607">
        <v>0.66400000000000003</v>
      </c>
      <c r="T607" t="s">
        <v>2161</v>
      </c>
      <c r="U607">
        <v>2433.15</v>
      </c>
      <c r="V607">
        <v>4.7253774603658503</v>
      </c>
      <c r="W607">
        <v>7.4175000000000004</v>
      </c>
      <c r="Y607" s="1">
        <v>42898</v>
      </c>
      <c r="Z607">
        <v>323.13099999999997</v>
      </c>
      <c r="AB607" s="1">
        <v>42915</v>
      </c>
      <c r="AC607">
        <v>-2.75</v>
      </c>
    </row>
    <row r="608" spans="2:29" x14ac:dyDescent="0.45">
      <c r="B608" s="1">
        <v>42902</v>
      </c>
      <c r="C608">
        <v>4.1900000000000004</v>
      </c>
      <c r="E608" s="1">
        <v>42922</v>
      </c>
      <c r="F608">
        <v>65.710700000000003</v>
      </c>
      <c r="H608" t="s">
        <v>2181</v>
      </c>
      <c r="I608">
        <v>2.2814999999999999</v>
      </c>
      <c r="J608">
        <v>0.43211796228962102</v>
      </c>
      <c r="L608" s="1">
        <v>42902</v>
      </c>
      <c r="M608">
        <v>10.38</v>
      </c>
      <c r="O608" s="1">
        <v>42930</v>
      </c>
      <c r="P608">
        <v>2.2814999999999999</v>
      </c>
      <c r="Q608">
        <v>1.595</v>
      </c>
      <c r="R608">
        <v>0.6865</v>
      </c>
      <c r="T608" t="s">
        <v>2160</v>
      </c>
      <c r="U608">
        <v>2432.46</v>
      </c>
      <c r="V608">
        <v>4.8570899543202799</v>
      </c>
      <c r="W608">
        <v>7.9726249999999999</v>
      </c>
      <c r="Y608" s="1">
        <v>42895</v>
      </c>
      <c r="Z608">
        <v>326.5</v>
      </c>
      <c r="AB608" s="1">
        <v>42914</v>
      </c>
      <c r="AC608">
        <v>-2.75</v>
      </c>
    </row>
    <row r="609" spans="2:29" x14ac:dyDescent="0.45">
      <c r="B609" s="1">
        <v>42901</v>
      </c>
      <c r="C609">
        <v>4.1500000000000004</v>
      </c>
      <c r="E609" s="1">
        <v>42921</v>
      </c>
      <c r="F609">
        <v>65.003</v>
      </c>
      <c r="H609" t="s">
        <v>2180</v>
      </c>
      <c r="I609">
        <v>2.2949999999999999</v>
      </c>
      <c r="J609">
        <v>0.43301254793212202</v>
      </c>
      <c r="L609" s="1">
        <v>42901</v>
      </c>
      <c r="M609">
        <v>10.9</v>
      </c>
      <c r="O609" s="1">
        <v>42929</v>
      </c>
      <c r="P609">
        <v>2.2949999999999999</v>
      </c>
      <c r="Q609">
        <v>1.607</v>
      </c>
      <c r="R609">
        <v>0.68799999999999994</v>
      </c>
      <c r="T609" t="s">
        <v>2159</v>
      </c>
      <c r="U609">
        <v>2437.92</v>
      </c>
      <c r="V609">
        <v>4.3848239123796899</v>
      </c>
      <c r="W609">
        <v>7.6855000000000002</v>
      </c>
      <c r="Y609" s="1">
        <v>42894</v>
      </c>
      <c r="Z609">
        <v>328.10399999999998</v>
      </c>
      <c r="AB609" s="1">
        <v>42913</v>
      </c>
      <c r="AC609">
        <v>-3</v>
      </c>
    </row>
    <row r="610" spans="2:29" x14ac:dyDescent="0.45">
      <c r="B610" s="1">
        <v>42900</v>
      </c>
      <c r="C610">
        <v>4.17</v>
      </c>
      <c r="E610" s="1">
        <v>42920</v>
      </c>
      <c r="F610">
        <v>64.75</v>
      </c>
      <c r="H610" t="s">
        <v>2179</v>
      </c>
      <c r="I610">
        <v>2.2726999999999999</v>
      </c>
      <c r="J610">
        <v>0.32889631091475402</v>
      </c>
      <c r="L610" s="1">
        <v>42900</v>
      </c>
      <c r="M610">
        <v>10.64</v>
      </c>
      <c r="O610" s="1">
        <v>42928</v>
      </c>
      <c r="P610">
        <v>2.2726999999999999</v>
      </c>
      <c r="Q610">
        <v>1.5974999999999999</v>
      </c>
      <c r="R610">
        <v>0.67520000000000002</v>
      </c>
      <c r="T610" t="s">
        <v>2158</v>
      </c>
      <c r="U610">
        <v>2440.35</v>
      </c>
      <c r="V610">
        <v>4.1417448367140199</v>
      </c>
      <c r="W610">
        <v>7.5536880000000002</v>
      </c>
      <c r="Y610" s="1">
        <v>42893</v>
      </c>
      <c r="Z610">
        <v>328.38</v>
      </c>
      <c r="AB610" s="1">
        <v>42912</v>
      </c>
      <c r="AC610">
        <v>-1.88</v>
      </c>
    </row>
    <row r="611" spans="2:29" x14ac:dyDescent="0.45">
      <c r="B611" s="1">
        <v>42899</v>
      </c>
      <c r="C611">
        <v>4.16</v>
      </c>
      <c r="E611" s="1">
        <v>42919</v>
      </c>
      <c r="F611">
        <v>65.199399999999997</v>
      </c>
      <c r="H611" t="s">
        <v>2178</v>
      </c>
      <c r="I611">
        <v>2.3144999999999998</v>
      </c>
      <c r="J611">
        <v>0.45496476054012802</v>
      </c>
      <c r="L611" s="1">
        <v>42899</v>
      </c>
      <c r="M611">
        <v>10.42</v>
      </c>
      <c r="O611" s="1">
        <v>42927</v>
      </c>
      <c r="P611">
        <v>2.3144999999999998</v>
      </c>
      <c r="Q611">
        <v>1.6252</v>
      </c>
      <c r="R611">
        <v>0.68930000000000002</v>
      </c>
      <c r="T611" t="s">
        <v>2157</v>
      </c>
      <c r="U611">
        <v>2429.39</v>
      </c>
      <c r="V611">
        <v>1.90223213586563</v>
      </c>
      <c r="W611">
        <v>8.1809999999999992</v>
      </c>
      <c r="Y611" s="1">
        <v>42892</v>
      </c>
      <c r="Z611">
        <v>324.68099999999998</v>
      </c>
      <c r="AB611" s="1">
        <v>42909</v>
      </c>
      <c r="AC611">
        <v>-2.75</v>
      </c>
    </row>
    <row r="612" spans="2:29" x14ac:dyDescent="0.45">
      <c r="B612" s="1">
        <v>42898</v>
      </c>
      <c r="C612">
        <v>4.18</v>
      </c>
      <c r="E612" s="1">
        <v>42916</v>
      </c>
      <c r="F612">
        <v>64.845299999999995</v>
      </c>
      <c r="H612" t="s">
        <v>2177</v>
      </c>
      <c r="I612">
        <v>2.3365</v>
      </c>
      <c r="J612">
        <v>0.42361442767372098</v>
      </c>
      <c r="L612" s="1">
        <v>42898</v>
      </c>
      <c r="M612">
        <v>11.46</v>
      </c>
      <c r="O612" s="1">
        <v>42926</v>
      </c>
      <c r="P612">
        <v>2.3365</v>
      </c>
      <c r="Q612">
        <v>1.6407</v>
      </c>
      <c r="R612">
        <v>0.69579999999999997</v>
      </c>
      <c r="T612" t="s">
        <v>2156</v>
      </c>
      <c r="U612">
        <v>2431.77</v>
      </c>
      <c r="V612">
        <v>2.9688007380202901</v>
      </c>
      <c r="W612">
        <v>7.570875</v>
      </c>
      <c r="Y612" s="1">
        <v>42891</v>
      </c>
      <c r="Z612">
        <v>322.976</v>
      </c>
      <c r="AB612" s="1">
        <v>42908</v>
      </c>
      <c r="AC612">
        <v>-4.75</v>
      </c>
    </row>
    <row r="613" spans="2:29" x14ac:dyDescent="0.45">
      <c r="B613" s="1">
        <v>42895</v>
      </c>
      <c r="C613">
        <v>4.21</v>
      </c>
      <c r="E613" s="1">
        <v>42915</v>
      </c>
      <c r="F613">
        <v>64.693200000000004</v>
      </c>
      <c r="H613" t="s">
        <v>2176</v>
      </c>
      <c r="I613">
        <v>2.3538000000000001</v>
      </c>
      <c r="J613">
        <v>0.36797590500828697</v>
      </c>
      <c r="L613" s="1">
        <v>42895</v>
      </c>
      <c r="M613">
        <v>10.7</v>
      </c>
      <c r="O613" s="1">
        <v>42923</v>
      </c>
      <c r="P613">
        <v>2.3538000000000001</v>
      </c>
      <c r="Q613">
        <v>1.6475</v>
      </c>
      <c r="R613">
        <v>0.70630000000000004</v>
      </c>
      <c r="T613" t="s">
        <v>2155</v>
      </c>
      <c r="U613">
        <v>2433.79</v>
      </c>
      <c r="V613">
        <v>3.02837060233378</v>
      </c>
      <c r="W613">
        <v>7.5668129999999998</v>
      </c>
      <c r="Y613" s="1">
        <v>42888</v>
      </c>
      <c r="Z613">
        <v>321.43200000000002</v>
      </c>
      <c r="AB613" s="1">
        <v>42907</v>
      </c>
      <c r="AC613">
        <v>-3.63</v>
      </c>
    </row>
    <row r="614" spans="2:29" x14ac:dyDescent="0.45">
      <c r="B614" s="1">
        <v>42894</v>
      </c>
      <c r="C614">
        <v>4.25</v>
      </c>
      <c r="E614" s="1">
        <v>42914</v>
      </c>
      <c r="F614">
        <v>63.4</v>
      </c>
      <c r="H614" t="s">
        <v>2175</v>
      </c>
      <c r="I614">
        <v>2.3460000000000001</v>
      </c>
      <c r="J614">
        <v>0.45015876828811002</v>
      </c>
      <c r="L614" s="1">
        <v>42894</v>
      </c>
      <c r="M614">
        <v>10.16</v>
      </c>
      <c r="O614" s="1">
        <v>42922</v>
      </c>
      <c r="P614">
        <v>2.3460000000000001</v>
      </c>
      <c r="Q614">
        <v>1.6496999999999999</v>
      </c>
      <c r="R614">
        <v>0.69630000000000003</v>
      </c>
      <c r="T614" t="s">
        <v>2154</v>
      </c>
      <c r="U614">
        <v>2433.14</v>
      </c>
      <c r="V614">
        <v>4.6528924503140603</v>
      </c>
      <c r="W614">
        <v>7.9139999999999997</v>
      </c>
      <c r="Y614" s="1">
        <v>42887</v>
      </c>
      <c r="Z614">
        <v>323.42</v>
      </c>
      <c r="AB614" s="1">
        <v>42906</v>
      </c>
      <c r="AC614">
        <v>-2.13</v>
      </c>
    </row>
    <row r="615" spans="2:29" x14ac:dyDescent="0.45">
      <c r="B615" s="1">
        <v>42893</v>
      </c>
      <c r="C615">
        <v>4.32</v>
      </c>
      <c r="E615" s="1">
        <v>42913</v>
      </c>
      <c r="F615">
        <v>63.192700000000002</v>
      </c>
      <c r="H615" t="s">
        <v>2174</v>
      </c>
      <c r="I615">
        <v>2.3065000000000002</v>
      </c>
      <c r="J615">
        <v>0.45466058769152301</v>
      </c>
      <c r="L615" s="1">
        <v>42893</v>
      </c>
      <c r="M615">
        <v>10.39</v>
      </c>
      <c r="O615" s="1">
        <v>42921</v>
      </c>
      <c r="P615">
        <v>2.3065000000000002</v>
      </c>
      <c r="Q615">
        <v>1.6476999999999999</v>
      </c>
      <c r="R615">
        <v>0.65880000000000005</v>
      </c>
      <c r="T615" t="s">
        <v>2153</v>
      </c>
      <c r="U615">
        <v>2429.33</v>
      </c>
      <c r="V615">
        <v>7.6033040827385596</v>
      </c>
      <c r="W615">
        <v>7.8921250000000001</v>
      </c>
      <c r="Y615" s="1">
        <v>42886</v>
      </c>
      <c r="Z615">
        <v>327.73500000000001</v>
      </c>
      <c r="AB615" s="1">
        <v>42905</v>
      </c>
      <c r="AC615">
        <v>-2</v>
      </c>
    </row>
    <row r="616" spans="2:29" x14ac:dyDescent="0.45">
      <c r="B616" s="1">
        <v>42892</v>
      </c>
      <c r="C616">
        <v>4.33</v>
      </c>
      <c r="E616" s="1">
        <v>42912</v>
      </c>
      <c r="F616">
        <v>62.48</v>
      </c>
      <c r="H616" t="s">
        <v>2173</v>
      </c>
      <c r="I616">
        <v>2.3210000000000002</v>
      </c>
      <c r="J616">
        <v>0.32367329207088102</v>
      </c>
      <c r="L616" s="1">
        <v>42892</v>
      </c>
      <c r="M616">
        <v>10.45</v>
      </c>
      <c r="O616" s="1">
        <v>42920</v>
      </c>
      <c r="P616">
        <v>2.3210000000000002</v>
      </c>
      <c r="Q616">
        <v>1.6439999999999999</v>
      </c>
      <c r="R616">
        <v>0.67700000000000005</v>
      </c>
      <c r="T616" t="s">
        <v>2152</v>
      </c>
      <c r="U616">
        <v>2436.1</v>
      </c>
      <c r="V616">
        <v>6.5439284033671399</v>
      </c>
      <c r="W616">
        <v>7.2826880000000003</v>
      </c>
      <c r="Y616" s="1">
        <v>42885</v>
      </c>
      <c r="Z616">
        <v>327.74599999999998</v>
      </c>
      <c r="AB616" s="1">
        <v>42902</v>
      </c>
      <c r="AC616">
        <v>-3.25</v>
      </c>
    </row>
    <row r="617" spans="2:29" x14ac:dyDescent="0.45">
      <c r="B617" s="1">
        <v>42891</v>
      </c>
      <c r="C617">
        <v>4.29</v>
      </c>
      <c r="E617" s="1">
        <v>42909</v>
      </c>
      <c r="F617">
        <v>63.153399999999998</v>
      </c>
      <c r="H617" t="s">
        <v>2172</v>
      </c>
      <c r="I617">
        <v>2.3210000000000002</v>
      </c>
      <c r="J617">
        <v>0.135167303738743</v>
      </c>
      <c r="L617" s="1">
        <v>42891</v>
      </c>
      <c r="M617">
        <v>10.07</v>
      </c>
      <c r="O617" s="1">
        <v>42919</v>
      </c>
      <c r="P617">
        <v>2.3210000000000002</v>
      </c>
      <c r="Q617">
        <v>1.6435</v>
      </c>
      <c r="R617">
        <v>0.67749999999999999</v>
      </c>
      <c r="T617" t="s">
        <v>2151</v>
      </c>
      <c r="U617">
        <v>2439.0700000000002</v>
      </c>
      <c r="V617">
        <v>6.5376925902098399</v>
      </c>
      <c r="W617">
        <v>7.1710000000000003</v>
      </c>
      <c r="Y617" s="1">
        <v>42881</v>
      </c>
      <c r="Z617">
        <v>326.78300000000002</v>
      </c>
      <c r="AB617" s="1">
        <v>42901</v>
      </c>
      <c r="AC617">
        <v>-2.38</v>
      </c>
    </row>
    <row r="618" spans="2:29" x14ac:dyDescent="0.45">
      <c r="B618" s="1">
        <v>42888</v>
      </c>
      <c r="C618">
        <v>4.3600000000000003</v>
      </c>
      <c r="E618" s="1">
        <v>42908</v>
      </c>
      <c r="F618">
        <v>63.124400000000001</v>
      </c>
      <c r="H618" t="s">
        <v>2171</v>
      </c>
      <c r="I618">
        <v>2.2805</v>
      </c>
      <c r="J618">
        <v>0.227315639585141</v>
      </c>
      <c r="L618" s="1">
        <v>42888</v>
      </c>
      <c r="M618">
        <v>9.75</v>
      </c>
      <c r="O618" s="1">
        <v>42916</v>
      </c>
      <c r="P618">
        <v>2.2805</v>
      </c>
      <c r="Q618">
        <v>1.6177999999999999</v>
      </c>
      <c r="R618">
        <v>0.66269999999999996</v>
      </c>
      <c r="T618" t="s">
        <v>2150</v>
      </c>
      <c r="U618">
        <v>2430.06</v>
      </c>
      <c r="V618">
        <v>6.5219545249175699</v>
      </c>
      <c r="W618">
        <v>7.470313</v>
      </c>
      <c r="Y618" s="1">
        <v>42880</v>
      </c>
      <c r="Z618">
        <v>327.38900000000001</v>
      </c>
      <c r="AB618" s="1">
        <v>42900</v>
      </c>
      <c r="AC618">
        <v>-2</v>
      </c>
    </row>
    <row r="619" spans="2:29" x14ac:dyDescent="0.45">
      <c r="B619" s="1">
        <v>42887</v>
      </c>
      <c r="C619">
        <v>4.37</v>
      </c>
      <c r="E619" s="1">
        <v>42907</v>
      </c>
      <c r="F619">
        <v>63.5</v>
      </c>
      <c r="H619" t="s">
        <v>2170</v>
      </c>
      <c r="I619">
        <v>2.2400000000000002</v>
      </c>
      <c r="J619">
        <v>0.37460966351657699</v>
      </c>
      <c r="L619" s="1">
        <v>42887</v>
      </c>
      <c r="M619">
        <v>9.89</v>
      </c>
      <c r="O619" s="1">
        <v>42915</v>
      </c>
      <c r="P619">
        <v>2.2400000000000002</v>
      </c>
      <c r="Q619">
        <v>1.5903</v>
      </c>
      <c r="R619">
        <v>0.64970000000000006</v>
      </c>
      <c r="T619" t="s">
        <v>2149</v>
      </c>
      <c r="U619">
        <v>2411.8000000000002</v>
      </c>
      <c r="V619">
        <v>4.0618946640018097</v>
      </c>
      <c r="W619">
        <v>7.968375</v>
      </c>
      <c r="Y619" s="1">
        <v>42879</v>
      </c>
      <c r="Z619">
        <v>327.322</v>
      </c>
      <c r="AB619" s="1">
        <v>42899</v>
      </c>
      <c r="AC619">
        <v>-2.63</v>
      </c>
    </row>
    <row r="620" spans="2:29" x14ac:dyDescent="0.45">
      <c r="B620" s="1">
        <v>42886</v>
      </c>
      <c r="C620">
        <v>4.4400000000000004</v>
      </c>
      <c r="E620" s="1">
        <v>42906</v>
      </c>
      <c r="F620">
        <v>62.465000000000003</v>
      </c>
      <c r="H620" t="s">
        <v>2169</v>
      </c>
      <c r="I620">
        <v>2.2006000000000001</v>
      </c>
      <c r="J620">
        <v>0.37881974605345298</v>
      </c>
      <c r="L620" s="1">
        <v>42886</v>
      </c>
      <c r="M620">
        <v>10.41</v>
      </c>
      <c r="O620" s="1">
        <v>42914</v>
      </c>
      <c r="P620">
        <v>2.2006000000000001</v>
      </c>
      <c r="Q620">
        <v>1.573</v>
      </c>
      <c r="R620">
        <v>0.62760000000000005</v>
      </c>
      <c r="T620" t="s">
        <v>2148</v>
      </c>
      <c r="U620">
        <v>2412.91</v>
      </c>
      <c r="V620">
        <v>3.9828135958180302</v>
      </c>
      <c r="W620">
        <v>7.9838129999999996</v>
      </c>
      <c r="Y620" s="1">
        <v>42878</v>
      </c>
      <c r="Z620">
        <v>326.952</v>
      </c>
      <c r="AB620" s="1">
        <v>42898</v>
      </c>
      <c r="AC620">
        <v>-5.44</v>
      </c>
    </row>
    <row r="621" spans="2:29" x14ac:dyDescent="0.45">
      <c r="B621" s="1">
        <v>42885</v>
      </c>
      <c r="C621">
        <v>4.3499999999999996</v>
      </c>
      <c r="E621" s="1">
        <v>42905</v>
      </c>
      <c r="F621">
        <v>62.189900000000002</v>
      </c>
      <c r="H621" t="s">
        <v>2168</v>
      </c>
      <c r="I621">
        <v>2.1772</v>
      </c>
      <c r="J621">
        <v>0.572627496720164</v>
      </c>
      <c r="L621" s="1">
        <v>42885</v>
      </c>
      <c r="M621">
        <v>10.38</v>
      </c>
      <c r="O621" s="1">
        <v>42913</v>
      </c>
      <c r="P621">
        <v>2.1772</v>
      </c>
      <c r="Q621">
        <v>1.571</v>
      </c>
      <c r="R621">
        <v>0.60619999999999996</v>
      </c>
      <c r="T621" t="s">
        <v>2146</v>
      </c>
      <c r="U621">
        <v>2415.8200000000002</v>
      </c>
      <c r="V621">
        <v>2.75365469845568</v>
      </c>
      <c r="W621">
        <v>7.2211879999999997</v>
      </c>
      <c r="Y621" s="1">
        <v>42877</v>
      </c>
      <c r="Z621">
        <v>327.77499999999998</v>
      </c>
      <c r="AB621" s="1">
        <v>42895</v>
      </c>
      <c r="AC621">
        <v>-4.38</v>
      </c>
    </row>
    <row r="622" spans="2:29" x14ac:dyDescent="0.45">
      <c r="B622" s="1">
        <v>42881</v>
      </c>
      <c r="C622">
        <v>4.26</v>
      </c>
      <c r="E622" s="1">
        <v>42902</v>
      </c>
      <c r="F622">
        <v>61.6</v>
      </c>
      <c r="H622" t="s">
        <v>2167</v>
      </c>
      <c r="I622">
        <v>2.1193</v>
      </c>
      <c r="J622">
        <v>0.29462560988481901</v>
      </c>
      <c r="L622" s="1">
        <v>42881</v>
      </c>
      <c r="M622">
        <v>9.81</v>
      </c>
      <c r="O622" s="1">
        <v>42912</v>
      </c>
      <c r="P622">
        <v>2.1193</v>
      </c>
      <c r="Q622">
        <v>1.5488999999999999</v>
      </c>
      <c r="R622">
        <v>0.57040000000000002</v>
      </c>
      <c r="T622" t="s">
        <v>2145</v>
      </c>
      <c r="U622">
        <v>2415.0700000000002</v>
      </c>
      <c r="V622">
        <v>2.52816735181033</v>
      </c>
      <c r="W622">
        <v>7.4891249999999996</v>
      </c>
      <c r="Y622" s="1">
        <v>42874</v>
      </c>
      <c r="Z622">
        <v>332.41199999999998</v>
      </c>
      <c r="AB622" s="1">
        <v>42894</v>
      </c>
      <c r="AC622">
        <v>-3.75</v>
      </c>
    </row>
    <row r="623" spans="2:29" x14ac:dyDescent="0.45">
      <c r="B623" s="1">
        <v>42880</v>
      </c>
      <c r="C623">
        <v>4.22</v>
      </c>
      <c r="E623" s="1">
        <v>42901</v>
      </c>
      <c r="F623">
        <v>62</v>
      </c>
      <c r="H623" t="s">
        <v>2166</v>
      </c>
      <c r="I623">
        <v>2.1160000000000001</v>
      </c>
      <c r="J623">
        <v>0.35192101386532998</v>
      </c>
      <c r="L623" s="1">
        <v>42880</v>
      </c>
      <c r="M623">
        <v>9.99</v>
      </c>
      <c r="O623" s="1">
        <v>42909</v>
      </c>
      <c r="P623">
        <v>2.1160000000000001</v>
      </c>
      <c r="Q623">
        <v>1.5455000000000001</v>
      </c>
      <c r="R623">
        <v>0.57050000000000001</v>
      </c>
      <c r="T623" t="s">
        <v>2144</v>
      </c>
      <c r="U623">
        <v>2404.39</v>
      </c>
      <c r="V623">
        <v>3.7017916610861699</v>
      </c>
      <c r="W623">
        <v>7.8261880000000001</v>
      </c>
      <c r="Y623" s="1">
        <v>42873</v>
      </c>
      <c r="Z623">
        <v>337.69900000000001</v>
      </c>
      <c r="AB623" s="1">
        <v>42893</v>
      </c>
      <c r="AC623">
        <v>-4.0599999999999996</v>
      </c>
    </row>
    <row r="624" spans="2:29" x14ac:dyDescent="0.45">
      <c r="B624" s="1">
        <v>42879</v>
      </c>
      <c r="C624">
        <v>4.25</v>
      </c>
      <c r="E624" s="1">
        <v>42900</v>
      </c>
      <c r="F624">
        <v>62.2</v>
      </c>
      <c r="H624" t="s">
        <v>2165</v>
      </c>
      <c r="I624">
        <v>2.101</v>
      </c>
      <c r="J624">
        <v>0.60190086393026399</v>
      </c>
      <c r="L624" s="1">
        <v>42879</v>
      </c>
      <c r="M624">
        <v>10.02</v>
      </c>
      <c r="O624" s="1">
        <v>42908</v>
      </c>
      <c r="P624">
        <v>2.101</v>
      </c>
      <c r="Q624">
        <v>1.5329999999999999</v>
      </c>
      <c r="R624">
        <v>0.56799999999999995</v>
      </c>
      <c r="T624" t="s">
        <v>2143</v>
      </c>
      <c r="U624">
        <v>2398.42</v>
      </c>
      <c r="V624">
        <v>3.3743132744166502</v>
      </c>
      <c r="W624">
        <v>8.3633749999999996</v>
      </c>
      <c r="Y624" s="1">
        <v>42872</v>
      </c>
      <c r="Z624">
        <v>339.84899999999999</v>
      </c>
      <c r="AB624" s="1">
        <v>42892</v>
      </c>
      <c r="AC624">
        <v>-4.5</v>
      </c>
    </row>
    <row r="625" spans="2:29" x14ac:dyDescent="0.45">
      <c r="B625" s="1">
        <v>42878</v>
      </c>
      <c r="C625">
        <v>4.32</v>
      </c>
      <c r="E625" s="1">
        <v>42899</v>
      </c>
      <c r="F625">
        <v>61.8</v>
      </c>
      <c r="H625" t="s">
        <v>2164</v>
      </c>
      <c r="I625">
        <v>2.1288999999999998</v>
      </c>
      <c r="J625">
        <v>0.57645387210657695</v>
      </c>
      <c r="L625" s="1">
        <v>42878</v>
      </c>
      <c r="M625">
        <v>10.72</v>
      </c>
      <c r="O625" s="1">
        <v>42907</v>
      </c>
      <c r="P625">
        <v>2.1288999999999998</v>
      </c>
      <c r="Q625">
        <v>1.544</v>
      </c>
      <c r="R625">
        <v>0.58489999999999998</v>
      </c>
      <c r="T625" t="s">
        <v>2142</v>
      </c>
      <c r="U625">
        <v>2394.02</v>
      </c>
      <c r="V625">
        <v>19.082338766003801</v>
      </c>
      <c r="W625">
        <v>8.4871879999999997</v>
      </c>
      <c r="Y625" s="1">
        <v>42871</v>
      </c>
      <c r="Z625">
        <v>324.77800000000002</v>
      </c>
      <c r="AB625" s="1">
        <v>42891</v>
      </c>
      <c r="AC625">
        <v>-5.25</v>
      </c>
    </row>
    <row r="626" spans="2:29" x14ac:dyDescent="0.45">
      <c r="B626" s="1">
        <v>42877</v>
      </c>
      <c r="C626">
        <v>4.34</v>
      </c>
      <c r="E626" s="1">
        <v>42898</v>
      </c>
      <c r="F626">
        <v>62.568100000000001</v>
      </c>
      <c r="H626" t="s">
        <v>2163</v>
      </c>
      <c r="I626">
        <v>2.137</v>
      </c>
      <c r="J626">
        <v>0.63961165301037504</v>
      </c>
      <c r="L626" s="1">
        <v>42877</v>
      </c>
      <c r="M626">
        <v>10.93</v>
      </c>
      <c r="O626" s="1">
        <v>42906</v>
      </c>
      <c r="P626">
        <v>2.137</v>
      </c>
      <c r="Q626">
        <v>1.5507</v>
      </c>
      <c r="R626">
        <v>0.58630000000000004</v>
      </c>
      <c r="T626" t="s">
        <v>2141</v>
      </c>
      <c r="U626">
        <v>2381.73</v>
      </c>
      <c r="V626">
        <v>18.088665214802798</v>
      </c>
      <c r="W626">
        <v>9.0601880000000001</v>
      </c>
      <c r="Y626" s="1">
        <v>42870</v>
      </c>
      <c r="Z626">
        <v>324.46499999999997</v>
      </c>
      <c r="AB626" s="1">
        <v>42888</v>
      </c>
      <c r="AC626">
        <v>-5.38</v>
      </c>
    </row>
    <row r="627" spans="2:29" x14ac:dyDescent="0.45">
      <c r="B627" s="1">
        <v>42874</v>
      </c>
      <c r="C627">
        <v>4.43</v>
      </c>
      <c r="E627" s="1">
        <v>42895</v>
      </c>
      <c r="F627">
        <v>62.59</v>
      </c>
      <c r="H627" t="s">
        <v>2162</v>
      </c>
      <c r="I627">
        <v>2.17</v>
      </c>
      <c r="J627">
        <v>0.93223350973169306</v>
      </c>
      <c r="L627" s="1">
        <v>42874</v>
      </c>
      <c r="M627">
        <v>12.04</v>
      </c>
      <c r="O627" s="1">
        <v>42905</v>
      </c>
      <c r="P627">
        <v>2.17</v>
      </c>
      <c r="Q627">
        <v>1.5603</v>
      </c>
      <c r="R627">
        <v>0.60970000000000002</v>
      </c>
      <c r="T627" t="s">
        <v>2140</v>
      </c>
      <c r="U627">
        <v>2365.7199999999998</v>
      </c>
      <c r="V627">
        <v>17.297986220595501</v>
      </c>
      <c r="W627">
        <v>10.839689999999999</v>
      </c>
      <c r="Y627" s="1">
        <v>42867</v>
      </c>
      <c r="Z627">
        <v>327.21499999999997</v>
      </c>
      <c r="AB627" s="1">
        <v>42887</v>
      </c>
      <c r="AC627">
        <v>-5.5</v>
      </c>
    </row>
    <row r="628" spans="2:29" x14ac:dyDescent="0.45">
      <c r="B628" s="1">
        <v>42873</v>
      </c>
      <c r="C628">
        <v>4.5599999999999996</v>
      </c>
      <c r="E628" s="1">
        <v>42894</v>
      </c>
      <c r="F628">
        <v>63.476399999999998</v>
      </c>
      <c r="H628" t="s">
        <v>2161</v>
      </c>
      <c r="I628">
        <v>2.1215000000000002</v>
      </c>
      <c r="J628">
        <v>0.83163377356462698</v>
      </c>
      <c r="L628" s="1">
        <v>42873</v>
      </c>
      <c r="M628">
        <v>14.66</v>
      </c>
      <c r="O628" s="1">
        <v>42902</v>
      </c>
      <c r="P628">
        <v>2.1215000000000002</v>
      </c>
      <c r="Q628">
        <v>1.5265</v>
      </c>
      <c r="R628">
        <v>0.59499999999999997</v>
      </c>
      <c r="T628" t="s">
        <v>2139</v>
      </c>
      <c r="U628">
        <v>2357.0300000000002</v>
      </c>
      <c r="V628">
        <v>16.1226875131116</v>
      </c>
      <c r="W628">
        <v>11.833130000000001</v>
      </c>
      <c r="Y628" s="1">
        <v>42866</v>
      </c>
      <c r="Z628">
        <v>327.16300000000001</v>
      </c>
      <c r="AB628" s="1">
        <v>42886</v>
      </c>
      <c r="AC628">
        <v>-5.88</v>
      </c>
    </row>
    <row r="629" spans="2:29" x14ac:dyDescent="0.45">
      <c r="B629" s="1">
        <v>42872</v>
      </c>
      <c r="C629">
        <v>4.67</v>
      </c>
      <c r="E629" s="1">
        <v>42893</v>
      </c>
      <c r="F629">
        <v>63.9</v>
      </c>
      <c r="H629" t="s">
        <v>2160</v>
      </c>
      <c r="I629">
        <v>2.1404999999999998</v>
      </c>
      <c r="J629">
        <v>0.82896882731902299</v>
      </c>
      <c r="L629" s="1">
        <v>42872</v>
      </c>
      <c r="M629">
        <v>15.59</v>
      </c>
      <c r="O629" s="1">
        <v>42901</v>
      </c>
      <c r="P629">
        <v>2.1404999999999998</v>
      </c>
      <c r="Q629">
        <v>1.542</v>
      </c>
      <c r="R629">
        <v>0.59850000000000003</v>
      </c>
      <c r="T629" t="s">
        <v>2138</v>
      </c>
      <c r="U629">
        <v>2400.67</v>
      </c>
      <c r="V629">
        <v>5.0997582756841702</v>
      </c>
      <c r="W629">
        <v>7.9861880000000003</v>
      </c>
      <c r="Y629" s="1">
        <v>42865</v>
      </c>
      <c r="Z629">
        <v>325.52</v>
      </c>
      <c r="AB629" s="1">
        <v>42885</v>
      </c>
      <c r="AC629">
        <v>-5.88</v>
      </c>
    </row>
    <row r="630" spans="2:29" x14ac:dyDescent="0.45">
      <c r="B630" s="1">
        <v>42871</v>
      </c>
      <c r="C630">
        <v>4.28</v>
      </c>
      <c r="E630" s="1">
        <v>42892</v>
      </c>
      <c r="F630">
        <v>63.549799999999998</v>
      </c>
      <c r="H630" t="s">
        <v>2159</v>
      </c>
      <c r="I630">
        <v>2.1065999999999998</v>
      </c>
      <c r="J630">
        <v>0.74549339366624101</v>
      </c>
      <c r="L630" s="1">
        <v>42871</v>
      </c>
      <c r="M630">
        <v>10.65</v>
      </c>
      <c r="O630" s="1">
        <v>42900</v>
      </c>
      <c r="P630">
        <v>2.1065999999999998</v>
      </c>
      <c r="Q630">
        <v>1.5205</v>
      </c>
      <c r="R630">
        <v>0.58609999999999995</v>
      </c>
      <c r="T630" t="s">
        <v>2137</v>
      </c>
      <c r="U630">
        <v>2402.3200000000002</v>
      </c>
      <c r="V630">
        <v>5.0644162261654397</v>
      </c>
      <c r="W630">
        <v>8.0196249999999996</v>
      </c>
      <c r="Y630" s="1">
        <v>42864</v>
      </c>
      <c r="Z630">
        <v>329.61200000000002</v>
      </c>
      <c r="AB630" s="1">
        <v>42881</v>
      </c>
      <c r="AC630">
        <v>-4.88</v>
      </c>
    </row>
    <row r="631" spans="2:29" x14ac:dyDescent="0.45">
      <c r="B631" s="1">
        <v>42870</v>
      </c>
      <c r="C631">
        <v>4.28</v>
      </c>
      <c r="E631" s="1">
        <v>42891</v>
      </c>
      <c r="F631">
        <v>63.4</v>
      </c>
      <c r="H631" t="s">
        <v>2158</v>
      </c>
      <c r="I631">
        <v>2.1855000000000002</v>
      </c>
      <c r="J631">
        <v>0.166598319319262</v>
      </c>
      <c r="L631" s="1">
        <v>42870</v>
      </c>
      <c r="M631">
        <v>10.42</v>
      </c>
      <c r="O631" s="1">
        <v>42899</v>
      </c>
      <c r="P631">
        <v>2.1855000000000002</v>
      </c>
      <c r="Q631">
        <v>1.5638000000000001</v>
      </c>
      <c r="R631">
        <v>0.62170000000000003</v>
      </c>
      <c r="T631" t="s">
        <v>2136</v>
      </c>
      <c r="U631">
        <v>2390.9</v>
      </c>
      <c r="V631">
        <v>2.29402090709715</v>
      </c>
      <c r="W631">
        <v>7.5553129999999999</v>
      </c>
      <c r="Y631" s="1">
        <v>42863</v>
      </c>
      <c r="Z631">
        <v>328.49099999999999</v>
      </c>
      <c r="AB631" s="1">
        <v>42880</v>
      </c>
      <c r="AC631">
        <v>-5.25</v>
      </c>
    </row>
    <row r="632" spans="2:29" x14ac:dyDescent="0.45">
      <c r="B632" s="1">
        <v>42867</v>
      </c>
      <c r="C632">
        <v>4.37</v>
      </c>
      <c r="E632" s="1">
        <v>42888</v>
      </c>
      <c r="F632">
        <v>63.652500000000003</v>
      </c>
      <c r="H632" t="s">
        <v>2157</v>
      </c>
      <c r="I632">
        <v>2.1604999999999999</v>
      </c>
      <c r="J632">
        <v>0.20914010455514001</v>
      </c>
      <c r="L632" s="1">
        <v>42867</v>
      </c>
      <c r="M632">
        <v>10.4</v>
      </c>
      <c r="O632" s="1">
        <v>42898</v>
      </c>
      <c r="P632">
        <v>2.1604999999999999</v>
      </c>
      <c r="Q632">
        <v>1.5489999999999999</v>
      </c>
      <c r="R632">
        <v>0.61150000000000004</v>
      </c>
      <c r="T632" t="s">
        <v>2135</v>
      </c>
      <c r="U632">
        <v>2394.44</v>
      </c>
      <c r="V632">
        <v>2.2793349575041901</v>
      </c>
      <c r="W632">
        <v>7.8271249999999997</v>
      </c>
      <c r="Y632" s="1">
        <v>42860</v>
      </c>
      <c r="Z632">
        <v>326.61200000000002</v>
      </c>
      <c r="AB632" s="1">
        <v>42879</v>
      </c>
      <c r="AC632">
        <v>-5.75</v>
      </c>
    </row>
    <row r="633" spans="2:29" x14ac:dyDescent="0.45">
      <c r="B633" s="1">
        <v>42866</v>
      </c>
      <c r="C633">
        <v>4.3600000000000003</v>
      </c>
      <c r="E633" s="1">
        <v>42887</v>
      </c>
      <c r="F633">
        <v>63.92</v>
      </c>
      <c r="H633" t="s">
        <v>2156</v>
      </c>
      <c r="I633">
        <v>2.1579999999999999</v>
      </c>
      <c r="J633">
        <v>0.41705776977936199</v>
      </c>
      <c r="L633" s="1">
        <v>42866</v>
      </c>
      <c r="M633">
        <v>10.6</v>
      </c>
      <c r="O633" s="1">
        <v>42895</v>
      </c>
      <c r="P633">
        <v>2.1579999999999999</v>
      </c>
      <c r="Q633">
        <v>1.544</v>
      </c>
      <c r="R633">
        <v>0.61399999999999999</v>
      </c>
      <c r="T633" t="s">
        <v>2134</v>
      </c>
      <c r="U633">
        <v>2399.63</v>
      </c>
      <c r="V633">
        <v>3.5478156274602699</v>
      </c>
      <c r="W633">
        <v>7.5293130000000001</v>
      </c>
      <c r="Y633" s="1">
        <v>42859</v>
      </c>
      <c r="Z633">
        <v>329.44099999999997</v>
      </c>
      <c r="AB633" s="1">
        <v>42878</v>
      </c>
      <c r="AC633">
        <v>-6</v>
      </c>
    </row>
    <row r="634" spans="2:29" x14ac:dyDescent="0.45">
      <c r="B634" s="1">
        <v>42865</v>
      </c>
      <c r="C634">
        <v>4.34</v>
      </c>
      <c r="E634" s="1">
        <v>42886</v>
      </c>
      <c r="F634">
        <v>63.8705</v>
      </c>
      <c r="H634" t="s">
        <v>2155</v>
      </c>
      <c r="I634">
        <v>2.1509999999999998</v>
      </c>
      <c r="J634">
        <v>0.43849986697071702</v>
      </c>
      <c r="L634" s="1">
        <v>42865</v>
      </c>
      <c r="M634">
        <v>10.210000000000001</v>
      </c>
      <c r="O634" s="1">
        <v>42894</v>
      </c>
      <c r="P634">
        <v>2.1509999999999998</v>
      </c>
      <c r="Q634">
        <v>1.5303</v>
      </c>
      <c r="R634">
        <v>0.62070000000000003</v>
      </c>
      <c r="T634" t="s">
        <v>2133</v>
      </c>
      <c r="U634">
        <v>2396.92</v>
      </c>
      <c r="V634">
        <v>3.5653162264004101</v>
      </c>
      <c r="W634">
        <v>7.4823130000000004</v>
      </c>
      <c r="Y634" s="1">
        <v>42858</v>
      </c>
      <c r="Z634">
        <v>323.97500000000002</v>
      </c>
      <c r="AB634" s="1">
        <v>42877</v>
      </c>
      <c r="AC634">
        <v>-6.25</v>
      </c>
    </row>
    <row r="635" spans="2:29" x14ac:dyDescent="0.45">
      <c r="B635" s="1">
        <v>42864</v>
      </c>
      <c r="C635">
        <v>4.32</v>
      </c>
      <c r="E635" s="1">
        <v>42885</v>
      </c>
      <c r="F635">
        <v>63.545000000000002</v>
      </c>
      <c r="H635" t="s">
        <v>2154</v>
      </c>
      <c r="I635">
        <v>2.1324999999999998</v>
      </c>
      <c r="J635">
        <v>0.64290309015693703</v>
      </c>
      <c r="L635" s="1">
        <v>42864</v>
      </c>
      <c r="M635">
        <v>9.9600000000000009</v>
      </c>
      <c r="O635" s="1">
        <v>42893</v>
      </c>
      <c r="P635">
        <v>2.1324999999999998</v>
      </c>
      <c r="Q635">
        <v>1.5195000000000001</v>
      </c>
      <c r="R635">
        <v>0.61299999999999999</v>
      </c>
      <c r="T635" t="s">
        <v>2132</v>
      </c>
      <c r="U635">
        <v>2399.38</v>
      </c>
      <c r="V635">
        <v>3.6852826626190902</v>
      </c>
      <c r="W635">
        <v>7.2731250000000003</v>
      </c>
      <c r="Y635" s="1">
        <v>42857</v>
      </c>
      <c r="Z635">
        <v>323.46600000000001</v>
      </c>
      <c r="AB635" s="1">
        <v>42874</v>
      </c>
      <c r="AC635">
        <v>-6.25</v>
      </c>
    </row>
    <row r="636" spans="2:29" x14ac:dyDescent="0.45">
      <c r="B636" s="1">
        <v>42863</v>
      </c>
      <c r="C636">
        <v>4.33</v>
      </c>
      <c r="E636" s="1">
        <v>42884</v>
      </c>
      <c r="F636">
        <v>63.5</v>
      </c>
      <c r="H636" t="s">
        <v>2153</v>
      </c>
      <c r="I636">
        <v>2.101</v>
      </c>
      <c r="J636">
        <v>0.55144035640010303</v>
      </c>
      <c r="L636" s="1">
        <v>42863</v>
      </c>
      <c r="M636">
        <v>9.77</v>
      </c>
      <c r="O636" s="1">
        <v>42892</v>
      </c>
      <c r="P636">
        <v>2.101</v>
      </c>
      <c r="Q636">
        <v>1.508</v>
      </c>
      <c r="R636">
        <v>0.59299999999999997</v>
      </c>
      <c r="T636" t="s">
        <v>2131</v>
      </c>
      <c r="U636">
        <v>2399.29</v>
      </c>
      <c r="V636">
        <v>3.5787665703456</v>
      </c>
      <c r="W636">
        <v>7.4468750000000004</v>
      </c>
      <c r="Y636" s="1">
        <v>42856</v>
      </c>
      <c r="Z636">
        <v>323.66399999999999</v>
      </c>
      <c r="AB636" s="1">
        <v>42873</v>
      </c>
      <c r="AC636">
        <v>-7.5</v>
      </c>
    </row>
    <row r="637" spans="2:29" x14ac:dyDescent="0.45">
      <c r="B637" s="1">
        <v>42860</v>
      </c>
      <c r="C637">
        <v>4.43</v>
      </c>
      <c r="E637" s="1">
        <v>42881</v>
      </c>
      <c r="F637">
        <v>63.519100000000002</v>
      </c>
      <c r="H637" t="s">
        <v>2152</v>
      </c>
      <c r="I637">
        <v>2.1297000000000001</v>
      </c>
      <c r="J637">
        <v>0.51855695604887297</v>
      </c>
      <c r="L637" s="1">
        <v>42860</v>
      </c>
      <c r="M637">
        <v>10.57</v>
      </c>
      <c r="O637" s="1">
        <v>42891</v>
      </c>
      <c r="P637">
        <v>2.1297000000000001</v>
      </c>
      <c r="Q637">
        <v>1.5184</v>
      </c>
      <c r="R637">
        <v>0.61129999999999995</v>
      </c>
      <c r="T637" t="s">
        <v>2130</v>
      </c>
      <c r="U637">
        <v>2389.52</v>
      </c>
      <c r="V637">
        <v>2.1070869081705799</v>
      </c>
      <c r="W637">
        <v>7.8508750000000003</v>
      </c>
      <c r="Y637" s="1">
        <v>42853</v>
      </c>
      <c r="Z637">
        <v>327.084</v>
      </c>
      <c r="AB637" s="1">
        <v>42872</v>
      </c>
      <c r="AC637">
        <v>-7.75</v>
      </c>
    </row>
    <row r="638" spans="2:29" x14ac:dyDescent="0.45">
      <c r="B638" s="1">
        <v>42859</v>
      </c>
      <c r="C638">
        <v>4.53</v>
      </c>
      <c r="E638" s="1">
        <v>42880</v>
      </c>
      <c r="F638">
        <v>63.8185</v>
      </c>
      <c r="H638" t="s">
        <v>2151</v>
      </c>
      <c r="I638">
        <v>2.1057999999999999</v>
      </c>
      <c r="J638">
        <v>0.47771400091128802</v>
      </c>
      <c r="L638" s="1">
        <v>42859</v>
      </c>
      <c r="M638">
        <v>10.46</v>
      </c>
      <c r="O638" s="1">
        <v>42888</v>
      </c>
      <c r="P638">
        <v>2.1057999999999999</v>
      </c>
      <c r="Q638">
        <v>1.5125</v>
      </c>
      <c r="R638">
        <v>0.59330000000000005</v>
      </c>
      <c r="T638" t="s">
        <v>2129</v>
      </c>
      <c r="U638">
        <v>2388.13</v>
      </c>
      <c r="V638">
        <v>2.8957468202765901</v>
      </c>
      <c r="W638">
        <v>8.0701250000000009</v>
      </c>
      <c r="Y638" s="1">
        <v>42852</v>
      </c>
      <c r="Z638">
        <v>328.10899999999998</v>
      </c>
      <c r="AB638" s="1">
        <v>42871</v>
      </c>
      <c r="AC638">
        <v>-8</v>
      </c>
    </row>
    <row r="639" spans="2:29" x14ac:dyDescent="0.45">
      <c r="B639" s="1">
        <v>42858</v>
      </c>
      <c r="C639">
        <v>4.5</v>
      </c>
      <c r="E639" s="1">
        <v>42879</v>
      </c>
      <c r="F639">
        <v>64.620699999999999</v>
      </c>
      <c r="H639" t="s">
        <v>2150</v>
      </c>
      <c r="I639">
        <v>2.1560000000000001</v>
      </c>
      <c r="J639">
        <v>0.38510708467472798</v>
      </c>
      <c r="L639" s="1">
        <v>42858</v>
      </c>
      <c r="M639">
        <v>10.68</v>
      </c>
      <c r="O639" s="1">
        <v>42887</v>
      </c>
      <c r="P639">
        <v>2.1560000000000001</v>
      </c>
      <c r="Q639">
        <v>1.5258</v>
      </c>
      <c r="R639">
        <v>0.63019999999999998</v>
      </c>
      <c r="T639" t="s">
        <v>2128</v>
      </c>
      <c r="U639">
        <v>2391.17</v>
      </c>
      <c r="V639">
        <v>2.5957457294584301</v>
      </c>
      <c r="W639">
        <v>7.9748130000000002</v>
      </c>
      <c r="Y639" s="1">
        <v>42851</v>
      </c>
      <c r="Z639">
        <v>328.346</v>
      </c>
      <c r="AB639" s="1">
        <v>42870</v>
      </c>
      <c r="AC639">
        <v>-9</v>
      </c>
    </row>
    <row r="640" spans="2:29" x14ac:dyDescent="0.45">
      <c r="B640" s="1">
        <v>42857</v>
      </c>
      <c r="C640">
        <v>4.45</v>
      </c>
      <c r="E640" s="1">
        <v>42878</v>
      </c>
      <c r="F640">
        <v>66.2</v>
      </c>
      <c r="H640" t="s">
        <v>2149</v>
      </c>
      <c r="I640">
        <v>2.1459999999999999</v>
      </c>
      <c r="J640">
        <v>0.32874377053667098</v>
      </c>
      <c r="L640" s="1">
        <v>42857</v>
      </c>
      <c r="M640">
        <v>10.59</v>
      </c>
      <c r="O640" s="1">
        <v>42886</v>
      </c>
      <c r="P640">
        <v>2.1459999999999999</v>
      </c>
      <c r="Q640">
        <v>1.5105</v>
      </c>
      <c r="R640">
        <v>0.63549999999999995</v>
      </c>
      <c r="T640" t="s">
        <v>2127</v>
      </c>
      <c r="U640">
        <v>2388.33</v>
      </c>
      <c r="V640">
        <v>2.4981595833027699</v>
      </c>
      <c r="W640">
        <v>7.7013749999999996</v>
      </c>
      <c r="Y640" s="1">
        <v>42850</v>
      </c>
      <c r="Z640">
        <v>327.60300000000001</v>
      </c>
      <c r="AB640" s="1">
        <v>42867</v>
      </c>
      <c r="AC640">
        <v>-7.63</v>
      </c>
    </row>
    <row r="641" spans="2:29" x14ac:dyDescent="0.45">
      <c r="B641" s="1">
        <v>42856</v>
      </c>
      <c r="C641">
        <v>4.59</v>
      </c>
      <c r="E641" s="1">
        <v>42877</v>
      </c>
      <c r="F641">
        <v>66.3</v>
      </c>
      <c r="H641" t="s">
        <v>2148</v>
      </c>
      <c r="I641">
        <v>2.1516000000000002</v>
      </c>
      <c r="J641">
        <v>0.39403551024410699</v>
      </c>
      <c r="L641" s="1">
        <v>42856</v>
      </c>
      <c r="M641">
        <v>10.11</v>
      </c>
      <c r="O641" s="1">
        <v>42885</v>
      </c>
      <c r="P641">
        <v>2.1516000000000002</v>
      </c>
      <c r="Q641">
        <v>1.51</v>
      </c>
      <c r="R641">
        <v>0.64159999999999995</v>
      </c>
      <c r="T641" t="s">
        <v>2126</v>
      </c>
      <c r="U641">
        <v>2384.1999999999998</v>
      </c>
      <c r="V641">
        <v>5.6335575273069001</v>
      </c>
      <c r="W641">
        <v>7.7670000000000003</v>
      </c>
      <c r="Y641" s="1">
        <v>42849</v>
      </c>
      <c r="Z641">
        <v>334.12799999999999</v>
      </c>
      <c r="AB641" s="1">
        <v>42866</v>
      </c>
      <c r="AC641">
        <v>-8</v>
      </c>
    </row>
    <row r="642" spans="2:29" x14ac:dyDescent="0.45">
      <c r="B642" s="1">
        <v>42853</v>
      </c>
      <c r="C642">
        <v>4.43</v>
      </c>
      <c r="E642" s="1">
        <v>42874</v>
      </c>
      <c r="F642">
        <v>67.400000000000006</v>
      </c>
      <c r="H642" t="s">
        <v>2147</v>
      </c>
      <c r="I642">
        <v>2.1970000000000001</v>
      </c>
      <c r="J642">
        <v>0.26412190998350199</v>
      </c>
      <c r="L642" s="1">
        <v>42853</v>
      </c>
      <c r="M642">
        <v>10.82</v>
      </c>
      <c r="O642" s="1">
        <v>42884</v>
      </c>
      <c r="P642">
        <v>2.1970000000000001</v>
      </c>
      <c r="Q642">
        <v>1.5325</v>
      </c>
      <c r="R642">
        <v>0.66449999999999998</v>
      </c>
      <c r="T642" t="s">
        <v>2125</v>
      </c>
      <c r="U642">
        <v>2388.77</v>
      </c>
      <c r="V642">
        <v>8.4342180487462599</v>
      </c>
      <c r="W642">
        <v>7.899</v>
      </c>
      <c r="Y642" s="1">
        <v>42846</v>
      </c>
      <c r="Z642">
        <v>345.10899999999998</v>
      </c>
      <c r="AB642" s="1">
        <v>42865</v>
      </c>
      <c r="AC642">
        <v>-9</v>
      </c>
    </row>
    <row r="643" spans="2:29" x14ac:dyDescent="0.45">
      <c r="B643" s="1">
        <v>42852</v>
      </c>
      <c r="C643">
        <v>4.42</v>
      </c>
      <c r="E643" s="1">
        <v>42873</v>
      </c>
      <c r="F643">
        <v>69.5</v>
      </c>
      <c r="H643" t="s">
        <v>2146</v>
      </c>
      <c r="I643">
        <v>2.2004000000000001</v>
      </c>
      <c r="J643">
        <v>0.39189180054363498</v>
      </c>
      <c r="L643" s="1">
        <v>42852</v>
      </c>
      <c r="M643">
        <v>10.36</v>
      </c>
      <c r="O643" s="1">
        <v>42881</v>
      </c>
      <c r="P643">
        <v>2.2004000000000001</v>
      </c>
      <c r="Q643">
        <v>1.5313000000000001</v>
      </c>
      <c r="R643">
        <v>0.66910000000000003</v>
      </c>
      <c r="T643" t="s">
        <v>2124</v>
      </c>
      <c r="U643">
        <v>2387.4499999999998</v>
      </c>
      <c r="V643">
        <v>10.120473258176</v>
      </c>
      <c r="W643">
        <v>8.2710000000000008</v>
      </c>
      <c r="Y643" s="1">
        <v>42845</v>
      </c>
      <c r="Z643">
        <v>345.33100000000002</v>
      </c>
      <c r="AB643" s="1">
        <v>42864</v>
      </c>
      <c r="AC643">
        <v>-7.13</v>
      </c>
    </row>
    <row r="644" spans="2:29" x14ac:dyDescent="0.45">
      <c r="B644" s="1">
        <v>42851</v>
      </c>
      <c r="C644">
        <v>4.45</v>
      </c>
      <c r="E644" s="1">
        <v>42872</v>
      </c>
      <c r="F644">
        <v>70.968900000000005</v>
      </c>
      <c r="H644" t="s">
        <v>2145</v>
      </c>
      <c r="I644">
        <v>2.2054</v>
      </c>
      <c r="J644">
        <v>0.40445865054415497</v>
      </c>
      <c r="L644" s="1">
        <v>42851</v>
      </c>
      <c r="M644">
        <v>10.85</v>
      </c>
      <c r="O644" s="1">
        <v>42880</v>
      </c>
      <c r="P644">
        <v>2.2054</v>
      </c>
      <c r="Q644">
        <v>1.536</v>
      </c>
      <c r="R644">
        <v>0.6694</v>
      </c>
      <c r="T644" t="s">
        <v>2123</v>
      </c>
      <c r="U644">
        <v>2388.61</v>
      </c>
      <c r="V644">
        <v>9.5466033011887603</v>
      </c>
      <c r="W644">
        <v>8.1748750000000001</v>
      </c>
      <c r="Y644" s="1">
        <v>42844</v>
      </c>
      <c r="Z644">
        <v>351.78</v>
      </c>
      <c r="AB644" s="1">
        <v>42863</v>
      </c>
      <c r="AC644">
        <v>-6.13</v>
      </c>
    </row>
    <row r="645" spans="2:29" x14ac:dyDescent="0.45">
      <c r="B645" s="1">
        <v>42850</v>
      </c>
      <c r="C645">
        <v>4.62</v>
      </c>
      <c r="E645" s="1">
        <v>42871</v>
      </c>
      <c r="F645">
        <v>66</v>
      </c>
      <c r="H645" t="s">
        <v>2144</v>
      </c>
      <c r="I645">
        <v>2.1937000000000002</v>
      </c>
      <c r="J645">
        <v>0.41075521907822199</v>
      </c>
      <c r="L645" s="1">
        <v>42850</v>
      </c>
      <c r="M645">
        <v>10.76</v>
      </c>
      <c r="O645" s="1">
        <v>42879</v>
      </c>
      <c r="P645">
        <v>2.1937000000000002</v>
      </c>
      <c r="Q645">
        <v>1.5135000000000001</v>
      </c>
      <c r="R645">
        <v>0.68020000000000003</v>
      </c>
      <c r="T645" t="s">
        <v>2122</v>
      </c>
      <c r="U645">
        <v>2374.15</v>
      </c>
      <c r="V645">
        <v>10.9835693286386</v>
      </c>
      <c r="W645">
        <v>8.2620000000000005</v>
      </c>
      <c r="Y645" s="1">
        <v>42843</v>
      </c>
      <c r="Z645">
        <v>349.327</v>
      </c>
      <c r="AB645" s="1">
        <v>42860</v>
      </c>
      <c r="AC645">
        <v>-6</v>
      </c>
    </row>
    <row r="646" spans="2:29" x14ac:dyDescent="0.45">
      <c r="B646" s="1">
        <v>42849</v>
      </c>
      <c r="C646">
        <v>4.7699999999999996</v>
      </c>
      <c r="E646" s="1">
        <v>42870</v>
      </c>
      <c r="F646">
        <v>65.900000000000006</v>
      </c>
      <c r="H646" t="s">
        <v>2143</v>
      </c>
      <c r="I646">
        <v>2.2216999999999998</v>
      </c>
      <c r="J646">
        <v>0.129859924534098</v>
      </c>
      <c r="L646" s="1">
        <v>42849</v>
      </c>
      <c r="M646">
        <v>10.84</v>
      </c>
      <c r="O646" s="1">
        <v>42878</v>
      </c>
      <c r="P646">
        <v>2.2216999999999998</v>
      </c>
      <c r="Q646">
        <v>1.5451999999999999</v>
      </c>
      <c r="R646">
        <v>0.67649999999999999</v>
      </c>
      <c r="T646" t="s">
        <v>2121</v>
      </c>
      <c r="U646">
        <v>2348.69</v>
      </c>
      <c r="V646">
        <v>8.1862013948138994</v>
      </c>
      <c r="W646">
        <v>11.20538</v>
      </c>
      <c r="Y646" s="1">
        <v>42842</v>
      </c>
      <c r="Z646">
        <v>344.33699999999999</v>
      </c>
      <c r="AB646" s="1">
        <v>42859</v>
      </c>
      <c r="AC646">
        <v>-5.13</v>
      </c>
    </row>
    <row r="647" spans="2:29" x14ac:dyDescent="0.45">
      <c r="B647" s="1">
        <v>42846</v>
      </c>
      <c r="C647">
        <v>5.05</v>
      </c>
      <c r="E647" s="1">
        <v>42867</v>
      </c>
      <c r="F647">
        <v>66.5</v>
      </c>
      <c r="H647" t="s">
        <v>2142</v>
      </c>
      <c r="I647">
        <v>2.1926999999999999</v>
      </c>
      <c r="J647">
        <v>0.93378661909453298</v>
      </c>
      <c r="L647" s="1">
        <v>42846</v>
      </c>
      <c r="M647">
        <v>14.63</v>
      </c>
      <c r="O647" s="1">
        <v>42877</v>
      </c>
      <c r="P647">
        <v>2.1926999999999999</v>
      </c>
      <c r="Q647">
        <v>1.528</v>
      </c>
      <c r="R647">
        <v>0.66469999999999996</v>
      </c>
      <c r="T647" t="s">
        <v>2120</v>
      </c>
      <c r="U647">
        <v>2355.84</v>
      </c>
      <c r="V647">
        <v>9.7058987484545298</v>
      </c>
      <c r="W647">
        <v>10.757630000000001</v>
      </c>
      <c r="Y647" s="1">
        <v>42838</v>
      </c>
      <c r="Z647">
        <v>345.76</v>
      </c>
      <c r="AB647" s="1">
        <v>42858</v>
      </c>
      <c r="AC647">
        <v>-4.75</v>
      </c>
    </row>
    <row r="648" spans="2:29" x14ac:dyDescent="0.45">
      <c r="B648" s="1">
        <v>42845</v>
      </c>
      <c r="C648">
        <v>5.05</v>
      </c>
      <c r="E648" s="1">
        <v>42866</v>
      </c>
      <c r="F648">
        <v>66.024600000000007</v>
      </c>
      <c r="H648" t="s">
        <v>2141</v>
      </c>
      <c r="I648">
        <v>2.173</v>
      </c>
      <c r="J648">
        <v>0.87299473079738599</v>
      </c>
      <c r="L648" s="1">
        <v>42845</v>
      </c>
      <c r="M648">
        <v>14.15</v>
      </c>
      <c r="O648" s="1">
        <v>42874</v>
      </c>
      <c r="P648">
        <v>2.173</v>
      </c>
      <c r="Q648">
        <v>1.5129999999999999</v>
      </c>
      <c r="R648">
        <v>0.66</v>
      </c>
      <c r="T648" t="s">
        <v>2119</v>
      </c>
      <c r="U648">
        <v>2338.17</v>
      </c>
      <c r="V648">
        <v>10.5995720510703</v>
      </c>
      <c r="W648">
        <v>12.02319</v>
      </c>
      <c r="Y648" s="1">
        <v>42837</v>
      </c>
      <c r="Z648">
        <v>346.96</v>
      </c>
      <c r="AB648" s="1">
        <v>42857</v>
      </c>
      <c r="AC648">
        <v>-3.75</v>
      </c>
    </row>
    <row r="649" spans="2:29" x14ac:dyDescent="0.45">
      <c r="B649" s="1">
        <v>42844</v>
      </c>
      <c r="C649">
        <v>4.8499999999999996</v>
      </c>
      <c r="E649" s="1">
        <v>42865</v>
      </c>
      <c r="F649">
        <v>66.2</v>
      </c>
      <c r="H649" t="s">
        <v>2140</v>
      </c>
      <c r="I649">
        <v>2.1560000000000001</v>
      </c>
      <c r="J649">
        <v>0.82902528107812601</v>
      </c>
      <c r="L649" s="1">
        <v>42844</v>
      </c>
      <c r="M649">
        <v>14.93</v>
      </c>
      <c r="O649" s="1">
        <v>42873</v>
      </c>
      <c r="P649">
        <v>2.1560000000000001</v>
      </c>
      <c r="Q649">
        <v>1.4951000000000001</v>
      </c>
      <c r="R649">
        <v>0.66090000000000004</v>
      </c>
      <c r="T649" t="s">
        <v>2118</v>
      </c>
      <c r="U649">
        <v>2342.19</v>
      </c>
      <c r="V649">
        <v>10.8912122867739</v>
      </c>
      <c r="W649">
        <v>11.7485</v>
      </c>
      <c r="Y649" s="1">
        <v>42836</v>
      </c>
      <c r="Z649">
        <v>341.36599999999999</v>
      </c>
      <c r="AB649" s="1">
        <v>42856</v>
      </c>
      <c r="AC649">
        <v>-3.63</v>
      </c>
    </row>
    <row r="650" spans="2:29" x14ac:dyDescent="0.45">
      <c r="B650" s="1">
        <v>42843</v>
      </c>
      <c r="C650">
        <v>4.9800000000000004</v>
      </c>
      <c r="E650" s="1">
        <v>42864</v>
      </c>
      <c r="F650">
        <v>66.400000000000006</v>
      </c>
      <c r="H650" t="s">
        <v>2139</v>
      </c>
      <c r="I650">
        <v>2.1465000000000001</v>
      </c>
      <c r="J650">
        <v>0.77059819837145505</v>
      </c>
      <c r="L650" s="1">
        <v>42843</v>
      </c>
      <c r="M650">
        <v>14.42</v>
      </c>
      <c r="O650" s="1">
        <v>42872</v>
      </c>
      <c r="P650">
        <v>2.1465000000000001</v>
      </c>
      <c r="Q650">
        <v>1.4692000000000001</v>
      </c>
      <c r="R650">
        <v>0.67730000000000001</v>
      </c>
      <c r="T650" t="s">
        <v>2117</v>
      </c>
      <c r="U650">
        <v>2349.0100000000002</v>
      </c>
      <c r="V650">
        <v>10.7590062518642</v>
      </c>
      <c r="W650">
        <v>11.7385</v>
      </c>
      <c r="Y650" s="1">
        <v>42835</v>
      </c>
      <c r="Z650">
        <v>338.58300000000003</v>
      </c>
      <c r="AB650" s="1">
        <v>42853</v>
      </c>
      <c r="AC650">
        <v>-2.75</v>
      </c>
    </row>
    <row r="651" spans="2:29" x14ac:dyDescent="0.45">
      <c r="B651" s="1">
        <v>42842</v>
      </c>
      <c r="C651">
        <v>4.95</v>
      </c>
      <c r="E651" s="1">
        <v>42863</v>
      </c>
      <c r="F651">
        <v>66.070700000000002</v>
      </c>
      <c r="H651" t="s">
        <v>2138</v>
      </c>
      <c r="I651">
        <v>2.2465999999999999</v>
      </c>
      <c r="J651">
        <v>0.431934408600814</v>
      </c>
      <c r="L651" s="1">
        <v>42842</v>
      </c>
      <c r="M651">
        <v>14.66</v>
      </c>
      <c r="O651" s="1">
        <v>42871</v>
      </c>
      <c r="P651">
        <v>2.2465999999999999</v>
      </c>
      <c r="Q651">
        <v>1.5328999999999999</v>
      </c>
      <c r="R651">
        <v>0.7137</v>
      </c>
      <c r="T651" t="s">
        <v>2115</v>
      </c>
      <c r="U651">
        <v>2328.9499999999998</v>
      </c>
      <c r="V651">
        <v>5.2050596866674699</v>
      </c>
      <c r="W651">
        <v>13.21463</v>
      </c>
      <c r="Y651" s="1">
        <v>42832</v>
      </c>
      <c r="Z651">
        <v>336.702</v>
      </c>
      <c r="AB651" s="1">
        <v>42852</v>
      </c>
      <c r="AC651">
        <v>-2.88</v>
      </c>
    </row>
    <row r="652" spans="2:29" x14ac:dyDescent="0.45">
      <c r="B652" s="1">
        <v>42838</v>
      </c>
      <c r="C652">
        <v>5.12</v>
      </c>
      <c r="E652" s="1">
        <v>42860</v>
      </c>
      <c r="F652">
        <v>67.8</v>
      </c>
      <c r="H652" t="s">
        <v>2137</v>
      </c>
      <c r="I652">
        <v>2.2547999999999999</v>
      </c>
      <c r="J652">
        <v>0.44624335662655601</v>
      </c>
      <c r="L652" s="1">
        <v>42838</v>
      </c>
      <c r="M652">
        <v>15.96</v>
      </c>
      <c r="O652" s="1">
        <v>42870</v>
      </c>
      <c r="P652">
        <v>2.2547999999999999</v>
      </c>
      <c r="Q652">
        <v>1.5325</v>
      </c>
      <c r="R652">
        <v>0.72230000000000005</v>
      </c>
      <c r="T652" t="s">
        <v>2114</v>
      </c>
      <c r="U652">
        <v>2344.9299999999998</v>
      </c>
      <c r="V652">
        <v>2.9837873388004401</v>
      </c>
      <c r="W652">
        <v>12.640689999999999</v>
      </c>
      <c r="Y652" s="1">
        <v>42831</v>
      </c>
      <c r="Z652">
        <v>336.20100000000002</v>
      </c>
      <c r="AB652" s="1">
        <v>42851</v>
      </c>
      <c r="AC652">
        <v>-2.25</v>
      </c>
    </row>
    <row r="653" spans="2:29" x14ac:dyDescent="0.45">
      <c r="B653" s="1">
        <v>42837</v>
      </c>
      <c r="C653">
        <v>5.22</v>
      </c>
      <c r="E653" s="1">
        <v>42859</v>
      </c>
      <c r="F653">
        <v>69.311000000000007</v>
      </c>
      <c r="H653" t="s">
        <v>2136</v>
      </c>
      <c r="I653">
        <v>2.2511000000000001</v>
      </c>
      <c r="J653">
        <v>0.43793127314683</v>
      </c>
      <c r="L653" s="1">
        <v>42837</v>
      </c>
      <c r="M653">
        <v>15.77</v>
      </c>
      <c r="O653" s="1">
        <v>42867</v>
      </c>
      <c r="P653">
        <v>2.2511000000000001</v>
      </c>
      <c r="Q653">
        <v>1.5351999999999999</v>
      </c>
      <c r="R653">
        <v>0.71589999999999998</v>
      </c>
      <c r="T653" t="s">
        <v>2113</v>
      </c>
      <c r="U653">
        <v>2353.7800000000002</v>
      </c>
      <c r="V653">
        <v>2.4455797762336702</v>
      </c>
      <c r="W653">
        <v>12.16581</v>
      </c>
      <c r="Y653" s="1">
        <v>42830</v>
      </c>
      <c r="Z653">
        <v>338.58699999999999</v>
      </c>
      <c r="AB653" s="1">
        <v>42850</v>
      </c>
      <c r="AC653">
        <v>-1.75</v>
      </c>
    </row>
    <row r="654" spans="2:29" x14ac:dyDescent="0.45">
      <c r="B654" s="1">
        <v>42836</v>
      </c>
      <c r="C654">
        <v>5.17</v>
      </c>
      <c r="E654" s="1">
        <v>42858</v>
      </c>
      <c r="F654">
        <v>68.5</v>
      </c>
      <c r="H654" t="s">
        <v>2135</v>
      </c>
      <c r="I654">
        <v>2.3090000000000002</v>
      </c>
      <c r="J654">
        <v>0.35886466808534101</v>
      </c>
      <c r="L654" s="1">
        <v>42836</v>
      </c>
      <c r="M654">
        <v>15.07</v>
      </c>
      <c r="O654" s="1">
        <v>42866</v>
      </c>
      <c r="P654">
        <v>2.3090000000000002</v>
      </c>
      <c r="Q654">
        <v>1.5894999999999999</v>
      </c>
      <c r="R654">
        <v>0.71950000000000003</v>
      </c>
      <c r="T654" t="s">
        <v>2112</v>
      </c>
      <c r="U654">
        <v>2357.16</v>
      </c>
      <c r="V654">
        <v>3.4620129459500801</v>
      </c>
      <c r="W654">
        <v>11.502129999999999</v>
      </c>
      <c r="Y654" s="1">
        <v>42829</v>
      </c>
      <c r="Z654">
        <v>335.435</v>
      </c>
      <c r="AB654" s="1">
        <v>42849</v>
      </c>
      <c r="AC654">
        <v>-2.5</v>
      </c>
    </row>
    <row r="655" spans="2:29" x14ac:dyDescent="0.45">
      <c r="B655" s="1">
        <v>42835</v>
      </c>
      <c r="C655">
        <v>4.91</v>
      </c>
      <c r="E655" s="1">
        <v>42857</v>
      </c>
      <c r="F655">
        <v>69.3</v>
      </c>
      <c r="H655" t="s">
        <v>2134</v>
      </c>
      <c r="I655">
        <v>2.3250000000000002</v>
      </c>
      <c r="J655">
        <v>0.346208968687991</v>
      </c>
      <c r="L655" s="1">
        <v>42835</v>
      </c>
      <c r="M655">
        <v>14.05</v>
      </c>
      <c r="O655" s="1">
        <v>42865</v>
      </c>
      <c r="P655">
        <v>2.3250000000000002</v>
      </c>
      <c r="Q655">
        <v>1.6025</v>
      </c>
      <c r="R655">
        <v>0.72250000000000003</v>
      </c>
      <c r="T655" t="s">
        <v>2111</v>
      </c>
      <c r="U655">
        <v>2355.54</v>
      </c>
      <c r="V655">
        <v>3.4311776717372</v>
      </c>
      <c r="W655">
        <v>10.415190000000001</v>
      </c>
      <c r="Y655" s="1">
        <v>42828</v>
      </c>
      <c r="Z655">
        <v>337.66199999999998</v>
      </c>
      <c r="AB655" s="1">
        <v>42846</v>
      </c>
      <c r="AC655">
        <v>-3.25</v>
      </c>
    </row>
    <row r="656" spans="2:29" x14ac:dyDescent="0.45">
      <c r="B656" s="1">
        <v>42832</v>
      </c>
      <c r="C656">
        <v>4.75</v>
      </c>
      <c r="E656" s="1">
        <v>42856</v>
      </c>
      <c r="F656">
        <v>69.5</v>
      </c>
      <c r="H656" t="s">
        <v>2133</v>
      </c>
      <c r="I656">
        <v>2.3277999999999999</v>
      </c>
      <c r="J656">
        <v>0.39254144154896298</v>
      </c>
      <c r="L656" s="1">
        <v>42832</v>
      </c>
      <c r="M656">
        <v>12.87</v>
      </c>
      <c r="O656" s="1">
        <v>42864</v>
      </c>
      <c r="P656">
        <v>2.3277999999999999</v>
      </c>
      <c r="Q656">
        <v>1.6135999999999999</v>
      </c>
      <c r="R656">
        <v>0.71419999999999995</v>
      </c>
      <c r="T656" t="s">
        <v>2110</v>
      </c>
      <c r="U656">
        <v>2357.4899999999998</v>
      </c>
      <c r="V656">
        <v>3.5890293733448901</v>
      </c>
      <c r="W656">
        <v>10.05531</v>
      </c>
      <c r="Y656" s="1">
        <v>42825</v>
      </c>
      <c r="Z656">
        <v>338.57600000000002</v>
      </c>
      <c r="AB656" s="1">
        <v>42845</v>
      </c>
      <c r="AC656">
        <v>-3</v>
      </c>
    </row>
    <row r="657" spans="2:29" x14ac:dyDescent="0.45">
      <c r="B657" s="1">
        <v>42831</v>
      </c>
      <c r="C657">
        <v>4.8099999999999996</v>
      </c>
      <c r="E657" s="1">
        <v>42853</v>
      </c>
      <c r="F657">
        <v>69.7</v>
      </c>
      <c r="H657" t="s">
        <v>2132</v>
      </c>
      <c r="I657">
        <v>2.3260999999999998</v>
      </c>
      <c r="J657">
        <v>0.37070491409386203</v>
      </c>
      <c r="L657" s="1">
        <v>42831</v>
      </c>
      <c r="M657">
        <v>12.39</v>
      </c>
      <c r="O657" s="1">
        <v>42863</v>
      </c>
      <c r="P657">
        <v>2.3260999999999998</v>
      </c>
      <c r="Q657">
        <v>1.6226</v>
      </c>
      <c r="R657">
        <v>0.70350000000000001</v>
      </c>
      <c r="T657" t="s">
        <v>2109</v>
      </c>
      <c r="U657">
        <v>2352.9499999999998</v>
      </c>
      <c r="V657">
        <v>2.5027528429458901</v>
      </c>
      <c r="W657">
        <v>10.112130000000001</v>
      </c>
      <c r="Y657" s="1">
        <v>42824</v>
      </c>
      <c r="Z657">
        <v>338.42399999999998</v>
      </c>
      <c r="AB657" s="1">
        <v>42844</v>
      </c>
      <c r="AC657">
        <v>-4.75</v>
      </c>
    </row>
    <row r="658" spans="2:29" x14ac:dyDescent="0.45">
      <c r="B658" s="1">
        <v>42830</v>
      </c>
      <c r="C658">
        <v>4.82</v>
      </c>
      <c r="E658" s="1">
        <v>42852</v>
      </c>
      <c r="F658">
        <v>69.400000000000006</v>
      </c>
      <c r="H658" t="s">
        <v>2131</v>
      </c>
      <c r="I658">
        <v>2.2898999999999998</v>
      </c>
      <c r="J658">
        <v>0.54502035130198301</v>
      </c>
      <c r="L658" s="1">
        <v>42830</v>
      </c>
      <c r="M658">
        <v>12.89</v>
      </c>
      <c r="O658" s="1">
        <v>42860</v>
      </c>
      <c r="P658">
        <v>2.2898999999999998</v>
      </c>
      <c r="Q658">
        <v>1.6040000000000001</v>
      </c>
      <c r="R658">
        <v>0.68589999999999995</v>
      </c>
      <c r="T658" t="s">
        <v>2108</v>
      </c>
      <c r="U658">
        <v>2360.16</v>
      </c>
      <c r="V658">
        <v>3.7996051552608798</v>
      </c>
      <c r="W658">
        <v>9.3164999999999996</v>
      </c>
      <c r="Y658" s="1">
        <v>42823</v>
      </c>
      <c r="Z658">
        <v>342.25400000000002</v>
      </c>
      <c r="AB658" s="1">
        <v>42843</v>
      </c>
      <c r="AC658">
        <v>-4.25</v>
      </c>
    </row>
    <row r="659" spans="2:29" x14ac:dyDescent="0.45">
      <c r="B659" s="1">
        <v>42829</v>
      </c>
      <c r="C659">
        <v>4.8899999999999997</v>
      </c>
      <c r="E659" s="1">
        <v>42851</v>
      </c>
      <c r="F659">
        <v>70.043300000000002</v>
      </c>
      <c r="H659" t="s">
        <v>2130</v>
      </c>
      <c r="I659">
        <v>2.3033000000000001</v>
      </c>
      <c r="J659">
        <v>0.55289378123952004</v>
      </c>
      <c r="L659" s="1">
        <v>42829</v>
      </c>
      <c r="M659">
        <v>11.79</v>
      </c>
      <c r="O659" s="1">
        <v>42859</v>
      </c>
      <c r="P659">
        <v>2.3033000000000001</v>
      </c>
      <c r="Q659">
        <v>1.5989</v>
      </c>
      <c r="R659">
        <v>0.70440000000000003</v>
      </c>
      <c r="T659" t="s">
        <v>2107</v>
      </c>
      <c r="U659">
        <v>2358.84</v>
      </c>
      <c r="V659">
        <v>3.9011965787152598</v>
      </c>
      <c r="W659">
        <v>9.8791879999999992</v>
      </c>
      <c r="Y659" s="1">
        <v>42822</v>
      </c>
      <c r="Z659">
        <v>346.81099999999998</v>
      </c>
      <c r="AB659" s="1">
        <v>42842</v>
      </c>
      <c r="AC659">
        <v>-3.84</v>
      </c>
    </row>
    <row r="660" spans="2:29" x14ac:dyDescent="0.45">
      <c r="B660" s="1">
        <v>42828</v>
      </c>
      <c r="C660">
        <v>4.8</v>
      </c>
      <c r="E660" s="1">
        <v>42850</v>
      </c>
      <c r="F660">
        <v>70.8</v>
      </c>
      <c r="H660" t="s">
        <v>2129</v>
      </c>
      <c r="I660">
        <v>2.2696999999999998</v>
      </c>
      <c r="J660">
        <v>0.52404985449859498</v>
      </c>
      <c r="L660" s="1">
        <v>42828</v>
      </c>
      <c r="M660">
        <v>12.38</v>
      </c>
      <c r="O660" s="1">
        <v>42858</v>
      </c>
      <c r="P660">
        <v>2.2696999999999998</v>
      </c>
      <c r="Q660">
        <v>1.5857000000000001</v>
      </c>
      <c r="R660">
        <v>0.68400000000000005</v>
      </c>
      <c r="T660" t="s">
        <v>2106</v>
      </c>
      <c r="U660">
        <v>2362.7199999999998</v>
      </c>
      <c r="V660">
        <v>6.3750238260356902</v>
      </c>
      <c r="W660">
        <v>9.4450000000000003</v>
      </c>
      <c r="Y660" s="1">
        <v>42821</v>
      </c>
      <c r="Z660">
        <v>354.23700000000002</v>
      </c>
      <c r="AB660" s="1">
        <v>42838</v>
      </c>
      <c r="AC660">
        <v>-2.75</v>
      </c>
    </row>
    <row r="661" spans="2:29" x14ac:dyDescent="0.45">
      <c r="B661" s="1">
        <v>42825</v>
      </c>
      <c r="C661">
        <v>4.71</v>
      </c>
      <c r="E661" s="1">
        <v>42849</v>
      </c>
      <c r="F661">
        <v>71.2</v>
      </c>
      <c r="H661" t="s">
        <v>2128</v>
      </c>
      <c r="I661">
        <v>2.2448999999999999</v>
      </c>
      <c r="J661">
        <v>0.45741999300424002</v>
      </c>
      <c r="L661" s="1">
        <v>42825</v>
      </c>
      <c r="M661">
        <v>12.37</v>
      </c>
      <c r="O661" s="1">
        <v>42857</v>
      </c>
      <c r="P661">
        <v>2.2448999999999999</v>
      </c>
      <c r="Q661">
        <v>1.5645</v>
      </c>
      <c r="R661">
        <v>0.6804</v>
      </c>
      <c r="T661" t="s">
        <v>2105</v>
      </c>
      <c r="U661">
        <v>2368.06</v>
      </c>
      <c r="V661">
        <v>5.6547867936610503</v>
      </c>
      <c r="W661">
        <v>9.1333129999999993</v>
      </c>
      <c r="Y661" s="1">
        <v>42818</v>
      </c>
      <c r="Z661">
        <v>324.779</v>
      </c>
      <c r="AB661" s="1">
        <v>42837</v>
      </c>
      <c r="AC661">
        <v>-3.63</v>
      </c>
    </row>
    <row r="662" spans="2:29" x14ac:dyDescent="0.45">
      <c r="B662" s="1">
        <v>42824</v>
      </c>
      <c r="C662">
        <v>4.7300000000000004</v>
      </c>
      <c r="E662" s="1">
        <v>42846</v>
      </c>
      <c r="F662">
        <v>77.8</v>
      </c>
      <c r="H662" t="s">
        <v>2127</v>
      </c>
      <c r="I662">
        <v>2.2837999999999998</v>
      </c>
      <c r="J662">
        <v>0.43272023294502698</v>
      </c>
      <c r="L662" s="1">
        <v>42824</v>
      </c>
      <c r="M662">
        <v>11.54</v>
      </c>
      <c r="O662" s="1">
        <v>42856</v>
      </c>
      <c r="P662">
        <v>2.2837999999999998</v>
      </c>
      <c r="Q662">
        <v>1.5825</v>
      </c>
      <c r="R662">
        <v>0.70130000000000003</v>
      </c>
      <c r="T662" t="s">
        <v>2104</v>
      </c>
      <c r="U662">
        <v>2361.13</v>
      </c>
      <c r="V662">
        <v>6.2275500097802201</v>
      </c>
      <c r="W662">
        <v>9.1528130000000001</v>
      </c>
      <c r="Y662" s="1">
        <v>42817</v>
      </c>
      <c r="Z662">
        <v>331.327</v>
      </c>
      <c r="AB662" s="1">
        <v>42836</v>
      </c>
      <c r="AC662">
        <v>-3.88</v>
      </c>
    </row>
    <row r="663" spans="2:29" x14ac:dyDescent="0.45">
      <c r="B663" s="1">
        <v>42823</v>
      </c>
      <c r="C663">
        <v>4.74</v>
      </c>
      <c r="E663" s="1">
        <v>42845</v>
      </c>
      <c r="F663">
        <v>76.933700000000002</v>
      </c>
      <c r="H663" t="s">
        <v>2126</v>
      </c>
      <c r="I663">
        <v>2.2543000000000002</v>
      </c>
      <c r="J663">
        <v>0.719966388104334</v>
      </c>
      <c r="L663" s="1">
        <v>42823</v>
      </c>
      <c r="M663">
        <v>11.42</v>
      </c>
      <c r="O663" s="1">
        <v>42853</v>
      </c>
      <c r="P663">
        <v>2.2543000000000002</v>
      </c>
      <c r="Q663">
        <v>1.5725</v>
      </c>
      <c r="R663">
        <v>0.68179999999999996</v>
      </c>
      <c r="T663" t="s">
        <v>2103</v>
      </c>
      <c r="U663">
        <v>2358.5700000000002</v>
      </c>
      <c r="V663">
        <v>6.6131137622775302</v>
      </c>
      <c r="W663">
        <v>9.3208749999999991</v>
      </c>
      <c r="Y663" s="1">
        <v>42816</v>
      </c>
      <c r="Z663">
        <v>333.43900000000002</v>
      </c>
      <c r="AB663" s="1">
        <v>42835</v>
      </c>
      <c r="AC663">
        <v>-3.5</v>
      </c>
    </row>
    <row r="664" spans="2:29" x14ac:dyDescent="0.45">
      <c r="B664" s="1">
        <v>42822</v>
      </c>
      <c r="C664">
        <v>4.78</v>
      </c>
      <c r="E664" s="1">
        <v>42844</v>
      </c>
      <c r="F664">
        <v>76.3</v>
      </c>
      <c r="H664" t="s">
        <v>2125</v>
      </c>
      <c r="I664">
        <v>2.2673999999999999</v>
      </c>
      <c r="J664">
        <v>0.73574731849097996</v>
      </c>
      <c r="L664" s="1">
        <v>42822</v>
      </c>
      <c r="M664">
        <v>11.53</v>
      </c>
      <c r="O664" s="1">
        <v>42852</v>
      </c>
      <c r="P664">
        <v>2.2673999999999999</v>
      </c>
      <c r="Q664">
        <v>1.5651999999999999</v>
      </c>
      <c r="R664">
        <v>0.70220000000000005</v>
      </c>
      <c r="T664" t="s">
        <v>2102</v>
      </c>
      <c r="U664">
        <v>2341.59</v>
      </c>
      <c r="V664">
        <v>2.3133495522589702</v>
      </c>
      <c r="W664">
        <v>10.3795</v>
      </c>
      <c r="Y664" s="1">
        <v>42815</v>
      </c>
      <c r="Z664">
        <v>335.25200000000001</v>
      </c>
      <c r="AB664" s="1">
        <v>42832</v>
      </c>
      <c r="AC664">
        <v>-2.5</v>
      </c>
    </row>
    <row r="665" spans="2:29" x14ac:dyDescent="0.45">
      <c r="B665" s="1">
        <v>42821</v>
      </c>
      <c r="C665">
        <v>4.8600000000000003</v>
      </c>
      <c r="E665" s="1">
        <v>42843</v>
      </c>
      <c r="F665">
        <v>76.7</v>
      </c>
      <c r="H665" t="s">
        <v>2124</v>
      </c>
      <c r="I665">
        <v>2.2810000000000001</v>
      </c>
      <c r="J665">
        <v>0.681923248369394</v>
      </c>
      <c r="L665" s="1">
        <v>42821</v>
      </c>
      <c r="M665">
        <v>12.5</v>
      </c>
      <c r="O665" s="1">
        <v>42851</v>
      </c>
      <c r="P665">
        <v>2.2810000000000001</v>
      </c>
      <c r="Q665">
        <v>1.5845</v>
      </c>
      <c r="R665">
        <v>0.69650000000000001</v>
      </c>
      <c r="T665" t="s">
        <v>2101</v>
      </c>
      <c r="U665">
        <v>2343.98</v>
      </c>
      <c r="V665">
        <v>10.291688882926699</v>
      </c>
      <c r="W665">
        <v>10.48488</v>
      </c>
      <c r="Y665" s="1">
        <v>42814</v>
      </c>
      <c r="Z665">
        <v>326.20299999999997</v>
      </c>
      <c r="AB665" s="1">
        <v>42831</v>
      </c>
      <c r="AC665">
        <v>-2.25</v>
      </c>
    </row>
    <row r="666" spans="2:29" x14ac:dyDescent="0.45">
      <c r="B666" s="1">
        <v>42818</v>
      </c>
      <c r="C666">
        <v>4.72</v>
      </c>
      <c r="E666" s="1">
        <v>42842</v>
      </c>
      <c r="F666">
        <v>75.599999999999994</v>
      </c>
      <c r="H666" t="s">
        <v>2123</v>
      </c>
      <c r="I666">
        <v>2.3153999999999999</v>
      </c>
      <c r="J666">
        <v>0.35829094322910598</v>
      </c>
      <c r="L666" s="1">
        <v>42818</v>
      </c>
      <c r="M666">
        <v>12.96</v>
      </c>
      <c r="O666" s="1">
        <v>42850</v>
      </c>
      <c r="P666">
        <v>2.3153999999999999</v>
      </c>
      <c r="Q666">
        <v>1.603</v>
      </c>
      <c r="R666">
        <v>0.71240000000000003</v>
      </c>
      <c r="T666" t="s">
        <v>2100</v>
      </c>
      <c r="U666">
        <v>2345.96</v>
      </c>
      <c r="V666">
        <v>10.108811287588599</v>
      </c>
      <c r="W666">
        <v>10.875690000000001</v>
      </c>
      <c r="Y666" s="1">
        <v>42811</v>
      </c>
      <c r="Z666">
        <v>321.553</v>
      </c>
      <c r="AB666" s="1">
        <v>42830</v>
      </c>
      <c r="AC666">
        <v>-2.13</v>
      </c>
    </row>
    <row r="667" spans="2:29" x14ac:dyDescent="0.45">
      <c r="B667" s="1">
        <v>42817</v>
      </c>
      <c r="C667">
        <v>4.87</v>
      </c>
      <c r="E667" s="1">
        <v>42839</v>
      </c>
      <c r="F667">
        <v>77</v>
      </c>
      <c r="H667" t="s">
        <v>2122</v>
      </c>
      <c r="I667">
        <v>2.2486999999999999</v>
      </c>
      <c r="J667">
        <v>0.190426363721</v>
      </c>
      <c r="L667" s="1">
        <v>42817</v>
      </c>
      <c r="M667">
        <v>13.12</v>
      </c>
      <c r="O667" s="1">
        <v>42849</v>
      </c>
      <c r="P667">
        <v>2.2486999999999999</v>
      </c>
      <c r="Q667">
        <v>1.5644</v>
      </c>
      <c r="R667">
        <v>0.68430000000000002</v>
      </c>
      <c r="T667" t="s">
        <v>2099</v>
      </c>
      <c r="U667">
        <v>2348.4499999999998</v>
      </c>
      <c r="V667">
        <v>10.059379343261201</v>
      </c>
      <c r="W667">
        <v>10.34038</v>
      </c>
      <c r="Y667" s="1">
        <v>42810</v>
      </c>
      <c r="Z667">
        <v>324.91000000000003</v>
      </c>
      <c r="AB667" s="1">
        <v>42829</v>
      </c>
      <c r="AC667">
        <v>-1.63</v>
      </c>
    </row>
    <row r="668" spans="2:29" x14ac:dyDescent="0.45">
      <c r="B668" s="1">
        <v>42816</v>
      </c>
      <c r="C668">
        <v>4.88</v>
      </c>
      <c r="E668" s="1">
        <v>42838</v>
      </c>
      <c r="F668">
        <v>77.3</v>
      </c>
      <c r="H668" t="s">
        <v>2121</v>
      </c>
      <c r="I668">
        <v>2.2155</v>
      </c>
      <c r="J668">
        <v>0.93860794087130395</v>
      </c>
      <c r="L668" s="1">
        <v>42816</v>
      </c>
      <c r="M668">
        <v>12.81</v>
      </c>
      <c r="O668" s="1">
        <v>42846</v>
      </c>
      <c r="P668">
        <v>2.2155</v>
      </c>
      <c r="Q668">
        <v>1.5323</v>
      </c>
      <c r="R668">
        <v>0.68320000000000003</v>
      </c>
      <c r="T668" t="s">
        <v>2098</v>
      </c>
      <c r="U668">
        <v>2344.02</v>
      </c>
      <c r="V668">
        <v>8.7466320406318303</v>
      </c>
      <c r="W668">
        <v>9.7695000000000007</v>
      </c>
      <c r="Y668" s="1">
        <v>42809</v>
      </c>
      <c r="Z668">
        <v>320.83300000000003</v>
      </c>
      <c r="AB668" s="1">
        <v>42828</v>
      </c>
      <c r="AC668">
        <v>-1.5</v>
      </c>
    </row>
    <row r="669" spans="2:29" x14ac:dyDescent="0.45">
      <c r="B669" s="1">
        <v>42815</v>
      </c>
      <c r="C669">
        <v>4.8600000000000003</v>
      </c>
      <c r="E669" s="1">
        <v>42837</v>
      </c>
      <c r="F669">
        <v>77.400000000000006</v>
      </c>
      <c r="H669" t="s">
        <v>2120</v>
      </c>
      <c r="I669">
        <v>2.2027000000000001</v>
      </c>
      <c r="J669">
        <v>0.93059597391492599</v>
      </c>
      <c r="L669" s="1">
        <v>42815</v>
      </c>
      <c r="M669">
        <v>12.47</v>
      </c>
      <c r="O669" s="1">
        <v>42845</v>
      </c>
      <c r="P669">
        <v>2.2027000000000001</v>
      </c>
      <c r="Q669">
        <v>1.5282</v>
      </c>
      <c r="R669">
        <v>0.67449999999999999</v>
      </c>
      <c r="T669" t="s">
        <v>2097</v>
      </c>
      <c r="U669">
        <v>2373.4699999999998</v>
      </c>
      <c r="V669">
        <v>8.0685686187280403</v>
      </c>
      <c r="W669">
        <v>8.4589999999999996</v>
      </c>
      <c r="Y669" s="1">
        <v>42808</v>
      </c>
      <c r="Z669">
        <v>340.726</v>
      </c>
      <c r="AB669" s="1">
        <v>42825</v>
      </c>
      <c r="AC669">
        <v>-0.5</v>
      </c>
    </row>
    <row r="670" spans="2:29" x14ac:dyDescent="0.45">
      <c r="B670" s="1">
        <v>42814</v>
      </c>
      <c r="C670">
        <v>4.91</v>
      </c>
      <c r="E670" s="1">
        <v>42836</v>
      </c>
      <c r="F670">
        <v>75</v>
      </c>
      <c r="H670" t="s">
        <v>2119</v>
      </c>
      <c r="I670">
        <v>2.165</v>
      </c>
      <c r="J670">
        <v>0.83623751610014196</v>
      </c>
      <c r="L670" s="1">
        <v>42814</v>
      </c>
      <c r="M670">
        <v>11.34</v>
      </c>
      <c r="O670" s="1">
        <v>42844</v>
      </c>
      <c r="P670">
        <v>2.165</v>
      </c>
      <c r="Q670">
        <v>1.4993000000000001</v>
      </c>
      <c r="R670">
        <v>0.66569999999999996</v>
      </c>
      <c r="T670" t="s">
        <v>2096</v>
      </c>
      <c r="U670">
        <v>2378.25</v>
      </c>
      <c r="V670">
        <v>8.5514852657451303</v>
      </c>
      <c r="W670">
        <v>8.0871879999999994</v>
      </c>
      <c r="Y670" s="1">
        <v>42807</v>
      </c>
      <c r="Z670">
        <v>334.87799999999999</v>
      </c>
      <c r="AB670" s="1">
        <v>42824</v>
      </c>
      <c r="AC670">
        <v>-0.87</v>
      </c>
    </row>
    <row r="671" spans="2:29" x14ac:dyDescent="0.45">
      <c r="B671" s="1">
        <v>42811</v>
      </c>
      <c r="C671">
        <v>4.83</v>
      </c>
      <c r="E671" s="1">
        <v>42835</v>
      </c>
      <c r="F671">
        <v>73.5</v>
      </c>
      <c r="H671" t="s">
        <v>2118</v>
      </c>
      <c r="I671">
        <v>2.1276999999999999</v>
      </c>
      <c r="J671">
        <v>0.71041057377641503</v>
      </c>
      <c r="L671" s="1">
        <v>42811</v>
      </c>
      <c r="M671">
        <v>11.28</v>
      </c>
      <c r="O671" s="1">
        <v>42843</v>
      </c>
      <c r="P671">
        <v>2.1276999999999999</v>
      </c>
      <c r="Q671">
        <v>1.4802999999999999</v>
      </c>
      <c r="R671">
        <v>0.64739999999999998</v>
      </c>
      <c r="T671" t="s">
        <v>2095</v>
      </c>
      <c r="U671">
        <v>2381.38</v>
      </c>
      <c r="V671">
        <v>8.3466348871144795</v>
      </c>
      <c r="W671">
        <v>8.4384999999999994</v>
      </c>
      <c r="Y671" s="1">
        <v>42804</v>
      </c>
      <c r="Z671">
        <v>332.84100000000001</v>
      </c>
      <c r="AB671" s="1">
        <v>42823</v>
      </c>
      <c r="AC671">
        <v>-1.75</v>
      </c>
    </row>
    <row r="672" spans="2:29" x14ac:dyDescent="0.45">
      <c r="B672" s="1">
        <v>42810</v>
      </c>
      <c r="C672">
        <v>4.9800000000000004</v>
      </c>
      <c r="E672" s="1">
        <v>42832</v>
      </c>
      <c r="F672">
        <v>73</v>
      </c>
      <c r="H672" t="s">
        <v>2117</v>
      </c>
      <c r="I672">
        <v>2.2124999999999999</v>
      </c>
      <c r="J672">
        <v>0.46302611517422798</v>
      </c>
      <c r="L672" s="1">
        <v>42810</v>
      </c>
      <c r="M672">
        <v>11.21</v>
      </c>
      <c r="O672" s="1">
        <v>42842</v>
      </c>
      <c r="P672">
        <v>2.2124999999999999</v>
      </c>
      <c r="Q672">
        <v>1.5325</v>
      </c>
      <c r="R672">
        <v>0.68</v>
      </c>
      <c r="T672" t="s">
        <v>2094</v>
      </c>
      <c r="U672">
        <v>2385.2600000000002</v>
      </c>
      <c r="V672">
        <v>7.9740665151984604</v>
      </c>
      <c r="W672">
        <v>9.0161250000000006</v>
      </c>
      <c r="Y672" s="1">
        <v>42803</v>
      </c>
      <c r="Z672">
        <v>331.90100000000001</v>
      </c>
      <c r="AB672" s="1">
        <v>42822</v>
      </c>
      <c r="AC672">
        <v>-2.38</v>
      </c>
    </row>
    <row r="673" spans="2:29" x14ac:dyDescent="0.45">
      <c r="B673" s="1">
        <v>42809</v>
      </c>
      <c r="C673">
        <v>5.04</v>
      </c>
      <c r="E673" s="1">
        <v>42831</v>
      </c>
      <c r="F673">
        <v>72.599999999999994</v>
      </c>
      <c r="H673" t="s">
        <v>2116</v>
      </c>
      <c r="I673">
        <v>2.2105000000000001</v>
      </c>
      <c r="J673">
        <v>0.64401696406228603</v>
      </c>
      <c r="L673" s="1">
        <v>42809</v>
      </c>
      <c r="M673">
        <v>11.63</v>
      </c>
      <c r="O673" s="1">
        <v>42839</v>
      </c>
      <c r="P673">
        <v>2.2105000000000001</v>
      </c>
      <c r="Q673">
        <v>1.5349999999999999</v>
      </c>
      <c r="R673">
        <v>0.67549999999999999</v>
      </c>
      <c r="T673" t="s">
        <v>2093</v>
      </c>
      <c r="U673">
        <v>2365.4499999999998</v>
      </c>
      <c r="V673">
        <v>4.4263419530954096</v>
      </c>
      <c r="W673">
        <v>9.4963130000000007</v>
      </c>
      <c r="Y673" s="1">
        <v>42802</v>
      </c>
      <c r="Z673">
        <v>329.22899999999998</v>
      </c>
      <c r="AB673" s="1">
        <v>42821</v>
      </c>
      <c r="AC673">
        <v>-3</v>
      </c>
    </row>
    <row r="674" spans="2:29" x14ac:dyDescent="0.45">
      <c r="B674" s="1">
        <v>42808</v>
      </c>
      <c r="C674">
        <v>5.14</v>
      </c>
      <c r="E674" s="1">
        <v>42830</v>
      </c>
      <c r="F674">
        <v>72.2</v>
      </c>
      <c r="H674" t="s">
        <v>2115</v>
      </c>
      <c r="I674">
        <v>2.2105000000000001</v>
      </c>
      <c r="J674">
        <v>0.56843586562895299</v>
      </c>
      <c r="L674" s="1">
        <v>42808</v>
      </c>
      <c r="M674">
        <v>12.3</v>
      </c>
      <c r="O674" s="1">
        <v>42838</v>
      </c>
      <c r="P674">
        <v>2.2105000000000001</v>
      </c>
      <c r="Q674">
        <v>1.5329999999999999</v>
      </c>
      <c r="R674">
        <v>0.67749999999999999</v>
      </c>
      <c r="T674" t="s">
        <v>2092</v>
      </c>
      <c r="U674">
        <v>2373.4699999999998</v>
      </c>
      <c r="V674">
        <v>3.66573265758865</v>
      </c>
      <c r="W674">
        <v>8.9845000000000006</v>
      </c>
      <c r="Y674" s="1">
        <v>42801</v>
      </c>
      <c r="Z674">
        <v>322.32900000000001</v>
      </c>
      <c r="AB674" s="1">
        <v>42818</v>
      </c>
      <c r="AC674">
        <v>-1.75</v>
      </c>
    </row>
    <row r="675" spans="2:29" x14ac:dyDescent="0.45">
      <c r="B675" s="1">
        <v>42807</v>
      </c>
      <c r="C675">
        <v>5.15</v>
      </c>
      <c r="E675" s="1">
        <v>42829</v>
      </c>
      <c r="F675">
        <v>72.400000000000006</v>
      </c>
      <c r="H675" t="s">
        <v>2114</v>
      </c>
      <c r="I675">
        <v>2.2031999999999998</v>
      </c>
      <c r="J675">
        <v>0.78612194770701205</v>
      </c>
      <c r="L675" s="1">
        <v>42807</v>
      </c>
      <c r="M675">
        <v>11.35</v>
      </c>
      <c r="O675" s="1">
        <v>42837</v>
      </c>
      <c r="P675">
        <v>2.2031999999999998</v>
      </c>
      <c r="Q675">
        <v>1.5215000000000001</v>
      </c>
      <c r="R675">
        <v>0.68169999999999997</v>
      </c>
      <c r="T675" t="s">
        <v>2091</v>
      </c>
      <c r="U675">
        <v>2372.6</v>
      </c>
      <c r="V675">
        <v>4.6272070900752302</v>
      </c>
      <c r="W675">
        <v>8.8036250000000003</v>
      </c>
      <c r="Y675" s="1">
        <v>42800</v>
      </c>
      <c r="Z675">
        <v>313.23</v>
      </c>
      <c r="AB675" s="1">
        <v>42817</v>
      </c>
      <c r="AC675">
        <v>-2</v>
      </c>
    </row>
    <row r="676" spans="2:29" x14ac:dyDescent="0.45">
      <c r="B676" s="1">
        <v>42804</v>
      </c>
      <c r="C676">
        <v>5.01</v>
      </c>
      <c r="E676" s="1">
        <v>42828</v>
      </c>
      <c r="F676">
        <v>71.3</v>
      </c>
      <c r="H676" t="s">
        <v>2113</v>
      </c>
      <c r="I676">
        <v>2.2572000000000001</v>
      </c>
      <c r="J676">
        <v>0.76231620735755001</v>
      </c>
      <c r="L676" s="1">
        <v>42804</v>
      </c>
      <c r="M676">
        <v>11.66</v>
      </c>
      <c r="O676" s="1">
        <v>42836</v>
      </c>
      <c r="P676">
        <v>2.2572000000000001</v>
      </c>
      <c r="Q676">
        <v>1.5570999999999999</v>
      </c>
      <c r="R676">
        <v>0.70009999999999994</v>
      </c>
      <c r="T676" t="s">
        <v>2090</v>
      </c>
      <c r="U676">
        <v>2364.87</v>
      </c>
      <c r="V676">
        <v>2.9997145490890298</v>
      </c>
      <c r="W676">
        <v>9.7148129999999995</v>
      </c>
      <c r="Y676" s="1">
        <v>42797</v>
      </c>
      <c r="Z676">
        <v>307.22500000000002</v>
      </c>
      <c r="AB676" s="1">
        <v>42816</v>
      </c>
      <c r="AC676">
        <v>-3.5</v>
      </c>
    </row>
    <row r="677" spans="2:29" x14ac:dyDescent="0.45">
      <c r="B677" s="1">
        <v>42803</v>
      </c>
      <c r="C677">
        <v>5.0999999999999996</v>
      </c>
      <c r="E677" s="1">
        <v>42825</v>
      </c>
      <c r="F677">
        <v>70.099999999999994</v>
      </c>
      <c r="H677" t="s">
        <v>2112</v>
      </c>
      <c r="I677">
        <v>2.331</v>
      </c>
      <c r="J677">
        <v>0.50708717199314202</v>
      </c>
      <c r="L677" s="1">
        <v>42803</v>
      </c>
      <c r="M677">
        <v>12.3</v>
      </c>
      <c r="O677" s="1">
        <v>42835</v>
      </c>
      <c r="P677">
        <v>2.331</v>
      </c>
      <c r="Q677">
        <v>1.5979000000000001</v>
      </c>
      <c r="R677">
        <v>0.73309999999999997</v>
      </c>
      <c r="T677" t="s">
        <v>2089</v>
      </c>
      <c r="U677">
        <v>2362.98</v>
      </c>
      <c r="V677">
        <v>2.76761762800137</v>
      </c>
      <c r="W677">
        <v>9.3469999999999995</v>
      </c>
      <c r="Y677" s="1">
        <v>42796</v>
      </c>
      <c r="Z677">
        <v>307.33600000000001</v>
      </c>
      <c r="AB677" s="1">
        <v>42815</v>
      </c>
      <c r="AC677">
        <v>-3.63</v>
      </c>
    </row>
    <row r="678" spans="2:29" x14ac:dyDescent="0.45">
      <c r="B678" s="1">
        <v>42802</v>
      </c>
      <c r="C678">
        <v>5.0599999999999996</v>
      </c>
      <c r="E678" s="1">
        <v>42824</v>
      </c>
      <c r="F678">
        <v>70.400000000000006</v>
      </c>
      <c r="H678" t="s">
        <v>2111</v>
      </c>
      <c r="I678">
        <v>2.3569</v>
      </c>
      <c r="J678">
        <v>0.52821408223055699</v>
      </c>
      <c r="L678" s="1">
        <v>42802</v>
      </c>
      <c r="M678">
        <v>11.86</v>
      </c>
      <c r="O678" s="1">
        <v>42832</v>
      </c>
      <c r="P678">
        <v>2.3569</v>
      </c>
      <c r="Q678">
        <v>1.6154999999999999</v>
      </c>
      <c r="R678">
        <v>0.74139999999999995</v>
      </c>
      <c r="T678" t="s">
        <v>2088</v>
      </c>
      <c r="U678">
        <v>2368.39</v>
      </c>
      <c r="V678">
        <v>4.2248365858742396</v>
      </c>
      <c r="W678">
        <v>9.1373130000000007</v>
      </c>
      <c r="Y678" s="1">
        <v>42795</v>
      </c>
      <c r="Z678">
        <v>305.93599999999998</v>
      </c>
      <c r="AB678" s="1">
        <v>42814</v>
      </c>
      <c r="AC678">
        <v>-3.5</v>
      </c>
    </row>
    <row r="679" spans="2:29" x14ac:dyDescent="0.45">
      <c r="B679" s="1">
        <v>42801</v>
      </c>
      <c r="C679">
        <v>4.97</v>
      </c>
      <c r="E679" s="1">
        <v>42823</v>
      </c>
      <c r="F679">
        <v>70.734200000000001</v>
      </c>
      <c r="H679" t="s">
        <v>2110</v>
      </c>
      <c r="I679">
        <v>2.3189000000000002</v>
      </c>
      <c r="J679">
        <v>0.78577969771007805</v>
      </c>
      <c r="L679" s="1">
        <v>42801</v>
      </c>
      <c r="M679">
        <v>11.45</v>
      </c>
      <c r="O679" s="1">
        <v>42831</v>
      </c>
      <c r="P679">
        <v>2.3189000000000002</v>
      </c>
      <c r="Q679">
        <v>1.5785</v>
      </c>
      <c r="R679">
        <v>0.74039999999999995</v>
      </c>
      <c r="T679" t="s">
        <v>2087</v>
      </c>
      <c r="U679">
        <v>2375.31</v>
      </c>
      <c r="V679">
        <v>13.931765427559201</v>
      </c>
      <c r="W679">
        <v>8.9896250000000002</v>
      </c>
      <c r="Y679" s="1">
        <v>42794</v>
      </c>
      <c r="Z679">
        <v>316.91000000000003</v>
      </c>
      <c r="AB679" s="1">
        <v>42811</v>
      </c>
      <c r="AC679">
        <v>-2.75</v>
      </c>
    </row>
    <row r="680" spans="2:29" x14ac:dyDescent="0.45">
      <c r="B680" s="1">
        <v>42800</v>
      </c>
      <c r="C680">
        <v>4.9800000000000004</v>
      </c>
      <c r="E680" s="1">
        <v>42822</v>
      </c>
      <c r="F680">
        <v>71.8</v>
      </c>
      <c r="H680" t="s">
        <v>2109</v>
      </c>
      <c r="I680">
        <v>2.3159999999999998</v>
      </c>
      <c r="J680">
        <v>0.75988850059290902</v>
      </c>
      <c r="L680" s="1">
        <v>42800</v>
      </c>
      <c r="M680">
        <v>11.24</v>
      </c>
      <c r="O680" s="1">
        <v>42830</v>
      </c>
      <c r="P680">
        <v>2.3159999999999998</v>
      </c>
      <c r="Q680">
        <v>1.5696000000000001</v>
      </c>
      <c r="R680">
        <v>0.74639999999999995</v>
      </c>
      <c r="T680" t="s">
        <v>2086</v>
      </c>
      <c r="U680">
        <v>2383.12</v>
      </c>
      <c r="V680">
        <v>13.7451571638431</v>
      </c>
      <c r="W680">
        <v>8.493188</v>
      </c>
      <c r="Y680" s="1">
        <v>42793</v>
      </c>
      <c r="Z680">
        <v>316.642</v>
      </c>
      <c r="AB680" s="1">
        <v>42810</v>
      </c>
      <c r="AC680">
        <v>-3.75</v>
      </c>
    </row>
    <row r="681" spans="2:29" x14ac:dyDescent="0.45">
      <c r="B681" s="1">
        <v>42797</v>
      </c>
      <c r="C681">
        <v>5.03</v>
      </c>
      <c r="E681" s="1">
        <v>42821</v>
      </c>
      <c r="F681">
        <v>72.3</v>
      </c>
      <c r="H681" t="s">
        <v>2108</v>
      </c>
      <c r="I681">
        <v>2.3460000000000001</v>
      </c>
      <c r="J681">
        <v>0.95799798190462604</v>
      </c>
      <c r="L681" s="1">
        <v>42797</v>
      </c>
      <c r="M681">
        <v>10.96</v>
      </c>
      <c r="O681" s="1">
        <v>42829</v>
      </c>
      <c r="P681">
        <v>2.3460000000000001</v>
      </c>
      <c r="Q681">
        <v>1.5932999999999999</v>
      </c>
      <c r="R681">
        <v>0.75270000000000004</v>
      </c>
      <c r="T681" t="s">
        <v>2085</v>
      </c>
      <c r="U681">
        <v>2381.92</v>
      </c>
      <c r="V681">
        <v>13.7221359373636</v>
      </c>
      <c r="W681">
        <v>9.6136879999999998</v>
      </c>
      <c r="Y681" s="1">
        <v>42790</v>
      </c>
      <c r="Z681">
        <v>318.702</v>
      </c>
      <c r="AB681" s="1">
        <v>42809</v>
      </c>
      <c r="AC681">
        <v>-2.88</v>
      </c>
    </row>
    <row r="682" spans="2:29" x14ac:dyDescent="0.45">
      <c r="B682" s="1">
        <v>42796</v>
      </c>
      <c r="C682">
        <v>5.15</v>
      </c>
      <c r="E682" s="1">
        <v>42818</v>
      </c>
      <c r="F682">
        <v>73.2</v>
      </c>
      <c r="H682" t="s">
        <v>2107</v>
      </c>
      <c r="I682">
        <v>2.3075999999999999</v>
      </c>
      <c r="J682">
        <v>0.85302852629127701</v>
      </c>
      <c r="L682" s="1">
        <v>42796</v>
      </c>
      <c r="M682">
        <v>11.81</v>
      </c>
      <c r="O682" s="1">
        <v>42828</v>
      </c>
      <c r="P682">
        <v>2.3075999999999999</v>
      </c>
      <c r="Q682">
        <v>1.5788</v>
      </c>
      <c r="R682">
        <v>0.7288</v>
      </c>
      <c r="T682" t="s">
        <v>2084</v>
      </c>
      <c r="U682">
        <v>2395.96</v>
      </c>
      <c r="V682">
        <v>11.3542153546255</v>
      </c>
      <c r="W682">
        <v>10.0745</v>
      </c>
      <c r="Y682" s="1">
        <v>42789</v>
      </c>
      <c r="Z682">
        <v>317.149</v>
      </c>
      <c r="AB682" s="1">
        <v>42808</v>
      </c>
      <c r="AC682">
        <v>-2.88</v>
      </c>
    </row>
    <row r="683" spans="2:29" x14ac:dyDescent="0.45">
      <c r="B683" s="1">
        <v>42795</v>
      </c>
      <c r="C683">
        <v>5.18</v>
      </c>
      <c r="E683" s="1">
        <v>42817</v>
      </c>
      <c r="F683">
        <v>74</v>
      </c>
      <c r="H683" t="s">
        <v>2106</v>
      </c>
      <c r="I683">
        <v>2.3837000000000002</v>
      </c>
      <c r="J683">
        <v>0.74096710453298698</v>
      </c>
      <c r="L683" s="1">
        <v>42795</v>
      </c>
      <c r="M683">
        <v>12.54</v>
      </c>
      <c r="O683" s="1">
        <v>42825</v>
      </c>
      <c r="P683">
        <v>2.3837000000000002</v>
      </c>
      <c r="Q683">
        <v>1.6180000000000001</v>
      </c>
      <c r="R683">
        <v>0.76570000000000005</v>
      </c>
      <c r="T683" t="s">
        <v>2083</v>
      </c>
      <c r="U683">
        <v>2363.64</v>
      </c>
      <c r="V683">
        <v>2.9545936292877202</v>
      </c>
      <c r="W683">
        <v>10.12419</v>
      </c>
      <c r="Y683" s="1">
        <v>42788</v>
      </c>
      <c r="Z683">
        <v>316.45600000000002</v>
      </c>
      <c r="AB683" s="1">
        <v>42807</v>
      </c>
      <c r="AC683">
        <v>-2.75</v>
      </c>
    </row>
    <row r="684" spans="2:29" x14ac:dyDescent="0.45">
      <c r="B684" s="1">
        <v>42794</v>
      </c>
      <c r="C684">
        <v>5.29</v>
      </c>
      <c r="E684" s="1">
        <v>42816</v>
      </c>
      <c r="F684">
        <v>73.772300000000001</v>
      </c>
      <c r="H684" t="s">
        <v>2105</v>
      </c>
      <c r="I684">
        <v>2.4119999999999999</v>
      </c>
      <c r="J684">
        <v>0.83362276640376698</v>
      </c>
      <c r="L684" s="1">
        <v>42794</v>
      </c>
      <c r="M684">
        <v>12.92</v>
      </c>
      <c r="O684" s="1">
        <v>42824</v>
      </c>
      <c r="P684">
        <v>2.4119999999999999</v>
      </c>
      <c r="Q684">
        <v>1.6385000000000001</v>
      </c>
      <c r="R684">
        <v>0.77349999999999997</v>
      </c>
      <c r="T684" t="s">
        <v>2082</v>
      </c>
      <c r="U684">
        <v>2369.75</v>
      </c>
      <c r="V684">
        <v>1.80474033164849</v>
      </c>
      <c r="W684">
        <v>9.2885000000000009</v>
      </c>
      <c r="Y684" s="1">
        <v>42787</v>
      </c>
      <c r="Z684">
        <v>318.32600000000002</v>
      </c>
      <c r="AB684" s="1">
        <v>42804</v>
      </c>
      <c r="AC684">
        <v>-2.63</v>
      </c>
    </row>
    <row r="685" spans="2:29" x14ac:dyDescent="0.45">
      <c r="B685" s="1">
        <v>42793</v>
      </c>
      <c r="C685">
        <v>5.28</v>
      </c>
      <c r="E685" s="1">
        <v>42815</v>
      </c>
      <c r="F685">
        <v>72.3</v>
      </c>
      <c r="H685" t="s">
        <v>2104</v>
      </c>
      <c r="I685">
        <v>2.3612000000000002</v>
      </c>
      <c r="J685">
        <v>0.66761384796902301</v>
      </c>
      <c r="L685" s="1">
        <v>42793</v>
      </c>
      <c r="M685">
        <v>12.09</v>
      </c>
      <c r="O685" s="1">
        <v>42823</v>
      </c>
      <c r="P685">
        <v>2.3612000000000002</v>
      </c>
      <c r="Q685">
        <v>1.6071</v>
      </c>
      <c r="R685">
        <v>0.75409999999999999</v>
      </c>
      <c r="T685" t="s">
        <v>2081</v>
      </c>
      <c r="U685">
        <v>2367.34</v>
      </c>
      <c r="V685">
        <v>4.9414939929122896</v>
      </c>
      <c r="W685">
        <v>8.8203130000000005</v>
      </c>
      <c r="Y685" s="1">
        <v>42783</v>
      </c>
      <c r="Z685">
        <v>322.488</v>
      </c>
      <c r="AB685" s="1">
        <v>42803</v>
      </c>
      <c r="AC685">
        <v>-3.5</v>
      </c>
    </row>
    <row r="686" spans="2:29" x14ac:dyDescent="0.45">
      <c r="B686" s="1">
        <v>42790</v>
      </c>
      <c r="C686">
        <v>5.3</v>
      </c>
      <c r="E686" s="1">
        <v>42814</v>
      </c>
      <c r="F686">
        <v>70.8</v>
      </c>
      <c r="H686" t="s">
        <v>2103</v>
      </c>
      <c r="I686">
        <v>2.3946000000000001</v>
      </c>
      <c r="J686">
        <v>0.67186491697860895</v>
      </c>
      <c r="L686" s="1">
        <v>42790</v>
      </c>
      <c r="M686">
        <v>11.47</v>
      </c>
      <c r="O686" s="1">
        <v>42822</v>
      </c>
      <c r="P686">
        <v>2.3946000000000001</v>
      </c>
      <c r="Q686">
        <v>1.6325000000000001</v>
      </c>
      <c r="R686">
        <v>0.7621</v>
      </c>
      <c r="T686" t="s">
        <v>2080</v>
      </c>
      <c r="U686">
        <v>2363.81</v>
      </c>
      <c r="V686">
        <v>4.9365305027972504</v>
      </c>
      <c r="W686">
        <v>9.0811250000000001</v>
      </c>
      <c r="Y686" s="1">
        <v>42782</v>
      </c>
      <c r="Z686">
        <v>321.86099999999999</v>
      </c>
      <c r="AB686" s="1">
        <v>42802</v>
      </c>
      <c r="AC686">
        <v>-4.63</v>
      </c>
    </row>
    <row r="687" spans="2:29" x14ac:dyDescent="0.45">
      <c r="B687" s="1">
        <v>42789</v>
      </c>
      <c r="C687">
        <v>5.22</v>
      </c>
      <c r="E687" s="1">
        <v>42811</v>
      </c>
      <c r="F687">
        <v>71.7</v>
      </c>
      <c r="H687" t="s">
        <v>2102</v>
      </c>
      <c r="I687">
        <v>2.3481999999999998</v>
      </c>
      <c r="J687">
        <v>0.51572807757577399</v>
      </c>
      <c r="L687" s="1">
        <v>42789</v>
      </c>
      <c r="M687">
        <v>11.71</v>
      </c>
      <c r="O687" s="1">
        <v>42821</v>
      </c>
      <c r="P687">
        <v>2.3481999999999998</v>
      </c>
      <c r="Q687">
        <v>1.5993999999999999</v>
      </c>
      <c r="R687">
        <v>0.74880000000000002</v>
      </c>
      <c r="T687" t="s">
        <v>2079</v>
      </c>
      <c r="U687">
        <v>2362.8200000000002</v>
      </c>
      <c r="V687">
        <v>5.331511734187</v>
      </c>
      <c r="W687">
        <v>9.0191879999999998</v>
      </c>
      <c r="Y687" s="1">
        <v>42781</v>
      </c>
      <c r="Z687">
        <v>317.34199999999998</v>
      </c>
      <c r="AB687" s="1">
        <v>42801</v>
      </c>
      <c r="AC687">
        <v>-5.25</v>
      </c>
    </row>
    <row r="688" spans="2:29" x14ac:dyDescent="0.45">
      <c r="B688" s="1">
        <v>42788</v>
      </c>
      <c r="C688">
        <v>5.19</v>
      </c>
      <c r="E688" s="1">
        <v>42810</v>
      </c>
      <c r="F688">
        <v>72.400000000000006</v>
      </c>
      <c r="H688" t="s">
        <v>2101</v>
      </c>
      <c r="I688">
        <v>2.3955000000000002</v>
      </c>
      <c r="J688">
        <v>0.50216152779758405</v>
      </c>
      <c r="L688" s="1">
        <v>42788</v>
      </c>
      <c r="M688">
        <v>11.74</v>
      </c>
      <c r="O688" s="1">
        <v>42818</v>
      </c>
      <c r="P688">
        <v>2.3955000000000002</v>
      </c>
      <c r="Q688">
        <v>1.6203000000000001</v>
      </c>
      <c r="R688">
        <v>0.7752</v>
      </c>
      <c r="T688" t="s">
        <v>2078</v>
      </c>
      <c r="U688">
        <v>2365.38</v>
      </c>
      <c r="V688">
        <v>5.0799721787817997</v>
      </c>
      <c r="W688">
        <v>8.9156250000000004</v>
      </c>
      <c r="Y688" s="1">
        <v>42780</v>
      </c>
      <c r="Z688">
        <v>316.95</v>
      </c>
      <c r="AB688" s="1">
        <v>42800</v>
      </c>
      <c r="AC688">
        <v>-3.75</v>
      </c>
    </row>
    <row r="689" spans="2:29" x14ac:dyDescent="0.45">
      <c r="B689" s="1">
        <v>42787</v>
      </c>
      <c r="C689">
        <v>5.2</v>
      </c>
      <c r="E689" s="1">
        <v>42809</v>
      </c>
      <c r="F689">
        <v>74.697199999999995</v>
      </c>
      <c r="H689" t="s">
        <v>2100</v>
      </c>
      <c r="I689">
        <v>2.4007000000000001</v>
      </c>
      <c r="J689">
        <v>0.58041144888777096</v>
      </c>
      <c r="L689" s="1">
        <v>42787</v>
      </c>
      <c r="M689">
        <v>11.57</v>
      </c>
      <c r="O689" s="1">
        <v>42817</v>
      </c>
      <c r="P689">
        <v>2.4007000000000001</v>
      </c>
      <c r="Q689">
        <v>1.6235999999999999</v>
      </c>
      <c r="R689">
        <v>0.77710000000000001</v>
      </c>
      <c r="T689" t="s">
        <v>2076</v>
      </c>
      <c r="U689">
        <v>2351.16</v>
      </c>
      <c r="V689">
        <v>4.2030983291634199</v>
      </c>
      <c r="W689">
        <v>8.7491880000000002</v>
      </c>
      <c r="Y689" s="1">
        <v>42779</v>
      </c>
      <c r="Z689">
        <v>318.363</v>
      </c>
      <c r="AB689" s="1">
        <v>42797</v>
      </c>
      <c r="AC689">
        <v>-2.44</v>
      </c>
    </row>
    <row r="690" spans="2:29" x14ac:dyDescent="0.45">
      <c r="B690" s="1">
        <v>42783</v>
      </c>
      <c r="C690">
        <v>5.0599999999999996</v>
      </c>
      <c r="E690" s="1">
        <v>42808</v>
      </c>
      <c r="F690">
        <v>76</v>
      </c>
      <c r="H690" t="s">
        <v>2099</v>
      </c>
      <c r="I690">
        <v>2.37</v>
      </c>
      <c r="J690">
        <v>0.25095085840326598</v>
      </c>
      <c r="L690" s="1">
        <v>42783</v>
      </c>
      <c r="M690">
        <v>11.49</v>
      </c>
      <c r="O690" s="1">
        <v>42816</v>
      </c>
      <c r="P690">
        <v>2.37</v>
      </c>
      <c r="Q690">
        <v>1.6085</v>
      </c>
      <c r="R690">
        <v>0.76149999999999995</v>
      </c>
      <c r="T690" t="s">
        <v>2075</v>
      </c>
      <c r="U690">
        <v>2347.2199999999998</v>
      </c>
      <c r="V690">
        <v>4.5968377819797803</v>
      </c>
      <c r="W690">
        <v>9.0458130000000008</v>
      </c>
      <c r="Y690" s="1">
        <v>42776</v>
      </c>
      <c r="Z690">
        <v>323.63200000000001</v>
      </c>
      <c r="AB690" s="1">
        <v>42796</v>
      </c>
      <c r="AC690">
        <v>-2.13</v>
      </c>
    </row>
    <row r="691" spans="2:29" x14ac:dyDescent="0.45">
      <c r="B691" s="1">
        <v>42782</v>
      </c>
      <c r="C691">
        <v>4.96</v>
      </c>
      <c r="E691" s="1">
        <v>42807</v>
      </c>
      <c r="F691">
        <v>76.2</v>
      </c>
      <c r="H691" t="s">
        <v>2098</v>
      </c>
      <c r="I691">
        <v>2.3824999999999998</v>
      </c>
      <c r="J691">
        <v>0.63811314305014399</v>
      </c>
      <c r="L691" s="1">
        <v>42782</v>
      </c>
      <c r="M691">
        <v>11.76</v>
      </c>
      <c r="O691" s="1">
        <v>42815</v>
      </c>
      <c r="P691">
        <v>2.3824999999999998</v>
      </c>
      <c r="Q691">
        <v>1.6174999999999999</v>
      </c>
      <c r="R691">
        <v>0.76500000000000001</v>
      </c>
      <c r="T691" t="s">
        <v>2074</v>
      </c>
      <c r="U691">
        <v>2349.25</v>
      </c>
      <c r="V691">
        <v>1.2791768661112599</v>
      </c>
      <c r="W691">
        <v>9.1661249999999992</v>
      </c>
      <c r="Y691" s="1">
        <v>42775</v>
      </c>
      <c r="Z691">
        <v>324.471</v>
      </c>
      <c r="AB691" s="1">
        <v>42795</v>
      </c>
      <c r="AC691">
        <v>-3.31</v>
      </c>
    </row>
    <row r="692" spans="2:29" x14ac:dyDescent="0.45">
      <c r="B692" s="1">
        <v>42781</v>
      </c>
      <c r="C692">
        <v>4.95</v>
      </c>
      <c r="E692" s="1">
        <v>42804</v>
      </c>
      <c r="F692">
        <v>76</v>
      </c>
      <c r="H692" t="s">
        <v>2097</v>
      </c>
      <c r="I692">
        <v>2.4277000000000002</v>
      </c>
      <c r="J692">
        <v>0.947151510231247</v>
      </c>
      <c r="L692" s="1">
        <v>42781</v>
      </c>
      <c r="M692">
        <v>11.97</v>
      </c>
      <c r="O692" s="1">
        <v>42814</v>
      </c>
      <c r="P692">
        <v>2.4277000000000002</v>
      </c>
      <c r="Q692">
        <v>1.6343000000000001</v>
      </c>
      <c r="R692">
        <v>0.79339999999999999</v>
      </c>
      <c r="T692" t="s">
        <v>2073</v>
      </c>
      <c r="U692">
        <v>2337.58</v>
      </c>
      <c r="V692">
        <v>1.6468070628645799</v>
      </c>
      <c r="W692">
        <v>7.983625</v>
      </c>
      <c r="Y692" s="1">
        <v>42774</v>
      </c>
      <c r="Z692">
        <v>332.04500000000002</v>
      </c>
      <c r="AB692" s="1">
        <v>42794</v>
      </c>
      <c r="AC692">
        <v>-1.75</v>
      </c>
    </row>
    <row r="693" spans="2:29" x14ac:dyDescent="0.45">
      <c r="B693" s="1">
        <v>42780</v>
      </c>
      <c r="C693">
        <v>5.03</v>
      </c>
      <c r="E693" s="1">
        <v>42803</v>
      </c>
      <c r="F693">
        <v>78.3</v>
      </c>
      <c r="H693" t="s">
        <v>2096</v>
      </c>
      <c r="I693">
        <v>2.4729999999999999</v>
      </c>
      <c r="J693">
        <v>0.94289072360834403</v>
      </c>
      <c r="L693" s="1">
        <v>42780</v>
      </c>
      <c r="M693">
        <v>10.74</v>
      </c>
      <c r="O693" s="1">
        <v>42811</v>
      </c>
      <c r="P693">
        <v>2.4729999999999999</v>
      </c>
      <c r="Q693">
        <v>1.6517999999999999</v>
      </c>
      <c r="R693">
        <v>0.82120000000000004</v>
      </c>
      <c r="T693" t="s">
        <v>2072</v>
      </c>
      <c r="U693">
        <v>2328.25</v>
      </c>
      <c r="V693">
        <v>3.66632409746465</v>
      </c>
      <c r="W693">
        <v>8.0678129999999992</v>
      </c>
      <c r="Y693" s="1">
        <v>42773</v>
      </c>
      <c r="Z693">
        <v>328.572</v>
      </c>
      <c r="AB693" s="1">
        <v>42793</v>
      </c>
      <c r="AC693">
        <v>-2.25</v>
      </c>
    </row>
    <row r="694" spans="2:29" x14ac:dyDescent="0.45">
      <c r="B694" s="1">
        <v>42779</v>
      </c>
      <c r="C694">
        <v>5.1100000000000003</v>
      </c>
      <c r="E694" s="1">
        <v>42802</v>
      </c>
      <c r="F694">
        <v>77.501999999999995</v>
      </c>
      <c r="H694" t="s">
        <v>2095</v>
      </c>
      <c r="I694">
        <v>2.5034000000000001</v>
      </c>
      <c r="J694">
        <v>1.1372120587940799</v>
      </c>
      <c r="L694" s="1">
        <v>42779</v>
      </c>
      <c r="M694">
        <v>11.07</v>
      </c>
      <c r="O694" s="1">
        <v>42810</v>
      </c>
      <c r="P694">
        <v>2.5034000000000001</v>
      </c>
      <c r="Q694">
        <v>1.6673</v>
      </c>
      <c r="R694">
        <v>0.83609999999999995</v>
      </c>
      <c r="T694" t="s">
        <v>2071</v>
      </c>
      <c r="U694">
        <v>2316.1</v>
      </c>
      <c r="V694">
        <v>4.1649799018495299</v>
      </c>
      <c r="W694">
        <v>8.2535000000000007</v>
      </c>
      <c r="Y694" s="1">
        <v>42772</v>
      </c>
      <c r="Z694">
        <v>325.47199999999998</v>
      </c>
      <c r="AB694" s="1">
        <v>42790</v>
      </c>
      <c r="AC694">
        <v>-2.62</v>
      </c>
    </row>
    <row r="695" spans="2:29" x14ac:dyDescent="0.45">
      <c r="B695" s="1">
        <v>42776</v>
      </c>
      <c r="C695">
        <v>5.2</v>
      </c>
      <c r="E695" s="1">
        <v>42801</v>
      </c>
      <c r="F695">
        <v>77.020099999999999</v>
      </c>
      <c r="H695" t="s">
        <v>2094</v>
      </c>
      <c r="I695">
        <v>2.4658000000000002</v>
      </c>
      <c r="J695">
        <v>1.0071119682868801</v>
      </c>
      <c r="L695" s="1">
        <v>42776</v>
      </c>
      <c r="M695">
        <v>10.85</v>
      </c>
      <c r="O695" s="1">
        <v>42809</v>
      </c>
      <c r="P695">
        <v>2.4658000000000002</v>
      </c>
      <c r="Q695">
        <v>1.6407</v>
      </c>
      <c r="R695">
        <v>0.82509999999999994</v>
      </c>
      <c r="T695" t="s">
        <v>2070</v>
      </c>
      <c r="U695">
        <v>2307.87</v>
      </c>
      <c r="V695">
        <v>5.3291698173219002</v>
      </c>
      <c r="W695">
        <v>8.3266249999999999</v>
      </c>
      <c r="Y695" s="1">
        <v>42769</v>
      </c>
      <c r="Z695">
        <v>321.60899999999998</v>
      </c>
      <c r="AB695" s="1">
        <v>42789</v>
      </c>
      <c r="AC695">
        <v>-2.25</v>
      </c>
    </row>
    <row r="696" spans="2:29" x14ac:dyDescent="0.45">
      <c r="B696" s="1">
        <v>42775</v>
      </c>
      <c r="C696">
        <v>5.1100000000000003</v>
      </c>
      <c r="E696" s="1">
        <v>42800</v>
      </c>
      <c r="F696">
        <v>77.5</v>
      </c>
      <c r="H696" t="s">
        <v>2093</v>
      </c>
      <c r="I696">
        <v>2.5712000000000002</v>
      </c>
      <c r="J696">
        <v>0.71300190509329298</v>
      </c>
      <c r="L696" s="1">
        <v>42775</v>
      </c>
      <c r="M696">
        <v>10.88</v>
      </c>
      <c r="O696" s="1">
        <v>42808</v>
      </c>
      <c r="P696">
        <v>2.5712000000000002</v>
      </c>
      <c r="Q696">
        <v>1.7088000000000001</v>
      </c>
      <c r="R696">
        <v>0.86240000000000006</v>
      </c>
      <c r="T696" t="s">
        <v>2069</v>
      </c>
      <c r="U696">
        <v>2294.67</v>
      </c>
      <c r="V696">
        <v>6.4691996809707399</v>
      </c>
      <c r="W696">
        <v>8.4275000000000002</v>
      </c>
      <c r="Y696" s="1">
        <v>42768</v>
      </c>
      <c r="Z696">
        <v>346.21199999999999</v>
      </c>
      <c r="AB696" s="1">
        <v>42788</v>
      </c>
      <c r="AC696">
        <v>-2.63</v>
      </c>
    </row>
    <row r="697" spans="2:29" x14ac:dyDescent="0.45">
      <c r="B697" s="1">
        <v>42774</v>
      </c>
      <c r="C697">
        <v>5.12</v>
      </c>
      <c r="E697" s="1">
        <v>42797</v>
      </c>
      <c r="F697">
        <v>78.2</v>
      </c>
      <c r="H697" t="s">
        <v>2092</v>
      </c>
      <c r="I697">
        <v>2.5981000000000001</v>
      </c>
      <c r="J697">
        <v>0.58356694845864199</v>
      </c>
      <c r="L697" s="1">
        <v>42774</v>
      </c>
      <c r="M697">
        <v>11.45</v>
      </c>
      <c r="O697" s="1">
        <v>42807</v>
      </c>
      <c r="P697">
        <v>2.5981000000000001</v>
      </c>
      <c r="Q697">
        <v>1.7126999999999999</v>
      </c>
      <c r="R697">
        <v>0.88539999999999996</v>
      </c>
      <c r="T697" t="s">
        <v>2068</v>
      </c>
      <c r="U697">
        <v>2293.08</v>
      </c>
      <c r="V697">
        <v>6.4834007571159198</v>
      </c>
      <c r="W697">
        <v>8.4026879999999995</v>
      </c>
      <c r="Y697" s="1">
        <v>42767</v>
      </c>
      <c r="Z697">
        <v>348.10500000000002</v>
      </c>
      <c r="AB697" s="1">
        <v>42787</v>
      </c>
      <c r="AC697">
        <v>-2.38</v>
      </c>
    </row>
    <row r="698" spans="2:29" x14ac:dyDescent="0.45">
      <c r="B698" s="1">
        <v>42773</v>
      </c>
      <c r="C698">
        <v>5.07</v>
      </c>
      <c r="E698" s="1">
        <v>42796</v>
      </c>
      <c r="F698">
        <v>80.569299999999998</v>
      </c>
      <c r="H698" t="s">
        <v>2091</v>
      </c>
      <c r="I698">
        <v>2.5508000000000002</v>
      </c>
      <c r="J698">
        <v>0.59788187239063495</v>
      </c>
      <c r="L698" s="1">
        <v>42773</v>
      </c>
      <c r="M698">
        <v>11.29</v>
      </c>
      <c r="O698" s="1">
        <v>42804</v>
      </c>
      <c r="P698">
        <v>2.5508000000000002</v>
      </c>
      <c r="Q698">
        <v>1.6957</v>
      </c>
      <c r="R698">
        <v>0.85509999999999997</v>
      </c>
      <c r="T698" t="s">
        <v>2067</v>
      </c>
      <c r="U698">
        <v>2292.56</v>
      </c>
      <c r="V698">
        <v>6.4716717656807896</v>
      </c>
      <c r="W698">
        <v>8.2883130000000005</v>
      </c>
      <c r="Y698" s="1">
        <v>42766</v>
      </c>
      <c r="Z698">
        <v>350.07100000000003</v>
      </c>
      <c r="AB698" s="1">
        <v>42786</v>
      </c>
      <c r="AC698">
        <v>-4</v>
      </c>
    </row>
    <row r="699" spans="2:29" x14ac:dyDescent="0.45">
      <c r="B699" s="1">
        <v>42772</v>
      </c>
      <c r="C699">
        <v>5.0599999999999996</v>
      </c>
      <c r="E699" s="1">
        <v>42795</v>
      </c>
      <c r="F699">
        <v>80.3</v>
      </c>
      <c r="H699" t="s">
        <v>2090</v>
      </c>
      <c r="I699">
        <v>2.5716999999999999</v>
      </c>
      <c r="J699">
        <v>0.44396109063745698</v>
      </c>
      <c r="L699" s="1">
        <v>42772</v>
      </c>
      <c r="M699">
        <v>11.37</v>
      </c>
      <c r="O699" s="1">
        <v>42803</v>
      </c>
      <c r="P699">
        <v>2.5716999999999999</v>
      </c>
      <c r="Q699">
        <v>1.7035</v>
      </c>
      <c r="R699">
        <v>0.86819999999999997</v>
      </c>
      <c r="T699" t="s">
        <v>2066</v>
      </c>
      <c r="U699">
        <v>2297.42</v>
      </c>
      <c r="V699">
        <v>5.93055563692063</v>
      </c>
      <c r="W699">
        <v>8.1361880000000006</v>
      </c>
      <c r="Y699" s="1">
        <v>42765</v>
      </c>
      <c r="Z699">
        <v>346.93099999999998</v>
      </c>
      <c r="AB699" s="1">
        <v>42783</v>
      </c>
      <c r="AC699">
        <v>-4.13</v>
      </c>
    </row>
    <row r="700" spans="2:29" x14ac:dyDescent="0.45">
      <c r="B700" s="1">
        <v>42769</v>
      </c>
      <c r="C700">
        <v>5.08</v>
      </c>
      <c r="E700" s="1">
        <v>42794</v>
      </c>
      <c r="F700">
        <v>81.3</v>
      </c>
      <c r="H700" t="s">
        <v>2089</v>
      </c>
      <c r="I700">
        <v>2.5145</v>
      </c>
      <c r="J700">
        <v>0.36943677853366702</v>
      </c>
      <c r="L700" s="1">
        <v>42769</v>
      </c>
      <c r="M700">
        <v>10.97</v>
      </c>
      <c r="O700" s="1">
        <v>42802</v>
      </c>
      <c r="P700">
        <v>2.5145</v>
      </c>
      <c r="Q700">
        <v>1.6715</v>
      </c>
      <c r="R700">
        <v>0.84299999999999997</v>
      </c>
      <c r="T700" t="s">
        <v>2065</v>
      </c>
      <c r="U700">
        <v>2280.85</v>
      </c>
      <c r="V700">
        <v>4.9603446001656701</v>
      </c>
      <c r="W700">
        <v>8.9083749999999995</v>
      </c>
      <c r="Y700" s="1">
        <v>42762</v>
      </c>
      <c r="Z700">
        <v>341.94499999999999</v>
      </c>
      <c r="AB700" s="1">
        <v>42782</v>
      </c>
      <c r="AC700">
        <v>-5.75</v>
      </c>
    </row>
    <row r="701" spans="2:29" x14ac:dyDescent="0.45">
      <c r="B701" s="1">
        <v>42768</v>
      </c>
      <c r="C701">
        <v>5.18</v>
      </c>
      <c r="E701" s="1">
        <v>42793</v>
      </c>
      <c r="F701">
        <v>81.042100000000005</v>
      </c>
      <c r="H701" t="s">
        <v>2088</v>
      </c>
      <c r="I701">
        <v>2.4662000000000002</v>
      </c>
      <c r="J701">
        <v>0.27151979669998799</v>
      </c>
      <c r="L701" s="1">
        <v>42768</v>
      </c>
      <c r="M701">
        <v>11.93</v>
      </c>
      <c r="O701" s="1">
        <v>42801</v>
      </c>
      <c r="P701">
        <v>2.4662000000000002</v>
      </c>
      <c r="Q701">
        <v>1.6479999999999999</v>
      </c>
      <c r="R701">
        <v>0.81820000000000004</v>
      </c>
      <c r="T701" t="s">
        <v>2064</v>
      </c>
      <c r="U701">
        <v>2279.5500000000002</v>
      </c>
      <c r="V701">
        <v>4.5563273033961202</v>
      </c>
      <c r="W701">
        <v>8.6471879999999999</v>
      </c>
      <c r="Y701" s="1">
        <v>42761</v>
      </c>
      <c r="Z701">
        <v>342.19600000000003</v>
      </c>
      <c r="AB701" s="1">
        <v>42781</v>
      </c>
      <c r="AC701">
        <v>-6.63</v>
      </c>
    </row>
    <row r="702" spans="2:29" x14ac:dyDescent="0.45">
      <c r="B702" s="1">
        <v>42767</v>
      </c>
      <c r="C702">
        <v>5.24</v>
      </c>
      <c r="E702" s="1">
        <v>42790</v>
      </c>
      <c r="F702">
        <v>81</v>
      </c>
      <c r="H702" t="s">
        <v>2087</v>
      </c>
      <c r="I702">
        <v>2.4630000000000001</v>
      </c>
      <c r="J702">
        <v>0.36952239444991902</v>
      </c>
      <c r="L702" s="1">
        <v>42767</v>
      </c>
      <c r="M702">
        <v>11.81</v>
      </c>
      <c r="O702" s="1">
        <v>42800</v>
      </c>
      <c r="P702">
        <v>2.4630000000000001</v>
      </c>
      <c r="Q702">
        <v>1.6359999999999999</v>
      </c>
      <c r="R702">
        <v>0.82699999999999996</v>
      </c>
      <c r="T702" t="s">
        <v>2063</v>
      </c>
      <c r="U702">
        <v>2278.87</v>
      </c>
      <c r="V702">
        <v>4.1911835642423396</v>
      </c>
      <c r="W702">
        <v>8.9906880000000005</v>
      </c>
      <c r="Y702" s="1">
        <v>42760</v>
      </c>
      <c r="Z702">
        <v>340.762</v>
      </c>
      <c r="AB702" s="1">
        <v>42780</v>
      </c>
      <c r="AC702">
        <v>-6.75</v>
      </c>
    </row>
    <row r="703" spans="2:29" x14ac:dyDescent="0.45">
      <c r="B703" s="1">
        <v>42766</v>
      </c>
      <c r="C703">
        <v>5.38</v>
      </c>
      <c r="E703" s="1">
        <v>42789</v>
      </c>
      <c r="F703">
        <v>80.099999999999994</v>
      </c>
      <c r="H703" t="s">
        <v>2086</v>
      </c>
      <c r="I703">
        <v>2.4550000000000001</v>
      </c>
      <c r="J703">
        <v>0.337040625642273</v>
      </c>
      <c r="L703" s="1">
        <v>42766</v>
      </c>
      <c r="M703">
        <v>11.99</v>
      </c>
      <c r="O703" s="1">
        <v>42797</v>
      </c>
      <c r="P703">
        <v>2.4550000000000001</v>
      </c>
      <c r="Q703">
        <v>1.65</v>
      </c>
      <c r="R703">
        <v>0.80500000000000005</v>
      </c>
      <c r="T703" t="s">
        <v>2062</v>
      </c>
      <c r="U703">
        <v>2280.9</v>
      </c>
      <c r="V703">
        <v>9.3789266270706495</v>
      </c>
      <c r="W703">
        <v>8.9441249999999997</v>
      </c>
      <c r="Y703" s="1">
        <v>42759</v>
      </c>
      <c r="Z703">
        <v>347.88499999999999</v>
      </c>
      <c r="AB703" s="1">
        <v>42779</v>
      </c>
      <c r="AC703">
        <v>-6.63</v>
      </c>
    </row>
    <row r="704" spans="2:29" x14ac:dyDescent="0.45">
      <c r="B704" s="1">
        <v>42765</v>
      </c>
      <c r="C704">
        <v>5.39</v>
      </c>
      <c r="E704" s="1">
        <v>42788</v>
      </c>
      <c r="F704">
        <v>80.8</v>
      </c>
      <c r="H704" t="s">
        <v>2085</v>
      </c>
      <c r="I704">
        <v>2.4567000000000001</v>
      </c>
      <c r="J704">
        <v>0.184961617639989</v>
      </c>
      <c r="L704" s="1">
        <v>42765</v>
      </c>
      <c r="M704">
        <v>11.88</v>
      </c>
      <c r="O704" s="1">
        <v>42796</v>
      </c>
      <c r="P704">
        <v>2.4567000000000001</v>
      </c>
      <c r="Q704">
        <v>1.6573</v>
      </c>
      <c r="R704">
        <v>0.7994</v>
      </c>
      <c r="T704" t="s">
        <v>2061</v>
      </c>
      <c r="U704">
        <v>2294.69</v>
      </c>
      <c r="V704">
        <v>7.5735775586165897</v>
      </c>
      <c r="W704">
        <v>8.0991870000000006</v>
      </c>
      <c r="Y704" s="1">
        <v>42758</v>
      </c>
      <c r="Z704">
        <v>352.209</v>
      </c>
      <c r="AB704" s="1">
        <v>42776</v>
      </c>
      <c r="AC704">
        <v>-7.13</v>
      </c>
    </row>
    <row r="705" spans="2:29" x14ac:dyDescent="0.45">
      <c r="B705" s="1">
        <v>42762</v>
      </c>
      <c r="C705">
        <v>5.36</v>
      </c>
      <c r="E705" s="1">
        <v>42787</v>
      </c>
      <c r="F705">
        <v>80.126499999999993</v>
      </c>
      <c r="H705" t="s">
        <v>2084</v>
      </c>
      <c r="I705">
        <v>2.4207999999999998</v>
      </c>
      <c r="J705">
        <v>0.88458938685320498</v>
      </c>
      <c r="L705" s="1">
        <v>42762</v>
      </c>
      <c r="M705">
        <v>10.58</v>
      </c>
      <c r="O705" s="1">
        <v>42795</v>
      </c>
      <c r="P705">
        <v>2.4207999999999998</v>
      </c>
      <c r="Q705">
        <v>1.6253</v>
      </c>
      <c r="R705">
        <v>0.79549999999999998</v>
      </c>
      <c r="T705" t="s">
        <v>2060</v>
      </c>
      <c r="U705">
        <v>2296.6799999999998</v>
      </c>
      <c r="V705">
        <v>8.5154797274770893</v>
      </c>
      <c r="W705">
        <v>8.3915000000000006</v>
      </c>
      <c r="Y705" s="1">
        <v>42755</v>
      </c>
      <c r="Z705">
        <v>350.08499999999998</v>
      </c>
      <c r="AB705" s="1">
        <v>42775</v>
      </c>
      <c r="AC705">
        <v>-7.38</v>
      </c>
    </row>
    <row r="706" spans="2:29" x14ac:dyDescent="0.45">
      <c r="B706" s="1">
        <v>42761</v>
      </c>
      <c r="C706">
        <v>5.46</v>
      </c>
      <c r="E706" s="1">
        <v>42786</v>
      </c>
      <c r="F706">
        <v>80</v>
      </c>
      <c r="H706" t="s">
        <v>2083</v>
      </c>
      <c r="I706">
        <v>2.3738000000000001</v>
      </c>
      <c r="J706">
        <v>0.90045698583182499</v>
      </c>
      <c r="L706" s="1">
        <v>42761</v>
      </c>
      <c r="M706">
        <v>10.63</v>
      </c>
      <c r="O706" s="1">
        <v>42794</v>
      </c>
      <c r="P706">
        <v>2.3738000000000001</v>
      </c>
      <c r="Q706">
        <v>1.6105</v>
      </c>
      <c r="R706">
        <v>0.76329999999999998</v>
      </c>
      <c r="T706" t="s">
        <v>2059</v>
      </c>
      <c r="U706">
        <v>2298.37</v>
      </c>
      <c r="V706">
        <v>7.6472130789965602</v>
      </c>
      <c r="W706">
        <v>8.5241880000000005</v>
      </c>
      <c r="Y706" s="1">
        <v>42754</v>
      </c>
      <c r="Z706">
        <v>352.25200000000001</v>
      </c>
      <c r="AB706" s="1">
        <v>42774</v>
      </c>
      <c r="AC706">
        <v>-8.25</v>
      </c>
    </row>
    <row r="707" spans="2:29" x14ac:dyDescent="0.45">
      <c r="B707" s="1">
        <v>42760</v>
      </c>
      <c r="C707">
        <v>5.67</v>
      </c>
      <c r="E707" s="1">
        <v>42783</v>
      </c>
      <c r="F707">
        <v>80.2</v>
      </c>
      <c r="H707" t="s">
        <v>2082</v>
      </c>
      <c r="I707">
        <v>2.3435000000000001</v>
      </c>
      <c r="J707">
        <v>0.82559343303266897</v>
      </c>
      <c r="L707" s="1">
        <v>42760</v>
      </c>
      <c r="M707">
        <v>10.81</v>
      </c>
      <c r="O707" s="1">
        <v>42793</v>
      </c>
      <c r="P707">
        <v>2.3435000000000001</v>
      </c>
      <c r="Q707">
        <v>1.5522</v>
      </c>
      <c r="R707">
        <v>0.7913</v>
      </c>
      <c r="T707" t="s">
        <v>2058</v>
      </c>
      <c r="U707">
        <v>2280.0700000000002</v>
      </c>
      <c r="V707">
        <v>7.8557637466096697</v>
      </c>
      <c r="W707">
        <v>8.7004999999999999</v>
      </c>
      <c r="Y707" s="1">
        <v>42753</v>
      </c>
      <c r="Z707">
        <v>348.84800000000001</v>
      </c>
      <c r="AB707" s="1">
        <v>42773</v>
      </c>
      <c r="AC707">
        <v>-6.88</v>
      </c>
    </row>
    <row r="708" spans="2:29" x14ac:dyDescent="0.45">
      <c r="B708" s="1">
        <v>42759</v>
      </c>
      <c r="C708">
        <v>5.58</v>
      </c>
      <c r="E708" s="1">
        <v>42782</v>
      </c>
      <c r="F708">
        <v>79.935100000000006</v>
      </c>
      <c r="H708" t="s">
        <v>2081</v>
      </c>
      <c r="I708">
        <v>2.2875000000000001</v>
      </c>
      <c r="J708">
        <v>0.64730558213773204</v>
      </c>
      <c r="L708" s="1">
        <v>42759</v>
      </c>
      <c r="M708">
        <v>11.07</v>
      </c>
      <c r="O708" s="1">
        <v>42790</v>
      </c>
      <c r="P708">
        <v>2.2875000000000001</v>
      </c>
      <c r="Q708">
        <v>1.516</v>
      </c>
      <c r="R708">
        <v>0.77149999999999996</v>
      </c>
      <c r="T708" t="s">
        <v>2057</v>
      </c>
      <c r="U708">
        <v>2265.1999999999998</v>
      </c>
      <c r="V708">
        <v>5.4583584882175398</v>
      </c>
      <c r="W708">
        <v>9.1628749999999997</v>
      </c>
      <c r="Y708" s="1">
        <v>42752</v>
      </c>
      <c r="Z708">
        <v>352.661</v>
      </c>
      <c r="AB708" s="1">
        <v>42772</v>
      </c>
      <c r="AC708">
        <v>-6.5</v>
      </c>
    </row>
    <row r="709" spans="2:29" x14ac:dyDescent="0.45">
      <c r="B709" s="1">
        <v>42758</v>
      </c>
      <c r="C709">
        <v>5.52</v>
      </c>
      <c r="E709" s="1">
        <v>42781</v>
      </c>
      <c r="F709">
        <v>79.7</v>
      </c>
      <c r="H709" t="s">
        <v>2080</v>
      </c>
      <c r="I709">
        <v>2.3506999999999998</v>
      </c>
      <c r="J709">
        <v>0.47940433526061299</v>
      </c>
      <c r="L709" s="1">
        <v>42758</v>
      </c>
      <c r="M709">
        <v>11.77</v>
      </c>
      <c r="O709" s="1">
        <v>42789</v>
      </c>
      <c r="P709">
        <v>2.3506999999999998</v>
      </c>
      <c r="Q709">
        <v>1.5347999999999999</v>
      </c>
      <c r="R709">
        <v>0.81589999999999996</v>
      </c>
      <c r="T709" t="s">
        <v>2056</v>
      </c>
      <c r="U709">
        <v>2271.31</v>
      </c>
      <c r="V709">
        <v>5.5677385158021098</v>
      </c>
      <c r="W709">
        <v>8.5843129999999999</v>
      </c>
      <c r="Y709" s="1">
        <v>42748</v>
      </c>
      <c r="Z709">
        <v>351.1</v>
      </c>
      <c r="AB709" s="1">
        <v>42769</v>
      </c>
      <c r="AC709">
        <v>-7.88</v>
      </c>
    </row>
    <row r="710" spans="2:29" x14ac:dyDescent="0.45">
      <c r="B710" s="1">
        <v>42755</v>
      </c>
      <c r="C710">
        <v>5.53</v>
      </c>
      <c r="E710" s="1">
        <v>42780</v>
      </c>
      <c r="F710">
        <v>80.400000000000006</v>
      </c>
      <c r="H710" t="s">
        <v>2079</v>
      </c>
      <c r="I710">
        <v>2.3875000000000002</v>
      </c>
      <c r="J710">
        <v>0.38028881568267903</v>
      </c>
      <c r="L710" s="1">
        <v>42755</v>
      </c>
      <c r="M710">
        <v>11.54</v>
      </c>
      <c r="O710" s="1">
        <v>42788</v>
      </c>
      <c r="P710">
        <v>2.3875000000000002</v>
      </c>
      <c r="Q710">
        <v>1.5615000000000001</v>
      </c>
      <c r="R710">
        <v>0.82599999999999996</v>
      </c>
      <c r="T710" t="s">
        <v>2055</v>
      </c>
      <c r="U710">
        <v>2263.69</v>
      </c>
      <c r="V710">
        <v>4.7661730771631703</v>
      </c>
      <c r="W710">
        <v>9.8149999999999995</v>
      </c>
      <c r="Y710" s="1">
        <v>42747</v>
      </c>
      <c r="Z710">
        <v>352.21499999999997</v>
      </c>
      <c r="AB710" s="1">
        <v>42768</v>
      </c>
      <c r="AC710">
        <v>-8.75</v>
      </c>
    </row>
    <row r="711" spans="2:29" x14ac:dyDescent="0.45">
      <c r="B711" s="1">
        <v>42754</v>
      </c>
      <c r="C711">
        <v>5.68</v>
      </c>
      <c r="E711" s="1">
        <v>42779</v>
      </c>
      <c r="F711">
        <v>81.003500000000003</v>
      </c>
      <c r="H711" t="s">
        <v>2078</v>
      </c>
      <c r="I711">
        <v>2.4079999999999999</v>
      </c>
      <c r="J711">
        <v>0.478989491881956</v>
      </c>
      <c r="L711" s="1">
        <v>42754</v>
      </c>
      <c r="M711">
        <v>12.78</v>
      </c>
      <c r="O711" s="1">
        <v>42787</v>
      </c>
      <c r="P711">
        <v>2.4079999999999999</v>
      </c>
      <c r="Q711">
        <v>1.5828</v>
      </c>
      <c r="R711">
        <v>0.82520000000000004</v>
      </c>
      <c r="T711" t="s">
        <v>2054</v>
      </c>
      <c r="U711">
        <v>2271.89</v>
      </c>
      <c r="V711">
        <v>4.0998005204531403</v>
      </c>
      <c r="W711">
        <v>9.437875</v>
      </c>
      <c r="Y711" s="1">
        <v>42746</v>
      </c>
      <c r="Z711">
        <v>350.87799999999999</v>
      </c>
      <c r="AB711" s="1">
        <v>42767</v>
      </c>
      <c r="AC711">
        <v>-8.8800000000000008</v>
      </c>
    </row>
    <row r="712" spans="2:29" x14ac:dyDescent="0.45">
      <c r="B712" s="1">
        <v>42753</v>
      </c>
      <c r="C712">
        <v>5.62</v>
      </c>
      <c r="E712" s="1">
        <v>42776</v>
      </c>
      <c r="F712">
        <v>82.3506</v>
      </c>
      <c r="H712" t="s">
        <v>2077</v>
      </c>
      <c r="I712">
        <v>2.3759999999999999</v>
      </c>
      <c r="J712">
        <v>0.44458849887658197</v>
      </c>
      <c r="L712" s="1">
        <v>42753</v>
      </c>
      <c r="M712">
        <v>12.48</v>
      </c>
      <c r="O712" s="1">
        <v>42786</v>
      </c>
      <c r="P712">
        <v>2.3759999999999999</v>
      </c>
      <c r="Q712">
        <v>1.5555000000000001</v>
      </c>
      <c r="R712">
        <v>0.82050000000000001</v>
      </c>
      <c r="T712" t="s">
        <v>2053</v>
      </c>
      <c r="U712">
        <v>2267.89</v>
      </c>
      <c r="V712">
        <v>4.6354033850808198</v>
      </c>
      <c r="W712">
        <v>9.4453750000000003</v>
      </c>
      <c r="Y712" s="1">
        <v>42745</v>
      </c>
      <c r="Z712">
        <v>350.84699999999998</v>
      </c>
      <c r="AB712" s="1">
        <v>42766</v>
      </c>
      <c r="AC712">
        <v>-9</v>
      </c>
    </row>
    <row r="713" spans="2:29" x14ac:dyDescent="0.45">
      <c r="B713" s="1">
        <v>42752</v>
      </c>
      <c r="C713">
        <v>5.54</v>
      </c>
      <c r="E713" s="1">
        <v>42775</v>
      </c>
      <c r="F713">
        <v>82.819699999999997</v>
      </c>
      <c r="H713" t="s">
        <v>2076</v>
      </c>
      <c r="I713">
        <v>2.375</v>
      </c>
      <c r="J713">
        <v>0.54762357813860996</v>
      </c>
      <c r="L713" s="1">
        <v>42752</v>
      </c>
      <c r="M713">
        <v>11.87</v>
      </c>
      <c r="O713" s="1">
        <v>42783</v>
      </c>
      <c r="P713">
        <v>2.375</v>
      </c>
      <c r="Q713">
        <v>1.548</v>
      </c>
      <c r="R713">
        <v>0.82699999999999996</v>
      </c>
      <c r="T713" t="s">
        <v>2051</v>
      </c>
      <c r="U713">
        <v>2274.64</v>
      </c>
      <c r="V713">
        <v>3.5344130106209199</v>
      </c>
      <c r="W713">
        <v>8.7545000000000002</v>
      </c>
      <c r="Y713" s="1">
        <v>42744</v>
      </c>
      <c r="Z713">
        <v>346.37799999999999</v>
      </c>
      <c r="AB713" s="1">
        <v>42765</v>
      </c>
      <c r="AC713">
        <v>-9.25</v>
      </c>
    </row>
    <row r="714" spans="2:29" x14ac:dyDescent="0.45">
      <c r="B714" s="1">
        <v>42748</v>
      </c>
      <c r="C714">
        <v>5.48</v>
      </c>
      <c r="E714" s="1">
        <v>42774</v>
      </c>
      <c r="F714">
        <v>82.3</v>
      </c>
      <c r="H714" t="s">
        <v>2075</v>
      </c>
      <c r="I714">
        <v>2.39</v>
      </c>
      <c r="J714">
        <v>0.56125128062214602</v>
      </c>
      <c r="L714" s="1">
        <v>42748</v>
      </c>
      <c r="M714">
        <v>11.23</v>
      </c>
      <c r="O714" s="1">
        <v>42782</v>
      </c>
      <c r="P714">
        <v>2.39</v>
      </c>
      <c r="Q714">
        <v>1.5618000000000001</v>
      </c>
      <c r="R714">
        <v>0.82820000000000005</v>
      </c>
      <c r="T714" t="s">
        <v>2050</v>
      </c>
      <c r="U714">
        <v>2270.44</v>
      </c>
      <c r="V714">
        <v>4.4804993726520301</v>
      </c>
      <c r="W714">
        <v>9.59</v>
      </c>
      <c r="Y714" s="1">
        <v>42741</v>
      </c>
      <c r="Z714">
        <v>343.79300000000001</v>
      </c>
      <c r="AB714" s="1">
        <v>42762</v>
      </c>
      <c r="AC714">
        <v>-8.6300000000000008</v>
      </c>
    </row>
    <row r="715" spans="2:29" x14ac:dyDescent="0.45">
      <c r="B715" s="1">
        <v>42747</v>
      </c>
      <c r="C715">
        <v>5.45</v>
      </c>
      <c r="E715" s="1">
        <v>42773</v>
      </c>
      <c r="F715">
        <v>81.5</v>
      </c>
      <c r="H715" t="s">
        <v>2074</v>
      </c>
      <c r="I715">
        <v>2.4287999999999998</v>
      </c>
      <c r="J715">
        <v>0.12870353530498599</v>
      </c>
      <c r="L715" s="1">
        <v>42747</v>
      </c>
      <c r="M715">
        <v>11.54</v>
      </c>
      <c r="O715" s="1">
        <v>42781</v>
      </c>
      <c r="P715">
        <v>2.4287999999999998</v>
      </c>
      <c r="Q715">
        <v>1.5854999999999999</v>
      </c>
      <c r="R715">
        <v>0.84330000000000005</v>
      </c>
      <c r="T715" t="s">
        <v>2049</v>
      </c>
      <c r="U715">
        <v>2275.3200000000002</v>
      </c>
      <c r="V715">
        <v>5.1843958365634997</v>
      </c>
      <c r="W715">
        <v>9.5711250000000003</v>
      </c>
      <c r="Y715" s="1">
        <v>42740</v>
      </c>
      <c r="Z715">
        <v>339.89400000000001</v>
      </c>
      <c r="AB715" s="1">
        <v>42761</v>
      </c>
      <c r="AC715">
        <v>-9</v>
      </c>
    </row>
    <row r="716" spans="2:29" x14ac:dyDescent="0.45">
      <c r="B716" s="1">
        <v>42746</v>
      </c>
      <c r="C716">
        <v>5.42</v>
      </c>
      <c r="E716" s="1">
        <v>42772</v>
      </c>
      <c r="F716">
        <v>80.374399999999994</v>
      </c>
      <c r="H716" t="s">
        <v>2073</v>
      </c>
      <c r="I716">
        <v>2.4020000000000001</v>
      </c>
      <c r="J716">
        <v>0.34447987362592802</v>
      </c>
      <c r="L716" s="1">
        <v>42746</v>
      </c>
      <c r="M716">
        <v>11.26</v>
      </c>
      <c r="O716" s="1">
        <v>42780</v>
      </c>
      <c r="P716">
        <v>2.4020000000000001</v>
      </c>
      <c r="Q716">
        <v>1.556</v>
      </c>
      <c r="R716">
        <v>0.84599999999999997</v>
      </c>
      <c r="T716" t="s">
        <v>2048</v>
      </c>
      <c r="U716">
        <v>2268.9</v>
      </c>
      <c r="V716">
        <v>4.6910329756779996</v>
      </c>
      <c r="W716">
        <v>9.6741250000000001</v>
      </c>
      <c r="Y716" s="1">
        <v>42739</v>
      </c>
      <c r="Z716">
        <v>338.786</v>
      </c>
      <c r="AB716" s="1">
        <v>42760</v>
      </c>
      <c r="AC716">
        <v>-10.130000000000001</v>
      </c>
    </row>
    <row r="717" spans="2:29" x14ac:dyDescent="0.45">
      <c r="B717" s="1">
        <v>42745</v>
      </c>
      <c r="C717">
        <v>5.54</v>
      </c>
      <c r="E717" s="1">
        <v>42769</v>
      </c>
      <c r="F717">
        <v>79.400000000000006</v>
      </c>
      <c r="H717" t="s">
        <v>2072</v>
      </c>
      <c r="I717">
        <v>2.3700999999999999</v>
      </c>
      <c r="J717">
        <v>0.95146346925845504</v>
      </c>
      <c r="L717" s="1">
        <v>42745</v>
      </c>
      <c r="M717">
        <v>11.49</v>
      </c>
      <c r="O717" s="1">
        <v>42779</v>
      </c>
      <c r="P717">
        <v>2.3700999999999999</v>
      </c>
      <c r="Q717">
        <v>1.5209999999999999</v>
      </c>
      <c r="R717">
        <v>0.84909999999999997</v>
      </c>
      <c r="T717" t="s">
        <v>2047</v>
      </c>
      <c r="U717">
        <v>2268.9</v>
      </c>
      <c r="V717">
        <v>6.7218947536208402</v>
      </c>
      <c r="W717">
        <v>9.6876879999999996</v>
      </c>
      <c r="Y717" s="1">
        <v>42738</v>
      </c>
      <c r="Z717">
        <v>345.68400000000003</v>
      </c>
      <c r="AB717" s="1">
        <v>42759</v>
      </c>
      <c r="AC717">
        <v>-10.5</v>
      </c>
    </row>
    <row r="718" spans="2:29" x14ac:dyDescent="0.45">
      <c r="B718" s="1">
        <v>42744</v>
      </c>
      <c r="C718">
        <v>5.66</v>
      </c>
      <c r="E718" s="1">
        <v>42768</v>
      </c>
      <c r="F718">
        <v>81.2</v>
      </c>
      <c r="H718" t="s">
        <v>2071</v>
      </c>
      <c r="I718">
        <v>2.3370000000000002</v>
      </c>
      <c r="J718">
        <v>0.93482750637038303</v>
      </c>
      <c r="L718" s="1">
        <v>42744</v>
      </c>
      <c r="M718">
        <v>11.56</v>
      </c>
      <c r="O718" s="1">
        <v>42776</v>
      </c>
      <c r="P718">
        <v>2.3370000000000002</v>
      </c>
      <c r="Q718">
        <v>1.5069999999999999</v>
      </c>
      <c r="R718">
        <v>0.83</v>
      </c>
      <c r="T718" t="s">
        <v>2046</v>
      </c>
      <c r="U718">
        <v>2276.98</v>
      </c>
      <c r="V718">
        <v>6.2809865199999901</v>
      </c>
      <c r="W718">
        <v>9.1486249999999991</v>
      </c>
      <c r="Y718" s="1">
        <v>42734</v>
      </c>
      <c r="Z718">
        <v>354.62299999999999</v>
      </c>
      <c r="AB718" s="1">
        <v>42758</v>
      </c>
      <c r="AC718">
        <v>-9.6300000000000008</v>
      </c>
    </row>
    <row r="719" spans="2:29" x14ac:dyDescent="0.45">
      <c r="B719" s="1">
        <v>42741</v>
      </c>
      <c r="C719">
        <v>5.52</v>
      </c>
      <c r="E719" s="1">
        <v>42767</v>
      </c>
      <c r="F719">
        <v>81.7</v>
      </c>
      <c r="H719" t="s">
        <v>2070</v>
      </c>
      <c r="I719">
        <v>2.3214000000000001</v>
      </c>
      <c r="J719">
        <v>0.96462973898451598</v>
      </c>
      <c r="L719" s="1">
        <v>42741</v>
      </c>
      <c r="M719">
        <v>11.32</v>
      </c>
      <c r="O719" s="1">
        <v>42775</v>
      </c>
      <c r="P719">
        <v>2.3214000000000001</v>
      </c>
      <c r="Q719">
        <v>1.4904999999999999</v>
      </c>
      <c r="R719">
        <v>0.83089999999999997</v>
      </c>
      <c r="T719" t="s">
        <v>2045</v>
      </c>
      <c r="U719">
        <v>2269</v>
      </c>
      <c r="V719">
        <v>9.6335216432897894</v>
      </c>
      <c r="W719">
        <v>9.7516879999999997</v>
      </c>
      <c r="Y719" s="1">
        <v>42733</v>
      </c>
      <c r="Z719">
        <v>356.33499999999998</v>
      </c>
      <c r="AB719" s="1">
        <v>42755</v>
      </c>
      <c r="AC719">
        <v>-10.25</v>
      </c>
    </row>
    <row r="720" spans="2:29" x14ac:dyDescent="0.45">
      <c r="B720" s="1">
        <v>42740</v>
      </c>
      <c r="C720">
        <v>5.61</v>
      </c>
      <c r="E720" s="1">
        <v>42766</v>
      </c>
      <c r="F720">
        <v>82.530500000000004</v>
      </c>
      <c r="H720" t="s">
        <v>2069</v>
      </c>
      <c r="I720">
        <v>2.2549000000000001</v>
      </c>
      <c r="J720">
        <v>0.51225460791810995</v>
      </c>
      <c r="L720" s="1">
        <v>42740</v>
      </c>
      <c r="M720">
        <v>11.67</v>
      </c>
      <c r="O720" s="1">
        <v>42774</v>
      </c>
      <c r="P720">
        <v>2.2549000000000001</v>
      </c>
      <c r="Q720">
        <v>1.4497</v>
      </c>
      <c r="R720">
        <v>0.80520000000000003</v>
      </c>
      <c r="T720" t="s">
        <v>2044</v>
      </c>
      <c r="U720">
        <v>2270.75</v>
      </c>
      <c r="V720">
        <v>9.5134789485083004</v>
      </c>
      <c r="W720">
        <v>9.9548129999999997</v>
      </c>
      <c r="Y720" s="1">
        <v>42732</v>
      </c>
      <c r="Z720">
        <v>358.19299999999998</v>
      </c>
      <c r="AB720" s="1">
        <v>42754</v>
      </c>
      <c r="AC720">
        <v>-10.25</v>
      </c>
    </row>
    <row r="721" spans="2:29" x14ac:dyDescent="0.45">
      <c r="B721" s="1">
        <v>42739</v>
      </c>
      <c r="C721">
        <v>5.63</v>
      </c>
      <c r="E721" s="1">
        <v>42765</v>
      </c>
      <c r="F721">
        <v>82.1</v>
      </c>
      <c r="H721" t="s">
        <v>2068</v>
      </c>
      <c r="I721">
        <v>2.3267000000000002</v>
      </c>
      <c r="J721">
        <v>0.35695807410208202</v>
      </c>
      <c r="L721" s="1">
        <v>42739</v>
      </c>
      <c r="M721">
        <v>11.85</v>
      </c>
      <c r="O721" s="1">
        <v>42773</v>
      </c>
      <c r="P721">
        <v>2.3267000000000002</v>
      </c>
      <c r="Q721">
        <v>1.4830000000000001</v>
      </c>
      <c r="R721">
        <v>0.84370000000000001</v>
      </c>
      <c r="T721" t="s">
        <v>2043</v>
      </c>
      <c r="U721">
        <v>2257.83</v>
      </c>
      <c r="V721">
        <v>11.6857289952492</v>
      </c>
      <c r="W721">
        <v>10.86138</v>
      </c>
      <c r="Y721" s="1">
        <v>42731</v>
      </c>
      <c r="Z721">
        <v>355.51</v>
      </c>
      <c r="AB721" s="1">
        <v>42753</v>
      </c>
      <c r="AC721">
        <v>-11.75</v>
      </c>
    </row>
    <row r="722" spans="2:29" x14ac:dyDescent="0.45">
      <c r="B722" s="1">
        <v>42738</v>
      </c>
      <c r="C722">
        <v>5.55</v>
      </c>
      <c r="E722" s="1">
        <v>42762</v>
      </c>
      <c r="F722">
        <v>81.869500000000002</v>
      </c>
      <c r="H722" t="s">
        <v>2067</v>
      </c>
      <c r="I722">
        <v>2.3431999999999999</v>
      </c>
      <c r="J722">
        <v>0.44419260086889001</v>
      </c>
      <c r="L722" s="1">
        <v>42738</v>
      </c>
      <c r="M722">
        <v>12.85</v>
      </c>
      <c r="O722" s="1">
        <v>42772</v>
      </c>
      <c r="P722">
        <v>2.3431999999999999</v>
      </c>
      <c r="Q722">
        <v>1.4775</v>
      </c>
      <c r="R722">
        <v>0.86570000000000003</v>
      </c>
      <c r="T722" t="s">
        <v>2041</v>
      </c>
      <c r="U722">
        <v>2238.83</v>
      </c>
      <c r="V722">
        <v>7.5871882487931899</v>
      </c>
      <c r="W722">
        <v>11.507</v>
      </c>
      <c r="Y722" s="1">
        <v>42727</v>
      </c>
      <c r="Z722">
        <v>353.101</v>
      </c>
      <c r="AB722" s="1">
        <v>42752</v>
      </c>
      <c r="AC722">
        <v>-11.88</v>
      </c>
    </row>
    <row r="723" spans="2:29" x14ac:dyDescent="0.45">
      <c r="B723" s="1">
        <v>42734</v>
      </c>
      <c r="C723">
        <v>5.49</v>
      </c>
      <c r="E723" s="1">
        <v>42761</v>
      </c>
      <c r="F723">
        <v>83.2</v>
      </c>
      <c r="H723" t="s">
        <v>2066</v>
      </c>
      <c r="I723">
        <v>2.3877999999999999</v>
      </c>
      <c r="J723">
        <v>0.35240428960689002</v>
      </c>
      <c r="L723" s="1">
        <v>42734</v>
      </c>
      <c r="M723">
        <v>14.04</v>
      </c>
      <c r="O723" s="1">
        <v>42769</v>
      </c>
      <c r="P723">
        <v>2.3877999999999999</v>
      </c>
      <c r="Q723">
        <v>1.5023</v>
      </c>
      <c r="R723">
        <v>0.88549999999999995</v>
      </c>
      <c r="T723" t="s">
        <v>2040</v>
      </c>
      <c r="U723">
        <v>2249.2600000000002</v>
      </c>
      <c r="V723">
        <v>7.8102707662617101</v>
      </c>
      <c r="W723">
        <v>11.259690000000001</v>
      </c>
      <c r="Y723" s="1">
        <v>42726</v>
      </c>
      <c r="Z723">
        <v>353.45100000000002</v>
      </c>
      <c r="AB723" s="1">
        <v>42751</v>
      </c>
      <c r="AC723">
        <v>-11.5</v>
      </c>
    </row>
    <row r="724" spans="2:29" x14ac:dyDescent="0.45">
      <c r="B724" s="1">
        <v>42733</v>
      </c>
      <c r="C724">
        <v>5.46</v>
      </c>
      <c r="E724" s="1">
        <v>42760</v>
      </c>
      <c r="F724">
        <v>85.299300000000002</v>
      </c>
      <c r="H724" t="s">
        <v>2065</v>
      </c>
      <c r="I724">
        <v>2.3874</v>
      </c>
      <c r="J724">
        <v>0.35150550019405202</v>
      </c>
      <c r="L724" s="1">
        <v>42733</v>
      </c>
      <c r="M724">
        <v>13.37</v>
      </c>
      <c r="O724" s="1">
        <v>42768</v>
      </c>
      <c r="P724">
        <v>2.3874</v>
      </c>
      <c r="Q724">
        <v>1.5085999999999999</v>
      </c>
      <c r="R724">
        <v>0.87880000000000003</v>
      </c>
      <c r="T724" t="s">
        <v>2039</v>
      </c>
      <c r="U724">
        <v>2249.92</v>
      </c>
      <c r="V724">
        <v>7.7376688941670002</v>
      </c>
      <c r="W724">
        <v>10.984629999999999</v>
      </c>
      <c r="Y724" s="1">
        <v>42725</v>
      </c>
      <c r="Z724">
        <v>352.56799999999998</v>
      </c>
      <c r="AB724" s="1">
        <v>42748</v>
      </c>
      <c r="AC724">
        <v>-11.5</v>
      </c>
    </row>
    <row r="725" spans="2:29" x14ac:dyDescent="0.45">
      <c r="B725" s="1">
        <v>42732</v>
      </c>
      <c r="C725">
        <v>5.27</v>
      </c>
      <c r="E725" s="1">
        <v>42759</v>
      </c>
      <c r="F725">
        <v>84.3</v>
      </c>
      <c r="H725" t="s">
        <v>2064</v>
      </c>
      <c r="I725">
        <v>2.3835000000000002</v>
      </c>
      <c r="J725">
        <v>0.35624354964921301</v>
      </c>
      <c r="L725" s="1">
        <v>42732</v>
      </c>
      <c r="M725">
        <v>12.95</v>
      </c>
      <c r="O725" s="1">
        <v>42767</v>
      </c>
      <c r="P725">
        <v>2.3835000000000002</v>
      </c>
      <c r="Q725">
        <v>1.5067999999999999</v>
      </c>
      <c r="R725">
        <v>0.87670000000000003</v>
      </c>
      <c r="T725" t="s">
        <v>2038</v>
      </c>
      <c r="U725">
        <v>2268.88</v>
      </c>
      <c r="V725">
        <v>3.7200469279417598</v>
      </c>
      <c r="W725">
        <v>10.184810000000001</v>
      </c>
      <c r="Y725" s="1">
        <v>42724</v>
      </c>
      <c r="Z725">
        <v>354.02300000000002</v>
      </c>
      <c r="AB725" s="1">
        <v>42747</v>
      </c>
      <c r="AC725">
        <v>-12.25</v>
      </c>
    </row>
    <row r="726" spans="2:29" x14ac:dyDescent="0.45">
      <c r="B726" s="1">
        <v>42731</v>
      </c>
      <c r="C726">
        <v>5.42</v>
      </c>
      <c r="E726" s="1">
        <v>42758</v>
      </c>
      <c r="F726">
        <v>83.951999999999998</v>
      </c>
      <c r="H726" t="s">
        <v>2063</v>
      </c>
      <c r="I726">
        <v>2.3639999999999999</v>
      </c>
      <c r="J726">
        <v>0.25263356203534998</v>
      </c>
      <c r="L726" s="1">
        <v>42731</v>
      </c>
      <c r="M726">
        <v>11.99</v>
      </c>
      <c r="O726" s="1">
        <v>42766</v>
      </c>
      <c r="P726">
        <v>2.3639999999999999</v>
      </c>
      <c r="Q726">
        <v>1.4975000000000001</v>
      </c>
      <c r="R726">
        <v>0.86650000000000005</v>
      </c>
      <c r="T726" t="s">
        <v>2036</v>
      </c>
      <c r="U726">
        <v>2263.79</v>
      </c>
      <c r="V726">
        <v>4.5798080380968296</v>
      </c>
      <c r="W726">
        <v>9.4849999999999994</v>
      </c>
      <c r="Y726" s="1">
        <v>42723</v>
      </c>
      <c r="Z726">
        <v>356.25599999999997</v>
      </c>
      <c r="AB726" s="1">
        <v>42746</v>
      </c>
      <c r="AC726">
        <v>-12.38</v>
      </c>
    </row>
    <row r="727" spans="2:29" x14ac:dyDescent="0.45">
      <c r="B727" s="1">
        <v>42727</v>
      </c>
      <c r="C727">
        <v>5.46</v>
      </c>
      <c r="E727" s="1">
        <v>42755</v>
      </c>
      <c r="F727">
        <v>84.586399999999998</v>
      </c>
      <c r="H727" t="s">
        <v>2062</v>
      </c>
      <c r="I727">
        <v>2.3965000000000001</v>
      </c>
      <c r="J727">
        <v>0.47596554497148502</v>
      </c>
      <c r="L727" s="1">
        <v>42727</v>
      </c>
      <c r="M727">
        <v>11.44</v>
      </c>
      <c r="O727" s="1">
        <v>42765</v>
      </c>
      <c r="P727">
        <v>2.3965000000000001</v>
      </c>
      <c r="Q727">
        <v>1.5129999999999999</v>
      </c>
      <c r="R727">
        <v>0.88349999999999995</v>
      </c>
      <c r="T727" t="s">
        <v>2035</v>
      </c>
      <c r="U727">
        <v>2260.96</v>
      </c>
      <c r="V727">
        <v>4.7650266588308199</v>
      </c>
      <c r="W727">
        <v>9.8000000000000007</v>
      </c>
      <c r="Y727" s="1">
        <v>42720</v>
      </c>
      <c r="Z727">
        <v>361.58199999999999</v>
      </c>
      <c r="AB727" s="1">
        <v>42745</v>
      </c>
      <c r="AC727">
        <v>-12.5</v>
      </c>
    </row>
    <row r="728" spans="2:29" x14ac:dyDescent="0.45">
      <c r="B728" s="1">
        <v>42726</v>
      </c>
      <c r="C728">
        <v>5.42</v>
      </c>
      <c r="E728" s="1">
        <v>42754</v>
      </c>
      <c r="F728">
        <v>85.3</v>
      </c>
      <c r="H728" t="s">
        <v>2061</v>
      </c>
      <c r="I728">
        <v>2.3980999999999999</v>
      </c>
      <c r="J728">
        <v>0.59476516374112198</v>
      </c>
      <c r="L728" s="1">
        <v>42726</v>
      </c>
      <c r="M728">
        <v>11.43</v>
      </c>
      <c r="O728" s="1">
        <v>42762</v>
      </c>
      <c r="P728">
        <v>2.3980999999999999</v>
      </c>
      <c r="Q728">
        <v>1.5138</v>
      </c>
      <c r="R728">
        <v>0.88429999999999997</v>
      </c>
      <c r="T728" t="s">
        <v>2034</v>
      </c>
      <c r="U728">
        <v>2265.1799999999998</v>
      </c>
      <c r="V728">
        <v>4.7209677410968904</v>
      </c>
      <c r="W728">
        <v>9.7769999999999992</v>
      </c>
      <c r="Y728" s="1">
        <v>42719</v>
      </c>
      <c r="Z728">
        <v>362.34</v>
      </c>
      <c r="AB728" s="1">
        <v>42744</v>
      </c>
      <c r="AC728">
        <v>-13.13</v>
      </c>
    </row>
    <row r="729" spans="2:29" x14ac:dyDescent="0.45">
      <c r="B729" s="1">
        <v>42725</v>
      </c>
      <c r="C729">
        <v>5.7</v>
      </c>
      <c r="E729" s="1">
        <v>42753</v>
      </c>
      <c r="F729">
        <v>83.8</v>
      </c>
      <c r="H729" t="s">
        <v>2060</v>
      </c>
      <c r="I729">
        <v>2.4142999999999999</v>
      </c>
      <c r="J729">
        <v>0.90100699220372704</v>
      </c>
      <c r="L729" s="1">
        <v>42725</v>
      </c>
      <c r="M729">
        <v>11.27</v>
      </c>
      <c r="O729" s="1">
        <v>42761</v>
      </c>
      <c r="P729">
        <v>2.4142999999999999</v>
      </c>
      <c r="Q729">
        <v>1.5149999999999999</v>
      </c>
      <c r="R729">
        <v>0.89929999999999999</v>
      </c>
      <c r="T729" t="s">
        <v>2033</v>
      </c>
      <c r="U729">
        <v>2270.7600000000002</v>
      </c>
      <c r="V729">
        <v>4.1881352632661102</v>
      </c>
      <c r="W729">
        <v>9.6739999999999995</v>
      </c>
      <c r="Y729" s="1">
        <v>42718</v>
      </c>
      <c r="Z729">
        <v>364.07600000000002</v>
      </c>
      <c r="AB729" s="1">
        <v>42741</v>
      </c>
      <c r="AC729">
        <v>-12.69</v>
      </c>
    </row>
    <row r="730" spans="2:29" x14ac:dyDescent="0.45">
      <c r="B730" s="1">
        <v>42724</v>
      </c>
      <c r="C730">
        <v>5.67</v>
      </c>
      <c r="E730" s="1">
        <v>42752</v>
      </c>
      <c r="F730">
        <v>83.1</v>
      </c>
      <c r="H730" t="s">
        <v>2059</v>
      </c>
      <c r="I730">
        <v>2.4125000000000001</v>
      </c>
      <c r="J730">
        <v>0.91311039858278198</v>
      </c>
      <c r="L730" s="1">
        <v>42724</v>
      </c>
      <c r="M730">
        <v>11.45</v>
      </c>
      <c r="O730" s="1">
        <v>42760</v>
      </c>
      <c r="P730">
        <v>2.4125000000000001</v>
      </c>
      <c r="Q730">
        <v>1.5192000000000001</v>
      </c>
      <c r="R730">
        <v>0.89329999999999998</v>
      </c>
      <c r="T730" t="s">
        <v>2032</v>
      </c>
      <c r="U730">
        <v>2262.5300000000002</v>
      </c>
      <c r="V730">
        <v>8.5477189526926693</v>
      </c>
      <c r="W730">
        <v>9.5246250000000003</v>
      </c>
      <c r="Y730" s="1">
        <v>42717</v>
      </c>
      <c r="Z730">
        <v>355.78899999999999</v>
      </c>
      <c r="AB730" s="1">
        <v>42740</v>
      </c>
      <c r="AC730">
        <v>-13.63</v>
      </c>
    </row>
    <row r="731" spans="2:29" x14ac:dyDescent="0.45">
      <c r="B731" s="1">
        <v>42723</v>
      </c>
      <c r="C731">
        <v>5.63</v>
      </c>
      <c r="E731" s="1">
        <v>42751</v>
      </c>
      <c r="F731">
        <v>83</v>
      </c>
      <c r="H731" t="s">
        <v>2058</v>
      </c>
      <c r="I731">
        <v>2.3609</v>
      </c>
      <c r="J731">
        <v>0.93718755682449895</v>
      </c>
      <c r="L731" s="1">
        <v>42723</v>
      </c>
      <c r="M731">
        <v>11.71</v>
      </c>
      <c r="O731" s="1">
        <v>42759</v>
      </c>
      <c r="P731">
        <v>2.3609</v>
      </c>
      <c r="Q731">
        <v>1.5002</v>
      </c>
      <c r="R731">
        <v>0.86070000000000002</v>
      </c>
      <c r="T731" t="s">
        <v>2031</v>
      </c>
      <c r="U731">
        <v>2258.0700000000002</v>
      </c>
      <c r="V731">
        <v>10.4891450977298</v>
      </c>
      <c r="W731">
        <v>9.8094999999999999</v>
      </c>
      <c r="Y731" s="1">
        <v>42716</v>
      </c>
      <c r="Z731">
        <v>357.70299999999997</v>
      </c>
      <c r="AB731" s="1">
        <v>42739</v>
      </c>
      <c r="AC731">
        <v>-15.13</v>
      </c>
    </row>
    <row r="732" spans="2:29" x14ac:dyDescent="0.45">
      <c r="B732" s="1">
        <v>42720</v>
      </c>
      <c r="C732">
        <v>5.72</v>
      </c>
      <c r="E732" s="1">
        <v>42748</v>
      </c>
      <c r="F732">
        <v>83.5</v>
      </c>
      <c r="H732" t="s">
        <v>2057</v>
      </c>
      <c r="I732">
        <v>2.3020999999999998</v>
      </c>
      <c r="J732">
        <v>1.1891152383179699</v>
      </c>
      <c r="L732" s="1">
        <v>42720</v>
      </c>
      <c r="M732">
        <v>12.2</v>
      </c>
      <c r="O732" s="1">
        <v>42758</v>
      </c>
      <c r="P732">
        <v>2.3020999999999998</v>
      </c>
      <c r="Q732">
        <v>1.4688000000000001</v>
      </c>
      <c r="R732">
        <v>0.83330000000000004</v>
      </c>
      <c r="T732" t="s">
        <v>2030</v>
      </c>
      <c r="U732">
        <v>2262.0300000000002</v>
      </c>
      <c r="V732">
        <v>10.4053561575657</v>
      </c>
      <c r="W732">
        <v>10.44238</v>
      </c>
      <c r="Y732" s="1">
        <v>42713</v>
      </c>
      <c r="Z732">
        <v>355.589</v>
      </c>
      <c r="AB732" s="1">
        <v>42738</v>
      </c>
      <c r="AC732">
        <v>-14</v>
      </c>
    </row>
    <row r="733" spans="2:29" x14ac:dyDescent="0.45">
      <c r="B733" s="1">
        <v>42719</v>
      </c>
      <c r="C733">
        <v>6.04</v>
      </c>
      <c r="E733" s="1">
        <v>42747</v>
      </c>
      <c r="F733">
        <v>82.6571</v>
      </c>
      <c r="H733" t="s">
        <v>2056</v>
      </c>
      <c r="I733">
        <v>2.3643000000000001</v>
      </c>
      <c r="J733">
        <v>1.2219286326677801</v>
      </c>
      <c r="L733" s="1">
        <v>42719</v>
      </c>
      <c r="M733">
        <v>12.79</v>
      </c>
      <c r="O733" s="1">
        <v>42755</v>
      </c>
      <c r="P733">
        <v>2.3643000000000001</v>
      </c>
      <c r="Q733">
        <v>1.516</v>
      </c>
      <c r="R733">
        <v>0.84830000000000005</v>
      </c>
      <c r="T733" t="s">
        <v>2029</v>
      </c>
      <c r="U733">
        <v>2253.2800000000002</v>
      </c>
      <c r="V733">
        <v>11.1244877425406</v>
      </c>
      <c r="W733">
        <v>11.215</v>
      </c>
      <c r="Y733" s="1">
        <v>42712</v>
      </c>
      <c r="Z733">
        <v>364.7</v>
      </c>
      <c r="AB733" s="1">
        <v>42734</v>
      </c>
      <c r="AC733">
        <v>-11</v>
      </c>
    </row>
    <row r="734" spans="2:29" x14ac:dyDescent="0.45">
      <c r="B734" s="1">
        <v>42718</v>
      </c>
      <c r="C734">
        <v>5.81</v>
      </c>
      <c r="E734" s="1">
        <v>42746</v>
      </c>
      <c r="F734">
        <v>82.061300000000003</v>
      </c>
      <c r="H734" t="s">
        <v>2055</v>
      </c>
      <c r="I734">
        <v>2.3715000000000002</v>
      </c>
      <c r="J734">
        <v>1.2174421204585799</v>
      </c>
      <c r="L734" s="1">
        <v>42718</v>
      </c>
      <c r="M734">
        <v>13.19</v>
      </c>
      <c r="O734" s="1">
        <v>42754</v>
      </c>
      <c r="P734">
        <v>2.3715000000000002</v>
      </c>
      <c r="Q734">
        <v>1.536</v>
      </c>
      <c r="R734">
        <v>0.83550000000000002</v>
      </c>
      <c r="T734" t="s">
        <v>2028</v>
      </c>
      <c r="U734">
        <v>2271.7199999999998</v>
      </c>
      <c r="V734">
        <v>5.7550968086360399</v>
      </c>
      <c r="W734">
        <v>10.762879999999999</v>
      </c>
      <c r="Y734" s="1">
        <v>42711</v>
      </c>
      <c r="Z734">
        <v>362.40600000000001</v>
      </c>
      <c r="AB734" s="1">
        <v>42733</v>
      </c>
      <c r="AC734">
        <v>-10.5</v>
      </c>
    </row>
    <row r="735" spans="2:29" x14ac:dyDescent="0.45">
      <c r="B735" s="1">
        <v>42717</v>
      </c>
      <c r="C735">
        <v>5.71</v>
      </c>
      <c r="E735" s="1">
        <v>42745</v>
      </c>
      <c r="F735">
        <v>82.2</v>
      </c>
      <c r="H735" t="s">
        <v>2054</v>
      </c>
      <c r="I735">
        <v>2.3140000000000001</v>
      </c>
      <c r="J735">
        <v>1.1792137210870699</v>
      </c>
      <c r="L735" s="1">
        <v>42717</v>
      </c>
      <c r="M735">
        <v>12.72</v>
      </c>
      <c r="O735" s="1">
        <v>42753</v>
      </c>
      <c r="P735">
        <v>2.3140000000000001</v>
      </c>
      <c r="Q735">
        <v>1.5226</v>
      </c>
      <c r="R735">
        <v>0.79139999999999999</v>
      </c>
      <c r="T735" t="s">
        <v>2027</v>
      </c>
      <c r="U735">
        <v>2256.96</v>
      </c>
      <c r="V735">
        <v>9.8456981411470803</v>
      </c>
      <c r="W735">
        <v>10.428000000000001</v>
      </c>
      <c r="Y735" s="1">
        <v>42710</v>
      </c>
      <c r="Z735">
        <v>373.80399999999997</v>
      </c>
      <c r="AB735" s="1">
        <v>42732</v>
      </c>
      <c r="AC735">
        <v>-10.5</v>
      </c>
    </row>
    <row r="736" spans="2:29" x14ac:dyDescent="0.45">
      <c r="B736" s="1">
        <v>42716</v>
      </c>
      <c r="C736">
        <v>5.84</v>
      </c>
      <c r="E736" s="1">
        <v>42744</v>
      </c>
      <c r="F736">
        <v>83.119</v>
      </c>
      <c r="H736" t="s">
        <v>2053</v>
      </c>
      <c r="I736">
        <v>2.2075999999999998</v>
      </c>
      <c r="J736">
        <v>0.69920973248375295</v>
      </c>
      <c r="L736" s="1">
        <v>42716</v>
      </c>
      <c r="M736">
        <v>12.64</v>
      </c>
      <c r="O736" s="1">
        <v>42752</v>
      </c>
      <c r="P736">
        <v>2.2075999999999998</v>
      </c>
      <c r="Q736">
        <v>1.4497</v>
      </c>
      <c r="R736">
        <v>0.75790000000000002</v>
      </c>
      <c r="T736" t="s">
        <v>2026</v>
      </c>
      <c r="U736">
        <v>2259.5300000000002</v>
      </c>
      <c r="V736">
        <v>7.8729165004192803</v>
      </c>
      <c r="W736">
        <v>9.4253129999999992</v>
      </c>
      <c r="Y736" s="1">
        <v>42709</v>
      </c>
      <c r="Z736">
        <v>382.21300000000002</v>
      </c>
      <c r="AB736" s="1">
        <v>42731</v>
      </c>
      <c r="AC736">
        <v>-10.88</v>
      </c>
    </row>
    <row r="737" spans="2:29" x14ac:dyDescent="0.45">
      <c r="B737" s="1">
        <v>42713</v>
      </c>
      <c r="C737">
        <v>5.65</v>
      </c>
      <c r="E737" s="1">
        <v>42741</v>
      </c>
      <c r="F737">
        <v>83.339799999999997</v>
      </c>
      <c r="H737" t="s">
        <v>2052</v>
      </c>
      <c r="I737">
        <v>2.2749999999999999</v>
      </c>
      <c r="J737">
        <v>0.35228376346349</v>
      </c>
      <c r="L737" s="1">
        <v>42713</v>
      </c>
      <c r="M737">
        <v>11.75</v>
      </c>
      <c r="O737" s="1">
        <v>42751</v>
      </c>
      <c r="P737">
        <v>2.2749999999999999</v>
      </c>
      <c r="Q737">
        <v>1.4884999999999999</v>
      </c>
      <c r="R737">
        <v>0.78649999999999998</v>
      </c>
      <c r="T737" t="s">
        <v>2025</v>
      </c>
      <c r="U737">
        <v>2246.19</v>
      </c>
      <c r="V737">
        <v>7.8762998827927397</v>
      </c>
      <c r="W737">
        <v>10.547879999999999</v>
      </c>
      <c r="Y737" s="1">
        <v>42706</v>
      </c>
      <c r="Z737">
        <v>388.99599999999998</v>
      </c>
      <c r="AB737" s="1">
        <v>42727</v>
      </c>
      <c r="AC737">
        <v>-10.130000000000001</v>
      </c>
    </row>
    <row r="738" spans="2:29" x14ac:dyDescent="0.45">
      <c r="B738" s="1">
        <v>42712</v>
      </c>
      <c r="C738">
        <v>5.57</v>
      </c>
      <c r="E738" s="1">
        <v>42740</v>
      </c>
      <c r="F738">
        <v>83.6</v>
      </c>
      <c r="H738" t="s">
        <v>2051</v>
      </c>
      <c r="I738">
        <v>2.2799999999999998</v>
      </c>
      <c r="J738">
        <v>0.33993898962412</v>
      </c>
      <c r="L738" s="1">
        <v>42712</v>
      </c>
      <c r="M738">
        <v>12.64</v>
      </c>
      <c r="O738" s="1">
        <v>42748</v>
      </c>
      <c r="P738">
        <v>2.2799999999999998</v>
      </c>
      <c r="Q738">
        <v>1.4913000000000001</v>
      </c>
      <c r="R738">
        <v>0.78869999999999996</v>
      </c>
      <c r="T738" t="s">
        <v>2024</v>
      </c>
      <c r="U738">
        <v>2241.35</v>
      </c>
      <c r="V738">
        <v>8.7242502429387194</v>
      </c>
      <c r="W738">
        <v>10.03181</v>
      </c>
      <c r="Y738" s="1">
        <v>42705</v>
      </c>
      <c r="Z738">
        <v>392.46100000000001</v>
      </c>
      <c r="AB738" s="1">
        <v>42726</v>
      </c>
      <c r="AC738">
        <v>-10.25</v>
      </c>
    </row>
    <row r="739" spans="2:29" x14ac:dyDescent="0.45">
      <c r="B739" s="1">
        <v>42711</v>
      </c>
      <c r="C739">
        <v>5.6</v>
      </c>
      <c r="E739" s="1">
        <v>42739</v>
      </c>
      <c r="F739">
        <v>84.583699999999993</v>
      </c>
      <c r="H739" t="s">
        <v>2050</v>
      </c>
      <c r="I739">
        <v>2.2418</v>
      </c>
      <c r="J739">
        <v>0.53475564513149898</v>
      </c>
      <c r="L739" s="1">
        <v>42711</v>
      </c>
      <c r="M739">
        <v>12.22</v>
      </c>
      <c r="O739" s="1">
        <v>42747</v>
      </c>
      <c r="P739">
        <v>2.2418</v>
      </c>
      <c r="Q739">
        <v>1.466</v>
      </c>
      <c r="R739">
        <v>0.77580000000000005</v>
      </c>
      <c r="T739" t="s">
        <v>2023</v>
      </c>
      <c r="U739">
        <v>2212.23</v>
      </c>
      <c r="V739">
        <v>6.4893317523357696</v>
      </c>
      <c r="W739">
        <v>9.7765000000000004</v>
      </c>
      <c r="Y739" s="1">
        <v>42704</v>
      </c>
      <c r="Z739">
        <v>388.38900000000001</v>
      </c>
      <c r="AB739" s="1">
        <v>42725</v>
      </c>
      <c r="AC739">
        <v>-9.75</v>
      </c>
    </row>
    <row r="740" spans="2:29" x14ac:dyDescent="0.45">
      <c r="B740" s="1">
        <v>42710</v>
      </c>
      <c r="C740">
        <v>5.78</v>
      </c>
      <c r="E740" s="1">
        <v>42738</v>
      </c>
      <c r="F740">
        <v>84.694999999999993</v>
      </c>
      <c r="H740" t="s">
        <v>2049</v>
      </c>
      <c r="I740">
        <v>2.2509000000000001</v>
      </c>
      <c r="J740">
        <v>0.94012643653216998</v>
      </c>
      <c r="L740" s="1">
        <v>42710</v>
      </c>
      <c r="M740">
        <v>11.79</v>
      </c>
      <c r="O740" s="1">
        <v>42746</v>
      </c>
      <c r="P740">
        <v>2.2509000000000001</v>
      </c>
      <c r="Q740">
        <v>1.4792000000000001</v>
      </c>
      <c r="R740">
        <v>0.77170000000000005</v>
      </c>
      <c r="T740" t="s">
        <v>2022</v>
      </c>
      <c r="U740">
        <v>2204.71</v>
      </c>
      <c r="V740">
        <v>6.7972440317974003</v>
      </c>
      <c r="W740">
        <v>9.9600000000000009</v>
      </c>
      <c r="Y740" s="1">
        <v>42703</v>
      </c>
      <c r="Z740">
        <v>393.82499999999999</v>
      </c>
      <c r="AB740" s="1">
        <v>42724</v>
      </c>
      <c r="AC740">
        <v>-9.75</v>
      </c>
    </row>
    <row r="741" spans="2:29" x14ac:dyDescent="0.45">
      <c r="B741" s="1">
        <v>42709</v>
      </c>
      <c r="C741">
        <v>5.94</v>
      </c>
      <c r="E741" s="1">
        <v>42737</v>
      </c>
      <c r="F741">
        <v>85.5</v>
      </c>
      <c r="H741" t="s">
        <v>2048</v>
      </c>
      <c r="I741">
        <v>2.2517</v>
      </c>
      <c r="J741">
        <v>1.18224444736837</v>
      </c>
      <c r="L741" s="1">
        <v>42709</v>
      </c>
      <c r="M741">
        <v>12.14</v>
      </c>
      <c r="O741" s="1">
        <v>42745</v>
      </c>
      <c r="P741">
        <v>2.2517</v>
      </c>
      <c r="Q741">
        <v>1.474</v>
      </c>
      <c r="R741">
        <v>0.77769999999999995</v>
      </c>
      <c r="T741" t="s">
        <v>2021</v>
      </c>
      <c r="U741">
        <v>2191.9499999999998</v>
      </c>
      <c r="V741">
        <v>3.7764111117522998</v>
      </c>
      <c r="W741">
        <v>11.20031</v>
      </c>
      <c r="Y741" s="1">
        <v>42702</v>
      </c>
      <c r="Z741">
        <v>392.63600000000002</v>
      </c>
      <c r="AB741" s="1">
        <v>42723</v>
      </c>
      <c r="AC741">
        <v>-9.25</v>
      </c>
    </row>
    <row r="742" spans="2:29" x14ac:dyDescent="0.45">
      <c r="B742" s="1">
        <v>42706</v>
      </c>
      <c r="C742">
        <v>5.86</v>
      </c>
      <c r="E742" s="1">
        <v>42734</v>
      </c>
      <c r="F742">
        <v>84.162400000000005</v>
      </c>
      <c r="H742" t="s">
        <v>2047</v>
      </c>
      <c r="I742">
        <v>2.2334999999999998</v>
      </c>
      <c r="J742">
        <v>1.1456611991916901</v>
      </c>
      <c r="L742" s="1">
        <v>42706</v>
      </c>
      <c r="M742">
        <v>14.12</v>
      </c>
      <c r="O742" s="1">
        <v>42744</v>
      </c>
      <c r="P742">
        <v>2.2334999999999998</v>
      </c>
      <c r="Q742">
        <v>1.4661999999999999</v>
      </c>
      <c r="R742">
        <v>0.76729999999999998</v>
      </c>
      <c r="T742" t="s">
        <v>2020</v>
      </c>
      <c r="U742">
        <v>2191.08</v>
      </c>
      <c r="V742">
        <v>4.50640920228519</v>
      </c>
      <c r="W742">
        <v>11.58619</v>
      </c>
      <c r="Y742" s="1">
        <v>42699</v>
      </c>
      <c r="Z742">
        <v>392.26100000000002</v>
      </c>
      <c r="AB742" s="1">
        <v>42720</v>
      </c>
      <c r="AC742">
        <v>-9.5</v>
      </c>
    </row>
    <row r="743" spans="2:29" x14ac:dyDescent="0.45">
      <c r="B743" s="1">
        <v>42705</v>
      </c>
      <c r="C743">
        <v>6.17</v>
      </c>
      <c r="E743" s="1">
        <v>42733</v>
      </c>
      <c r="F743">
        <v>83.870400000000004</v>
      </c>
      <c r="H743" t="s">
        <v>2046</v>
      </c>
      <c r="I743">
        <v>2.2930000000000001</v>
      </c>
      <c r="J743">
        <v>1.0743695825925099</v>
      </c>
      <c r="L743" s="1">
        <v>42705</v>
      </c>
      <c r="M743">
        <v>14.07</v>
      </c>
      <c r="O743" s="1">
        <v>42741</v>
      </c>
      <c r="P743">
        <v>2.2930000000000001</v>
      </c>
      <c r="Q743">
        <v>1.4843</v>
      </c>
      <c r="R743">
        <v>0.80869999999999997</v>
      </c>
      <c r="T743" t="s">
        <v>2019</v>
      </c>
      <c r="U743">
        <v>2198.81</v>
      </c>
      <c r="V743">
        <v>6.5865767967348399</v>
      </c>
      <c r="W743">
        <v>10.97763</v>
      </c>
      <c r="Y743" s="1">
        <v>42697</v>
      </c>
      <c r="Z743">
        <v>396.56</v>
      </c>
      <c r="AB743" s="1">
        <v>42719</v>
      </c>
      <c r="AC743">
        <v>-10.130000000000001</v>
      </c>
    </row>
    <row r="744" spans="2:29" x14ac:dyDescent="0.45">
      <c r="B744" s="1">
        <v>42704</v>
      </c>
      <c r="C744">
        <v>5.95</v>
      </c>
      <c r="E744" s="1">
        <v>42732</v>
      </c>
      <c r="F744">
        <v>84.024000000000001</v>
      </c>
      <c r="H744" t="s">
        <v>2045</v>
      </c>
      <c r="I744">
        <v>2.2109999999999999</v>
      </c>
      <c r="J744">
        <v>0.51734886682006298</v>
      </c>
      <c r="L744" s="1">
        <v>42704</v>
      </c>
      <c r="M744">
        <v>13.33</v>
      </c>
      <c r="O744" s="1">
        <v>42740</v>
      </c>
      <c r="P744">
        <v>2.2109999999999999</v>
      </c>
      <c r="Q744">
        <v>1.431</v>
      </c>
      <c r="R744">
        <v>0.78</v>
      </c>
      <c r="T744" t="s">
        <v>2018</v>
      </c>
      <c r="U744">
        <v>2204.66</v>
      </c>
      <c r="V744">
        <v>6.2657325888788202</v>
      </c>
      <c r="W744">
        <v>10.449619999999999</v>
      </c>
      <c r="Y744" s="1">
        <v>42696</v>
      </c>
      <c r="Z744">
        <v>395.30900000000003</v>
      </c>
      <c r="AB744" s="1">
        <v>42718</v>
      </c>
      <c r="AC744">
        <v>-12.63</v>
      </c>
    </row>
    <row r="745" spans="2:29" x14ac:dyDescent="0.45">
      <c r="B745" s="1">
        <v>42703</v>
      </c>
      <c r="C745">
        <v>5.64</v>
      </c>
      <c r="E745" s="1">
        <v>42731</v>
      </c>
      <c r="F745">
        <v>84.506799999999998</v>
      </c>
      <c r="H745" t="s">
        <v>2044</v>
      </c>
      <c r="I745">
        <v>2.2875000000000001</v>
      </c>
      <c r="J745">
        <v>0.231723650066197</v>
      </c>
      <c r="L745" s="1">
        <v>42703</v>
      </c>
      <c r="M745">
        <v>12.9</v>
      </c>
      <c r="O745" s="1">
        <v>42739</v>
      </c>
      <c r="P745">
        <v>2.2875000000000001</v>
      </c>
      <c r="Q745">
        <v>1.4613</v>
      </c>
      <c r="R745">
        <v>0.82620000000000005</v>
      </c>
      <c r="T745" t="s">
        <v>2017</v>
      </c>
      <c r="U745">
        <v>2201.7199999999998</v>
      </c>
      <c r="V745">
        <v>6.4297933575570996</v>
      </c>
      <c r="W745">
        <v>10.49769</v>
      </c>
      <c r="Y745" s="1">
        <v>42695</v>
      </c>
      <c r="Z745">
        <v>408.30399999999997</v>
      </c>
      <c r="AB745" s="1">
        <v>42717</v>
      </c>
      <c r="AC745">
        <v>-14.13</v>
      </c>
    </row>
    <row r="746" spans="2:29" x14ac:dyDescent="0.45">
      <c r="B746" s="1">
        <v>42702</v>
      </c>
      <c r="C746">
        <v>5.75</v>
      </c>
      <c r="E746" s="1">
        <v>42730</v>
      </c>
      <c r="F746">
        <v>85.5</v>
      </c>
      <c r="H746" t="s">
        <v>2043</v>
      </c>
      <c r="I746">
        <v>2.306</v>
      </c>
      <c r="J746">
        <v>0.244917537142609</v>
      </c>
      <c r="L746" s="1">
        <v>42702</v>
      </c>
      <c r="M746">
        <v>13.15</v>
      </c>
      <c r="O746" s="1">
        <v>42738</v>
      </c>
      <c r="P746">
        <v>2.306</v>
      </c>
      <c r="Q746">
        <v>1.4673</v>
      </c>
      <c r="R746">
        <v>0.8387</v>
      </c>
      <c r="T746" t="s">
        <v>2016</v>
      </c>
      <c r="U746">
        <v>2213.35</v>
      </c>
      <c r="V746">
        <v>4.6221473900199301</v>
      </c>
      <c r="W746">
        <v>9.9056250000000006</v>
      </c>
      <c r="Y746" s="1">
        <v>42692</v>
      </c>
      <c r="Z746">
        <v>416.44</v>
      </c>
      <c r="AB746" s="1">
        <v>42716</v>
      </c>
      <c r="AC746">
        <v>-13</v>
      </c>
    </row>
    <row r="747" spans="2:29" x14ac:dyDescent="0.45">
      <c r="B747" s="1">
        <v>42699</v>
      </c>
      <c r="C747">
        <v>5.91</v>
      </c>
      <c r="E747" s="1">
        <v>42727</v>
      </c>
      <c r="F747">
        <v>85.304699999999997</v>
      </c>
      <c r="H747" t="s">
        <v>2042</v>
      </c>
      <c r="I747">
        <v>2.335</v>
      </c>
      <c r="J747">
        <v>0.32276800233811198</v>
      </c>
      <c r="L747" s="1">
        <v>42699</v>
      </c>
      <c r="M747">
        <v>12.34</v>
      </c>
      <c r="O747" s="1">
        <v>42737</v>
      </c>
      <c r="P747">
        <v>2.335</v>
      </c>
      <c r="Q747">
        <v>1.4550000000000001</v>
      </c>
      <c r="R747">
        <v>0.88</v>
      </c>
      <c r="T747" t="s">
        <v>2014</v>
      </c>
      <c r="U747">
        <v>2204.7199999999998</v>
      </c>
      <c r="V747">
        <v>6.5987356188348798</v>
      </c>
      <c r="W747">
        <v>10.3635</v>
      </c>
      <c r="Y747" s="1">
        <v>42691</v>
      </c>
      <c r="Z747">
        <v>412.40300000000002</v>
      </c>
      <c r="AB747" s="1">
        <v>42713</v>
      </c>
      <c r="AC747">
        <v>-13.38</v>
      </c>
    </row>
    <row r="748" spans="2:29" x14ac:dyDescent="0.45">
      <c r="B748" s="1">
        <v>42698</v>
      </c>
      <c r="C748">
        <v>5.7</v>
      </c>
      <c r="E748" s="1">
        <v>42726</v>
      </c>
      <c r="F748">
        <v>86.5732</v>
      </c>
      <c r="H748" t="s">
        <v>2041</v>
      </c>
      <c r="I748">
        <v>2.3367</v>
      </c>
      <c r="J748">
        <v>0.46153567937195999</v>
      </c>
      <c r="L748" s="1">
        <v>42697</v>
      </c>
      <c r="M748">
        <v>12.43</v>
      </c>
      <c r="O748" s="1">
        <v>42734</v>
      </c>
      <c r="P748">
        <v>2.3367</v>
      </c>
      <c r="Q748">
        <v>1.4590000000000001</v>
      </c>
      <c r="R748">
        <v>0.87770000000000004</v>
      </c>
      <c r="T748" t="s">
        <v>2013</v>
      </c>
      <c r="U748">
        <v>2202.94</v>
      </c>
      <c r="V748">
        <v>6.7245357020782803</v>
      </c>
      <c r="W748">
        <v>10.24831</v>
      </c>
      <c r="Y748" s="1">
        <v>42690</v>
      </c>
      <c r="Z748">
        <v>416.62</v>
      </c>
      <c r="AB748" s="1">
        <v>42712</v>
      </c>
      <c r="AC748">
        <v>-13.75</v>
      </c>
    </row>
    <row r="749" spans="2:29" x14ac:dyDescent="0.45">
      <c r="B749" s="1">
        <v>42697</v>
      </c>
      <c r="C749">
        <v>5.71</v>
      </c>
      <c r="E749" s="1">
        <v>42725</v>
      </c>
      <c r="F749">
        <v>86.5</v>
      </c>
      <c r="H749" t="s">
        <v>2040</v>
      </c>
      <c r="I749">
        <v>2.371</v>
      </c>
      <c r="J749">
        <v>0.48463223169740099</v>
      </c>
      <c r="L749" s="1">
        <v>42696</v>
      </c>
      <c r="M749">
        <v>12.41</v>
      </c>
      <c r="O749" s="1">
        <v>42733</v>
      </c>
      <c r="P749">
        <v>2.371</v>
      </c>
      <c r="Q749">
        <v>1.4672000000000001</v>
      </c>
      <c r="R749">
        <v>0.90380000000000005</v>
      </c>
      <c r="T749" t="s">
        <v>2012</v>
      </c>
      <c r="U749">
        <v>2198.1799999999998</v>
      </c>
      <c r="V749">
        <v>7.7182668624477602</v>
      </c>
      <c r="W749">
        <v>10.407690000000001</v>
      </c>
      <c r="Y749" s="1">
        <v>42689</v>
      </c>
      <c r="Z749">
        <v>410.05099999999999</v>
      </c>
      <c r="AB749" s="1">
        <v>42711</v>
      </c>
      <c r="AC749">
        <v>-15.06</v>
      </c>
    </row>
    <row r="750" spans="2:29" x14ac:dyDescent="0.45">
      <c r="B750" s="1">
        <v>42696</v>
      </c>
      <c r="C750">
        <v>5.46</v>
      </c>
      <c r="E750" s="1">
        <v>42724</v>
      </c>
      <c r="F750">
        <v>87.521600000000007</v>
      </c>
      <c r="H750" t="s">
        <v>2039</v>
      </c>
      <c r="I750">
        <v>2.403</v>
      </c>
      <c r="J750">
        <v>0.454525466833271</v>
      </c>
      <c r="L750" s="1">
        <v>42695</v>
      </c>
      <c r="M750">
        <v>12.42</v>
      </c>
      <c r="O750" s="1">
        <v>42732</v>
      </c>
      <c r="P750">
        <v>2.403</v>
      </c>
      <c r="Q750">
        <v>1.4935</v>
      </c>
      <c r="R750">
        <v>0.90949999999999998</v>
      </c>
      <c r="T750" t="s">
        <v>2011</v>
      </c>
      <c r="U750">
        <v>2181.9</v>
      </c>
      <c r="V750">
        <v>7.7299522388302497</v>
      </c>
      <c r="W750">
        <v>10.779</v>
      </c>
      <c r="Y750" s="1">
        <v>42688</v>
      </c>
      <c r="Z750">
        <v>430.995</v>
      </c>
      <c r="AB750" s="1">
        <v>42710</v>
      </c>
      <c r="AC750">
        <v>-14.5</v>
      </c>
    </row>
    <row r="751" spans="2:29" x14ac:dyDescent="0.45">
      <c r="B751" s="1">
        <v>42695</v>
      </c>
      <c r="C751">
        <v>5.71</v>
      </c>
      <c r="E751" s="1">
        <v>42723</v>
      </c>
      <c r="F751">
        <v>86.7</v>
      </c>
      <c r="H751" t="s">
        <v>2038</v>
      </c>
      <c r="I751">
        <v>2.4525000000000001</v>
      </c>
      <c r="J751">
        <v>0.22054020797427401</v>
      </c>
      <c r="L751" s="1">
        <v>42692</v>
      </c>
      <c r="M751">
        <v>12.85</v>
      </c>
      <c r="O751" s="1">
        <v>42731</v>
      </c>
      <c r="P751">
        <v>2.4525000000000001</v>
      </c>
      <c r="Q751">
        <v>1.5185</v>
      </c>
      <c r="R751">
        <v>0.93400000000000005</v>
      </c>
      <c r="T751" t="s">
        <v>2010</v>
      </c>
      <c r="U751">
        <v>2187.12</v>
      </c>
      <c r="V751">
        <v>6.7577588487160201</v>
      </c>
      <c r="W751">
        <v>11.32738</v>
      </c>
      <c r="Y751" s="1">
        <v>42684</v>
      </c>
      <c r="Z751">
        <v>417.13900000000001</v>
      </c>
      <c r="AB751" s="1">
        <v>42709</v>
      </c>
      <c r="AC751">
        <v>-15.5</v>
      </c>
    </row>
    <row r="752" spans="2:29" x14ac:dyDescent="0.45">
      <c r="B752" s="1">
        <v>42692</v>
      </c>
      <c r="C752">
        <v>5.62</v>
      </c>
      <c r="E752" s="1">
        <v>42720</v>
      </c>
      <c r="F752">
        <v>88.5</v>
      </c>
      <c r="H752" t="s">
        <v>2037</v>
      </c>
      <c r="I752">
        <v>2.4359999999999999</v>
      </c>
      <c r="J752">
        <v>0.24186594082949101</v>
      </c>
      <c r="L752" s="1">
        <v>42691</v>
      </c>
      <c r="M752">
        <v>13.35</v>
      </c>
      <c r="O752" s="1">
        <v>42730</v>
      </c>
      <c r="P752">
        <v>2.4359999999999999</v>
      </c>
      <c r="Q752">
        <v>1.506</v>
      </c>
      <c r="R752">
        <v>0.93</v>
      </c>
      <c r="T752" t="s">
        <v>2009</v>
      </c>
      <c r="U752">
        <v>2176.94</v>
      </c>
      <c r="V752">
        <v>6.9218384798821599</v>
      </c>
      <c r="W752">
        <v>11.67038</v>
      </c>
      <c r="Y752" s="1">
        <v>42683</v>
      </c>
      <c r="Z752">
        <v>404.76900000000001</v>
      </c>
      <c r="AB752" s="1">
        <v>42706</v>
      </c>
      <c r="AC752">
        <v>-15.88</v>
      </c>
    </row>
    <row r="753" spans="2:29" x14ac:dyDescent="0.45">
      <c r="B753" s="1">
        <v>42691</v>
      </c>
      <c r="C753">
        <v>5.48</v>
      </c>
      <c r="E753" s="1">
        <v>42719</v>
      </c>
      <c r="F753">
        <v>89.3</v>
      </c>
      <c r="H753" t="s">
        <v>2036</v>
      </c>
      <c r="I753">
        <v>2.4354</v>
      </c>
      <c r="J753">
        <v>0.29580759512449001</v>
      </c>
      <c r="L753" s="1">
        <v>42690</v>
      </c>
      <c r="M753">
        <v>13.72</v>
      </c>
      <c r="O753" s="1">
        <v>42727</v>
      </c>
      <c r="P753">
        <v>2.4354</v>
      </c>
      <c r="Q753">
        <v>1.5057</v>
      </c>
      <c r="R753">
        <v>0.92969999999999997</v>
      </c>
      <c r="T753" t="s">
        <v>2008</v>
      </c>
      <c r="U753">
        <v>2180.39</v>
      </c>
      <c r="V753">
        <v>6.29766808406852</v>
      </c>
      <c r="W753">
        <v>11.473129999999999</v>
      </c>
      <c r="Y753" s="1">
        <v>42682</v>
      </c>
      <c r="Z753">
        <v>409.86</v>
      </c>
      <c r="AB753" s="1">
        <v>42705</v>
      </c>
      <c r="AC753">
        <v>-16.3</v>
      </c>
    </row>
    <row r="754" spans="2:29" x14ac:dyDescent="0.45">
      <c r="B754" s="1">
        <v>42690</v>
      </c>
      <c r="C754">
        <v>5.57</v>
      </c>
      <c r="E754" s="1">
        <v>42718</v>
      </c>
      <c r="F754">
        <v>89.5</v>
      </c>
      <c r="H754" t="s">
        <v>2035</v>
      </c>
      <c r="I754">
        <v>2.4500000000000002</v>
      </c>
      <c r="J754">
        <v>0.49066152624118903</v>
      </c>
      <c r="L754" s="1">
        <v>42689</v>
      </c>
      <c r="M754">
        <v>13.37</v>
      </c>
      <c r="O754" s="1">
        <v>42726</v>
      </c>
      <c r="P754">
        <v>2.4500000000000002</v>
      </c>
      <c r="Q754">
        <v>1.4991000000000001</v>
      </c>
      <c r="R754">
        <v>0.95089999999999997</v>
      </c>
      <c r="T754" t="s">
        <v>2007</v>
      </c>
      <c r="U754">
        <v>2164.1999999999998</v>
      </c>
      <c r="V754">
        <v>9.0424176206783304</v>
      </c>
      <c r="W754">
        <v>12.08738</v>
      </c>
      <c r="Y754" s="1">
        <v>42681</v>
      </c>
      <c r="Z754">
        <v>411.64400000000001</v>
      </c>
      <c r="AB754" s="1">
        <v>42704</v>
      </c>
      <c r="AC754">
        <v>-16.809999999999999</v>
      </c>
    </row>
    <row r="755" spans="2:29" x14ac:dyDescent="0.45">
      <c r="B755" s="1">
        <v>42689</v>
      </c>
      <c r="C755">
        <v>5.68</v>
      </c>
      <c r="E755" s="1">
        <v>42717</v>
      </c>
      <c r="F755">
        <v>88.134500000000003</v>
      </c>
      <c r="H755" t="s">
        <v>2034</v>
      </c>
      <c r="I755">
        <v>2.4390000000000001</v>
      </c>
      <c r="J755">
        <v>0.45032070053832901</v>
      </c>
      <c r="L755" s="1">
        <v>42688</v>
      </c>
      <c r="M755">
        <v>14.48</v>
      </c>
      <c r="O755" s="1">
        <v>42725</v>
      </c>
      <c r="P755">
        <v>2.4390000000000001</v>
      </c>
      <c r="Q755">
        <v>1.4810000000000001</v>
      </c>
      <c r="R755">
        <v>0.95799999999999996</v>
      </c>
      <c r="T755" t="s">
        <v>2006</v>
      </c>
      <c r="U755">
        <v>2164.4499999999998</v>
      </c>
      <c r="V755">
        <v>8.4570461497715197</v>
      </c>
      <c r="W755">
        <v>11.802379999999999</v>
      </c>
      <c r="Y755" s="1">
        <v>42678</v>
      </c>
      <c r="Z755">
        <v>433.96699999999998</v>
      </c>
      <c r="AB755" s="1">
        <v>42703</v>
      </c>
      <c r="AC755">
        <v>-16.75</v>
      </c>
    </row>
    <row r="756" spans="2:29" x14ac:dyDescent="0.45">
      <c r="B756" s="1">
        <v>42688</v>
      </c>
      <c r="C756">
        <v>5.93</v>
      </c>
      <c r="E756" s="1">
        <v>42716</v>
      </c>
      <c r="F756">
        <v>89.3</v>
      </c>
      <c r="H756" t="s">
        <v>2033</v>
      </c>
      <c r="I756">
        <v>2.4613999999999998</v>
      </c>
      <c r="J756">
        <v>0.69036076317627904</v>
      </c>
      <c r="L756" s="1">
        <v>42685</v>
      </c>
      <c r="M756">
        <v>14.17</v>
      </c>
      <c r="O756" s="1">
        <v>42724</v>
      </c>
      <c r="P756">
        <v>2.4613999999999998</v>
      </c>
      <c r="Q756">
        <v>1.4963</v>
      </c>
      <c r="R756">
        <v>0.96509999999999996</v>
      </c>
      <c r="T756" t="s">
        <v>2005</v>
      </c>
      <c r="U756">
        <v>2167.48</v>
      </c>
      <c r="V756">
        <v>14.655862198154299</v>
      </c>
      <c r="W756">
        <v>12.222810000000001</v>
      </c>
      <c r="Y756" s="1">
        <v>42677</v>
      </c>
      <c r="Z756">
        <v>436.07499999999999</v>
      </c>
      <c r="AB756" s="1">
        <v>42702</v>
      </c>
      <c r="AC756">
        <v>-16.63</v>
      </c>
    </row>
    <row r="757" spans="2:29" x14ac:dyDescent="0.45">
      <c r="B757" s="1">
        <v>42685</v>
      </c>
      <c r="C757">
        <v>5.52</v>
      </c>
      <c r="E757" s="1">
        <v>42713</v>
      </c>
      <c r="F757">
        <v>87.1</v>
      </c>
      <c r="H757" t="s">
        <v>2032</v>
      </c>
      <c r="I757">
        <v>2.4470000000000001</v>
      </c>
      <c r="J757">
        <v>1.14665477949265</v>
      </c>
      <c r="L757" s="1">
        <v>42684</v>
      </c>
      <c r="M757">
        <v>14.74</v>
      </c>
      <c r="O757" s="1">
        <v>42723</v>
      </c>
      <c r="P757">
        <v>2.4470000000000001</v>
      </c>
      <c r="Q757">
        <v>1.4910000000000001</v>
      </c>
      <c r="R757">
        <v>0.95599999999999996</v>
      </c>
      <c r="T757" t="s">
        <v>2004</v>
      </c>
      <c r="U757">
        <v>2163.2600000000002</v>
      </c>
      <c r="V757">
        <v>16.484575405981801</v>
      </c>
      <c r="W757">
        <v>11.85613</v>
      </c>
      <c r="Y757" s="1">
        <v>42676</v>
      </c>
      <c r="Z757">
        <v>432.26100000000002</v>
      </c>
      <c r="AB757" s="1">
        <v>42699</v>
      </c>
      <c r="AC757">
        <v>-17.25</v>
      </c>
    </row>
    <row r="758" spans="2:29" x14ac:dyDescent="0.45">
      <c r="B758" s="1">
        <v>42684</v>
      </c>
      <c r="C758">
        <v>5.32</v>
      </c>
      <c r="E758" s="1">
        <v>42712</v>
      </c>
      <c r="F758">
        <v>85.6</v>
      </c>
      <c r="H758" t="s">
        <v>2031</v>
      </c>
      <c r="I758">
        <v>2.4969999999999999</v>
      </c>
      <c r="J758">
        <v>0.94149590192063104</v>
      </c>
      <c r="L758" s="1">
        <v>42683</v>
      </c>
      <c r="M758">
        <v>14.38</v>
      </c>
      <c r="O758" s="1">
        <v>42720</v>
      </c>
      <c r="P758">
        <v>2.4969999999999999</v>
      </c>
      <c r="Q758">
        <v>1.5149999999999999</v>
      </c>
      <c r="R758">
        <v>0.98199999999999998</v>
      </c>
      <c r="T758" t="s">
        <v>2003</v>
      </c>
      <c r="U758">
        <v>2139.56</v>
      </c>
      <c r="V758">
        <v>19.152739641928299</v>
      </c>
      <c r="W758">
        <v>14.77219</v>
      </c>
      <c r="Y758" s="1">
        <v>42675</v>
      </c>
      <c r="Z758">
        <v>429.464</v>
      </c>
      <c r="AB758" s="1">
        <v>42698</v>
      </c>
      <c r="AC758">
        <v>-18</v>
      </c>
    </row>
    <row r="759" spans="2:29" x14ac:dyDescent="0.45">
      <c r="B759" s="1">
        <v>42683</v>
      </c>
      <c r="C759">
        <v>4.8899999999999997</v>
      </c>
      <c r="E759" s="1">
        <v>42711</v>
      </c>
      <c r="F759">
        <v>84.894599999999997</v>
      </c>
      <c r="H759" t="s">
        <v>2030</v>
      </c>
      <c r="I759">
        <v>2.4980000000000002</v>
      </c>
      <c r="J759">
        <v>0.91650910160965604</v>
      </c>
      <c r="L759" s="1">
        <v>42682</v>
      </c>
      <c r="M759">
        <v>18.739999999999998</v>
      </c>
      <c r="O759" s="1">
        <v>42719</v>
      </c>
      <c r="P759">
        <v>2.4980000000000002</v>
      </c>
      <c r="Q759">
        <v>1.5214000000000001</v>
      </c>
      <c r="R759">
        <v>0.97660000000000002</v>
      </c>
      <c r="T759" t="s">
        <v>2002</v>
      </c>
      <c r="U759">
        <v>2131.52</v>
      </c>
      <c r="V759">
        <v>21.364235926934001</v>
      </c>
      <c r="W759">
        <v>15.127129999999999</v>
      </c>
      <c r="Y759" s="1">
        <v>42674</v>
      </c>
      <c r="Z759">
        <v>422.67099999999999</v>
      </c>
      <c r="AB759" s="1">
        <v>42697</v>
      </c>
      <c r="AC759">
        <v>-18</v>
      </c>
    </row>
    <row r="760" spans="2:29" x14ac:dyDescent="0.45">
      <c r="B760" s="1">
        <v>42682</v>
      </c>
      <c r="C760">
        <v>4.5</v>
      </c>
      <c r="E760" s="1">
        <v>42710</v>
      </c>
      <c r="F760">
        <v>87.764300000000006</v>
      </c>
      <c r="H760" t="s">
        <v>2029</v>
      </c>
      <c r="I760">
        <v>2.4445000000000001</v>
      </c>
      <c r="J760">
        <v>0.93336515719554902</v>
      </c>
      <c r="L760" s="1">
        <v>42681</v>
      </c>
      <c r="M760">
        <v>18.71</v>
      </c>
      <c r="O760" s="1">
        <v>42718</v>
      </c>
      <c r="P760">
        <v>2.4445000000000001</v>
      </c>
      <c r="Q760">
        <v>1.494</v>
      </c>
      <c r="R760">
        <v>0.95050000000000001</v>
      </c>
      <c r="T760" t="s">
        <v>2001</v>
      </c>
      <c r="U760">
        <v>2085.1799999999998</v>
      </c>
      <c r="V760">
        <v>3.84090181696329</v>
      </c>
      <c r="W760">
        <v>18.49438</v>
      </c>
      <c r="Y760" s="1">
        <v>42671</v>
      </c>
      <c r="Z760">
        <v>419.36700000000002</v>
      </c>
      <c r="AB760" s="1">
        <v>42696</v>
      </c>
      <c r="AC760">
        <v>-18</v>
      </c>
    </row>
    <row r="761" spans="2:29" x14ac:dyDescent="0.45">
      <c r="B761" s="1">
        <v>42681</v>
      </c>
      <c r="C761">
        <v>4.66</v>
      </c>
      <c r="E761" s="1">
        <v>42709</v>
      </c>
      <c r="F761">
        <v>90.7346</v>
      </c>
      <c r="H761" t="s">
        <v>2028</v>
      </c>
      <c r="I761">
        <v>2.3292999999999999</v>
      </c>
      <c r="J761">
        <v>0.72320249584746399</v>
      </c>
      <c r="L761" s="1">
        <v>42678</v>
      </c>
      <c r="M761">
        <v>22.51</v>
      </c>
      <c r="O761" s="1">
        <v>42717</v>
      </c>
      <c r="P761">
        <v>2.3292999999999999</v>
      </c>
      <c r="Q761">
        <v>1.3859999999999999</v>
      </c>
      <c r="R761">
        <v>0.94330000000000003</v>
      </c>
      <c r="T761" t="s">
        <v>2000</v>
      </c>
      <c r="U761">
        <v>2088.66</v>
      </c>
      <c r="V761">
        <v>4.9866964635241899</v>
      </c>
      <c r="W761">
        <v>18.024190000000001</v>
      </c>
      <c r="Y761" s="1">
        <v>42670</v>
      </c>
      <c r="Z761">
        <v>411.84199999999998</v>
      </c>
      <c r="AB761" s="1">
        <v>42695</v>
      </c>
      <c r="AC761">
        <v>-16.75</v>
      </c>
    </row>
    <row r="762" spans="2:29" x14ac:dyDescent="0.45">
      <c r="B762" s="1">
        <v>42678</v>
      </c>
      <c r="C762">
        <v>4.7</v>
      </c>
      <c r="E762" s="1">
        <v>42706</v>
      </c>
      <c r="F762">
        <v>91.3</v>
      </c>
      <c r="H762" t="s">
        <v>2027</v>
      </c>
      <c r="I762">
        <v>2.3414000000000001</v>
      </c>
      <c r="J762">
        <v>0.99252767383752805</v>
      </c>
      <c r="L762" s="1">
        <v>42677</v>
      </c>
      <c r="M762">
        <v>22.08</v>
      </c>
      <c r="O762" s="1">
        <v>42716</v>
      </c>
      <c r="P762">
        <v>2.3414000000000001</v>
      </c>
      <c r="Q762">
        <v>1.3685</v>
      </c>
      <c r="R762">
        <v>0.97289999999999999</v>
      </c>
      <c r="T762" t="s">
        <v>1999</v>
      </c>
      <c r="U762">
        <v>2097.94</v>
      </c>
      <c r="V762">
        <v>5.1090645929124996</v>
      </c>
      <c r="W762">
        <v>16.734380000000002</v>
      </c>
      <c r="Y762" s="1">
        <v>42669</v>
      </c>
      <c r="Z762">
        <v>406.01299999999998</v>
      </c>
      <c r="AB762" s="1">
        <v>42692</v>
      </c>
      <c r="AC762">
        <v>-15.13</v>
      </c>
    </row>
    <row r="763" spans="2:29" x14ac:dyDescent="0.45">
      <c r="B763" s="1">
        <v>42677</v>
      </c>
      <c r="C763">
        <v>4.58</v>
      </c>
      <c r="E763" s="1">
        <v>42705</v>
      </c>
      <c r="F763">
        <v>95.4</v>
      </c>
      <c r="H763" t="s">
        <v>2026</v>
      </c>
      <c r="I763">
        <v>2.3351999999999999</v>
      </c>
      <c r="J763">
        <v>0.99736830375410201</v>
      </c>
      <c r="L763" s="1">
        <v>42676</v>
      </c>
      <c r="M763">
        <v>19.32</v>
      </c>
      <c r="O763" s="1">
        <v>42713</v>
      </c>
      <c r="P763">
        <v>2.3351999999999999</v>
      </c>
      <c r="Q763">
        <v>1.3674999999999999</v>
      </c>
      <c r="R763">
        <v>0.9677</v>
      </c>
      <c r="T763" t="s">
        <v>1998</v>
      </c>
      <c r="U763">
        <v>2111.7199999999998</v>
      </c>
      <c r="V763">
        <v>4.4199723688799004</v>
      </c>
      <c r="W763">
        <v>15.725</v>
      </c>
      <c r="Y763" s="1">
        <v>42668</v>
      </c>
      <c r="Z763">
        <v>400.25799999999998</v>
      </c>
      <c r="AB763" s="1">
        <v>42691</v>
      </c>
      <c r="AC763">
        <v>-15.38</v>
      </c>
    </row>
    <row r="764" spans="2:29" x14ac:dyDescent="0.45">
      <c r="B764" s="1">
        <v>42676</v>
      </c>
      <c r="C764">
        <v>4.53</v>
      </c>
      <c r="E764" s="1">
        <v>42704</v>
      </c>
      <c r="F764">
        <v>89.467200000000005</v>
      </c>
      <c r="H764" t="s">
        <v>2025</v>
      </c>
      <c r="I764">
        <v>2.2709999999999999</v>
      </c>
      <c r="J764">
        <v>0.89728099463508904</v>
      </c>
      <c r="L764" s="1">
        <v>42675</v>
      </c>
      <c r="M764">
        <v>18.559999999999999</v>
      </c>
      <c r="O764" s="1">
        <v>42712</v>
      </c>
      <c r="P764">
        <v>2.2709999999999999</v>
      </c>
      <c r="Q764">
        <v>1.3394999999999999</v>
      </c>
      <c r="R764">
        <v>0.93149999999999999</v>
      </c>
      <c r="T764" t="s">
        <v>1997</v>
      </c>
      <c r="U764">
        <v>2126.15</v>
      </c>
      <c r="V764">
        <v>2.2446732849636599</v>
      </c>
      <c r="W764">
        <v>14.54313</v>
      </c>
      <c r="Y764" s="1">
        <v>42667</v>
      </c>
      <c r="Z764">
        <v>397.26799999999997</v>
      </c>
      <c r="AB764" s="1">
        <v>42690</v>
      </c>
      <c r="AC764">
        <v>-14.25</v>
      </c>
    </row>
    <row r="765" spans="2:29" x14ac:dyDescent="0.45">
      <c r="B765" s="1">
        <v>42675</v>
      </c>
      <c r="C765">
        <v>4.58</v>
      </c>
      <c r="E765" s="1">
        <v>42703</v>
      </c>
      <c r="F765">
        <v>85.3</v>
      </c>
      <c r="H765" t="s">
        <v>2024</v>
      </c>
      <c r="I765">
        <v>2.1898</v>
      </c>
      <c r="J765">
        <v>0.62027831119049603</v>
      </c>
      <c r="L765" s="1">
        <v>42674</v>
      </c>
      <c r="M765">
        <v>17.059999999999999</v>
      </c>
      <c r="O765" s="1">
        <v>42711</v>
      </c>
      <c r="P765">
        <v>2.1898</v>
      </c>
      <c r="Q765">
        <v>1.3205</v>
      </c>
      <c r="R765">
        <v>0.86929999999999996</v>
      </c>
      <c r="T765" t="s">
        <v>1996</v>
      </c>
      <c r="U765">
        <v>2126.41</v>
      </c>
      <c r="V765">
        <v>1.38494731653689</v>
      </c>
      <c r="W765">
        <v>13.719379999999999</v>
      </c>
      <c r="Y765" s="1">
        <v>42664</v>
      </c>
      <c r="Z765">
        <v>398.04700000000003</v>
      </c>
      <c r="AB765" s="1">
        <v>42689</v>
      </c>
      <c r="AC765">
        <v>-13.56</v>
      </c>
    </row>
    <row r="766" spans="2:29" x14ac:dyDescent="0.45">
      <c r="B766" s="1">
        <v>42674</v>
      </c>
      <c r="C766">
        <v>4.4800000000000004</v>
      </c>
      <c r="E766" s="1">
        <v>42702</v>
      </c>
      <c r="F766">
        <v>86.1</v>
      </c>
      <c r="H766" t="s">
        <v>2023</v>
      </c>
      <c r="I766">
        <v>2.2443</v>
      </c>
      <c r="J766">
        <v>0.87113083594448404</v>
      </c>
      <c r="L766" s="1">
        <v>42671</v>
      </c>
      <c r="M766">
        <v>16.190000000000001</v>
      </c>
      <c r="O766" s="1">
        <v>42710</v>
      </c>
      <c r="P766">
        <v>2.2443</v>
      </c>
      <c r="Q766">
        <v>1.3427</v>
      </c>
      <c r="R766">
        <v>0.90159999999999996</v>
      </c>
      <c r="T766" t="s">
        <v>1995</v>
      </c>
      <c r="U766">
        <v>2133.04</v>
      </c>
      <c r="V766">
        <v>6.2660930243513802</v>
      </c>
      <c r="W766">
        <v>13.135809999999999</v>
      </c>
      <c r="Y766" s="1">
        <v>42663</v>
      </c>
      <c r="Z766">
        <v>399.06400000000002</v>
      </c>
      <c r="AB766" s="1">
        <v>42688</v>
      </c>
      <c r="AC766">
        <v>-12.63</v>
      </c>
    </row>
    <row r="767" spans="2:29" x14ac:dyDescent="0.45">
      <c r="B767" s="1">
        <v>42671</v>
      </c>
      <c r="C767">
        <v>4.38</v>
      </c>
      <c r="E767" s="1">
        <v>42699</v>
      </c>
      <c r="F767">
        <v>85.6</v>
      </c>
      <c r="H767" t="s">
        <v>2022</v>
      </c>
      <c r="I767">
        <v>2.2410000000000001</v>
      </c>
      <c r="J767">
        <v>1.09119126798804</v>
      </c>
      <c r="L767" s="1">
        <v>42670</v>
      </c>
      <c r="M767">
        <v>15.36</v>
      </c>
      <c r="O767" s="1">
        <v>42709</v>
      </c>
      <c r="P767">
        <v>2.2410000000000001</v>
      </c>
      <c r="Q767">
        <v>1.3380000000000001</v>
      </c>
      <c r="R767">
        <v>0.90300000000000002</v>
      </c>
      <c r="T767" t="s">
        <v>1994</v>
      </c>
      <c r="U767">
        <v>2139.4299999999998</v>
      </c>
      <c r="V767">
        <v>5.8712035233596298</v>
      </c>
      <c r="W767">
        <v>12.37313</v>
      </c>
      <c r="Y767" s="1">
        <v>42662</v>
      </c>
      <c r="Z767">
        <v>398.029</v>
      </c>
      <c r="AB767" s="1">
        <v>42684</v>
      </c>
      <c r="AC767">
        <v>-13.19</v>
      </c>
    </row>
    <row r="768" spans="2:29" x14ac:dyDescent="0.45">
      <c r="B768" s="1">
        <v>42670</v>
      </c>
      <c r="C768">
        <v>4.28</v>
      </c>
      <c r="E768" s="1">
        <v>42698</v>
      </c>
      <c r="F768">
        <v>84.2</v>
      </c>
      <c r="H768" t="s">
        <v>2021</v>
      </c>
      <c r="I768">
        <v>2.2265000000000001</v>
      </c>
      <c r="J768">
        <v>1.1772751590006501</v>
      </c>
      <c r="L768" s="1">
        <v>42669</v>
      </c>
      <c r="M768">
        <v>14.24</v>
      </c>
      <c r="O768" s="1">
        <v>42706</v>
      </c>
      <c r="P768">
        <v>2.2265000000000001</v>
      </c>
      <c r="Q768">
        <v>1.31</v>
      </c>
      <c r="R768">
        <v>0.91649999999999998</v>
      </c>
      <c r="T768" t="s">
        <v>1993</v>
      </c>
      <c r="U768">
        <v>2143.16</v>
      </c>
      <c r="V768">
        <v>5.7962200907897401</v>
      </c>
      <c r="W768">
        <v>11.65169</v>
      </c>
      <c r="Y768" s="1">
        <v>42661</v>
      </c>
      <c r="Z768">
        <v>403.36399999999998</v>
      </c>
      <c r="AB768" s="1">
        <v>42683</v>
      </c>
      <c r="AC768">
        <v>-13.13</v>
      </c>
    </row>
    <row r="769" spans="2:29" x14ac:dyDescent="0.45">
      <c r="B769" s="1">
        <v>42669</v>
      </c>
      <c r="C769">
        <v>4.1900000000000004</v>
      </c>
      <c r="E769" s="1">
        <v>42697</v>
      </c>
      <c r="F769">
        <v>85.8</v>
      </c>
      <c r="H769" t="s">
        <v>2020</v>
      </c>
      <c r="I769">
        <v>2.2863000000000002</v>
      </c>
      <c r="J769">
        <v>1.0468527355841399</v>
      </c>
      <c r="L769" s="1">
        <v>42668</v>
      </c>
      <c r="M769">
        <v>13.46</v>
      </c>
      <c r="O769" s="1">
        <v>42705</v>
      </c>
      <c r="P769">
        <v>2.2863000000000002</v>
      </c>
      <c r="Q769">
        <v>1.3485</v>
      </c>
      <c r="R769">
        <v>0.93779999999999997</v>
      </c>
      <c r="T769" t="s">
        <v>1992</v>
      </c>
      <c r="U769">
        <v>2151.33</v>
      </c>
      <c r="V769">
        <v>4.33444966315174</v>
      </c>
      <c r="W769">
        <v>11.079129999999999</v>
      </c>
      <c r="Y769" s="1">
        <v>42660</v>
      </c>
      <c r="Z769">
        <v>408.02499999999998</v>
      </c>
      <c r="AB769" s="1">
        <v>42682</v>
      </c>
      <c r="AC769">
        <v>-13.5</v>
      </c>
    </row>
    <row r="770" spans="2:29" x14ac:dyDescent="0.45">
      <c r="B770" s="1">
        <v>42668</v>
      </c>
      <c r="C770">
        <v>4.1100000000000003</v>
      </c>
      <c r="E770" s="1">
        <v>42696</v>
      </c>
      <c r="F770">
        <v>83.8</v>
      </c>
      <c r="H770" t="s">
        <v>2019</v>
      </c>
      <c r="I770">
        <v>2.2143000000000002</v>
      </c>
      <c r="J770">
        <v>0.92062782020387601</v>
      </c>
      <c r="L770" s="1">
        <v>42667</v>
      </c>
      <c r="M770">
        <v>13.02</v>
      </c>
      <c r="O770" s="1">
        <v>42704</v>
      </c>
      <c r="P770">
        <v>2.2143000000000002</v>
      </c>
      <c r="Q770">
        <v>1.3197000000000001</v>
      </c>
      <c r="R770">
        <v>0.89459999999999995</v>
      </c>
      <c r="T770" t="s">
        <v>1991</v>
      </c>
      <c r="U770">
        <v>2141.16</v>
      </c>
      <c r="V770">
        <v>5.3165683087489999</v>
      </c>
      <c r="W770">
        <v>11.47063</v>
      </c>
      <c r="Y770" s="1">
        <v>42657</v>
      </c>
      <c r="Z770">
        <v>405.67899999999997</v>
      </c>
      <c r="AB770" s="1">
        <v>42681</v>
      </c>
      <c r="AC770">
        <v>-13.63</v>
      </c>
    </row>
    <row r="771" spans="2:29" x14ac:dyDescent="0.45">
      <c r="B771" s="1">
        <v>42667</v>
      </c>
      <c r="C771">
        <v>4.0999999999999996</v>
      </c>
      <c r="E771" s="1">
        <v>42695</v>
      </c>
      <c r="F771">
        <v>87.3</v>
      </c>
      <c r="H771" t="s">
        <v>2018</v>
      </c>
      <c r="I771">
        <v>2.1236999999999999</v>
      </c>
      <c r="J771">
        <v>0.35731237500726998</v>
      </c>
      <c r="L771" s="1">
        <v>42664</v>
      </c>
      <c r="M771">
        <v>13.34</v>
      </c>
      <c r="O771" s="1">
        <v>42703</v>
      </c>
      <c r="P771">
        <v>2.1236999999999999</v>
      </c>
      <c r="Q771">
        <v>1.288</v>
      </c>
      <c r="R771">
        <v>0.8357</v>
      </c>
      <c r="T771" t="s">
        <v>1990</v>
      </c>
      <c r="U771">
        <v>2141.34</v>
      </c>
      <c r="V771">
        <v>6.57223483244214</v>
      </c>
      <c r="W771">
        <v>11.90419</v>
      </c>
      <c r="Y771" s="1">
        <v>42656</v>
      </c>
      <c r="Z771">
        <v>409.80399999999997</v>
      </c>
      <c r="AB771" s="1">
        <v>42678</v>
      </c>
      <c r="AC771">
        <v>-13.75</v>
      </c>
    </row>
    <row r="772" spans="2:29" x14ac:dyDescent="0.45">
      <c r="B772" s="1">
        <v>42664</v>
      </c>
      <c r="C772">
        <v>4.04</v>
      </c>
      <c r="E772" s="1">
        <v>42692</v>
      </c>
      <c r="F772">
        <v>86</v>
      </c>
      <c r="H772" t="s">
        <v>2017</v>
      </c>
      <c r="I772">
        <v>2.1476999999999999</v>
      </c>
      <c r="J772">
        <v>0.48937218283565698</v>
      </c>
      <c r="L772" s="1">
        <v>42663</v>
      </c>
      <c r="M772">
        <v>13.75</v>
      </c>
      <c r="O772" s="1">
        <v>42702</v>
      </c>
      <c r="P772">
        <v>2.1476999999999999</v>
      </c>
      <c r="Q772">
        <v>1.3029999999999999</v>
      </c>
      <c r="R772">
        <v>0.84470000000000001</v>
      </c>
      <c r="T772" t="s">
        <v>1989</v>
      </c>
      <c r="U772">
        <v>2144.29</v>
      </c>
      <c r="V772">
        <v>6.1945098474859099</v>
      </c>
      <c r="W772">
        <v>12.610379999999999</v>
      </c>
      <c r="Y772" s="1">
        <v>42655</v>
      </c>
      <c r="Z772">
        <v>404.685</v>
      </c>
      <c r="AB772" s="1">
        <v>42677</v>
      </c>
      <c r="AC772">
        <v>-14.13</v>
      </c>
    </row>
    <row r="773" spans="2:29" x14ac:dyDescent="0.45">
      <c r="B773" s="1">
        <v>42663</v>
      </c>
      <c r="C773">
        <v>4.12</v>
      </c>
      <c r="E773" s="1">
        <v>42691</v>
      </c>
      <c r="F773">
        <v>83.7</v>
      </c>
      <c r="H773" t="s">
        <v>2016</v>
      </c>
      <c r="I773">
        <v>2.1838000000000002</v>
      </c>
      <c r="J773">
        <v>0.35188653474285397</v>
      </c>
      <c r="L773" s="1">
        <v>42662</v>
      </c>
      <c r="M773">
        <v>14.41</v>
      </c>
      <c r="O773" s="1">
        <v>42699</v>
      </c>
      <c r="P773">
        <v>2.1838000000000002</v>
      </c>
      <c r="Q773">
        <v>1.3305</v>
      </c>
      <c r="R773">
        <v>0.85329999999999995</v>
      </c>
      <c r="T773" t="s">
        <v>1988</v>
      </c>
      <c r="U773">
        <v>2139.6</v>
      </c>
      <c r="V773">
        <v>7.0064002908458596</v>
      </c>
      <c r="W773">
        <v>13.28581</v>
      </c>
      <c r="Y773" s="1">
        <v>42654</v>
      </c>
      <c r="Z773">
        <v>406.71499999999997</v>
      </c>
      <c r="AB773" s="1">
        <v>42676</v>
      </c>
      <c r="AC773">
        <v>-14</v>
      </c>
    </row>
    <row r="774" spans="2:29" x14ac:dyDescent="0.45">
      <c r="B774" s="1">
        <v>42662</v>
      </c>
      <c r="C774">
        <v>4.29</v>
      </c>
      <c r="E774" s="1">
        <v>42690</v>
      </c>
      <c r="F774">
        <v>85.4</v>
      </c>
      <c r="H774" t="s">
        <v>2015</v>
      </c>
      <c r="I774">
        <v>2.1720000000000002</v>
      </c>
      <c r="J774">
        <v>0.61507559156036495</v>
      </c>
      <c r="L774" s="1">
        <v>42661</v>
      </c>
      <c r="M774">
        <v>15.28</v>
      </c>
      <c r="O774" s="1">
        <v>42698</v>
      </c>
      <c r="P774">
        <v>2.1720000000000002</v>
      </c>
      <c r="Q774">
        <v>1.3394999999999999</v>
      </c>
      <c r="R774">
        <v>0.83250000000000002</v>
      </c>
      <c r="T774" t="s">
        <v>1987</v>
      </c>
      <c r="U774">
        <v>2126.5</v>
      </c>
      <c r="V774">
        <v>3.5435537451479102</v>
      </c>
      <c r="W774">
        <v>14.23481</v>
      </c>
      <c r="Y774" s="1">
        <v>42650</v>
      </c>
      <c r="Z774">
        <v>401.79</v>
      </c>
      <c r="AB774" s="1">
        <v>42675</v>
      </c>
      <c r="AC774">
        <v>-14.13</v>
      </c>
    </row>
    <row r="775" spans="2:29" x14ac:dyDescent="0.45">
      <c r="B775" s="1">
        <v>42661</v>
      </c>
      <c r="C775">
        <v>4.3099999999999996</v>
      </c>
      <c r="E775" s="1">
        <v>42689</v>
      </c>
      <c r="F775">
        <v>86.8</v>
      </c>
      <c r="H775" t="s">
        <v>2014</v>
      </c>
      <c r="I775">
        <v>2.1705000000000001</v>
      </c>
      <c r="J775">
        <v>0.80438049661421596</v>
      </c>
      <c r="L775" s="1">
        <v>42660</v>
      </c>
      <c r="M775">
        <v>16.21</v>
      </c>
      <c r="O775" s="1">
        <v>42697</v>
      </c>
      <c r="P775">
        <v>2.1705000000000001</v>
      </c>
      <c r="Q775">
        <v>1.3149999999999999</v>
      </c>
      <c r="R775">
        <v>0.85550000000000004</v>
      </c>
      <c r="T775" t="s">
        <v>1986</v>
      </c>
      <c r="U775">
        <v>2132.98</v>
      </c>
      <c r="V775">
        <v>10.064006015966701</v>
      </c>
      <c r="W775">
        <v>14.045809999999999</v>
      </c>
      <c r="Y775" s="1">
        <v>42649</v>
      </c>
      <c r="Z775">
        <v>401.07299999999998</v>
      </c>
      <c r="AB775" s="1">
        <v>42674</v>
      </c>
      <c r="AC775">
        <v>-14.25</v>
      </c>
    </row>
    <row r="776" spans="2:29" x14ac:dyDescent="0.45">
      <c r="B776" s="1">
        <v>42660</v>
      </c>
      <c r="C776">
        <v>4.37</v>
      </c>
      <c r="E776" s="1">
        <v>42688</v>
      </c>
      <c r="F776">
        <v>90.9</v>
      </c>
      <c r="H776" t="s">
        <v>2013</v>
      </c>
      <c r="I776">
        <v>2.1335000000000002</v>
      </c>
      <c r="J776">
        <v>0.94031735777520098</v>
      </c>
      <c r="L776" s="1">
        <v>42657</v>
      </c>
      <c r="M776">
        <v>16.12</v>
      </c>
      <c r="O776" s="1">
        <v>42696</v>
      </c>
      <c r="P776">
        <v>2.1335000000000002</v>
      </c>
      <c r="Q776">
        <v>1.2805</v>
      </c>
      <c r="R776">
        <v>0.85299999999999998</v>
      </c>
      <c r="T776" t="s">
        <v>1985</v>
      </c>
      <c r="U776">
        <v>2132.5500000000002</v>
      </c>
      <c r="V776">
        <v>11.9397812112904</v>
      </c>
      <c r="W776">
        <v>14.686809999999999</v>
      </c>
      <c r="Y776" s="1">
        <v>42648</v>
      </c>
      <c r="Z776">
        <v>403.00200000000001</v>
      </c>
      <c r="AB776" s="1">
        <v>42671</v>
      </c>
      <c r="AC776">
        <v>-14</v>
      </c>
    </row>
    <row r="777" spans="2:29" x14ac:dyDescent="0.45">
      <c r="B777" s="1">
        <v>42657</v>
      </c>
      <c r="C777">
        <v>4.3899999999999997</v>
      </c>
      <c r="E777" s="1">
        <v>42685</v>
      </c>
      <c r="F777">
        <v>82</v>
      </c>
      <c r="H777" t="s">
        <v>2012</v>
      </c>
      <c r="I777">
        <v>2.1486000000000001</v>
      </c>
      <c r="J777">
        <v>0.91319249522394597</v>
      </c>
      <c r="L777" s="1">
        <v>42656</v>
      </c>
      <c r="M777">
        <v>16.690000000000001</v>
      </c>
      <c r="O777" s="1">
        <v>42695</v>
      </c>
      <c r="P777">
        <v>2.1486000000000001</v>
      </c>
      <c r="Q777">
        <v>1.284</v>
      </c>
      <c r="R777">
        <v>0.86460000000000004</v>
      </c>
      <c r="T777" t="s">
        <v>1984</v>
      </c>
      <c r="U777">
        <v>2139.1799999999998</v>
      </c>
      <c r="V777">
        <v>11.947530499999299</v>
      </c>
      <c r="W777">
        <v>13.993</v>
      </c>
      <c r="Y777" s="1">
        <v>42647</v>
      </c>
      <c r="Z777">
        <v>406.91500000000002</v>
      </c>
      <c r="AB777" s="1">
        <v>42670</v>
      </c>
      <c r="AC777">
        <v>-14.75</v>
      </c>
    </row>
    <row r="778" spans="2:29" x14ac:dyDescent="0.45">
      <c r="B778" s="1">
        <v>42656</v>
      </c>
      <c r="C778">
        <v>4.43</v>
      </c>
      <c r="E778" s="1">
        <v>42684</v>
      </c>
      <c r="F778">
        <v>84.9</v>
      </c>
      <c r="H778" t="s">
        <v>2011</v>
      </c>
      <c r="I778">
        <v>2.2035</v>
      </c>
      <c r="J778">
        <v>0.90644591675400299</v>
      </c>
      <c r="L778" s="1">
        <v>42655</v>
      </c>
      <c r="M778">
        <v>15.91</v>
      </c>
      <c r="O778" s="1">
        <v>42692</v>
      </c>
      <c r="P778">
        <v>2.2035</v>
      </c>
      <c r="Q778">
        <v>1.2997000000000001</v>
      </c>
      <c r="R778">
        <v>0.90380000000000005</v>
      </c>
      <c r="T778" t="s">
        <v>1983</v>
      </c>
      <c r="U778">
        <v>2136.73</v>
      </c>
      <c r="V778">
        <v>11.7821492407199</v>
      </c>
      <c r="W778">
        <v>14.077629999999999</v>
      </c>
      <c r="Y778" s="1">
        <v>42646</v>
      </c>
      <c r="Z778">
        <v>402.75400000000002</v>
      </c>
      <c r="AB778" s="1">
        <v>42669</v>
      </c>
      <c r="AC778">
        <v>-14.88</v>
      </c>
    </row>
    <row r="779" spans="2:29" x14ac:dyDescent="0.45">
      <c r="B779" s="1">
        <v>42655</v>
      </c>
      <c r="C779">
        <v>4.51</v>
      </c>
      <c r="E779" s="1">
        <v>42683</v>
      </c>
      <c r="F779">
        <v>77.7</v>
      </c>
      <c r="H779" t="s">
        <v>2010</v>
      </c>
      <c r="I779">
        <v>2.149</v>
      </c>
      <c r="J779">
        <v>1.2301835025718799</v>
      </c>
      <c r="L779" s="1">
        <v>42654</v>
      </c>
      <c r="M779">
        <v>15.36</v>
      </c>
      <c r="O779" s="1">
        <v>42691</v>
      </c>
      <c r="P779">
        <v>2.149</v>
      </c>
      <c r="Q779">
        <v>1.28</v>
      </c>
      <c r="R779">
        <v>0.86899999999999999</v>
      </c>
      <c r="T779" t="s">
        <v>1982</v>
      </c>
      <c r="U779">
        <v>2163.66</v>
      </c>
      <c r="V779">
        <v>5.9633016806974304</v>
      </c>
      <c r="W779">
        <v>12.001810000000001</v>
      </c>
      <c r="Y779" s="1">
        <v>42643</v>
      </c>
      <c r="Z779">
        <v>401.15199999999999</v>
      </c>
      <c r="AB779" s="1">
        <v>42668</v>
      </c>
      <c r="AC779">
        <v>-16</v>
      </c>
    </row>
    <row r="780" spans="2:29" x14ac:dyDescent="0.45">
      <c r="B780" s="1">
        <v>42654</v>
      </c>
      <c r="C780">
        <v>4.54</v>
      </c>
      <c r="E780" s="1">
        <v>42682</v>
      </c>
      <c r="F780">
        <v>71.099999999999994</v>
      </c>
      <c r="H780" t="s">
        <v>2009</v>
      </c>
      <c r="I780">
        <v>2.0804999999999998</v>
      </c>
      <c r="J780">
        <v>1.1817648313715701</v>
      </c>
      <c r="L780" s="1">
        <v>42653</v>
      </c>
      <c r="M780">
        <v>13.38</v>
      </c>
      <c r="O780" s="1">
        <v>42690</v>
      </c>
      <c r="P780">
        <v>2.0804999999999998</v>
      </c>
      <c r="Q780">
        <v>1.2398</v>
      </c>
      <c r="R780">
        <v>0.8407</v>
      </c>
      <c r="T780" t="s">
        <v>1981</v>
      </c>
      <c r="U780">
        <v>2153.7399999999998</v>
      </c>
      <c r="V780">
        <v>6.6434100565825096</v>
      </c>
      <c r="W780">
        <v>11.27163</v>
      </c>
      <c r="Y780" s="1">
        <v>42642</v>
      </c>
      <c r="Z780">
        <v>414.10599999999999</v>
      </c>
      <c r="AB780" s="1">
        <v>42667</v>
      </c>
      <c r="AC780">
        <v>-16.38</v>
      </c>
    </row>
    <row r="781" spans="2:29" x14ac:dyDescent="0.45">
      <c r="B781" s="1">
        <v>42653</v>
      </c>
      <c r="C781">
        <v>4.67</v>
      </c>
      <c r="E781" s="1">
        <v>42681</v>
      </c>
      <c r="F781">
        <v>73.745999999999995</v>
      </c>
      <c r="H781" t="s">
        <v>2008</v>
      </c>
      <c r="I781">
        <v>2.0834000000000001</v>
      </c>
      <c r="J781">
        <v>1.3018207249848199</v>
      </c>
      <c r="L781" s="1">
        <v>42650</v>
      </c>
      <c r="M781">
        <v>13.48</v>
      </c>
      <c r="O781" s="1">
        <v>42689</v>
      </c>
      <c r="P781">
        <v>2.0834000000000001</v>
      </c>
      <c r="Q781">
        <v>1.2364999999999999</v>
      </c>
      <c r="R781">
        <v>0.84689999999999999</v>
      </c>
      <c r="T781" t="s">
        <v>1980</v>
      </c>
      <c r="U781">
        <v>2160.77</v>
      </c>
      <c r="V781">
        <v>6.6456726468599898</v>
      </c>
      <c r="W781">
        <v>11.71669</v>
      </c>
      <c r="Y781" s="1">
        <v>42641</v>
      </c>
      <c r="Z781">
        <v>404.02300000000002</v>
      </c>
      <c r="AB781" s="1">
        <v>42664</v>
      </c>
      <c r="AC781">
        <v>-16.13</v>
      </c>
    </row>
    <row r="782" spans="2:29" x14ac:dyDescent="0.45">
      <c r="B782" s="1">
        <v>42650</v>
      </c>
      <c r="C782">
        <v>4.63</v>
      </c>
      <c r="E782" s="1">
        <v>42678</v>
      </c>
      <c r="F782">
        <v>72.8</v>
      </c>
      <c r="H782" t="s">
        <v>2007</v>
      </c>
      <c r="I782">
        <v>2.1373000000000002</v>
      </c>
      <c r="J782">
        <v>1.3800795629238201</v>
      </c>
      <c r="L782" s="1">
        <v>42649</v>
      </c>
      <c r="M782">
        <v>12.84</v>
      </c>
      <c r="O782" s="1">
        <v>42688</v>
      </c>
      <c r="P782">
        <v>2.1373000000000002</v>
      </c>
      <c r="Q782">
        <v>1.244</v>
      </c>
      <c r="R782">
        <v>0.89329999999999998</v>
      </c>
      <c r="T782" t="s">
        <v>1979</v>
      </c>
      <c r="U782">
        <v>2159.73</v>
      </c>
      <c r="V782">
        <v>9.8845455663004493</v>
      </c>
      <c r="W782">
        <v>11.76538</v>
      </c>
      <c r="Y782" s="1">
        <v>42640</v>
      </c>
      <c r="Z782">
        <v>413.96199999999999</v>
      </c>
      <c r="AB782" s="1">
        <v>42663</v>
      </c>
      <c r="AC782">
        <v>-16.13</v>
      </c>
    </row>
    <row r="783" spans="2:29" x14ac:dyDescent="0.45">
      <c r="B783" s="1">
        <v>42649</v>
      </c>
      <c r="C783">
        <v>4.78</v>
      </c>
      <c r="E783" s="1">
        <v>42677</v>
      </c>
      <c r="F783">
        <v>72.900000000000006</v>
      </c>
      <c r="H783" t="s">
        <v>2006</v>
      </c>
      <c r="I783">
        <v>2.0185</v>
      </c>
      <c r="J783">
        <v>1.4791753051390999</v>
      </c>
      <c r="L783" s="1">
        <v>42648</v>
      </c>
      <c r="M783">
        <v>12.99</v>
      </c>
      <c r="O783" s="1">
        <v>42685</v>
      </c>
      <c r="P783">
        <v>2.0185</v>
      </c>
      <c r="Q783">
        <v>1.1680999999999999</v>
      </c>
      <c r="R783">
        <v>0.85040000000000004</v>
      </c>
      <c r="T783" t="s">
        <v>1978</v>
      </c>
      <c r="U783">
        <v>2150.4899999999998</v>
      </c>
      <c r="V783">
        <v>11.874515137687</v>
      </c>
      <c r="W783">
        <v>12.162190000000001</v>
      </c>
      <c r="Y783" s="1">
        <v>42639</v>
      </c>
      <c r="Z783">
        <v>396.01100000000002</v>
      </c>
      <c r="AB783" s="1">
        <v>42662</v>
      </c>
      <c r="AC783">
        <v>-16.88</v>
      </c>
    </row>
    <row r="784" spans="2:29" x14ac:dyDescent="0.45">
      <c r="B784" s="1">
        <v>42648</v>
      </c>
      <c r="C784">
        <v>4.66</v>
      </c>
      <c r="E784" s="1">
        <v>42676</v>
      </c>
      <c r="F784">
        <v>73.3</v>
      </c>
      <c r="H784" t="s">
        <v>2005</v>
      </c>
      <c r="I784">
        <v>2.02</v>
      </c>
      <c r="J784">
        <v>1.2667268582189799</v>
      </c>
      <c r="L784" s="1">
        <v>42647</v>
      </c>
      <c r="M784">
        <v>13.63</v>
      </c>
      <c r="O784" s="1">
        <v>42684</v>
      </c>
      <c r="P784">
        <v>2.02</v>
      </c>
      <c r="Q784">
        <v>1.1717</v>
      </c>
      <c r="R784">
        <v>0.84830000000000005</v>
      </c>
      <c r="T784" t="s">
        <v>1977</v>
      </c>
      <c r="U784">
        <v>2161.1999999999998</v>
      </c>
      <c r="V784">
        <v>12.804465187800799</v>
      </c>
      <c r="W784">
        <v>11.704190000000001</v>
      </c>
      <c r="Y784" s="1">
        <v>42636</v>
      </c>
      <c r="Z784">
        <v>387.29899999999998</v>
      </c>
      <c r="AB784" s="1">
        <v>42661</v>
      </c>
      <c r="AC784">
        <v>-16.75</v>
      </c>
    </row>
    <row r="785" spans="2:29" x14ac:dyDescent="0.45">
      <c r="B785" s="1">
        <v>42647</v>
      </c>
      <c r="C785">
        <v>4.5999999999999996</v>
      </c>
      <c r="E785" s="1">
        <v>42675</v>
      </c>
      <c r="F785">
        <v>72.599999999999994</v>
      </c>
      <c r="H785" t="s">
        <v>2004</v>
      </c>
      <c r="I785">
        <v>1.927</v>
      </c>
      <c r="J785">
        <v>1.6335210589398601</v>
      </c>
      <c r="L785" s="1">
        <v>42646</v>
      </c>
      <c r="M785">
        <v>13.57</v>
      </c>
      <c r="O785" s="1">
        <v>42683</v>
      </c>
      <c r="P785">
        <v>1.927</v>
      </c>
      <c r="Q785">
        <v>1.1437999999999999</v>
      </c>
      <c r="R785">
        <v>0.78320000000000001</v>
      </c>
      <c r="T785" t="s">
        <v>1976</v>
      </c>
      <c r="U785">
        <v>2168.27</v>
      </c>
      <c r="V785">
        <v>12.9483282493622</v>
      </c>
      <c r="W785">
        <v>10.94238</v>
      </c>
      <c r="Y785" s="1">
        <v>42635</v>
      </c>
      <c r="Z785">
        <v>382.11700000000002</v>
      </c>
      <c r="AB785" s="1">
        <v>42660</v>
      </c>
      <c r="AC785">
        <v>-16.87</v>
      </c>
    </row>
    <row r="786" spans="2:29" x14ac:dyDescent="0.45">
      <c r="B786" s="1">
        <v>42646</v>
      </c>
      <c r="C786">
        <v>4.55</v>
      </c>
      <c r="E786" s="1">
        <v>42674</v>
      </c>
      <c r="F786">
        <v>71.392399999999995</v>
      </c>
      <c r="H786" t="s">
        <v>2003</v>
      </c>
      <c r="I786">
        <v>1.7204999999999999</v>
      </c>
      <c r="J786">
        <v>0.57402878847667604</v>
      </c>
      <c r="L786" s="1">
        <v>42643</v>
      </c>
      <c r="M786">
        <v>13.29</v>
      </c>
      <c r="O786" s="1">
        <v>42682</v>
      </c>
      <c r="P786">
        <v>1.7204999999999999</v>
      </c>
      <c r="Q786">
        <v>1.099</v>
      </c>
      <c r="R786">
        <v>0.62150000000000005</v>
      </c>
      <c r="T786" t="s">
        <v>1975</v>
      </c>
      <c r="U786">
        <v>2151.13</v>
      </c>
      <c r="V786">
        <v>13.8517212920492</v>
      </c>
      <c r="W786">
        <v>12.297689999999999</v>
      </c>
      <c r="Y786" s="1">
        <v>42634</v>
      </c>
      <c r="Z786">
        <v>391.40499999999997</v>
      </c>
      <c r="AB786" s="1">
        <v>42657</v>
      </c>
      <c r="AC786">
        <v>-17</v>
      </c>
    </row>
    <row r="787" spans="2:29" x14ac:dyDescent="0.45">
      <c r="B787" s="1">
        <v>42643</v>
      </c>
      <c r="C787">
        <v>4.4800000000000004</v>
      </c>
      <c r="E787" s="1">
        <v>42671</v>
      </c>
      <c r="F787">
        <v>67.900000000000006</v>
      </c>
      <c r="H787" t="s">
        <v>2002</v>
      </c>
      <c r="I787">
        <v>1.69</v>
      </c>
      <c r="J787">
        <v>0.60847990928214002</v>
      </c>
      <c r="L787" s="1">
        <v>42642</v>
      </c>
      <c r="M787">
        <v>14.02</v>
      </c>
      <c r="O787" s="1">
        <v>42681</v>
      </c>
      <c r="P787">
        <v>1.69</v>
      </c>
      <c r="Q787">
        <v>1.0732999999999999</v>
      </c>
      <c r="R787">
        <v>0.61670000000000003</v>
      </c>
      <c r="T787" t="s">
        <v>1974</v>
      </c>
      <c r="U787">
        <v>2171.37</v>
      </c>
      <c r="V787">
        <v>12.310738438128499</v>
      </c>
      <c r="W787">
        <v>10.58888</v>
      </c>
      <c r="Y787" s="1">
        <v>42633</v>
      </c>
      <c r="Z787">
        <v>409.78399999999999</v>
      </c>
      <c r="AB787" s="1">
        <v>42656</v>
      </c>
      <c r="AC787">
        <v>-16.5</v>
      </c>
    </row>
    <row r="788" spans="2:29" x14ac:dyDescent="0.45">
      <c r="B788" s="1">
        <v>42642</v>
      </c>
      <c r="C788">
        <v>4.55</v>
      </c>
      <c r="E788" s="1">
        <v>42670</v>
      </c>
      <c r="F788">
        <v>69.599999999999994</v>
      </c>
      <c r="H788" t="s">
        <v>2001</v>
      </c>
      <c r="I788">
        <v>1.6388</v>
      </c>
      <c r="J788">
        <v>0.31585671857136199</v>
      </c>
      <c r="L788" s="1">
        <v>42641</v>
      </c>
      <c r="M788">
        <v>12.39</v>
      </c>
      <c r="O788" s="1">
        <v>42678</v>
      </c>
      <c r="P788">
        <v>1.6388</v>
      </c>
      <c r="Q788">
        <v>1.0335000000000001</v>
      </c>
      <c r="R788">
        <v>0.60529999999999995</v>
      </c>
      <c r="T788" t="s">
        <v>1973</v>
      </c>
      <c r="U788">
        <v>2159.9299999999998</v>
      </c>
      <c r="V788">
        <v>12.838307330821699</v>
      </c>
      <c r="W788">
        <v>11.247629999999999</v>
      </c>
      <c r="Y788" s="1">
        <v>42632</v>
      </c>
      <c r="Z788">
        <v>405.80200000000002</v>
      </c>
      <c r="AB788" s="1">
        <v>42655</v>
      </c>
      <c r="AC788">
        <v>-16.5</v>
      </c>
    </row>
    <row r="789" spans="2:29" x14ac:dyDescent="0.45">
      <c r="B789" s="1">
        <v>42641</v>
      </c>
      <c r="C789">
        <v>4.57</v>
      </c>
      <c r="E789" s="1">
        <v>42669</v>
      </c>
      <c r="F789">
        <v>67.599999999999994</v>
      </c>
      <c r="H789" t="s">
        <v>2000</v>
      </c>
      <c r="I789">
        <v>1.6707000000000001</v>
      </c>
      <c r="J789">
        <v>0.26605735597173102</v>
      </c>
      <c r="L789" s="1">
        <v>42640</v>
      </c>
      <c r="M789">
        <v>13.1</v>
      </c>
      <c r="O789" s="1">
        <v>42677</v>
      </c>
      <c r="P789">
        <v>1.6707000000000001</v>
      </c>
      <c r="Q789">
        <v>1.0503</v>
      </c>
      <c r="R789">
        <v>0.62039999999999995</v>
      </c>
      <c r="T789" t="s">
        <v>1972</v>
      </c>
      <c r="U789">
        <v>2146.1</v>
      </c>
      <c r="V789">
        <v>15.1596308162292</v>
      </c>
      <c r="W789">
        <v>12.69919</v>
      </c>
      <c r="Y789" s="1">
        <v>42629</v>
      </c>
      <c r="Z789">
        <v>410.14400000000001</v>
      </c>
      <c r="AB789" s="1">
        <v>42654</v>
      </c>
      <c r="AC789">
        <v>-16</v>
      </c>
    </row>
    <row r="790" spans="2:29" x14ac:dyDescent="0.45">
      <c r="B790" s="1">
        <v>42640</v>
      </c>
      <c r="C790">
        <v>4.57</v>
      </c>
      <c r="E790" s="1">
        <v>42668</v>
      </c>
      <c r="F790">
        <v>66.099999999999994</v>
      </c>
      <c r="H790" t="s">
        <v>1999</v>
      </c>
      <c r="I790">
        <v>1.663</v>
      </c>
      <c r="J790">
        <v>0.22730944400384101</v>
      </c>
      <c r="L790" s="1">
        <v>42639</v>
      </c>
      <c r="M790">
        <v>14.5</v>
      </c>
      <c r="O790" s="1">
        <v>42676</v>
      </c>
      <c r="P790">
        <v>1.663</v>
      </c>
      <c r="Q790">
        <v>1.0485</v>
      </c>
      <c r="R790">
        <v>0.61450000000000005</v>
      </c>
      <c r="T790" t="s">
        <v>1971</v>
      </c>
      <c r="U790">
        <v>2164.69</v>
      </c>
      <c r="V790">
        <v>11.6930154520778</v>
      </c>
      <c r="W790">
        <v>10.53281</v>
      </c>
      <c r="Y790" s="1">
        <v>42628</v>
      </c>
      <c r="Z790">
        <v>405.58600000000001</v>
      </c>
      <c r="AB790" s="1">
        <v>42650</v>
      </c>
      <c r="AC790">
        <v>-16.25</v>
      </c>
    </row>
    <row r="791" spans="2:29" x14ac:dyDescent="0.45">
      <c r="B791" s="1">
        <v>42639</v>
      </c>
      <c r="C791">
        <v>4.5599999999999996</v>
      </c>
      <c r="E791" s="1">
        <v>42667</v>
      </c>
      <c r="F791">
        <v>66.548599999999993</v>
      </c>
      <c r="H791" t="s">
        <v>1998</v>
      </c>
      <c r="I791">
        <v>1.6870000000000001</v>
      </c>
      <c r="J791">
        <v>0.57800859278503203</v>
      </c>
      <c r="L791" s="1">
        <v>42636</v>
      </c>
      <c r="M791">
        <v>12.29</v>
      </c>
      <c r="O791" s="1">
        <v>42675</v>
      </c>
      <c r="P791">
        <v>1.6870000000000001</v>
      </c>
      <c r="Q791">
        <v>1.07</v>
      </c>
      <c r="R791">
        <v>0.61699999999999999</v>
      </c>
      <c r="T791" t="s">
        <v>1970</v>
      </c>
      <c r="U791">
        <v>2177.1799999999998</v>
      </c>
      <c r="V791">
        <v>8.4490198177210907</v>
      </c>
      <c r="W791">
        <v>10.205500000000001</v>
      </c>
      <c r="Y791" s="1">
        <v>42627</v>
      </c>
      <c r="Z791">
        <v>417.67599999999999</v>
      </c>
      <c r="AB791" s="1">
        <v>42649</v>
      </c>
      <c r="AC791">
        <v>-15.5</v>
      </c>
    </row>
    <row r="792" spans="2:29" x14ac:dyDescent="0.45">
      <c r="B792" s="1">
        <v>42636</v>
      </c>
      <c r="C792">
        <v>4.91</v>
      </c>
      <c r="E792" s="1">
        <v>42664</v>
      </c>
      <c r="F792">
        <v>67.412400000000005</v>
      </c>
      <c r="H792" t="s">
        <v>1997</v>
      </c>
      <c r="I792">
        <v>1.6839999999999999</v>
      </c>
      <c r="J792">
        <v>0.63500981619709396</v>
      </c>
      <c r="L792" s="1">
        <v>42635</v>
      </c>
      <c r="M792">
        <v>12.02</v>
      </c>
      <c r="O792" s="1">
        <v>42674</v>
      </c>
      <c r="P792">
        <v>1.6839999999999999</v>
      </c>
      <c r="Q792">
        <v>1.08</v>
      </c>
      <c r="R792">
        <v>0.60399999999999998</v>
      </c>
      <c r="T792" t="s">
        <v>1969</v>
      </c>
      <c r="U792">
        <v>2163.12</v>
      </c>
      <c r="V792">
        <v>10.143978242633199</v>
      </c>
      <c r="W792">
        <v>11.57813</v>
      </c>
      <c r="Y792" s="1">
        <v>42626</v>
      </c>
      <c r="Z792">
        <v>415.69499999999999</v>
      </c>
      <c r="AB792" s="1">
        <v>42648</v>
      </c>
      <c r="AC792">
        <v>-15.25</v>
      </c>
    </row>
    <row r="793" spans="2:29" x14ac:dyDescent="0.45">
      <c r="B793" s="1">
        <v>42635</v>
      </c>
      <c r="C793">
        <v>5.01</v>
      </c>
      <c r="E793" s="1">
        <v>42663</v>
      </c>
      <c r="F793">
        <v>67.3</v>
      </c>
      <c r="H793" t="s">
        <v>1996</v>
      </c>
      <c r="I793">
        <v>1.706</v>
      </c>
      <c r="J793">
        <v>0.54229436963086297</v>
      </c>
      <c r="L793" s="1">
        <v>42634</v>
      </c>
      <c r="M793">
        <v>13.3</v>
      </c>
      <c r="O793" s="1">
        <v>42671</v>
      </c>
      <c r="P793">
        <v>1.706</v>
      </c>
      <c r="Q793">
        <v>1.087</v>
      </c>
      <c r="R793">
        <v>0.61899999999999999</v>
      </c>
      <c r="T793" t="s">
        <v>1968</v>
      </c>
      <c r="U793">
        <v>2139.7600000000002</v>
      </c>
      <c r="V793">
        <v>9.5298754568620598</v>
      </c>
      <c r="W793">
        <v>13.778689999999999</v>
      </c>
      <c r="Y793" s="1">
        <v>42625</v>
      </c>
      <c r="Z793">
        <v>396.928</v>
      </c>
      <c r="AB793" s="1">
        <v>42647</v>
      </c>
      <c r="AC793">
        <v>-15</v>
      </c>
    </row>
    <row r="794" spans="2:29" x14ac:dyDescent="0.45">
      <c r="B794" s="1">
        <v>42634</v>
      </c>
      <c r="C794">
        <v>5.16</v>
      </c>
      <c r="E794" s="1">
        <v>42662</v>
      </c>
      <c r="F794">
        <v>69.8</v>
      </c>
      <c r="H794" t="s">
        <v>1995</v>
      </c>
      <c r="I794">
        <v>1.7064999999999999</v>
      </c>
      <c r="J794">
        <v>0.465747123805757</v>
      </c>
      <c r="L794" s="1">
        <v>42633</v>
      </c>
      <c r="M794">
        <v>15.92</v>
      </c>
      <c r="O794" s="1">
        <v>42670</v>
      </c>
      <c r="P794">
        <v>1.7064999999999999</v>
      </c>
      <c r="Q794">
        <v>1.1074999999999999</v>
      </c>
      <c r="R794">
        <v>0.59899999999999998</v>
      </c>
      <c r="T794" t="s">
        <v>1967</v>
      </c>
      <c r="U794">
        <v>2139.12</v>
      </c>
      <c r="V794">
        <v>9.6639109293555006</v>
      </c>
      <c r="W794">
        <v>13.318809999999999</v>
      </c>
      <c r="Y794" s="1">
        <v>42622</v>
      </c>
      <c r="Z794">
        <v>407.69</v>
      </c>
      <c r="AB794" s="1">
        <v>42646</v>
      </c>
      <c r="AC794">
        <v>-14.5</v>
      </c>
    </row>
    <row r="795" spans="2:29" x14ac:dyDescent="0.45">
      <c r="B795" s="1">
        <v>42633</v>
      </c>
      <c r="C795">
        <v>5.0999999999999996</v>
      </c>
      <c r="E795" s="1">
        <v>42661</v>
      </c>
      <c r="F795">
        <v>69.877600000000001</v>
      </c>
      <c r="H795" t="s">
        <v>1994</v>
      </c>
      <c r="I795">
        <v>1.6448</v>
      </c>
      <c r="J795">
        <v>0.49668829930517699</v>
      </c>
      <c r="L795" s="1">
        <v>42632</v>
      </c>
      <c r="M795">
        <v>15.53</v>
      </c>
      <c r="O795" s="1">
        <v>42669</v>
      </c>
      <c r="P795">
        <v>1.6448</v>
      </c>
      <c r="Q795">
        <v>1.095</v>
      </c>
      <c r="R795">
        <v>0.54979999999999996</v>
      </c>
      <c r="T795" t="s">
        <v>1966</v>
      </c>
      <c r="U795">
        <v>2139.16</v>
      </c>
      <c r="V795">
        <v>16.592491701159101</v>
      </c>
      <c r="W795">
        <v>13.21238</v>
      </c>
      <c r="Y795" s="1">
        <v>42621</v>
      </c>
      <c r="Z795">
        <v>387.75700000000001</v>
      </c>
      <c r="AB795" s="1">
        <v>42643</v>
      </c>
      <c r="AC795">
        <v>-14</v>
      </c>
    </row>
    <row r="796" spans="2:29" x14ac:dyDescent="0.45">
      <c r="B796" s="1">
        <v>42632</v>
      </c>
      <c r="C796">
        <v>5.1100000000000003</v>
      </c>
      <c r="E796" s="1">
        <v>42660</v>
      </c>
      <c r="F796">
        <v>70.8</v>
      </c>
      <c r="H796" t="s">
        <v>1993</v>
      </c>
      <c r="I796">
        <v>1.5975999999999999</v>
      </c>
      <c r="J796">
        <v>0.360877980301747</v>
      </c>
      <c r="L796" s="1">
        <v>42629</v>
      </c>
      <c r="M796">
        <v>15.37</v>
      </c>
      <c r="O796" s="1">
        <v>42668</v>
      </c>
      <c r="P796">
        <v>1.5975999999999999</v>
      </c>
      <c r="Q796">
        <v>1.0838000000000001</v>
      </c>
      <c r="R796">
        <v>0.51380000000000003</v>
      </c>
      <c r="T796" t="s">
        <v>1965</v>
      </c>
      <c r="U796">
        <v>2147.2600000000002</v>
      </c>
      <c r="V796">
        <v>21.154726163734601</v>
      </c>
      <c r="W796">
        <v>13.630190000000001</v>
      </c>
      <c r="Y796" s="1">
        <v>42620</v>
      </c>
      <c r="Z796">
        <v>387.59199999999998</v>
      </c>
      <c r="AB796" s="1">
        <v>42642</v>
      </c>
      <c r="AC796">
        <v>-14</v>
      </c>
    </row>
    <row r="797" spans="2:29" x14ac:dyDescent="0.45">
      <c r="B797" s="1">
        <v>42629</v>
      </c>
      <c r="C797">
        <v>5.05</v>
      </c>
      <c r="E797" s="1">
        <v>42657</v>
      </c>
      <c r="F797">
        <v>69.1708</v>
      </c>
      <c r="H797" t="s">
        <v>1992</v>
      </c>
      <c r="I797">
        <v>1.6027</v>
      </c>
      <c r="J797">
        <v>0.34475556558234299</v>
      </c>
      <c r="L797" s="1">
        <v>42628</v>
      </c>
      <c r="M797">
        <v>16.3</v>
      </c>
      <c r="O797" s="1">
        <v>42667</v>
      </c>
      <c r="P797">
        <v>1.6027</v>
      </c>
      <c r="Q797">
        <v>1.0808</v>
      </c>
      <c r="R797">
        <v>0.52190000000000003</v>
      </c>
      <c r="T797" t="s">
        <v>1964</v>
      </c>
      <c r="U797">
        <v>2125.77</v>
      </c>
      <c r="V797">
        <v>27.7115432354714</v>
      </c>
      <c r="W797">
        <v>15.43019</v>
      </c>
      <c r="Y797" s="1">
        <v>42619</v>
      </c>
      <c r="Z797">
        <v>383.93200000000002</v>
      </c>
      <c r="AB797" s="1">
        <v>42641</v>
      </c>
      <c r="AC797">
        <v>-15</v>
      </c>
    </row>
    <row r="798" spans="2:29" x14ac:dyDescent="0.45">
      <c r="B798" s="1">
        <v>42628</v>
      </c>
      <c r="C798">
        <v>5.0199999999999996</v>
      </c>
      <c r="E798" s="1">
        <v>42656</v>
      </c>
      <c r="F798">
        <v>68.8</v>
      </c>
      <c r="H798" t="s">
        <v>1991</v>
      </c>
      <c r="I798">
        <v>1.5748</v>
      </c>
      <c r="J798">
        <v>0.35403135454363599</v>
      </c>
      <c r="L798" s="1">
        <v>42627</v>
      </c>
      <c r="M798">
        <v>18.14</v>
      </c>
      <c r="O798" s="1">
        <v>42664</v>
      </c>
      <c r="P798">
        <v>1.5748</v>
      </c>
      <c r="Q798">
        <v>1.0609999999999999</v>
      </c>
      <c r="R798">
        <v>0.51380000000000003</v>
      </c>
      <c r="T798" t="s">
        <v>1963</v>
      </c>
      <c r="U798">
        <v>2127.02</v>
      </c>
      <c r="V798">
        <v>27.4416112383045</v>
      </c>
      <c r="W798">
        <v>15.455</v>
      </c>
      <c r="Y798" s="1">
        <v>42615</v>
      </c>
      <c r="Z798">
        <v>389.94299999999998</v>
      </c>
      <c r="AB798" s="1">
        <v>42640</v>
      </c>
      <c r="AC798">
        <v>-15</v>
      </c>
    </row>
    <row r="799" spans="2:29" x14ac:dyDescent="0.45">
      <c r="B799" s="1">
        <v>42627</v>
      </c>
      <c r="C799">
        <v>5.04</v>
      </c>
      <c r="E799" s="1">
        <v>42655</v>
      </c>
      <c r="F799">
        <v>70.325199999999995</v>
      </c>
      <c r="H799" t="s">
        <v>1990</v>
      </c>
      <c r="I799">
        <v>1.5953999999999999</v>
      </c>
      <c r="J799">
        <v>0.39390792071244501</v>
      </c>
      <c r="L799" s="1">
        <v>42626</v>
      </c>
      <c r="M799">
        <v>17.850000000000001</v>
      </c>
      <c r="O799" s="1">
        <v>42663</v>
      </c>
      <c r="P799">
        <v>1.5953999999999999</v>
      </c>
      <c r="Q799">
        <v>1.0610999999999999</v>
      </c>
      <c r="R799">
        <v>0.5343</v>
      </c>
      <c r="T799" t="s">
        <v>1962</v>
      </c>
      <c r="U799">
        <v>2159.04</v>
      </c>
      <c r="V799">
        <v>26.229202058135499</v>
      </c>
      <c r="W799">
        <v>12.731</v>
      </c>
      <c r="Y799" s="1">
        <v>42614</v>
      </c>
      <c r="Z799">
        <v>396.71499999999997</v>
      </c>
      <c r="AB799" s="1">
        <v>42639</v>
      </c>
      <c r="AC799">
        <v>-15.75</v>
      </c>
    </row>
    <row r="800" spans="2:29" x14ac:dyDescent="0.45">
      <c r="B800" s="1">
        <v>42626</v>
      </c>
      <c r="C800">
        <v>5.12</v>
      </c>
      <c r="E800" s="1">
        <v>42654</v>
      </c>
      <c r="F800">
        <v>70.3</v>
      </c>
      <c r="H800" t="s">
        <v>1989</v>
      </c>
      <c r="I800">
        <v>1.5754999999999999</v>
      </c>
      <c r="J800">
        <v>0.61402072440594602</v>
      </c>
      <c r="L800" s="1">
        <v>42625</v>
      </c>
      <c r="M800">
        <v>15.16</v>
      </c>
      <c r="O800" s="1">
        <v>42662</v>
      </c>
      <c r="P800">
        <v>1.5754999999999999</v>
      </c>
      <c r="Q800">
        <v>1.032</v>
      </c>
      <c r="R800">
        <v>0.54349999999999998</v>
      </c>
      <c r="T800" t="s">
        <v>1961</v>
      </c>
      <c r="U800">
        <v>2127.81</v>
      </c>
      <c r="V800">
        <v>20.471869260134699</v>
      </c>
      <c r="W800">
        <v>14.866630000000001</v>
      </c>
      <c r="Y800" s="1">
        <v>42613</v>
      </c>
      <c r="Z800">
        <v>393.39800000000002</v>
      </c>
      <c r="AB800" s="1">
        <v>42636</v>
      </c>
      <c r="AC800">
        <v>-15.63</v>
      </c>
    </row>
    <row r="801" spans="2:29" x14ac:dyDescent="0.45">
      <c r="B801" s="1">
        <v>42625</v>
      </c>
      <c r="C801">
        <v>5.0199999999999996</v>
      </c>
      <c r="E801" s="1">
        <v>42653</v>
      </c>
      <c r="F801">
        <v>70</v>
      </c>
      <c r="H801" t="s">
        <v>1988</v>
      </c>
      <c r="I801">
        <v>1.5714999999999999</v>
      </c>
      <c r="J801">
        <v>0.647378714509523</v>
      </c>
      <c r="L801" s="1">
        <v>42622</v>
      </c>
      <c r="M801">
        <v>17.5</v>
      </c>
      <c r="O801" s="1">
        <v>42661</v>
      </c>
      <c r="P801">
        <v>1.5714999999999999</v>
      </c>
      <c r="Q801">
        <v>1.0258</v>
      </c>
      <c r="R801">
        <v>0.54569999999999996</v>
      </c>
      <c r="T801" t="s">
        <v>1960</v>
      </c>
      <c r="U801">
        <v>2181.3000000000002</v>
      </c>
      <c r="V801">
        <v>4.7156832744809902</v>
      </c>
      <c r="W801">
        <v>10.02819</v>
      </c>
      <c r="Y801" s="1">
        <v>42612</v>
      </c>
      <c r="Z801">
        <v>387.93799999999999</v>
      </c>
      <c r="AB801" s="1">
        <v>42635</v>
      </c>
      <c r="AC801">
        <v>-16</v>
      </c>
    </row>
    <row r="802" spans="2:29" x14ac:dyDescent="0.45">
      <c r="B802" s="1">
        <v>42622</v>
      </c>
      <c r="C802">
        <v>5.08</v>
      </c>
      <c r="E802" s="1">
        <v>42650</v>
      </c>
      <c r="F802">
        <v>71.106999999999999</v>
      </c>
      <c r="H802" t="s">
        <v>1987</v>
      </c>
      <c r="I802">
        <v>1.599</v>
      </c>
      <c r="J802">
        <v>0.61484587499633003</v>
      </c>
      <c r="L802" s="1">
        <v>42621</v>
      </c>
      <c r="M802">
        <v>12.51</v>
      </c>
      <c r="O802" s="1">
        <v>42660</v>
      </c>
      <c r="P802">
        <v>1.599</v>
      </c>
      <c r="Q802">
        <v>1.0409999999999999</v>
      </c>
      <c r="R802">
        <v>0.55800000000000005</v>
      </c>
      <c r="T802" t="s">
        <v>1959</v>
      </c>
      <c r="U802">
        <v>2186.16</v>
      </c>
      <c r="V802">
        <v>3.5174568688601702</v>
      </c>
      <c r="W802">
        <v>9.6611879999999992</v>
      </c>
      <c r="Y802" s="1">
        <v>42611</v>
      </c>
      <c r="Z802">
        <v>386.77</v>
      </c>
      <c r="AB802" s="1">
        <v>42634</v>
      </c>
      <c r="AC802">
        <v>-14.88</v>
      </c>
    </row>
    <row r="803" spans="2:29" x14ac:dyDescent="0.45">
      <c r="B803" s="1">
        <v>42621</v>
      </c>
      <c r="C803">
        <v>4.6500000000000004</v>
      </c>
      <c r="E803" s="1">
        <v>42649</v>
      </c>
      <c r="F803">
        <v>70.3</v>
      </c>
      <c r="H803" t="s">
        <v>1986</v>
      </c>
      <c r="I803">
        <v>1.6291</v>
      </c>
      <c r="J803">
        <v>0.61044016905836296</v>
      </c>
      <c r="L803" s="1">
        <v>42620</v>
      </c>
      <c r="M803">
        <v>11.94</v>
      </c>
      <c r="O803" s="1">
        <v>42657</v>
      </c>
      <c r="P803">
        <v>1.6291</v>
      </c>
      <c r="Q803">
        <v>1.0640000000000001</v>
      </c>
      <c r="R803">
        <v>0.56510000000000005</v>
      </c>
      <c r="T803" t="s">
        <v>1958</v>
      </c>
      <c r="U803">
        <v>2186.48</v>
      </c>
      <c r="V803">
        <v>4.7886939984349004</v>
      </c>
      <c r="W803">
        <v>9.6433750000000007</v>
      </c>
      <c r="Y803" s="1">
        <v>42608</v>
      </c>
      <c r="Z803">
        <v>391.74599999999998</v>
      </c>
      <c r="AB803" s="1">
        <v>42633</v>
      </c>
      <c r="AC803">
        <v>-15.63</v>
      </c>
    </row>
    <row r="804" spans="2:29" x14ac:dyDescent="0.45">
      <c r="B804" s="1">
        <v>42620</v>
      </c>
      <c r="C804">
        <v>4.83</v>
      </c>
      <c r="E804" s="1">
        <v>42648</v>
      </c>
      <c r="F804">
        <v>71.099999999999994</v>
      </c>
      <c r="H804" t="s">
        <v>1985</v>
      </c>
      <c r="I804">
        <v>1.5773999999999999</v>
      </c>
      <c r="J804">
        <v>0.48791782094939101</v>
      </c>
      <c r="L804" s="1">
        <v>42619</v>
      </c>
      <c r="M804">
        <v>12.02</v>
      </c>
      <c r="O804" s="1">
        <v>42656</v>
      </c>
      <c r="P804">
        <v>1.5773999999999999</v>
      </c>
      <c r="Q804">
        <v>1.0645</v>
      </c>
      <c r="R804">
        <v>0.51290000000000002</v>
      </c>
      <c r="T804" t="s">
        <v>1956</v>
      </c>
      <c r="U804">
        <v>2179.98</v>
      </c>
      <c r="V804">
        <v>4.8418943634621003</v>
      </c>
      <c r="W804">
        <v>9.8554999999999993</v>
      </c>
      <c r="Y804" s="1">
        <v>42607</v>
      </c>
      <c r="Z804">
        <v>385.14600000000002</v>
      </c>
      <c r="AB804" s="1">
        <v>42632</v>
      </c>
      <c r="AC804">
        <v>-16.63</v>
      </c>
    </row>
    <row r="805" spans="2:29" x14ac:dyDescent="0.45">
      <c r="B805" s="1">
        <v>42619</v>
      </c>
      <c r="C805">
        <v>4.7699999999999996</v>
      </c>
      <c r="E805" s="1">
        <v>42647</v>
      </c>
      <c r="F805">
        <v>70.7</v>
      </c>
      <c r="H805" t="s">
        <v>1984</v>
      </c>
      <c r="I805">
        <v>1.6054999999999999</v>
      </c>
      <c r="J805">
        <v>0.479075202864855</v>
      </c>
      <c r="L805" s="1">
        <v>42615</v>
      </c>
      <c r="M805">
        <v>11.98</v>
      </c>
      <c r="O805" s="1">
        <v>42655</v>
      </c>
      <c r="P805">
        <v>1.6054999999999999</v>
      </c>
      <c r="Q805">
        <v>1.0863</v>
      </c>
      <c r="R805">
        <v>0.51919999999999999</v>
      </c>
      <c r="T805" t="s">
        <v>1955</v>
      </c>
      <c r="U805">
        <v>2170.86</v>
      </c>
      <c r="V805">
        <v>5.6242445514610102</v>
      </c>
      <c r="W805">
        <v>11.141500000000001</v>
      </c>
      <c r="Y805" s="1">
        <v>42606</v>
      </c>
      <c r="Z805">
        <v>384.41300000000001</v>
      </c>
      <c r="AB805" s="1">
        <v>42629</v>
      </c>
      <c r="AC805">
        <v>-16.88</v>
      </c>
    </row>
    <row r="806" spans="2:29" x14ac:dyDescent="0.45">
      <c r="B806" s="1">
        <v>42618</v>
      </c>
      <c r="C806">
        <v>4.9000000000000004</v>
      </c>
      <c r="E806" s="1">
        <v>42646</v>
      </c>
      <c r="F806">
        <v>70.5</v>
      </c>
      <c r="H806" t="s">
        <v>1983</v>
      </c>
      <c r="I806">
        <v>1.6045</v>
      </c>
      <c r="J806">
        <v>0.51207523861245396</v>
      </c>
      <c r="L806" s="1">
        <v>42614</v>
      </c>
      <c r="M806">
        <v>13.48</v>
      </c>
      <c r="O806" s="1">
        <v>42654</v>
      </c>
      <c r="P806">
        <v>1.6045</v>
      </c>
      <c r="Q806">
        <v>1.1007</v>
      </c>
      <c r="R806">
        <v>0.50380000000000003</v>
      </c>
      <c r="T806" t="s">
        <v>1954</v>
      </c>
      <c r="U806">
        <v>2170.9499999999998</v>
      </c>
      <c r="V806">
        <v>5.8172717968342704</v>
      </c>
      <c r="W806">
        <v>11.16081</v>
      </c>
      <c r="Y806" s="1">
        <v>42605</v>
      </c>
      <c r="Z806">
        <v>381.00799999999998</v>
      </c>
      <c r="AB806" s="1">
        <v>42628</v>
      </c>
      <c r="AC806">
        <v>-17</v>
      </c>
    </row>
    <row r="807" spans="2:29" x14ac:dyDescent="0.45">
      <c r="B807" s="1">
        <v>42615</v>
      </c>
      <c r="C807">
        <v>4.7699999999999996</v>
      </c>
      <c r="E807" s="1">
        <v>42643</v>
      </c>
      <c r="F807">
        <v>70.3</v>
      </c>
      <c r="H807" t="s">
        <v>1982</v>
      </c>
      <c r="I807">
        <v>1.5590999999999999</v>
      </c>
      <c r="J807">
        <v>0.38912568663607999</v>
      </c>
      <c r="L807" s="1">
        <v>42613</v>
      </c>
      <c r="M807">
        <v>13.42</v>
      </c>
      <c r="O807" s="1">
        <v>42653</v>
      </c>
      <c r="P807">
        <v>1.5590999999999999</v>
      </c>
      <c r="Q807">
        <v>1.1020000000000001</v>
      </c>
      <c r="R807">
        <v>0.45710000000000001</v>
      </c>
      <c r="T807" t="s">
        <v>1953</v>
      </c>
      <c r="U807">
        <v>2176.12</v>
      </c>
      <c r="V807">
        <v>5.5352878349643904</v>
      </c>
      <c r="W807">
        <v>10.655189999999999</v>
      </c>
      <c r="Y807" s="1">
        <v>42604</v>
      </c>
      <c r="Z807">
        <v>386.459</v>
      </c>
      <c r="AB807" s="1">
        <v>42627</v>
      </c>
      <c r="AC807">
        <v>-17</v>
      </c>
    </row>
    <row r="808" spans="2:29" x14ac:dyDescent="0.45">
      <c r="B808" s="1">
        <v>42614</v>
      </c>
      <c r="C808">
        <v>4.87</v>
      </c>
      <c r="E808" s="1">
        <v>42642</v>
      </c>
      <c r="F808">
        <v>70.092500000000001</v>
      </c>
      <c r="H808" t="s">
        <v>1981</v>
      </c>
      <c r="I808">
        <v>1.556</v>
      </c>
      <c r="J808">
        <v>0.58179045483174996</v>
      </c>
      <c r="L808" s="1">
        <v>42612</v>
      </c>
      <c r="M808">
        <v>13.12</v>
      </c>
      <c r="O808" s="1">
        <v>42650</v>
      </c>
      <c r="P808">
        <v>1.556</v>
      </c>
      <c r="Q808">
        <v>1.0680000000000001</v>
      </c>
      <c r="R808">
        <v>0.48799999999999999</v>
      </c>
      <c r="T808" t="s">
        <v>1952</v>
      </c>
      <c r="U808">
        <v>2180.38</v>
      </c>
      <c r="V808">
        <v>7.02416738784743</v>
      </c>
      <c r="W808">
        <v>10.4415</v>
      </c>
      <c r="Y808" s="1">
        <v>42601</v>
      </c>
      <c r="Z808">
        <v>382.13499999999999</v>
      </c>
      <c r="AB808" s="1">
        <v>42626</v>
      </c>
      <c r="AC808">
        <v>-16.37</v>
      </c>
    </row>
    <row r="809" spans="2:29" x14ac:dyDescent="0.45">
      <c r="B809" s="1">
        <v>42613</v>
      </c>
      <c r="C809">
        <v>4.8899999999999997</v>
      </c>
      <c r="E809" s="1">
        <v>42641</v>
      </c>
      <c r="F809">
        <v>68.659599999999998</v>
      </c>
      <c r="H809" t="s">
        <v>1980</v>
      </c>
      <c r="I809">
        <v>1.5826</v>
      </c>
      <c r="J809">
        <v>0.32118426694552599</v>
      </c>
      <c r="L809" s="1">
        <v>42611</v>
      </c>
      <c r="M809">
        <v>12.94</v>
      </c>
      <c r="O809" s="1">
        <v>42649</v>
      </c>
      <c r="P809">
        <v>1.5826</v>
      </c>
      <c r="Q809">
        <v>1.0860000000000001</v>
      </c>
      <c r="R809">
        <v>0.49659999999999999</v>
      </c>
      <c r="T809" t="s">
        <v>1951</v>
      </c>
      <c r="U809">
        <v>2169.04</v>
      </c>
      <c r="V809">
        <v>4.7472172357125002</v>
      </c>
      <c r="W809">
        <v>11.13363</v>
      </c>
      <c r="Y809" s="1">
        <v>42600</v>
      </c>
      <c r="Z809">
        <v>378.565</v>
      </c>
      <c r="AB809" s="1">
        <v>42625</v>
      </c>
      <c r="AC809">
        <v>-15.63</v>
      </c>
    </row>
    <row r="810" spans="2:29" x14ac:dyDescent="0.45">
      <c r="B810" s="1">
        <v>42612</v>
      </c>
      <c r="C810">
        <v>4.87</v>
      </c>
      <c r="E810" s="1">
        <v>42640</v>
      </c>
      <c r="F810">
        <v>68.900000000000006</v>
      </c>
      <c r="H810" t="s">
        <v>1979</v>
      </c>
      <c r="I810">
        <v>1.552</v>
      </c>
      <c r="J810">
        <v>0.32237473019247098</v>
      </c>
      <c r="L810" s="1">
        <v>42608</v>
      </c>
      <c r="M810">
        <v>13.65</v>
      </c>
      <c r="O810" s="1">
        <v>42648</v>
      </c>
      <c r="P810">
        <v>1.552</v>
      </c>
      <c r="Q810">
        <v>1.0660000000000001</v>
      </c>
      <c r="R810">
        <v>0.48599999999999999</v>
      </c>
      <c r="T810" t="s">
        <v>1950</v>
      </c>
      <c r="U810">
        <v>2172.4699999999998</v>
      </c>
      <c r="V810">
        <v>4.8142541066600097</v>
      </c>
      <c r="W810">
        <v>11.268380000000001</v>
      </c>
      <c r="Y810" s="1">
        <v>42599</v>
      </c>
      <c r="Z810">
        <v>385.262</v>
      </c>
      <c r="AB810" s="1">
        <v>42622</v>
      </c>
      <c r="AC810">
        <v>-15.25</v>
      </c>
    </row>
    <row r="811" spans="2:29" x14ac:dyDescent="0.45">
      <c r="B811" s="1">
        <v>42611</v>
      </c>
      <c r="C811">
        <v>4.8600000000000003</v>
      </c>
      <c r="E811" s="1">
        <v>42639</v>
      </c>
      <c r="F811">
        <v>68.681600000000003</v>
      </c>
      <c r="H811" t="s">
        <v>1978</v>
      </c>
      <c r="I811">
        <v>1.5375000000000001</v>
      </c>
      <c r="J811">
        <v>0.42097957195094698</v>
      </c>
      <c r="L811" s="1">
        <v>42607</v>
      </c>
      <c r="M811">
        <v>13.63</v>
      </c>
      <c r="O811" s="1">
        <v>42647</v>
      </c>
      <c r="P811">
        <v>1.5375000000000001</v>
      </c>
      <c r="Q811">
        <v>1.0495000000000001</v>
      </c>
      <c r="R811">
        <v>0.48799999999999999</v>
      </c>
      <c r="T811" t="s">
        <v>1949</v>
      </c>
      <c r="U811">
        <v>2175.44</v>
      </c>
      <c r="V811">
        <v>4.8154156401720796</v>
      </c>
      <c r="W811">
        <v>10.967499999999999</v>
      </c>
      <c r="Y811" s="1">
        <v>42598</v>
      </c>
      <c r="Z811">
        <v>386.37200000000001</v>
      </c>
      <c r="AB811" s="1">
        <v>42621</v>
      </c>
      <c r="AC811">
        <v>-15.25</v>
      </c>
    </row>
    <row r="812" spans="2:29" x14ac:dyDescent="0.45">
      <c r="B812" s="1">
        <v>42608</v>
      </c>
      <c r="C812">
        <v>5.01</v>
      </c>
      <c r="E812" s="1">
        <v>42636</v>
      </c>
      <c r="F812">
        <v>68.5</v>
      </c>
      <c r="H812" t="s">
        <v>1977</v>
      </c>
      <c r="I812">
        <v>1.4776</v>
      </c>
      <c r="J812">
        <v>0.256943281679055</v>
      </c>
      <c r="L812" s="1">
        <v>42606</v>
      </c>
      <c r="M812">
        <v>13.45</v>
      </c>
      <c r="O812" s="1">
        <v>42646</v>
      </c>
      <c r="P812">
        <v>1.4776</v>
      </c>
      <c r="Q812">
        <v>1.0255000000000001</v>
      </c>
      <c r="R812">
        <v>0.4521</v>
      </c>
      <c r="T812" t="s">
        <v>1948</v>
      </c>
      <c r="U812">
        <v>2186.9</v>
      </c>
      <c r="V812">
        <v>2.9257922304441402</v>
      </c>
      <c r="W812">
        <v>9.9634999999999998</v>
      </c>
      <c r="Y812" s="1">
        <v>42597</v>
      </c>
      <c r="Z812">
        <v>382.70499999999998</v>
      </c>
      <c r="AB812" s="1">
        <v>42620</v>
      </c>
      <c r="AC812">
        <v>-15</v>
      </c>
    </row>
    <row r="813" spans="2:29" x14ac:dyDescent="0.45">
      <c r="B813" s="1">
        <v>42607</v>
      </c>
      <c r="C813">
        <v>4.8499999999999996</v>
      </c>
      <c r="E813" s="1">
        <v>42635</v>
      </c>
      <c r="F813">
        <v>69.599999999999994</v>
      </c>
      <c r="H813" t="s">
        <v>1976</v>
      </c>
      <c r="I813">
        <v>1.4558</v>
      </c>
      <c r="J813">
        <v>0.37612974268639798</v>
      </c>
      <c r="L813" s="1">
        <v>42605</v>
      </c>
      <c r="M813">
        <v>12.38</v>
      </c>
      <c r="O813" s="1">
        <v>42643</v>
      </c>
      <c r="P813">
        <v>1.4558</v>
      </c>
      <c r="Q813">
        <v>1.0129999999999999</v>
      </c>
      <c r="R813">
        <v>0.44280000000000003</v>
      </c>
      <c r="T813" t="s">
        <v>1947</v>
      </c>
      <c r="U813">
        <v>2182.64</v>
      </c>
      <c r="V813">
        <v>2.8915771643096599</v>
      </c>
      <c r="W813">
        <v>9.8496880000000004</v>
      </c>
      <c r="Y813" s="1">
        <v>42594</v>
      </c>
      <c r="Z813">
        <v>388.608</v>
      </c>
      <c r="AB813" s="1">
        <v>42619</v>
      </c>
      <c r="AC813">
        <v>-14.5</v>
      </c>
    </row>
    <row r="814" spans="2:29" x14ac:dyDescent="0.45">
      <c r="B814" s="1">
        <v>42606</v>
      </c>
      <c r="C814">
        <v>4.76</v>
      </c>
      <c r="E814" s="1">
        <v>42634</v>
      </c>
      <c r="F814">
        <v>70.3</v>
      </c>
      <c r="H814" t="s">
        <v>1975</v>
      </c>
      <c r="I814">
        <v>1.42</v>
      </c>
      <c r="J814">
        <v>0.35270204611447198</v>
      </c>
      <c r="L814" s="1">
        <v>42604</v>
      </c>
      <c r="M814">
        <v>12.27</v>
      </c>
      <c r="O814" s="1">
        <v>42642</v>
      </c>
      <c r="P814">
        <v>1.42</v>
      </c>
      <c r="Q814">
        <v>0.99280000000000002</v>
      </c>
      <c r="R814">
        <v>0.42720000000000002</v>
      </c>
      <c r="T814" t="s">
        <v>1946</v>
      </c>
      <c r="U814">
        <v>2183.87</v>
      </c>
      <c r="V814">
        <v>5.7774794935305502</v>
      </c>
      <c r="W814">
        <v>9.0358129999999992</v>
      </c>
      <c r="Y814" s="1">
        <v>42593</v>
      </c>
      <c r="Z814">
        <v>386.69099999999997</v>
      </c>
      <c r="AB814" s="1">
        <v>42615</v>
      </c>
      <c r="AC814">
        <v>-14</v>
      </c>
    </row>
    <row r="815" spans="2:29" x14ac:dyDescent="0.45">
      <c r="B815" s="1">
        <v>42605</v>
      </c>
      <c r="C815">
        <v>4.66</v>
      </c>
      <c r="E815" s="1">
        <v>42633</v>
      </c>
      <c r="F815">
        <v>75.099999999999994</v>
      </c>
      <c r="H815" t="s">
        <v>1974</v>
      </c>
      <c r="I815">
        <v>1.4225000000000001</v>
      </c>
      <c r="J815">
        <v>0.369686533881525</v>
      </c>
      <c r="L815" s="1">
        <v>42601</v>
      </c>
      <c r="M815">
        <v>11.34</v>
      </c>
      <c r="O815" s="1">
        <v>42641</v>
      </c>
      <c r="P815">
        <v>1.4225000000000001</v>
      </c>
      <c r="Q815">
        <v>0.996</v>
      </c>
      <c r="R815">
        <v>0.42649999999999999</v>
      </c>
      <c r="T815" t="s">
        <v>1945</v>
      </c>
      <c r="U815">
        <v>2187.02</v>
      </c>
      <c r="V815">
        <v>6.3013204922069397</v>
      </c>
      <c r="W815">
        <v>9.1688749999999999</v>
      </c>
      <c r="Y815" s="1">
        <v>42592</v>
      </c>
      <c r="Z815">
        <v>391.38</v>
      </c>
      <c r="AB815" s="1">
        <v>42614</v>
      </c>
      <c r="AC815">
        <v>-13</v>
      </c>
    </row>
    <row r="816" spans="2:29" x14ac:dyDescent="0.45">
      <c r="B816" s="1">
        <v>42604</v>
      </c>
      <c r="C816">
        <v>4.75</v>
      </c>
      <c r="E816" s="1">
        <v>42632</v>
      </c>
      <c r="F816">
        <v>76.099999999999994</v>
      </c>
      <c r="H816" t="s">
        <v>1973</v>
      </c>
      <c r="I816">
        <v>1.4078999999999999</v>
      </c>
      <c r="J816">
        <v>0.34927973507395799</v>
      </c>
      <c r="L816" s="1">
        <v>42600</v>
      </c>
      <c r="M816">
        <v>11.43</v>
      </c>
      <c r="O816" s="1">
        <v>42640</v>
      </c>
      <c r="P816">
        <v>1.4078999999999999</v>
      </c>
      <c r="Q816">
        <v>0.999</v>
      </c>
      <c r="R816">
        <v>0.40889999999999999</v>
      </c>
      <c r="T816" t="s">
        <v>1944</v>
      </c>
      <c r="U816">
        <v>2182.2199999999998</v>
      </c>
      <c r="V816">
        <v>5.9911134007729103</v>
      </c>
      <c r="W816">
        <v>9.7498129999999996</v>
      </c>
      <c r="Y816" s="1">
        <v>42591</v>
      </c>
      <c r="Z816">
        <v>388.61</v>
      </c>
      <c r="AB816" s="1">
        <v>42613</v>
      </c>
      <c r="AC816">
        <v>-13.38</v>
      </c>
    </row>
    <row r="817" spans="2:29" x14ac:dyDescent="0.45">
      <c r="B817" s="1">
        <v>42601</v>
      </c>
      <c r="C817">
        <v>4.7699999999999996</v>
      </c>
      <c r="E817" s="1">
        <v>42629</v>
      </c>
      <c r="F817">
        <v>75.599999999999994</v>
      </c>
      <c r="H817" t="s">
        <v>1972</v>
      </c>
      <c r="I817">
        <v>1.4265000000000001</v>
      </c>
      <c r="J817">
        <v>0.34742344480475301</v>
      </c>
      <c r="L817" s="1">
        <v>42599</v>
      </c>
      <c r="M817">
        <v>12.19</v>
      </c>
      <c r="O817" s="1">
        <v>42639</v>
      </c>
      <c r="P817">
        <v>1.4265000000000001</v>
      </c>
      <c r="Q817">
        <v>0.99350000000000005</v>
      </c>
      <c r="R817">
        <v>0.433</v>
      </c>
      <c r="T817" t="s">
        <v>1943</v>
      </c>
      <c r="U817">
        <v>2178.15</v>
      </c>
      <c r="V817">
        <v>7.2432277517718999</v>
      </c>
      <c r="W817">
        <v>9.9454999999999991</v>
      </c>
      <c r="Y817" s="1">
        <v>42590</v>
      </c>
      <c r="Z817">
        <v>391.18900000000002</v>
      </c>
      <c r="AB817" s="1">
        <v>42612</v>
      </c>
      <c r="AC817">
        <v>-14</v>
      </c>
    </row>
    <row r="818" spans="2:29" x14ac:dyDescent="0.45">
      <c r="B818" s="1">
        <v>42600</v>
      </c>
      <c r="C818">
        <v>4.76</v>
      </c>
      <c r="E818" s="1">
        <v>42628</v>
      </c>
      <c r="F818">
        <v>75.7</v>
      </c>
      <c r="H818" t="s">
        <v>1971</v>
      </c>
      <c r="I818">
        <v>1.4630000000000001</v>
      </c>
      <c r="J818">
        <v>0.34861411331155401</v>
      </c>
      <c r="L818" s="1">
        <v>42598</v>
      </c>
      <c r="M818">
        <v>12.64</v>
      </c>
      <c r="O818" s="1">
        <v>42636</v>
      </c>
      <c r="P818">
        <v>1.4630000000000001</v>
      </c>
      <c r="Q818">
        <v>1.016</v>
      </c>
      <c r="R818">
        <v>0.44700000000000001</v>
      </c>
      <c r="T818" t="s">
        <v>1942</v>
      </c>
      <c r="U818">
        <v>2190.15</v>
      </c>
      <c r="V818">
        <v>5.5274470019721997</v>
      </c>
      <c r="W818">
        <v>9.2166250000000005</v>
      </c>
      <c r="Y818" s="1">
        <v>42587</v>
      </c>
      <c r="Z818">
        <v>392.38</v>
      </c>
      <c r="AB818" s="1">
        <v>42611</v>
      </c>
      <c r="AC818">
        <v>-14.5</v>
      </c>
    </row>
    <row r="819" spans="2:29" x14ac:dyDescent="0.45">
      <c r="B819" s="1">
        <v>42599</v>
      </c>
      <c r="C819">
        <v>4.7699999999999996</v>
      </c>
      <c r="E819" s="1">
        <v>42627</v>
      </c>
      <c r="F819">
        <v>73.8</v>
      </c>
      <c r="H819" t="s">
        <v>1970</v>
      </c>
      <c r="I819">
        <v>1.4589000000000001</v>
      </c>
      <c r="J819">
        <v>0.46140045874850899</v>
      </c>
      <c r="L819" s="1">
        <v>42597</v>
      </c>
      <c r="M819">
        <v>11.81</v>
      </c>
      <c r="O819" s="1">
        <v>42635</v>
      </c>
      <c r="P819">
        <v>1.4589000000000001</v>
      </c>
      <c r="Q819">
        <v>1.0255000000000001</v>
      </c>
      <c r="R819">
        <v>0.43340000000000001</v>
      </c>
      <c r="T819" t="s">
        <v>1941</v>
      </c>
      <c r="U819">
        <v>2184.0500000000002</v>
      </c>
      <c r="V819">
        <v>5.16677446146356</v>
      </c>
      <c r="W819">
        <v>9.042313</v>
      </c>
      <c r="Y819" s="1">
        <v>42586</v>
      </c>
      <c r="Z819">
        <v>401.30599999999998</v>
      </c>
      <c r="AB819" s="1">
        <v>42608</v>
      </c>
      <c r="AC819">
        <v>-14.25</v>
      </c>
    </row>
    <row r="820" spans="2:29" x14ac:dyDescent="0.45">
      <c r="B820" s="1">
        <v>42598</v>
      </c>
      <c r="C820">
        <v>4.8600000000000003</v>
      </c>
      <c r="E820" s="1">
        <v>42626</v>
      </c>
      <c r="F820">
        <v>74.8</v>
      </c>
      <c r="H820" t="s">
        <v>1969</v>
      </c>
      <c r="I820">
        <v>1.5037</v>
      </c>
      <c r="J820">
        <v>0.35849014398353402</v>
      </c>
      <c r="L820" s="1">
        <v>42594</v>
      </c>
      <c r="M820">
        <v>11.55</v>
      </c>
      <c r="O820" s="1">
        <v>42634</v>
      </c>
      <c r="P820">
        <v>1.5037</v>
      </c>
      <c r="Q820">
        <v>1.0363</v>
      </c>
      <c r="R820">
        <v>0.46739999999999998</v>
      </c>
      <c r="T820" t="s">
        <v>1940</v>
      </c>
      <c r="U820">
        <v>2185.79</v>
      </c>
      <c r="V820">
        <v>5.18911304622993</v>
      </c>
      <c r="W820">
        <v>9.266375</v>
      </c>
      <c r="Y820" s="1">
        <v>42585</v>
      </c>
      <c r="Z820">
        <v>408.57900000000001</v>
      </c>
      <c r="AB820" s="1">
        <v>42607</v>
      </c>
      <c r="AC820">
        <v>-14</v>
      </c>
    </row>
    <row r="821" spans="2:29" x14ac:dyDescent="0.45">
      <c r="B821" s="1">
        <v>42597</v>
      </c>
      <c r="C821">
        <v>4.79</v>
      </c>
      <c r="E821" s="1">
        <v>42625</v>
      </c>
      <c r="F821">
        <v>73.5</v>
      </c>
      <c r="H821" t="s">
        <v>1968</v>
      </c>
      <c r="I821">
        <v>1.5349999999999999</v>
      </c>
      <c r="J821">
        <v>0.23249283143071101</v>
      </c>
      <c r="L821" s="1">
        <v>42593</v>
      </c>
      <c r="M821">
        <v>11.68</v>
      </c>
      <c r="O821" s="1">
        <v>42633</v>
      </c>
      <c r="P821">
        <v>1.5349999999999999</v>
      </c>
      <c r="Q821">
        <v>1.0373000000000001</v>
      </c>
      <c r="R821">
        <v>0.49769999999999998</v>
      </c>
      <c r="T821" t="s">
        <v>1939</v>
      </c>
      <c r="U821">
        <v>2175.4899999999998</v>
      </c>
      <c r="V821">
        <v>8.1097212517232098</v>
      </c>
      <c r="W821">
        <v>9.5918749999999999</v>
      </c>
      <c r="Y821" s="1">
        <v>42584</v>
      </c>
      <c r="Z821">
        <v>417.38900000000001</v>
      </c>
      <c r="AB821" s="1">
        <v>42606</v>
      </c>
      <c r="AC821">
        <v>-15</v>
      </c>
    </row>
    <row r="822" spans="2:29" x14ac:dyDescent="0.45">
      <c r="B822" s="1">
        <v>42594</v>
      </c>
      <c r="C822">
        <v>4.63</v>
      </c>
      <c r="E822" s="1">
        <v>42622</v>
      </c>
      <c r="F822">
        <v>73.7</v>
      </c>
      <c r="H822" t="s">
        <v>1967</v>
      </c>
      <c r="I822">
        <v>1.546</v>
      </c>
      <c r="J822">
        <v>0.390027776788614</v>
      </c>
      <c r="L822" s="1">
        <v>42592</v>
      </c>
      <c r="M822">
        <v>12.05</v>
      </c>
      <c r="O822" s="1">
        <v>42632</v>
      </c>
      <c r="P822">
        <v>1.546</v>
      </c>
      <c r="Q822">
        <v>1.038</v>
      </c>
      <c r="R822">
        <v>0.50800000000000001</v>
      </c>
      <c r="T822" t="s">
        <v>1938</v>
      </c>
      <c r="U822">
        <v>2181.7399999999998</v>
      </c>
      <c r="V822">
        <v>7.0498389647359003</v>
      </c>
      <c r="W822">
        <v>9.063625</v>
      </c>
      <c r="Y822" s="1">
        <v>42583</v>
      </c>
      <c r="Z822">
        <v>410.24900000000002</v>
      </c>
      <c r="AB822" s="1">
        <v>42605</v>
      </c>
      <c r="AC822">
        <v>-14.5</v>
      </c>
    </row>
    <row r="823" spans="2:29" x14ac:dyDescent="0.45">
      <c r="B823" s="1">
        <v>42593</v>
      </c>
      <c r="C823">
        <v>4.74</v>
      </c>
      <c r="E823" s="1">
        <v>42621</v>
      </c>
      <c r="F823">
        <v>71.3</v>
      </c>
      <c r="H823" t="s">
        <v>1966</v>
      </c>
      <c r="I823">
        <v>1.5249999999999999</v>
      </c>
      <c r="J823">
        <v>0.63737743919909995</v>
      </c>
      <c r="L823" s="1">
        <v>42591</v>
      </c>
      <c r="M823">
        <v>11.66</v>
      </c>
      <c r="O823" s="1">
        <v>42629</v>
      </c>
      <c r="P823">
        <v>1.5249999999999999</v>
      </c>
      <c r="Q823">
        <v>1.0154000000000001</v>
      </c>
      <c r="R823">
        <v>0.50960000000000005</v>
      </c>
      <c r="T823" t="s">
        <v>1937</v>
      </c>
      <c r="U823">
        <v>2180.89</v>
      </c>
      <c r="V823">
        <v>6.8280013883955002</v>
      </c>
      <c r="W823">
        <v>9.0050000000000008</v>
      </c>
      <c r="Y823" s="1">
        <v>42580</v>
      </c>
      <c r="Z823">
        <v>394.70600000000002</v>
      </c>
      <c r="AB823" s="1">
        <v>42604</v>
      </c>
      <c r="AC823">
        <v>-14.25</v>
      </c>
    </row>
    <row r="824" spans="2:29" x14ac:dyDescent="0.45">
      <c r="B824" s="1">
        <v>42592</v>
      </c>
      <c r="C824">
        <v>4.62</v>
      </c>
      <c r="E824" s="1">
        <v>42620</v>
      </c>
      <c r="F824">
        <v>69.900000000000006</v>
      </c>
      <c r="H824" t="s">
        <v>1965</v>
      </c>
      <c r="I824">
        <v>1.5209999999999999</v>
      </c>
      <c r="J824">
        <v>0.66193623811764202</v>
      </c>
      <c r="L824" s="1">
        <v>42590</v>
      </c>
      <c r="M824">
        <v>11.5</v>
      </c>
      <c r="O824" s="1">
        <v>42628</v>
      </c>
      <c r="P824">
        <v>1.5209999999999999</v>
      </c>
      <c r="Q824">
        <v>0.98919999999999997</v>
      </c>
      <c r="R824">
        <v>0.53180000000000005</v>
      </c>
      <c r="T824" t="s">
        <v>1936</v>
      </c>
      <c r="U824">
        <v>2182.87</v>
      </c>
      <c r="V824">
        <v>10.040383381909001</v>
      </c>
      <c r="W824">
        <v>8.9721879999999992</v>
      </c>
      <c r="Y824" s="1">
        <v>42579</v>
      </c>
      <c r="Z824">
        <v>404.15699999999998</v>
      </c>
      <c r="AB824" s="1">
        <v>42601</v>
      </c>
      <c r="AC824">
        <v>-13.75</v>
      </c>
    </row>
    <row r="825" spans="2:29" x14ac:dyDescent="0.45">
      <c r="B825" s="1">
        <v>42591</v>
      </c>
      <c r="C825">
        <v>4.6500000000000004</v>
      </c>
      <c r="E825" s="1">
        <v>42619</v>
      </c>
      <c r="F825">
        <v>70.732699999999994</v>
      </c>
      <c r="H825" t="s">
        <v>1964</v>
      </c>
      <c r="I825">
        <v>1.5285</v>
      </c>
      <c r="J825">
        <v>0.89954807171897999</v>
      </c>
      <c r="L825" s="1">
        <v>42587</v>
      </c>
      <c r="M825">
        <v>11.39</v>
      </c>
      <c r="O825" s="1">
        <v>42627</v>
      </c>
      <c r="P825">
        <v>1.5285</v>
      </c>
      <c r="Q825">
        <v>1.0092000000000001</v>
      </c>
      <c r="R825">
        <v>0.51929999999999998</v>
      </c>
      <c r="T825" t="s">
        <v>1935</v>
      </c>
      <c r="U825">
        <v>2164.25</v>
      </c>
      <c r="V825">
        <v>6.4183948262807196</v>
      </c>
      <c r="W825">
        <v>10.160310000000001</v>
      </c>
      <c r="Y825" s="1">
        <v>42578</v>
      </c>
      <c r="Z825">
        <v>397.13400000000001</v>
      </c>
      <c r="AB825" s="1">
        <v>42600</v>
      </c>
      <c r="AC825">
        <v>-12.38</v>
      </c>
    </row>
    <row r="826" spans="2:29" x14ac:dyDescent="0.45">
      <c r="B826" s="1">
        <v>42590</v>
      </c>
      <c r="C826">
        <v>4.83</v>
      </c>
      <c r="E826" s="1">
        <v>42618</v>
      </c>
      <c r="F826">
        <v>72</v>
      </c>
      <c r="H826" t="s">
        <v>1963</v>
      </c>
      <c r="I826">
        <v>1.5649999999999999</v>
      </c>
      <c r="J826">
        <v>0.67585511267825404</v>
      </c>
      <c r="L826" s="1">
        <v>42586</v>
      </c>
      <c r="M826">
        <v>12.42</v>
      </c>
      <c r="O826" s="1">
        <v>42626</v>
      </c>
      <c r="P826">
        <v>1.5649999999999999</v>
      </c>
      <c r="Q826">
        <v>1.0409999999999999</v>
      </c>
      <c r="R826">
        <v>0.52400000000000002</v>
      </c>
      <c r="T826" t="s">
        <v>1934</v>
      </c>
      <c r="U826">
        <v>2163.79</v>
      </c>
      <c r="V826">
        <v>6.7580906309102202</v>
      </c>
      <c r="W826">
        <v>10.389810000000001</v>
      </c>
      <c r="Y826" s="1">
        <v>42577</v>
      </c>
      <c r="Z826">
        <v>401.548</v>
      </c>
      <c r="AB826" s="1">
        <v>42599</v>
      </c>
      <c r="AC826">
        <v>-12.75</v>
      </c>
    </row>
    <row r="827" spans="2:29" x14ac:dyDescent="0.45">
      <c r="B827" s="1">
        <v>42587</v>
      </c>
      <c r="C827">
        <v>4.8</v>
      </c>
      <c r="E827" s="1">
        <v>42615</v>
      </c>
      <c r="F827">
        <v>72.292599999999993</v>
      </c>
      <c r="H827" t="s">
        <v>1962</v>
      </c>
      <c r="I827">
        <v>1.5069999999999999</v>
      </c>
      <c r="J827">
        <v>0.72812067452220397</v>
      </c>
      <c r="L827" s="1">
        <v>42585</v>
      </c>
      <c r="M827">
        <v>12.86</v>
      </c>
      <c r="O827" s="1">
        <v>42625</v>
      </c>
      <c r="P827">
        <v>1.5069999999999999</v>
      </c>
      <c r="Q827">
        <v>1.0255000000000001</v>
      </c>
      <c r="R827">
        <v>0.48149999999999998</v>
      </c>
      <c r="T827" t="s">
        <v>1933</v>
      </c>
      <c r="U827">
        <v>2157.0300000000002</v>
      </c>
      <c r="V827">
        <v>6.08311888078482</v>
      </c>
      <c r="W827">
        <v>11.04669</v>
      </c>
      <c r="Y827" s="1">
        <v>42576</v>
      </c>
      <c r="Z827">
        <v>395.476</v>
      </c>
      <c r="AB827" s="1">
        <v>42598</v>
      </c>
      <c r="AC827">
        <v>-13.75</v>
      </c>
    </row>
    <row r="828" spans="2:29" x14ac:dyDescent="0.45">
      <c r="B828" s="1">
        <v>42586</v>
      </c>
      <c r="C828">
        <v>4.8</v>
      </c>
      <c r="E828" s="1">
        <v>42614</v>
      </c>
      <c r="F828">
        <v>72.7</v>
      </c>
      <c r="H828" t="s">
        <v>1961</v>
      </c>
      <c r="I828">
        <v>1.5245</v>
      </c>
      <c r="J828">
        <v>1.04291788586958</v>
      </c>
      <c r="L828" s="1">
        <v>42584</v>
      </c>
      <c r="M828">
        <v>13.37</v>
      </c>
      <c r="O828" s="1">
        <v>42622</v>
      </c>
      <c r="P828">
        <v>1.5245</v>
      </c>
      <c r="Q828">
        <v>1.0509999999999999</v>
      </c>
      <c r="R828">
        <v>0.47349999999999998</v>
      </c>
      <c r="T828" t="s">
        <v>1932</v>
      </c>
      <c r="U828">
        <v>2170.84</v>
      </c>
      <c r="V828">
        <v>2.6558856021695898</v>
      </c>
      <c r="W828">
        <v>9.9451250000000009</v>
      </c>
      <c r="Y828" s="1">
        <v>42573</v>
      </c>
      <c r="Z828">
        <v>387.24700000000001</v>
      </c>
      <c r="AB828" s="1">
        <v>42597</v>
      </c>
      <c r="AC828">
        <v>-12.25</v>
      </c>
    </row>
    <row r="829" spans="2:29" x14ac:dyDescent="0.45">
      <c r="B829" s="1">
        <v>42585</v>
      </c>
      <c r="C829">
        <v>4.93</v>
      </c>
      <c r="E829" s="1">
        <v>42613</v>
      </c>
      <c r="F829">
        <v>73.009</v>
      </c>
      <c r="H829" t="s">
        <v>1960</v>
      </c>
      <c r="I829">
        <v>1.4471000000000001</v>
      </c>
      <c r="J829">
        <v>0.81754354624081205</v>
      </c>
      <c r="L829" s="1">
        <v>42583</v>
      </c>
      <c r="M829">
        <v>12.44</v>
      </c>
      <c r="O829" s="1">
        <v>42621</v>
      </c>
      <c r="P829">
        <v>1.4471000000000001</v>
      </c>
      <c r="Q829">
        <v>1.0293000000000001</v>
      </c>
      <c r="R829">
        <v>0.4178</v>
      </c>
      <c r="T829" t="s">
        <v>1931</v>
      </c>
      <c r="U829">
        <v>2173.6</v>
      </c>
      <c r="V829">
        <v>2.1602253722820701</v>
      </c>
      <c r="W829">
        <v>9.4901250000000008</v>
      </c>
      <c r="Y829" s="1">
        <v>42572</v>
      </c>
      <c r="Z829">
        <v>392.86900000000003</v>
      </c>
      <c r="AB829" s="1">
        <v>42594</v>
      </c>
      <c r="AC829">
        <v>-11.5</v>
      </c>
    </row>
    <row r="830" spans="2:29" x14ac:dyDescent="0.45">
      <c r="B830" s="1">
        <v>42584</v>
      </c>
      <c r="C830">
        <v>4.91</v>
      </c>
      <c r="E830" s="1">
        <v>42612</v>
      </c>
      <c r="F830">
        <v>72.5869</v>
      </c>
      <c r="H830" t="s">
        <v>1959</v>
      </c>
      <c r="I830">
        <v>1.3897999999999999</v>
      </c>
      <c r="J830">
        <v>0.61734366442039501</v>
      </c>
      <c r="L830" s="1">
        <v>42580</v>
      </c>
      <c r="M830">
        <v>11.87</v>
      </c>
      <c r="O830" s="1">
        <v>42620</v>
      </c>
      <c r="P830">
        <v>1.3897999999999999</v>
      </c>
      <c r="Q830">
        <v>0.98929999999999996</v>
      </c>
      <c r="R830">
        <v>0.40050000000000002</v>
      </c>
      <c r="T830" t="s">
        <v>1930</v>
      </c>
      <c r="U830">
        <v>2170.06</v>
      </c>
      <c r="V830">
        <v>3.2122760912567001</v>
      </c>
      <c r="W830">
        <v>10.341189999999999</v>
      </c>
      <c r="Y830" s="1">
        <v>42571</v>
      </c>
      <c r="Z830">
        <v>387.64800000000002</v>
      </c>
      <c r="AB830" s="1">
        <v>42593</v>
      </c>
      <c r="AC830">
        <v>-11.75</v>
      </c>
    </row>
    <row r="831" spans="2:29" x14ac:dyDescent="0.45">
      <c r="B831" s="1">
        <v>42583</v>
      </c>
      <c r="C831">
        <v>4.74</v>
      </c>
      <c r="E831" s="1">
        <v>42611</v>
      </c>
      <c r="F831">
        <v>71.599999999999994</v>
      </c>
      <c r="H831" t="s">
        <v>1958</v>
      </c>
      <c r="I831">
        <v>1.3893</v>
      </c>
      <c r="J831">
        <v>0.60558290101356105</v>
      </c>
      <c r="L831" s="1">
        <v>42579</v>
      </c>
      <c r="M831">
        <v>12.72</v>
      </c>
      <c r="O831" s="1">
        <v>42619</v>
      </c>
      <c r="P831">
        <v>1.3893</v>
      </c>
      <c r="Q831">
        <v>0.98329999999999995</v>
      </c>
      <c r="R831">
        <v>0.40600000000000003</v>
      </c>
      <c r="T831" t="s">
        <v>1929</v>
      </c>
      <c r="U831">
        <v>2166.58</v>
      </c>
      <c r="V831">
        <v>5.1981100190649601</v>
      </c>
      <c r="W831">
        <v>10.33131</v>
      </c>
      <c r="Y831" s="1">
        <v>42570</v>
      </c>
      <c r="Z831">
        <v>389.94900000000001</v>
      </c>
      <c r="AB831" s="1">
        <v>42592</v>
      </c>
      <c r="AC831">
        <v>-11.13</v>
      </c>
    </row>
    <row r="832" spans="2:29" x14ac:dyDescent="0.45">
      <c r="B832" s="1">
        <v>42580</v>
      </c>
      <c r="C832">
        <v>4.78</v>
      </c>
      <c r="E832" s="1">
        <v>42608</v>
      </c>
      <c r="F832">
        <v>71.599400000000003</v>
      </c>
      <c r="H832" t="s">
        <v>1957</v>
      </c>
      <c r="I832">
        <v>1.456</v>
      </c>
      <c r="J832">
        <v>0.262217212758179</v>
      </c>
      <c r="L832" s="1">
        <v>42578</v>
      </c>
      <c r="M832">
        <v>12.83</v>
      </c>
      <c r="O832" s="1">
        <v>42618</v>
      </c>
      <c r="P832">
        <v>1.456</v>
      </c>
      <c r="Q832">
        <v>1.0429999999999999</v>
      </c>
      <c r="R832">
        <v>0.41299999999999998</v>
      </c>
      <c r="T832" t="s">
        <v>1928</v>
      </c>
      <c r="U832">
        <v>2169.1799999999998</v>
      </c>
      <c r="V832">
        <v>6.0447678908423903</v>
      </c>
      <c r="W832">
        <v>10.59088</v>
      </c>
      <c r="Y832" s="1">
        <v>42569</v>
      </c>
      <c r="Z832">
        <v>389.98500000000001</v>
      </c>
      <c r="AB832" s="1">
        <v>42591</v>
      </c>
      <c r="AC832">
        <v>-11</v>
      </c>
    </row>
    <row r="833" spans="2:29" x14ac:dyDescent="0.45">
      <c r="B833" s="1">
        <v>42579</v>
      </c>
      <c r="C833">
        <v>4.99</v>
      </c>
      <c r="E833" s="1">
        <v>42607</v>
      </c>
      <c r="F833">
        <v>71.7</v>
      </c>
      <c r="H833" t="s">
        <v>1956</v>
      </c>
      <c r="I833">
        <v>1.4618</v>
      </c>
      <c r="J833">
        <v>0.22375924561903901</v>
      </c>
      <c r="L833" s="1">
        <v>42577</v>
      </c>
      <c r="M833">
        <v>13.05</v>
      </c>
      <c r="O833" s="1">
        <v>42615</v>
      </c>
      <c r="P833">
        <v>1.4618</v>
      </c>
      <c r="Q833">
        <v>1.0395000000000001</v>
      </c>
      <c r="R833">
        <v>0.42230000000000001</v>
      </c>
      <c r="T833" t="s">
        <v>1927</v>
      </c>
      <c r="U833">
        <v>2168.48</v>
      </c>
      <c r="V833">
        <v>7.2002495670900304</v>
      </c>
      <c r="W833">
        <v>10.490500000000001</v>
      </c>
      <c r="Y833" s="1">
        <v>42566</v>
      </c>
      <c r="Z833">
        <v>392.19299999999998</v>
      </c>
      <c r="AB833" s="1">
        <v>42590</v>
      </c>
      <c r="AC833">
        <v>-10.5</v>
      </c>
    </row>
    <row r="834" spans="2:29" x14ac:dyDescent="0.45">
      <c r="B834" s="1">
        <v>42578</v>
      </c>
      <c r="C834">
        <v>5.08</v>
      </c>
      <c r="E834" s="1">
        <v>42606</v>
      </c>
      <c r="F834">
        <v>70.900000000000006</v>
      </c>
      <c r="H834" t="s">
        <v>1955</v>
      </c>
      <c r="I834">
        <v>1.4390000000000001</v>
      </c>
      <c r="J834">
        <v>0.68363128463619505</v>
      </c>
      <c r="L834" s="1">
        <v>42576</v>
      </c>
      <c r="M834">
        <v>12.87</v>
      </c>
      <c r="O834" s="1">
        <v>42614</v>
      </c>
      <c r="P834">
        <v>1.4390000000000001</v>
      </c>
      <c r="Q834">
        <v>1.0347999999999999</v>
      </c>
      <c r="R834">
        <v>0.4042</v>
      </c>
      <c r="T834" t="s">
        <v>1926</v>
      </c>
      <c r="U834">
        <v>2175.0300000000002</v>
      </c>
      <c r="V834">
        <v>6.6122299970972698</v>
      </c>
      <c r="W834">
        <v>9.6933749999999996</v>
      </c>
      <c r="Y834" s="1">
        <v>42565</v>
      </c>
      <c r="Z834">
        <v>391.322</v>
      </c>
      <c r="AB834" s="1">
        <v>42587</v>
      </c>
      <c r="AC834">
        <v>-11</v>
      </c>
    </row>
    <row r="835" spans="2:29" x14ac:dyDescent="0.45">
      <c r="B835" s="1">
        <v>42577</v>
      </c>
      <c r="C835">
        <v>5.01</v>
      </c>
      <c r="E835" s="1">
        <v>42605</v>
      </c>
      <c r="F835">
        <v>70.703800000000001</v>
      </c>
      <c r="H835" t="s">
        <v>1954</v>
      </c>
      <c r="I835">
        <v>1.4472</v>
      </c>
      <c r="J835">
        <v>0.86800467548663995</v>
      </c>
      <c r="L835" s="1">
        <v>42573</v>
      </c>
      <c r="M835">
        <v>12.02</v>
      </c>
      <c r="O835" s="1">
        <v>42613</v>
      </c>
      <c r="P835">
        <v>1.4472</v>
      </c>
      <c r="Q835">
        <v>1.0523</v>
      </c>
      <c r="R835">
        <v>0.39489999999999997</v>
      </c>
      <c r="T835" t="s">
        <v>1925</v>
      </c>
      <c r="U835">
        <v>2165.17</v>
      </c>
      <c r="V835">
        <v>5.7652537363976801</v>
      </c>
      <c r="W835">
        <v>10.45119</v>
      </c>
      <c r="Y835" s="1">
        <v>42564</v>
      </c>
      <c r="Z835">
        <v>389.887</v>
      </c>
      <c r="AB835" s="1">
        <v>42586</v>
      </c>
      <c r="AC835">
        <v>-10.63</v>
      </c>
    </row>
    <row r="836" spans="2:29" x14ac:dyDescent="0.45">
      <c r="B836" s="1">
        <v>42576</v>
      </c>
      <c r="C836">
        <v>5.01</v>
      </c>
      <c r="E836" s="1">
        <v>42604</v>
      </c>
      <c r="F836">
        <v>71.896000000000001</v>
      </c>
      <c r="H836" t="s">
        <v>1953</v>
      </c>
      <c r="I836">
        <v>1.4279999999999999</v>
      </c>
      <c r="J836">
        <v>0.87467570180800902</v>
      </c>
      <c r="L836" s="1">
        <v>42572</v>
      </c>
      <c r="M836">
        <v>12.74</v>
      </c>
      <c r="O836" s="1">
        <v>42612</v>
      </c>
      <c r="P836">
        <v>1.4279999999999999</v>
      </c>
      <c r="Q836">
        <v>1.0365</v>
      </c>
      <c r="R836">
        <v>0.39150000000000001</v>
      </c>
      <c r="T836" t="s">
        <v>1924</v>
      </c>
      <c r="U836">
        <v>2173.02</v>
      </c>
      <c r="V836">
        <v>4.3840770085128202</v>
      </c>
      <c r="W836">
        <v>9.6786250000000003</v>
      </c>
      <c r="Y836" s="1">
        <v>42563</v>
      </c>
      <c r="Z836">
        <v>387.89100000000002</v>
      </c>
      <c r="AB836" s="1">
        <v>42585</v>
      </c>
      <c r="AC836">
        <v>-10.75</v>
      </c>
    </row>
    <row r="837" spans="2:29" x14ac:dyDescent="0.45">
      <c r="B837" s="1">
        <v>42573</v>
      </c>
      <c r="C837">
        <v>5.03</v>
      </c>
      <c r="E837" s="1">
        <v>42601</v>
      </c>
      <c r="F837">
        <v>72.400000000000006</v>
      </c>
      <c r="H837" t="s">
        <v>1952</v>
      </c>
      <c r="I837">
        <v>1.4148000000000001</v>
      </c>
      <c r="J837">
        <v>0.87346107526323102</v>
      </c>
      <c r="L837" s="1">
        <v>42571</v>
      </c>
      <c r="M837">
        <v>11.77</v>
      </c>
      <c r="O837" s="1">
        <v>42611</v>
      </c>
      <c r="P837">
        <v>1.4148000000000001</v>
      </c>
      <c r="Q837">
        <v>1.0322</v>
      </c>
      <c r="R837">
        <v>0.3826</v>
      </c>
      <c r="T837" t="s">
        <v>1923</v>
      </c>
      <c r="U837">
        <v>2163.7800000000002</v>
      </c>
      <c r="V837">
        <v>5.0295105212859097</v>
      </c>
      <c r="W837">
        <v>9.7256879999999999</v>
      </c>
      <c r="Y837" s="1">
        <v>42562</v>
      </c>
      <c r="Z837">
        <v>399.51</v>
      </c>
      <c r="AB837" s="1">
        <v>42584</v>
      </c>
      <c r="AC837">
        <v>-10.75</v>
      </c>
    </row>
    <row r="838" spans="2:29" x14ac:dyDescent="0.45">
      <c r="B838" s="1">
        <v>42572</v>
      </c>
      <c r="C838">
        <v>5.17</v>
      </c>
      <c r="E838" s="1">
        <v>42600</v>
      </c>
      <c r="F838">
        <v>72.2</v>
      </c>
      <c r="H838" t="s">
        <v>1951</v>
      </c>
      <c r="I838">
        <v>1.4882</v>
      </c>
      <c r="J838">
        <v>0.365784613308617</v>
      </c>
      <c r="L838" s="1">
        <v>42570</v>
      </c>
      <c r="M838">
        <v>11.97</v>
      </c>
      <c r="O838" s="1">
        <v>42608</v>
      </c>
      <c r="P838">
        <v>1.4882</v>
      </c>
      <c r="Q838">
        <v>1.0662</v>
      </c>
      <c r="R838">
        <v>0.42199999999999999</v>
      </c>
      <c r="T838" t="s">
        <v>1922</v>
      </c>
      <c r="U838">
        <v>2166.89</v>
      </c>
      <c r="V838">
        <v>4.4055721874662899</v>
      </c>
      <c r="W838">
        <v>10.05569</v>
      </c>
      <c r="Y838" s="1">
        <v>42559</v>
      </c>
      <c r="Z838">
        <v>406.09500000000003</v>
      </c>
      <c r="AB838" s="1">
        <v>42583</v>
      </c>
      <c r="AC838">
        <v>-10.5</v>
      </c>
    </row>
    <row r="839" spans="2:29" x14ac:dyDescent="0.45">
      <c r="B839" s="1">
        <v>42571</v>
      </c>
      <c r="C839">
        <v>5.0999999999999996</v>
      </c>
      <c r="E839" s="1">
        <v>42599</v>
      </c>
      <c r="F839">
        <v>72.2</v>
      </c>
      <c r="H839" t="s">
        <v>1950</v>
      </c>
      <c r="I839">
        <v>1.4353</v>
      </c>
      <c r="J839">
        <v>0.45561648711754699</v>
      </c>
      <c r="L839" s="1">
        <v>42569</v>
      </c>
      <c r="M839">
        <v>12.44</v>
      </c>
      <c r="O839" s="1">
        <v>42607</v>
      </c>
      <c r="P839">
        <v>1.4353</v>
      </c>
      <c r="Q839">
        <v>1.0149999999999999</v>
      </c>
      <c r="R839">
        <v>0.42030000000000001</v>
      </c>
      <c r="T839" t="s">
        <v>1921</v>
      </c>
      <c r="U839">
        <v>2161.7399999999998</v>
      </c>
      <c r="V839">
        <v>6.2095714737310299</v>
      </c>
      <c r="W839">
        <v>10.08588</v>
      </c>
      <c r="Y839" s="1">
        <v>42558</v>
      </c>
      <c r="Z839">
        <v>424.29899999999998</v>
      </c>
      <c r="AB839" s="1">
        <v>42580</v>
      </c>
      <c r="AC839">
        <v>-10.25</v>
      </c>
    </row>
    <row r="840" spans="2:29" x14ac:dyDescent="0.45">
      <c r="B840" s="1">
        <v>42570</v>
      </c>
      <c r="C840">
        <v>5.09</v>
      </c>
      <c r="E840" s="1">
        <v>42598</v>
      </c>
      <c r="F840">
        <v>72.7</v>
      </c>
      <c r="H840" t="s">
        <v>1949</v>
      </c>
      <c r="I840">
        <v>1.4123000000000001</v>
      </c>
      <c r="J840">
        <v>0.48647314074537201</v>
      </c>
      <c r="L840" s="1">
        <v>42566</v>
      </c>
      <c r="M840">
        <v>12.67</v>
      </c>
      <c r="O840" s="1">
        <v>42606</v>
      </c>
      <c r="P840">
        <v>1.4123000000000001</v>
      </c>
      <c r="Q840">
        <v>0.98850000000000005</v>
      </c>
      <c r="R840">
        <v>0.42380000000000001</v>
      </c>
      <c r="T840" t="s">
        <v>1920</v>
      </c>
      <c r="U840">
        <v>2163.75</v>
      </c>
      <c r="V840">
        <v>4.7234645653446803</v>
      </c>
      <c r="W840">
        <v>10.336869999999999</v>
      </c>
      <c r="Y840" s="1">
        <v>42557</v>
      </c>
      <c r="Z840">
        <v>424.79399999999998</v>
      </c>
      <c r="AB840" s="1">
        <v>42579</v>
      </c>
      <c r="AC840">
        <v>-10.5</v>
      </c>
    </row>
    <row r="841" spans="2:29" x14ac:dyDescent="0.45">
      <c r="B841" s="1">
        <v>42569</v>
      </c>
      <c r="C841">
        <v>5.23</v>
      </c>
      <c r="E841" s="1">
        <v>42597</v>
      </c>
      <c r="F841">
        <v>72.945800000000006</v>
      </c>
      <c r="H841" t="s">
        <v>1948</v>
      </c>
      <c r="I841">
        <v>1.4005000000000001</v>
      </c>
      <c r="J841">
        <v>0.47109899879607697</v>
      </c>
      <c r="L841" s="1">
        <v>42565</v>
      </c>
      <c r="M841">
        <v>12.82</v>
      </c>
      <c r="O841" s="1">
        <v>42605</v>
      </c>
      <c r="P841">
        <v>1.4005000000000001</v>
      </c>
      <c r="Q841">
        <v>0.99970000000000003</v>
      </c>
      <c r="R841">
        <v>0.40079999999999999</v>
      </c>
      <c r="T841" t="s">
        <v>1919</v>
      </c>
      <c r="U841">
        <v>2152.4299999999998</v>
      </c>
      <c r="V841">
        <v>10.405554407372801</v>
      </c>
      <c r="W841">
        <v>10.43613</v>
      </c>
      <c r="Y841" s="1">
        <v>42556</v>
      </c>
      <c r="Z841">
        <v>432.37599999999998</v>
      </c>
      <c r="AB841" s="1">
        <v>42578</v>
      </c>
      <c r="AC841">
        <v>-9.5</v>
      </c>
    </row>
    <row r="842" spans="2:29" x14ac:dyDescent="0.45">
      <c r="B842" s="1">
        <v>42566</v>
      </c>
      <c r="C842">
        <v>5.25</v>
      </c>
      <c r="E842" s="1">
        <v>42594</v>
      </c>
      <c r="F842">
        <v>72.179199999999994</v>
      </c>
      <c r="H842" t="s">
        <v>1947</v>
      </c>
      <c r="I842">
        <v>1.4005000000000001</v>
      </c>
      <c r="J842">
        <v>0.47256844301469503</v>
      </c>
      <c r="L842" s="1">
        <v>42564</v>
      </c>
      <c r="M842">
        <v>13.04</v>
      </c>
      <c r="O842" s="1">
        <v>42604</v>
      </c>
      <c r="P842">
        <v>1.4005000000000001</v>
      </c>
      <c r="Q842">
        <v>0.99399999999999999</v>
      </c>
      <c r="R842">
        <v>0.40649999999999997</v>
      </c>
      <c r="T842" t="s">
        <v>1918</v>
      </c>
      <c r="U842">
        <v>2152.14</v>
      </c>
      <c r="V842">
        <v>10.9495875289333</v>
      </c>
      <c r="W842">
        <v>10.68919</v>
      </c>
      <c r="Y842" s="1">
        <v>42552</v>
      </c>
      <c r="Z842">
        <v>425.452</v>
      </c>
      <c r="AB842" s="1">
        <v>42577</v>
      </c>
      <c r="AC842">
        <v>-9.75</v>
      </c>
    </row>
    <row r="843" spans="2:29" x14ac:dyDescent="0.45">
      <c r="B843" s="1">
        <v>42565</v>
      </c>
      <c r="C843">
        <v>5.3</v>
      </c>
      <c r="E843" s="1">
        <v>42593</v>
      </c>
      <c r="F843">
        <v>72.5</v>
      </c>
      <c r="H843" t="s">
        <v>1946</v>
      </c>
      <c r="I843">
        <v>1.4421999999999999</v>
      </c>
      <c r="J843">
        <v>0.322042207378682</v>
      </c>
      <c r="L843" s="1">
        <v>42563</v>
      </c>
      <c r="M843">
        <v>13.55</v>
      </c>
      <c r="O843" s="1">
        <v>42601</v>
      </c>
      <c r="P843">
        <v>1.4421999999999999</v>
      </c>
      <c r="Q843">
        <v>1.0009999999999999</v>
      </c>
      <c r="R843">
        <v>0.44119999999999998</v>
      </c>
      <c r="T843" t="s">
        <v>1917</v>
      </c>
      <c r="U843">
        <v>2137.16</v>
      </c>
      <c r="V843">
        <v>10.922967247655199</v>
      </c>
      <c r="W843">
        <v>10.961880000000001</v>
      </c>
      <c r="Y843" s="1">
        <v>42551</v>
      </c>
      <c r="Z843">
        <v>424.66300000000001</v>
      </c>
      <c r="AB843" s="1">
        <v>42576</v>
      </c>
      <c r="AC843">
        <v>-8.75</v>
      </c>
    </row>
    <row r="844" spans="2:29" x14ac:dyDescent="0.45">
      <c r="B844" s="1">
        <v>42564</v>
      </c>
      <c r="C844">
        <v>5.27</v>
      </c>
      <c r="E844" s="1">
        <v>42592</v>
      </c>
      <c r="F844">
        <v>71.3</v>
      </c>
      <c r="H844" t="s">
        <v>1945</v>
      </c>
      <c r="I844">
        <v>1.413</v>
      </c>
      <c r="J844">
        <v>0.38443248215172299</v>
      </c>
      <c r="L844" s="1">
        <v>42562</v>
      </c>
      <c r="M844">
        <v>13.54</v>
      </c>
      <c r="O844" s="1">
        <v>42600</v>
      </c>
      <c r="P844">
        <v>1.413</v>
      </c>
      <c r="Q844">
        <v>0.96150000000000002</v>
      </c>
      <c r="R844">
        <v>0.45150000000000001</v>
      </c>
      <c r="T844" t="s">
        <v>1916</v>
      </c>
      <c r="U844">
        <v>2129.9</v>
      </c>
      <c r="V844">
        <v>15.157606418122199</v>
      </c>
      <c r="W844">
        <v>10.61313</v>
      </c>
      <c r="Y844" s="1">
        <v>42550</v>
      </c>
      <c r="Z844">
        <v>434.25599999999997</v>
      </c>
      <c r="AB844" s="1">
        <v>42573</v>
      </c>
      <c r="AC844">
        <v>-8.75</v>
      </c>
    </row>
    <row r="845" spans="2:29" x14ac:dyDescent="0.45">
      <c r="B845" s="1">
        <v>42563</v>
      </c>
      <c r="C845">
        <v>5.18</v>
      </c>
      <c r="E845" s="1">
        <v>42591</v>
      </c>
      <c r="F845">
        <v>72.289299999999997</v>
      </c>
      <c r="H845" t="s">
        <v>1944</v>
      </c>
      <c r="I845">
        <v>1.4225000000000001</v>
      </c>
      <c r="J845">
        <v>0.55726630378422803</v>
      </c>
      <c r="L845" s="1">
        <v>42559</v>
      </c>
      <c r="M845">
        <v>13.2</v>
      </c>
      <c r="O845" s="1">
        <v>42599</v>
      </c>
      <c r="P845">
        <v>1.4225000000000001</v>
      </c>
      <c r="Q845">
        <v>0.97599999999999998</v>
      </c>
      <c r="R845">
        <v>0.44650000000000001</v>
      </c>
      <c r="T845" t="s">
        <v>1915</v>
      </c>
      <c r="U845">
        <v>2097.9</v>
      </c>
      <c r="V845">
        <v>8.3375981030025699</v>
      </c>
      <c r="W845">
        <v>12.239000000000001</v>
      </c>
      <c r="Y845" s="1">
        <v>42549</v>
      </c>
      <c r="Z845">
        <v>456.161</v>
      </c>
      <c r="AB845" s="1">
        <v>42572</v>
      </c>
      <c r="AC845">
        <v>-8.6300000000000008</v>
      </c>
    </row>
    <row r="846" spans="2:29" x14ac:dyDescent="0.45">
      <c r="B846" s="1">
        <v>42562</v>
      </c>
      <c r="C846">
        <v>5.19</v>
      </c>
      <c r="E846" s="1">
        <v>42590</v>
      </c>
      <c r="F846">
        <v>73.3</v>
      </c>
      <c r="H846" t="s">
        <v>1943</v>
      </c>
      <c r="I846">
        <v>1.4384999999999999</v>
      </c>
      <c r="J846">
        <v>0.66671118184713496</v>
      </c>
      <c r="L846" s="1">
        <v>42558</v>
      </c>
      <c r="M846">
        <v>14.76</v>
      </c>
      <c r="O846" s="1">
        <v>42598</v>
      </c>
      <c r="P846">
        <v>1.4384999999999999</v>
      </c>
      <c r="Q846">
        <v>0.97829999999999995</v>
      </c>
      <c r="R846">
        <v>0.4602</v>
      </c>
      <c r="T846" t="s">
        <v>1914</v>
      </c>
      <c r="U846">
        <v>2099.73</v>
      </c>
      <c r="V846">
        <v>13.581225418748</v>
      </c>
      <c r="W846">
        <v>12.724690000000001</v>
      </c>
      <c r="Y846" s="1">
        <v>42548</v>
      </c>
      <c r="Z846">
        <v>478.68599999999998</v>
      </c>
      <c r="AB846" s="1">
        <v>42571</v>
      </c>
      <c r="AC846">
        <v>-12.25</v>
      </c>
    </row>
    <row r="847" spans="2:29" x14ac:dyDescent="0.45">
      <c r="B847" s="1">
        <v>42559</v>
      </c>
      <c r="C847">
        <v>5.77</v>
      </c>
      <c r="E847" s="1">
        <v>42587</v>
      </c>
      <c r="F847">
        <v>72.8</v>
      </c>
      <c r="H847" t="s">
        <v>1942</v>
      </c>
      <c r="I847">
        <v>1.4355</v>
      </c>
      <c r="J847">
        <v>0.79549552690969605</v>
      </c>
      <c r="L847" s="1">
        <v>42557</v>
      </c>
      <c r="M847">
        <v>14.96</v>
      </c>
      <c r="O847" s="1">
        <v>42597</v>
      </c>
      <c r="P847">
        <v>1.4355</v>
      </c>
      <c r="Q847">
        <v>0.95950000000000002</v>
      </c>
      <c r="R847">
        <v>0.47599999999999998</v>
      </c>
      <c r="T847" t="s">
        <v>1913</v>
      </c>
      <c r="U847">
        <v>2088.5500000000002</v>
      </c>
      <c r="V847">
        <v>17.565345887391299</v>
      </c>
      <c r="W847">
        <v>13.08488</v>
      </c>
      <c r="Y847" s="1">
        <v>42545</v>
      </c>
      <c r="Z847">
        <v>459.06700000000001</v>
      </c>
      <c r="AB847" s="1">
        <v>42570</v>
      </c>
      <c r="AC847">
        <v>-13</v>
      </c>
    </row>
    <row r="848" spans="2:29" x14ac:dyDescent="0.45">
      <c r="B848" s="1">
        <v>42558</v>
      </c>
      <c r="C848">
        <v>5.44</v>
      </c>
      <c r="E848" s="1">
        <v>42586</v>
      </c>
      <c r="F848">
        <v>73.099999999999994</v>
      </c>
      <c r="H848" t="s">
        <v>1941</v>
      </c>
      <c r="I848">
        <v>1.3979999999999999</v>
      </c>
      <c r="J848">
        <v>0.74089589912033904</v>
      </c>
      <c r="L848" s="1">
        <v>42556</v>
      </c>
      <c r="M848">
        <v>15.58</v>
      </c>
      <c r="O848" s="1">
        <v>42594</v>
      </c>
      <c r="P848">
        <v>1.3979999999999999</v>
      </c>
      <c r="Q848">
        <v>0.95950000000000002</v>
      </c>
      <c r="R848">
        <v>0.4385</v>
      </c>
      <c r="T848" t="s">
        <v>1911</v>
      </c>
      <c r="U848">
        <v>2102.9499999999998</v>
      </c>
      <c r="V848">
        <v>11.6921691639242</v>
      </c>
      <c r="W848">
        <v>12.17188</v>
      </c>
      <c r="Y848" s="1">
        <v>42544</v>
      </c>
      <c r="Z848">
        <v>421.78399999999999</v>
      </c>
      <c r="AB848" s="1">
        <v>42569</v>
      </c>
      <c r="AC848">
        <v>-14.5</v>
      </c>
    </row>
    <row r="849" spans="2:29" x14ac:dyDescent="0.45">
      <c r="B849" s="1">
        <v>42557</v>
      </c>
      <c r="C849">
        <v>5.36</v>
      </c>
      <c r="E849" s="1">
        <v>42585</v>
      </c>
      <c r="F849">
        <v>72.900000000000006</v>
      </c>
      <c r="H849" t="s">
        <v>1940</v>
      </c>
      <c r="I849">
        <v>1.4429000000000001</v>
      </c>
      <c r="J849">
        <v>0.72665172767518704</v>
      </c>
      <c r="L849" s="1">
        <v>42552</v>
      </c>
      <c r="M849">
        <v>14.77</v>
      </c>
      <c r="O849" s="1">
        <v>42593</v>
      </c>
      <c r="P849">
        <v>1.4429000000000001</v>
      </c>
      <c r="Q849">
        <v>0.99850000000000005</v>
      </c>
      <c r="R849">
        <v>0.44440000000000002</v>
      </c>
      <c r="T849" t="s">
        <v>1910</v>
      </c>
      <c r="U849">
        <v>2098.86</v>
      </c>
      <c r="V849">
        <v>27.769975245230899</v>
      </c>
      <c r="W849">
        <v>12.74638</v>
      </c>
      <c r="Y849" s="1">
        <v>42543</v>
      </c>
      <c r="Z849">
        <v>434.286</v>
      </c>
      <c r="AB849" s="1">
        <v>42566</v>
      </c>
      <c r="AC849">
        <v>-14.25</v>
      </c>
    </row>
    <row r="850" spans="2:29" x14ac:dyDescent="0.45">
      <c r="B850" s="1">
        <v>42556</v>
      </c>
      <c r="C850">
        <v>5.31</v>
      </c>
      <c r="E850" s="1">
        <v>42584</v>
      </c>
      <c r="F850">
        <v>72.584999999999994</v>
      </c>
      <c r="H850" t="s">
        <v>1939</v>
      </c>
      <c r="I850">
        <v>1.3967000000000001</v>
      </c>
      <c r="J850">
        <v>0.98370238554825795</v>
      </c>
      <c r="L850" s="1">
        <v>42551</v>
      </c>
      <c r="M850">
        <v>15.63</v>
      </c>
      <c r="O850" s="1">
        <v>42592</v>
      </c>
      <c r="P850">
        <v>1.3967000000000001</v>
      </c>
      <c r="Q850">
        <v>0.96150000000000002</v>
      </c>
      <c r="R850">
        <v>0.43519999999999998</v>
      </c>
      <c r="T850" t="s">
        <v>1909</v>
      </c>
      <c r="U850">
        <v>2070.77</v>
      </c>
      <c r="V850">
        <v>43.304078179204801</v>
      </c>
      <c r="W850">
        <v>13.911379999999999</v>
      </c>
      <c r="Y850" s="1">
        <v>42542</v>
      </c>
      <c r="Z850">
        <v>431.952</v>
      </c>
      <c r="AB850" s="1">
        <v>42565</v>
      </c>
      <c r="AC850">
        <v>-14.63</v>
      </c>
    </row>
    <row r="851" spans="2:29" x14ac:dyDescent="0.45">
      <c r="B851" s="1">
        <v>42555</v>
      </c>
      <c r="C851">
        <v>5.19</v>
      </c>
      <c r="E851" s="1">
        <v>42583</v>
      </c>
      <c r="F851">
        <v>71.400000000000006</v>
      </c>
      <c r="H851" t="s">
        <v>1938</v>
      </c>
      <c r="I851">
        <v>1.4384999999999999</v>
      </c>
      <c r="J851">
        <v>0.98186648786889597</v>
      </c>
      <c r="L851" s="1">
        <v>42550</v>
      </c>
      <c r="M851">
        <v>16.64</v>
      </c>
      <c r="O851" s="1">
        <v>42591</v>
      </c>
      <c r="P851">
        <v>1.4384999999999999</v>
      </c>
      <c r="Q851">
        <v>0.99480000000000002</v>
      </c>
      <c r="R851">
        <v>0.44369999999999998</v>
      </c>
      <c r="T851" t="s">
        <v>1908</v>
      </c>
      <c r="U851">
        <v>2036.09</v>
      </c>
      <c r="V851">
        <v>41.786265586469703</v>
      </c>
      <c r="W851">
        <v>15.933</v>
      </c>
      <c r="Y851" s="1">
        <v>42541</v>
      </c>
      <c r="Z851">
        <v>437.62299999999999</v>
      </c>
      <c r="AB851" s="1">
        <v>42564</v>
      </c>
      <c r="AC851">
        <v>-14.25</v>
      </c>
    </row>
    <row r="852" spans="2:29" x14ac:dyDescent="0.45">
      <c r="B852" s="1">
        <v>42552</v>
      </c>
      <c r="C852">
        <v>5.19</v>
      </c>
      <c r="E852" s="1">
        <v>42580</v>
      </c>
      <c r="F852">
        <v>71.784899999999993</v>
      </c>
      <c r="H852" t="s">
        <v>1937</v>
      </c>
      <c r="I852">
        <v>1.4882</v>
      </c>
      <c r="J852">
        <v>0.85286544464333103</v>
      </c>
      <c r="L852" s="1">
        <v>42549</v>
      </c>
      <c r="M852">
        <v>18.75</v>
      </c>
      <c r="O852" s="1">
        <v>42590</v>
      </c>
      <c r="P852">
        <v>1.4882</v>
      </c>
      <c r="Q852">
        <v>1.0085</v>
      </c>
      <c r="R852">
        <v>0.47970000000000002</v>
      </c>
      <c r="T852" t="s">
        <v>1907</v>
      </c>
      <c r="U852">
        <v>2000.54</v>
      </c>
      <c r="V852">
        <v>34.628763731067799</v>
      </c>
      <c r="W852">
        <v>20.199190000000002</v>
      </c>
      <c r="Y852" s="1">
        <v>42538</v>
      </c>
      <c r="Z852">
        <v>452.42</v>
      </c>
      <c r="AB852" s="1">
        <v>42563</v>
      </c>
      <c r="AC852">
        <v>-12.13</v>
      </c>
    </row>
    <row r="853" spans="2:29" x14ac:dyDescent="0.45">
      <c r="B853" s="1">
        <v>42551</v>
      </c>
      <c r="C853">
        <v>5.22</v>
      </c>
      <c r="E853" s="1">
        <v>42579</v>
      </c>
      <c r="F853">
        <v>73.900000000000006</v>
      </c>
      <c r="H853" t="s">
        <v>1936</v>
      </c>
      <c r="I853">
        <v>1.4795</v>
      </c>
      <c r="J853">
        <v>0.86916710131021502</v>
      </c>
      <c r="L853" s="1">
        <v>42548</v>
      </c>
      <c r="M853">
        <v>23.85</v>
      </c>
      <c r="O853" s="1">
        <v>42587</v>
      </c>
      <c r="P853">
        <v>1.4795</v>
      </c>
      <c r="Q853">
        <v>0.99099999999999999</v>
      </c>
      <c r="R853">
        <v>0.48849999999999999</v>
      </c>
      <c r="T853" t="s">
        <v>1906</v>
      </c>
      <c r="U853">
        <v>2037.41</v>
      </c>
      <c r="V853">
        <v>34.8416376115063</v>
      </c>
      <c r="W853">
        <v>20.18431</v>
      </c>
      <c r="Y853" s="1">
        <v>42537</v>
      </c>
      <c r="Z853">
        <v>450.19200000000001</v>
      </c>
      <c r="AB853" s="1">
        <v>42562</v>
      </c>
      <c r="AC853">
        <v>-11.13</v>
      </c>
    </row>
    <row r="854" spans="2:29" x14ac:dyDescent="0.45">
      <c r="B854" s="1">
        <v>42550</v>
      </c>
      <c r="C854">
        <v>5.4</v>
      </c>
      <c r="E854" s="1">
        <v>42578</v>
      </c>
      <c r="F854">
        <v>73.5</v>
      </c>
      <c r="H854" t="s">
        <v>1935</v>
      </c>
      <c r="I854">
        <v>1.3966000000000001</v>
      </c>
      <c r="J854">
        <v>0.75908686371631195</v>
      </c>
      <c r="L854" s="1">
        <v>42545</v>
      </c>
      <c r="M854">
        <v>25.76</v>
      </c>
      <c r="O854" s="1">
        <v>42586</v>
      </c>
      <c r="P854">
        <v>1.3966000000000001</v>
      </c>
      <c r="Q854">
        <v>0.91300000000000003</v>
      </c>
      <c r="R854">
        <v>0.48359999999999997</v>
      </c>
      <c r="T854" t="s">
        <v>1905</v>
      </c>
      <c r="U854">
        <v>2113.3200000000002</v>
      </c>
      <c r="V854">
        <v>10.1392516608074</v>
      </c>
      <c r="W854">
        <v>13.792310000000001</v>
      </c>
      <c r="Y854" s="1">
        <v>42536</v>
      </c>
      <c r="Z854">
        <v>455.04500000000002</v>
      </c>
      <c r="AB854" s="1">
        <v>42559</v>
      </c>
      <c r="AC854">
        <v>-11.25</v>
      </c>
    </row>
    <row r="855" spans="2:29" x14ac:dyDescent="0.45">
      <c r="B855" s="1">
        <v>42549</v>
      </c>
      <c r="C855">
        <v>5.83</v>
      </c>
      <c r="E855" s="1">
        <v>42577</v>
      </c>
      <c r="F855">
        <v>74.923900000000003</v>
      </c>
      <c r="H855" t="s">
        <v>1934</v>
      </c>
      <c r="I855">
        <v>1.4379</v>
      </c>
      <c r="J855">
        <v>0.80314386424019102</v>
      </c>
      <c r="L855" s="1">
        <v>42544</v>
      </c>
      <c r="M855">
        <v>17.25</v>
      </c>
      <c r="O855" s="1">
        <v>42585</v>
      </c>
      <c r="P855">
        <v>1.4379</v>
      </c>
      <c r="Q855">
        <v>0.92930000000000001</v>
      </c>
      <c r="R855">
        <v>0.50860000000000005</v>
      </c>
      <c r="T855" t="s">
        <v>1904</v>
      </c>
      <c r="U855">
        <v>2085.4499999999998</v>
      </c>
      <c r="V855">
        <v>6.6513196293518604</v>
      </c>
      <c r="W855">
        <v>17.519380000000002</v>
      </c>
      <c r="Y855" s="1">
        <v>42535</v>
      </c>
      <c r="Z855">
        <v>451.86700000000002</v>
      </c>
      <c r="AB855" s="1">
        <v>42558</v>
      </c>
      <c r="AC855">
        <v>-10</v>
      </c>
    </row>
    <row r="856" spans="2:29" x14ac:dyDescent="0.45">
      <c r="B856" s="1">
        <v>42548</v>
      </c>
      <c r="C856">
        <v>5.85</v>
      </c>
      <c r="E856" s="1">
        <v>42576</v>
      </c>
      <c r="F856">
        <v>74.991500000000002</v>
      </c>
      <c r="H856" t="s">
        <v>1933</v>
      </c>
      <c r="I856">
        <v>1.4490000000000001</v>
      </c>
      <c r="J856">
        <v>0.78841612320736598</v>
      </c>
      <c r="L856" s="1">
        <v>42543</v>
      </c>
      <c r="M856">
        <v>21.17</v>
      </c>
      <c r="O856" s="1">
        <v>42584</v>
      </c>
      <c r="P856">
        <v>1.4490000000000001</v>
      </c>
      <c r="Q856">
        <v>0.92279999999999995</v>
      </c>
      <c r="R856">
        <v>0.5262</v>
      </c>
      <c r="T856" t="s">
        <v>1903</v>
      </c>
      <c r="U856">
        <v>2088.9</v>
      </c>
      <c r="V856">
        <v>6.1624294823568704</v>
      </c>
      <c r="W856">
        <v>15.24269</v>
      </c>
      <c r="Y856" s="1">
        <v>42534</v>
      </c>
      <c r="Z856">
        <v>446.28800000000001</v>
      </c>
      <c r="AB856" s="1">
        <v>42557</v>
      </c>
      <c r="AC856">
        <v>-9.25</v>
      </c>
    </row>
    <row r="857" spans="2:29" x14ac:dyDescent="0.45">
      <c r="B857" s="1">
        <v>42545</v>
      </c>
      <c r="C857">
        <v>5.75</v>
      </c>
      <c r="E857" s="1">
        <v>42573</v>
      </c>
      <c r="F857">
        <v>75.599999999999994</v>
      </c>
      <c r="H857" t="s">
        <v>1932</v>
      </c>
      <c r="I857">
        <v>1.4179999999999999</v>
      </c>
      <c r="J857">
        <v>0.92770619451059699</v>
      </c>
      <c r="L857" s="1">
        <v>42542</v>
      </c>
      <c r="M857">
        <v>18.48</v>
      </c>
      <c r="O857" s="1">
        <v>42583</v>
      </c>
      <c r="P857">
        <v>1.4179999999999999</v>
      </c>
      <c r="Q857">
        <v>0.90880000000000005</v>
      </c>
      <c r="R857">
        <v>0.50919999999999999</v>
      </c>
      <c r="T857" t="s">
        <v>1902</v>
      </c>
      <c r="U857">
        <v>2083.25</v>
      </c>
      <c r="V857">
        <v>6.82407712652972</v>
      </c>
      <c r="W857">
        <v>15.133380000000001</v>
      </c>
      <c r="Y857" s="1">
        <v>42531</v>
      </c>
      <c r="Z857">
        <v>434.69900000000001</v>
      </c>
      <c r="AB857" s="1">
        <v>42556</v>
      </c>
      <c r="AC857">
        <v>-8.1300000000000008</v>
      </c>
    </row>
    <row r="858" spans="2:29" x14ac:dyDescent="0.45">
      <c r="B858" s="1">
        <v>42544</v>
      </c>
      <c r="C858">
        <v>5.64</v>
      </c>
      <c r="E858" s="1">
        <v>42572</v>
      </c>
      <c r="F858">
        <v>76.653700000000001</v>
      </c>
      <c r="H858" t="s">
        <v>1931</v>
      </c>
      <c r="I858">
        <v>1.3520000000000001</v>
      </c>
      <c r="J858">
        <v>0.418933407596008</v>
      </c>
      <c r="L858" s="1">
        <v>42541</v>
      </c>
      <c r="M858">
        <v>18.37</v>
      </c>
      <c r="O858" s="1">
        <v>42580</v>
      </c>
      <c r="P858">
        <v>1.3520000000000001</v>
      </c>
      <c r="Q858">
        <v>0.88049999999999995</v>
      </c>
      <c r="R858">
        <v>0.47149999999999997</v>
      </c>
      <c r="T858" t="s">
        <v>1901</v>
      </c>
      <c r="U858">
        <v>2071.2199999999998</v>
      </c>
      <c r="V858">
        <v>4.5131136339793603</v>
      </c>
      <c r="W858">
        <v>16.273129999999998</v>
      </c>
      <c r="Y858" s="1">
        <v>42530</v>
      </c>
      <c r="Z858">
        <v>423.14499999999998</v>
      </c>
      <c r="AB858" s="1">
        <v>42552</v>
      </c>
      <c r="AC858">
        <v>-9.75</v>
      </c>
    </row>
    <row r="859" spans="2:29" x14ac:dyDescent="0.45">
      <c r="B859" s="1">
        <v>42543</v>
      </c>
      <c r="C859">
        <v>5.8</v>
      </c>
      <c r="E859" s="1">
        <v>42571</v>
      </c>
      <c r="F859">
        <v>76</v>
      </c>
      <c r="H859" t="s">
        <v>1930</v>
      </c>
      <c r="I859">
        <v>1.4005000000000001</v>
      </c>
      <c r="J859">
        <v>0.49939943932688102</v>
      </c>
      <c r="L859" s="1">
        <v>42538</v>
      </c>
      <c r="M859">
        <v>19.41</v>
      </c>
      <c r="O859" s="1">
        <v>42579</v>
      </c>
      <c r="P859">
        <v>1.4005000000000001</v>
      </c>
      <c r="Q859">
        <v>0.92579999999999996</v>
      </c>
      <c r="R859">
        <v>0.47470000000000001</v>
      </c>
      <c r="T859" t="s">
        <v>1900</v>
      </c>
      <c r="U859">
        <v>2077.9899999999998</v>
      </c>
      <c r="V859">
        <v>7.4507137347723598</v>
      </c>
      <c r="W859">
        <v>15.881690000000001</v>
      </c>
      <c r="Y859" s="1">
        <v>42529</v>
      </c>
      <c r="Z859">
        <v>415.72699999999998</v>
      </c>
      <c r="AB859" s="1">
        <v>42551</v>
      </c>
      <c r="AC859">
        <v>-10.63</v>
      </c>
    </row>
    <row r="860" spans="2:29" x14ac:dyDescent="0.45">
      <c r="B860" s="1">
        <v>42542</v>
      </c>
      <c r="C860">
        <v>5.74</v>
      </c>
      <c r="E860" s="1">
        <v>42570</v>
      </c>
      <c r="F860">
        <v>76.081100000000006</v>
      </c>
      <c r="H860" t="s">
        <v>1929</v>
      </c>
      <c r="I860">
        <v>1.4038999999999999</v>
      </c>
      <c r="J860">
        <v>0.53970176949867599</v>
      </c>
      <c r="L860" s="1">
        <v>42537</v>
      </c>
      <c r="M860">
        <v>19.37</v>
      </c>
      <c r="O860" s="1">
        <v>42578</v>
      </c>
      <c r="P860">
        <v>1.4038999999999999</v>
      </c>
      <c r="Q860">
        <v>0.94769999999999999</v>
      </c>
      <c r="R860">
        <v>0.45619999999999999</v>
      </c>
      <c r="T860" t="s">
        <v>1899</v>
      </c>
      <c r="U860">
        <v>2071.5</v>
      </c>
      <c r="V860">
        <v>6.4263907755096596</v>
      </c>
      <c r="W860">
        <v>16.535689999999999</v>
      </c>
      <c r="Y860" s="1">
        <v>42528</v>
      </c>
      <c r="Z860">
        <v>418.95100000000002</v>
      </c>
      <c r="AB860" s="1">
        <v>42550</v>
      </c>
      <c r="AC860">
        <v>-11.5</v>
      </c>
    </row>
    <row r="861" spans="2:29" x14ac:dyDescent="0.45">
      <c r="B861" s="1">
        <v>42541</v>
      </c>
      <c r="C861">
        <v>5.72</v>
      </c>
      <c r="E861" s="1">
        <v>42569</v>
      </c>
      <c r="F861">
        <v>77.599999999999994</v>
      </c>
      <c r="H861" t="s">
        <v>1928</v>
      </c>
      <c r="I861">
        <v>1.4653</v>
      </c>
      <c r="J861">
        <v>0.26433387978085798</v>
      </c>
      <c r="L861" s="1">
        <v>42536</v>
      </c>
      <c r="M861">
        <v>20.14</v>
      </c>
      <c r="O861" s="1">
        <v>42577</v>
      </c>
      <c r="P861">
        <v>1.4653</v>
      </c>
      <c r="Q861">
        <v>0.97099999999999997</v>
      </c>
      <c r="R861">
        <v>0.49430000000000002</v>
      </c>
      <c r="T861" t="s">
        <v>1898</v>
      </c>
      <c r="U861">
        <v>2075.3200000000002</v>
      </c>
      <c r="V861">
        <v>6.4835447618670301</v>
      </c>
      <c r="W861">
        <v>16.843</v>
      </c>
      <c r="Y861" s="1">
        <v>42527</v>
      </c>
      <c r="Z861">
        <v>424.5</v>
      </c>
      <c r="AB861" s="1">
        <v>42549</v>
      </c>
      <c r="AC861">
        <v>-11.88</v>
      </c>
    </row>
    <row r="862" spans="2:29" x14ac:dyDescent="0.45">
      <c r="B862" s="1">
        <v>42538</v>
      </c>
      <c r="C862">
        <v>5.63</v>
      </c>
      <c r="E862" s="1">
        <v>42566</v>
      </c>
      <c r="F862">
        <v>77.900000000000006</v>
      </c>
      <c r="H862" t="s">
        <v>1927</v>
      </c>
      <c r="I862">
        <v>1.488</v>
      </c>
      <c r="J862">
        <v>0.21190092024340401</v>
      </c>
      <c r="L862" s="1">
        <v>42535</v>
      </c>
      <c r="M862">
        <v>20.5</v>
      </c>
      <c r="O862" s="1">
        <v>42576</v>
      </c>
      <c r="P862">
        <v>1.488</v>
      </c>
      <c r="Q862">
        <v>0.99099999999999999</v>
      </c>
      <c r="R862">
        <v>0.497</v>
      </c>
      <c r="T862" t="s">
        <v>1897</v>
      </c>
      <c r="U862">
        <v>2079.06</v>
      </c>
      <c r="V862">
        <v>9.4467649857553706</v>
      </c>
      <c r="W862">
        <v>16.888999999999999</v>
      </c>
      <c r="Y862" s="1">
        <v>42524</v>
      </c>
      <c r="Z862">
        <v>437.41300000000001</v>
      </c>
      <c r="AB862" s="1">
        <v>42548</v>
      </c>
      <c r="AC862">
        <v>-12.5</v>
      </c>
    </row>
    <row r="863" spans="2:29" x14ac:dyDescent="0.45">
      <c r="B863" s="1">
        <v>42537</v>
      </c>
      <c r="C863">
        <v>5.74</v>
      </c>
      <c r="E863" s="1">
        <v>42565</v>
      </c>
      <c r="F863">
        <v>77.590500000000006</v>
      </c>
      <c r="H863" t="s">
        <v>1926</v>
      </c>
      <c r="I863">
        <v>1.4782999999999999</v>
      </c>
      <c r="J863">
        <v>0.34041445327718101</v>
      </c>
      <c r="L863" s="1">
        <v>42534</v>
      </c>
      <c r="M863">
        <v>20.97</v>
      </c>
      <c r="O863" s="1">
        <v>42573</v>
      </c>
      <c r="P863">
        <v>1.4782999999999999</v>
      </c>
      <c r="Q863">
        <v>0.96709999999999996</v>
      </c>
      <c r="R863">
        <v>0.51119999999999999</v>
      </c>
      <c r="T863" t="s">
        <v>1896</v>
      </c>
      <c r="U863">
        <v>2096.0700000000002</v>
      </c>
      <c r="V863">
        <v>8.8530568404356202</v>
      </c>
      <c r="W863">
        <v>14.02181</v>
      </c>
      <c r="Y863" s="1">
        <v>42523</v>
      </c>
      <c r="Z863">
        <v>438.91199999999998</v>
      </c>
      <c r="AB863" s="1">
        <v>42545</v>
      </c>
      <c r="AC863">
        <v>-12.25</v>
      </c>
    </row>
    <row r="864" spans="2:29" x14ac:dyDescent="0.45">
      <c r="B864" s="1">
        <v>42536</v>
      </c>
      <c r="C864">
        <v>5.33</v>
      </c>
      <c r="E864" s="1">
        <v>42564</v>
      </c>
      <c r="F864">
        <v>76.620099999999994</v>
      </c>
      <c r="H864" t="s">
        <v>1925</v>
      </c>
      <c r="I864">
        <v>1.4699</v>
      </c>
      <c r="J864">
        <v>0.36556182787594499</v>
      </c>
      <c r="L864" s="1">
        <v>42531</v>
      </c>
      <c r="M864">
        <v>17.03</v>
      </c>
      <c r="O864" s="1">
        <v>42572</v>
      </c>
      <c r="P864">
        <v>1.4699</v>
      </c>
      <c r="Q864">
        <v>0.95499999999999996</v>
      </c>
      <c r="R864">
        <v>0.51490000000000002</v>
      </c>
      <c r="T864" t="s">
        <v>1895</v>
      </c>
      <c r="U864">
        <v>2115.48</v>
      </c>
      <c r="V864">
        <v>4.5938403402904298</v>
      </c>
      <c r="W864">
        <v>12.07081</v>
      </c>
      <c r="Y864" s="1">
        <v>42522</v>
      </c>
      <c r="Z864">
        <v>437.024</v>
      </c>
      <c r="AB864" s="1">
        <v>42544</v>
      </c>
      <c r="AC864">
        <v>-12</v>
      </c>
    </row>
    <row r="865" spans="2:29" x14ac:dyDescent="0.45">
      <c r="B865" s="1">
        <v>42535</v>
      </c>
      <c r="C865">
        <v>5.37</v>
      </c>
      <c r="E865" s="1">
        <v>42563</v>
      </c>
      <c r="F865">
        <v>77.400000000000006</v>
      </c>
      <c r="H865" t="s">
        <v>1924</v>
      </c>
      <c r="I865">
        <v>1.4581</v>
      </c>
      <c r="J865">
        <v>0.36529768682541902</v>
      </c>
      <c r="L865" s="1">
        <v>42530</v>
      </c>
      <c r="M865">
        <v>14.64</v>
      </c>
      <c r="O865" s="1">
        <v>42571</v>
      </c>
      <c r="P865">
        <v>1.4581</v>
      </c>
      <c r="Q865">
        <v>0.93530000000000002</v>
      </c>
      <c r="R865">
        <v>0.52280000000000004</v>
      </c>
      <c r="T865" t="s">
        <v>1894</v>
      </c>
      <c r="U865">
        <v>2119.12</v>
      </c>
      <c r="V865">
        <v>5.4428750802389398</v>
      </c>
      <c r="W865">
        <v>11.543189999999999</v>
      </c>
      <c r="Y865" s="1">
        <v>42521</v>
      </c>
      <c r="Z865">
        <v>435.02600000000001</v>
      </c>
      <c r="AB865" s="1">
        <v>42543</v>
      </c>
      <c r="AC865">
        <v>-12.13</v>
      </c>
    </row>
    <row r="866" spans="2:29" x14ac:dyDescent="0.45">
      <c r="B866" s="1">
        <v>42534</v>
      </c>
      <c r="C866">
        <v>5.65</v>
      </c>
      <c r="E866" s="1">
        <v>42562</v>
      </c>
      <c r="F866">
        <v>75.642600000000002</v>
      </c>
      <c r="H866" t="s">
        <v>1923</v>
      </c>
      <c r="I866">
        <v>1.4219999999999999</v>
      </c>
      <c r="J866">
        <v>0.47503234977560599</v>
      </c>
      <c r="L866" s="1">
        <v>42529</v>
      </c>
      <c r="M866">
        <v>14.08</v>
      </c>
      <c r="O866" s="1">
        <v>42570</v>
      </c>
      <c r="P866">
        <v>1.4219999999999999</v>
      </c>
      <c r="Q866">
        <v>0.90500000000000003</v>
      </c>
      <c r="R866">
        <v>0.51700000000000002</v>
      </c>
      <c r="T866" t="s">
        <v>1893</v>
      </c>
      <c r="U866">
        <v>2112.13</v>
      </c>
      <c r="V866">
        <v>5.3275545771366204</v>
      </c>
      <c r="W866">
        <v>11.55931</v>
      </c>
      <c r="Y866" s="1">
        <v>42517</v>
      </c>
      <c r="Z866">
        <v>432.517</v>
      </c>
      <c r="AB866" s="1">
        <v>42542</v>
      </c>
      <c r="AC866">
        <v>-12</v>
      </c>
    </row>
    <row r="867" spans="2:29" x14ac:dyDescent="0.45">
      <c r="B867" s="1">
        <v>42531</v>
      </c>
      <c r="C867">
        <v>5.2</v>
      </c>
      <c r="E867" s="1">
        <v>42559</v>
      </c>
      <c r="F867">
        <v>76.7</v>
      </c>
      <c r="H867" t="s">
        <v>1922</v>
      </c>
      <c r="I867">
        <v>1.4375</v>
      </c>
      <c r="J867">
        <v>0.76789044357468905</v>
      </c>
      <c r="L867" s="1">
        <v>42528</v>
      </c>
      <c r="M867">
        <v>14.05</v>
      </c>
      <c r="O867" s="1">
        <v>42569</v>
      </c>
      <c r="P867">
        <v>1.4375</v>
      </c>
      <c r="Q867">
        <v>0.89849999999999997</v>
      </c>
      <c r="R867">
        <v>0.53900000000000003</v>
      </c>
      <c r="T867" t="s">
        <v>1892</v>
      </c>
      <c r="U867">
        <v>2109.41</v>
      </c>
      <c r="V867">
        <v>5.3350670873956298</v>
      </c>
      <c r="W867">
        <v>11.45763</v>
      </c>
      <c r="Y867" s="1">
        <v>42516</v>
      </c>
      <c r="Z867">
        <v>431.74900000000002</v>
      </c>
      <c r="AB867" s="1">
        <v>42541</v>
      </c>
      <c r="AC867">
        <v>-12.25</v>
      </c>
    </row>
    <row r="868" spans="2:29" x14ac:dyDescent="0.45">
      <c r="B868" s="1">
        <v>42530</v>
      </c>
      <c r="C868">
        <v>5.0999999999999996</v>
      </c>
      <c r="E868" s="1">
        <v>42558</v>
      </c>
      <c r="F868">
        <v>78.400000000000006</v>
      </c>
      <c r="H868" t="s">
        <v>1921</v>
      </c>
      <c r="I868">
        <v>1.41</v>
      </c>
      <c r="J868">
        <v>0.90713298363580597</v>
      </c>
      <c r="L868" s="1">
        <v>42527</v>
      </c>
      <c r="M868">
        <v>13.65</v>
      </c>
      <c r="O868" s="1">
        <v>42566</v>
      </c>
      <c r="P868">
        <v>1.41</v>
      </c>
      <c r="Q868">
        <v>0.879</v>
      </c>
      <c r="R868">
        <v>0.53100000000000003</v>
      </c>
      <c r="T868" t="s">
        <v>1891</v>
      </c>
      <c r="U868">
        <v>2099.13</v>
      </c>
      <c r="V868">
        <v>4.0297863922246702</v>
      </c>
      <c r="W868">
        <v>11.335129999999999</v>
      </c>
      <c r="Y868" s="1">
        <v>42515</v>
      </c>
      <c r="Z868">
        <v>428.66699999999997</v>
      </c>
      <c r="AB868" s="1">
        <v>42538</v>
      </c>
      <c r="AC868">
        <v>-12.13</v>
      </c>
    </row>
    <row r="869" spans="2:29" x14ac:dyDescent="0.45">
      <c r="B869" s="1">
        <v>42529</v>
      </c>
      <c r="C869">
        <v>4.8899999999999997</v>
      </c>
      <c r="E869" s="1">
        <v>42557</v>
      </c>
      <c r="F869">
        <v>77.3</v>
      </c>
      <c r="H869" t="s">
        <v>1920</v>
      </c>
      <c r="I869">
        <v>1.3900999999999999</v>
      </c>
      <c r="J869">
        <v>0.98865011505587697</v>
      </c>
      <c r="L869" s="1">
        <v>42524</v>
      </c>
      <c r="M869">
        <v>13.47</v>
      </c>
      <c r="O869" s="1">
        <v>42565</v>
      </c>
      <c r="P869">
        <v>1.3900999999999999</v>
      </c>
      <c r="Q869">
        <v>0.85680000000000001</v>
      </c>
      <c r="R869">
        <v>0.5333</v>
      </c>
      <c r="T869" t="s">
        <v>1890</v>
      </c>
      <c r="U869">
        <v>2105.2600000000002</v>
      </c>
      <c r="V869">
        <v>3.6622638669805099</v>
      </c>
      <c r="W869">
        <v>11.51131</v>
      </c>
      <c r="Y869" s="1">
        <v>42514</v>
      </c>
      <c r="Z869">
        <v>438.25200000000001</v>
      </c>
      <c r="AB869" s="1">
        <v>42537</v>
      </c>
      <c r="AC869">
        <v>-13.13</v>
      </c>
    </row>
    <row r="870" spans="2:29" x14ac:dyDescent="0.45">
      <c r="B870" s="1">
        <v>42528</v>
      </c>
      <c r="C870">
        <v>5.24</v>
      </c>
      <c r="E870" s="1">
        <v>42556</v>
      </c>
      <c r="F870">
        <v>78.7</v>
      </c>
      <c r="H870" t="s">
        <v>1919</v>
      </c>
      <c r="I870">
        <v>1.3340000000000001</v>
      </c>
      <c r="J870">
        <v>1.1123410073654001</v>
      </c>
      <c r="L870" s="1">
        <v>42523</v>
      </c>
      <c r="M870">
        <v>13.63</v>
      </c>
      <c r="O870" s="1">
        <v>42564</v>
      </c>
      <c r="P870">
        <v>1.3340000000000001</v>
      </c>
      <c r="Q870">
        <v>0.83050000000000002</v>
      </c>
      <c r="R870">
        <v>0.50349999999999995</v>
      </c>
      <c r="T870" t="s">
        <v>1889</v>
      </c>
      <c r="U870">
        <v>2099.33</v>
      </c>
      <c r="V870">
        <v>3.7492771432979</v>
      </c>
      <c r="W870">
        <v>11.91169</v>
      </c>
      <c r="Y870" s="1">
        <v>42513</v>
      </c>
      <c r="Z870">
        <v>456.21</v>
      </c>
      <c r="AB870" s="1">
        <v>42536</v>
      </c>
      <c r="AC870">
        <v>-12.63</v>
      </c>
    </row>
    <row r="871" spans="2:29" x14ac:dyDescent="0.45">
      <c r="B871" s="1">
        <v>42527</v>
      </c>
      <c r="C871">
        <v>5.28</v>
      </c>
      <c r="E871" s="1">
        <v>42555</v>
      </c>
      <c r="F871">
        <v>77</v>
      </c>
      <c r="H871" t="s">
        <v>1918</v>
      </c>
      <c r="I871">
        <v>1.3895</v>
      </c>
      <c r="J871">
        <v>0.86619558030120203</v>
      </c>
      <c r="L871" s="1">
        <v>42522</v>
      </c>
      <c r="M871">
        <v>14.2</v>
      </c>
      <c r="O871" s="1">
        <v>42563</v>
      </c>
      <c r="P871">
        <v>1.3895</v>
      </c>
      <c r="Q871">
        <v>0.85650000000000004</v>
      </c>
      <c r="R871">
        <v>0.53300000000000003</v>
      </c>
      <c r="T871" t="s">
        <v>1888</v>
      </c>
      <c r="U871">
        <v>2096.96</v>
      </c>
      <c r="V871">
        <v>6.0741099580914701</v>
      </c>
      <c r="W871">
        <v>11.968</v>
      </c>
      <c r="Y871" s="1">
        <v>42510</v>
      </c>
      <c r="Z871">
        <v>458.39800000000002</v>
      </c>
      <c r="AB871" s="1">
        <v>42535</v>
      </c>
      <c r="AC871">
        <v>-12.88</v>
      </c>
    </row>
    <row r="872" spans="2:29" x14ac:dyDescent="0.45">
      <c r="B872" s="1">
        <v>42524</v>
      </c>
      <c r="C872">
        <v>4.99</v>
      </c>
      <c r="E872" s="1">
        <v>42552</v>
      </c>
      <c r="F872">
        <v>77.542400000000001</v>
      </c>
      <c r="H872" t="s">
        <v>1917</v>
      </c>
      <c r="I872">
        <v>1.3192999999999999</v>
      </c>
      <c r="J872">
        <v>0.78284536574387997</v>
      </c>
      <c r="L872" s="1">
        <v>42521</v>
      </c>
      <c r="M872">
        <v>14.19</v>
      </c>
      <c r="O872" s="1">
        <v>42562</v>
      </c>
      <c r="P872">
        <v>1.3192999999999999</v>
      </c>
      <c r="Q872">
        <v>0.82199999999999995</v>
      </c>
      <c r="R872">
        <v>0.49730000000000002</v>
      </c>
      <c r="T872" t="s">
        <v>1886</v>
      </c>
      <c r="U872">
        <v>2099.06</v>
      </c>
      <c r="V872">
        <v>9.3064774281782405</v>
      </c>
      <c r="W872">
        <v>11.006500000000001</v>
      </c>
      <c r="Y872" s="1">
        <v>42509</v>
      </c>
      <c r="Z872">
        <v>464.71100000000001</v>
      </c>
      <c r="AB872" s="1">
        <v>42534</v>
      </c>
      <c r="AC872">
        <v>-12.88</v>
      </c>
    </row>
    <row r="873" spans="2:29" x14ac:dyDescent="0.45">
      <c r="B873" s="1">
        <v>42523</v>
      </c>
      <c r="C873">
        <v>5.03</v>
      </c>
      <c r="E873" s="1">
        <v>42551</v>
      </c>
      <c r="F873">
        <v>75.8</v>
      </c>
      <c r="H873" t="s">
        <v>1916</v>
      </c>
      <c r="I873">
        <v>1.2467999999999999</v>
      </c>
      <c r="J873">
        <v>0.452478489359808</v>
      </c>
      <c r="L873" s="1">
        <v>42517</v>
      </c>
      <c r="M873">
        <v>13.12</v>
      </c>
      <c r="O873" s="1">
        <v>42559</v>
      </c>
      <c r="P873">
        <v>1.2467999999999999</v>
      </c>
      <c r="Q873">
        <v>0.76749999999999996</v>
      </c>
      <c r="R873">
        <v>0.4793</v>
      </c>
      <c r="T873" t="s">
        <v>1885</v>
      </c>
      <c r="U873">
        <v>2090.1</v>
      </c>
      <c r="V873">
        <v>11.5595014814535</v>
      </c>
      <c r="W873">
        <v>11.57019</v>
      </c>
      <c r="Y873" s="1">
        <v>42508</v>
      </c>
      <c r="Z873">
        <v>458.21499999999997</v>
      </c>
      <c r="AB873" s="1">
        <v>42531</v>
      </c>
      <c r="AC873">
        <v>-12.5</v>
      </c>
    </row>
    <row r="874" spans="2:29" x14ac:dyDescent="0.45">
      <c r="B874" s="1">
        <v>42522</v>
      </c>
      <c r="C874">
        <v>5.0199999999999996</v>
      </c>
      <c r="E874" s="1">
        <v>42550</v>
      </c>
      <c r="F874">
        <v>76.7</v>
      </c>
      <c r="H874" t="s">
        <v>1915</v>
      </c>
      <c r="I874">
        <v>1.2865</v>
      </c>
      <c r="J874">
        <v>0.45669375223811998</v>
      </c>
      <c r="L874" s="1">
        <v>42516</v>
      </c>
      <c r="M874">
        <v>13.43</v>
      </c>
      <c r="O874" s="1">
        <v>42558</v>
      </c>
      <c r="P874">
        <v>1.2865</v>
      </c>
      <c r="Q874">
        <v>0.75949999999999995</v>
      </c>
      <c r="R874">
        <v>0.52700000000000002</v>
      </c>
      <c r="T874" t="s">
        <v>1884</v>
      </c>
      <c r="U874">
        <v>2090.54</v>
      </c>
      <c r="V874">
        <v>10.3603186551554</v>
      </c>
      <c r="W874">
        <v>11.9755</v>
      </c>
      <c r="Y874" s="1">
        <v>42507</v>
      </c>
      <c r="Z874">
        <v>452.17200000000003</v>
      </c>
      <c r="AB874" s="1">
        <v>42530</v>
      </c>
      <c r="AC874">
        <v>-13</v>
      </c>
    </row>
    <row r="875" spans="2:29" x14ac:dyDescent="0.45">
      <c r="B875" s="1">
        <v>42521</v>
      </c>
      <c r="C875">
        <v>5.04</v>
      </c>
      <c r="E875" s="1">
        <v>42549</v>
      </c>
      <c r="F875">
        <v>79.3</v>
      </c>
      <c r="H875" t="s">
        <v>1914</v>
      </c>
      <c r="I875">
        <v>1.2762</v>
      </c>
      <c r="J875">
        <v>0.36865828803016698</v>
      </c>
      <c r="L875" s="1">
        <v>42515</v>
      </c>
      <c r="M875">
        <v>13.9</v>
      </c>
      <c r="O875" s="1">
        <v>42557</v>
      </c>
      <c r="P875">
        <v>1.2762</v>
      </c>
      <c r="Q875">
        <v>0.74250000000000005</v>
      </c>
      <c r="R875">
        <v>0.53369999999999995</v>
      </c>
      <c r="T875" t="s">
        <v>1883</v>
      </c>
      <c r="U875">
        <v>2076.06</v>
      </c>
      <c r="V875">
        <v>12.8755502988282</v>
      </c>
      <c r="W875">
        <v>12.58381</v>
      </c>
      <c r="Y875" s="1">
        <v>42506</v>
      </c>
      <c r="Z875">
        <v>446.45800000000003</v>
      </c>
      <c r="AB875" s="1">
        <v>42529</v>
      </c>
      <c r="AC875">
        <v>-13.1</v>
      </c>
    </row>
    <row r="876" spans="2:29" x14ac:dyDescent="0.45">
      <c r="B876" s="1">
        <v>42520</v>
      </c>
      <c r="C876">
        <v>4.9400000000000004</v>
      </c>
      <c r="E876" s="1">
        <v>42548</v>
      </c>
      <c r="F876">
        <v>81.400000000000006</v>
      </c>
      <c r="H876" t="s">
        <v>1913</v>
      </c>
      <c r="I876">
        <v>1.2935000000000001</v>
      </c>
      <c r="J876">
        <v>0.37955656144154998</v>
      </c>
      <c r="L876" s="1">
        <v>42514</v>
      </c>
      <c r="M876">
        <v>14.42</v>
      </c>
      <c r="O876" s="1">
        <v>42556</v>
      </c>
      <c r="P876">
        <v>1.2935000000000001</v>
      </c>
      <c r="Q876">
        <v>0.72850000000000004</v>
      </c>
      <c r="R876">
        <v>0.56499999999999995</v>
      </c>
      <c r="T876" t="s">
        <v>1882</v>
      </c>
      <c r="U876">
        <v>2048.04</v>
      </c>
      <c r="V876">
        <v>6.8516564161590798</v>
      </c>
      <c r="W876">
        <v>14.064690000000001</v>
      </c>
      <c r="Y876" s="1">
        <v>42503</v>
      </c>
      <c r="Z876">
        <v>453.70600000000002</v>
      </c>
      <c r="AB876" s="1">
        <v>42528</v>
      </c>
      <c r="AC876">
        <v>-13</v>
      </c>
    </row>
    <row r="877" spans="2:29" x14ac:dyDescent="0.45">
      <c r="B877" s="1">
        <v>42517</v>
      </c>
      <c r="C877">
        <v>4.9400000000000004</v>
      </c>
      <c r="E877" s="1">
        <v>42545</v>
      </c>
      <c r="F877">
        <v>80.8</v>
      </c>
      <c r="H877" t="s">
        <v>1912</v>
      </c>
      <c r="I877">
        <v>1.3474999999999999</v>
      </c>
      <c r="J877">
        <v>0.62582580110869002</v>
      </c>
      <c r="L877" s="1">
        <v>42513</v>
      </c>
      <c r="M877">
        <v>15.82</v>
      </c>
      <c r="O877" s="1">
        <v>42555</v>
      </c>
      <c r="P877">
        <v>1.3474999999999999</v>
      </c>
      <c r="Q877">
        <v>0.77</v>
      </c>
      <c r="R877">
        <v>0.57750000000000001</v>
      </c>
      <c r="T877" t="s">
        <v>1881</v>
      </c>
      <c r="U877">
        <v>2052.3200000000002</v>
      </c>
      <c r="V877">
        <v>10.497189863842401</v>
      </c>
      <c r="W877">
        <v>13.41319</v>
      </c>
      <c r="Y877" s="1">
        <v>42502</v>
      </c>
      <c r="Z877">
        <v>443.29</v>
      </c>
      <c r="AB877" s="1">
        <v>42527</v>
      </c>
      <c r="AC877">
        <v>-12</v>
      </c>
    </row>
    <row r="878" spans="2:29" x14ac:dyDescent="0.45">
      <c r="B878" s="1">
        <v>42516</v>
      </c>
      <c r="C878">
        <v>4.93</v>
      </c>
      <c r="E878" s="1">
        <v>42544</v>
      </c>
      <c r="F878">
        <v>76</v>
      </c>
      <c r="H878" t="s">
        <v>1911</v>
      </c>
      <c r="I878">
        <v>1.347</v>
      </c>
      <c r="J878">
        <v>0.68812003555581303</v>
      </c>
      <c r="L878" s="1">
        <v>42510</v>
      </c>
      <c r="M878">
        <v>15.2</v>
      </c>
      <c r="O878" s="1">
        <v>42552</v>
      </c>
      <c r="P878">
        <v>1.347</v>
      </c>
      <c r="Q878">
        <v>0.75549999999999995</v>
      </c>
      <c r="R878">
        <v>0.59150000000000003</v>
      </c>
      <c r="T878" t="s">
        <v>1880</v>
      </c>
      <c r="U878">
        <v>2040.04</v>
      </c>
      <c r="V878">
        <v>13.0234521775372</v>
      </c>
      <c r="W878">
        <v>14.488379999999999</v>
      </c>
      <c r="Y878" s="1">
        <v>42501</v>
      </c>
      <c r="Z878">
        <v>447.34800000000001</v>
      </c>
      <c r="AB878" s="1">
        <v>42524</v>
      </c>
      <c r="AC878">
        <v>-13.38</v>
      </c>
    </row>
    <row r="879" spans="2:29" x14ac:dyDescent="0.45">
      <c r="B879" s="1">
        <v>42515</v>
      </c>
      <c r="C879">
        <v>4.9400000000000004</v>
      </c>
      <c r="E879" s="1">
        <v>42543</v>
      </c>
      <c r="F879">
        <v>79.649500000000003</v>
      </c>
      <c r="H879" t="s">
        <v>1910</v>
      </c>
      <c r="I879">
        <v>1.365</v>
      </c>
      <c r="J879">
        <v>1.3029343549593499</v>
      </c>
      <c r="L879" s="1">
        <v>42509</v>
      </c>
      <c r="M879">
        <v>16.329999999999998</v>
      </c>
      <c r="O879" s="1">
        <v>42551</v>
      </c>
      <c r="P879">
        <v>1.365</v>
      </c>
      <c r="Q879">
        <v>0.73350000000000004</v>
      </c>
      <c r="R879">
        <v>0.63149999999999995</v>
      </c>
      <c r="T879" t="s">
        <v>1879</v>
      </c>
      <c r="U879">
        <v>2047.63</v>
      </c>
      <c r="V879">
        <v>14.4500864546493</v>
      </c>
      <c r="W879">
        <v>14.106629999999999</v>
      </c>
      <c r="Y879" s="1">
        <v>42500</v>
      </c>
      <c r="Z879">
        <v>442.529</v>
      </c>
      <c r="AB879" s="1">
        <v>42523</v>
      </c>
      <c r="AC879">
        <v>-12.75</v>
      </c>
    </row>
    <row r="880" spans="2:29" x14ac:dyDescent="0.45">
      <c r="B880" s="1">
        <v>42514</v>
      </c>
      <c r="C880">
        <v>5</v>
      </c>
      <c r="E880" s="1">
        <v>42542</v>
      </c>
      <c r="F880">
        <v>78.226200000000006</v>
      </c>
      <c r="H880" t="s">
        <v>1909</v>
      </c>
      <c r="I880">
        <v>1.4017999999999999</v>
      </c>
      <c r="J880">
        <v>1.91566957832851</v>
      </c>
      <c r="L880" s="1">
        <v>42508</v>
      </c>
      <c r="M880">
        <v>15.95</v>
      </c>
      <c r="O880" s="1">
        <v>42550</v>
      </c>
      <c r="P880">
        <v>1.4017999999999999</v>
      </c>
      <c r="Q880">
        <v>0.77200000000000002</v>
      </c>
      <c r="R880">
        <v>0.62980000000000003</v>
      </c>
      <c r="T880" t="s">
        <v>1878</v>
      </c>
      <c r="U880">
        <v>2047.21</v>
      </c>
      <c r="V880">
        <v>14.4035293891884</v>
      </c>
      <c r="W880">
        <v>13.644690000000001</v>
      </c>
      <c r="Y880" s="1">
        <v>42499</v>
      </c>
      <c r="Z880">
        <v>458.98399999999998</v>
      </c>
      <c r="AB880" s="1">
        <v>42522</v>
      </c>
      <c r="AC880">
        <v>-13.75</v>
      </c>
    </row>
    <row r="881" spans="2:29" x14ac:dyDescent="0.45">
      <c r="B881" s="1">
        <v>42513</v>
      </c>
      <c r="C881">
        <v>5.14</v>
      </c>
      <c r="E881" s="1">
        <v>42541</v>
      </c>
      <c r="F881">
        <v>78.8</v>
      </c>
      <c r="H881" t="s">
        <v>1908</v>
      </c>
      <c r="I881">
        <v>1.3485</v>
      </c>
      <c r="J881">
        <v>1.9548876523558401</v>
      </c>
      <c r="L881" s="1">
        <v>42507</v>
      </c>
      <c r="M881">
        <v>15.57</v>
      </c>
      <c r="O881" s="1">
        <v>42549</v>
      </c>
      <c r="P881">
        <v>1.3485</v>
      </c>
      <c r="Q881">
        <v>0.73429999999999995</v>
      </c>
      <c r="R881">
        <v>0.61419999999999997</v>
      </c>
      <c r="T881" t="s">
        <v>1877</v>
      </c>
      <c r="U881">
        <v>2066.66</v>
      </c>
      <c r="V881">
        <v>14.4710371782358</v>
      </c>
      <c r="W881">
        <v>12.769629999999999</v>
      </c>
      <c r="Y881" s="1">
        <v>42496</v>
      </c>
      <c r="Z881">
        <v>462.99599999999998</v>
      </c>
      <c r="AB881" s="1">
        <v>42521</v>
      </c>
      <c r="AC881">
        <v>-14.35</v>
      </c>
    </row>
    <row r="882" spans="2:29" x14ac:dyDescent="0.45">
      <c r="B882" s="1">
        <v>42510</v>
      </c>
      <c r="C882">
        <v>5.23</v>
      </c>
      <c r="E882" s="1">
        <v>42538</v>
      </c>
      <c r="F882">
        <v>80.687700000000007</v>
      </c>
      <c r="H882" t="s">
        <v>1907</v>
      </c>
      <c r="I882">
        <v>1.3134999999999999</v>
      </c>
      <c r="J882">
        <v>1.77484038249453</v>
      </c>
      <c r="L882" s="1">
        <v>42506</v>
      </c>
      <c r="M882">
        <v>14.68</v>
      </c>
      <c r="O882" s="1">
        <v>42548</v>
      </c>
      <c r="P882">
        <v>1.3134999999999999</v>
      </c>
      <c r="Q882">
        <v>0.71319999999999995</v>
      </c>
      <c r="R882">
        <v>0.60029999999999994</v>
      </c>
      <c r="T882" t="s">
        <v>1876</v>
      </c>
      <c r="U882">
        <v>2046.61</v>
      </c>
      <c r="V882">
        <v>16.393386248218999</v>
      </c>
      <c r="W882">
        <v>13.26388</v>
      </c>
      <c r="Y882" s="1">
        <v>42495</v>
      </c>
      <c r="Z882">
        <v>460.13400000000001</v>
      </c>
      <c r="AB882" s="1">
        <v>42517</v>
      </c>
      <c r="AC882">
        <v>-14</v>
      </c>
    </row>
    <row r="883" spans="2:29" x14ac:dyDescent="0.45">
      <c r="B883" s="1">
        <v>42509</v>
      </c>
      <c r="C883">
        <v>5.37</v>
      </c>
      <c r="E883" s="1">
        <v>42537</v>
      </c>
      <c r="F883">
        <v>81.7</v>
      </c>
      <c r="H883" t="s">
        <v>1906</v>
      </c>
      <c r="I883">
        <v>1.4379999999999999</v>
      </c>
      <c r="J883">
        <v>1.7594238071974999</v>
      </c>
      <c r="L883" s="1">
        <v>42503</v>
      </c>
      <c r="M883">
        <v>15.04</v>
      </c>
      <c r="O883" s="1">
        <v>42545</v>
      </c>
      <c r="P883">
        <v>1.4379999999999999</v>
      </c>
      <c r="Q883">
        <v>0.75170000000000003</v>
      </c>
      <c r="R883">
        <v>0.68630000000000002</v>
      </c>
      <c r="T883" t="s">
        <v>1875</v>
      </c>
      <c r="U883">
        <v>2064.11</v>
      </c>
      <c r="V883">
        <v>14.5406412469694</v>
      </c>
      <c r="W883">
        <v>12.633190000000001</v>
      </c>
      <c r="Y883" s="1">
        <v>42494</v>
      </c>
      <c r="Z883">
        <v>453.24099999999999</v>
      </c>
      <c r="AB883" s="1">
        <v>42516</v>
      </c>
      <c r="AC883">
        <v>-14</v>
      </c>
    </row>
    <row r="884" spans="2:29" x14ac:dyDescent="0.45">
      <c r="B884" s="1">
        <v>42508</v>
      </c>
      <c r="C884">
        <v>5.32</v>
      </c>
      <c r="E884" s="1">
        <v>42536</v>
      </c>
      <c r="F884">
        <v>78.781099999999995</v>
      </c>
      <c r="H884" t="s">
        <v>1905</v>
      </c>
      <c r="I884">
        <v>1.6259999999999999</v>
      </c>
      <c r="J884">
        <v>0.73796909375212605</v>
      </c>
      <c r="L884" s="1">
        <v>42502</v>
      </c>
      <c r="M884">
        <v>14.41</v>
      </c>
      <c r="O884" s="1">
        <v>42544</v>
      </c>
      <c r="P884">
        <v>1.6259999999999999</v>
      </c>
      <c r="Q884">
        <v>0.91449999999999998</v>
      </c>
      <c r="R884">
        <v>0.71150000000000002</v>
      </c>
      <c r="T884" t="s">
        <v>1874</v>
      </c>
      <c r="U884">
        <v>2064.46</v>
      </c>
      <c r="V884">
        <v>14.5877400762175</v>
      </c>
      <c r="W884">
        <v>12.792809999999999</v>
      </c>
      <c r="Y884" s="1">
        <v>42493</v>
      </c>
      <c r="Z884">
        <v>445.84800000000001</v>
      </c>
      <c r="AB884" s="1">
        <v>42515</v>
      </c>
      <c r="AC884">
        <v>-14.5</v>
      </c>
    </row>
    <row r="885" spans="2:29" x14ac:dyDescent="0.45">
      <c r="B885" s="1">
        <v>42507</v>
      </c>
      <c r="C885">
        <v>5.23</v>
      </c>
      <c r="E885" s="1">
        <v>42535</v>
      </c>
      <c r="F885">
        <v>78.5</v>
      </c>
      <c r="H885" t="s">
        <v>1904</v>
      </c>
      <c r="I885">
        <v>1.5649</v>
      </c>
      <c r="J885">
        <v>0.68915029807244199</v>
      </c>
      <c r="L885" s="1">
        <v>42501</v>
      </c>
      <c r="M885">
        <v>14.69</v>
      </c>
      <c r="O885" s="1">
        <v>42543</v>
      </c>
      <c r="P885">
        <v>1.5649</v>
      </c>
      <c r="Q885">
        <v>0.876</v>
      </c>
      <c r="R885">
        <v>0.68889999999999996</v>
      </c>
      <c r="T885" t="s">
        <v>1873</v>
      </c>
      <c r="U885">
        <v>2084.39</v>
      </c>
      <c r="V885">
        <v>9.3032335127043009</v>
      </c>
      <c r="W885">
        <v>11.660310000000001</v>
      </c>
      <c r="Y885" s="1">
        <v>42492</v>
      </c>
      <c r="Z885">
        <v>431.51799999999997</v>
      </c>
      <c r="AB885" s="1">
        <v>42514</v>
      </c>
      <c r="AC885">
        <v>-14.25</v>
      </c>
    </row>
    <row r="886" spans="2:29" x14ac:dyDescent="0.45">
      <c r="B886" s="1">
        <v>42506</v>
      </c>
      <c r="C886">
        <v>5.25</v>
      </c>
      <c r="E886" s="1">
        <v>42534</v>
      </c>
      <c r="F886">
        <v>78.7</v>
      </c>
      <c r="H886" t="s">
        <v>1903</v>
      </c>
      <c r="I886">
        <v>1.5871999999999999</v>
      </c>
      <c r="J886">
        <v>0.53696734847971594</v>
      </c>
      <c r="L886" s="1">
        <v>42500</v>
      </c>
      <c r="M886">
        <v>13.63</v>
      </c>
      <c r="O886" s="1">
        <v>42542</v>
      </c>
      <c r="P886">
        <v>1.5871999999999999</v>
      </c>
      <c r="Q886">
        <v>0.89800000000000002</v>
      </c>
      <c r="R886">
        <v>0.68920000000000003</v>
      </c>
      <c r="T886" t="s">
        <v>1872</v>
      </c>
      <c r="U886">
        <v>2058.69</v>
      </c>
      <c r="V886">
        <v>6.2338043644286998</v>
      </c>
      <c r="W886">
        <v>12.704879999999999</v>
      </c>
      <c r="Y886" s="1">
        <v>42489</v>
      </c>
      <c r="Z886">
        <v>432.87400000000002</v>
      </c>
      <c r="AB886" s="1">
        <v>42513</v>
      </c>
      <c r="AC886">
        <v>-14</v>
      </c>
    </row>
    <row r="887" spans="2:29" x14ac:dyDescent="0.45">
      <c r="B887" s="1">
        <v>42503</v>
      </c>
      <c r="C887">
        <v>5.23</v>
      </c>
      <c r="E887" s="1">
        <v>42531</v>
      </c>
      <c r="F887">
        <v>75.599999999999994</v>
      </c>
      <c r="H887" t="s">
        <v>1902</v>
      </c>
      <c r="I887">
        <v>1.5680000000000001</v>
      </c>
      <c r="J887">
        <v>0.82253825645579204</v>
      </c>
      <c r="L887" s="1">
        <v>42499</v>
      </c>
      <c r="M887">
        <v>14.57</v>
      </c>
      <c r="O887" s="1">
        <v>42541</v>
      </c>
      <c r="P887">
        <v>1.5680000000000001</v>
      </c>
      <c r="Q887">
        <v>0.89180000000000004</v>
      </c>
      <c r="R887">
        <v>0.67620000000000002</v>
      </c>
      <c r="T887" t="s">
        <v>1871</v>
      </c>
      <c r="U887">
        <v>2057.14</v>
      </c>
      <c r="V887">
        <v>8.6860608154068792</v>
      </c>
      <c r="W887">
        <v>12.969189999999999</v>
      </c>
      <c r="Y887" s="1">
        <v>42488</v>
      </c>
      <c r="Z887">
        <v>428.154</v>
      </c>
      <c r="AB887" s="1">
        <v>42510</v>
      </c>
      <c r="AC887">
        <v>-14.1</v>
      </c>
    </row>
    <row r="888" spans="2:29" x14ac:dyDescent="0.45">
      <c r="B888" s="1">
        <v>42502</v>
      </c>
      <c r="C888">
        <v>5.15</v>
      </c>
      <c r="E888" s="1">
        <v>42530</v>
      </c>
      <c r="F888">
        <v>74.099999999999994</v>
      </c>
      <c r="H888" t="s">
        <v>1901</v>
      </c>
      <c r="I888">
        <v>1.4875</v>
      </c>
      <c r="J888">
        <v>0.51649380441589199</v>
      </c>
      <c r="L888" s="1">
        <v>42496</v>
      </c>
      <c r="M888">
        <v>14.72</v>
      </c>
      <c r="O888" s="1">
        <v>42538</v>
      </c>
      <c r="P888">
        <v>1.4875</v>
      </c>
      <c r="Q888">
        <v>0.84689999999999999</v>
      </c>
      <c r="R888">
        <v>0.64059999999999995</v>
      </c>
      <c r="T888" t="s">
        <v>1870</v>
      </c>
      <c r="U888">
        <v>2050.63</v>
      </c>
      <c r="V888">
        <v>11.7489727032802</v>
      </c>
      <c r="W888">
        <v>13.9125</v>
      </c>
      <c r="Y888" s="1">
        <v>42487</v>
      </c>
      <c r="Z888">
        <v>419.99200000000002</v>
      </c>
      <c r="AB888" s="1">
        <v>42509</v>
      </c>
      <c r="AC888">
        <v>-14.13</v>
      </c>
    </row>
    <row r="889" spans="2:29" x14ac:dyDescent="0.45">
      <c r="B889" s="1">
        <v>42501</v>
      </c>
      <c r="C889">
        <v>5.0999999999999996</v>
      </c>
      <c r="E889" s="1">
        <v>42529</v>
      </c>
      <c r="F889">
        <v>72.5</v>
      </c>
      <c r="H889" t="s">
        <v>1900</v>
      </c>
      <c r="I889">
        <v>1.4484999999999999</v>
      </c>
      <c r="J889">
        <v>0.38065242238381503</v>
      </c>
      <c r="L889" s="1">
        <v>42495</v>
      </c>
      <c r="M889">
        <v>15.91</v>
      </c>
      <c r="O889" s="1">
        <v>42537</v>
      </c>
      <c r="P889">
        <v>1.4484999999999999</v>
      </c>
      <c r="Q889">
        <v>0.83299999999999996</v>
      </c>
      <c r="R889">
        <v>0.61550000000000005</v>
      </c>
      <c r="T889" t="s">
        <v>1869</v>
      </c>
      <c r="U889">
        <v>2051.12</v>
      </c>
      <c r="V889">
        <v>11.8451828146537</v>
      </c>
      <c r="W889">
        <v>14.06419</v>
      </c>
      <c r="Y889" s="1">
        <v>42486</v>
      </c>
      <c r="Z889">
        <v>426.58800000000002</v>
      </c>
      <c r="AB889" s="1">
        <v>42508</v>
      </c>
      <c r="AC889">
        <v>-14.9</v>
      </c>
    </row>
    <row r="890" spans="2:29" x14ac:dyDescent="0.45">
      <c r="B890" s="1">
        <v>42500</v>
      </c>
      <c r="C890">
        <v>5.0199999999999996</v>
      </c>
      <c r="E890" s="1">
        <v>42528</v>
      </c>
      <c r="F890">
        <v>72.338099999999997</v>
      </c>
      <c r="H890" t="s">
        <v>1899</v>
      </c>
      <c r="I890">
        <v>1.4450000000000001</v>
      </c>
      <c r="J890">
        <v>0.34217422462833202</v>
      </c>
      <c r="L890" s="1">
        <v>42494</v>
      </c>
      <c r="M890">
        <v>16.05</v>
      </c>
      <c r="O890" s="1">
        <v>42536</v>
      </c>
      <c r="P890">
        <v>1.4450000000000001</v>
      </c>
      <c r="Q890">
        <v>0.82330000000000003</v>
      </c>
      <c r="R890">
        <v>0.62170000000000003</v>
      </c>
      <c r="T890" t="s">
        <v>1868</v>
      </c>
      <c r="U890">
        <v>2063.37</v>
      </c>
      <c r="V890">
        <v>12.8263917778941</v>
      </c>
      <c r="W890">
        <v>13.396190000000001</v>
      </c>
      <c r="Y890" s="1">
        <v>42485</v>
      </c>
      <c r="Z890">
        <v>427.82799999999997</v>
      </c>
      <c r="AB890" s="1">
        <v>42507</v>
      </c>
      <c r="AC890">
        <v>-13.13</v>
      </c>
    </row>
    <row r="891" spans="2:29" x14ac:dyDescent="0.45">
      <c r="B891" s="1">
        <v>42499</v>
      </c>
      <c r="C891">
        <v>5.04</v>
      </c>
      <c r="E891" s="1">
        <v>42527</v>
      </c>
      <c r="F891">
        <v>73.465900000000005</v>
      </c>
      <c r="H891" t="s">
        <v>1898</v>
      </c>
      <c r="I891">
        <v>1.4843</v>
      </c>
      <c r="J891">
        <v>0.33172508698217901</v>
      </c>
      <c r="L891" s="1">
        <v>42493</v>
      </c>
      <c r="M891">
        <v>15.6</v>
      </c>
      <c r="O891" s="1">
        <v>42535</v>
      </c>
      <c r="P891">
        <v>1.4843</v>
      </c>
      <c r="Q891">
        <v>0.874</v>
      </c>
      <c r="R891">
        <v>0.61029999999999995</v>
      </c>
      <c r="T891" t="s">
        <v>1867</v>
      </c>
      <c r="U891">
        <v>2081.4299999999998</v>
      </c>
      <c r="V891">
        <v>12.1004533203976</v>
      </c>
      <c r="W891">
        <v>12.24213</v>
      </c>
      <c r="Y891" s="1">
        <v>42482</v>
      </c>
      <c r="Z891">
        <v>419.78899999999999</v>
      </c>
      <c r="AB891" s="1">
        <v>42506</v>
      </c>
      <c r="AC891">
        <v>-13.5</v>
      </c>
    </row>
    <row r="892" spans="2:29" x14ac:dyDescent="0.45">
      <c r="B892" s="1">
        <v>42496</v>
      </c>
      <c r="C892">
        <v>5.05</v>
      </c>
      <c r="E892" s="1">
        <v>42524</v>
      </c>
      <c r="F892">
        <v>73.400000000000006</v>
      </c>
      <c r="H892" t="s">
        <v>1897</v>
      </c>
      <c r="I892">
        <v>1.4810000000000001</v>
      </c>
      <c r="J892">
        <v>0.222371723322312</v>
      </c>
      <c r="L892" s="1">
        <v>42492</v>
      </c>
      <c r="M892">
        <v>14.68</v>
      </c>
      <c r="O892" s="1">
        <v>42534</v>
      </c>
      <c r="P892">
        <v>1.4810000000000001</v>
      </c>
      <c r="Q892">
        <v>0.85450000000000004</v>
      </c>
      <c r="R892">
        <v>0.62649999999999995</v>
      </c>
      <c r="T892" t="s">
        <v>1866</v>
      </c>
      <c r="U892">
        <v>2065.3000000000002</v>
      </c>
      <c r="V892">
        <v>8.7656033880303905</v>
      </c>
      <c r="W892">
        <v>13.29081</v>
      </c>
      <c r="Y892" s="1">
        <v>42481</v>
      </c>
      <c r="Z892">
        <v>423.95</v>
      </c>
      <c r="AB892" s="1">
        <v>42503</v>
      </c>
      <c r="AC892">
        <v>-13</v>
      </c>
    </row>
    <row r="893" spans="2:29" x14ac:dyDescent="0.45">
      <c r="B893" s="1">
        <v>42495</v>
      </c>
      <c r="C893">
        <v>5.24</v>
      </c>
      <c r="E893" s="1">
        <v>42523</v>
      </c>
      <c r="F893">
        <v>74.400000000000006</v>
      </c>
      <c r="H893" t="s">
        <v>1896</v>
      </c>
      <c r="I893">
        <v>1.5165</v>
      </c>
      <c r="J893">
        <v>0.20493787676594799</v>
      </c>
      <c r="L893" s="1">
        <v>42489</v>
      </c>
      <c r="M893">
        <v>15.7</v>
      </c>
      <c r="O893" s="1">
        <v>42531</v>
      </c>
      <c r="P893">
        <v>1.5165</v>
      </c>
      <c r="Q893">
        <v>0.87180000000000002</v>
      </c>
      <c r="R893">
        <v>0.64470000000000005</v>
      </c>
      <c r="T893" t="s">
        <v>1865</v>
      </c>
      <c r="U893">
        <v>2075.81</v>
      </c>
      <c r="V893">
        <v>8.3881792361250707</v>
      </c>
      <c r="W893">
        <v>12.9275</v>
      </c>
      <c r="Y893" s="1">
        <v>42480</v>
      </c>
      <c r="Z893">
        <v>416.17099999999999</v>
      </c>
      <c r="AB893" s="1">
        <v>42502</v>
      </c>
      <c r="AC893">
        <v>-13.88</v>
      </c>
    </row>
    <row r="894" spans="2:29" x14ac:dyDescent="0.45">
      <c r="B894" s="1">
        <v>42494</v>
      </c>
      <c r="C894">
        <v>5.26</v>
      </c>
      <c r="E894" s="1">
        <v>42522</v>
      </c>
      <c r="F894">
        <v>73.400000000000006</v>
      </c>
      <c r="H894" t="s">
        <v>1895</v>
      </c>
      <c r="I894">
        <v>1.5582</v>
      </c>
      <c r="J894">
        <v>0.54297654952431795</v>
      </c>
      <c r="L894" s="1">
        <v>42488</v>
      </c>
      <c r="M894">
        <v>15.22</v>
      </c>
      <c r="O894" s="1">
        <v>42530</v>
      </c>
      <c r="P894">
        <v>1.5582</v>
      </c>
      <c r="Q894">
        <v>0.90820000000000001</v>
      </c>
      <c r="R894">
        <v>0.65</v>
      </c>
      <c r="T894" t="s">
        <v>1864</v>
      </c>
      <c r="U894">
        <v>2095.15</v>
      </c>
      <c r="V894">
        <v>2.75219407525982</v>
      </c>
      <c r="W894">
        <v>11.81038</v>
      </c>
      <c r="Y894" s="1">
        <v>42479</v>
      </c>
      <c r="Z894">
        <v>422.61799999999999</v>
      </c>
      <c r="AB894" s="1">
        <v>42501</v>
      </c>
      <c r="AC894">
        <v>-15.63</v>
      </c>
    </row>
    <row r="895" spans="2:29" x14ac:dyDescent="0.45">
      <c r="B895" s="1">
        <v>42493</v>
      </c>
      <c r="C895">
        <v>5.28</v>
      </c>
      <c r="E895" s="1">
        <v>42521</v>
      </c>
      <c r="F895">
        <v>73.099999999999994</v>
      </c>
      <c r="H895" t="s">
        <v>1894</v>
      </c>
      <c r="I895">
        <v>1.5725</v>
      </c>
      <c r="J895">
        <v>0.99236142609434397</v>
      </c>
      <c r="L895" s="1">
        <v>42487</v>
      </c>
      <c r="M895">
        <v>13.77</v>
      </c>
      <c r="O895" s="1">
        <v>42529</v>
      </c>
      <c r="P895">
        <v>1.5725</v>
      </c>
      <c r="Q895">
        <v>0.92049999999999998</v>
      </c>
      <c r="R895">
        <v>0.65200000000000002</v>
      </c>
      <c r="T895" t="s">
        <v>1863</v>
      </c>
      <c r="U895">
        <v>2091.6999999999998</v>
      </c>
      <c r="V895">
        <v>4.8732781307565496</v>
      </c>
      <c r="W895">
        <v>11.954129999999999</v>
      </c>
      <c r="Y895" s="1">
        <v>42478</v>
      </c>
      <c r="Z895">
        <v>431.32900000000001</v>
      </c>
      <c r="AB895" s="1">
        <v>42500</v>
      </c>
      <c r="AC895">
        <v>-16</v>
      </c>
    </row>
    <row r="896" spans="2:29" x14ac:dyDescent="0.45">
      <c r="B896" s="1">
        <v>42492</v>
      </c>
      <c r="C896">
        <v>5.23</v>
      </c>
      <c r="E896" s="1">
        <v>42520</v>
      </c>
      <c r="F896">
        <v>72</v>
      </c>
      <c r="H896" t="s">
        <v>1893</v>
      </c>
      <c r="I896">
        <v>1.5885</v>
      </c>
      <c r="J896">
        <v>0.98750195780396599</v>
      </c>
      <c r="L896" s="1">
        <v>42486</v>
      </c>
      <c r="M896">
        <v>13.96</v>
      </c>
      <c r="O896" s="1">
        <v>42528</v>
      </c>
      <c r="P896">
        <v>1.5885</v>
      </c>
      <c r="Q896">
        <v>0.92349999999999999</v>
      </c>
      <c r="R896">
        <v>0.66500000000000004</v>
      </c>
      <c r="T896" t="s">
        <v>1862</v>
      </c>
      <c r="U896">
        <v>2087.79</v>
      </c>
      <c r="V896">
        <v>4.3007758434601202</v>
      </c>
      <c r="W896">
        <v>12.04</v>
      </c>
      <c r="Y896" s="1">
        <v>42475</v>
      </c>
      <c r="Z896">
        <v>439.43</v>
      </c>
      <c r="AB896" s="1">
        <v>42499</v>
      </c>
      <c r="AC896">
        <v>-16</v>
      </c>
    </row>
    <row r="897" spans="2:29" x14ac:dyDescent="0.45">
      <c r="B897" s="1">
        <v>42489</v>
      </c>
      <c r="C897">
        <v>5.2</v>
      </c>
      <c r="E897" s="1">
        <v>42517</v>
      </c>
      <c r="F897">
        <v>72.478899999999996</v>
      </c>
      <c r="H897" t="s">
        <v>1892</v>
      </c>
      <c r="I897">
        <v>1.6167</v>
      </c>
      <c r="J897">
        <v>1.0074810750910701</v>
      </c>
      <c r="L897" s="1">
        <v>42485</v>
      </c>
      <c r="M897">
        <v>14.08</v>
      </c>
      <c r="O897" s="1">
        <v>42527</v>
      </c>
      <c r="P897">
        <v>1.6167</v>
      </c>
      <c r="Q897">
        <v>0.94030000000000002</v>
      </c>
      <c r="R897">
        <v>0.6764</v>
      </c>
      <c r="T897" t="s">
        <v>1861</v>
      </c>
      <c r="U897">
        <v>2091.58</v>
      </c>
      <c r="V897">
        <v>5.6436225380740597</v>
      </c>
      <c r="W897">
        <v>11.260999999999999</v>
      </c>
      <c r="Y897" s="1">
        <v>42474</v>
      </c>
      <c r="Z897">
        <v>436.05399999999997</v>
      </c>
      <c r="AB897" s="1">
        <v>42496</v>
      </c>
      <c r="AC897">
        <v>-15</v>
      </c>
    </row>
    <row r="898" spans="2:29" x14ac:dyDescent="0.45">
      <c r="B898" s="1">
        <v>42488</v>
      </c>
      <c r="C898">
        <v>5.17</v>
      </c>
      <c r="E898" s="1">
        <v>42516</v>
      </c>
      <c r="F898">
        <v>72.8</v>
      </c>
      <c r="H898" t="s">
        <v>1891</v>
      </c>
      <c r="I898">
        <v>1.57</v>
      </c>
      <c r="J898">
        <v>0.75296365560806899</v>
      </c>
      <c r="L898" s="1">
        <v>42482</v>
      </c>
      <c r="M898">
        <v>13.22</v>
      </c>
      <c r="O898" s="1">
        <v>42524</v>
      </c>
      <c r="P898">
        <v>1.57</v>
      </c>
      <c r="Q898">
        <v>0.92530000000000001</v>
      </c>
      <c r="R898">
        <v>0.64470000000000005</v>
      </c>
      <c r="T898" t="s">
        <v>1860</v>
      </c>
      <c r="U898">
        <v>2091.48</v>
      </c>
      <c r="V898">
        <v>7.9568166647672296</v>
      </c>
      <c r="W898">
        <v>11.77481</v>
      </c>
      <c r="Y898" s="1">
        <v>42473</v>
      </c>
      <c r="Z898">
        <v>438.83800000000002</v>
      </c>
      <c r="AB898" s="1">
        <v>42495</v>
      </c>
      <c r="AC898">
        <v>-14.38</v>
      </c>
    </row>
    <row r="899" spans="2:29" x14ac:dyDescent="0.45">
      <c r="B899" s="1">
        <v>42487</v>
      </c>
      <c r="C899">
        <v>5.16</v>
      </c>
      <c r="E899" s="1">
        <v>42515</v>
      </c>
      <c r="F899">
        <v>73.3</v>
      </c>
      <c r="H899" t="s">
        <v>1890</v>
      </c>
      <c r="I899">
        <v>1.6733</v>
      </c>
      <c r="J899">
        <v>0.192760473126628</v>
      </c>
      <c r="L899" s="1">
        <v>42481</v>
      </c>
      <c r="M899">
        <v>13.95</v>
      </c>
      <c r="O899" s="1">
        <v>42523</v>
      </c>
      <c r="P899">
        <v>1.6733</v>
      </c>
      <c r="Q899">
        <v>1.0365</v>
      </c>
      <c r="R899">
        <v>0.63680000000000003</v>
      </c>
      <c r="T899" t="s">
        <v>1859</v>
      </c>
      <c r="U899">
        <v>2102.4</v>
      </c>
      <c r="V899">
        <v>5.23022701717617</v>
      </c>
      <c r="W899">
        <v>11.21881</v>
      </c>
      <c r="Y899" s="1">
        <v>42472</v>
      </c>
      <c r="Z899">
        <v>440.74599999999998</v>
      </c>
      <c r="AB899" s="1">
        <v>42494</v>
      </c>
      <c r="AC899">
        <v>-13</v>
      </c>
    </row>
    <row r="900" spans="2:29" x14ac:dyDescent="0.45">
      <c r="B900" s="1">
        <v>42486</v>
      </c>
      <c r="C900">
        <v>5.18</v>
      </c>
      <c r="E900" s="1">
        <v>42514</v>
      </c>
      <c r="F900">
        <v>74.295599999999993</v>
      </c>
      <c r="H900" t="s">
        <v>1889</v>
      </c>
      <c r="I900">
        <v>1.7</v>
      </c>
      <c r="J900">
        <v>0.20428558441554601</v>
      </c>
      <c r="L900" s="1">
        <v>42480</v>
      </c>
      <c r="M900">
        <v>13.28</v>
      </c>
      <c r="O900" s="1">
        <v>42522</v>
      </c>
      <c r="P900">
        <v>1.7</v>
      </c>
      <c r="Q900">
        <v>1.0455000000000001</v>
      </c>
      <c r="R900">
        <v>0.65449999999999997</v>
      </c>
      <c r="T900" t="s">
        <v>1858</v>
      </c>
      <c r="U900">
        <v>2100.8000000000002</v>
      </c>
      <c r="V900">
        <v>5.4031777131254497</v>
      </c>
      <c r="W900">
        <v>11.06931</v>
      </c>
      <c r="Y900" s="1">
        <v>42471</v>
      </c>
      <c r="Z900">
        <v>448.91300000000001</v>
      </c>
      <c r="AB900" s="1">
        <v>42493</v>
      </c>
      <c r="AC900">
        <v>-11.9</v>
      </c>
    </row>
    <row r="901" spans="2:29" x14ac:dyDescent="0.45">
      <c r="B901" s="1">
        <v>42485</v>
      </c>
      <c r="C901">
        <v>5.28</v>
      </c>
      <c r="E901" s="1">
        <v>42513</v>
      </c>
      <c r="F901">
        <v>75.7</v>
      </c>
      <c r="H901" t="s">
        <v>1888</v>
      </c>
      <c r="I901">
        <v>1.7030000000000001</v>
      </c>
      <c r="J901">
        <v>0.36413896157007603</v>
      </c>
      <c r="L901" s="1">
        <v>42479</v>
      </c>
      <c r="M901">
        <v>13.24</v>
      </c>
      <c r="O901" s="1">
        <v>42521</v>
      </c>
      <c r="P901">
        <v>1.7030000000000001</v>
      </c>
      <c r="Q901">
        <v>1.0294000000000001</v>
      </c>
      <c r="R901">
        <v>0.67359999999999998</v>
      </c>
      <c r="T901" t="s">
        <v>1857</v>
      </c>
      <c r="U901">
        <v>2094.34</v>
      </c>
      <c r="V901">
        <v>8.4147552609716101</v>
      </c>
      <c r="W901">
        <v>11.121499999999999</v>
      </c>
      <c r="Y901" s="1">
        <v>42468</v>
      </c>
      <c r="Z901">
        <v>453.637</v>
      </c>
      <c r="AB901" s="1">
        <v>42492</v>
      </c>
      <c r="AC901">
        <v>-11.63</v>
      </c>
    </row>
    <row r="902" spans="2:29" x14ac:dyDescent="0.45">
      <c r="B902" s="1">
        <v>42482</v>
      </c>
      <c r="C902">
        <v>5.32</v>
      </c>
      <c r="E902" s="1">
        <v>42510</v>
      </c>
      <c r="F902">
        <v>76.400000000000006</v>
      </c>
      <c r="H902" t="s">
        <v>1887</v>
      </c>
      <c r="I902">
        <v>1.71</v>
      </c>
      <c r="J902">
        <v>0.36553367377940299</v>
      </c>
      <c r="L902" s="1">
        <v>42478</v>
      </c>
      <c r="M902">
        <v>13.35</v>
      </c>
      <c r="O902" s="1">
        <v>42520</v>
      </c>
      <c r="P902">
        <v>1.71</v>
      </c>
      <c r="Q902">
        <v>1.081</v>
      </c>
      <c r="R902">
        <v>0.629</v>
      </c>
      <c r="T902" t="s">
        <v>1856</v>
      </c>
      <c r="U902">
        <v>2080.73</v>
      </c>
      <c r="V902">
        <v>9.5376025003459901</v>
      </c>
      <c r="W902">
        <v>11.416309999999999</v>
      </c>
      <c r="Y902" s="1">
        <v>42467</v>
      </c>
      <c r="Z902">
        <v>457.70100000000002</v>
      </c>
      <c r="AB902" s="1">
        <v>42489</v>
      </c>
      <c r="AC902">
        <v>-11.88</v>
      </c>
    </row>
    <row r="903" spans="2:29" x14ac:dyDescent="0.45">
      <c r="B903" s="1">
        <v>42481</v>
      </c>
      <c r="C903">
        <v>5.33</v>
      </c>
      <c r="E903" s="1">
        <v>42509</v>
      </c>
      <c r="F903">
        <v>78.400000000000006</v>
      </c>
      <c r="H903" t="s">
        <v>1886</v>
      </c>
      <c r="I903">
        <v>1.7102999999999999</v>
      </c>
      <c r="J903">
        <v>0.43753108460999701</v>
      </c>
      <c r="L903" s="1">
        <v>42475</v>
      </c>
      <c r="M903">
        <v>13.62</v>
      </c>
      <c r="O903" s="1">
        <v>42517</v>
      </c>
      <c r="P903">
        <v>1.7102999999999999</v>
      </c>
      <c r="Q903">
        <v>1.0640000000000001</v>
      </c>
      <c r="R903">
        <v>0.64629999999999999</v>
      </c>
      <c r="T903" t="s">
        <v>1855</v>
      </c>
      <c r="U903">
        <v>2082.7800000000002</v>
      </c>
      <c r="V903">
        <v>10.5024847364678</v>
      </c>
      <c r="W903">
        <v>11.532999999999999</v>
      </c>
      <c r="Y903" s="1">
        <v>42466</v>
      </c>
      <c r="Z903">
        <v>441.85</v>
      </c>
      <c r="AB903" s="1">
        <v>42488</v>
      </c>
      <c r="AC903">
        <v>-12.25</v>
      </c>
    </row>
    <row r="904" spans="2:29" x14ac:dyDescent="0.45">
      <c r="B904" s="1">
        <v>42480</v>
      </c>
      <c r="C904">
        <v>5.27</v>
      </c>
      <c r="E904" s="1">
        <v>42508</v>
      </c>
      <c r="F904">
        <v>78.099999999999994</v>
      </c>
      <c r="H904" t="s">
        <v>1885</v>
      </c>
      <c r="I904">
        <v>1.6890000000000001</v>
      </c>
      <c r="J904">
        <v>0.394385344555297</v>
      </c>
      <c r="L904" s="1">
        <v>42474</v>
      </c>
      <c r="M904">
        <v>13.72</v>
      </c>
      <c r="O904" s="1">
        <v>42516</v>
      </c>
      <c r="P904">
        <v>1.6890000000000001</v>
      </c>
      <c r="Q904">
        <v>1.0082</v>
      </c>
      <c r="R904">
        <v>0.68079999999999996</v>
      </c>
      <c r="T904" t="s">
        <v>1854</v>
      </c>
      <c r="U904">
        <v>2082.42</v>
      </c>
      <c r="V904">
        <v>9.8105194976928907</v>
      </c>
      <c r="W904">
        <v>11.631</v>
      </c>
      <c r="Y904" s="1">
        <v>42465</v>
      </c>
      <c r="Z904">
        <v>457.4</v>
      </c>
      <c r="AB904" s="1">
        <v>42487</v>
      </c>
      <c r="AC904">
        <v>-12.81</v>
      </c>
    </row>
    <row r="905" spans="2:29" x14ac:dyDescent="0.45">
      <c r="B905" s="1">
        <v>42479</v>
      </c>
      <c r="C905">
        <v>5.22</v>
      </c>
      <c r="E905" s="1">
        <v>42507</v>
      </c>
      <c r="F905">
        <v>77.5</v>
      </c>
      <c r="H905" t="s">
        <v>1884</v>
      </c>
      <c r="I905">
        <v>1.7224999999999999</v>
      </c>
      <c r="J905">
        <v>0.262921502860965</v>
      </c>
      <c r="L905" s="1">
        <v>42473</v>
      </c>
      <c r="M905">
        <v>13.84</v>
      </c>
      <c r="O905" s="1">
        <v>42515</v>
      </c>
      <c r="P905">
        <v>1.7224999999999999</v>
      </c>
      <c r="Q905">
        <v>1.0478000000000001</v>
      </c>
      <c r="R905">
        <v>0.67469999999999997</v>
      </c>
      <c r="T905" t="s">
        <v>1853</v>
      </c>
      <c r="U905">
        <v>2061.7199999999998</v>
      </c>
      <c r="V905">
        <v>14.762445566697201</v>
      </c>
      <c r="W905">
        <v>12.757</v>
      </c>
      <c r="Y905" s="1">
        <v>42464</v>
      </c>
      <c r="Z905">
        <v>446.60899999999998</v>
      </c>
      <c r="AB905" s="1">
        <v>42486</v>
      </c>
      <c r="AC905">
        <v>-14</v>
      </c>
    </row>
    <row r="906" spans="2:29" x14ac:dyDescent="0.45">
      <c r="B906" s="1">
        <v>42478</v>
      </c>
      <c r="C906">
        <v>5.15</v>
      </c>
      <c r="E906" s="1">
        <v>42506</v>
      </c>
      <c r="F906">
        <v>77</v>
      </c>
      <c r="H906" t="s">
        <v>1883</v>
      </c>
      <c r="I906">
        <v>1.7218</v>
      </c>
      <c r="J906">
        <v>0.26176732671083103</v>
      </c>
      <c r="L906" s="1">
        <v>42472</v>
      </c>
      <c r="M906">
        <v>14.85</v>
      </c>
      <c r="O906" s="1">
        <v>42514</v>
      </c>
      <c r="P906">
        <v>1.7218</v>
      </c>
      <c r="Q906">
        <v>1.0558000000000001</v>
      </c>
      <c r="R906">
        <v>0.66600000000000004</v>
      </c>
      <c r="T906" t="s">
        <v>1852</v>
      </c>
      <c r="U906">
        <v>2041.99</v>
      </c>
      <c r="V906">
        <v>15.2710351249751</v>
      </c>
      <c r="W906">
        <v>12.91919</v>
      </c>
      <c r="Y906" s="1">
        <v>42461</v>
      </c>
      <c r="Z906">
        <v>438.16199999999998</v>
      </c>
      <c r="AB906" s="1">
        <v>42485</v>
      </c>
      <c r="AC906">
        <v>-13.75</v>
      </c>
    </row>
    <row r="907" spans="2:29" x14ac:dyDescent="0.45">
      <c r="B907" s="1">
        <v>42475</v>
      </c>
      <c r="C907">
        <v>5.2</v>
      </c>
      <c r="E907" s="1">
        <v>42503</v>
      </c>
      <c r="F907">
        <v>76.5</v>
      </c>
      <c r="H907" t="s">
        <v>1882</v>
      </c>
      <c r="I907">
        <v>1.6956</v>
      </c>
      <c r="J907">
        <v>0.53303719382422299</v>
      </c>
      <c r="L907" s="1">
        <v>42471</v>
      </c>
      <c r="M907">
        <v>16.260000000000002</v>
      </c>
      <c r="O907" s="1">
        <v>42513</v>
      </c>
      <c r="P907">
        <v>1.6956</v>
      </c>
      <c r="Q907">
        <v>1.0305</v>
      </c>
      <c r="R907">
        <v>0.66510000000000002</v>
      </c>
      <c r="T907" t="s">
        <v>1851</v>
      </c>
      <c r="U907">
        <v>2047.6</v>
      </c>
      <c r="V907">
        <v>17.3125308885196</v>
      </c>
      <c r="W907">
        <v>13.3155</v>
      </c>
      <c r="Y907" s="1">
        <v>42460</v>
      </c>
      <c r="Z907">
        <v>437.78500000000003</v>
      </c>
      <c r="AB907" s="1">
        <v>42482</v>
      </c>
      <c r="AC907">
        <v>-13.75</v>
      </c>
    </row>
    <row r="908" spans="2:29" x14ac:dyDescent="0.45">
      <c r="B908" s="1">
        <v>42474</v>
      </c>
      <c r="C908">
        <v>5.14</v>
      </c>
      <c r="E908" s="1">
        <v>42502</v>
      </c>
      <c r="F908">
        <v>76.434700000000007</v>
      </c>
      <c r="H908" t="s">
        <v>1881</v>
      </c>
      <c r="I908">
        <v>1.698</v>
      </c>
      <c r="J908">
        <v>0.50848138281226096</v>
      </c>
      <c r="L908" s="1">
        <v>42468</v>
      </c>
      <c r="M908">
        <v>15.36</v>
      </c>
      <c r="O908" s="1">
        <v>42510</v>
      </c>
      <c r="P908">
        <v>1.698</v>
      </c>
      <c r="Q908">
        <v>1.0155000000000001</v>
      </c>
      <c r="R908">
        <v>0.6825</v>
      </c>
      <c r="T908" t="s">
        <v>1850</v>
      </c>
      <c r="U908">
        <v>2041.91</v>
      </c>
      <c r="V908">
        <v>16.454910594415601</v>
      </c>
      <c r="W908">
        <v>14.13631</v>
      </c>
      <c r="Y908" s="1">
        <v>42459</v>
      </c>
      <c r="Z908">
        <v>443.505</v>
      </c>
      <c r="AB908" s="1">
        <v>42481</v>
      </c>
      <c r="AC908">
        <v>-14.13</v>
      </c>
    </row>
    <row r="909" spans="2:29" x14ac:dyDescent="0.45">
      <c r="B909" s="1">
        <v>42473</v>
      </c>
      <c r="C909">
        <v>5.17</v>
      </c>
      <c r="E909" s="1">
        <v>42501</v>
      </c>
      <c r="F909">
        <v>76.5</v>
      </c>
      <c r="H909" t="s">
        <v>1880</v>
      </c>
      <c r="I909">
        <v>1.71</v>
      </c>
      <c r="J909">
        <v>0.40907358751207901</v>
      </c>
      <c r="L909" s="1">
        <v>42467</v>
      </c>
      <c r="M909">
        <v>16.16</v>
      </c>
      <c r="O909" s="1">
        <v>42509</v>
      </c>
      <c r="P909">
        <v>1.71</v>
      </c>
      <c r="Q909">
        <v>1.0175000000000001</v>
      </c>
      <c r="R909">
        <v>0.6925</v>
      </c>
      <c r="T909" t="s">
        <v>1849</v>
      </c>
      <c r="U909">
        <v>2066.66</v>
      </c>
      <c r="V909">
        <v>15.027490101977399</v>
      </c>
      <c r="W909">
        <v>12.216189999999999</v>
      </c>
      <c r="Y909" s="1">
        <v>42458</v>
      </c>
      <c r="Z909">
        <v>452.67200000000003</v>
      </c>
      <c r="AB909" s="1">
        <v>42480</v>
      </c>
      <c r="AC909">
        <v>-13.38</v>
      </c>
    </row>
    <row r="910" spans="2:29" x14ac:dyDescent="0.45">
      <c r="B910" s="1">
        <v>42472</v>
      </c>
      <c r="C910">
        <v>5.24</v>
      </c>
      <c r="E910" s="1">
        <v>42500</v>
      </c>
      <c r="F910">
        <v>76.099999999999994</v>
      </c>
      <c r="H910" t="s">
        <v>1879</v>
      </c>
      <c r="I910">
        <v>1.7050000000000001</v>
      </c>
      <c r="J910">
        <v>0.74789757542950697</v>
      </c>
      <c r="L910" s="1">
        <v>42466</v>
      </c>
      <c r="M910">
        <v>14.09</v>
      </c>
      <c r="O910" s="1">
        <v>42508</v>
      </c>
      <c r="P910">
        <v>1.7050000000000001</v>
      </c>
      <c r="Q910">
        <v>1.0077</v>
      </c>
      <c r="R910">
        <v>0.69730000000000003</v>
      </c>
      <c r="T910" t="s">
        <v>1848</v>
      </c>
      <c r="U910">
        <v>2045.17</v>
      </c>
      <c r="V910">
        <v>10.9123929548311</v>
      </c>
      <c r="W910">
        <v>13.451879999999999</v>
      </c>
      <c r="Y910" s="1">
        <v>42457</v>
      </c>
      <c r="Z910">
        <v>460.87299999999999</v>
      </c>
      <c r="AB910" s="1">
        <v>42479</v>
      </c>
      <c r="AC910">
        <v>-14</v>
      </c>
    </row>
    <row r="911" spans="2:29" x14ac:dyDescent="0.45">
      <c r="B911" s="1">
        <v>42471</v>
      </c>
      <c r="C911">
        <v>5.17</v>
      </c>
      <c r="E911" s="1">
        <v>42499</v>
      </c>
      <c r="F911">
        <v>76.099999999999994</v>
      </c>
      <c r="H911" t="s">
        <v>1878</v>
      </c>
      <c r="I911">
        <v>1.6435</v>
      </c>
      <c r="J911">
        <v>0.64883963093099295</v>
      </c>
      <c r="L911" s="1">
        <v>42465</v>
      </c>
      <c r="M911">
        <v>15.42</v>
      </c>
      <c r="O911" s="1">
        <v>42507</v>
      </c>
      <c r="P911">
        <v>1.6435</v>
      </c>
      <c r="Q911">
        <v>0.95250000000000001</v>
      </c>
      <c r="R911">
        <v>0.69099999999999995</v>
      </c>
      <c r="T911" t="s">
        <v>1847</v>
      </c>
      <c r="U911">
        <v>2066.13</v>
      </c>
      <c r="V911">
        <v>7.5565575289206102</v>
      </c>
      <c r="W911">
        <v>12.18538</v>
      </c>
      <c r="Y911" s="1">
        <v>42453</v>
      </c>
      <c r="Z911">
        <v>452.721</v>
      </c>
      <c r="AB911" s="1">
        <v>42478</v>
      </c>
      <c r="AC911">
        <v>-14.6</v>
      </c>
    </row>
    <row r="912" spans="2:29" x14ac:dyDescent="0.45">
      <c r="B912" s="1">
        <v>42468</v>
      </c>
      <c r="C912">
        <v>5.15</v>
      </c>
      <c r="E912" s="1">
        <v>42496</v>
      </c>
      <c r="F912">
        <v>75.599999999999994</v>
      </c>
      <c r="H912" t="s">
        <v>1877</v>
      </c>
      <c r="I912">
        <v>1.6198999999999999</v>
      </c>
      <c r="J912">
        <v>0.70721442999984097</v>
      </c>
      <c r="L912" s="1">
        <v>42464</v>
      </c>
      <c r="M912">
        <v>14.12</v>
      </c>
      <c r="O912" s="1">
        <v>42506</v>
      </c>
      <c r="P912">
        <v>1.6198999999999999</v>
      </c>
      <c r="Q912">
        <v>0.91500000000000004</v>
      </c>
      <c r="R912">
        <v>0.70489999999999997</v>
      </c>
      <c r="T912" t="s">
        <v>1846</v>
      </c>
      <c r="U912">
        <v>2072.7800000000002</v>
      </c>
      <c r="V912">
        <v>7.4655143944565596</v>
      </c>
      <c r="W912">
        <v>11.192629999999999</v>
      </c>
      <c r="Y912" s="1">
        <v>42452</v>
      </c>
      <c r="Z912">
        <v>444.69400000000002</v>
      </c>
      <c r="AB912" s="1">
        <v>42475</v>
      </c>
      <c r="AC912">
        <v>-14.5</v>
      </c>
    </row>
    <row r="913" spans="2:29" x14ac:dyDescent="0.45">
      <c r="B913" s="1">
        <v>42467</v>
      </c>
      <c r="C913">
        <v>5.3</v>
      </c>
      <c r="E913" s="1">
        <v>42495</v>
      </c>
      <c r="F913">
        <v>77.099999999999994</v>
      </c>
      <c r="H913" t="s">
        <v>1876</v>
      </c>
      <c r="I913">
        <v>1.5708</v>
      </c>
      <c r="J913">
        <v>0.54887872066605103</v>
      </c>
      <c r="L913" s="1">
        <v>42461</v>
      </c>
      <c r="M913">
        <v>13.1</v>
      </c>
      <c r="O913" s="1">
        <v>42503</v>
      </c>
      <c r="P913">
        <v>1.5708</v>
      </c>
      <c r="Q913">
        <v>0.88200000000000001</v>
      </c>
      <c r="R913">
        <v>0.68879999999999997</v>
      </c>
      <c r="T913" t="s">
        <v>1845</v>
      </c>
      <c r="U913">
        <v>2059.7399999999998</v>
      </c>
      <c r="V913">
        <v>7.5970472101514002</v>
      </c>
      <c r="W913">
        <v>12.09581</v>
      </c>
      <c r="Y913" s="1">
        <v>42451</v>
      </c>
      <c r="Z913">
        <v>434.58</v>
      </c>
      <c r="AB913" s="1">
        <v>42474</v>
      </c>
      <c r="AC913">
        <v>-14.25</v>
      </c>
    </row>
    <row r="914" spans="2:29" x14ac:dyDescent="0.45">
      <c r="B914" s="1">
        <v>42466</v>
      </c>
      <c r="C914">
        <v>5.17</v>
      </c>
      <c r="E914" s="1">
        <v>42494</v>
      </c>
      <c r="F914">
        <v>76.7</v>
      </c>
      <c r="H914" t="s">
        <v>1875</v>
      </c>
      <c r="I914">
        <v>1.6133</v>
      </c>
      <c r="J914">
        <v>0.52403517693630797</v>
      </c>
      <c r="L914" s="1">
        <v>42460</v>
      </c>
      <c r="M914">
        <v>13.95</v>
      </c>
      <c r="O914" s="1">
        <v>42502</v>
      </c>
      <c r="P914">
        <v>1.6133</v>
      </c>
      <c r="Q914">
        <v>0.88949999999999996</v>
      </c>
      <c r="R914">
        <v>0.7238</v>
      </c>
      <c r="T914" t="s">
        <v>1844</v>
      </c>
      <c r="U914">
        <v>2063.9499999999998</v>
      </c>
      <c r="V914">
        <v>6.7266083243932497</v>
      </c>
      <c r="W914">
        <v>11.69988</v>
      </c>
      <c r="Y914" s="1">
        <v>42450</v>
      </c>
      <c r="Z914">
        <v>424.71499999999997</v>
      </c>
      <c r="AB914" s="1">
        <v>42473</v>
      </c>
      <c r="AC914">
        <v>-14</v>
      </c>
    </row>
    <row r="915" spans="2:29" x14ac:dyDescent="0.45">
      <c r="B915" s="1">
        <v>42465</v>
      </c>
      <c r="C915">
        <v>5.19</v>
      </c>
      <c r="E915" s="1">
        <v>42493</v>
      </c>
      <c r="F915">
        <v>77.509900000000002</v>
      </c>
      <c r="H915" t="s">
        <v>1874</v>
      </c>
      <c r="I915">
        <v>1.5805</v>
      </c>
      <c r="J915">
        <v>0.493688278842701</v>
      </c>
      <c r="L915" s="1">
        <v>42459</v>
      </c>
      <c r="M915">
        <v>13.56</v>
      </c>
      <c r="O915" s="1">
        <v>42501</v>
      </c>
      <c r="P915">
        <v>1.5805</v>
      </c>
      <c r="Q915">
        <v>0.86550000000000005</v>
      </c>
      <c r="R915">
        <v>0.71499999999999997</v>
      </c>
      <c r="T915" t="s">
        <v>1843</v>
      </c>
      <c r="U915">
        <v>2055.0100000000002</v>
      </c>
      <c r="V915">
        <v>10.066574134507301</v>
      </c>
      <c r="W915">
        <v>12.085380000000001</v>
      </c>
      <c r="Y915" s="1">
        <v>42447</v>
      </c>
      <c r="Z915">
        <v>431.31099999999998</v>
      </c>
      <c r="AB915" s="1">
        <v>42472</v>
      </c>
      <c r="AC915">
        <v>-13.75</v>
      </c>
    </row>
    <row r="916" spans="2:29" x14ac:dyDescent="0.45">
      <c r="B916" s="1">
        <v>42464</v>
      </c>
      <c r="C916">
        <v>5.03</v>
      </c>
      <c r="E916" s="1">
        <v>42492</v>
      </c>
      <c r="F916">
        <v>77.099999999999994</v>
      </c>
      <c r="H916" t="s">
        <v>1873</v>
      </c>
      <c r="I916">
        <v>1.6037999999999999</v>
      </c>
      <c r="J916">
        <v>0.58072213665401295</v>
      </c>
      <c r="L916" s="1">
        <v>42458</v>
      </c>
      <c r="M916">
        <v>13.82</v>
      </c>
      <c r="O916" s="1">
        <v>42500</v>
      </c>
      <c r="P916">
        <v>1.6037999999999999</v>
      </c>
      <c r="Q916">
        <v>0.86199999999999999</v>
      </c>
      <c r="R916">
        <v>0.74180000000000001</v>
      </c>
      <c r="T916" t="s">
        <v>1842</v>
      </c>
      <c r="U916">
        <v>2037.05</v>
      </c>
      <c r="V916">
        <v>5.0640500313182502</v>
      </c>
      <c r="W916">
        <v>13.401999999999999</v>
      </c>
      <c r="Y916" s="1">
        <v>42446</v>
      </c>
      <c r="Z916">
        <v>428.37099999999998</v>
      </c>
      <c r="AB916" s="1">
        <v>42471</v>
      </c>
      <c r="AC916">
        <v>-12.35</v>
      </c>
    </row>
    <row r="917" spans="2:29" x14ac:dyDescent="0.45">
      <c r="B917" s="1">
        <v>42461</v>
      </c>
      <c r="C917">
        <v>5.0599999999999996</v>
      </c>
      <c r="E917" s="1">
        <v>42489</v>
      </c>
      <c r="F917">
        <v>77</v>
      </c>
      <c r="H917" t="s">
        <v>1872</v>
      </c>
      <c r="I917">
        <v>1.5912999999999999</v>
      </c>
      <c r="J917">
        <v>0.53907191851675595</v>
      </c>
      <c r="L917" s="1">
        <v>42457</v>
      </c>
      <c r="M917">
        <v>15.24</v>
      </c>
      <c r="O917" s="1">
        <v>42499</v>
      </c>
      <c r="P917">
        <v>1.5912999999999999</v>
      </c>
      <c r="Q917">
        <v>0.8458</v>
      </c>
      <c r="R917">
        <v>0.74550000000000005</v>
      </c>
      <c r="T917" t="s">
        <v>1840</v>
      </c>
      <c r="U917">
        <v>2035.94</v>
      </c>
      <c r="V917">
        <v>5.2481559657608301</v>
      </c>
      <c r="W917">
        <v>12.989000000000001</v>
      </c>
      <c r="Y917" s="1">
        <v>42445</v>
      </c>
      <c r="Z917">
        <v>439.43</v>
      </c>
      <c r="AB917" s="1">
        <v>42468</v>
      </c>
      <c r="AC917">
        <v>-11.5</v>
      </c>
    </row>
    <row r="918" spans="2:29" x14ac:dyDescent="0.45">
      <c r="B918" s="1">
        <v>42460</v>
      </c>
      <c r="C918">
        <v>5.1100000000000003</v>
      </c>
      <c r="E918" s="1">
        <v>42488</v>
      </c>
      <c r="F918">
        <v>76.900000000000006</v>
      </c>
      <c r="H918" t="s">
        <v>1871</v>
      </c>
      <c r="I918">
        <v>1.6294999999999999</v>
      </c>
      <c r="J918">
        <v>0.70749822143475005</v>
      </c>
      <c r="L918" s="1">
        <v>42453</v>
      </c>
      <c r="M918">
        <v>14.74</v>
      </c>
      <c r="O918" s="1">
        <v>42496</v>
      </c>
      <c r="P918">
        <v>1.6294999999999999</v>
      </c>
      <c r="Q918">
        <v>0.87470000000000003</v>
      </c>
      <c r="R918">
        <v>0.75480000000000003</v>
      </c>
      <c r="T918" t="s">
        <v>1839</v>
      </c>
      <c r="U918">
        <v>2036.71</v>
      </c>
      <c r="V918">
        <v>7.2830479923256997</v>
      </c>
      <c r="W918">
        <v>13.10688</v>
      </c>
      <c r="Y918" s="1">
        <v>42444</v>
      </c>
      <c r="Z918">
        <v>458.8</v>
      </c>
      <c r="AB918" s="1">
        <v>42467</v>
      </c>
      <c r="AC918">
        <v>-13</v>
      </c>
    </row>
    <row r="919" spans="2:29" x14ac:dyDescent="0.45">
      <c r="B919" s="1">
        <v>42459</v>
      </c>
      <c r="C919">
        <v>5.25</v>
      </c>
      <c r="E919" s="1">
        <v>42487</v>
      </c>
      <c r="F919">
        <v>76.3</v>
      </c>
      <c r="H919" t="s">
        <v>1870</v>
      </c>
      <c r="I919">
        <v>1.6017999999999999</v>
      </c>
      <c r="J919">
        <v>0.80349988591577703</v>
      </c>
      <c r="L919" s="1">
        <v>42452</v>
      </c>
      <c r="M919">
        <v>14.94</v>
      </c>
      <c r="O919" s="1">
        <v>42495</v>
      </c>
      <c r="P919">
        <v>1.6017999999999999</v>
      </c>
      <c r="Q919">
        <v>0.85950000000000004</v>
      </c>
      <c r="R919">
        <v>0.74229999999999996</v>
      </c>
      <c r="T919" t="s">
        <v>1838</v>
      </c>
      <c r="U919">
        <v>2049.8000000000002</v>
      </c>
      <c r="V919">
        <v>5.3965479076979497</v>
      </c>
      <c r="W919">
        <v>12.20613</v>
      </c>
      <c r="Y919" s="1">
        <v>42443</v>
      </c>
      <c r="Z919">
        <v>444.05700000000002</v>
      </c>
      <c r="AB919" s="1">
        <v>42466</v>
      </c>
      <c r="AC919">
        <v>-12.75</v>
      </c>
    </row>
    <row r="920" spans="2:29" x14ac:dyDescent="0.45">
      <c r="B920" s="1">
        <v>42458</v>
      </c>
      <c r="C920">
        <v>5.46</v>
      </c>
      <c r="E920" s="1">
        <v>42486</v>
      </c>
      <c r="F920">
        <v>77.3</v>
      </c>
      <c r="H920" t="s">
        <v>1869</v>
      </c>
      <c r="I920">
        <v>1.6459999999999999</v>
      </c>
      <c r="J920">
        <v>0.84137118245555997</v>
      </c>
      <c r="L920" s="1">
        <v>42451</v>
      </c>
      <c r="M920">
        <v>14.17</v>
      </c>
      <c r="O920" s="1">
        <v>42494</v>
      </c>
      <c r="P920">
        <v>1.6459999999999999</v>
      </c>
      <c r="Q920">
        <v>0.88149999999999995</v>
      </c>
      <c r="R920">
        <v>0.76449999999999996</v>
      </c>
      <c r="T920" t="s">
        <v>1837</v>
      </c>
      <c r="U920">
        <v>2051.6</v>
      </c>
      <c r="V920">
        <v>3.9264364490530199</v>
      </c>
      <c r="W920">
        <v>11.96219</v>
      </c>
      <c r="Y920" s="1">
        <v>42440</v>
      </c>
      <c r="Z920">
        <v>436.53800000000001</v>
      </c>
      <c r="AB920" s="1">
        <v>42465</v>
      </c>
      <c r="AC920">
        <v>-12.9</v>
      </c>
    </row>
    <row r="921" spans="2:29" x14ac:dyDescent="0.45">
      <c r="B921" s="1">
        <v>42457</v>
      </c>
      <c r="C921">
        <v>5.47</v>
      </c>
      <c r="E921" s="1">
        <v>42485</v>
      </c>
      <c r="F921">
        <v>77.691500000000005</v>
      </c>
      <c r="H921" t="s">
        <v>1868</v>
      </c>
      <c r="I921">
        <v>1.6793</v>
      </c>
      <c r="J921">
        <v>0.82365226279055404</v>
      </c>
      <c r="L921" s="1">
        <v>42450</v>
      </c>
      <c r="M921">
        <v>13.79</v>
      </c>
      <c r="O921" s="1">
        <v>42493</v>
      </c>
      <c r="P921">
        <v>1.6793</v>
      </c>
      <c r="Q921">
        <v>0.89780000000000004</v>
      </c>
      <c r="R921">
        <v>0.78149999999999997</v>
      </c>
      <c r="T921" t="s">
        <v>1836</v>
      </c>
      <c r="U921">
        <v>2049.58</v>
      </c>
      <c r="V921">
        <v>6.1024212809828802</v>
      </c>
      <c r="W921">
        <v>12.227880000000001</v>
      </c>
      <c r="Y921" s="1">
        <v>42439</v>
      </c>
      <c r="Z921">
        <v>463.03399999999999</v>
      </c>
      <c r="AB921" s="1">
        <v>42464</v>
      </c>
      <c r="AC921">
        <v>-12.75</v>
      </c>
    </row>
    <row r="922" spans="2:29" x14ac:dyDescent="0.45">
      <c r="B922" s="1">
        <v>42453</v>
      </c>
      <c r="C922">
        <v>5.48</v>
      </c>
      <c r="E922" s="1">
        <v>42482</v>
      </c>
      <c r="F922">
        <v>77.7</v>
      </c>
      <c r="H922" t="s">
        <v>1867</v>
      </c>
      <c r="I922">
        <v>1.7566999999999999</v>
      </c>
      <c r="J922">
        <v>0.73295988976205295</v>
      </c>
      <c r="L922" s="1">
        <v>42447</v>
      </c>
      <c r="M922">
        <v>14.02</v>
      </c>
      <c r="O922" s="1">
        <v>42492</v>
      </c>
      <c r="P922">
        <v>1.7566999999999999</v>
      </c>
      <c r="Q922">
        <v>0.9335</v>
      </c>
      <c r="R922">
        <v>0.82320000000000004</v>
      </c>
      <c r="T922" t="s">
        <v>1835</v>
      </c>
      <c r="U922">
        <v>2040.59</v>
      </c>
      <c r="V922">
        <v>7.1424117904751601</v>
      </c>
      <c r="W922">
        <v>12.67881</v>
      </c>
      <c r="Y922" s="1">
        <v>42438</v>
      </c>
      <c r="Z922">
        <v>478.29300000000001</v>
      </c>
      <c r="AB922" s="1">
        <v>42461</v>
      </c>
      <c r="AC922">
        <v>-12.13</v>
      </c>
    </row>
    <row r="923" spans="2:29" x14ac:dyDescent="0.45">
      <c r="B923" s="1">
        <v>42452</v>
      </c>
      <c r="C923">
        <v>5.48</v>
      </c>
      <c r="E923" s="1">
        <v>42481</v>
      </c>
      <c r="F923">
        <v>78.5</v>
      </c>
      <c r="H923" t="s">
        <v>1866</v>
      </c>
      <c r="I923">
        <v>1.716</v>
      </c>
      <c r="J923">
        <v>0.59137049864418201</v>
      </c>
      <c r="L923" s="1">
        <v>42446</v>
      </c>
      <c r="M923">
        <v>14.44</v>
      </c>
      <c r="O923" s="1">
        <v>42489</v>
      </c>
      <c r="P923">
        <v>1.716</v>
      </c>
      <c r="Q923">
        <v>0.91900000000000004</v>
      </c>
      <c r="R923">
        <v>0.79700000000000004</v>
      </c>
      <c r="T923" t="s">
        <v>1834</v>
      </c>
      <c r="U923">
        <v>2027.22</v>
      </c>
      <c r="V923">
        <v>13.579448543259399</v>
      </c>
      <c r="W923">
        <v>13.16919</v>
      </c>
      <c r="Y923" s="1">
        <v>42437</v>
      </c>
      <c r="Z923">
        <v>488.10500000000002</v>
      </c>
      <c r="AB923" s="1">
        <v>42460</v>
      </c>
      <c r="AC923">
        <v>-13.13</v>
      </c>
    </row>
    <row r="924" spans="2:29" x14ac:dyDescent="0.45">
      <c r="B924" s="1">
        <v>42451</v>
      </c>
      <c r="C924">
        <v>5.38</v>
      </c>
      <c r="E924" s="1">
        <v>42480</v>
      </c>
      <c r="F924">
        <v>78.283600000000007</v>
      </c>
      <c r="H924" t="s">
        <v>1865</v>
      </c>
      <c r="I924">
        <v>1.702</v>
      </c>
      <c r="J924">
        <v>0.64305809742718401</v>
      </c>
      <c r="L924" s="1">
        <v>42445</v>
      </c>
      <c r="M924">
        <v>14.99</v>
      </c>
      <c r="O924" s="1">
        <v>42488</v>
      </c>
      <c r="P924">
        <v>1.702</v>
      </c>
      <c r="Q924">
        <v>0.91749999999999998</v>
      </c>
      <c r="R924">
        <v>0.78449999999999998</v>
      </c>
      <c r="T924" t="s">
        <v>1833</v>
      </c>
      <c r="U924">
        <v>2015.93</v>
      </c>
      <c r="V924">
        <v>13.9681318720229</v>
      </c>
      <c r="W924">
        <v>14.4785</v>
      </c>
      <c r="Y924" s="1">
        <v>42436</v>
      </c>
      <c r="Z924">
        <v>470.262</v>
      </c>
      <c r="AB924" s="1">
        <v>42459</v>
      </c>
      <c r="AC924">
        <v>-14.25</v>
      </c>
    </row>
    <row r="925" spans="2:29" x14ac:dyDescent="0.45">
      <c r="B925" s="1">
        <v>42450</v>
      </c>
      <c r="C925">
        <v>5.4</v>
      </c>
      <c r="E925" s="1">
        <v>42479</v>
      </c>
      <c r="F925">
        <v>78.2</v>
      </c>
      <c r="H925" t="s">
        <v>1864</v>
      </c>
      <c r="I925">
        <v>1.724</v>
      </c>
      <c r="J925">
        <v>0.70404886194070504</v>
      </c>
      <c r="L925" s="1">
        <v>42444</v>
      </c>
      <c r="M925">
        <v>16.84</v>
      </c>
      <c r="O925" s="1">
        <v>42487</v>
      </c>
      <c r="P925">
        <v>1.724</v>
      </c>
      <c r="Q925">
        <v>0.9365</v>
      </c>
      <c r="R925">
        <v>0.78749999999999998</v>
      </c>
      <c r="T925" t="s">
        <v>1832</v>
      </c>
      <c r="U925">
        <v>2019.64</v>
      </c>
      <c r="V925">
        <v>12.8157950734888</v>
      </c>
      <c r="W925">
        <v>14.514379999999999</v>
      </c>
      <c r="Y925" s="1">
        <v>42433</v>
      </c>
      <c r="Z925">
        <v>472.435</v>
      </c>
      <c r="AB925" s="1">
        <v>42458</v>
      </c>
      <c r="AC925">
        <v>-12.75</v>
      </c>
    </row>
    <row r="926" spans="2:29" x14ac:dyDescent="0.45">
      <c r="B926" s="1">
        <v>42447</v>
      </c>
      <c r="C926">
        <v>5.27</v>
      </c>
      <c r="E926" s="1">
        <v>42478</v>
      </c>
      <c r="F926">
        <v>78.19</v>
      </c>
      <c r="H926" t="s">
        <v>1863</v>
      </c>
      <c r="I926">
        <v>1.7881</v>
      </c>
      <c r="J926">
        <v>0.15225149150884501</v>
      </c>
      <c r="L926" s="1">
        <v>42443</v>
      </c>
      <c r="M926">
        <v>16.920000000000002</v>
      </c>
      <c r="O926" s="1">
        <v>42486</v>
      </c>
      <c r="P926">
        <v>1.7881</v>
      </c>
      <c r="Q926">
        <v>0.97089999999999999</v>
      </c>
      <c r="R926">
        <v>0.81720000000000004</v>
      </c>
      <c r="T926" t="s">
        <v>1831</v>
      </c>
      <c r="U926">
        <v>2022.19</v>
      </c>
      <c r="V926">
        <v>18.429286226348601</v>
      </c>
      <c r="W926">
        <v>14.3475</v>
      </c>
      <c r="Y926" s="1">
        <v>42432</v>
      </c>
      <c r="Z926">
        <v>481.65899999999999</v>
      </c>
      <c r="AB926" s="1">
        <v>42457</v>
      </c>
      <c r="AC926">
        <v>-12.75</v>
      </c>
    </row>
    <row r="927" spans="2:29" x14ac:dyDescent="0.45">
      <c r="B927" s="1">
        <v>42446</v>
      </c>
      <c r="C927">
        <v>5.98</v>
      </c>
      <c r="E927" s="1">
        <v>42475</v>
      </c>
      <c r="F927">
        <v>77.869799999999998</v>
      </c>
      <c r="H927" t="s">
        <v>1862</v>
      </c>
      <c r="I927">
        <v>1.776</v>
      </c>
      <c r="J927">
        <v>0.375371194064401</v>
      </c>
      <c r="L927" s="1">
        <v>42440</v>
      </c>
      <c r="M927">
        <v>16.5</v>
      </c>
      <c r="O927" s="1">
        <v>42485</v>
      </c>
      <c r="P927">
        <v>1.776</v>
      </c>
      <c r="Q927">
        <v>0.96450000000000002</v>
      </c>
      <c r="R927">
        <v>0.8115</v>
      </c>
      <c r="T927" t="s">
        <v>1830</v>
      </c>
      <c r="U927">
        <v>1989.57</v>
      </c>
      <c r="V927">
        <v>11.2932391508725</v>
      </c>
      <c r="W927">
        <v>15.845879999999999</v>
      </c>
      <c r="Y927" s="1">
        <v>42431</v>
      </c>
      <c r="Z927">
        <v>493.512</v>
      </c>
      <c r="AB927" s="1">
        <v>42454</v>
      </c>
      <c r="AC927">
        <v>-13.5</v>
      </c>
    </row>
    <row r="928" spans="2:29" x14ac:dyDescent="0.45">
      <c r="B928" s="1">
        <v>42445</v>
      </c>
      <c r="C928">
        <v>6.63</v>
      </c>
      <c r="E928" s="1">
        <v>42474</v>
      </c>
      <c r="F928">
        <v>78.3</v>
      </c>
      <c r="H928" t="s">
        <v>1861</v>
      </c>
      <c r="I928">
        <v>1.7508999999999999</v>
      </c>
      <c r="J928">
        <v>0.38273454682499602</v>
      </c>
      <c r="L928" s="1">
        <v>42439</v>
      </c>
      <c r="M928">
        <v>18.05</v>
      </c>
      <c r="O928" s="1">
        <v>42482</v>
      </c>
      <c r="P928">
        <v>1.7508999999999999</v>
      </c>
      <c r="Q928">
        <v>0.95199999999999996</v>
      </c>
      <c r="R928">
        <v>0.79890000000000005</v>
      </c>
      <c r="T928" t="s">
        <v>1829</v>
      </c>
      <c r="U928">
        <v>1989.26</v>
      </c>
      <c r="V928">
        <v>11.913536794977301</v>
      </c>
      <c r="W928">
        <v>16.254629999999999</v>
      </c>
      <c r="Y928" s="1">
        <v>42430</v>
      </c>
      <c r="Z928">
        <v>494.738</v>
      </c>
      <c r="AB928" s="1">
        <v>42453</v>
      </c>
      <c r="AC928">
        <v>-13.5</v>
      </c>
    </row>
    <row r="929" spans="2:29" x14ac:dyDescent="0.45">
      <c r="B929" s="1">
        <v>42444</v>
      </c>
      <c r="C929">
        <v>5.4</v>
      </c>
      <c r="E929" s="1">
        <v>42473</v>
      </c>
      <c r="F929">
        <v>78.099999999999994</v>
      </c>
      <c r="H929" t="s">
        <v>1860</v>
      </c>
      <c r="I929">
        <v>1.722</v>
      </c>
      <c r="J929">
        <v>0.39728828743537697</v>
      </c>
      <c r="L929" s="1">
        <v>42438</v>
      </c>
      <c r="M929">
        <v>18.34</v>
      </c>
      <c r="O929" s="1">
        <v>42481</v>
      </c>
      <c r="P929">
        <v>1.722</v>
      </c>
      <c r="Q929">
        <v>0.94179999999999997</v>
      </c>
      <c r="R929">
        <v>0.7802</v>
      </c>
      <c r="T929" t="s">
        <v>1828</v>
      </c>
      <c r="U929">
        <v>1979.26</v>
      </c>
      <c r="V929">
        <v>11.3393218511364</v>
      </c>
      <c r="W929">
        <v>16.53687</v>
      </c>
      <c r="Y929" s="1">
        <v>42429</v>
      </c>
      <c r="Z929">
        <v>521.27099999999996</v>
      </c>
      <c r="AB929" s="1">
        <v>42452</v>
      </c>
      <c r="AC929">
        <v>-14.31</v>
      </c>
    </row>
    <row r="930" spans="2:29" x14ac:dyDescent="0.45">
      <c r="B930" s="1">
        <v>42443</v>
      </c>
      <c r="C930">
        <v>5.56</v>
      </c>
      <c r="E930" s="1">
        <v>42472</v>
      </c>
      <c r="F930">
        <v>78.400000000000006</v>
      </c>
      <c r="H930" t="s">
        <v>1859</v>
      </c>
      <c r="I930">
        <v>1.7121999999999999</v>
      </c>
      <c r="J930">
        <v>0.71121970351408803</v>
      </c>
      <c r="L930" s="1">
        <v>42437</v>
      </c>
      <c r="M930">
        <v>18.670000000000002</v>
      </c>
      <c r="O930" s="1">
        <v>42480</v>
      </c>
      <c r="P930">
        <v>1.7121999999999999</v>
      </c>
      <c r="Q930">
        <v>0.9355</v>
      </c>
      <c r="R930">
        <v>0.77669999999999995</v>
      </c>
      <c r="T930" t="s">
        <v>1827</v>
      </c>
      <c r="U930">
        <v>2001.76</v>
      </c>
      <c r="V930">
        <v>2.2752317897057699</v>
      </c>
      <c r="W930">
        <v>15.29</v>
      </c>
      <c r="Y930" s="1">
        <v>42426</v>
      </c>
      <c r="Z930">
        <v>532.60500000000002</v>
      </c>
      <c r="AB930" s="1">
        <v>42451</v>
      </c>
      <c r="AC930">
        <v>-15.5</v>
      </c>
    </row>
    <row r="931" spans="2:29" x14ac:dyDescent="0.45">
      <c r="B931" s="1">
        <v>42440</v>
      </c>
      <c r="C931">
        <v>5.55</v>
      </c>
      <c r="E931" s="1">
        <v>42471</v>
      </c>
      <c r="F931">
        <v>77.977999999999994</v>
      </c>
      <c r="H931" t="s">
        <v>1858</v>
      </c>
      <c r="I931">
        <v>1.6474</v>
      </c>
      <c r="J931">
        <v>0.52199513088406002</v>
      </c>
      <c r="L931" s="1">
        <v>42436</v>
      </c>
      <c r="M931">
        <v>17.350000000000001</v>
      </c>
      <c r="O931" s="1">
        <v>42479</v>
      </c>
      <c r="P931">
        <v>1.6474</v>
      </c>
      <c r="Q931">
        <v>0.89529999999999998</v>
      </c>
      <c r="R931">
        <v>0.75209999999999999</v>
      </c>
      <c r="T931" t="s">
        <v>1826</v>
      </c>
      <c r="U931">
        <v>1999.99</v>
      </c>
      <c r="V931">
        <v>16.102940680405599</v>
      </c>
      <c r="W931">
        <v>14.921189999999999</v>
      </c>
      <c r="Y931" s="1">
        <v>42425</v>
      </c>
      <c r="Z931">
        <v>538.98900000000003</v>
      </c>
      <c r="AB931" s="1">
        <v>42450</v>
      </c>
      <c r="AC931">
        <v>-16.12</v>
      </c>
    </row>
    <row r="932" spans="2:29" x14ac:dyDescent="0.45">
      <c r="B932" s="1">
        <v>42439</v>
      </c>
      <c r="C932">
        <v>5.6</v>
      </c>
      <c r="E932" s="1">
        <v>42468</v>
      </c>
      <c r="F932">
        <v>77.900000000000006</v>
      </c>
      <c r="H932" t="s">
        <v>1857</v>
      </c>
      <c r="I932">
        <v>1.6261000000000001</v>
      </c>
      <c r="J932">
        <v>0.51312539078344899</v>
      </c>
      <c r="L932" s="1">
        <v>42433</v>
      </c>
      <c r="M932">
        <v>16.86</v>
      </c>
      <c r="O932" s="1">
        <v>42478</v>
      </c>
      <c r="P932">
        <v>1.6261000000000001</v>
      </c>
      <c r="Q932">
        <v>0.86850000000000005</v>
      </c>
      <c r="R932">
        <v>0.75760000000000005</v>
      </c>
      <c r="T932" t="s">
        <v>1825</v>
      </c>
      <c r="U932">
        <v>1993.4</v>
      </c>
      <c r="V932">
        <v>21.2166104537217</v>
      </c>
      <c r="W932">
        <v>14.95781</v>
      </c>
      <c r="Y932" s="1">
        <v>42424</v>
      </c>
      <c r="Z932">
        <v>545.21600000000001</v>
      </c>
      <c r="AB932" s="1">
        <v>42447</v>
      </c>
      <c r="AC932">
        <v>-16.690000000000001</v>
      </c>
    </row>
    <row r="933" spans="2:29" x14ac:dyDescent="0.45">
      <c r="B933" s="1">
        <v>42438</v>
      </c>
      <c r="C933">
        <v>5.69</v>
      </c>
      <c r="E933" s="1">
        <v>42467</v>
      </c>
      <c r="F933">
        <v>77.1434</v>
      </c>
      <c r="H933" t="s">
        <v>1856</v>
      </c>
      <c r="I933">
        <v>1.6076999999999999</v>
      </c>
      <c r="J933">
        <v>0.60500588151411305</v>
      </c>
      <c r="L933" s="1">
        <v>42432</v>
      </c>
      <c r="M933">
        <v>16.7</v>
      </c>
      <c r="O933" s="1">
        <v>42475</v>
      </c>
      <c r="P933">
        <v>1.6076999999999999</v>
      </c>
      <c r="Q933">
        <v>0.85699999999999998</v>
      </c>
      <c r="R933">
        <v>0.75070000000000003</v>
      </c>
      <c r="T933" t="s">
        <v>1824</v>
      </c>
      <c r="U933">
        <v>1986.45</v>
      </c>
      <c r="V933">
        <v>22.133008133992799</v>
      </c>
      <c r="W933">
        <v>15.06169</v>
      </c>
      <c r="Y933" s="1">
        <v>42423</v>
      </c>
      <c r="Z933">
        <v>547.56600000000003</v>
      </c>
      <c r="AB933" s="1">
        <v>42446</v>
      </c>
      <c r="AC933">
        <v>-16.190000000000001</v>
      </c>
    </row>
    <row r="934" spans="2:29" x14ac:dyDescent="0.45">
      <c r="B934" s="1">
        <v>42437</v>
      </c>
      <c r="C934">
        <v>5.6</v>
      </c>
      <c r="E934" s="1">
        <v>42466</v>
      </c>
      <c r="F934">
        <v>76.2</v>
      </c>
      <c r="H934" t="s">
        <v>1855</v>
      </c>
      <c r="I934">
        <v>1.6501999999999999</v>
      </c>
      <c r="J934">
        <v>0.40123457395062001</v>
      </c>
      <c r="L934" s="1">
        <v>42431</v>
      </c>
      <c r="M934">
        <v>17.09</v>
      </c>
      <c r="O934" s="1">
        <v>42474</v>
      </c>
      <c r="P934">
        <v>1.6501999999999999</v>
      </c>
      <c r="Q934">
        <v>0.88280000000000003</v>
      </c>
      <c r="R934">
        <v>0.76739999999999997</v>
      </c>
      <c r="T934" t="s">
        <v>1823</v>
      </c>
      <c r="U934">
        <v>1978.35</v>
      </c>
      <c r="V934">
        <v>22.792147970580501</v>
      </c>
      <c r="W934">
        <v>15.747809999999999</v>
      </c>
      <c r="Y934" s="1">
        <v>42422</v>
      </c>
      <c r="Z934">
        <v>539.81100000000004</v>
      </c>
      <c r="AB934" s="1">
        <v>42445</v>
      </c>
      <c r="AC934">
        <v>-16.309999999999999</v>
      </c>
    </row>
    <row r="935" spans="2:29" x14ac:dyDescent="0.45">
      <c r="B935" s="1">
        <v>42436</v>
      </c>
      <c r="C935">
        <v>5.49</v>
      </c>
      <c r="E935" s="1">
        <v>42465</v>
      </c>
      <c r="F935">
        <v>76.721400000000003</v>
      </c>
      <c r="H935" t="s">
        <v>1854</v>
      </c>
      <c r="I935">
        <v>1.6241000000000001</v>
      </c>
      <c r="J935">
        <v>0.46190170310720502</v>
      </c>
      <c r="L935" s="1">
        <v>42430</v>
      </c>
      <c r="M935">
        <v>17.7</v>
      </c>
      <c r="O935" s="1">
        <v>42473</v>
      </c>
      <c r="P935">
        <v>1.6241000000000001</v>
      </c>
      <c r="Q935">
        <v>0.86750000000000005</v>
      </c>
      <c r="R935">
        <v>0.75660000000000005</v>
      </c>
      <c r="T935" t="s">
        <v>1822</v>
      </c>
      <c r="U935">
        <v>1932.23</v>
      </c>
      <c r="V935">
        <v>13.454261932225799</v>
      </c>
      <c r="W935">
        <v>18.305309999999999</v>
      </c>
      <c r="Y935" s="1">
        <v>42419</v>
      </c>
      <c r="Z935">
        <v>551.79600000000005</v>
      </c>
      <c r="AB935" s="1">
        <v>42444</v>
      </c>
      <c r="AC935">
        <v>-15</v>
      </c>
    </row>
    <row r="936" spans="2:29" x14ac:dyDescent="0.45">
      <c r="B936" s="1">
        <v>42433</v>
      </c>
      <c r="C936">
        <v>5.34</v>
      </c>
      <c r="E936" s="1">
        <v>42464</v>
      </c>
      <c r="F936">
        <v>74.3</v>
      </c>
      <c r="H936" t="s">
        <v>1853</v>
      </c>
      <c r="I936">
        <v>1.6403000000000001</v>
      </c>
      <c r="J936">
        <v>0.81674385009418404</v>
      </c>
      <c r="L936" s="1">
        <v>42429</v>
      </c>
      <c r="M936">
        <v>20.55</v>
      </c>
      <c r="O936" s="1">
        <v>42472</v>
      </c>
      <c r="P936">
        <v>1.6403000000000001</v>
      </c>
      <c r="Q936">
        <v>0.86780000000000002</v>
      </c>
      <c r="R936">
        <v>0.77249999999999996</v>
      </c>
      <c r="T936" t="s">
        <v>1821</v>
      </c>
      <c r="U936">
        <v>1948.05</v>
      </c>
      <c r="V936">
        <v>16.314257135245001</v>
      </c>
      <c r="W936">
        <v>17.483879999999999</v>
      </c>
      <c r="Y936" s="1">
        <v>42418</v>
      </c>
      <c r="Z936">
        <v>552.14800000000002</v>
      </c>
      <c r="AB936" s="1">
        <v>42443</v>
      </c>
      <c r="AC936">
        <v>-15.75</v>
      </c>
    </row>
    <row r="937" spans="2:29" x14ac:dyDescent="0.45">
      <c r="B937" s="1">
        <v>42432</v>
      </c>
      <c r="C937">
        <v>5.51</v>
      </c>
      <c r="E937" s="1">
        <v>42461</v>
      </c>
      <c r="F937">
        <v>74.3</v>
      </c>
      <c r="H937" t="s">
        <v>1852</v>
      </c>
      <c r="I937">
        <v>1.6017999999999999</v>
      </c>
      <c r="J937">
        <v>0.81337166576336495</v>
      </c>
      <c r="L937" s="1">
        <v>42426</v>
      </c>
      <c r="M937">
        <v>19.809999999999999</v>
      </c>
      <c r="O937" s="1">
        <v>42471</v>
      </c>
      <c r="P937">
        <v>1.6017999999999999</v>
      </c>
      <c r="Q937">
        <v>0.84350000000000003</v>
      </c>
      <c r="R937">
        <v>0.75829999999999997</v>
      </c>
      <c r="T937" t="s">
        <v>1820</v>
      </c>
      <c r="U937">
        <v>1951.7</v>
      </c>
      <c r="V937">
        <v>19.374563189166398</v>
      </c>
      <c r="W937">
        <v>16.864629999999998</v>
      </c>
      <c r="Y937" s="1">
        <v>42417</v>
      </c>
      <c r="Z937">
        <v>546.971</v>
      </c>
      <c r="AB937" s="1">
        <v>42440</v>
      </c>
      <c r="AC937">
        <v>-15.69</v>
      </c>
    </row>
    <row r="938" spans="2:29" x14ac:dyDescent="0.45">
      <c r="B938" s="1">
        <v>42431</v>
      </c>
      <c r="C938">
        <v>5.58</v>
      </c>
      <c r="E938" s="1">
        <v>42460</v>
      </c>
      <c r="F938">
        <v>74.900000000000006</v>
      </c>
      <c r="H938" t="s">
        <v>1851</v>
      </c>
      <c r="I938">
        <v>1.6025</v>
      </c>
      <c r="J938">
        <v>0.897700692510225</v>
      </c>
      <c r="L938" s="1">
        <v>42425</v>
      </c>
      <c r="M938">
        <v>19.11</v>
      </c>
      <c r="O938" s="1">
        <v>42468</v>
      </c>
      <c r="P938">
        <v>1.6025</v>
      </c>
      <c r="Q938">
        <v>0.84499999999999997</v>
      </c>
      <c r="R938">
        <v>0.75749999999999995</v>
      </c>
      <c r="T938" t="s">
        <v>1819</v>
      </c>
      <c r="U938">
        <v>1929.8</v>
      </c>
      <c r="V938">
        <v>17.978548405258401</v>
      </c>
      <c r="W938">
        <v>18.450690000000002</v>
      </c>
      <c r="Y938" s="1">
        <v>42416</v>
      </c>
      <c r="Z938">
        <v>564.43899999999996</v>
      </c>
      <c r="AB938" s="1">
        <v>42439</v>
      </c>
      <c r="AC938">
        <v>-16.559999999999999</v>
      </c>
    </row>
    <row r="939" spans="2:29" x14ac:dyDescent="0.45">
      <c r="B939" s="1">
        <v>42430</v>
      </c>
      <c r="C939">
        <v>5.54</v>
      </c>
      <c r="E939" s="1">
        <v>42459</v>
      </c>
      <c r="F939">
        <v>75.989099999999993</v>
      </c>
      <c r="H939" t="s">
        <v>1850</v>
      </c>
      <c r="I939">
        <v>1.5611999999999999</v>
      </c>
      <c r="J939">
        <v>0.72855618634849995</v>
      </c>
      <c r="L939" s="1">
        <v>42424</v>
      </c>
      <c r="M939">
        <v>20.72</v>
      </c>
      <c r="O939" s="1">
        <v>42467</v>
      </c>
      <c r="P939">
        <v>1.5611999999999999</v>
      </c>
      <c r="Q939">
        <v>0.82489999999999997</v>
      </c>
      <c r="R939">
        <v>0.73629999999999995</v>
      </c>
      <c r="T939" t="s">
        <v>1818</v>
      </c>
      <c r="U939">
        <v>1921.27</v>
      </c>
      <c r="V939">
        <v>18.214290657129599</v>
      </c>
      <c r="W939">
        <v>18.531379999999999</v>
      </c>
      <c r="Y939" s="1">
        <v>42412</v>
      </c>
      <c r="Z939">
        <v>572.26400000000001</v>
      </c>
      <c r="AB939" s="1">
        <v>42438</v>
      </c>
      <c r="AC939">
        <v>-16.25</v>
      </c>
    </row>
    <row r="940" spans="2:29" x14ac:dyDescent="0.45">
      <c r="B940" s="1">
        <v>42429</v>
      </c>
      <c r="C940">
        <v>5.58</v>
      </c>
      <c r="E940" s="1">
        <v>42458</v>
      </c>
      <c r="F940">
        <v>77.900000000000006</v>
      </c>
      <c r="H940" t="s">
        <v>1849</v>
      </c>
      <c r="I940">
        <v>1.6286</v>
      </c>
      <c r="J940">
        <v>0.56175445406927504</v>
      </c>
      <c r="L940" s="1">
        <v>42423</v>
      </c>
      <c r="M940">
        <v>20.98</v>
      </c>
      <c r="O940" s="1">
        <v>42466</v>
      </c>
      <c r="P940">
        <v>1.6286</v>
      </c>
      <c r="Q940">
        <v>0.85550000000000004</v>
      </c>
      <c r="R940">
        <v>0.77310000000000001</v>
      </c>
      <c r="T940" t="s">
        <v>1817</v>
      </c>
      <c r="U940">
        <v>1945.5</v>
      </c>
      <c r="V940">
        <v>16.810946336912799</v>
      </c>
      <c r="W940">
        <v>16.919630000000002</v>
      </c>
      <c r="Y940" s="1">
        <v>42411</v>
      </c>
      <c r="Z940">
        <v>588.57000000000005</v>
      </c>
      <c r="AB940" s="1">
        <v>42437</v>
      </c>
      <c r="AC940">
        <v>-15.25</v>
      </c>
    </row>
    <row r="941" spans="2:29" x14ac:dyDescent="0.45">
      <c r="B941" s="1">
        <v>42426</v>
      </c>
      <c r="C941">
        <v>5.44</v>
      </c>
      <c r="E941" s="1">
        <v>42457</v>
      </c>
      <c r="F941">
        <v>79.7</v>
      </c>
      <c r="H941" t="s">
        <v>1848</v>
      </c>
      <c r="I941">
        <v>1.591</v>
      </c>
      <c r="J941">
        <v>0.423914299515051</v>
      </c>
      <c r="L941" s="1">
        <v>42422</v>
      </c>
      <c r="M941">
        <v>19.38</v>
      </c>
      <c r="O941" s="1">
        <v>42465</v>
      </c>
      <c r="P941">
        <v>1.591</v>
      </c>
      <c r="Q941">
        <v>0.83650000000000002</v>
      </c>
      <c r="R941">
        <v>0.75449999999999995</v>
      </c>
      <c r="T941" t="s">
        <v>1816</v>
      </c>
      <c r="U941">
        <v>1917.78</v>
      </c>
      <c r="V941">
        <v>17.689885787331001</v>
      </c>
      <c r="W941">
        <v>18.243130000000001</v>
      </c>
      <c r="Y941" s="1">
        <v>42410</v>
      </c>
      <c r="Z941">
        <v>575.98599999999999</v>
      </c>
      <c r="AB941" s="1">
        <v>42436</v>
      </c>
      <c r="AC941">
        <v>-15.25</v>
      </c>
    </row>
    <row r="942" spans="2:29" x14ac:dyDescent="0.45">
      <c r="B942" s="1">
        <v>42425</v>
      </c>
      <c r="C942">
        <v>5.59</v>
      </c>
      <c r="E942" s="1">
        <v>42454</v>
      </c>
      <c r="F942">
        <v>79</v>
      </c>
      <c r="H942" t="s">
        <v>1847</v>
      </c>
      <c r="I942">
        <v>1.6345000000000001</v>
      </c>
      <c r="J942">
        <v>0.39470714882471603</v>
      </c>
      <c r="L942" s="1">
        <v>42419</v>
      </c>
      <c r="M942">
        <v>20.53</v>
      </c>
      <c r="O942" s="1">
        <v>42464</v>
      </c>
      <c r="P942">
        <v>1.6345000000000001</v>
      </c>
      <c r="Q942">
        <v>0.85970000000000002</v>
      </c>
      <c r="R942">
        <v>0.77480000000000004</v>
      </c>
      <c r="T942" t="s">
        <v>1815</v>
      </c>
      <c r="U942">
        <v>1917.83</v>
      </c>
      <c r="V942">
        <v>17.903097086502001</v>
      </c>
      <c r="W942">
        <v>19.326309999999999</v>
      </c>
      <c r="Y942" s="1">
        <v>42409</v>
      </c>
      <c r="Z942">
        <v>571.18399999999997</v>
      </c>
      <c r="AB942" s="1">
        <v>42433</v>
      </c>
      <c r="AC942">
        <v>-15</v>
      </c>
    </row>
    <row r="943" spans="2:29" x14ac:dyDescent="0.45">
      <c r="B943" s="1">
        <v>42424</v>
      </c>
      <c r="C943">
        <v>5.64</v>
      </c>
      <c r="E943" s="1">
        <v>42453</v>
      </c>
      <c r="F943">
        <v>79.737300000000005</v>
      </c>
      <c r="H943" t="s">
        <v>1846</v>
      </c>
      <c r="I943">
        <v>1.6495</v>
      </c>
      <c r="J943">
        <v>0.71724314798632804</v>
      </c>
      <c r="L943" s="1">
        <v>42418</v>
      </c>
      <c r="M943">
        <v>21.64</v>
      </c>
      <c r="O943" s="1">
        <v>42461</v>
      </c>
      <c r="P943">
        <v>1.6495</v>
      </c>
      <c r="Q943">
        <v>0.87029999999999996</v>
      </c>
      <c r="R943">
        <v>0.7792</v>
      </c>
      <c r="T943" t="s">
        <v>1814</v>
      </c>
      <c r="U943">
        <v>1926.82</v>
      </c>
      <c r="V943">
        <v>24.074958201893999</v>
      </c>
      <c r="W943">
        <v>19.760999999999999</v>
      </c>
      <c r="Y943" s="1">
        <v>42408</v>
      </c>
      <c r="Z943">
        <v>571.21600000000001</v>
      </c>
      <c r="AB943" s="1">
        <v>42432</v>
      </c>
      <c r="AC943">
        <v>-15.25</v>
      </c>
    </row>
    <row r="944" spans="2:29" x14ac:dyDescent="0.45">
      <c r="B944" s="1">
        <v>42423</v>
      </c>
      <c r="C944">
        <v>5.54</v>
      </c>
      <c r="E944" s="1">
        <v>42452</v>
      </c>
      <c r="F944">
        <v>78.501900000000006</v>
      </c>
      <c r="H944" t="s">
        <v>1845</v>
      </c>
      <c r="I944">
        <v>1.6379999999999999</v>
      </c>
      <c r="J944">
        <v>0.64157928842297995</v>
      </c>
      <c r="L944" s="1">
        <v>42417</v>
      </c>
      <c r="M944">
        <v>22.31</v>
      </c>
      <c r="O944" s="1">
        <v>42460</v>
      </c>
      <c r="P944">
        <v>1.6379999999999999</v>
      </c>
      <c r="Q944">
        <v>0.84199999999999997</v>
      </c>
      <c r="R944">
        <v>0.79600000000000004</v>
      </c>
      <c r="T944" t="s">
        <v>1813</v>
      </c>
      <c r="U944">
        <v>1895.58</v>
      </c>
      <c r="V944">
        <v>23.9404462129216</v>
      </c>
      <c r="W944">
        <v>21.267130000000002</v>
      </c>
      <c r="Y944" s="1">
        <v>42405</v>
      </c>
      <c r="Z944">
        <v>550.10400000000004</v>
      </c>
      <c r="AB944" s="1">
        <v>42431</v>
      </c>
      <c r="AC944">
        <v>-16</v>
      </c>
    </row>
    <row r="945" spans="2:29" x14ac:dyDescent="0.45">
      <c r="B945" s="1">
        <v>42422</v>
      </c>
      <c r="C945">
        <v>5.52</v>
      </c>
      <c r="E945" s="1">
        <v>42451</v>
      </c>
      <c r="F945">
        <v>79</v>
      </c>
      <c r="H945" t="s">
        <v>1844</v>
      </c>
      <c r="I945">
        <v>1.681</v>
      </c>
      <c r="J945">
        <v>0.65984674988465097</v>
      </c>
      <c r="L945" s="1">
        <v>42416</v>
      </c>
      <c r="M945">
        <v>24.11</v>
      </c>
      <c r="O945" s="1">
        <v>42459</v>
      </c>
      <c r="P945">
        <v>1.681</v>
      </c>
      <c r="Q945">
        <v>0.86250000000000004</v>
      </c>
      <c r="R945">
        <v>0.81850000000000001</v>
      </c>
      <c r="T945" t="s">
        <v>1811</v>
      </c>
      <c r="U945">
        <v>1864.78</v>
      </c>
      <c r="V945">
        <v>21.1885643736708</v>
      </c>
      <c r="W945">
        <v>22.93038</v>
      </c>
      <c r="Y945" s="1">
        <v>42404</v>
      </c>
      <c r="Z945">
        <v>529.10199999999998</v>
      </c>
      <c r="AB945" s="1">
        <v>42430</v>
      </c>
      <c r="AC945">
        <v>-16.75</v>
      </c>
    </row>
    <row r="946" spans="2:29" x14ac:dyDescent="0.45">
      <c r="B946" s="1">
        <v>42419</v>
      </c>
      <c r="C946">
        <v>5.62</v>
      </c>
      <c r="E946" s="1">
        <v>42450</v>
      </c>
      <c r="F946">
        <v>77.963800000000006</v>
      </c>
      <c r="H946" t="s">
        <v>1843</v>
      </c>
      <c r="I946">
        <v>1.6760999999999999</v>
      </c>
      <c r="J946">
        <v>0.795567973211594</v>
      </c>
      <c r="L946" s="1">
        <v>42412</v>
      </c>
      <c r="M946">
        <v>25.4</v>
      </c>
      <c r="O946" s="1">
        <v>42458</v>
      </c>
      <c r="P946">
        <v>1.6760999999999999</v>
      </c>
      <c r="Q946">
        <v>0.89329999999999998</v>
      </c>
      <c r="R946">
        <v>0.78280000000000005</v>
      </c>
      <c r="T946" t="s">
        <v>1810</v>
      </c>
      <c r="U946">
        <v>1829.08</v>
      </c>
      <c r="V946">
        <v>12.067332270202201</v>
      </c>
      <c r="W946">
        <v>25.417380000000001</v>
      </c>
      <c r="Y946" s="1">
        <v>42403</v>
      </c>
      <c r="Z946">
        <v>522.30799999999999</v>
      </c>
      <c r="AB946" s="1">
        <v>42429</v>
      </c>
      <c r="AC946">
        <v>-16.190000000000001</v>
      </c>
    </row>
    <row r="947" spans="2:29" x14ac:dyDescent="0.45">
      <c r="B947" s="1">
        <v>42418</v>
      </c>
      <c r="C947">
        <v>5.53</v>
      </c>
      <c r="E947" s="1">
        <v>42447</v>
      </c>
      <c r="F947">
        <v>77.947599999999994</v>
      </c>
      <c r="H947" t="s">
        <v>1842</v>
      </c>
      <c r="I947">
        <v>1.7595000000000001</v>
      </c>
      <c r="J947">
        <v>0.56693878270350795</v>
      </c>
      <c r="L947" s="1">
        <v>42411</v>
      </c>
      <c r="M947">
        <v>28.14</v>
      </c>
      <c r="O947" s="1">
        <v>42457</v>
      </c>
      <c r="P947">
        <v>1.7595000000000001</v>
      </c>
      <c r="Q947">
        <v>0.96950000000000003</v>
      </c>
      <c r="R947">
        <v>0.79</v>
      </c>
      <c r="T947" t="s">
        <v>1809</v>
      </c>
      <c r="U947">
        <v>1851.86</v>
      </c>
      <c r="V947">
        <v>15.2030641401666</v>
      </c>
      <c r="W947">
        <v>23.916630000000001</v>
      </c>
      <c r="Y947" s="1">
        <v>42402</v>
      </c>
      <c r="Z947">
        <v>536.43600000000004</v>
      </c>
      <c r="AB947" s="1">
        <v>42426</v>
      </c>
      <c r="AC947">
        <v>-17.059999999999999</v>
      </c>
    </row>
    <row r="948" spans="2:29" x14ac:dyDescent="0.45">
      <c r="B948" s="1">
        <v>42417</v>
      </c>
      <c r="C948">
        <v>5.54</v>
      </c>
      <c r="E948" s="1">
        <v>42446</v>
      </c>
      <c r="F948">
        <v>78.5</v>
      </c>
      <c r="H948" t="s">
        <v>1841</v>
      </c>
      <c r="I948">
        <v>1.7665</v>
      </c>
      <c r="J948">
        <v>0.65290600395463005</v>
      </c>
      <c r="L948" s="1">
        <v>42410</v>
      </c>
      <c r="M948">
        <v>26.29</v>
      </c>
      <c r="O948" s="1">
        <v>42454</v>
      </c>
      <c r="P948">
        <v>1.7665</v>
      </c>
      <c r="Q948">
        <v>0.97250000000000003</v>
      </c>
      <c r="R948">
        <v>0.79400000000000004</v>
      </c>
      <c r="T948" t="s">
        <v>1808</v>
      </c>
      <c r="U948">
        <v>1852.21</v>
      </c>
      <c r="V948">
        <v>16.048875462087501</v>
      </c>
      <c r="W948">
        <v>24.106380000000001</v>
      </c>
      <c r="Y948" s="1">
        <v>42401</v>
      </c>
      <c r="Z948">
        <v>510.06200000000001</v>
      </c>
      <c r="AB948" s="1">
        <v>42425</v>
      </c>
      <c r="AC948">
        <v>-16.75</v>
      </c>
    </row>
    <row r="949" spans="2:29" x14ac:dyDescent="0.45">
      <c r="B949" s="1">
        <v>42416</v>
      </c>
      <c r="C949">
        <v>5.75</v>
      </c>
      <c r="E949" s="1">
        <v>42445</v>
      </c>
      <c r="F949">
        <v>79.3</v>
      </c>
      <c r="H949" t="s">
        <v>1840</v>
      </c>
      <c r="I949">
        <v>1.7709999999999999</v>
      </c>
      <c r="J949">
        <v>0.737524010908573</v>
      </c>
      <c r="L949" s="1">
        <v>42409</v>
      </c>
      <c r="M949">
        <v>26.54</v>
      </c>
      <c r="O949" s="1">
        <v>42453</v>
      </c>
      <c r="P949">
        <v>1.7709999999999999</v>
      </c>
      <c r="Q949">
        <v>0.97250000000000003</v>
      </c>
      <c r="R949">
        <v>0.79849999999999999</v>
      </c>
      <c r="T949" t="s">
        <v>1807</v>
      </c>
      <c r="U949">
        <v>1853.44</v>
      </c>
      <c r="V949">
        <v>18.712201364474801</v>
      </c>
      <c r="W949">
        <v>23.73188</v>
      </c>
      <c r="Y949" s="1">
        <v>42398</v>
      </c>
      <c r="Z949">
        <v>507.66300000000001</v>
      </c>
      <c r="AB949" s="1">
        <v>42424</v>
      </c>
      <c r="AC949">
        <v>-15.75</v>
      </c>
    </row>
    <row r="950" spans="2:29" x14ac:dyDescent="0.45">
      <c r="B950" s="1">
        <v>42412</v>
      </c>
      <c r="C950">
        <v>5.92</v>
      </c>
      <c r="E950" s="1">
        <v>42444</v>
      </c>
      <c r="F950">
        <v>80.900000000000006</v>
      </c>
      <c r="H950" t="s">
        <v>1839</v>
      </c>
      <c r="I950">
        <v>1.7364999999999999</v>
      </c>
      <c r="J950">
        <v>0.77629676456022201</v>
      </c>
      <c r="L950" s="1">
        <v>42408</v>
      </c>
      <c r="M950">
        <v>26</v>
      </c>
      <c r="O950" s="1">
        <v>42452</v>
      </c>
      <c r="P950">
        <v>1.7364999999999999</v>
      </c>
      <c r="Q950">
        <v>0.95950000000000002</v>
      </c>
      <c r="R950">
        <v>0.77700000000000002</v>
      </c>
      <c r="T950" t="s">
        <v>1806</v>
      </c>
      <c r="U950">
        <v>1880.05</v>
      </c>
      <c r="V950">
        <v>20.644613570786301</v>
      </c>
      <c r="W950">
        <v>21.520130000000002</v>
      </c>
      <c r="Y950" s="1">
        <v>42397</v>
      </c>
      <c r="Z950">
        <v>516.95500000000004</v>
      </c>
      <c r="AB950" s="1">
        <v>42423</v>
      </c>
      <c r="AC950">
        <v>-15.5</v>
      </c>
    </row>
    <row r="951" spans="2:29" x14ac:dyDescent="0.45">
      <c r="B951" s="1">
        <v>42411</v>
      </c>
      <c r="C951">
        <v>6.71</v>
      </c>
      <c r="E951" s="1">
        <v>42443</v>
      </c>
      <c r="F951">
        <v>81.900000000000006</v>
      </c>
      <c r="H951" t="s">
        <v>1838</v>
      </c>
      <c r="I951">
        <v>1.788</v>
      </c>
      <c r="J951">
        <v>0.59092774516010105</v>
      </c>
      <c r="L951" s="1">
        <v>42405</v>
      </c>
      <c r="M951">
        <v>23.38</v>
      </c>
      <c r="O951" s="1">
        <v>42451</v>
      </c>
      <c r="P951">
        <v>1.788</v>
      </c>
      <c r="Q951">
        <v>0.98199999999999998</v>
      </c>
      <c r="R951">
        <v>0.80600000000000005</v>
      </c>
      <c r="T951" t="s">
        <v>1805</v>
      </c>
      <c r="U951">
        <v>1915.45</v>
      </c>
      <c r="V951">
        <v>17.2661461255238</v>
      </c>
      <c r="W951">
        <v>19.74588</v>
      </c>
      <c r="Y951" s="1">
        <v>42396</v>
      </c>
      <c r="Z951">
        <v>527.52099999999996</v>
      </c>
      <c r="AB951" s="1">
        <v>42422</v>
      </c>
      <c r="AC951">
        <v>-14.56</v>
      </c>
    </row>
    <row r="952" spans="2:29" x14ac:dyDescent="0.45">
      <c r="B952" s="1">
        <v>42410</v>
      </c>
      <c r="C952">
        <v>5.95</v>
      </c>
      <c r="E952" s="1">
        <v>42440</v>
      </c>
      <c r="F952">
        <v>83.2</v>
      </c>
      <c r="H952" t="s">
        <v>1837</v>
      </c>
      <c r="I952">
        <v>1.7549999999999999</v>
      </c>
      <c r="J952">
        <v>0.821808807854155</v>
      </c>
      <c r="L952" s="1">
        <v>42404</v>
      </c>
      <c r="M952">
        <v>21.84</v>
      </c>
      <c r="O952" s="1">
        <v>42450</v>
      </c>
      <c r="P952">
        <v>1.7549999999999999</v>
      </c>
      <c r="Q952">
        <v>0.95550000000000002</v>
      </c>
      <c r="R952">
        <v>0.79949999999999999</v>
      </c>
      <c r="T952" t="s">
        <v>1804</v>
      </c>
      <c r="U952">
        <v>1912.53</v>
      </c>
      <c r="V952">
        <v>28.782005324998799</v>
      </c>
      <c r="W952">
        <v>19.457129999999999</v>
      </c>
      <c r="Y952" s="1">
        <v>42395</v>
      </c>
      <c r="Z952">
        <v>526.77</v>
      </c>
      <c r="AB952" s="1">
        <v>42419</v>
      </c>
      <c r="AC952">
        <v>-14.03</v>
      </c>
    </row>
    <row r="953" spans="2:29" x14ac:dyDescent="0.45">
      <c r="B953" s="1">
        <v>42409</v>
      </c>
      <c r="C953">
        <v>6.11</v>
      </c>
      <c r="E953" s="1">
        <v>42439</v>
      </c>
      <c r="F953">
        <v>83.6</v>
      </c>
      <c r="H953" t="s">
        <v>1836</v>
      </c>
      <c r="I953">
        <v>1.706</v>
      </c>
      <c r="J953">
        <v>0.62463353256129395</v>
      </c>
      <c r="L953" s="1">
        <v>42403</v>
      </c>
      <c r="M953">
        <v>21.65</v>
      </c>
      <c r="O953" s="1">
        <v>42447</v>
      </c>
      <c r="P953">
        <v>1.706</v>
      </c>
      <c r="Q953">
        <v>0.91700000000000004</v>
      </c>
      <c r="R953">
        <v>0.78900000000000003</v>
      </c>
      <c r="T953" t="s">
        <v>1803</v>
      </c>
      <c r="U953">
        <v>1903.03</v>
      </c>
      <c r="V953">
        <v>28.824745434995901</v>
      </c>
      <c r="W953">
        <v>19.585999999999999</v>
      </c>
      <c r="Y953" s="1">
        <v>42394</v>
      </c>
      <c r="Z953">
        <v>537.27700000000004</v>
      </c>
      <c r="AB953" s="1">
        <v>42418</v>
      </c>
      <c r="AC953">
        <v>-14.25</v>
      </c>
    </row>
    <row r="954" spans="2:29" x14ac:dyDescent="0.45">
      <c r="B954" s="1">
        <v>42408</v>
      </c>
      <c r="C954">
        <v>6.13</v>
      </c>
      <c r="E954" s="1">
        <v>42438</v>
      </c>
      <c r="F954">
        <v>83.7</v>
      </c>
      <c r="H954" t="s">
        <v>1835</v>
      </c>
      <c r="I954">
        <v>1.7344999999999999</v>
      </c>
      <c r="J954">
        <v>0.62322225837443801</v>
      </c>
      <c r="L954" s="1">
        <v>42402</v>
      </c>
      <c r="M954">
        <v>21.98</v>
      </c>
      <c r="O954" s="1">
        <v>42446</v>
      </c>
      <c r="P954">
        <v>1.7344999999999999</v>
      </c>
      <c r="Q954">
        <v>0.9345</v>
      </c>
      <c r="R954">
        <v>0.8</v>
      </c>
      <c r="T954" t="s">
        <v>1802</v>
      </c>
      <c r="U954">
        <v>1939.38</v>
      </c>
      <c r="V954">
        <v>23.945239192981099</v>
      </c>
      <c r="W954">
        <v>17.420190000000002</v>
      </c>
      <c r="Y954" s="1">
        <v>42391</v>
      </c>
      <c r="Z954">
        <v>524.53399999999999</v>
      </c>
      <c r="AB954" s="1">
        <v>42417</v>
      </c>
      <c r="AC954">
        <v>-14.75</v>
      </c>
    </row>
    <row r="955" spans="2:29" x14ac:dyDescent="0.45">
      <c r="B955" s="1">
        <v>42405</v>
      </c>
      <c r="C955">
        <v>5.45</v>
      </c>
      <c r="E955" s="1">
        <v>42437</v>
      </c>
      <c r="F955">
        <v>85.3</v>
      </c>
      <c r="H955" t="s">
        <v>1834</v>
      </c>
      <c r="I955">
        <v>1.7467999999999999</v>
      </c>
      <c r="J955">
        <v>0.92956211913638997</v>
      </c>
      <c r="L955" s="1">
        <v>42401</v>
      </c>
      <c r="M955">
        <v>19.98</v>
      </c>
      <c r="O955" s="1">
        <v>42445</v>
      </c>
      <c r="P955">
        <v>1.7467999999999999</v>
      </c>
      <c r="Q955">
        <v>0.92930000000000001</v>
      </c>
      <c r="R955">
        <v>0.8175</v>
      </c>
      <c r="T955" t="s">
        <v>1801</v>
      </c>
      <c r="U955">
        <v>1940.24</v>
      </c>
      <c r="V955">
        <v>24.122063621142299</v>
      </c>
      <c r="W955">
        <v>17.319880000000001</v>
      </c>
      <c r="Y955" s="1">
        <v>42390</v>
      </c>
      <c r="Z955">
        <v>550.976</v>
      </c>
      <c r="AB955" s="1">
        <v>42416</v>
      </c>
      <c r="AC955">
        <v>-15.75</v>
      </c>
    </row>
    <row r="956" spans="2:29" x14ac:dyDescent="0.45">
      <c r="B956" s="1">
        <v>42404</v>
      </c>
      <c r="C956">
        <v>5.55</v>
      </c>
      <c r="E956" s="1">
        <v>42436</v>
      </c>
      <c r="F956">
        <v>82.8</v>
      </c>
      <c r="H956" t="s">
        <v>1833</v>
      </c>
      <c r="I956">
        <v>1.8210999999999999</v>
      </c>
      <c r="J956">
        <v>0.62842786645193904</v>
      </c>
      <c r="L956" s="1">
        <v>42398</v>
      </c>
      <c r="M956">
        <v>20.2</v>
      </c>
      <c r="O956" s="1">
        <v>42444</v>
      </c>
      <c r="P956">
        <v>1.8210999999999999</v>
      </c>
      <c r="Q956">
        <v>1.0310999999999999</v>
      </c>
      <c r="R956">
        <v>0.79</v>
      </c>
      <c r="T956" t="s">
        <v>1800</v>
      </c>
      <c r="U956">
        <v>1893.36</v>
      </c>
      <c r="V956">
        <v>22.472503835319401</v>
      </c>
      <c r="W956">
        <v>19.602689999999999</v>
      </c>
      <c r="Y956" s="1">
        <v>42389</v>
      </c>
      <c r="Z956">
        <v>558.98400000000004</v>
      </c>
      <c r="AB956" s="1">
        <v>42415</v>
      </c>
      <c r="AC956">
        <v>-14.75</v>
      </c>
    </row>
    <row r="957" spans="2:29" x14ac:dyDescent="0.45">
      <c r="B957" s="1">
        <v>42403</v>
      </c>
      <c r="C957">
        <v>5.44</v>
      </c>
      <c r="E957" s="1">
        <v>42433</v>
      </c>
      <c r="F957">
        <v>82.9</v>
      </c>
      <c r="H957" t="s">
        <v>1832</v>
      </c>
      <c r="I957">
        <v>1.8025</v>
      </c>
      <c r="J957">
        <v>0.62696586828949696</v>
      </c>
      <c r="L957" s="1">
        <v>42397</v>
      </c>
      <c r="M957">
        <v>22.42</v>
      </c>
      <c r="O957" s="1">
        <v>42443</v>
      </c>
      <c r="P957">
        <v>1.8025</v>
      </c>
      <c r="Q957">
        <v>1.0097</v>
      </c>
      <c r="R957">
        <v>0.79279999999999995</v>
      </c>
      <c r="T957" t="s">
        <v>1799</v>
      </c>
      <c r="U957">
        <v>1882.95</v>
      </c>
      <c r="V957">
        <v>28.7601088809398</v>
      </c>
      <c r="W957">
        <v>20.53762</v>
      </c>
      <c r="Y957" s="1">
        <v>42388</v>
      </c>
      <c r="Z957">
        <v>558.16200000000003</v>
      </c>
      <c r="AB957" s="1">
        <v>42412</v>
      </c>
      <c r="AC957">
        <v>-14.75</v>
      </c>
    </row>
    <row r="958" spans="2:29" x14ac:dyDescent="0.45">
      <c r="B958" s="1">
        <v>42402</v>
      </c>
      <c r="C958">
        <v>5.26</v>
      </c>
      <c r="E958" s="1">
        <v>42432</v>
      </c>
      <c r="F958">
        <v>84.5</v>
      </c>
      <c r="H958" t="s">
        <v>1831</v>
      </c>
      <c r="I958">
        <v>1.8278000000000001</v>
      </c>
      <c r="J958">
        <v>1.04339228001744</v>
      </c>
      <c r="L958" s="1">
        <v>42396</v>
      </c>
      <c r="M958">
        <v>23.11</v>
      </c>
      <c r="O958" s="1">
        <v>42440</v>
      </c>
      <c r="P958">
        <v>1.8278000000000001</v>
      </c>
      <c r="Q958">
        <v>1.0149999999999999</v>
      </c>
      <c r="R958">
        <v>0.81279999999999997</v>
      </c>
      <c r="T958" t="s">
        <v>1798</v>
      </c>
      <c r="U958">
        <v>1903.63</v>
      </c>
      <c r="V958">
        <v>25.276178509095299</v>
      </c>
      <c r="W958">
        <v>19.97381</v>
      </c>
      <c r="Y958" s="1">
        <v>42384</v>
      </c>
      <c r="Z958">
        <v>555.44500000000005</v>
      </c>
      <c r="AB958" s="1">
        <v>42411</v>
      </c>
      <c r="AC958">
        <v>-17.25</v>
      </c>
    </row>
    <row r="959" spans="2:29" x14ac:dyDescent="0.45">
      <c r="B959" s="1">
        <v>42401</v>
      </c>
      <c r="C959">
        <v>5.0599999999999996</v>
      </c>
      <c r="E959" s="1">
        <v>42431</v>
      </c>
      <c r="F959">
        <v>85</v>
      </c>
      <c r="H959" t="s">
        <v>1830</v>
      </c>
      <c r="I959">
        <v>1.768</v>
      </c>
      <c r="J959">
        <v>0.96379865635930295</v>
      </c>
      <c r="L959" s="1">
        <v>42395</v>
      </c>
      <c r="M959">
        <v>22.5</v>
      </c>
      <c r="O959" s="1">
        <v>42439</v>
      </c>
      <c r="P959">
        <v>1.768</v>
      </c>
      <c r="Q959">
        <v>0.97950000000000004</v>
      </c>
      <c r="R959">
        <v>0.78849999999999998</v>
      </c>
      <c r="T959" t="s">
        <v>1797</v>
      </c>
      <c r="U959">
        <v>1877.08</v>
      </c>
      <c r="V959">
        <v>26.586695478397299</v>
      </c>
      <c r="W959">
        <v>21.070309999999999</v>
      </c>
      <c r="Y959" s="1">
        <v>42383</v>
      </c>
      <c r="Z959">
        <v>526.87599999999998</v>
      </c>
      <c r="AB959" s="1">
        <v>42410</v>
      </c>
      <c r="AC959">
        <v>-13</v>
      </c>
    </row>
    <row r="960" spans="2:29" x14ac:dyDescent="0.45">
      <c r="B960" s="1">
        <v>42398</v>
      </c>
      <c r="C960">
        <v>5.1100000000000003</v>
      </c>
      <c r="E960" s="1">
        <v>42430</v>
      </c>
      <c r="F960">
        <v>85</v>
      </c>
      <c r="H960" t="s">
        <v>1829</v>
      </c>
      <c r="I960">
        <v>1.7150000000000001</v>
      </c>
      <c r="J960">
        <v>0.92841685141966201</v>
      </c>
      <c r="L960" s="1">
        <v>42394</v>
      </c>
      <c r="M960">
        <v>24.15</v>
      </c>
      <c r="O960" s="1">
        <v>42438</v>
      </c>
      <c r="P960">
        <v>1.7150000000000001</v>
      </c>
      <c r="Q960">
        <v>0.9395</v>
      </c>
      <c r="R960">
        <v>0.77549999999999997</v>
      </c>
      <c r="T960" t="s">
        <v>1796</v>
      </c>
      <c r="U960">
        <v>1906.9</v>
      </c>
      <c r="V960">
        <v>21.218952610582299</v>
      </c>
      <c r="W960">
        <v>19.228000000000002</v>
      </c>
      <c r="Y960" s="1">
        <v>42382</v>
      </c>
      <c r="Z960">
        <v>536.40700000000004</v>
      </c>
      <c r="AB960" s="1">
        <v>42409</v>
      </c>
      <c r="AC960">
        <v>-10.06</v>
      </c>
    </row>
    <row r="961" spans="2:29" x14ac:dyDescent="0.45">
      <c r="B961" s="1">
        <v>42397</v>
      </c>
      <c r="C961">
        <v>5</v>
      </c>
      <c r="E961" s="1">
        <v>42429</v>
      </c>
      <c r="F961">
        <v>86.3</v>
      </c>
      <c r="H961" t="s">
        <v>1828</v>
      </c>
      <c r="I961">
        <v>1.6767000000000001</v>
      </c>
      <c r="J961">
        <v>0.870275320420688</v>
      </c>
      <c r="L961" s="1">
        <v>42391</v>
      </c>
      <c r="M961">
        <v>22.34</v>
      </c>
      <c r="O961" s="1">
        <v>42437</v>
      </c>
      <c r="P961">
        <v>1.6767000000000001</v>
      </c>
      <c r="Q961">
        <v>0.91339999999999999</v>
      </c>
      <c r="R961">
        <v>0.76329999999999998</v>
      </c>
      <c r="T961" t="s">
        <v>1795</v>
      </c>
      <c r="U961">
        <v>1868.99</v>
      </c>
      <c r="V961">
        <v>19.702455690770002</v>
      </c>
      <c r="W961">
        <v>22.853190000000001</v>
      </c>
      <c r="Y961" s="1">
        <v>42381</v>
      </c>
      <c r="Z961">
        <v>516.41099999999994</v>
      </c>
      <c r="AB961" s="1">
        <v>42408</v>
      </c>
      <c r="AC961">
        <v>-7.5</v>
      </c>
    </row>
    <row r="962" spans="2:29" x14ac:dyDescent="0.45">
      <c r="B962" s="1">
        <v>42396</v>
      </c>
      <c r="C962">
        <v>5.03</v>
      </c>
      <c r="E962" s="1">
        <v>42426</v>
      </c>
      <c r="F962">
        <v>85.9</v>
      </c>
      <c r="H962" t="s">
        <v>1827</v>
      </c>
      <c r="I962">
        <v>1.7544999999999999</v>
      </c>
      <c r="J962">
        <v>0.28041207772372101</v>
      </c>
      <c r="L962" s="1">
        <v>42390</v>
      </c>
      <c r="M962">
        <v>26.69</v>
      </c>
      <c r="O962" s="1">
        <v>42436</v>
      </c>
      <c r="P962">
        <v>1.7544999999999999</v>
      </c>
      <c r="Q962">
        <v>0.95299999999999996</v>
      </c>
      <c r="R962">
        <v>0.80149999999999999</v>
      </c>
      <c r="T962" t="s">
        <v>1794</v>
      </c>
      <c r="U962">
        <v>1859.33</v>
      </c>
      <c r="V962">
        <v>26.682388202483398</v>
      </c>
      <c r="W962">
        <v>23.623000000000001</v>
      </c>
      <c r="Y962" s="1">
        <v>42380</v>
      </c>
      <c r="Z962">
        <v>520.39099999999996</v>
      </c>
      <c r="AB962" s="1">
        <v>42405</v>
      </c>
      <c r="AC962">
        <v>-8.5</v>
      </c>
    </row>
    <row r="963" spans="2:29" x14ac:dyDescent="0.45">
      <c r="B963" s="1">
        <v>42395</v>
      </c>
      <c r="C963">
        <v>5.15</v>
      </c>
      <c r="E963" s="1">
        <v>42425</v>
      </c>
      <c r="F963">
        <v>88.1</v>
      </c>
      <c r="H963" t="s">
        <v>1826</v>
      </c>
      <c r="I963">
        <v>1.7255</v>
      </c>
      <c r="J963">
        <v>0.56685259694797896</v>
      </c>
      <c r="L963" s="1">
        <v>42389</v>
      </c>
      <c r="M963">
        <v>27.59</v>
      </c>
      <c r="O963" s="1">
        <v>42433</v>
      </c>
      <c r="P963">
        <v>1.7255</v>
      </c>
      <c r="Q963">
        <v>0.91600000000000004</v>
      </c>
      <c r="R963">
        <v>0.8095</v>
      </c>
      <c r="T963" t="s">
        <v>1793</v>
      </c>
      <c r="U963">
        <v>1881.33</v>
      </c>
      <c r="V963">
        <v>31.775597569483899</v>
      </c>
      <c r="W963">
        <v>22.218879999999999</v>
      </c>
      <c r="Y963" s="1">
        <v>42377</v>
      </c>
      <c r="Z963">
        <v>522.26599999999996</v>
      </c>
      <c r="AB963" s="1">
        <v>42404</v>
      </c>
      <c r="AC963">
        <v>-10.25</v>
      </c>
    </row>
    <row r="964" spans="2:29" x14ac:dyDescent="0.45">
      <c r="B964" s="1">
        <v>42394</v>
      </c>
      <c r="C964">
        <v>5.17</v>
      </c>
      <c r="E964" s="1">
        <v>42424</v>
      </c>
      <c r="F964">
        <v>87.261700000000005</v>
      </c>
      <c r="H964" t="s">
        <v>1825</v>
      </c>
      <c r="I964">
        <v>1.6825000000000001</v>
      </c>
      <c r="J964">
        <v>0.71263594024812904</v>
      </c>
      <c r="L964" s="1">
        <v>42388</v>
      </c>
      <c r="M964">
        <v>26.05</v>
      </c>
      <c r="O964" s="1">
        <v>42432</v>
      </c>
      <c r="P964">
        <v>1.6825000000000001</v>
      </c>
      <c r="Q964">
        <v>0.88800000000000001</v>
      </c>
      <c r="R964">
        <v>0.79449999999999998</v>
      </c>
      <c r="T964" t="s">
        <v>1791</v>
      </c>
      <c r="U964">
        <v>1880.33</v>
      </c>
      <c r="V964">
        <v>33.832838113375402</v>
      </c>
      <c r="W964">
        <v>22.621310000000001</v>
      </c>
      <c r="Y964" s="1">
        <v>42376</v>
      </c>
      <c r="Z964">
        <v>513.41800000000001</v>
      </c>
      <c r="AB964" s="1">
        <v>42403</v>
      </c>
      <c r="AC964">
        <v>-14.19</v>
      </c>
    </row>
    <row r="965" spans="2:29" x14ac:dyDescent="0.45">
      <c r="B965" s="1">
        <v>42391</v>
      </c>
      <c r="C965">
        <v>5.26</v>
      </c>
      <c r="E965" s="1">
        <v>42423</v>
      </c>
      <c r="F965">
        <v>86</v>
      </c>
      <c r="H965" t="s">
        <v>1824</v>
      </c>
      <c r="I965">
        <v>1.6813</v>
      </c>
      <c r="J965">
        <v>0.68384090498692396</v>
      </c>
      <c r="L965" s="1">
        <v>42384</v>
      </c>
      <c r="M965">
        <v>27.02</v>
      </c>
      <c r="O965" s="1">
        <v>42431</v>
      </c>
      <c r="P965">
        <v>1.6813</v>
      </c>
      <c r="Q965">
        <v>0.89500000000000002</v>
      </c>
      <c r="R965">
        <v>0.7863</v>
      </c>
      <c r="T965" t="s">
        <v>1790</v>
      </c>
      <c r="U965">
        <v>1921.84</v>
      </c>
      <c r="V965">
        <v>29.061502367760198</v>
      </c>
      <c r="W965">
        <v>20.707999999999998</v>
      </c>
      <c r="Y965" s="1">
        <v>42375</v>
      </c>
      <c r="Z965">
        <v>495.54899999999998</v>
      </c>
      <c r="AB965" s="1">
        <v>42402</v>
      </c>
      <c r="AC965">
        <v>-12.5</v>
      </c>
    </row>
    <row r="966" spans="2:29" x14ac:dyDescent="0.45">
      <c r="B966" s="1">
        <v>42390</v>
      </c>
      <c r="C966">
        <v>5.35</v>
      </c>
      <c r="E966" s="1">
        <v>42422</v>
      </c>
      <c r="F966">
        <v>86.3</v>
      </c>
      <c r="H966" t="s">
        <v>1823</v>
      </c>
      <c r="I966">
        <v>1.6585000000000001</v>
      </c>
      <c r="J966">
        <v>0.92233027345595398</v>
      </c>
      <c r="L966" s="1">
        <v>42383</v>
      </c>
      <c r="M966">
        <v>23.95</v>
      </c>
      <c r="O966" s="1">
        <v>42430</v>
      </c>
      <c r="P966">
        <v>1.6585000000000001</v>
      </c>
      <c r="Q966">
        <v>0.88580000000000003</v>
      </c>
      <c r="R966">
        <v>0.77270000000000005</v>
      </c>
      <c r="T966" t="s">
        <v>1789</v>
      </c>
      <c r="U966">
        <v>1890.28</v>
      </c>
      <c r="V966">
        <v>23.353321381861999</v>
      </c>
      <c r="W966">
        <v>21.766190000000002</v>
      </c>
      <c r="Y966" s="1">
        <v>42374</v>
      </c>
      <c r="Z966">
        <v>481.62200000000001</v>
      </c>
      <c r="AB966" s="1">
        <v>42401</v>
      </c>
      <c r="AC966">
        <v>-12.44</v>
      </c>
    </row>
    <row r="967" spans="2:29" x14ac:dyDescent="0.45">
      <c r="B967" s="1">
        <v>42389</v>
      </c>
      <c r="C967">
        <v>5.49</v>
      </c>
      <c r="E967" s="1">
        <v>42419</v>
      </c>
      <c r="F967">
        <v>87.8</v>
      </c>
      <c r="H967" t="s">
        <v>1822</v>
      </c>
      <c r="I967">
        <v>1.5747</v>
      </c>
      <c r="J967">
        <v>0.62056694508596899</v>
      </c>
      <c r="L967" s="1">
        <v>42382</v>
      </c>
      <c r="M967">
        <v>25.22</v>
      </c>
      <c r="O967" s="1">
        <v>42429</v>
      </c>
      <c r="P967">
        <v>1.5747</v>
      </c>
      <c r="Q967">
        <v>0.83030000000000004</v>
      </c>
      <c r="R967">
        <v>0.74439999999999995</v>
      </c>
      <c r="T967" t="s">
        <v>1788</v>
      </c>
      <c r="U967">
        <v>1938.68</v>
      </c>
      <c r="V967">
        <v>22.475156844189101</v>
      </c>
      <c r="W967">
        <v>19.266190000000002</v>
      </c>
      <c r="Y967" s="1">
        <v>42373</v>
      </c>
      <c r="Z967">
        <v>483.99400000000003</v>
      </c>
      <c r="AB967" s="1">
        <v>42398</v>
      </c>
      <c r="AC967">
        <v>-12.75</v>
      </c>
    </row>
    <row r="968" spans="2:29" x14ac:dyDescent="0.45">
      <c r="B968" s="1">
        <v>42388</v>
      </c>
      <c r="C968">
        <v>5.35</v>
      </c>
      <c r="E968" s="1">
        <v>42418</v>
      </c>
      <c r="F968">
        <v>85.3</v>
      </c>
      <c r="H968" t="s">
        <v>1821</v>
      </c>
      <c r="I968">
        <v>1.5928</v>
      </c>
      <c r="J968">
        <v>0.697202588922329</v>
      </c>
      <c r="L968" s="1">
        <v>42381</v>
      </c>
      <c r="M968">
        <v>22.47</v>
      </c>
      <c r="O968" s="1">
        <v>42426</v>
      </c>
      <c r="P968">
        <v>1.5928</v>
      </c>
      <c r="Q968">
        <v>0.83450000000000002</v>
      </c>
      <c r="R968">
        <v>0.75829999999999997</v>
      </c>
      <c r="T968" t="s">
        <v>1787</v>
      </c>
      <c r="U968">
        <v>1923.67</v>
      </c>
      <c r="V968">
        <v>16.427246350459399</v>
      </c>
      <c r="W968">
        <v>20.74869</v>
      </c>
      <c r="Y968" s="1">
        <v>42369</v>
      </c>
      <c r="Z968">
        <v>469.90199999999999</v>
      </c>
      <c r="AB968" s="1">
        <v>42397</v>
      </c>
      <c r="AC968">
        <v>-11.75</v>
      </c>
    </row>
    <row r="969" spans="2:29" x14ac:dyDescent="0.45">
      <c r="B969" s="1">
        <v>42384</v>
      </c>
      <c r="C969">
        <v>5.38</v>
      </c>
      <c r="E969" s="1">
        <v>42417</v>
      </c>
      <c r="F969">
        <v>85.2</v>
      </c>
      <c r="H969" t="s">
        <v>1820</v>
      </c>
      <c r="I969">
        <v>1.5498000000000001</v>
      </c>
      <c r="J969">
        <v>0.51214145181450199</v>
      </c>
      <c r="L969" s="1">
        <v>42380</v>
      </c>
      <c r="M969">
        <v>24.3</v>
      </c>
      <c r="O969" s="1">
        <v>42425</v>
      </c>
      <c r="P969">
        <v>1.5498000000000001</v>
      </c>
      <c r="Q969">
        <v>0.77849999999999997</v>
      </c>
      <c r="R969">
        <v>0.77129999999999999</v>
      </c>
      <c r="T969" t="s">
        <v>1786</v>
      </c>
      <c r="U969">
        <v>1922.03</v>
      </c>
      <c r="V969">
        <v>17.208216926174799</v>
      </c>
      <c r="W969">
        <v>22.744689999999999</v>
      </c>
      <c r="Y969" s="1">
        <v>42368</v>
      </c>
      <c r="Z969">
        <v>473.53399999999999</v>
      </c>
      <c r="AB969" s="1">
        <v>42396</v>
      </c>
      <c r="AC969">
        <v>-11.98</v>
      </c>
    </row>
    <row r="970" spans="2:29" x14ac:dyDescent="0.45">
      <c r="B970" s="1">
        <v>42383</v>
      </c>
      <c r="C970">
        <v>5.16</v>
      </c>
      <c r="E970" s="1">
        <v>42416</v>
      </c>
      <c r="F970">
        <v>89.5</v>
      </c>
      <c r="H970" t="s">
        <v>1819</v>
      </c>
      <c r="I970">
        <v>1.5914999999999999</v>
      </c>
      <c r="J970">
        <v>0.43009934898811503</v>
      </c>
      <c r="L970" s="1">
        <v>42377</v>
      </c>
      <c r="M970">
        <v>27.01</v>
      </c>
      <c r="O970" s="1">
        <v>42424</v>
      </c>
      <c r="P970">
        <v>1.5914999999999999</v>
      </c>
      <c r="Q970">
        <v>0.80379999999999996</v>
      </c>
      <c r="R970">
        <v>0.78769999999999996</v>
      </c>
      <c r="T970" t="s">
        <v>1785</v>
      </c>
      <c r="U970">
        <v>1943.09</v>
      </c>
      <c r="V970">
        <v>17.451550629555602</v>
      </c>
      <c r="W970">
        <v>21.561810000000001</v>
      </c>
      <c r="Y970" s="1">
        <v>42367</v>
      </c>
      <c r="Z970">
        <v>473.935</v>
      </c>
      <c r="AB970" s="1">
        <v>42395</v>
      </c>
      <c r="AC970">
        <v>-13.44</v>
      </c>
    </row>
    <row r="971" spans="2:29" x14ac:dyDescent="0.45">
      <c r="B971" s="1">
        <v>42382</v>
      </c>
      <c r="C971">
        <v>5.14</v>
      </c>
      <c r="E971" s="1">
        <v>42415</v>
      </c>
      <c r="F971">
        <v>95</v>
      </c>
      <c r="H971" t="s">
        <v>1818</v>
      </c>
      <c r="I971">
        <v>1.5683</v>
      </c>
      <c r="J971">
        <v>0.62254065462961305</v>
      </c>
      <c r="L971" s="1">
        <v>42376</v>
      </c>
      <c r="M971">
        <v>24.99</v>
      </c>
      <c r="O971" s="1">
        <v>42423</v>
      </c>
      <c r="P971">
        <v>1.5683</v>
      </c>
      <c r="Q971">
        <v>0.78759999999999997</v>
      </c>
      <c r="R971">
        <v>0.78069999999999995</v>
      </c>
      <c r="T971" t="s">
        <v>1784</v>
      </c>
      <c r="U971">
        <v>1990.26</v>
      </c>
      <c r="V971">
        <v>12.5015280206865</v>
      </c>
      <c r="W971">
        <v>18.373809999999999</v>
      </c>
      <c r="Y971" s="1">
        <v>42366</v>
      </c>
      <c r="Z971">
        <v>482.608</v>
      </c>
      <c r="AB971" s="1">
        <v>42394</v>
      </c>
      <c r="AC971">
        <v>-13</v>
      </c>
    </row>
    <row r="972" spans="2:29" x14ac:dyDescent="0.45">
      <c r="B972" s="1">
        <v>42381</v>
      </c>
      <c r="C972">
        <v>5.13</v>
      </c>
      <c r="E972" s="1">
        <v>42412</v>
      </c>
      <c r="F972">
        <v>93.7</v>
      </c>
      <c r="H972" t="s">
        <v>1817</v>
      </c>
      <c r="I972">
        <v>1.6074999999999999</v>
      </c>
      <c r="J972">
        <v>0.86869433634622095</v>
      </c>
      <c r="L972" s="1">
        <v>42375</v>
      </c>
      <c r="M972">
        <v>20.59</v>
      </c>
      <c r="O972" s="1">
        <v>42422</v>
      </c>
      <c r="P972">
        <v>1.6074999999999999</v>
      </c>
      <c r="Q972">
        <v>0.81</v>
      </c>
      <c r="R972">
        <v>0.79749999999999999</v>
      </c>
      <c r="T972" t="s">
        <v>1783</v>
      </c>
      <c r="U972">
        <v>2016.71</v>
      </c>
      <c r="V972">
        <v>11.668225488306099</v>
      </c>
      <c r="W972">
        <v>17.081810000000001</v>
      </c>
      <c r="Y972" s="1">
        <v>42362</v>
      </c>
      <c r="Z972">
        <v>475.55500000000001</v>
      </c>
      <c r="AB972" s="1">
        <v>42391</v>
      </c>
      <c r="AC972">
        <v>-13.73</v>
      </c>
    </row>
    <row r="973" spans="2:29" x14ac:dyDescent="0.45">
      <c r="B973" s="1">
        <v>42380</v>
      </c>
      <c r="C973">
        <v>5.0199999999999996</v>
      </c>
      <c r="E973" s="1">
        <v>42411</v>
      </c>
      <c r="F973">
        <v>97.4</v>
      </c>
      <c r="H973" t="s">
        <v>1816</v>
      </c>
      <c r="I973">
        <v>1.6060000000000001</v>
      </c>
      <c r="J973">
        <v>0.87930764430507202</v>
      </c>
      <c r="L973" s="1">
        <v>42374</v>
      </c>
      <c r="M973">
        <v>19.34</v>
      </c>
      <c r="O973" s="1">
        <v>42419</v>
      </c>
      <c r="P973">
        <v>1.6060000000000001</v>
      </c>
      <c r="Q973">
        <v>0.80549999999999999</v>
      </c>
      <c r="R973">
        <v>0.80049999999999999</v>
      </c>
      <c r="T973" t="s">
        <v>1782</v>
      </c>
      <c r="U973">
        <v>2012.66</v>
      </c>
      <c r="V973">
        <v>18.0386118115957</v>
      </c>
      <c r="W973">
        <v>17.9375</v>
      </c>
      <c r="Y973" s="1">
        <v>42361</v>
      </c>
      <c r="Z973">
        <v>479.28800000000001</v>
      </c>
      <c r="AB973" s="1">
        <v>42390</v>
      </c>
      <c r="AC973">
        <v>-12.94</v>
      </c>
    </row>
    <row r="974" spans="2:29" x14ac:dyDescent="0.45">
      <c r="B974" s="1">
        <v>42377</v>
      </c>
      <c r="C974">
        <v>5</v>
      </c>
      <c r="E974" s="1">
        <v>42410</v>
      </c>
      <c r="F974">
        <v>87.4</v>
      </c>
      <c r="H974" t="s">
        <v>1815</v>
      </c>
      <c r="I974">
        <v>1.5978000000000001</v>
      </c>
      <c r="J974">
        <v>0.875930324474119</v>
      </c>
      <c r="L974" s="1">
        <v>42373</v>
      </c>
      <c r="M974">
        <v>20.7</v>
      </c>
      <c r="O974" s="1">
        <v>42418</v>
      </c>
      <c r="P974">
        <v>1.5978000000000001</v>
      </c>
      <c r="Q974">
        <v>0.76680000000000004</v>
      </c>
      <c r="R974">
        <v>0.83099999999999996</v>
      </c>
      <c r="T974" t="s">
        <v>1780</v>
      </c>
      <c r="U974">
        <v>2043.94</v>
      </c>
      <c r="V974">
        <v>14.4581727930284</v>
      </c>
      <c r="W974">
        <v>15.58188</v>
      </c>
      <c r="Y974" s="1">
        <v>42360</v>
      </c>
      <c r="Z974">
        <v>496.697</v>
      </c>
      <c r="AB974" s="1">
        <v>42389</v>
      </c>
      <c r="AC974">
        <v>-13.75</v>
      </c>
    </row>
    <row r="975" spans="2:29" x14ac:dyDescent="0.45">
      <c r="B975" s="1">
        <v>42376</v>
      </c>
      <c r="C975">
        <v>5.07</v>
      </c>
      <c r="E975" s="1">
        <v>42409</v>
      </c>
      <c r="F975">
        <v>90.2</v>
      </c>
      <c r="H975" t="s">
        <v>1814</v>
      </c>
      <c r="I975">
        <v>1.6725000000000001</v>
      </c>
      <c r="J975">
        <v>0.828867409983851</v>
      </c>
      <c r="L975" s="1">
        <v>42369</v>
      </c>
      <c r="M975">
        <v>18.21</v>
      </c>
      <c r="O975" s="1">
        <v>42417</v>
      </c>
      <c r="P975">
        <v>1.6725000000000001</v>
      </c>
      <c r="Q975">
        <v>0.79700000000000004</v>
      </c>
      <c r="R975">
        <v>0.87549999999999994</v>
      </c>
      <c r="T975" t="s">
        <v>1779</v>
      </c>
      <c r="U975">
        <v>2063.36</v>
      </c>
      <c r="V975">
        <v>12.192757844790499</v>
      </c>
      <c r="W975">
        <v>14.473380000000001</v>
      </c>
      <c r="Y975" s="1">
        <v>42359</v>
      </c>
      <c r="Z975">
        <v>512.71500000000003</v>
      </c>
      <c r="AB975" s="1">
        <v>42388</v>
      </c>
      <c r="AC975">
        <v>-15.06</v>
      </c>
    </row>
    <row r="976" spans="2:29" x14ac:dyDescent="0.45">
      <c r="B976" s="1">
        <v>42375</v>
      </c>
      <c r="C976">
        <v>4.95</v>
      </c>
      <c r="E976" s="1">
        <v>42408</v>
      </c>
      <c r="F976">
        <v>89.1</v>
      </c>
      <c r="H976" t="s">
        <v>1813</v>
      </c>
      <c r="I976">
        <v>1.617</v>
      </c>
      <c r="J976">
        <v>1.1331619184094299</v>
      </c>
      <c r="L976" s="1">
        <v>42368</v>
      </c>
      <c r="M976">
        <v>17.29</v>
      </c>
      <c r="O976" s="1">
        <v>42416</v>
      </c>
      <c r="P976">
        <v>1.617</v>
      </c>
      <c r="Q976">
        <v>0.77400000000000002</v>
      </c>
      <c r="R976">
        <v>0.84299999999999997</v>
      </c>
      <c r="T976" t="s">
        <v>1778</v>
      </c>
      <c r="U976">
        <v>2078.36</v>
      </c>
      <c r="V976">
        <v>12.486601518191501</v>
      </c>
      <c r="W976">
        <v>13.54838</v>
      </c>
      <c r="Y976" s="1">
        <v>42356</v>
      </c>
      <c r="Z976">
        <v>514</v>
      </c>
      <c r="AB976" s="1">
        <v>42387</v>
      </c>
      <c r="AC976">
        <v>-14.75</v>
      </c>
    </row>
    <row r="977" spans="2:29" x14ac:dyDescent="0.45">
      <c r="B977" s="1">
        <v>42374</v>
      </c>
      <c r="C977">
        <v>4.92</v>
      </c>
      <c r="E977" s="1">
        <v>42405</v>
      </c>
      <c r="F977">
        <v>82.4</v>
      </c>
      <c r="H977" t="s">
        <v>1812</v>
      </c>
      <c r="I977">
        <v>1.603</v>
      </c>
      <c r="J977">
        <v>1.4279464042229799</v>
      </c>
      <c r="L977" s="1">
        <v>42367</v>
      </c>
      <c r="M977">
        <v>16.079999999999998</v>
      </c>
      <c r="O977" s="1">
        <v>42415</v>
      </c>
      <c r="P977">
        <v>1.603</v>
      </c>
      <c r="Q977">
        <v>0.77100000000000002</v>
      </c>
      <c r="R977">
        <v>0.83199999999999996</v>
      </c>
      <c r="T977" t="s">
        <v>1777</v>
      </c>
      <c r="U977">
        <v>2056.5</v>
      </c>
      <c r="V977">
        <v>11.831752411738901</v>
      </c>
      <c r="W977">
        <v>14.714</v>
      </c>
      <c r="Y977" s="1">
        <v>42355</v>
      </c>
      <c r="Z977">
        <v>508.36900000000003</v>
      </c>
      <c r="AB977" s="1">
        <v>42384</v>
      </c>
      <c r="AC977">
        <v>-14.75</v>
      </c>
    </row>
    <row r="978" spans="2:29" x14ac:dyDescent="0.45">
      <c r="B978" s="1">
        <v>42373</v>
      </c>
      <c r="C978">
        <v>4.91</v>
      </c>
      <c r="E978" s="1">
        <v>42404</v>
      </c>
      <c r="F978">
        <v>82.5</v>
      </c>
      <c r="H978" t="s">
        <v>1811</v>
      </c>
      <c r="I978">
        <v>1.6020000000000001</v>
      </c>
      <c r="J978">
        <v>1.45964068637913</v>
      </c>
      <c r="L978" s="1">
        <v>42366</v>
      </c>
      <c r="M978">
        <v>16.91</v>
      </c>
      <c r="O978" s="1">
        <v>42412</v>
      </c>
      <c r="P978">
        <v>1.6020000000000001</v>
      </c>
      <c r="Q978">
        <v>0.77349999999999997</v>
      </c>
      <c r="R978">
        <v>0.82850000000000001</v>
      </c>
      <c r="T978" t="s">
        <v>1775</v>
      </c>
      <c r="U978">
        <v>2060.9899999999998</v>
      </c>
      <c r="V978">
        <v>9.5882748371228104</v>
      </c>
      <c r="W978">
        <v>13.638809999999999</v>
      </c>
      <c r="Y978" s="1">
        <v>42354</v>
      </c>
      <c r="Z978">
        <v>480.04700000000003</v>
      </c>
      <c r="AB978" s="1">
        <v>42383</v>
      </c>
      <c r="AC978">
        <v>-15.73</v>
      </c>
    </row>
    <row r="979" spans="2:29" x14ac:dyDescent="0.45">
      <c r="B979" s="1">
        <v>42369</v>
      </c>
      <c r="C979">
        <v>4.82</v>
      </c>
      <c r="E979" s="1">
        <v>42403</v>
      </c>
      <c r="F979">
        <v>82.9</v>
      </c>
      <c r="H979" t="s">
        <v>1810</v>
      </c>
      <c r="I979">
        <v>1.4867999999999999</v>
      </c>
      <c r="J979">
        <v>0.30847557980063001</v>
      </c>
      <c r="L979" s="1">
        <v>42362</v>
      </c>
      <c r="M979">
        <v>15.74</v>
      </c>
      <c r="O979" s="1">
        <v>42411</v>
      </c>
      <c r="P979">
        <v>1.4867999999999999</v>
      </c>
      <c r="Q979">
        <v>0.71660000000000001</v>
      </c>
      <c r="R979">
        <v>0.7702</v>
      </c>
      <c r="T979" t="s">
        <v>1774</v>
      </c>
      <c r="U979">
        <v>2064.29</v>
      </c>
      <c r="V979">
        <v>22.461129892603299</v>
      </c>
      <c r="W979">
        <v>13.676130000000001</v>
      </c>
      <c r="Y979" s="1">
        <v>42353</v>
      </c>
      <c r="Z979">
        <v>490.87900000000002</v>
      </c>
      <c r="AB979" s="1">
        <v>42382</v>
      </c>
      <c r="AC979">
        <v>-14.75</v>
      </c>
    </row>
    <row r="980" spans="2:29" x14ac:dyDescent="0.45">
      <c r="B980" s="1">
        <v>42368</v>
      </c>
      <c r="C980">
        <v>4.82</v>
      </c>
      <c r="E980" s="1">
        <v>42402</v>
      </c>
      <c r="F980">
        <v>80.3</v>
      </c>
      <c r="H980" t="s">
        <v>1809</v>
      </c>
      <c r="I980">
        <v>1.54</v>
      </c>
      <c r="J980">
        <v>0.72650859136925305</v>
      </c>
      <c r="L980" s="1">
        <v>42361</v>
      </c>
      <c r="M980">
        <v>15.57</v>
      </c>
      <c r="O980" s="1">
        <v>42410</v>
      </c>
      <c r="P980">
        <v>1.54</v>
      </c>
      <c r="Q980">
        <v>0.73650000000000004</v>
      </c>
      <c r="R980">
        <v>0.80349999999999999</v>
      </c>
      <c r="T980" t="s">
        <v>1773</v>
      </c>
      <c r="U980">
        <v>2038.97</v>
      </c>
      <c r="V980">
        <v>23.1890005734056</v>
      </c>
      <c r="W980">
        <v>14.71269</v>
      </c>
      <c r="Y980" s="1">
        <v>42352</v>
      </c>
      <c r="Z980">
        <v>513.79399999999998</v>
      </c>
      <c r="AB980" s="1">
        <v>42381</v>
      </c>
      <c r="AC980">
        <v>-15</v>
      </c>
    </row>
    <row r="981" spans="2:29" x14ac:dyDescent="0.45">
      <c r="B981" s="1">
        <v>42367</v>
      </c>
      <c r="C981">
        <v>4.8600000000000003</v>
      </c>
      <c r="E981" s="1">
        <v>42401</v>
      </c>
      <c r="F981">
        <v>78.3</v>
      </c>
      <c r="H981" t="s">
        <v>1808</v>
      </c>
      <c r="I981">
        <v>1.627</v>
      </c>
      <c r="J981">
        <v>0.65351234367327404</v>
      </c>
      <c r="L981" s="1">
        <v>42360</v>
      </c>
      <c r="M981">
        <v>16.600000000000001</v>
      </c>
      <c r="O981" s="1">
        <v>42409</v>
      </c>
      <c r="P981">
        <v>1.627</v>
      </c>
      <c r="Q981">
        <v>0.76270000000000004</v>
      </c>
      <c r="R981">
        <v>0.86429999999999996</v>
      </c>
      <c r="T981" t="s">
        <v>1772</v>
      </c>
      <c r="U981">
        <v>2021.15</v>
      </c>
      <c r="V981">
        <v>26.1636137378533</v>
      </c>
      <c r="W981">
        <v>16.349309999999999</v>
      </c>
      <c r="Y981" s="1">
        <v>42349</v>
      </c>
      <c r="Z981">
        <v>522.75599999999997</v>
      </c>
      <c r="AB981" s="1">
        <v>42380</v>
      </c>
      <c r="AC981">
        <v>-15.19</v>
      </c>
    </row>
    <row r="982" spans="2:29" x14ac:dyDescent="0.45">
      <c r="B982" s="1">
        <v>42366</v>
      </c>
      <c r="C982">
        <v>4.8499999999999996</v>
      </c>
      <c r="E982" s="1">
        <v>42398</v>
      </c>
      <c r="F982">
        <v>78.099999999999994</v>
      </c>
      <c r="H982" t="s">
        <v>1807</v>
      </c>
      <c r="I982">
        <v>1.6739999999999999</v>
      </c>
      <c r="J982">
        <v>0.74145833778215098</v>
      </c>
      <c r="L982" s="1">
        <v>42359</v>
      </c>
      <c r="M982">
        <v>18.7</v>
      </c>
      <c r="O982" s="1">
        <v>42408</v>
      </c>
      <c r="P982">
        <v>1.6739999999999999</v>
      </c>
      <c r="Q982">
        <v>0.76849999999999996</v>
      </c>
      <c r="R982">
        <v>0.90549999999999997</v>
      </c>
      <c r="T982" t="s">
        <v>1771</v>
      </c>
      <c r="U982">
        <v>2005.55</v>
      </c>
      <c r="V982">
        <v>27.2183280215746</v>
      </c>
      <c r="W982">
        <v>17.776630000000001</v>
      </c>
      <c r="Y982" s="1">
        <v>42348</v>
      </c>
      <c r="Z982">
        <v>476.59199999999998</v>
      </c>
      <c r="AB982" s="1">
        <v>42377</v>
      </c>
      <c r="AC982">
        <v>-13.19</v>
      </c>
    </row>
    <row r="983" spans="2:29" x14ac:dyDescent="0.45">
      <c r="B983" s="1">
        <v>42362</v>
      </c>
      <c r="C983">
        <v>4.78</v>
      </c>
      <c r="E983" s="1">
        <v>42397</v>
      </c>
      <c r="F983">
        <v>76.900000000000006</v>
      </c>
      <c r="H983" t="s">
        <v>1806</v>
      </c>
      <c r="I983">
        <v>1.7515000000000001</v>
      </c>
      <c r="J983">
        <v>0.95983495108968298</v>
      </c>
      <c r="L983" s="1">
        <v>42356</v>
      </c>
      <c r="M983">
        <v>20.7</v>
      </c>
      <c r="O983" s="1">
        <v>42405</v>
      </c>
      <c r="P983">
        <v>1.7515000000000001</v>
      </c>
      <c r="Q983">
        <v>0.81679999999999997</v>
      </c>
      <c r="R983">
        <v>0.93469999999999998</v>
      </c>
      <c r="T983" t="s">
        <v>1770</v>
      </c>
      <c r="U983">
        <v>2041.89</v>
      </c>
      <c r="V983">
        <v>21.1960580879568</v>
      </c>
      <c r="W983">
        <v>16.390370000000001</v>
      </c>
      <c r="Y983" s="1">
        <v>42347</v>
      </c>
      <c r="Z983">
        <v>465.50400000000002</v>
      </c>
      <c r="AB983" s="1">
        <v>42376</v>
      </c>
      <c r="AC983">
        <v>-10.31</v>
      </c>
    </row>
    <row r="984" spans="2:29" x14ac:dyDescent="0.45">
      <c r="B984" s="1">
        <v>42361</v>
      </c>
      <c r="C984">
        <v>4.82</v>
      </c>
      <c r="E984" s="1">
        <v>42396</v>
      </c>
      <c r="F984">
        <v>77.2</v>
      </c>
      <c r="H984" t="s">
        <v>1805</v>
      </c>
      <c r="I984">
        <v>1.7385999999999999</v>
      </c>
      <c r="J984">
        <v>1.01571766910561</v>
      </c>
      <c r="L984" s="1">
        <v>42355</v>
      </c>
      <c r="M984">
        <v>18.940000000000001</v>
      </c>
      <c r="O984" s="1">
        <v>42404</v>
      </c>
      <c r="P984">
        <v>1.7385999999999999</v>
      </c>
      <c r="Q984">
        <v>0.78049999999999997</v>
      </c>
      <c r="R984">
        <v>0.95809999999999995</v>
      </c>
      <c r="T984" t="s">
        <v>1769</v>
      </c>
      <c r="U984">
        <v>2073.0700000000002</v>
      </c>
      <c r="V984">
        <v>24.646884851174399</v>
      </c>
      <c r="W984">
        <v>15.310129999999999</v>
      </c>
      <c r="Y984" s="1">
        <v>42346</v>
      </c>
      <c r="Z984">
        <v>462.57499999999999</v>
      </c>
      <c r="AB984" s="1">
        <v>42375</v>
      </c>
      <c r="AC984">
        <v>-9.31</v>
      </c>
    </row>
    <row r="985" spans="2:29" x14ac:dyDescent="0.45">
      <c r="B985" s="1">
        <v>42360</v>
      </c>
      <c r="C985">
        <v>4.88</v>
      </c>
      <c r="E985" s="1">
        <v>42395</v>
      </c>
      <c r="F985">
        <v>78.599999999999994</v>
      </c>
      <c r="H985" t="s">
        <v>1804</v>
      </c>
      <c r="I985">
        <v>1.7453000000000001</v>
      </c>
      <c r="J985">
        <v>1.0885010411876801</v>
      </c>
      <c r="L985" s="1">
        <v>42354</v>
      </c>
      <c r="M985">
        <v>17.86</v>
      </c>
      <c r="O985" s="1">
        <v>42403</v>
      </c>
      <c r="P985">
        <v>1.7453000000000001</v>
      </c>
      <c r="Q985">
        <v>0.78500000000000003</v>
      </c>
      <c r="R985">
        <v>0.96030000000000004</v>
      </c>
      <c r="T985" t="s">
        <v>1768</v>
      </c>
      <c r="U985">
        <v>2043.41</v>
      </c>
      <c r="V985">
        <v>21.285552864208999</v>
      </c>
      <c r="W985">
        <v>17.630130000000001</v>
      </c>
      <c r="Y985" s="1">
        <v>42345</v>
      </c>
      <c r="Z985">
        <v>449.02100000000002</v>
      </c>
      <c r="AB985" s="1">
        <v>42374</v>
      </c>
      <c r="AC985">
        <v>-9.31</v>
      </c>
    </row>
    <row r="986" spans="2:29" x14ac:dyDescent="0.45">
      <c r="B986" s="1">
        <v>42359</v>
      </c>
      <c r="C986">
        <v>4.92</v>
      </c>
      <c r="E986" s="1">
        <v>42394</v>
      </c>
      <c r="F986">
        <v>78.55</v>
      </c>
      <c r="H986" t="s">
        <v>1803</v>
      </c>
      <c r="I986">
        <v>1.7198</v>
      </c>
      <c r="J986">
        <v>0.946149142577425</v>
      </c>
      <c r="L986" s="1">
        <v>42353</v>
      </c>
      <c r="M986">
        <v>20.95</v>
      </c>
      <c r="O986" s="1">
        <v>42402</v>
      </c>
      <c r="P986">
        <v>1.7198</v>
      </c>
      <c r="Q986">
        <v>0.79549999999999998</v>
      </c>
      <c r="R986">
        <v>0.92430000000000001</v>
      </c>
      <c r="T986" t="s">
        <v>1767</v>
      </c>
      <c r="U986">
        <v>2021.94</v>
      </c>
      <c r="V986">
        <v>17.875488449638901</v>
      </c>
      <c r="W986">
        <v>19.066690000000001</v>
      </c>
      <c r="Y986" s="1">
        <v>42342</v>
      </c>
      <c r="Z986">
        <v>441.75900000000001</v>
      </c>
      <c r="AB986" s="1">
        <v>42373</v>
      </c>
      <c r="AC986">
        <v>-7.19</v>
      </c>
    </row>
    <row r="987" spans="2:29" x14ac:dyDescent="0.45">
      <c r="B987" s="1">
        <v>42356</v>
      </c>
      <c r="C987">
        <v>4.83</v>
      </c>
      <c r="E987" s="1">
        <v>42391</v>
      </c>
      <c r="F987">
        <v>79.696600000000004</v>
      </c>
      <c r="H987" t="s">
        <v>1802</v>
      </c>
      <c r="I987">
        <v>1.8252999999999999</v>
      </c>
      <c r="J987">
        <v>0.69918323778534497</v>
      </c>
      <c r="L987" s="1">
        <v>42352</v>
      </c>
      <c r="M987">
        <v>22.73</v>
      </c>
      <c r="O987" s="1">
        <v>42401</v>
      </c>
      <c r="P987">
        <v>1.8252999999999999</v>
      </c>
      <c r="Q987">
        <v>0.86370000000000002</v>
      </c>
      <c r="R987">
        <v>0.96160000000000001</v>
      </c>
      <c r="T987" t="s">
        <v>1766</v>
      </c>
      <c r="U987">
        <v>2012.37</v>
      </c>
      <c r="V987">
        <v>14.4869537362435</v>
      </c>
      <c r="W987">
        <v>20.079689999999999</v>
      </c>
      <c r="Y987" s="1">
        <v>42341</v>
      </c>
      <c r="Z987">
        <v>445.55599999999998</v>
      </c>
      <c r="AB987" s="1">
        <v>42370</v>
      </c>
      <c r="AC987">
        <v>-8.5</v>
      </c>
    </row>
    <row r="988" spans="2:29" x14ac:dyDescent="0.45">
      <c r="B988" s="1">
        <v>42355</v>
      </c>
      <c r="C988">
        <v>5.0199999999999996</v>
      </c>
      <c r="E988" s="1">
        <v>42390</v>
      </c>
      <c r="F988">
        <v>82.1</v>
      </c>
      <c r="H988" t="s">
        <v>1801</v>
      </c>
      <c r="I988">
        <v>1.7955000000000001</v>
      </c>
      <c r="J988">
        <v>0.56854562994832003</v>
      </c>
      <c r="L988" s="1">
        <v>42349</v>
      </c>
      <c r="M988">
        <v>24.39</v>
      </c>
      <c r="O988" s="1">
        <v>42398</v>
      </c>
      <c r="P988">
        <v>1.7955000000000001</v>
      </c>
      <c r="Q988">
        <v>0.84009999999999996</v>
      </c>
      <c r="R988">
        <v>0.95540000000000003</v>
      </c>
      <c r="T988" t="s">
        <v>1765</v>
      </c>
      <c r="U988">
        <v>2052.23</v>
      </c>
      <c r="V988">
        <v>7.5816987523396797</v>
      </c>
      <c r="W988">
        <v>16.4635</v>
      </c>
      <c r="Y988" s="1">
        <v>42340</v>
      </c>
      <c r="Z988">
        <v>437.01100000000002</v>
      </c>
      <c r="AB988" s="1">
        <v>42369</v>
      </c>
      <c r="AC988">
        <v>-8.6300000000000008</v>
      </c>
    </row>
    <row r="989" spans="2:29" x14ac:dyDescent="0.45">
      <c r="B989" s="1">
        <v>42354</v>
      </c>
      <c r="C989">
        <v>5.03</v>
      </c>
      <c r="E989" s="1">
        <v>42389</v>
      </c>
      <c r="F989">
        <v>82.2</v>
      </c>
      <c r="H989" t="s">
        <v>1800</v>
      </c>
      <c r="I989">
        <v>1.8617999999999999</v>
      </c>
      <c r="J989">
        <v>0.41671709028228499</v>
      </c>
      <c r="L989" s="1">
        <v>42348</v>
      </c>
      <c r="M989">
        <v>19.34</v>
      </c>
      <c r="O989" s="1">
        <v>42397</v>
      </c>
      <c r="P989">
        <v>1.8617999999999999</v>
      </c>
      <c r="Q989">
        <v>0.88949999999999996</v>
      </c>
      <c r="R989">
        <v>0.97230000000000005</v>
      </c>
      <c r="T989" t="s">
        <v>1764</v>
      </c>
      <c r="U989">
        <v>2047.62</v>
      </c>
      <c r="V989">
        <v>22.119134730323498</v>
      </c>
      <c r="W989">
        <v>16.532689999999999</v>
      </c>
      <c r="Y989" s="1">
        <v>42339</v>
      </c>
      <c r="Z989">
        <v>434.15499999999997</v>
      </c>
      <c r="AB989" s="1">
        <v>42368</v>
      </c>
      <c r="AC989">
        <v>-8.06</v>
      </c>
    </row>
    <row r="990" spans="2:29" x14ac:dyDescent="0.45">
      <c r="B990" s="1">
        <v>42353</v>
      </c>
      <c r="C990">
        <v>5.38</v>
      </c>
      <c r="E990" s="1">
        <v>42388</v>
      </c>
      <c r="F990">
        <v>80.3</v>
      </c>
      <c r="H990" t="s">
        <v>1799</v>
      </c>
      <c r="I990">
        <v>1.88</v>
      </c>
      <c r="J990">
        <v>0.463782851486916</v>
      </c>
      <c r="L990" s="1">
        <v>42347</v>
      </c>
      <c r="M990">
        <v>19.61</v>
      </c>
      <c r="O990" s="1">
        <v>42396</v>
      </c>
      <c r="P990">
        <v>1.88</v>
      </c>
      <c r="Q990">
        <v>0.90100000000000002</v>
      </c>
      <c r="R990">
        <v>0.97899999999999998</v>
      </c>
      <c r="T990" t="s">
        <v>1763</v>
      </c>
      <c r="U990">
        <v>2063.59</v>
      </c>
      <c r="V990">
        <v>24.617375481171401</v>
      </c>
      <c r="W990">
        <v>15.12119</v>
      </c>
      <c r="Y990" s="1">
        <v>42338</v>
      </c>
      <c r="Z990">
        <v>451.01299999999998</v>
      </c>
      <c r="AB990" s="1">
        <v>42367</v>
      </c>
      <c r="AC990">
        <v>-7.63</v>
      </c>
    </row>
    <row r="991" spans="2:29" x14ac:dyDescent="0.45">
      <c r="B991" s="1">
        <v>42352</v>
      </c>
      <c r="C991">
        <v>5.4</v>
      </c>
      <c r="E991" s="1">
        <v>42387</v>
      </c>
      <c r="F991">
        <v>80</v>
      </c>
      <c r="H991" t="s">
        <v>1798</v>
      </c>
      <c r="I991">
        <v>1.8613</v>
      </c>
      <c r="J991">
        <v>0.68436237964010505</v>
      </c>
      <c r="L991" s="1">
        <v>42346</v>
      </c>
      <c r="M991">
        <v>17.600000000000001</v>
      </c>
      <c r="O991" s="1">
        <v>42395</v>
      </c>
      <c r="P991">
        <v>1.8613</v>
      </c>
      <c r="Q991">
        <v>0.90549999999999997</v>
      </c>
      <c r="R991">
        <v>0.95579999999999998</v>
      </c>
      <c r="T991" t="s">
        <v>1762</v>
      </c>
      <c r="U991">
        <v>2077.0700000000002</v>
      </c>
      <c r="V991">
        <v>25.6048452969209</v>
      </c>
      <c r="W991">
        <v>13.638809999999999</v>
      </c>
      <c r="Y991" s="1">
        <v>42335</v>
      </c>
      <c r="Z991">
        <v>451.25099999999998</v>
      </c>
      <c r="AB991" s="1">
        <v>42366</v>
      </c>
      <c r="AC991">
        <v>-6.5</v>
      </c>
    </row>
    <row r="992" spans="2:29" x14ac:dyDescent="0.45">
      <c r="B992" s="1">
        <v>42349</v>
      </c>
      <c r="C992">
        <v>5.31</v>
      </c>
      <c r="E992" s="1">
        <v>42384</v>
      </c>
      <c r="F992">
        <v>81</v>
      </c>
      <c r="H992" t="s">
        <v>1797</v>
      </c>
      <c r="I992">
        <v>1.8718999999999999</v>
      </c>
      <c r="J992">
        <v>0.87079786211650001</v>
      </c>
      <c r="L992" s="1">
        <v>42345</v>
      </c>
      <c r="M992">
        <v>15.84</v>
      </c>
      <c r="O992" s="1">
        <v>42394</v>
      </c>
      <c r="P992">
        <v>1.8718999999999999</v>
      </c>
      <c r="Q992">
        <v>0.91900000000000004</v>
      </c>
      <c r="R992">
        <v>0.95289999999999997</v>
      </c>
      <c r="T992" t="s">
        <v>1761</v>
      </c>
      <c r="U992">
        <v>2091.69</v>
      </c>
      <c r="V992">
        <v>27.145262059084899</v>
      </c>
      <c r="W992">
        <v>12.593999999999999</v>
      </c>
      <c r="Y992" s="1">
        <v>42333</v>
      </c>
      <c r="Z992">
        <v>453.56700000000001</v>
      </c>
      <c r="AB992" s="1">
        <v>42362</v>
      </c>
      <c r="AC992">
        <v>-7</v>
      </c>
    </row>
    <row r="993" spans="2:29" x14ac:dyDescent="0.45">
      <c r="B993" s="1">
        <v>42348</v>
      </c>
      <c r="C993">
        <v>4.92</v>
      </c>
      <c r="E993" s="1">
        <v>42383</v>
      </c>
      <c r="F993">
        <v>78.099999999999994</v>
      </c>
      <c r="H993" t="s">
        <v>1796</v>
      </c>
      <c r="I993">
        <v>1.9159999999999999</v>
      </c>
      <c r="J993">
        <v>0.79121821684454896</v>
      </c>
      <c r="L993" s="1">
        <v>42342</v>
      </c>
      <c r="M993">
        <v>14.81</v>
      </c>
      <c r="O993" s="1">
        <v>42391</v>
      </c>
      <c r="P993">
        <v>1.9159999999999999</v>
      </c>
      <c r="Q993">
        <v>0.9355</v>
      </c>
      <c r="R993">
        <v>0.98050000000000004</v>
      </c>
      <c r="T993" t="s">
        <v>1760</v>
      </c>
      <c r="U993">
        <v>2049.62</v>
      </c>
      <c r="V993">
        <v>17.9239138696454</v>
      </c>
      <c r="W993">
        <v>15.6425</v>
      </c>
      <c r="Y993" s="1">
        <v>42332</v>
      </c>
      <c r="Z993">
        <v>459.46899999999999</v>
      </c>
      <c r="AB993" s="1">
        <v>42361</v>
      </c>
      <c r="AC993">
        <v>-6.81</v>
      </c>
    </row>
    <row r="994" spans="2:29" x14ac:dyDescent="0.45">
      <c r="B994" s="1">
        <v>42347</v>
      </c>
      <c r="C994">
        <v>4.9000000000000004</v>
      </c>
      <c r="E994" s="1">
        <v>42382</v>
      </c>
      <c r="F994">
        <v>78.400000000000006</v>
      </c>
      <c r="H994" t="s">
        <v>1795</v>
      </c>
      <c r="I994">
        <v>1.9019999999999999</v>
      </c>
      <c r="J994">
        <v>0.78860860592142601</v>
      </c>
      <c r="L994" s="1">
        <v>42341</v>
      </c>
      <c r="M994">
        <v>18.11</v>
      </c>
      <c r="O994" s="1">
        <v>42390</v>
      </c>
      <c r="P994">
        <v>1.9019999999999999</v>
      </c>
      <c r="Q994">
        <v>0.90200000000000002</v>
      </c>
      <c r="R994">
        <v>1</v>
      </c>
      <c r="T994" t="s">
        <v>1759</v>
      </c>
      <c r="U994">
        <v>2079.5100000000002</v>
      </c>
      <c r="V994">
        <v>14.780282183450201</v>
      </c>
      <c r="W994">
        <v>13.81488</v>
      </c>
      <c r="Y994" s="1">
        <v>42331</v>
      </c>
      <c r="Z994">
        <v>458.858</v>
      </c>
      <c r="AB994" s="1">
        <v>42360</v>
      </c>
      <c r="AC994">
        <v>-6.18</v>
      </c>
    </row>
    <row r="995" spans="2:29" x14ac:dyDescent="0.45">
      <c r="B995" s="1">
        <v>42346</v>
      </c>
      <c r="C995">
        <v>4.76</v>
      </c>
      <c r="E995" s="1">
        <v>42381</v>
      </c>
      <c r="F995">
        <v>76.599999999999994</v>
      </c>
      <c r="H995" t="s">
        <v>1794</v>
      </c>
      <c r="I995">
        <v>1.8452999999999999</v>
      </c>
      <c r="J995">
        <v>0.58909658234735496</v>
      </c>
      <c r="L995" s="1">
        <v>42340</v>
      </c>
      <c r="M995">
        <v>15.91</v>
      </c>
      <c r="O995" s="1">
        <v>42389</v>
      </c>
      <c r="P995">
        <v>1.8452999999999999</v>
      </c>
      <c r="Q995">
        <v>0.89129999999999998</v>
      </c>
      <c r="R995">
        <v>0.95399999999999996</v>
      </c>
      <c r="T995" t="s">
        <v>1758</v>
      </c>
      <c r="U995">
        <v>2102.63</v>
      </c>
      <c r="V995">
        <v>10.3882961065383</v>
      </c>
      <c r="W995">
        <v>12.406129999999999</v>
      </c>
      <c r="Y995" s="1">
        <v>42328</v>
      </c>
      <c r="Z995">
        <v>458.64299999999997</v>
      </c>
      <c r="AB995" s="1">
        <v>42359</v>
      </c>
      <c r="AC995">
        <v>-5.5</v>
      </c>
    </row>
    <row r="996" spans="2:29" x14ac:dyDescent="0.45">
      <c r="B996" s="1">
        <v>42345</v>
      </c>
      <c r="C996">
        <v>4.7699999999999996</v>
      </c>
      <c r="E996" s="1">
        <v>42380</v>
      </c>
      <c r="F996">
        <v>76</v>
      </c>
      <c r="H996" t="s">
        <v>1793</v>
      </c>
      <c r="I996">
        <v>1.9059999999999999</v>
      </c>
      <c r="J996">
        <v>0.41383472949153699</v>
      </c>
      <c r="L996" s="1">
        <v>42339</v>
      </c>
      <c r="M996">
        <v>14.67</v>
      </c>
      <c r="O996" s="1">
        <v>42388</v>
      </c>
      <c r="P996">
        <v>1.9059999999999999</v>
      </c>
      <c r="Q996">
        <v>0.93330000000000002</v>
      </c>
      <c r="R996">
        <v>0.97270000000000001</v>
      </c>
      <c r="T996" t="s">
        <v>1757</v>
      </c>
      <c r="U996">
        <v>2080.41</v>
      </c>
      <c r="V996">
        <v>4.2964989324205698</v>
      </c>
      <c r="W996">
        <v>13.925190000000001</v>
      </c>
      <c r="Y996" s="1">
        <v>42327</v>
      </c>
      <c r="Z996">
        <v>458.798</v>
      </c>
      <c r="AB996" s="1">
        <v>42356</v>
      </c>
      <c r="AC996">
        <v>-5.88</v>
      </c>
    </row>
    <row r="997" spans="2:29" x14ac:dyDescent="0.45">
      <c r="B997" s="1">
        <v>42342</v>
      </c>
      <c r="C997">
        <v>4.74</v>
      </c>
      <c r="E997" s="1">
        <v>42377</v>
      </c>
      <c r="F997">
        <v>75.2</v>
      </c>
      <c r="H997" t="s">
        <v>1792</v>
      </c>
      <c r="I997">
        <v>1.8879999999999999</v>
      </c>
      <c r="J997">
        <v>0.29630817291012002</v>
      </c>
      <c r="L997" s="1">
        <v>42338</v>
      </c>
      <c r="M997">
        <v>16.13</v>
      </c>
      <c r="O997" s="1">
        <v>42387</v>
      </c>
      <c r="P997">
        <v>1.8879999999999999</v>
      </c>
      <c r="Q997">
        <v>0.92</v>
      </c>
      <c r="R997">
        <v>0.96799999999999997</v>
      </c>
      <c r="T997" t="s">
        <v>1756</v>
      </c>
      <c r="U997">
        <v>2090.11</v>
      </c>
      <c r="V997">
        <v>1.7004699286682701</v>
      </c>
      <c r="W997">
        <v>12.862130000000001</v>
      </c>
      <c r="Y997" s="1">
        <v>42326</v>
      </c>
      <c r="Z997">
        <v>447.23</v>
      </c>
      <c r="AB997" s="1">
        <v>42355</v>
      </c>
      <c r="AC997">
        <v>-7.75</v>
      </c>
    </row>
    <row r="998" spans="2:29" x14ac:dyDescent="0.45">
      <c r="B998" s="1">
        <v>42341</v>
      </c>
      <c r="C998">
        <v>4.97</v>
      </c>
      <c r="E998" s="1">
        <v>42376</v>
      </c>
      <c r="F998">
        <v>76.254000000000005</v>
      </c>
      <c r="H998" t="s">
        <v>1791</v>
      </c>
      <c r="I998">
        <v>1.8882000000000001</v>
      </c>
      <c r="J998">
        <v>0.43895914768157501</v>
      </c>
      <c r="L998" s="1">
        <v>42335</v>
      </c>
      <c r="M998">
        <v>15.12</v>
      </c>
      <c r="O998" s="1">
        <v>42384</v>
      </c>
      <c r="P998">
        <v>1.8882000000000001</v>
      </c>
      <c r="Q998">
        <v>0.9103</v>
      </c>
      <c r="R998">
        <v>0.97789999999999999</v>
      </c>
      <c r="T998" t="s">
        <v>1754</v>
      </c>
      <c r="U998">
        <v>2088.87</v>
      </c>
      <c r="V998">
        <v>3.5018407281836499</v>
      </c>
      <c r="W998">
        <v>12.746130000000001</v>
      </c>
      <c r="Y998" s="1">
        <v>42325</v>
      </c>
      <c r="Z998">
        <v>457.125</v>
      </c>
      <c r="AB998" s="1">
        <v>42354</v>
      </c>
      <c r="AC998">
        <v>-9</v>
      </c>
    </row>
    <row r="999" spans="2:29" x14ac:dyDescent="0.45">
      <c r="B999" s="1">
        <v>42340</v>
      </c>
      <c r="C999">
        <v>4.87</v>
      </c>
      <c r="E999" s="1">
        <v>42375</v>
      </c>
      <c r="F999">
        <v>75.400000000000006</v>
      </c>
      <c r="H999" t="s">
        <v>1790</v>
      </c>
      <c r="I999">
        <v>1.931</v>
      </c>
      <c r="J999">
        <v>0.708816748767505</v>
      </c>
      <c r="L999" s="1">
        <v>42333</v>
      </c>
      <c r="M999">
        <v>15.19</v>
      </c>
      <c r="O999" s="1">
        <v>42383</v>
      </c>
      <c r="P999">
        <v>1.931</v>
      </c>
      <c r="Q999">
        <v>0.96209999999999996</v>
      </c>
      <c r="R999">
        <v>0.96889999999999998</v>
      </c>
      <c r="T999" t="s">
        <v>1753</v>
      </c>
      <c r="U999">
        <v>2089.14</v>
      </c>
      <c r="V999">
        <v>3.8348034279215</v>
      </c>
      <c r="W999">
        <v>13.18</v>
      </c>
      <c r="Y999" s="1">
        <v>42324</v>
      </c>
      <c r="Z999">
        <v>458.36500000000001</v>
      </c>
      <c r="AB999" s="1">
        <v>42353</v>
      </c>
      <c r="AC999">
        <v>-9.75</v>
      </c>
    </row>
    <row r="1000" spans="2:29" x14ac:dyDescent="0.45">
      <c r="B1000" s="1">
        <v>42339</v>
      </c>
      <c r="C1000">
        <v>4.92</v>
      </c>
      <c r="E1000" s="1">
        <v>42374</v>
      </c>
      <c r="F1000">
        <v>75.099999999999994</v>
      </c>
      <c r="H1000" t="s">
        <v>1789</v>
      </c>
      <c r="I1000">
        <v>1.9455</v>
      </c>
      <c r="J1000">
        <v>0.80704596110341598</v>
      </c>
      <c r="L1000" s="1">
        <v>42332</v>
      </c>
      <c r="M1000">
        <v>15.93</v>
      </c>
      <c r="O1000" s="1">
        <v>42382</v>
      </c>
      <c r="P1000">
        <v>1.9455</v>
      </c>
      <c r="Q1000">
        <v>0.98599999999999999</v>
      </c>
      <c r="R1000">
        <v>0.95950000000000002</v>
      </c>
      <c r="T1000" t="s">
        <v>1752</v>
      </c>
      <c r="U1000">
        <v>2086.59</v>
      </c>
      <c r="V1000">
        <v>13.0981850601238</v>
      </c>
      <c r="W1000">
        <v>13.09638</v>
      </c>
      <c r="Y1000" s="1">
        <v>42321</v>
      </c>
      <c r="Z1000">
        <v>470.17200000000003</v>
      </c>
      <c r="AB1000" s="1">
        <v>42352</v>
      </c>
      <c r="AC1000">
        <v>-9.75</v>
      </c>
    </row>
    <row r="1001" spans="2:29" x14ac:dyDescent="0.45">
      <c r="B1001" s="1">
        <v>42338</v>
      </c>
      <c r="C1001">
        <v>4.91</v>
      </c>
      <c r="E1001" s="1">
        <v>42373</v>
      </c>
      <c r="F1001">
        <v>76.149000000000001</v>
      </c>
      <c r="H1001" t="s">
        <v>1788</v>
      </c>
      <c r="I1001">
        <v>1.9548000000000001</v>
      </c>
      <c r="J1001">
        <v>0.791334316202705</v>
      </c>
      <c r="L1001" s="1">
        <v>42331</v>
      </c>
      <c r="M1001">
        <v>15.62</v>
      </c>
      <c r="O1001" s="1">
        <v>42381</v>
      </c>
      <c r="P1001">
        <v>1.9548000000000001</v>
      </c>
      <c r="Q1001">
        <v>0.99750000000000005</v>
      </c>
      <c r="R1001">
        <v>0.95730000000000004</v>
      </c>
      <c r="T1001" t="s">
        <v>1751</v>
      </c>
      <c r="U1001">
        <v>2089.17</v>
      </c>
      <c r="V1001">
        <v>13.137210207210201</v>
      </c>
      <c r="W1001">
        <v>13.11538</v>
      </c>
      <c r="Y1001" s="1">
        <v>42320</v>
      </c>
      <c r="Z1001">
        <v>460.96100000000001</v>
      </c>
      <c r="AB1001" s="1">
        <v>42349</v>
      </c>
      <c r="AC1001">
        <v>-5</v>
      </c>
    </row>
    <row r="1002" spans="2:29" x14ac:dyDescent="0.45">
      <c r="B1002" s="1">
        <v>42335</v>
      </c>
      <c r="C1002">
        <v>4.83</v>
      </c>
      <c r="E1002" s="1">
        <v>42370</v>
      </c>
      <c r="F1002">
        <v>73.5</v>
      </c>
      <c r="H1002" t="s">
        <v>1787</v>
      </c>
      <c r="I1002">
        <v>2.0228000000000002</v>
      </c>
      <c r="J1002">
        <v>0.77676928149011404</v>
      </c>
      <c r="L1002" s="1">
        <v>42328</v>
      </c>
      <c r="M1002">
        <v>15.47</v>
      </c>
      <c r="O1002" s="1">
        <v>42380</v>
      </c>
      <c r="P1002">
        <v>2.0228000000000002</v>
      </c>
      <c r="Q1002">
        <v>1.0215000000000001</v>
      </c>
      <c r="R1002">
        <v>1.0013000000000001</v>
      </c>
      <c r="T1002" t="s">
        <v>1750</v>
      </c>
      <c r="U1002">
        <v>2081.2399999999998</v>
      </c>
      <c r="V1002">
        <v>15.518044140049801</v>
      </c>
      <c r="W1002">
        <v>14.20519</v>
      </c>
      <c r="Y1002" s="1">
        <v>42318</v>
      </c>
      <c r="Z1002">
        <v>444.05099999999999</v>
      </c>
      <c r="AB1002" s="1">
        <v>42348</v>
      </c>
      <c r="AC1002">
        <v>-7.03</v>
      </c>
    </row>
    <row r="1003" spans="2:29" x14ac:dyDescent="0.45">
      <c r="B1003" s="1">
        <v>42333</v>
      </c>
      <c r="C1003">
        <v>4.78</v>
      </c>
      <c r="E1003" s="1">
        <v>42369</v>
      </c>
      <c r="F1003">
        <v>73.805400000000006</v>
      </c>
      <c r="H1003" t="s">
        <v>1786</v>
      </c>
      <c r="I1003">
        <v>1.9833000000000001</v>
      </c>
      <c r="J1003">
        <v>0.29296481586247602</v>
      </c>
      <c r="L1003" s="1">
        <v>42327</v>
      </c>
      <c r="M1003">
        <v>16.989999999999998</v>
      </c>
      <c r="O1003" s="1">
        <v>42377</v>
      </c>
      <c r="P1003">
        <v>1.9833000000000001</v>
      </c>
      <c r="Q1003">
        <v>1.0195000000000001</v>
      </c>
      <c r="R1003">
        <v>0.96379999999999999</v>
      </c>
      <c r="T1003" t="s">
        <v>1749</v>
      </c>
      <c r="U1003">
        <v>2083.58</v>
      </c>
      <c r="V1003">
        <v>21.2651704883984</v>
      </c>
      <c r="W1003">
        <v>14.175000000000001</v>
      </c>
      <c r="Y1003" s="1">
        <v>42317</v>
      </c>
      <c r="Z1003">
        <v>442.55200000000002</v>
      </c>
      <c r="AB1003" s="1">
        <v>42347</v>
      </c>
      <c r="AC1003">
        <v>-10</v>
      </c>
    </row>
    <row r="1004" spans="2:29" x14ac:dyDescent="0.45">
      <c r="B1004" s="1">
        <v>42332</v>
      </c>
      <c r="C1004">
        <v>4.93</v>
      </c>
      <c r="E1004" s="1">
        <v>42368</v>
      </c>
      <c r="F1004">
        <v>73.400000000000006</v>
      </c>
      <c r="H1004" t="s">
        <v>1785</v>
      </c>
      <c r="I1004">
        <v>2.0438000000000001</v>
      </c>
      <c r="J1004">
        <v>0.33401853740972598</v>
      </c>
      <c r="L1004" s="1">
        <v>42326</v>
      </c>
      <c r="M1004">
        <v>16.850000000000001</v>
      </c>
      <c r="O1004" s="1">
        <v>42376</v>
      </c>
      <c r="P1004">
        <v>2.0438000000000001</v>
      </c>
      <c r="Q1004">
        <v>1.0432999999999999</v>
      </c>
      <c r="R1004">
        <v>1.0004999999999999</v>
      </c>
      <c r="T1004" t="s">
        <v>1748</v>
      </c>
      <c r="U1004">
        <v>2050.44</v>
      </c>
      <c r="V1004">
        <v>21.038779404496001</v>
      </c>
      <c r="W1004">
        <v>16.07469</v>
      </c>
      <c r="Y1004" s="1">
        <v>42314</v>
      </c>
      <c r="Z1004">
        <v>433.66800000000001</v>
      </c>
      <c r="AB1004" s="1">
        <v>42346</v>
      </c>
      <c r="AC1004">
        <v>-10.5</v>
      </c>
    </row>
    <row r="1005" spans="2:29" x14ac:dyDescent="0.45">
      <c r="B1005" s="1">
        <v>42331</v>
      </c>
      <c r="C1005">
        <v>4.92</v>
      </c>
      <c r="E1005" s="1">
        <v>42367</v>
      </c>
      <c r="F1005">
        <v>73.400000000000006</v>
      </c>
      <c r="H1005" t="s">
        <v>1784</v>
      </c>
      <c r="I1005">
        <v>2.0788000000000002</v>
      </c>
      <c r="J1005">
        <v>0.44992792015314298</v>
      </c>
      <c r="L1005" s="1">
        <v>42325</v>
      </c>
      <c r="M1005">
        <v>18.84</v>
      </c>
      <c r="O1005" s="1">
        <v>42375</v>
      </c>
      <c r="P1005">
        <v>2.0788000000000002</v>
      </c>
      <c r="Q1005">
        <v>1.0871</v>
      </c>
      <c r="R1005">
        <v>0.99170000000000003</v>
      </c>
      <c r="T1005" t="s">
        <v>1747</v>
      </c>
      <c r="U1005">
        <v>2053.19</v>
      </c>
      <c r="V1005">
        <v>20.966403284096501</v>
      </c>
      <c r="W1005">
        <v>15.536</v>
      </c>
      <c r="Y1005" s="1">
        <v>42313</v>
      </c>
      <c r="Z1005">
        <v>427.048</v>
      </c>
      <c r="AB1005" s="1">
        <v>42345</v>
      </c>
      <c r="AC1005">
        <v>-10.53</v>
      </c>
    </row>
    <row r="1006" spans="2:29" x14ac:dyDescent="0.45">
      <c r="B1006" s="1">
        <v>42328</v>
      </c>
      <c r="C1006">
        <v>4.8600000000000003</v>
      </c>
      <c r="E1006" s="1">
        <v>42366</v>
      </c>
      <c r="F1006">
        <v>73.8</v>
      </c>
      <c r="H1006" t="s">
        <v>1783</v>
      </c>
      <c r="I1006">
        <v>2.1431</v>
      </c>
      <c r="J1006">
        <v>0.22902252436532899</v>
      </c>
      <c r="L1006" s="1">
        <v>42324</v>
      </c>
      <c r="M1006">
        <v>18.16</v>
      </c>
      <c r="O1006" s="1">
        <v>42374</v>
      </c>
      <c r="P1006">
        <v>2.1431</v>
      </c>
      <c r="Q1006">
        <v>1.1315</v>
      </c>
      <c r="R1006">
        <v>1.0116000000000001</v>
      </c>
      <c r="T1006" t="s">
        <v>1746</v>
      </c>
      <c r="U1006">
        <v>2023.04</v>
      </c>
      <c r="V1006">
        <v>11.5858694185146</v>
      </c>
      <c r="W1006">
        <v>16.890689999999999</v>
      </c>
      <c r="Y1006" s="1">
        <v>42312</v>
      </c>
      <c r="Z1006">
        <v>423.94400000000002</v>
      </c>
      <c r="AB1006" s="1">
        <v>42342</v>
      </c>
      <c r="AC1006">
        <v>-11</v>
      </c>
    </row>
    <row r="1007" spans="2:29" x14ac:dyDescent="0.45">
      <c r="B1007" s="1">
        <v>42327</v>
      </c>
      <c r="C1007">
        <v>4.88</v>
      </c>
      <c r="E1007" s="1">
        <v>42363</v>
      </c>
      <c r="F1007">
        <v>73.5</v>
      </c>
      <c r="H1007" t="s">
        <v>1782</v>
      </c>
      <c r="I1007">
        <v>2.1709999999999998</v>
      </c>
      <c r="J1007">
        <v>0.202729047417157</v>
      </c>
      <c r="L1007" s="1">
        <v>42321</v>
      </c>
      <c r="M1007">
        <v>20.079999999999998</v>
      </c>
      <c r="O1007" s="1">
        <v>42373</v>
      </c>
      <c r="P1007">
        <v>2.1709999999999998</v>
      </c>
      <c r="Q1007">
        <v>1.1529</v>
      </c>
      <c r="R1007">
        <v>1.0181</v>
      </c>
      <c r="T1007" t="s">
        <v>1745</v>
      </c>
      <c r="U1007">
        <v>2045.97</v>
      </c>
      <c r="V1007">
        <v>11.162030210573</v>
      </c>
      <c r="W1007">
        <v>15.48113</v>
      </c>
      <c r="Y1007" s="1">
        <v>42311</v>
      </c>
      <c r="Z1007">
        <v>416.57799999999997</v>
      </c>
      <c r="AB1007" s="1">
        <v>42341</v>
      </c>
      <c r="AC1007">
        <v>-12</v>
      </c>
    </row>
    <row r="1008" spans="2:29" x14ac:dyDescent="0.45">
      <c r="B1008" s="1">
        <v>42326</v>
      </c>
      <c r="C1008">
        <v>4.8499999999999996</v>
      </c>
      <c r="E1008" s="1">
        <v>42362</v>
      </c>
      <c r="F1008">
        <v>74.153400000000005</v>
      </c>
      <c r="H1008" t="s">
        <v>1781</v>
      </c>
      <c r="I1008">
        <v>2.1865000000000001</v>
      </c>
      <c r="J1008">
        <v>0.67659012703408405</v>
      </c>
      <c r="L1008" s="1">
        <v>42320</v>
      </c>
      <c r="M1008">
        <v>18.37</v>
      </c>
      <c r="O1008" s="1">
        <v>42370</v>
      </c>
      <c r="P1008">
        <v>2.1865000000000001</v>
      </c>
      <c r="Q1008">
        <v>1.181</v>
      </c>
      <c r="R1008">
        <v>1.0055000000000001</v>
      </c>
      <c r="T1008" t="s">
        <v>1744</v>
      </c>
      <c r="U1008">
        <v>2075</v>
      </c>
      <c r="V1008">
        <v>8.0427903275525594</v>
      </c>
      <c r="W1008">
        <v>13.56963</v>
      </c>
      <c r="Y1008" s="1">
        <v>42310</v>
      </c>
      <c r="Z1008">
        <v>418.43599999999998</v>
      </c>
      <c r="AB1008" s="1">
        <v>42340</v>
      </c>
      <c r="AC1008">
        <v>-11.25</v>
      </c>
    </row>
    <row r="1009" spans="2:29" x14ac:dyDescent="0.45">
      <c r="B1009" s="1">
        <v>42325</v>
      </c>
      <c r="C1009">
        <v>4.99</v>
      </c>
      <c r="E1009" s="1">
        <v>42361</v>
      </c>
      <c r="F1009">
        <v>74.3</v>
      </c>
      <c r="H1009" t="s">
        <v>1780</v>
      </c>
      <c r="I1009">
        <v>2.1850000000000001</v>
      </c>
      <c r="J1009">
        <v>0.68123994793806897</v>
      </c>
      <c r="L1009" s="1">
        <v>42319</v>
      </c>
      <c r="M1009">
        <v>16.059999999999999</v>
      </c>
      <c r="O1009" s="1">
        <v>42369</v>
      </c>
      <c r="P1009">
        <v>2.1850000000000001</v>
      </c>
      <c r="Q1009">
        <v>1.1765000000000001</v>
      </c>
      <c r="R1009">
        <v>1.0085</v>
      </c>
      <c r="T1009" t="s">
        <v>1743</v>
      </c>
      <c r="U1009">
        <v>2081.7199999999998</v>
      </c>
      <c r="V1009">
        <v>8.1641220816121898</v>
      </c>
      <c r="W1009">
        <v>12.69563</v>
      </c>
      <c r="Y1009" s="1">
        <v>42307</v>
      </c>
      <c r="Z1009">
        <v>426.88400000000001</v>
      </c>
      <c r="AB1009" s="1">
        <v>42339</v>
      </c>
      <c r="AC1009">
        <v>-12.5</v>
      </c>
    </row>
    <row r="1010" spans="2:29" x14ac:dyDescent="0.45">
      <c r="B1010" s="1">
        <v>42324</v>
      </c>
      <c r="C1010">
        <v>5.0199999999999996</v>
      </c>
      <c r="E1010" s="1">
        <v>42360</v>
      </c>
      <c r="F1010">
        <v>75</v>
      </c>
      <c r="H1010" t="s">
        <v>1779</v>
      </c>
      <c r="I1010">
        <v>2.214</v>
      </c>
      <c r="J1010">
        <v>0.59759170844314502</v>
      </c>
      <c r="L1010" s="1">
        <v>42318</v>
      </c>
      <c r="M1010">
        <v>15.29</v>
      </c>
      <c r="O1010" s="1">
        <v>42368</v>
      </c>
      <c r="P1010">
        <v>2.214</v>
      </c>
      <c r="Q1010">
        <v>1.1795</v>
      </c>
      <c r="R1010">
        <v>1.0345</v>
      </c>
      <c r="T1010" t="s">
        <v>1742</v>
      </c>
      <c r="U1010">
        <v>2078.58</v>
      </c>
      <c r="V1010">
        <v>6.9624036990522304</v>
      </c>
      <c r="W1010">
        <v>13.515879999999999</v>
      </c>
      <c r="Y1010" s="1">
        <v>42306</v>
      </c>
      <c r="Z1010">
        <v>428.80099999999999</v>
      </c>
      <c r="AB1010" s="1">
        <v>42338</v>
      </c>
      <c r="AC1010">
        <v>-14</v>
      </c>
    </row>
    <row r="1011" spans="2:29" x14ac:dyDescent="0.45">
      <c r="B1011" s="1">
        <v>42321</v>
      </c>
      <c r="C1011">
        <v>5.04</v>
      </c>
      <c r="E1011" s="1">
        <v>42359</v>
      </c>
      <c r="F1011">
        <v>74.400000000000006</v>
      </c>
      <c r="H1011" t="s">
        <v>1778</v>
      </c>
      <c r="I1011">
        <v>2.2313999999999998</v>
      </c>
      <c r="J1011">
        <v>0.58965683522989198</v>
      </c>
      <c r="L1011" s="1">
        <v>42317</v>
      </c>
      <c r="M1011">
        <v>16.52</v>
      </c>
      <c r="O1011" s="1">
        <v>42367</v>
      </c>
      <c r="P1011">
        <v>2.2313999999999998</v>
      </c>
      <c r="Q1011">
        <v>1.177</v>
      </c>
      <c r="R1011">
        <v>1.0544</v>
      </c>
      <c r="T1011" t="s">
        <v>1741</v>
      </c>
      <c r="U1011">
        <v>2099.1999999999998</v>
      </c>
      <c r="V1011">
        <v>4.1746681871462901</v>
      </c>
      <c r="W1011">
        <v>11.81063</v>
      </c>
      <c r="Y1011" s="1">
        <v>42305</v>
      </c>
      <c r="Z1011">
        <v>425.46499999999997</v>
      </c>
      <c r="AB1011" s="1">
        <v>42335</v>
      </c>
      <c r="AC1011">
        <v>-13.63</v>
      </c>
    </row>
    <row r="1012" spans="2:29" x14ac:dyDescent="0.45">
      <c r="B1012" s="1">
        <v>42320</v>
      </c>
      <c r="C1012">
        <v>4.99</v>
      </c>
      <c r="E1012" s="1">
        <v>42356</v>
      </c>
      <c r="F1012">
        <v>75</v>
      </c>
      <c r="H1012" t="s">
        <v>1777</v>
      </c>
      <c r="I1012">
        <v>2.1663000000000001</v>
      </c>
      <c r="J1012">
        <v>0.175665970903117</v>
      </c>
      <c r="L1012" s="1">
        <v>42314</v>
      </c>
      <c r="M1012">
        <v>14.33</v>
      </c>
      <c r="O1012" s="1">
        <v>42366</v>
      </c>
      <c r="P1012">
        <v>2.1663000000000001</v>
      </c>
      <c r="Q1012">
        <v>1.1399999999999999</v>
      </c>
      <c r="R1012">
        <v>1.0263</v>
      </c>
      <c r="T1012" t="s">
        <v>1740</v>
      </c>
      <c r="U1012">
        <v>2099.9299999999998</v>
      </c>
      <c r="V1012">
        <v>10.8736387749182</v>
      </c>
      <c r="W1012">
        <v>12.525690000000001</v>
      </c>
      <c r="Y1012" s="1">
        <v>42304</v>
      </c>
      <c r="Z1012">
        <v>432.88600000000002</v>
      </c>
      <c r="AB1012" s="1">
        <v>42334</v>
      </c>
      <c r="AC1012">
        <v>-13.25</v>
      </c>
    </row>
    <row r="1013" spans="2:29" x14ac:dyDescent="0.45">
      <c r="B1013" s="1">
        <v>42319</v>
      </c>
      <c r="C1013">
        <v>5.0199999999999996</v>
      </c>
      <c r="E1013" s="1">
        <v>42355</v>
      </c>
      <c r="F1013">
        <v>74.8</v>
      </c>
      <c r="H1013" t="s">
        <v>1776</v>
      </c>
      <c r="I1013">
        <v>2.1709999999999998</v>
      </c>
      <c r="J1013">
        <v>0.36836195967191698</v>
      </c>
      <c r="L1013" s="1">
        <v>42313</v>
      </c>
      <c r="M1013">
        <v>15.05</v>
      </c>
      <c r="O1013" s="1">
        <v>42363</v>
      </c>
      <c r="P1013">
        <v>2.1709999999999998</v>
      </c>
      <c r="Q1013">
        <v>1.1285000000000001</v>
      </c>
      <c r="R1013">
        <v>1.0425</v>
      </c>
      <c r="T1013" t="s">
        <v>1739</v>
      </c>
      <c r="U1013">
        <v>2102.31</v>
      </c>
      <c r="V1013">
        <v>12.249799575309501</v>
      </c>
      <c r="W1013">
        <v>12.80288</v>
      </c>
      <c r="Y1013" s="1">
        <v>42303</v>
      </c>
      <c r="Z1013">
        <v>430.74299999999999</v>
      </c>
      <c r="AB1013" s="1">
        <v>42333</v>
      </c>
      <c r="AC1013">
        <v>-13.75</v>
      </c>
    </row>
    <row r="1014" spans="2:29" x14ac:dyDescent="0.45">
      <c r="B1014" s="1">
        <v>42318</v>
      </c>
      <c r="C1014">
        <v>5.0199999999999996</v>
      </c>
      <c r="E1014" s="1">
        <v>42354</v>
      </c>
      <c r="F1014">
        <v>74.945899999999995</v>
      </c>
      <c r="H1014" t="s">
        <v>1775</v>
      </c>
      <c r="I1014">
        <v>2.1718999999999999</v>
      </c>
      <c r="J1014">
        <v>0.38832389831170799</v>
      </c>
      <c r="L1014" s="1">
        <v>42312</v>
      </c>
      <c r="M1014">
        <v>15.51</v>
      </c>
      <c r="O1014" s="1">
        <v>42362</v>
      </c>
      <c r="P1014">
        <v>2.1718999999999999</v>
      </c>
      <c r="Q1014">
        <v>1.1294999999999999</v>
      </c>
      <c r="R1014">
        <v>1.0424</v>
      </c>
      <c r="T1014" t="s">
        <v>1738</v>
      </c>
      <c r="U1014">
        <v>2109.79</v>
      </c>
      <c r="V1014">
        <v>11.355302125766601</v>
      </c>
      <c r="W1014">
        <v>11.837809999999999</v>
      </c>
      <c r="Y1014" s="1">
        <v>42300</v>
      </c>
      <c r="Z1014">
        <v>428.31900000000002</v>
      </c>
      <c r="AB1014" s="1">
        <v>42332</v>
      </c>
      <c r="AC1014">
        <v>-13.25</v>
      </c>
    </row>
    <row r="1015" spans="2:29" x14ac:dyDescent="0.45">
      <c r="B1015" s="1">
        <v>42317</v>
      </c>
      <c r="C1015">
        <v>5</v>
      </c>
      <c r="E1015" s="1">
        <v>42353</v>
      </c>
      <c r="F1015">
        <v>80.204999999999998</v>
      </c>
      <c r="H1015" t="s">
        <v>1774</v>
      </c>
      <c r="I1015">
        <v>2.1873</v>
      </c>
      <c r="J1015">
        <v>0.33415343282191201</v>
      </c>
      <c r="L1015" s="1">
        <v>42311</v>
      </c>
      <c r="M1015">
        <v>14.54</v>
      </c>
      <c r="O1015" s="1">
        <v>42361</v>
      </c>
      <c r="P1015">
        <v>2.1873</v>
      </c>
      <c r="Q1015">
        <v>1.1201000000000001</v>
      </c>
      <c r="R1015">
        <v>1.0671999999999999</v>
      </c>
      <c r="T1015" t="s">
        <v>1737</v>
      </c>
      <c r="U1015">
        <v>2104.0500000000002</v>
      </c>
      <c r="V1015">
        <v>13.7318962570598</v>
      </c>
      <c r="W1015">
        <v>11.3775</v>
      </c>
      <c r="Y1015" s="1">
        <v>42299</v>
      </c>
      <c r="Z1015">
        <v>437.589</v>
      </c>
      <c r="AB1015" s="1">
        <v>42331</v>
      </c>
      <c r="AC1015">
        <v>-13.94</v>
      </c>
    </row>
    <row r="1016" spans="2:29" x14ac:dyDescent="0.45">
      <c r="B1016" s="1">
        <v>42314</v>
      </c>
      <c r="C1016">
        <v>5.0199999999999996</v>
      </c>
      <c r="E1016" s="1">
        <v>42352</v>
      </c>
      <c r="F1016">
        <v>78.599999999999994</v>
      </c>
      <c r="H1016" t="s">
        <v>1773</v>
      </c>
      <c r="I1016">
        <v>2.1762999999999999</v>
      </c>
      <c r="J1016">
        <v>0.65043102375783701</v>
      </c>
      <c r="L1016" s="1">
        <v>42310</v>
      </c>
      <c r="M1016">
        <v>14.15</v>
      </c>
      <c r="O1016" s="1">
        <v>42360</v>
      </c>
      <c r="P1016">
        <v>2.1762999999999999</v>
      </c>
      <c r="Q1016">
        <v>1.113</v>
      </c>
      <c r="R1016">
        <v>1.0632999999999999</v>
      </c>
      <c r="T1016" t="s">
        <v>1736</v>
      </c>
      <c r="U1016">
        <v>2079.36</v>
      </c>
      <c r="V1016">
        <v>11.945548040264599</v>
      </c>
      <c r="W1016">
        <v>12.286630000000001</v>
      </c>
      <c r="Y1016" s="1">
        <v>42298</v>
      </c>
      <c r="Z1016">
        <v>446.10199999999998</v>
      </c>
      <c r="AB1016" s="1">
        <v>42328</v>
      </c>
      <c r="AC1016">
        <v>-17.14</v>
      </c>
    </row>
    <row r="1017" spans="2:29" x14ac:dyDescent="0.45">
      <c r="B1017" s="1">
        <v>42313</v>
      </c>
      <c r="C1017">
        <v>5.22</v>
      </c>
      <c r="E1017" s="1">
        <v>42349</v>
      </c>
      <c r="F1017">
        <v>76</v>
      </c>
      <c r="H1017" t="s">
        <v>1772</v>
      </c>
      <c r="I1017">
        <v>2.1377999999999999</v>
      </c>
      <c r="J1017">
        <v>0.64796264038394602</v>
      </c>
      <c r="L1017" s="1">
        <v>42307</v>
      </c>
      <c r="M1017">
        <v>15.07</v>
      </c>
      <c r="O1017" s="1">
        <v>42359</v>
      </c>
      <c r="P1017">
        <v>2.1377999999999999</v>
      </c>
      <c r="Q1017">
        <v>1.1005</v>
      </c>
      <c r="R1017">
        <v>1.0373000000000001</v>
      </c>
      <c r="T1017" t="s">
        <v>1735</v>
      </c>
      <c r="U1017">
        <v>2089.41</v>
      </c>
      <c r="V1017">
        <v>10.905593928849701</v>
      </c>
      <c r="W1017">
        <v>12.074809999999999</v>
      </c>
      <c r="Y1017" s="1">
        <v>42297</v>
      </c>
      <c r="Z1017">
        <v>437.976</v>
      </c>
      <c r="AB1017" s="1">
        <v>42327</v>
      </c>
      <c r="AC1017">
        <v>-16.75</v>
      </c>
    </row>
    <row r="1018" spans="2:29" x14ac:dyDescent="0.45">
      <c r="B1018" s="1">
        <v>42312</v>
      </c>
      <c r="C1018">
        <v>5.27</v>
      </c>
      <c r="E1018" s="1">
        <v>42348</v>
      </c>
      <c r="F1018">
        <v>75.599999999999994</v>
      </c>
      <c r="H1018" t="s">
        <v>1771</v>
      </c>
      <c r="I1018">
        <v>2.1459999999999999</v>
      </c>
      <c r="J1018">
        <v>0.77439597967276197</v>
      </c>
      <c r="L1018" s="1">
        <v>42306</v>
      </c>
      <c r="M1018">
        <v>14.61</v>
      </c>
      <c r="O1018" s="1">
        <v>42356</v>
      </c>
      <c r="P1018">
        <v>2.1459999999999999</v>
      </c>
      <c r="Q1018">
        <v>1.0921000000000001</v>
      </c>
      <c r="R1018">
        <v>1.0539000000000001</v>
      </c>
      <c r="T1018" t="s">
        <v>1734</v>
      </c>
      <c r="U1018">
        <v>2090.35</v>
      </c>
      <c r="V1018">
        <v>12.6848603283798</v>
      </c>
      <c r="W1018">
        <v>12.157999999999999</v>
      </c>
      <c r="Y1018" s="1">
        <v>42296</v>
      </c>
      <c r="Z1018">
        <v>434.15300000000002</v>
      </c>
      <c r="AB1018" s="1">
        <v>42326</v>
      </c>
      <c r="AC1018">
        <v>-14.25</v>
      </c>
    </row>
    <row r="1019" spans="2:29" x14ac:dyDescent="0.45">
      <c r="B1019" s="1">
        <v>42311</v>
      </c>
      <c r="C1019">
        <v>5.27</v>
      </c>
      <c r="E1019" s="1">
        <v>42347</v>
      </c>
      <c r="F1019">
        <v>76.2</v>
      </c>
      <c r="H1019" t="s">
        <v>1770</v>
      </c>
      <c r="I1019">
        <v>2.1480000000000001</v>
      </c>
      <c r="J1019">
        <v>0.83848552959090294</v>
      </c>
      <c r="L1019" s="1">
        <v>42305</v>
      </c>
      <c r="M1019">
        <v>14.33</v>
      </c>
      <c r="O1019" s="1">
        <v>42355</v>
      </c>
      <c r="P1019">
        <v>2.1480000000000001</v>
      </c>
      <c r="Q1019">
        <v>1.0880000000000001</v>
      </c>
      <c r="R1019">
        <v>1.06</v>
      </c>
      <c r="T1019" t="s">
        <v>1733</v>
      </c>
      <c r="U1019">
        <v>2065.89</v>
      </c>
      <c r="V1019">
        <v>15.3077492107435</v>
      </c>
      <c r="W1019">
        <v>13.03388</v>
      </c>
      <c r="Y1019" s="1">
        <v>42293</v>
      </c>
      <c r="Z1019">
        <v>443.03</v>
      </c>
      <c r="AB1019" s="1">
        <v>42325</v>
      </c>
      <c r="AC1019">
        <v>-13.13</v>
      </c>
    </row>
    <row r="1020" spans="2:29" x14ac:dyDescent="0.45">
      <c r="B1020" s="1">
        <v>42310</v>
      </c>
      <c r="C1020">
        <v>5.17</v>
      </c>
      <c r="E1020" s="1">
        <v>42346</v>
      </c>
      <c r="F1020">
        <v>75.8</v>
      </c>
      <c r="H1020" t="s">
        <v>1769</v>
      </c>
      <c r="I1020">
        <v>2.2078000000000002</v>
      </c>
      <c r="J1020">
        <v>1.0467062943666099</v>
      </c>
      <c r="L1020" s="1">
        <v>42304</v>
      </c>
      <c r="M1020">
        <v>15.43</v>
      </c>
      <c r="O1020" s="1">
        <v>42354</v>
      </c>
      <c r="P1020">
        <v>2.2078000000000002</v>
      </c>
      <c r="Q1020">
        <v>1.081</v>
      </c>
      <c r="R1020">
        <v>1.1268</v>
      </c>
      <c r="T1020" t="s">
        <v>1732</v>
      </c>
      <c r="U1020">
        <v>2071.1799999999998</v>
      </c>
      <c r="V1020">
        <v>16.989071330076399</v>
      </c>
      <c r="W1020">
        <v>13.02713</v>
      </c>
      <c r="Y1020" s="1">
        <v>42292</v>
      </c>
      <c r="Z1020">
        <v>449.88499999999999</v>
      </c>
      <c r="AB1020" s="1">
        <v>42324</v>
      </c>
      <c r="AC1020">
        <v>-11.81</v>
      </c>
    </row>
    <row r="1021" spans="2:29" x14ac:dyDescent="0.45">
      <c r="B1021" s="1">
        <v>42307</v>
      </c>
      <c r="C1021">
        <v>5.1100000000000003</v>
      </c>
      <c r="E1021" s="1">
        <v>42345</v>
      </c>
      <c r="F1021">
        <v>76.564599999999999</v>
      </c>
      <c r="H1021" t="s">
        <v>1768</v>
      </c>
      <c r="I1021">
        <v>2.1697000000000002</v>
      </c>
      <c r="J1021">
        <v>1.06071239425838</v>
      </c>
      <c r="L1021" s="1">
        <v>42303</v>
      </c>
      <c r="M1021">
        <v>15.29</v>
      </c>
      <c r="O1021" s="1">
        <v>42353</v>
      </c>
      <c r="P1021">
        <v>2.1697000000000002</v>
      </c>
      <c r="Q1021">
        <v>1.0371999999999999</v>
      </c>
      <c r="R1021">
        <v>1.1325000000000001</v>
      </c>
      <c r="T1021" t="s">
        <v>1731</v>
      </c>
      <c r="U1021">
        <v>2075.15</v>
      </c>
      <c r="V1021">
        <v>16.8209020517506</v>
      </c>
      <c r="W1021">
        <v>12.15831</v>
      </c>
      <c r="Y1021" s="1">
        <v>42291</v>
      </c>
      <c r="Z1021">
        <v>462.98899999999998</v>
      </c>
      <c r="AB1021" s="1">
        <v>42321</v>
      </c>
      <c r="AC1021">
        <v>-11.75</v>
      </c>
    </row>
    <row r="1022" spans="2:29" x14ac:dyDescent="0.45">
      <c r="B1022" s="1">
        <v>42306</v>
      </c>
      <c r="C1022">
        <v>5.15</v>
      </c>
      <c r="E1022" s="1">
        <v>42342</v>
      </c>
      <c r="F1022">
        <v>76.400000000000006</v>
      </c>
      <c r="H1022" t="s">
        <v>1767</v>
      </c>
      <c r="I1022">
        <v>2.125</v>
      </c>
      <c r="J1022">
        <v>1.0043010504823799</v>
      </c>
      <c r="L1022" s="1">
        <v>42300</v>
      </c>
      <c r="M1022">
        <v>14.46</v>
      </c>
      <c r="O1022" s="1">
        <v>42352</v>
      </c>
      <c r="P1022">
        <v>2.125</v>
      </c>
      <c r="Q1022">
        <v>1.0181</v>
      </c>
      <c r="R1022">
        <v>1.1069</v>
      </c>
      <c r="T1022" t="s">
        <v>1730</v>
      </c>
      <c r="U1022">
        <v>2052.5100000000002</v>
      </c>
      <c r="V1022">
        <v>15.733607843594401</v>
      </c>
      <c r="W1022">
        <v>12.34681</v>
      </c>
      <c r="Y1022" s="1">
        <v>42290</v>
      </c>
      <c r="Z1022">
        <v>458.733</v>
      </c>
      <c r="AB1022" s="1">
        <v>42320</v>
      </c>
      <c r="AC1022">
        <v>-11</v>
      </c>
    </row>
    <row r="1023" spans="2:29" x14ac:dyDescent="0.45">
      <c r="B1023" s="1">
        <v>42305</v>
      </c>
      <c r="C1023">
        <v>5.13</v>
      </c>
      <c r="E1023" s="1">
        <v>42341</v>
      </c>
      <c r="F1023">
        <v>76.599999999999994</v>
      </c>
      <c r="H1023" t="s">
        <v>1766</v>
      </c>
      <c r="I1023">
        <v>2.0762999999999998</v>
      </c>
      <c r="J1023">
        <v>0.874679665172725</v>
      </c>
      <c r="L1023" s="1">
        <v>42299</v>
      </c>
      <c r="M1023">
        <v>14.45</v>
      </c>
      <c r="O1023" s="1">
        <v>42349</v>
      </c>
      <c r="P1023">
        <v>2.0762999999999998</v>
      </c>
      <c r="Q1023">
        <v>0.98780000000000001</v>
      </c>
      <c r="R1023">
        <v>1.0885</v>
      </c>
      <c r="T1023" t="s">
        <v>1729</v>
      </c>
      <c r="U1023">
        <v>2018.94</v>
      </c>
      <c r="V1023">
        <v>6.9380933641015403</v>
      </c>
      <c r="W1023">
        <v>14.336309999999999</v>
      </c>
      <c r="Y1023" s="1">
        <v>42286</v>
      </c>
      <c r="Z1023">
        <v>447.15199999999999</v>
      </c>
      <c r="AB1023" s="1">
        <v>42319</v>
      </c>
      <c r="AC1023">
        <v>-10.75</v>
      </c>
    </row>
    <row r="1024" spans="2:29" x14ac:dyDescent="0.45">
      <c r="B1024" s="1">
        <v>42304</v>
      </c>
      <c r="C1024">
        <v>5.0999999999999996</v>
      </c>
      <c r="E1024" s="1">
        <v>42340</v>
      </c>
      <c r="F1024">
        <v>75.099999999999994</v>
      </c>
      <c r="H1024" t="s">
        <v>1765</v>
      </c>
      <c r="I1024">
        <v>2.1619999999999999</v>
      </c>
      <c r="J1024">
        <v>0.55044224644068496</v>
      </c>
      <c r="L1024" s="1">
        <v>42298</v>
      </c>
      <c r="M1024">
        <v>16.7</v>
      </c>
      <c r="O1024" s="1">
        <v>42348</v>
      </c>
      <c r="P1024">
        <v>2.1619999999999999</v>
      </c>
      <c r="Q1024">
        <v>1.0555000000000001</v>
      </c>
      <c r="R1024">
        <v>1.1065</v>
      </c>
      <c r="T1024" t="s">
        <v>1728</v>
      </c>
      <c r="U1024">
        <v>2030.77</v>
      </c>
      <c r="V1024">
        <v>11.6977057648848</v>
      </c>
      <c r="W1024">
        <v>13.1625</v>
      </c>
      <c r="Y1024" s="1">
        <v>42285</v>
      </c>
      <c r="Z1024">
        <v>446.06900000000002</v>
      </c>
      <c r="AB1024" s="1">
        <v>42318</v>
      </c>
      <c r="AC1024">
        <v>-10.75</v>
      </c>
    </row>
    <row r="1025" spans="2:29" x14ac:dyDescent="0.45">
      <c r="B1025" s="1">
        <v>42303</v>
      </c>
      <c r="C1025">
        <v>4.97</v>
      </c>
      <c r="E1025" s="1">
        <v>42339</v>
      </c>
      <c r="F1025">
        <v>74.5</v>
      </c>
      <c r="H1025" t="s">
        <v>1764</v>
      </c>
      <c r="I1025">
        <v>2.1179999999999999</v>
      </c>
      <c r="J1025">
        <v>0.31687408119525001</v>
      </c>
      <c r="L1025" s="1">
        <v>42297</v>
      </c>
      <c r="M1025">
        <v>15.75</v>
      </c>
      <c r="O1025" s="1">
        <v>42347</v>
      </c>
      <c r="P1025">
        <v>2.1179999999999999</v>
      </c>
      <c r="Q1025">
        <v>1.0307999999999999</v>
      </c>
      <c r="R1025">
        <v>1.0871999999999999</v>
      </c>
      <c r="T1025" t="s">
        <v>1727</v>
      </c>
      <c r="U1025">
        <v>2033.66</v>
      </c>
      <c r="V1025">
        <v>13.344832698038401</v>
      </c>
      <c r="W1025">
        <v>12.505380000000001</v>
      </c>
      <c r="Y1025" s="1">
        <v>42284</v>
      </c>
      <c r="Z1025">
        <v>455.94600000000003</v>
      </c>
      <c r="AB1025" s="1">
        <v>42317</v>
      </c>
      <c r="AC1025">
        <v>-10.41</v>
      </c>
    </row>
    <row r="1026" spans="2:29" x14ac:dyDescent="0.45">
      <c r="B1026" s="1">
        <v>42300</v>
      </c>
      <c r="C1026">
        <v>4.99</v>
      </c>
      <c r="E1026" s="1">
        <v>42338</v>
      </c>
      <c r="F1026">
        <v>74.680499999999995</v>
      </c>
      <c r="H1026" t="s">
        <v>1763</v>
      </c>
      <c r="I1026">
        <v>2.1139999999999999</v>
      </c>
      <c r="J1026">
        <v>1.26012099948113</v>
      </c>
      <c r="L1026" s="1">
        <v>42296</v>
      </c>
      <c r="M1026">
        <v>14.98</v>
      </c>
      <c r="O1026" s="1">
        <v>42346</v>
      </c>
      <c r="P1026">
        <v>2.1139999999999999</v>
      </c>
      <c r="Q1026">
        <v>1.0475000000000001</v>
      </c>
      <c r="R1026">
        <v>1.0665</v>
      </c>
      <c r="T1026" t="s">
        <v>1726</v>
      </c>
      <c r="U1026">
        <v>2033.11</v>
      </c>
      <c r="V1026">
        <v>15.9215045582632</v>
      </c>
      <c r="W1026">
        <v>12.846310000000001</v>
      </c>
      <c r="Y1026" s="1">
        <v>42283</v>
      </c>
      <c r="Z1026">
        <v>476.80799999999999</v>
      </c>
      <c r="AB1026" s="1">
        <v>42314</v>
      </c>
      <c r="AC1026">
        <v>-10.25</v>
      </c>
    </row>
    <row r="1027" spans="2:29" x14ac:dyDescent="0.45">
      <c r="B1027" s="1">
        <v>42299</v>
      </c>
      <c r="C1027">
        <v>4.91</v>
      </c>
      <c r="E1027" s="1">
        <v>42335</v>
      </c>
      <c r="F1027">
        <v>74.929299999999998</v>
      </c>
      <c r="H1027" t="s">
        <v>1762</v>
      </c>
      <c r="I1027">
        <v>2.1240000000000001</v>
      </c>
      <c r="J1027">
        <v>1.2610762004467999</v>
      </c>
      <c r="L1027" s="1">
        <v>42293</v>
      </c>
      <c r="M1027">
        <v>15.05</v>
      </c>
      <c r="O1027" s="1">
        <v>42345</v>
      </c>
      <c r="P1027">
        <v>2.1240000000000001</v>
      </c>
      <c r="Q1027">
        <v>1.0409999999999999</v>
      </c>
      <c r="R1027">
        <v>1.083</v>
      </c>
      <c r="T1027" t="s">
        <v>1725</v>
      </c>
      <c r="U1027">
        <v>2023.86</v>
      </c>
      <c r="V1027">
        <v>15.669825152655299</v>
      </c>
      <c r="W1027">
        <v>13.779629999999999</v>
      </c>
      <c r="Y1027" s="1">
        <v>42282</v>
      </c>
      <c r="Z1027">
        <v>473.476</v>
      </c>
      <c r="AB1027" s="1">
        <v>42313</v>
      </c>
      <c r="AC1027">
        <v>-11.75</v>
      </c>
    </row>
    <row r="1028" spans="2:29" x14ac:dyDescent="0.45">
      <c r="B1028" s="1">
        <v>42298</v>
      </c>
      <c r="C1028">
        <v>4.96</v>
      </c>
      <c r="E1028" s="1">
        <v>42334</v>
      </c>
      <c r="F1028">
        <v>74</v>
      </c>
      <c r="H1028" t="s">
        <v>1761</v>
      </c>
      <c r="I1028">
        <v>2.1619999999999999</v>
      </c>
      <c r="J1028">
        <v>1.30845351465003</v>
      </c>
      <c r="L1028" s="1">
        <v>42292</v>
      </c>
      <c r="M1028">
        <v>16.05</v>
      </c>
      <c r="O1028" s="1">
        <v>42342</v>
      </c>
      <c r="P1028">
        <v>2.1619999999999999</v>
      </c>
      <c r="Q1028">
        <v>1.0357000000000001</v>
      </c>
      <c r="R1028">
        <v>1.1263000000000001</v>
      </c>
      <c r="T1028" t="s">
        <v>1724</v>
      </c>
      <c r="U1028">
        <v>1994.24</v>
      </c>
      <c r="V1028">
        <v>6.4817525547414103</v>
      </c>
      <c r="W1028">
        <v>15.50413</v>
      </c>
      <c r="Y1028" s="1">
        <v>42279</v>
      </c>
      <c r="Z1028">
        <v>495.80700000000002</v>
      </c>
      <c r="AB1028" s="1">
        <v>42312</v>
      </c>
      <c r="AC1028">
        <v>-12.25</v>
      </c>
    </row>
    <row r="1029" spans="2:29" x14ac:dyDescent="0.45">
      <c r="B1029" s="1">
        <v>42297</v>
      </c>
      <c r="C1029">
        <v>5.07</v>
      </c>
      <c r="E1029" s="1">
        <v>42333</v>
      </c>
      <c r="F1029">
        <v>73.8</v>
      </c>
      <c r="H1029" t="s">
        <v>1760</v>
      </c>
      <c r="I1029">
        <v>2.1947000000000001</v>
      </c>
      <c r="J1029">
        <v>1.2563205270418301</v>
      </c>
      <c r="L1029" s="1">
        <v>42291</v>
      </c>
      <c r="M1029">
        <v>18.03</v>
      </c>
      <c r="O1029" s="1">
        <v>42341</v>
      </c>
      <c r="P1029">
        <v>2.1947000000000001</v>
      </c>
      <c r="Q1029">
        <v>1.0347999999999999</v>
      </c>
      <c r="R1029">
        <v>1.1598999999999999</v>
      </c>
      <c r="T1029" t="s">
        <v>1723</v>
      </c>
      <c r="U1029">
        <v>2003.69</v>
      </c>
      <c r="V1029">
        <v>10.2944200422747</v>
      </c>
      <c r="W1029">
        <v>15.072380000000001</v>
      </c>
      <c r="Y1029" s="1">
        <v>42278</v>
      </c>
      <c r="Z1029">
        <v>500.51299999999998</v>
      </c>
      <c r="AB1029" s="1">
        <v>42311</v>
      </c>
      <c r="AC1029">
        <v>-9.44</v>
      </c>
    </row>
    <row r="1030" spans="2:29" x14ac:dyDescent="0.45">
      <c r="B1030" s="1">
        <v>42296</v>
      </c>
      <c r="C1030">
        <v>5.0599999999999996</v>
      </c>
      <c r="E1030" s="1">
        <v>42332</v>
      </c>
      <c r="F1030">
        <v>75.132099999999994</v>
      </c>
      <c r="H1030" t="s">
        <v>1759</v>
      </c>
      <c r="I1030">
        <v>2.0672000000000001</v>
      </c>
      <c r="J1030">
        <v>0.65448237816868504</v>
      </c>
      <c r="L1030" s="1">
        <v>42290</v>
      </c>
      <c r="M1030">
        <v>17.670000000000002</v>
      </c>
      <c r="O1030" s="1">
        <v>42340</v>
      </c>
      <c r="P1030">
        <v>2.0672000000000001</v>
      </c>
      <c r="Q1030">
        <v>1.0016</v>
      </c>
      <c r="R1030">
        <v>1.0656000000000001</v>
      </c>
      <c r="T1030" t="s">
        <v>1722</v>
      </c>
      <c r="U1030">
        <v>2017.46</v>
      </c>
      <c r="V1030">
        <v>6.90991057449257</v>
      </c>
      <c r="W1030">
        <v>13.92881</v>
      </c>
      <c r="Y1030" s="1">
        <v>42277</v>
      </c>
      <c r="Z1030">
        <v>505.25200000000001</v>
      </c>
      <c r="AB1030" s="1">
        <v>42310</v>
      </c>
      <c r="AC1030">
        <v>-8.25</v>
      </c>
    </row>
    <row r="1031" spans="2:29" x14ac:dyDescent="0.45">
      <c r="B1031" s="1">
        <v>42293</v>
      </c>
      <c r="C1031">
        <v>5.05</v>
      </c>
      <c r="E1031" s="1">
        <v>42331</v>
      </c>
      <c r="F1031">
        <v>74.724100000000007</v>
      </c>
      <c r="H1031" t="s">
        <v>1758</v>
      </c>
      <c r="I1031">
        <v>2.0186999999999999</v>
      </c>
      <c r="J1031">
        <v>0.33035062181466501</v>
      </c>
      <c r="L1031" s="1">
        <v>42289</v>
      </c>
      <c r="M1031">
        <v>16.170000000000002</v>
      </c>
      <c r="O1031" s="1">
        <v>42339</v>
      </c>
      <c r="P1031">
        <v>2.0186999999999999</v>
      </c>
      <c r="Q1031">
        <v>0.96750000000000003</v>
      </c>
      <c r="R1031">
        <v>1.0511999999999999</v>
      </c>
      <c r="T1031" t="s">
        <v>1721</v>
      </c>
      <c r="U1031">
        <v>2014.89</v>
      </c>
      <c r="V1031">
        <v>9.5933855007711699</v>
      </c>
      <c r="W1031">
        <v>14.744630000000001</v>
      </c>
      <c r="Y1031" s="1">
        <v>42276</v>
      </c>
      <c r="Z1031">
        <v>509.19</v>
      </c>
      <c r="AB1031" s="1">
        <v>42307</v>
      </c>
      <c r="AC1031">
        <v>-8.25</v>
      </c>
    </row>
    <row r="1032" spans="2:29" x14ac:dyDescent="0.45">
      <c r="B1032" s="1">
        <v>42292</v>
      </c>
      <c r="C1032">
        <v>5.14</v>
      </c>
      <c r="E1032" s="1">
        <v>42328</v>
      </c>
      <c r="F1032">
        <v>74.599999999999994</v>
      </c>
      <c r="H1032" t="s">
        <v>1757</v>
      </c>
      <c r="I1032">
        <v>2.0670000000000002</v>
      </c>
      <c r="J1032">
        <v>0.126351295996524</v>
      </c>
      <c r="L1032" s="1">
        <v>42286</v>
      </c>
      <c r="M1032">
        <v>17.079999999999998</v>
      </c>
      <c r="O1032" s="1">
        <v>42338</v>
      </c>
      <c r="P1032">
        <v>2.0670000000000002</v>
      </c>
      <c r="Q1032">
        <v>0.99250000000000005</v>
      </c>
      <c r="R1032">
        <v>1.0745</v>
      </c>
      <c r="T1032" t="s">
        <v>1720</v>
      </c>
      <c r="U1032">
        <v>2013.43</v>
      </c>
      <c r="V1032">
        <v>14.344911521016799</v>
      </c>
      <c r="W1032">
        <v>14.922499999999999</v>
      </c>
      <c r="Y1032" s="1">
        <v>42275</v>
      </c>
      <c r="Z1032">
        <v>504.20499999999998</v>
      </c>
      <c r="AB1032" s="1">
        <v>42306</v>
      </c>
      <c r="AC1032">
        <v>-7.75</v>
      </c>
    </row>
    <row r="1033" spans="2:29" x14ac:dyDescent="0.45">
      <c r="B1033" s="1">
        <v>42291</v>
      </c>
      <c r="C1033">
        <v>5.03</v>
      </c>
      <c r="E1033" s="1">
        <v>42327</v>
      </c>
      <c r="F1033">
        <v>73.5</v>
      </c>
      <c r="H1033" t="s">
        <v>1756</v>
      </c>
      <c r="I1033">
        <v>2.0844999999999998</v>
      </c>
      <c r="J1033">
        <v>0.15078146437809201</v>
      </c>
      <c r="L1033" s="1">
        <v>42285</v>
      </c>
      <c r="M1033">
        <v>17.420000000000002</v>
      </c>
      <c r="O1033" s="1">
        <v>42335</v>
      </c>
      <c r="P1033">
        <v>2.0844999999999998</v>
      </c>
      <c r="Q1033">
        <v>0.98399999999999999</v>
      </c>
      <c r="R1033">
        <v>1.1005</v>
      </c>
      <c r="T1033" t="s">
        <v>1719</v>
      </c>
      <c r="U1033">
        <v>1995.83</v>
      </c>
      <c r="V1033">
        <v>15.2948323085103</v>
      </c>
      <c r="W1033">
        <v>16.070810000000002</v>
      </c>
      <c r="Y1033" s="1">
        <v>42272</v>
      </c>
      <c r="Z1033">
        <v>413.43299999999999</v>
      </c>
      <c r="AB1033" s="1">
        <v>42305</v>
      </c>
      <c r="AC1033">
        <v>-6.88</v>
      </c>
    </row>
    <row r="1034" spans="2:29" x14ac:dyDescent="0.45">
      <c r="B1034" s="1">
        <v>42290</v>
      </c>
      <c r="C1034">
        <v>5.05</v>
      </c>
      <c r="E1034" s="1">
        <v>42326</v>
      </c>
      <c r="F1034">
        <v>75.5</v>
      </c>
      <c r="H1034" t="s">
        <v>1755</v>
      </c>
      <c r="I1034">
        <v>2.0985</v>
      </c>
      <c r="J1034">
        <v>0.111530489105005</v>
      </c>
      <c r="L1034" s="1">
        <v>42284</v>
      </c>
      <c r="M1034">
        <v>18.399999999999999</v>
      </c>
      <c r="O1034" s="1">
        <v>42334</v>
      </c>
      <c r="P1034">
        <v>2.0985</v>
      </c>
      <c r="Q1034">
        <v>0.99399999999999999</v>
      </c>
      <c r="R1034">
        <v>1.1045</v>
      </c>
      <c r="T1034" t="s">
        <v>1718</v>
      </c>
      <c r="U1034">
        <v>1979.92</v>
      </c>
      <c r="V1034">
        <v>16.430149948896599</v>
      </c>
      <c r="W1034">
        <v>17.122689999999999</v>
      </c>
      <c r="Y1034" s="1">
        <v>42271</v>
      </c>
      <c r="Z1034">
        <v>409.38799999999998</v>
      </c>
      <c r="AB1034" s="1">
        <v>42304</v>
      </c>
      <c r="AC1034">
        <v>-6.25</v>
      </c>
    </row>
    <row r="1035" spans="2:29" x14ac:dyDescent="0.45">
      <c r="B1035" s="1">
        <v>42289</v>
      </c>
      <c r="C1035">
        <v>5.17</v>
      </c>
      <c r="E1035" s="1">
        <v>42325</v>
      </c>
      <c r="F1035">
        <v>76.7</v>
      </c>
      <c r="H1035" t="s">
        <v>1754</v>
      </c>
      <c r="I1035">
        <v>2.0981000000000001</v>
      </c>
      <c r="J1035">
        <v>0.13398152857764301</v>
      </c>
      <c r="L1035" s="1">
        <v>42283</v>
      </c>
      <c r="M1035">
        <v>19.399999999999999</v>
      </c>
      <c r="O1035" s="1">
        <v>42333</v>
      </c>
      <c r="P1035">
        <v>2.0981000000000001</v>
      </c>
      <c r="Q1035">
        <v>0.98699999999999999</v>
      </c>
      <c r="R1035">
        <v>1.1111</v>
      </c>
      <c r="T1035" t="s">
        <v>1717</v>
      </c>
      <c r="U1035">
        <v>1987.05</v>
      </c>
      <c r="V1035">
        <v>12.619453616409199</v>
      </c>
      <c r="W1035">
        <v>17.278310000000001</v>
      </c>
      <c r="Y1035" s="1">
        <v>42270</v>
      </c>
      <c r="Z1035">
        <v>403.05500000000001</v>
      </c>
      <c r="AB1035" s="1">
        <v>42303</v>
      </c>
      <c r="AC1035">
        <v>-6.44</v>
      </c>
    </row>
    <row r="1036" spans="2:29" x14ac:dyDescent="0.45">
      <c r="B1036" s="1">
        <v>42286</v>
      </c>
      <c r="C1036">
        <v>5.12</v>
      </c>
      <c r="E1036" s="1">
        <v>42324</v>
      </c>
      <c r="F1036">
        <v>77.201499999999996</v>
      </c>
      <c r="H1036" t="s">
        <v>1753</v>
      </c>
      <c r="I1036">
        <v>2.1061000000000001</v>
      </c>
      <c r="J1036">
        <v>0.45955788536374997</v>
      </c>
      <c r="L1036" s="1">
        <v>42282</v>
      </c>
      <c r="M1036">
        <v>19.54</v>
      </c>
      <c r="O1036" s="1">
        <v>42332</v>
      </c>
      <c r="P1036">
        <v>2.1061000000000001</v>
      </c>
      <c r="Q1036">
        <v>0.98599999999999999</v>
      </c>
      <c r="R1036">
        <v>1.1201000000000001</v>
      </c>
      <c r="T1036" t="s">
        <v>1716</v>
      </c>
      <c r="U1036">
        <v>1951.36</v>
      </c>
      <c r="V1036">
        <v>14.265772152337099</v>
      </c>
      <c r="W1036">
        <v>18.781310000000001</v>
      </c>
      <c r="Y1036" s="1">
        <v>42269</v>
      </c>
      <c r="Z1036">
        <v>399.899</v>
      </c>
      <c r="AB1036" s="1">
        <v>42300</v>
      </c>
      <c r="AC1036">
        <v>-5</v>
      </c>
    </row>
    <row r="1037" spans="2:29" x14ac:dyDescent="0.45">
      <c r="B1037" s="1">
        <v>42285</v>
      </c>
      <c r="C1037">
        <v>5.13</v>
      </c>
      <c r="E1037" s="1">
        <v>42321</v>
      </c>
      <c r="F1037">
        <v>77.099999999999994</v>
      </c>
      <c r="H1037" t="s">
        <v>1752</v>
      </c>
      <c r="I1037">
        <v>2.0988000000000002</v>
      </c>
      <c r="J1037">
        <v>0.43994300767258698</v>
      </c>
      <c r="L1037" s="1">
        <v>42279</v>
      </c>
      <c r="M1037">
        <v>20.94</v>
      </c>
      <c r="O1037" s="1">
        <v>42331</v>
      </c>
      <c r="P1037">
        <v>2.0988000000000002</v>
      </c>
      <c r="Q1037">
        <v>0.98609999999999998</v>
      </c>
      <c r="R1037">
        <v>1.1127</v>
      </c>
      <c r="T1037" t="s">
        <v>1715</v>
      </c>
      <c r="U1037">
        <v>1923.82</v>
      </c>
      <c r="V1037">
        <v>29.945900337785101</v>
      </c>
      <c r="W1037">
        <v>20.116499999999998</v>
      </c>
      <c r="Y1037" s="1">
        <v>42268</v>
      </c>
      <c r="Z1037">
        <v>385.786</v>
      </c>
      <c r="AB1037" s="1">
        <v>42299</v>
      </c>
      <c r="AC1037">
        <v>-3.25</v>
      </c>
    </row>
    <row r="1038" spans="2:29" x14ac:dyDescent="0.45">
      <c r="B1038" s="1">
        <v>42284</v>
      </c>
      <c r="C1038">
        <v>5.16</v>
      </c>
      <c r="E1038" s="1">
        <v>42320</v>
      </c>
      <c r="F1038">
        <v>76.7</v>
      </c>
      <c r="H1038" t="s">
        <v>1751</v>
      </c>
      <c r="I1038">
        <v>2.093</v>
      </c>
      <c r="J1038">
        <v>0.41136796180548801</v>
      </c>
      <c r="L1038" s="1">
        <v>42278</v>
      </c>
      <c r="M1038">
        <v>22.55</v>
      </c>
      <c r="O1038" s="1">
        <v>42328</v>
      </c>
      <c r="P1038">
        <v>2.093</v>
      </c>
      <c r="Q1038">
        <v>0.95899999999999996</v>
      </c>
      <c r="R1038">
        <v>1.1339999999999999</v>
      </c>
      <c r="T1038" t="s">
        <v>1714</v>
      </c>
      <c r="U1038">
        <v>1920.03</v>
      </c>
      <c r="V1038">
        <v>29.802116193134399</v>
      </c>
      <c r="W1038">
        <v>21.425000000000001</v>
      </c>
      <c r="Y1038" s="1">
        <v>42265</v>
      </c>
      <c r="Z1038">
        <v>389.22699999999998</v>
      </c>
      <c r="AB1038" s="1">
        <v>42298</v>
      </c>
      <c r="AC1038">
        <v>-3.38</v>
      </c>
    </row>
    <row r="1039" spans="2:29" x14ac:dyDescent="0.45">
      <c r="B1039" s="1">
        <v>42283</v>
      </c>
      <c r="C1039">
        <v>5.29</v>
      </c>
      <c r="E1039" s="1">
        <v>42319</v>
      </c>
      <c r="F1039">
        <v>79</v>
      </c>
      <c r="H1039" t="s">
        <v>1750</v>
      </c>
      <c r="I1039">
        <v>2.0819999999999999</v>
      </c>
      <c r="J1039">
        <v>0.36570404701069298</v>
      </c>
      <c r="L1039" s="1">
        <v>42277</v>
      </c>
      <c r="M1039">
        <v>24.5</v>
      </c>
      <c r="O1039" s="1">
        <v>42327</v>
      </c>
      <c r="P1039">
        <v>2.0819999999999999</v>
      </c>
      <c r="Q1039">
        <v>0.95</v>
      </c>
      <c r="R1039">
        <v>1.1319999999999999</v>
      </c>
      <c r="T1039" t="s">
        <v>1713</v>
      </c>
      <c r="U1039">
        <v>1884.09</v>
      </c>
      <c r="V1039">
        <v>20.493648724190798</v>
      </c>
      <c r="W1039">
        <v>23.20513</v>
      </c>
      <c r="Y1039" s="1">
        <v>42264</v>
      </c>
      <c r="Z1039">
        <v>379.50099999999998</v>
      </c>
      <c r="AB1039" s="1">
        <v>42297</v>
      </c>
      <c r="AC1039">
        <v>-3.63</v>
      </c>
    </row>
    <row r="1040" spans="2:29" x14ac:dyDescent="0.45">
      <c r="B1040" s="1">
        <v>42282</v>
      </c>
      <c r="C1040">
        <v>5.13</v>
      </c>
      <c r="E1040" s="1">
        <v>42318</v>
      </c>
      <c r="F1040">
        <v>78.2</v>
      </c>
      <c r="H1040" t="s">
        <v>1749</v>
      </c>
      <c r="I1040">
        <v>2.1307999999999998</v>
      </c>
      <c r="J1040">
        <v>0.403060210555856</v>
      </c>
      <c r="L1040" s="1">
        <v>42276</v>
      </c>
      <c r="M1040">
        <v>26.83</v>
      </c>
      <c r="O1040" s="1">
        <v>42326</v>
      </c>
      <c r="P1040">
        <v>2.1307999999999998</v>
      </c>
      <c r="Q1040">
        <v>0.95599999999999996</v>
      </c>
      <c r="R1040">
        <v>1.1748000000000001</v>
      </c>
      <c r="T1040" t="s">
        <v>1712</v>
      </c>
      <c r="U1040">
        <v>1881.77</v>
      </c>
      <c r="V1040">
        <v>19.475453787047702</v>
      </c>
      <c r="W1040">
        <v>23.84</v>
      </c>
      <c r="Y1040" s="1">
        <v>42263</v>
      </c>
      <c r="Z1040">
        <v>380.642</v>
      </c>
      <c r="AB1040" s="1">
        <v>42296</v>
      </c>
      <c r="AC1040">
        <v>-3.25</v>
      </c>
    </row>
    <row r="1041" spans="2:29" x14ac:dyDescent="0.45">
      <c r="B1041" s="1">
        <v>42279</v>
      </c>
      <c r="C1041">
        <v>5.22</v>
      </c>
      <c r="E1041" s="1">
        <v>42317</v>
      </c>
      <c r="F1041">
        <v>78.5</v>
      </c>
      <c r="H1041" t="s">
        <v>1748</v>
      </c>
      <c r="I1041">
        <v>2.1343000000000001</v>
      </c>
      <c r="J1041">
        <v>0.37945293955025799</v>
      </c>
      <c r="L1041" s="1">
        <v>42275</v>
      </c>
      <c r="M1041">
        <v>27.63</v>
      </c>
      <c r="O1041" s="1">
        <v>42325</v>
      </c>
      <c r="P1041">
        <v>2.1343000000000001</v>
      </c>
      <c r="Q1041">
        <v>0.93979999999999997</v>
      </c>
      <c r="R1041">
        <v>1.1944999999999999</v>
      </c>
      <c r="T1041" t="s">
        <v>1711</v>
      </c>
      <c r="U1041">
        <v>1931.34</v>
      </c>
      <c r="V1041">
        <v>8.6263914523503598</v>
      </c>
      <c r="W1041">
        <v>20.239999999999998</v>
      </c>
      <c r="Y1041" s="1">
        <v>42262</v>
      </c>
      <c r="Z1041">
        <v>385.35899999999998</v>
      </c>
      <c r="AB1041" s="1">
        <v>42293</v>
      </c>
      <c r="AC1041">
        <v>-3.63</v>
      </c>
    </row>
    <row r="1042" spans="2:29" x14ac:dyDescent="0.45">
      <c r="B1042" s="1">
        <v>42278</v>
      </c>
      <c r="C1042">
        <v>5.32</v>
      </c>
      <c r="E1042" s="1">
        <v>42314</v>
      </c>
      <c r="F1042">
        <v>78.982900000000001</v>
      </c>
      <c r="H1042" t="s">
        <v>1747</v>
      </c>
      <c r="I1042">
        <v>2.1509999999999998</v>
      </c>
      <c r="J1042">
        <v>0.43457289377042202</v>
      </c>
      <c r="L1042" s="1">
        <v>42272</v>
      </c>
      <c r="M1042">
        <v>23.62</v>
      </c>
      <c r="O1042" s="1">
        <v>42324</v>
      </c>
      <c r="P1042">
        <v>2.1509999999999998</v>
      </c>
      <c r="Q1042">
        <v>0.93799999999999994</v>
      </c>
      <c r="R1042">
        <v>1.2130000000000001</v>
      </c>
      <c r="T1042" t="s">
        <v>1710</v>
      </c>
      <c r="U1042">
        <v>1932.24</v>
      </c>
      <c r="V1042">
        <v>11.2482957741221</v>
      </c>
      <c r="W1042">
        <v>20.167809999999999</v>
      </c>
      <c r="Y1042" s="1">
        <v>42261</v>
      </c>
      <c r="Z1042">
        <v>385.79899999999998</v>
      </c>
      <c r="AB1042" s="1">
        <v>42292</v>
      </c>
      <c r="AC1042">
        <v>-4.8099999999999996</v>
      </c>
    </row>
    <row r="1043" spans="2:29" x14ac:dyDescent="0.45">
      <c r="B1043" s="1">
        <v>42277</v>
      </c>
      <c r="C1043">
        <v>5.4</v>
      </c>
      <c r="E1043" s="1">
        <v>42313</v>
      </c>
      <c r="F1043">
        <v>80</v>
      </c>
      <c r="H1043" t="s">
        <v>1746</v>
      </c>
      <c r="I1043">
        <v>2.1493000000000002</v>
      </c>
      <c r="J1043">
        <v>0.406705278221629</v>
      </c>
      <c r="L1043" s="1">
        <v>42271</v>
      </c>
      <c r="M1043">
        <v>23.47</v>
      </c>
      <c r="O1043" s="1">
        <v>42321</v>
      </c>
      <c r="P1043">
        <v>2.1493000000000002</v>
      </c>
      <c r="Q1043">
        <v>0.93530000000000002</v>
      </c>
      <c r="R1043">
        <v>1.214</v>
      </c>
      <c r="T1043" t="s">
        <v>1709</v>
      </c>
      <c r="U1043">
        <v>1938.76</v>
      </c>
      <c r="V1043">
        <v>15.3740634739593</v>
      </c>
      <c r="W1043">
        <v>18.907499999999999</v>
      </c>
      <c r="Y1043" s="1">
        <v>42258</v>
      </c>
      <c r="Z1043">
        <v>386.01799999999997</v>
      </c>
      <c r="AB1043" s="1">
        <v>42291</v>
      </c>
      <c r="AC1043">
        <v>-6.25</v>
      </c>
    </row>
    <row r="1044" spans="2:29" x14ac:dyDescent="0.45">
      <c r="B1044" s="1">
        <v>42276</v>
      </c>
      <c r="C1044">
        <v>5.44</v>
      </c>
      <c r="E1044" s="1">
        <v>42312</v>
      </c>
      <c r="F1044">
        <v>79.7</v>
      </c>
      <c r="H1044" t="s">
        <v>1745</v>
      </c>
      <c r="I1044">
        <v>2.2029999999999998</v>
      </c>
      <c r="J1044">
        <v>0.32613136412597499</v>
      </c>
      <c r="L1044" s="1">
        <v>42270</v>
      </c>
      <c r="M1044">
        <v>22.13</v>
      </c>
      <c r="O1044" s="1">
        <v>42320</v>
      </c>
      <c r="P1044">
        <v>2.2029999999999998</v>
      </c>
      <c r="Q1044">
        <v>0.97399999999999998</v>
      </c>
      <c r="R1044">
        <v>1.2290000000000001</v>
      </c>
      <c r="T1044" t="s">
        <v>1708</v>
      </c>
      <c r="U1044">
        <v>1942.74</v>
      </c>
      <c r="V1044">
        <v>15.248962289844499</v>
      </c>
      <c r="W1044">
        <v>19.463190000000001</v>
      </c>
      <c r="Y1044" s="1">
        <v>42257</v>
      </c>
      <c r="Z1044">
        <v>387.03899999999999</v>
      </c>
      <c r="AB1044" s="1">
        <v>42290</v>
      </c>
      <c r="AC1044">
        <v>-3.25</v>
      </c>
    </row>
    <row r="1045" spans="2:29" x14ac:dyDescent="0.45">
      <c r="B1045" s="1">
        <v>42275</v>
      </c>
      <c r="C1045">
        <v>5.48</v>
      </c>
      <c r="E1045" s="1">
        <v>42311</v>
      </c>
      <c r="F1045">
        <v>79.900000000000006</v>
      </c>
      <c r="H1045" t="s">
        <v>1744</v>
      </c>
      <c r="I1045">
        <v>2.2355</v>
      </c>
      <c r="J1045">
        <v>0.85832657926145395</v>
      </c>
      <c r="L1045" s="1">
        <v>42269</v>
      </c>
      <c r="M1045">
        <v>22.44</v>
      </c>
      <c r="O1045" s="1">
        <v>42319</v>
      </c>
      <c r="P1045">
        <v>2.2355</v>
      </c>
      <c r="Q1045">
        <v>0.96709999999999996</v>
      </c>
      <c r="R1045">
        <v>1.2684</v>
      </c>
      <c r="T1045" t="s">
        <v>1707</v>
      </c>
      <c r="U1045">
        <v>1966.97</v>
      </c>
      <c r="V1045">
        <v>17.665462221637</v>
      </c>
      <c r="W1045">
        <v>17.322379999999999</v>
      </c>
      <c r="Y1045" s="1">
        <v>42256</v>
      </c>
      <c r="Z1045">
        <v>392.87700000000001</v>
      </c>
      <c r="AB1045" s="1">
        <v>42289</v>
      </c>
      <c r="AC1045">
        <v>-1.75</v>
      </c>
    </row>
    <row r="1046" spans="2:29" x14ac:dyDescent="0.45">
      <c r="B1046" s="1">
        <v>42272</v>
      </c>
      <c r="C1046">
        <v>5.24</v>
      </c>
      <c r="E1046" s="1">
        <v>42310</v>
      </c>
      <c r="F1046">
        <v>79.599999999999994</v>
      </c>
      <c r="H1046" t="s">
        <v>1743</v>
      </c>
      <c r="I1046">
        <v>2.2349999999999999</v>
      </c>
      <c r="J1046">
        <v>0.82869277580214795</v>
      </c>
      <c r="L1046" s="1">
        <v>42268</v>
      </c>
      <c r="M1046">
        <v>20.14</v>
      </c>
      <c r="O1046" s="1">
        <v>42318</v>
      </c>
      <c r="P1046">
        <v>2.2349999999999999</v>
      </c>
      <c r="Q1046">
        <v>0.96879999999999999</v>
      </c>
      <c r="R1046">
        <v>1.2662</v>
      </c>
      <c r="T1046" t="s">
        <v>1706</v>
      </c>
      <c r="U1046">
        <v>1958.03</v>
      </c>
      <c r="V1046">
        <v>20.986516675639098</v>
      </c>
      <c r="W1046">
        <v>19.018630000000002</v>
      </c>
      <c r="Y1046" s="1">
        <v>42255</v>
      </c>
      <c r="Z1046">
        <v>387.85899999999998</v>
      </c>
      <c r="AB1046" s="1">
        <v>42286</v>
      </c>
      <c r="AC1046">
        <v>-1.75</v>
      </c>
    </row>
    <row r="1047" spans="2:29" x14ac:dyDescent="0.45">
      <c r="B1047" s="1">
        <v>42271</v>
      </c>
      <c r="C1047">
        <v>5.33</v>
      </c>
      <c r="E1047" s="1">
        <v>42307</v>
      </c>
      <c r="F1047">
        <v>79.599999999999994</v>
      </c>
      <c r="H1047" t="s">
        <v>1742</v>
      </c>
      <c r="I1047">
        <v>2.2400000000000002</v>
      </c>
      <c r="J1047">
        <v>0.860931356148678</v>
      </c>
      <c r="L1047" s="1">
        <v>42265</v>
      </c>
      <c r="M1047">
        <v>22.28</v>
      </c>
      <c r="O1047" s="1">
        <v>42317</v>
      </c>
      <c r="P1047">
        <v>2.2400000000000002</v>
      </c>
      <c r="Q1047">
        <v>0.98350000000000004</v>
      </c>
      <c r="R1047">
        <v>1.2565</v>
      </c>
      <c r="T1047" t="s">
        <v>1705</v>
      </c>
      <c r="U1047">
        <v>1990.2</v>
      </c>
      <c r="V1047">
        <v>13.3819319095161</v>
      </c>
      <c r="W1047">
        <v>18.250810000000001</v>
      </c>
      <c r="Y1047" s="1">
        <v>42251</v>
      </c>
      <c r="Z1047">
        <v>409.49700000000001</v>
      </c>
      <c r="AB1047" s="1">
        <v>42285</v>
      </c>
      <c r="AC1047">
        <v>-1.63</v>
      </c>
    </row>
    <row r="1048" spans="2:29" x14ac:dyDescent="0.45">
      <c r="B1048" s="1">
        <v>42270</v>
      </c>
      <c r="C1048">
        <v>5.29</v>
      </c>
      <c r="E1048" s="1">
        <v>42306</v>
      </c>
      <c r="F1048">
        <v>80.099999999999994</v>
      </c>
      <c r="H1048" t="s">
        <v>1741</v>
      </c>
      <c r="I1048">
        <v>2.2240000000000002</v>
      </c>
      <c r="J1048">
        <v>0.84953092939574704</v>
      </c>
      <c r="L1048" s="1">
        <v>42264</v>
      </c>
      <c r="M1048">
        <v>21.14</v>
      </c>
      <c r="O1048" s="1">
        <v>42314</v>
      </c>
      <c r="P1048">
        <v>2.2240000000000002</v>
      </c>
      <c r="Q1048">
        <v>0.97850000000000004</v>
      </c>
      <c r="R1048">
        <v>1.2455000000000001</v>
      </c>
      <c r="T1048" t="s">
        <v>1704</v>
      </c>
      <c r="U1048">
        <v>1995.31</v>
      </c>
      <c r="V1048">
        <v>11.6182736573345</v>
      </c>
      <c r="W1048">
        <v>17.787130000000001</v>
      </c>
      <c r="Y1048" s="1">
        <v>42250</v>
      </c>
      <c r="Z1048">
        <v>400.93099999999998</v>
      </c>
      <c r="AB1048" s="1">
        <v>42284</v>
      </c>
      <c r="AC1048">
        <v>-1.81</v>
      </c>
    </row>
    <row r="1049" spans="2:29" x14ac:dyDescent="0.45">
      <c r="B1049" s="1">
        <v>42269</v>
      </c>
      <c r="C1049">
        <v>5.21</v>
      </c>
      <c r="E1049" s="1">
        <v>42305</v>
      </c>
      <c r="F1049">
        <v>78.7</v>
      </c>
      <c r="H1049" t="s">
        <v>1740</v>
      </c>
      <c r="I1049">
        <v>2.1152000000000002</v>
      </c>
      <c r="J1049">
        <v>0.30455385402257201</v>
      </c>
      <c r="L1049" s="1">
        <v>42263</v>
      </c>
      <c r="M1049">
        <v>21.35</v>
      </c>
      <c r="O1049" s="1">
        <v>42313</v>
      </c>
      <c r="P1049">
        <v>2.1152000000000002</v>
      </c>
      <c r="Q1049">
        <v>0.90400000000000003</v>
      </c>
      <c r="R1049">
        <v>1.2112000000000001</v>
      </c>
      <c r="T1049" t="s">
        <v>1703</v>
      </c>
      <c r="U1049">
        <v>1978.09</v>
      </c>
      <c r="V1049">
        <v>11.1142040633828</v>
      </c>
      <c r="W1049">
        <v>19.494689999999999</v>
      </c>
      <c r="Y1049" s="1">
        <v>42249</v>
      </c>
      <c r="Z1049">
        <v>401.80399999999997</v>
      </c>
      <c r="AB1049" s="1">
        <v>42283</v>
      </c>
      <c r="AC1049">
        <v>-1.1299999999999999</v>
      </c>
    </row>
    <row r="1050" spans="2:29" x14ac:dyDescent="0.45">
      <c r="B1050" s="1">
        <v>42268</v>
      </c>
      <c r="C1050">
        <v>5.36</v>
      </c>
      <c r="E1050" s="1">
        <v>42304</v>
      </c>
      <c r="F1050">
        <v>78.2</v>
      </c>
      <c r="H1050" t="s">
        <v>1739</v>
      </c>
      <c r="I1050">
        <v>2.1032999999999999</v>
      </c>
      <c r="J1050">
        <v>0.49493486103392298</v>
      </c>
      <c r="L1050" s="1">
        <v>42262</v>
      </c>
      <c r="M1050">
        <v>22.54</v>
      </c>
      <c r="O1050" s="1">
        <v>42312</v>
      </c>
      <c r="P1050">
        <v>2.1032999999999999</v>
      </c>
      <c r="Q1050">
        <v>0.90510000000000002</v>
      </c>
      <c r="R1050">
        <v>1.1981999999999999</v>
      </c>
      <c r="T1050" t="s">
        <v>1702</v>
      </c>
      <c r="U1050">
        <v>1953.03</v>
      </c>
      <c r="V1050">
        <v>14.5111703319812</v>
      </c>
      <c r="W1050">
        <v>20.884810000000002</v>
      </c>
      <c r="Y1050" s="1">
        <v>42248</v>
      </c>
      <c r="Z1050">
        <v>406.78100000000001</v>
      </c>
      <c r="AB1050" s="1">
        <v>42282</v>
      </c>
      <c r="AC1050">
        <v>-0.5</v>
      </c>
    </row>
    <row r="1051" spans="2:29" x14ac:dyDescent="0.45">
      <c r="B1051" s="1">
        <v>42265</v>
      </c>
      <c r="C1051">
        <v>5.18</v>
      </c>
      <c r="E1051" s="1">
        <v>42303</v>
      </c>
      <c r="F1051">
        <v>77.900000000000006</v>
      </c>
      <c r="H1051" t="s">
        <v>1738</v>
      </c>
      <c r="I1051">
        <v>2.1160000000000001</v>
      </c>
      <c r="J1051">
        <v>0.64609946344712899</v>
      </c>
      <c r="L1051" s="1">
        <v>42261</v>
      </c>
      <c r="M1051">
        <v>24.25</v>
      </c>
      <c r="O1051" s="1">
        <v>42311</v>
      </c>
      <c r="P1051">
        <v>2.1160000000000001</v>
      </c>
      <c r="Q1051">
        <v>0.87980000000000003</v>
      </c>
      <c r="R1051">
        <v>1.2362</v>
      </c>
      <c r="T1051" t="s">
        <v>1701</v>
      </c>
      <c r="U1051">
        <v>1961.05</v>
      </c>
      <c r="V1051">
        <v>25.530491512989599</v>
      </c>
      <c r="W1051">
        <v>20.18919</v>
      </c>
      <c r="Y1051" s="1">
        <v>42247</v>
      </c>
      <c r="Z1051">
        <v>392.58600000000001</v>
      </c>
      <c r="AB1051" s="1">
        <v>42279</v>
      </c>
      <c r="AC1051">
        <v>-1.25</v>
      </c>
    </row>
    <row r="1052" spans="2:29" x14ac:dyDescent="0.45">
      <c r="B1052" s="1">
        <v>42264</v>
      </c>
      <c r="C1052">
        <v>5.54</v>
      </c>
      <c r="E1052" s="1">
        <v>42300</v>
      </c>
      <c r="F1052">
        <v>78</v>
      </c>
      <c r="H1052" t="s">
        <v>1737</v>
      </c>
      <c r="I1052">
        <v>2.09</v>
      </c>
      <c r="J1052">
        <v>0.71865912179094704</v>
      </c>
      <c r="L1052" s="1">
        <v>42258</v>
      </c>
      <c r="M1052">
        <v>23.2</v>
      </c>
      <c r="O1052" s="1">
        <v>42310</v>
      </c>
      <c r="P1052">
        <v>2.09</v>
      </c>
      <c r="Q1052">
        <v>0.86629999999999996</v>
      </c>
      <c r="R1052">
        <v>1.2237</v>
      </c>
      <c r="T1052" t="s">
        <v>1700</v>
      </c>
      <c r="U1052">
        <v>1952.29</v>
      </c>
      <c r="V1052">
        <v>30.535512308458198</v>
      </c>
      <c r="W1052">
        <v>21.263500000000001</v>
      </c>
      <c r="Y1052" s="1">
        <v>42244</v>
      </c>
      <c r="Z1052">
        <v>384.45699999999999</v>
      </c>
      <c r="AB1052" s="1">
        <v>42278</v>
      </c>
      <c r="AC1052">
        <v>-1.31</v>
      </c>
    </row>
    <row r="1053" spans="2:29" x14ac:dyDescent="0.45">
      <c r="B1053" s="1">
        <v>42263</v>
      </c>
      <c r="C1053">
        <v>5.73</v>
      </c>
      <c r="E1053" s="1">
        <v>42299</v>
      </c>
      <c r="F1053">
        <v>77.900000000000006</v>
      </c>
      <c r="H1053" t="s">
        <v>1736</v>
      </c>
      <c r="I1053">
        <v>2.0615000000000001</v>
      </c>
      <c r="J1053">
        <v>0.80431867647925204</v>
      </c>
      <c r="L1053" s="1">
        <v>42257</v>
      </c>
      <c r="M1053">
        <v>24.37</v>
      </c>
      <c r="O1053" s="1">
        <v>42307</v>
      </c>
      <c r="P1053">
        <v>2.0615000000000001</v>
      </c>
      <c r="Q1053">
        <v>0.84699999999999998</v>
      </c>
      <c r="R1053">
        <v>1.2144999999999999</v>
      </c>
      <c r="T1053" t="s">
        <v>1699</v>
      </c>
      <c r="U1053">
        <v>1942.04</v>
      </c>
      <c r="V1053">
        <v>30.116277500362202</v>
      </c>
      <c r="W1053">
        <v>22.43413</v>
      </c>
      <c r="Y1053" s="1">
        <v>42243</v>
      </c>
      <c r="Z1053">
        <v>376.35599999999999</v>
      </c>
      <c r="AB1053" s="1">
        <v>42277</v>
      </c>
      <c r="AC1053">
        <v>-3.5</v>
      </c>
    </row>
    <row r="1054" spans="2:29" x14ac:dyDescent="0.45">
      <c r="B1054" s="1">
        <v>42262</v>
      </c>
      <c r="C1054">
        <v>5.67</v>
      </c>
      <c r="E1054" s="1">
        <v>42298</v>
      </c>
      <c r="F1054">
        <v>77.804199999999994</v>
      </c>
      <c r="H1054" t="s">
        <v>1735</v>
      </c>
      <c r="I1054">
        <v>2.0960000000000001</v>
      </c>
      <c r="J1054">
        <v>0.87047845081502995</v>
      </c>
      <c r="L1054" s="1">
        <v>42256</v>
      </c>
      <c r="M1054">
        <v>26.23</v>
      </c>
      <c r="O1054" s="1">
        <v>42306</v>
      </c>
      <c r="P1054">
        <v>2.0960000000000001</v>
      </c>
      <c r="Q1054">
        <v>0.84450000000000003</v>
      </c>
      <c r="R1054">
        <v>1.2515000000000001</v>
      </c>
      <c r="T1054" t="s">
        <v>1698</v>
      </c>
      <c r="U1054">
        <v>1969.41</v>
      </c>
      <c r="V1054">
        <v>29.1078547901344</v>
      </c>
      <c r="W1054">
        <v>20.959879999999998</v>
      </c>
      <c r="Y1054" s="1">
        <v>42242</v>
      </c>
      <c r="Z1054">
        <v>395.42599999999999</v>
      </c>
      <c r="AB1054" s="1">
        <v>42276</v>
      </c>
      <c r="AC1054">
        <v>-5.5</v>
      </c>
    </row>
    <row r="1055" spans="2:29" x14ac:dyDescent="0.45">
      <c r="B1055" s="1">
        <v>42261</v>
      </c>
      <c r="C1055">
        <v>5.51</v>
      </c>
      <c r="E1055" s="1">
        <v>42297</v>
      </c>
      <c r="F1055">
        <v>78.691999999999993</v>
      </c>
      <c r="H1055" t="s">
        <v>1734</v>
      </c>
      <c r="I1055">
        <v>2.0343</v>
      </c>
      <c r="J1055">
        <v>0.79239266360393001</v>
      </c>
      <c r="L1055" s="1">
        <v>42255</v>
      </c>
      <c r="M1055">
        <v>24.9</v>
      </c>
      <c r="O1055" s="1">
        <v>42305</v>
      </c>
      <c r="P1055">
        <v>2.0343</v>
      </c>
      <c r="Q1055">
        <v>0.82030000000000003</v>
      </c>
      <c r="R1055">
        <v>1.214</v>
      </c>
      <c r="T1055" t="s">
        <v>1696</v>
      </c>
      <c r="U1055">
        <v>1921.22</v>
      </c>
      <c r="V1055">
        <v>33.548294408696599</v>
      </c>
      <c r="W1055">
        <v>23.5945</v>
      </c>
      <c r="Y1055" s="1">
        <v>42241</v>
      </c>
      <c r="Z1055">
        <v>424.04399999999998</v>
      </c>
      <c r="AB1055" s="1">
        <v>42275</v>
      </c>
      <c r="AC1055">
        <v>-3.99</v>
      </c>
    </row>
    <row r="1056" spans="2:29" x14ac:dyDescent="0.45">
      <c r="B1056" s="1">
        <v>42258</v>
      </c>
      <c r="C1056">
        <v>5.46</v>
      </c>
      <c r="E1056" s="1">
        <v>42296</v>
      </c>
      <c r="F1056">
        <v>78.8</v>
      </c>
      <c r="H1056" t="s">
        <v>1733</v>
      </c>
      <c r="I1056">
        <v>1.976</v>
      </c>
      <c r="J1056">
        <v>0.60383529763228005</v>
      </c>
      <c r="L1056" s="1">
        <v>42251</v>
      </c>
      <c r="M1056">
        <v>27.8</v>
      </c>
      <c r="O1056" s="1">
        <v>42304</v>
      </c>
      <c r="P1056">
        <v>1.976</v>
      </c>
      <c r="Q1056">
        <v>0.73629999999999995</v>
      </c>
      <c r="R1056">
        <v>1.2397</v>
      </c>
      <c r="T1056" t="s">
        <v>1695</v>
      </c>
      <c r="U1056">
        <v>1951.13</v>
      </c>
      <c r="V1056">
        <v>32.390964664531303</v>
      </c>
      <c r="W1056">
        <v>21.949310000000001</v>
      </c>
      <c r="Y1056" s="1">
        <v>42240</v>
      </c>
      <c r="Z1056">
        <v>425.93299999999999</v>
      </c>
      <c r="AB1056" s="1">
        <v>42272</v>
      </c>
      <c r="AC1056">
        <v>-2</v>
      </c>
    </row>
    <row r="1057" spans="2:29" x14ac:dyDescent="0.45">
      <c r="B1057" s="1">
        <v>42257</v>
      </c>
      <c r="C1057">
        <v>5.48</v>
      </c>
      <c r="E1057" s="1">
        <v>42293</v>
      </c>
      <c r="F1057">
        <v>79</v>
      </c>
      <c r="H1057" t="s">
        <v>1732</v>
      </c>
      <c r="I1057">
        <v>1.9923</v>
      </c>
      <c r="J1057">
        <v>0.67956240822066105</v>
      </c>
      <c r="L1057" s="1">
        <v>42250</v>
      </c>
      <c r="M1057">
        <v>25.61</v>
      </c>
      <c r="O1057" s="1">
        <v>42303</v>
      </c>
      <c r="P1057">
        <v>1.9923</v>
      </c>
      <c r="Q1057">
        <v>0.747</v>
      </c>
      <c r="R1057">
        <v>1.2453000000000001</v>
      </c>
      <c r="T1057" t="s">
        <v>1694</v>
      </c>
      <c r="U1057">
        <v>1948.86</v>
      </c>
      <c r="V1057">
        <v>32.305447524515998</v>
      </c>
      <c r="W1057">
        <v>22.308879999999998</v>
      </c>
      <c r="Y1057" s="1">
        <v>42237</v>
      </c>
      <c r="Z1057">
        <v>413.38900000000001</v>
      </c>
      <c r="AB1057" s="1">
        <v>42271</v>
      </c>
      <c r="AC1057">
        <v>-0.25</v>
      </c>
    </row>
    <row r="1058" spans="2:29" x14ac:dyDescent="0.45">
      <c r="B1058" s="1">
        <v>42256</v>
      </c>
      <c r="C1058">
        <v>5.49</v>
      </c>
      <c r="E1058" s="1">
        <v>42292</v>
      </c>
      <c r="F1058">
        <v>78.900000000000006</v>
      </c>
      <c r="H1058" t="s">
        <v>1731</v>
      </c>
      <c r="I1058">
        <v>2.0381999999999998</v>
      </c>
      <c r="J1058">
        <v>0.63827219898723297</v>
      </c>
      <c r="L1058" s="1">
        <v>42249</v>
      </c>
      <c r="M1058">
        <v>26.09</v>
      </c>
      <c r="O1058" s="1">
        <v>42300</v>
      </c>
      <c r="P1058">
        <v>2.0381999999999998</v>
      </c>
      <c r="Q1058">
        <v>0.76200000000000001</v>
      </c>
      <c r="R1058">
        <v>1.2762</v>
      </c>
      <c r="T1058" t="s">
        <v>1693</v>
      </c>
      <c r="U1058">
        <v>1913.85</v>
      </c>
      <c r="V1058">
        <v>36.070525636594802</v>
      </c>
      <c r="W1058">
        <v>26.492380000000001</v>
      </c>
      <c r="Y1058" s="1">
        <v>42236</v>
      </c>
      <c r="Z1058">
        <v>401.69200000000001</v>
      </c>
      <c r="AB1058" s="1">
        <v>42270</v>
      </c>
      <c r="AC1058">
        <v>-0.13</v>
      </c>
    </row>
    <row r="1059" spans="2:29" x14ac:dyDescent="0.45">
      <c r="B1059" s="1">
        <v>42255</v>
      </c>
      <c r="C1059">
        <v>5.58</v>
      </c>
      <c r="E1059" s="1">
        <v>42291</v>
      </c>
      <c r="F1059">
        <v>79.099999999999994</v>
      </c>
      <c r="H1059" t="s">
        <v>1730</v>
      </c>
      <c r="I1059">
        <v>1.9951000000000001</v>
      </c>
      <c r="J1059">
        <v>0.54619738495651404</v>
      </c>
      <c r="L1059" s="1">
        <v>42248</v>
      </c>
      <c r="M1059">
        <v>31.4</v>
      </c>
      <c r="O1059" s="1">
        <v>42299</v>
      </c>
      <c r="P1059">
        <v>1.9951000000000001</v>
      </c>
      <c r="Q1059">
        <v>0.72950000000000004</v>
      </c>
      <c r="R1059">
        <v>1.2656000000000001</v>
      </c>
      <c r="T1059" t="s">
        <v>1692</v>
      </c>
      <c r="U1059">
        <v>1972.18</v>
      </c>
      <c r="V1059">
        <v>34.482087960431997</v>
      </c>
      <c r="W1059">
        <v>22.738</v>
      </c>
      <c r="Y1059" s="1">
        <v>42235</v>
      </c>
      <c r="Z1059">
        <v>393.68099999999998</v>
      </c>
      <c r="AB1059" s="1">
        <v>42269</v>
      </c>
      <c r="AC1059">
        <v>0.4</v>
      </c>
    </row>
    <row r="1060" spans="2:29" x14ac:dyDescent="0.45">
      <c r="B1060" s="1">
        <v>42251</v>
      </c>
      <c r="C1060">
        <v>5.56</v>
      </c>
      <c r="E1060" s="1">
        <v>42290</v>
      </c>
      <c r="F1060">
        <v>79</v>
      </c>
      <c r="H1060" t="s">
        <v>1729</v>
      </c>
      <c r="I1060">
        <v>1.99</v>
      </c>
      <c r="J1060">
        <v>0.59217306029009298</v>
      </c>
      <c r="L1060" s="1">
        <v>42247</v>
      </c>
      <c r="M1060">
        <v>28.43</v>
      </c>
      <c r="O1060" s="1">
        <v>42298</v>
      </c>
      <c r="P1060">
        <v>1.99</v>
      </c>
      <c r="Q1060">
        <v>0.73199999999999998</v>
      </c>
      <c r="R1060">
        <v>1.258</v>
      </c>
      <c r="T1060" t="s">
        <v>1691</v>
      </c>
      <c r="U1060">
        <v>1988.87</v>
      </c>
      <c r="V1060">
        <v>37.479744845064303</v>
      </c>
      <c r="W1060">
        <v>21.381810000000002</v>
      </c>
      <c r="Y1060" s="1">
        <v>42234</v>
      </c>
      <c r="Z1060">
        <v>387.35899999999998</v>
      </c>
      <c r="AB1060" s="1">
        <v>42268</v>
      </c>
      <c r="AC1060">
        <v>0.32</v>
      </c>
    </row>
    <row r="1061" spans="2:29" x14ac:dyDescent="0.45">
      <c r="B1061" s="1">
        <v>42250</v>
      </c>
      <c r="C1061">
        <v>5.6</v>
      </c>
      <c r="E1061" s="1">
        <v>42289</v>
      </c>
      <c r="F1061">
        <v>78.5</v>
      </c>
      <c r="H1061" t="s">
        <v>1728</v>
      </c>
      <c r="I1061">
        <v>2.0314999999999999</v>
      </c>
      <c r="J1061">
        <v>0.45543954959284699</v>
      </c>
      <c r="L1061" s="1">
        <v>42244</v>
      </c>
      <c r="M1061">
        <v>26.05</v>
      </c>
      <c r="O1061" s="1">
        <v>42297</v>
      </c>
      <c r="P1061">
        <v>2.0314999999999999</v>
      </c>
      <c r="Q1061">
        <v>0.74050000000000005</v>
      </c>
      <c r="R1061">
        <v>1.2909999999999999</v>
      </c>
      <c r="T1061" t="s">
        <v>1690</v>
      </c>
      <c r="U1061">
        <v>1987.66</v>
      </c>
      <c r="V1061">
        <v>57.590579338372301</v>
      </c>
      <c r="W1061">
        <v>22.026309999999999</v>
      </c>
      <c r="Y1061" s="1">
        <v>42233</v>
      </c>
      <c r="Z1061">
        <v>382.154</v>
      </c>
      <c r="AB1061" s="1">
        <v>42265</v>
      </c>
      <c r="AC1061">
        <v>3.06</v>
      </c>
    </row>
    <row r="1062" spans="2:29" x14ac:dyDescent="0.45">
      <c r="B1062" s="1">
        <v>42249</v>
      </c>
      <c r="C1062">
        <v>5.74</v>
      </c>
      <c r="E1062" s="1">
        <v>42286</v>
      </c>
      <c r="F1062">
        <v>78.400000000000006</v>
      </c>
      <c r="H1062" t="s">
        <v>1727</v>
      </c>
      <c r="I1062">
        <v>1.9907999999999999</v>
      </c>
      <c r="J1062">
        <v>1.14332432698105</v>
      </c>
      <c r="L1062" s="1">
        <v>42243</v>
      </c>
      <c r="M1062">
        <v>26.1</v>
      </c>
      <c r="O1062" s="1">
        <v>42296</v>
      </c>
      <c r="P1062">
        <v>1.9907999999999999</v>
      </c>
      <c r="Q1062">
        <v>0.71299999999999997</v>
      </c>
      <c r="R1062">
        <v>1.2778</v>
      </c>
      <c r="T1062" t="s">
        <v>1689</v>
      </c>
      <c r="U1062">
        <v>1940.51</v>
      </c>
      <c r="V1062">
        <v>56.952568543362197</v>
      </c>
      <c r="W1062">
        <v>25.18863</v>
      </c>
      <c r="Y1062" s="1">
        <v>42230</v>
      </c>
      <c r="Z1062">
        <v>380.31</v>
      </c>
      <c r="AB1062" s="1">
        <v>42264</v>
      </c>
      <c r="AC1062">
        <v>1.88</v>
      </c>
    </row>
    <row r="1063" spans="2:29" x14ac:dyDescent="0.45">
      <c r="B1063" s="1">
        <v>42248</v>
      </c>
      <c r="C1063">
        <v>5.8</v>
      </c>
      <c r="E1063" s="1">
        <v>42285</v>
      </c>
      <c r="F1063">
        <v>81.099999999999994</v>
      </c>
      <c r="H1063" t="s">
        <v>1726</v>
      </c>
      <c r="I1063">
        <v>1.9970000000000001</v>
      </c>
      <c r="J1063">
        <v>1.2243399582359999</v>
      </c>
      <c r="L1063" s="1">
        <v>42242</v>
      </c>
      <c r="M1063">
        <v>30.32</v>
      </c>
      <c r="O1063" s="1">
        <v>42293</v>
      </c>
      <c r="P1063">
        <v>1.9970000000000001</v>
      </c>
      <c r="Q1063">
        <v>0.72899999999999998</v>
      </c>
      <c r="R1063">
        <v>1.268</v>
      </c>
      <c r="T1063" t="s">
        <v>1688</v>
      </c>
      <c r="U1063">
        <v>1867.61</v>
      </c>
      <c r="V1063">
        <v>18.957715054969601</v>
      </c>
      <c r="W1063">
        <v>29.949190000000002</v>
      </c>
      <c r="Y1063" s="1">
        <v>42229</v>
      </c>
      <c r="Z1063">
        <v>381.73200000000003</v>
      </c>
      <c r="AB1063" s="1">
        <v>42263</v>
      </c>
      <c r="AC1063">
        <v>1.25</v>
      </c>
    </row>
    <row r="1064" spans="2:29" x14ac:dyDescent="0.45">
      <c r="B1064" s="1">
        <v>42247</v>
      </c>
      <c r="C1064">
        <v>5.65</v>
      </c>
      <c r="E1064" s="1">
        <v>42284</v>
      </c>
      <c r="F1064">
        <v>80</v>
      </c>
      <c r="H1064" t="s">
        <v>1725</v>
      </c>
      <c r="I1064">
        <v>1.97</v>
      </c>
      <c r="J1064">
        <v>1.15520975728797</v>
      </c>
      <c r="L1064" s="1">
        <v>42241</v>
      </c>
      <c r="M1064">
        <v>36.020000000000003</v>
      </c>
      <c r="O1064" s="1">
        <v>42292</v>
      </c>
      <c r="P1064">
        <v>1.97</v>
      </c>
      <c r="Q1064">
        <v>0.71350000000000002</v>
      </c>
      <c r="R1064">
        <v>1.2565</v>
      </c>
      <c r="T1064" t="s">
        <v>1687</v>
      </c>
      <c r="U1064">
        <v>1893.21</v>
      </c>
      <c r="V1064">
        <v>22.366821641824501</v>
      </c>
      <c r="W1064">
        <v>32.21069</v>
      </c>
      <c r="Y1064" s="1">
        <v>42228</v>
      </c>
      <c r="Z1064">
        <v>379.65600000000001</v>
      </c>
      <c r="AB1064" s="1">
        <v>42262</v>
      </c>
      <c r="AC1064">
        <v>1.94</v>
      </c>
    </row>
    <row r="1065" spans="2:29" x14ac:dyDescent="0.45">
      <c r="B1065" s="1">
        <v>42244</v>
      </c>
      <c r="C1065">
        <v>5.71</v>
      </c>
      <c r="E1065" s="1">
        <v>42283</v>
      </c>
      <c r="F1065">
        <v>80.099999999999994</v>
      </c>
      <c r="H1065" t="s">
        <v>1724</v>
      </c>
      <c r="I1065">
        <v>1.909</v>
      </c>
      <c r="J1065">
        <v>0.74503579332360803</v>
      </c>
      <c r="L1065" s="1">
        <v>42240</v>
      </c>
      <c r="M1065">
        <v>40.74</v>
      </c>
      <c r="O1065" s="1">
        <v>42291</v>
      </c>
      <c r="P1065">
        <v>1.909</v>
      </c>
      <c r="Q1065">
        <v>0.66349999999999998</v>
      </c>
      <c r="R1065">
        <v>1.2455000000000001</v>
      </c>
      <c r="T1065" t="s">
        <v>1686</v>
      </c>
      <c r="U1065">
        <v>1970.89</v>
      </c>
      <c r="V1065">
        <v>21.522159296148999</v>
      </c>
      <c r="W1065">
        <v>22.891380000000002</v>
      </c>
      <c r="Y1065" s="1">
        <v>42227</v>
      </c>
      <c r="Z1065">
        <v>377.50400000000002</v>
      </c>
      <c r="AB1065" s="1">
        <v>42261</v>
      </c>
      <c r="AC1065">
        <v>3.1</v>
      </c>
    </row>
    <row r="1066" spans="2:29" x14ac:dyDescent="0.45">
      <c r="B1066" s="1">
        <v>42243</v>
      </c>
      <c r="C1066">
        <v>5.77</v>
      </c>
      <c r="E1066" s="1">
        <v>42282</v>
      </c>
      <c r="F1066">
        <v>81.099999999999994</v>
      </c>
      <c r="H1066" t="s">
        <v>1723</v>
      </c>
      <c r="I1066">
        <v>2.0125000000000002</v>
      </c>
      <c r="J1066">
        <v>0.66686049265694802</v>
      </c>
      <c r="L1066" s="1">
        <v>42237</v>
      </c>
      <c r="M1066">
        <v>28.03</v>
      </c>
      <c r="O1066" s="1">
        <v>42290</v>
      </c>
      <c r="P1066">
        <v>2.0125000000000002</v>
      </c>
      <c r="Q1066">
        <v>0.73350000000000004</v>
      </c>
      <c r="R1066">
        <v>1.2789999999999999</v>
      </c>
      <c r="T1066" t="s">
        <v>1685</v>
      </c>
      <c r="U1066">
        <v>2035.73</v>
      </c>
      <c r="V1066">
        <v>18.0172245642235</v>
      </c>
      <c r="W1066">
        <v>17.098379999999999</v>
      </c>
      <c r="Y1066" s="1">
        <v>42226</v>
      </c>
      <c r="Z1066">
        <v>368.79700000000003</v>
      </c>
      <c r="AB1066" s="1">
        <v>42258</v>
      </c>
      <c r="AC1066">
        <v>2.44</v>
      </c>
    </row>
    <row r="1067" spans="2:29" x14ac:dyDescent="0.45">
      <c r="B1067" s="1">
        <v>42242</v>
      </c>
      <c r="C1067">
        <v>5.83</v>
      </c>
      <c r="E1067" s="1">
        <v>42279</v>
      </c>
      <c r="F1067">
        <v>82.1</v>
      </c>
      <c r="H1067" t="s">
        <v>1722</v>
      </c>
      <c r="I1067">
        <v>2.0720000000000001</v>
      </c>
      <c r="J1067">
        <v>0.42835684111886602</v>
      </c>
      <c r="L1067" s="1">
        <v>42236</v>
      </c>
      <c r="M1067">
        <v>19.14</v>
      </c>
      <c r="O1067" s="1">
        <v>42289</v>
      </c>
      <c r="P1067">
        <v>2.0720000000000001</v>
      </c>
      <c r="Q1067">
        <v>0.76500000000000001</v>
      </c>
      <c r="R1067">
        <v>1.3069999999999999</v>
      </c>
      <c r="T1067" t="s">
        <v>1684</v>
      </c>
      <c r="U1067">
        <v>2079.61</v>
      </c>
      <c r="V1067">
        <v>10.072288634470199</v>
      </c>
      <c r="W1067">
        <v>13.258190000000001</v>
      </c>
      <c r="Y1067" s="1">
        <v>42223</v>
      </c>
      <c r="Z1067">
        <v>371.017</v>
      </c>
      <c r="AB1067" s="1">
        <v>42257</v>
      </c>
      <c r="AC1067">
        <v>1.4</v>
      </c>
    </row>
    <row r="1068" spans="2:29" x14ac:dyDescent="0.45">
      <c r="B1068" s="1">
        <v>42241</v>
      </c>
      <c r="C1068">
        <v>5.79</v>
      </c>
      <c r="E1068" s="1">
        <v>42278</v>
      </c>
      <c r="F1068">
        <v>81.900000000000006</v>
      </c>
      <c r="H1068" t="s">
        <v>1721</v>
      </c>
      <c r="I1068">
        <v>2.0714999999999999</v>
      </c>
      <c r="J1068">
        <v>0.55667092313741995</v>
      </c>
      <c r="L1068" s="1">
        <v>42235</v>
      </c>
      <c r="M1068">
        <v>15.25</v>
      </c>
      <c r="O1068" s="1">
        <v>42286</v>
      </c>
      <c r="P1068">
        <v>2.0714999999999999</v>
      </c>
      <c r="Q1068">
        <v>0.76600000000000001</v>
      </c>
      <c r="R1068">
        <v>1.3055000000000001</v>
      </c>
      <c r="T1068" t="s">
        <v>1683</v>
      </c>
      <c r="U1068">
        <v>2096.92</v>
      </c>
      <c r="V1068">
        <v>6.1786514892539897</v>
      </c>
      <c r="W1068">
        <v>12.02481</v>
      </c>
      <c r="Y1068" s="1">
        <v>42222</v>
      </c>
      <c r="Z1068">
        <v>367.93700000000001</v>
      </c>
      <c r="AB1068" s="1">
        <v>42256</v>
      </c>
      <c r="AC1068">
        <v>1</v>
      </c>
    </row>
    <row r="1069" spans="2:29" x14ac:dyDescent="0.45">
      <c r="B1069" s="1">
        <v>42240</v>
      </c>
      <c r="C1069">
        <v>5.91</v>
      </c>
      <c r="E1069" s="1">
        <v>42277</v>
      </c>
      <c r="F1069">
        <v>82.8</v>
      </c>
      <c r="H1069" t="s">
        <v>1720</v>
      </c>
      <c r="I1069">
        <v>2.09</v>
      </c>
      <c r="J1069">
        <v>0.68127047981449196</v>
      </c>
      <c r="L1069" s="1">
        <v>42234</v>
      </c>
      <c r="M1069">
        <v>13.79</v>
      </c>
      <c r="O1069" s="1">
        <v>42285</v>
      </c>
      <c r="P1069">
        <v>2.09</v>
      </c>
      <c r="Q1069">
        <v>0.76200000000000001</v>
      </c>
      <c r="R1069">
        <v>1.3280000000000001</v>
      </c>
      <c r="T1069" t="s">
        <v>1682</v>
      </c>
      <c r="U1069">
        <v>2102.44</v>
      </c>
      <c r="V1069">
        <v>4.7045835980946498</v>
      </c>
      <c r="W1069">
        <v>11.458310000000001</v>
      </c>
      <c r="Y1069" s="1">
        <v>42221</v>
      </c>
      <c r="Z1069">
        <v>355.50200000000001</v>
      </c>
      <c r="AB1069" s="1">
        <v>42255</v>
      </c>
      <c r="AC1069">
        <v>2.75</v>
      </c>
    </row>
    <row r="1070" spans="2:29" x14ac:dyDescent="0.45">
      <c r="B1070" s="1">
        <v>42237</v>
      </c>
      <c r="C1070">
        <v>5.56</v>
      </c>
      <c r="E1070" s="1">
        <v>42276</v>
      </c>
      <c r="F1070">
        <v>83.5</v>
      </c>
      <c r="H1070" t="s">
        <v>1719</v>
      </c>
      <c r="I1070">
        <v>2.0499999999999998</v>
      </c>
      <c r="J1070">
        <v>0.850585514023525</v>
      </c>
      <c r="L1070" s="1">
        <v>42233</v>
      </c>
      <c r="M1070">
        <v>13.02</v>
      </c>
      <c r="O1070" s="1">
        <v>42284</v>
      </c>
      <c r="P1070">
        <v>2.0499999999999998</v>
      </c>
      <c r="Q1070">
        <v>0.749</v>
      </c>
      <c r="R1070">
        <v>1.3009999999999999</v>
      </c>
      <c r="T1070" t="s">
        <v>1681</v>
      </c>
      <c r="U1070">
        <v>2091.54</v>
      </c>
      <c r="V1070">
        <v>9.3520813186952392</v>
      </c>
      <c r="W1070">
        <v>11.49588</v>
      </c>
      <c r="Y1070" s="1">
        <v>42220</v>
      </c>
      <c r="Z1070">
        <v>357.46899999999999</v>
      </c>
      <c r="AB1070" s="1">
        <v>42254</v>
      </c>
      <c r="AC1070">
        <v>4.75</v>
      </c>
    </row>
    <row r="1071" spans="2:29" x14ac:dyDescent="0.45">
      <c r="B1071" s="1">
        <v>42236</v>
      </c>
      <c r="C1071">
        <v>5.38</v>
      </c>
      <c r="E1071" s="1">
        <v>42275</v>
      </c>
      <c r="F1071">
        <v>82</v>
      </c>
      <c r="H1071" t="s">
        <v>1718</v>
      </c>
      <c r="I1071">
        <v>2.0215000000000001</v>
      </c>
      <c r="J1071">
        <v>0.83585253882886901</v>
      </c>
      <c r="L1071" s="1">
        <v>42230</v>
      </c>
      <c r="M1071">
        <v>12.83</v>
      </c>
      <c r="O1071" s="1">
        <v>42283</v>
      </c>
      <c r="P1071">
        <v>2.0215000000000001</v>
      </c>
      <c r="Q1071">
        <v>0.72599999999999998</v>
      </c>
      <c r="R1071">
        <v>1.2955000000000001</v>
      </c>
      <c r="T1071" t="s">
        <v>1680</v>
      </c>
      <c r="U1071">
        <v>2083.39</v>
      </c>
      <c r="V1071">
        <v>14.8592140558073</v>
      </c>
      <c r="W1071">
        <v>11.997999999999999</v>
      </c>
      <c r="Y1071" s="1">
        <v>42219</v>
      </c>
      <c r="Z1071">
        <v>355.589</v>
      </c>
      <c r="AB1071" s="1">
        <v>42251</v>
      </c>
      <c r="AC1071">
        <v>4.75</v>
      </c>
    </row>
    <row r="1072" spans="2:29" x14ac:dyDescent="0.45">
      <c r="B1072" s="1">
        <v>42235</v>
      </c>
      <c r="C1072">
        <v>5.26</v>
      </c>
      <c r="E1072" s="1">
        <v>42272</v>
      </c>
      <c r="F1072">
        <v>80.3</v>
      </c>
      <c r="H1072" t="s">
        <v>1717</v>
      </c>
      <c r="I1072">
        <v>2.0518000000000001</v>
      </c>
      <c r="J1072">
        <v>0.75123328600375505</v>
      </c>
      <c r="L1072" s="1">
        <v>42229</v>
      </c>
      <c r="M1072">
        <v>13.49</v>
      </c>
      <c r="O1072" s="1">
        <v>42282</v>
      </c>
      <c r="P1072">
        <v>2.0518000000000001</v>
      </c>
      <c r="Q1072">
        <v>0.73939999999999995</v>
      </c>
      <c r="R1072">
        <v>1.3124</v>
      </c>
      <c r="T1072" t="s">
        <v>1679</v>
      </c>
      <c r="U1072">
        <v>2086.0500000000002</v>
      </c>
      <c r="V1072">
        <v>15.0981824765898</v>
      </c>
      <c r="W1072">
        <v>12.06981</v>
      </c>
      <c r="Y1072" s="1">
        <v>42216</v>
      </c>
      <c r="Z1072">
        <v>353.46199999999999</v>
      </c>
      <c r="AB1072" s="1">
        <v>42250</v>
      </c>
      <c r="AC1072">
        <v>5.94</v>
      </c>
    </row>
    <row r="1073" spans="2:29" x14ac:dyDescent="0.45">
      <c r="B1073" s="1">
        <v>42234</v>
      </c>
      <c r="C1073">
        <v>5.29</v>
      </c>
      <c r="E1073" s="1">
        <v>42271</v>
      </c>
      <c r="F1073">
        <v>82</v>
      </c>
      <c r="H1073" t="s">
        <v>1716</v>
      </c>
      <c r="I1073">
        <v>1.9812000000000001</v>
      </c>
      <c r="J1073">
        <v>0.61292445157077302</v>
      </c>
      <c r="L1073" s="1">
        <v>42228</v>
      </c>
      <c r="M1073">
        <v>13.61</v>
      </c>
      <c r="O1073" s="1">
        <v>42279</v>
      </c>
      <c r="P1073">
        <v>1.9812000000000001</v>
      </c>
      <c r="Q1073">
        <v>0.70630000000000004</v>
      </c>
      <c r="R1073">
        <v>1.2748999999999999</v>
      </c>
      <c r="T1073" t="s">
        <v>1678</v>
      </c>
      <c r="U1073">
        <v>2084.0700000000002</v>
      </c>
      <c r="V1073">
        <v>16.360651522969501</v>
      </c>
      <c r="W1073">
        <v>11.97738</v>
      </c>
      <c r="Y1073" s="1">
        <v>42215</v>
      </c>
      <c r="Z1073">
        <v>355.84</v>
      </c>
      <c r="AB1073" s="1">
        <v>42249</v>
      </c>
      <c r="AC1073">
        <v>4.88</v>
      </c>
    </row>
    <row r="1074" spans="2:29" x14ac:dyDescent="0.45">
      <c r="B1074" s="1">
        <v>42233</v>
      </c>
      <c r="C1074">
        <v>5.32</v>
      </c>
      <c r="E1074" s="1">
        <v>42270</v>
      </c>
      <c r="F1074">
        <v>79.969899999999996</v>
      </c>
      <c r="H1074" t="s">
        <v>1715</v>
      </c>
      <c r="I1074">
        <v>2.0236999999999998</v>
      </c>
      <c r="J1074">
        <v>0.83301643641247103</v>
      </c>
      <c r="L1074" s="1">
        <v>42227</v>
      </c>
      <c r="M1074">
        <v>13.71</v>
      </c>
      <c r="O1074" s="1">
        <v>42278</v>
      </c>
      <c r="P1074">
        <v>2.0236999999999998</v>
      </c>
      <c r="Q1074">
        <v>0.77600000000000002</v>
      </c>
      <c r="R1074">
        <v>1.2477</v>
      </c>
      <c r="T1074" t="s">
        <v>1677</v>
      </c>
      <c r="U1074">
        <v>2104.1799999999998</v>
      </c>
      <c r="V1074">
        <v>14.2352049059084</v>
      </c>
      <c r="W1074">
        <v>10.37588</v>
      </c>
      <c r="Y1074" s="1">
        <v>42214</v>
      </c>
      <c r="Z1074">
        <v>352.78899999999999</v>
      </c>
      <c r="AB1074" s="1">
        <v>42248</v>
      </c>
      <c r="AC1074">
        <v>4</v>
      </c>
    </row>
    <row r="1075" spans="2:29" x14ac:dyDescent="0.45">
      <c r="B1075" s="1">
        <v>42230</v>
      </c>
      <c r="C1075">
        <v>5.23</v>
      </c>
      <c r="E1075" s="1">
        <v>42269</v>
      </c>
      <c r="F1075">
        <v>80.3</v>
      </c>
      <c r="H1075" t="s">
        <v>1714</v>
      </c>
      <c r="I1075">
        <v>2.0026999999999999</v>
      </c>
      <c r="J1075">
        <v>0.81735694976756201</v>
      </c>
      <c r="L1075" s="1">
        <v>42226</v>
      </c>
      <c r="M1075">
        <v>12.23</v>
      </c>
      <c r="O1075" s="1">
        <v>42277</v>
      </c>
      <c r="P1075">
        <v>2.0026999999999999</v>
      </c>
      <c r="Q1075">
        <v>0.74839999999999995</v>
      </c>
      <c r="R1075">
        <v>1.2543</v>
      </c>
      <c r="T1075" t="s">
        <v>1676</v>
      </c>
      <c r="U1075">
        <v>2077.5700000000002</v>
      </c>
      <c r="V1075">
        <v>7.1856950872657404</v>
      </c>
      <c r="W1075">
        <v>11.82169</v>
      </c>
      <c r="Y1075" s="1">
        <v>42213</v>
      </c>
      <c r="Z1075">
        <v>361.34199999999998</v>
      </c>
      <c r="AB1075" s="1">
        <v>42247</v>
      </c>
      <c r="AC1075">
        <v>5.5</v>
      </c>
    </row>
    <row r="1076" spans="2:29" x14ac:dyDescent="0.45">
      <c r="B1076" s="1">
        <v>42229</v>
      </c>
      <c r="C1076">
        <v>5.35</v>
      </c>
      <c r="E1076" s="1">
        <v>42268</v>
      </c>
      <c r="F1076">
        <v>79.5</v>
      </c>
      <c r="H1076" t="s">
        <v>1713</v>
      </c>
      <c r="I1076">
        <v>1.9968999999999999</v>
      </c>
      <c r="J1076">
        <v>0.73103059671489201</v>
      </c>
      <c r="L1076" s="1">
        <v>42223</v>
      </c>
      <c r="M1076">
        <v>13.39</v>
      </c>
      <c r="O1076" s="1">
        <v>42276</v>
      </c>
      <c r="P1076">
        <v>1.9968999999999999</v>
      </c>
      <c r="Q1076">
        <v>0.74929999999999997</v>
      </c>
      <c r="R1076">
        <v>1.2476</v>
      </c>
      <c r="T1076" t="s">
        <v>1675</v>
      </c>
      <c r="U1076">
        <v>2083.56</v>
      </c>
      <c r="V1076">
        <v>7.1802199854263504</v>
      </c>
      <c r="W1076">
        <v>11.81363</v>
      </c>
      <c r="Y1076" s="1">
        <v>42212</v>
      </c>
      <c r="Z1076">
        <v>370.30900000000003</v>
      </c>
      <c r="AB1076" s="1">
        <v>42244</v>
      </c>
      <c r="AC1076">
        <v>5.75</v>
      </c>
    </row>
    <row r="1077" spans="2:29" x14ac:dyDescent="0.45">
      <c r="B1077" s="1">
        <v>42228</v>
      </c>
      <c r="C1077">
        <v>5.41</v>
      </c>
      <c r="E1077" s="1">
        <v>42265</v>
      </c>
      <c r="F1077">
        <v>80.0441</v>
      </c>
      <c r="H1077" t="s">
        <v>1712</v>
      </c>
      <c r="I1077">
        <v>2.0554999999999999</v>
      </c>
      <c r="J1077">
        <v>0.78178961364295396</v>
      </c>
      <c r="L1077" s="1">
        <v>42222</v>
      </c>
      <c r="M1077">
        <v>13.77</v>
      </c>
      <c r="O1077" s="1">
        <v>42275</v>
      </c>
      <c r="P1077">
        <v>2.0554999999999999</v>
      </c>
      <c r="Q1077">
        <v>0.76770000000000005</v>
      </c>
      <c r="R1077">
        <v>1.2878000000000001</v>
      </c>
      <c r="T1077" t="s">
        <v>1674</v>
      </c>
      <c r="U1077">
        <v>2099.84</v>
      </c>
      <c r="V1077">
        <v>4.4815718087859802</v>
      </c>
      <c r="W1077">
        <v>10.9255</v>
      </c>
      <c r="Y1077" s="1">
        <v>42209</v>
      </c>
      <c r="Z1077">
        <v>363.80500000000001</v>
      </c>
      <c r="AB1077" s="1">
        <v>42243</v>
      </c>
      <c r="AC1077">
        <v>6.75</v>
      </c>
    </row>
    <row r="1078" spans="2:29" x14ac:dyDescent="0.45">
      <c r="B1078" s="1">
        <v>42227</v>
      </c>
      <c r="C1078">
        <v>5.33</v>
      </c>
      <c r="E1078" s="1">
        <v>42264</v>
      </c>
      <c r="F1078">
        <v>81</v>
      </c>
      <c r="H1078" t="s">
        <v>1711</v>
      </c>
      <c r="I1078">
        <v>2.1429999999999998</v>
      </c>
      <c r="J1078">
        <v>0.63702040783635805</v>
      </c>
      <c r="L1078" s="1">
        <v>42221</v>
      </c>
      <c r="M1078">
        <v>12.51</v>
      </c>
      <c r="O1078" s="1">
        <v>42272</v>
      </c>
      <c r="P1078">
        <v>2.1429999999999998</v>
      </c>
      <c r="Q1078">
        <v>0.79379999999999995</v>
      </c>
      <c r="R1078">
        <v>1.3492</v>
      </c>
      <c r="T1078" t="s">
        <v>1673</v>
      </c>
      <c r="U1078">
        <v>2093.3200000000002</v>
      </c>
      <c r="V1078">
        <v>2.01702383956553</v>
      </c>
      <c r="W1078">
        <v>11.167</v>
      </c>
      <c r="Y1078" s="1">
        <v>42208</v>
      </c>
      <c r="Z1078">
        <v>355.63799999999998</v>
      </c>
      <c r="AB1078" s="1">
        <v>42242</v>
      </c>
      <c r="AC1078">
        <v>5.31</v>
      </c>
    </row>
    <row r="1079" spans="2:29" x14ac:dyDescent="0.45">
      <c r="B1079" s="1">
        <v>42226</v>
      </c>
      <c r="C1079">
        <v>5.17</v>
      </c>
      <c r="E1079" s="1">
        <v>42263</v>
      </c>
      <c r="F1079">
        <v>83.1</v>
      </c>
      <c r="H1079" t="s">
        <v>1710</v>
      </c>
      <c r="I1079">
        <v>2.125</v>
      </c>
      <c r="J1079">
        <v>0.75752666619730402</v>
      </c>
      <c r="L1079" s="1">
        <v>42220</v>
      </c>
      <c r="M1079">
        <v>13</v>
      </c>
      <c r="O1079" s="1">
        <v>42271</v>
      </c>
      <c r="P1079">
        <v>2.125</v>
      </c>
      <c r="Q1079">
        <v>0.7843</v>
      </c>
      <c r="R1079">
        <v>1.3407</v>
      </c>
      <c r="T1079" t="s">
        <v>1672</v>
      </c>
      <c r="U1079">
        <v>2098.04</v>
      </c>
      <c r="V1079">
        <v>7.4860723264181903</v>
      </c>
      <c r="W1079">
        <v>10.740690000000001</v>
      </c>
      <c r="Y1079" s="1">
        <v>42207</v>
      </c>
      <c r="Z1079">
        <v>354.815</v>
      </c>
      <c r="AB1079" s="1">
        <v>42241</v>
      </c>
      <c r="AC1079">
        <v>6.44</v>
      </c>
    </row>
    <row r="1080" spans="2:29" x14ac:dyDescent="0.45">
      <c r="B1080" s="1">
        <v>42223</v>
      </c>
      <c r="C1080">
        <v>5.13</v>
      </c>
      <c r="E1080" s="1">
        <v>42262</v>
      </c>
      <c r="F1080">
        <v>83.4</v>
      </c>
      <c r="H1080" t="s">
        <v>1709</v>
      </c>
      <c r="I1080">
        <v>2.1505000000000001</v>
      </c>
      <c r="J1080">
        <v>0.81069279014926698</v>
      </c>
      <c r="L1080" s="1">
        <v>42219</v>
      </c>
      <c r="M1080">
        <v>12.56</v>
      </c>
      <c r="O1080" s="1">
        <v>42270</v>
      </c>
      <c r="P1080">
        <v>2.1505000000000001</v>
      </c>
      <c r="Q1080">
        <v>0.79800000000000004</v>
      </c>
      <c r="R1080">
        <v>1.3525</v>
      </c>
      <c r="T1080" t="s">
        <v>1671</v>
      </c>
      <c r="U1080">
        <v>2103.84</v>
      </c>
      <c r="V1080">
        <v>10.7995655313771</v>
      </c>
      <c r="W1080">
        <v>10.10988</v>
      </c>
      <c r="Y1080" s="1">
        <v>42206</v>
      </c>
      <c r="Z1080">
        <v>344.74400000000003</v>
      </c>
      <c r="AB1080" s="1">
        <v>42240</v>
      </c>
      <c r="AC1080">
        <v>7</v>
      </c>
    </row>
    <row r="1081" spans="2:29" x14ac:dyDescent="0.45">
      <c r="B1081" s="1">
        <v>42222</v>
      </c>
      <c r="C1081">
        <v>5.28</v>
      </c>
      <c r="E1081" s="1">
        <v>42261</v>
      </c>
      <c r="F1081">
        <v>81.289100000000005</v>
      </c>
      <c r="H1081" t="s">
        <v>1708</v>
      </c>
      <c r="I1081">
        <v>2.1385000000000001</v>
      </c>
      <c r="J1081">
        <v>0.95538389317244299</v>
      </c>
      <c r="L1081" s="1">
        <v>42216</v>
      </c>
      <c r="M1081">
        <v>12.12</v>
      </c>
      <c r="O1081" s="1">
        <v>42269</v>
      </c>
      <c r="P1081">
        <v>2.1385000000000001</v>
      </c>
      <c r="Q1081">
        <v>0.78949999999999998</v>
      </c>
      <c r="R1081">
        <v>1.349</v>
      </c>
      <c r="T1081" t="s">
        <v>1670</v>
      </c>
      <c r="U1081">
        <v>2108.63</v>
      </c>
      <c r="V1081">
        <v>12.8450839111068</v>
      </c>
      <c r="W1081">
        <v>9.9543750000000006</v>
      </c>
      <c r="Y1081" s="1">
        <v>42205</v>
      </c>
      <c r="Z1081">
        <v>338.70299999999997</v>
      </c>
      <c r="AB1081" s="1">
        <v>42237</v>
      </c>
      <c r="AC1081">
        <v>7.69</v>
      </c>
    </row>
    <row r="1082" spans="2:29" x14ac:dyDescent="0.45">
      <c r="B1082" s="1">
        <v>42221</v>
      </c>
      <c r="C1082">
        <v>5.28</v>
      </c>
      <c r="E1082" s="1">
        <v>42258</v>
      </c>
      <c r="F1082">
        <v>83.895200000000003</v>
      </c>
      <c r="H1082" t="s">
        <v>1707</v>
      </c>
      <c r="I1082">
        <v>2.206</v>
      </c>
      <c r="J1082">
        <v>0.95769430578516701</v>
      </c>
      <c r="L1082" s="1">
        <v>42215</v>
      </c>
      <c r="M1082">
        <v>12.13</v>
      </c>
      <c r="O1082" s="1">
        <v>42268</v>
      </c>
      <c r="P1082">
        <v>2.206</v>
      </c>
      <c r="Q1082">
        <v>0.82599999999999996</v>
      </c>
      <c r="R1082">
        <v>1.38</v>
      </c>
      <c r="T1082" t="s">
        <v>1669</v>
      </c>
      <c r="U1082">
        <v>2108.5700000000002</v>
      </c>
      <c r="V1082">
        <v>17.459518515770402</v>
      </c>
      <c r="W1082">
        <v>10.445130000000001</v>
      </c>
      <c r="Y1082" s="1">
        <v>42202</v>
      </c>
      <c r="Z1082">
        <v>338.38200000000001</v>
      </c>
      <c r="AB1082" s="1">
        <v>42236</v>
      </c>
      <c r="AC1082">
        <v>8.1300000000000008</v>
      </c>
    </row>
    <row r="1083" spans="2:29" x14ac:dyDescent="0.45">
      <c r="B1083" s="1">
        <v>42220</v>
      </c>
      <c r="C1083">
        <v>5.32</v>
      </c>
      <c r="E1083" s="1">
        <v>42257</v>
      </c>
      <c r="F1083">
        <v>83.865399999999994</v>
      </c>
      <c r="H1083" t="s">
        <v>1706</v>
      </c>
      <c r="I1083">
        <v>2.1650999999999998</v>
      </c>
      <c r="J1083">
        <v>1.3008160771864199</v>
      </c>
      <c r="L1083" s="1">
        <v>42214</v>
      </c>
      <c r="M1083">
        <v>12.5</v>
      </c>
      <c r="O1083" s="1">
        <v>42265</v>
      </c>
      <c r="P1083">
        <v>2.1650999999999998</v>
      </c>
      <c r="Q1083">
        <v>0.80300000000000005</v>
      </c>
      <c r="R1083">
        <v>1.3621000000000001</v>
      </c>
      <c r="T1083" t="s">
        <v>1668</v>
      </c>
      <c r="U1083">
        <v>2093.25</v>
      </c>
      <c r="V1083">
        <v>16.354199561816898</v>
      </c>
      <c r="W1083">
        <v>11.49338</v>
      </c>
      <c r="Y1083" s="1">
        <v>42201</v>
      </c>
      <c r="Z1083">
        <v>337.54700000000003</v>
      </c>
      <c r="AB1083" s="1">
        <v>42235</v>
      </c>
      <c r="AC1083">
        <v>7.81</v>
      </c>
    </row>
    <row r="1084" spans="2:29" x14ac:dyDescent="0.45">
      <c r="B1084" s="1">
        <v>42219</v>
      </c>
      <c r="C1084">
        <v>5.4</v>
      </c>
      <c r="E1084" s="1">
        <v>42256</v>
      </c>
      <c r="F1084">
        <v>85.5</v>
      </c>
      <c r="H1084" t="s">
        <v>1705</v>
      </c>
      <c r="I1084">
        <v>2.2113</v>
      </c>
      <c r="J1084">
        <v>1.2489156363288401</v>
      </c>
      <c r="L1084" s="1">
        <v>42213</v>
      </c>
      <c r="M1084">
        <v>13.44</v>
      </c>
      <c r="O1084" s="1">
        <v>42264</v>
      </c>
      <c r="P1084">
        <v>2.2113</v>
      </c>
      <c r="Q1084">
        <v>0.8115</v>
      </c>
      <c r="R1084">
        <v>1.3997999999999999</v>
      </c>
      <c r="T1084" t="s">
        <v>1667</v>
      </c>
      <c r="U1084">
        <v>2067.64</v>
      </c>
      <c r="V1084">
        <v>5.5649008723080904</v>
      </c>
      <c r="W1084">
        <v>13.63663</v>
      </c>
      <c r="Y1084" s="1">
        <v>42200</v>
      </c>
      <c r="Z1084">
        <v>344.90800000000002</v>
      </c>
      <c r="AB1084" s="1">
        <v>42234</v>
      </c>
      <c r="AC1084">
        <v>7.2</v>
      </c>
    </row>
    <row r="1085" spans="2:29" x14ac:dyDescent="0.45">
      <c r="B1085" s="1">
        <v>42216</v>
      </c>
      <c r="C1085">
        <v>5.36</v>
      </c>
      <c r="E1085" s="1">
        <v>42255</v>
      </c>
      <c r="F1085">
        <v>85.2</v>
      </c>
      <c r="H1085" t="s">
        <v>1704</v>
      </c>
      <c r="I1085">
        <v>2.3079999999999998</v>
      </c>
      <c r="J1085">
        <v>0.82300870793287195</v>
      </c>
      <c r="L1085" s="1">
        <v>42212</v>
      </c>
      <c r="M1085">
        <v>15.6</v>
      </c>
      <c r="O1085" s="1">
        <v>42263</v>
      </c>
      <c r="P1085">
        <v>2.3079999999999998</v>
      </c>
      <c r="Q1085">
        <v>0.91800000000000004</v>
      </c>
      <c r="R1085">
        <v>1.39</v>
      </c>
      <c r="T1085" t="s">
        <v>1666</v>
      </c>
      <c r="U1085">
        <v>2079.65</v>
      </c>
      <c r="V1085">
        <v>5.7827050079233704</v>
      </c>
      <c r="W1085">
        <v>11.935499999999999</v>
      </c>
      <c r="Y1085" s="1">
        <v>42199</v>
      </c>
      <c r="Z1085">
        <v>343.52300000000002</v>
      </c>
      <c r="AB1085" s="1">
        <v>42233</v>
      </c>
      <c r="AC1085">
        <v>7.41</v>
      </c>
    </row>
    <row r="1086" spans="2:29" x14ac:dyDescent="0.45">
      <c r="B1086" s="1">
        <v>42215</v>
      </c>
      <c r="C1086">
        <v>5.22</v>
      </c>
      <c r="E1086" s="1">
        <v>42254</v>
      </c>
      <c r="F1086">
        <v>85</v>
      </c>
      <c r="H1086" t="s">
        <v>1703</v>
      </c>
      <c r="I1086">
        <v>2.3075000000000001</v>
      </c>
      <c r="J1086">
        <v>0.80133326400443505</v>
      </c>
      <c r="L1086" s="1">
        <v>42209</v>
      </c>
      <c r="M1086">
        <v>13.74</v>
      </c>
      <c r="O1086" s="1">
        <v>42262</v>
      </c>
      <c r="P1086">
        <v>2.3075000000000001</v>
      </c>
      <c r="Q1086">
        <v>0.91879999999999995</v>
      </c>
      <c r="R1086">
        <v>1.3887</v>
      </c>
      <c r="T1086" t="s">
        <v>1665</v>
      </c>
      <c r="U1086">
        <v>2102.15</v>
      </c>
      <c r="V1086">
        <v>4.5043658433946598</v>
      </c>
      <c r="W1086">
        <v>10.66963</v>
      </c>
      <c r="Y1086" s="1">
        <v>42198</v>
      </c>
      <c r="Z1086">
        <v>343.46600000000001</v>
      </c>
      <c r="AB1086" s="1">
        <v>42230</v>
      </c>
      <c r="AC1086">
        <v>7.38</v>
      </c>
    </row>
    <row r="1087" spans="2:29" x14ac:dyDescent="0.45">
      <c r="B1087" s="1">
        <v>42214</v>
      </c>
      <c r="C1087">
        <v>5.19</v>
      </c>
      <c r="E1087" s="1">
        <v>42251</v>
      </c>
      <c r="F1087">
        <v>86.2</v>
      </c>
      <c r="H1087" t="s">
        <v>1702</v>
      </c>
      <c r="I1087">
        <v>2.2145000000000001</v>
      </c>
      <c r="J1087">
        <v>0.31220652886618</v>
      </c>
      <c r="L1087" s="1">
        <v>42208</v>
      </c>
      <c r="M1087">
        <v>12.64</v>
      </c>
      <c r="O1087" s="1">
        <v>42261</v>
      </c>
      <c r="P1087">
        <v>2.2145000000000001</v>
      </c>
      <c r="Q1087">
        <v>0.86199999999999999</v>
      </c>
      <c r="R1087">
        <v>1.3525</v>
      </c>
      <c r="T1087" t="s">
        <v>1664</v>
      </c>
      <c r="U1087">
        <v>2114.15</v>
      </c>
      <c r="V1087">
        <v>4.16826550286219</v>
      </c>
      <c r="W1087">
        <v>9.9111879999999992</v>
      </c>
      <c r="Y1087" s="1">
        <v>42195</v>
      </c>
      <c r="Z1087">
        <v>350.63400000000001</v>
      </c>
      <c r="AB1087" s="1">
        <v>42229</v>
      </c>
      <c r="AC1087">
        <v>7.63</v>
      </c>
    </row>
    <row r="1088" spans="2:29" x14ac:dyDescent="0.45">
      <c r="B1088" s="1">
        <v>42213</v>
      </c>
      <c r="C1088">
        <v>5.28</v>
      </c>
      <c r="E1088" s="1">
        <v>42250</v>
      </c>
      <c r="F1088">
        <v>86.3</v>
      </c>
      <c r="H1088" t="s">
        <v>1701</v>
      </c>
      <c r="I1088">
        <v>2.2145000000000001</v>
      </c>
      <c r="J1088">
        <v>0.45137196412715003</v>
      </c>
      <c r="L1088" s="1">
        <v>42207</v>
      </c>
      <c r="M1088">
        <v>12.12</v>
      </c>
      <c r="O1088" s="1">
        <v>42258</v>
      </c>
      <c r="P1088">
        <v>2.2145000000000001</v>
      </c>
      <c r="Q1088">
        <v>0.85250000000000004</v>
      </c>
      <c r="R1088">
        <v>1.3620000000000001</v>
      </c>
      <c r="T1088" t="s">
        <v>1663</v>
      </c>
      <c r="U1088">
        <v>2119.21</v>
      </c>
      <c r="V1088">
        <v>8.1143695150104307</v>
      </c>
      <c r="W1088">
        <v>10.24919</v>
      </c>
      <c r="Y1088" s="1">
        <v>42194</v>
      </c>
      <c r="Z1088">
        <v>364.96100000000001</v>
      </c>
      <c r="AB1088" s="1">
        <v>42228</v>
      </c>
      <c r="AC1088">
        <v>8.25</v>
      </c>
    </row>
    <row r="1089" spans="2:29" x14ac:dyDescent="0.45">
      <c r="B1089" s="1">
        <v>42212</v>
      </c>
      <c r="C1089">
        <v>5.31</v>
      </c>
      <c r="E1089" s="1">
        <v>42249</v>
      </c>
      <c r="F1089">
        <v>87.6</v>
      </c>
      <c r="H1089" t="s">
        <v>1700</v>
      </c>
      <c r="I1089">
        <v>2.2360000000000002</v>
      </c>
      <c r="J1089">
        <v>0.33612396026862901</v>
      </c>
      <c r="L1089" s="1">
        <v>42206</v>
      </c>
      <c r="M1089">
        <v>12.22</v>
      </c>
      <c r="O1089" s="1">
        <v>42257</v>
      </c>
      <c r="P1089">
        <v>2.2360000000000002</v>
      </c>
      <c r="Q1089">
        <v>0.87</v>
      </c>
      <c r="R1089">
        <v>1.3660000000000001</v>
      </c>
      <c r="T1089" t="s">
        <v>1662</v>
      </c>
      <c r="U1089">
        <v>2128.2800000000002</v>
      </c>
      <c r="V1089">
        <v>6.2636699046080402</v>
      </c>
      <c r="W1089">
        <v>10.045500000000001</v>
      </c>
      <c r="Y1089" s="1">
        <v>42193</v>
      </c>
      <c r="Z1089">
        <v>366.57299999999998</v>
      </c>
      <c r="AB1089" s="1">
        <v>42227</v>
      </c>
      <c r="AC1089">
        <v>8.5</v>
      </c>
    </row>
    <row r="1090" spans="2:29" x14ac:dyDescent="0.45">
      <c r="B1090" s="1">
        <v>42209</v>
      </c>
      <c r="C1090">
        <v>5.27</v>
      </c>
      <c r="E1090" s="1">
        <v>42248</v>
      </c>
      <c r="F1090">
        <v>87.3</v>
      </c>
      <c r="H1090" t="s">
        <v>1699</v>
      </c>
      <c r="I1090">
        <v>2.2105000000000001</v>
      </c>
      <c r="J1090">
        <v>0.58776070811172998</v>
      </c>
      <c r="L1090" s="1">
        <v>42205</v>
      </c>
      <c r="M1090">
        <v>12.25</v>
      </c>
      <c r="O1090" s="1">
        <v>42256</v>
      </c>
      <c r="P1090">
        <v>2.2105000000000001</v>
      </c>
      <c r="Q1090">
        <v>0.85980000000000001</v>
      </c>
      <c r="R1090">
        <v>1.3507</v>
      </c>
      <c r="T1090" t="s">
        <v>1661</v>
      </c>
      <c r="U1090">
        <v>2126.64</v>
      </c>
      <c r="V1090">
        <v>6.1957551547293104</v>
      </c>
      <c r="W1090">
        <v>9.7388130000000004</v>
      </c>
      <c r="Y1090" s="1">
        <v>42192</v>
      </c>
      <c r="Z1090">
        <v>354.34899999999999</v>
      </c>
      <c r="AB1090" s="1">
        <v>42226</v>
      </c>
      <c r="AC1090">
        <v>8.19</v>
      </c>
    </row>
    <row r="1091" spans="2:29" x14ac:dyDescent="0.45">
      <c r="B1091" s="1">
        <v>42208</v>
      </c>
      <c r="C1091">
        <v>5.17</v>
      </c>
      <c r="E1091" s="1">
        <v>42247</v>
      </c>
      <c r="F1091">
        <v>86.6</v>
      </c>
      <c r="H1091" t="s">
        <v>1698</v>
      </c>
      <c r="I1091">
        <v>2.214</v>
      </c>
      <c r="J1091">
        <v>0.59359884040767397</v>
      </c>
      <c r="L1091" s="1">
        <v>42202</v>
      </c>
      <c r="M1091">
        <v>11.95</v>
      </c>
      <c r="O1091" s="1">
        <v>42255</v>
      </c>
      <c r="P1091">
        <v>2.214</v>
      </c>
      <c r="Q1091">
        <v>0.85499999999999998</v>
      </c>
      <c r="R1091">
        <v>1.359</v>
      </c>
      <c r="T1091" t="s">
        <v>1660</v>
      </c>
      <c r="U1091">
        <v>2124.29</v>
      </c>
      <c r="V1091">
        <v>8.13427826336242</v>
      </c>
      <c r="W1091">
        <v>10.07531</v>
      </c>
      <c r="Y1091" s="1">
        <v>42191</v>
      </c>
      <c r="Z1091">
        <v>357.70400000000001</v>
      </c>
      <c r="AB1091" s="1">
        <v>42223</v>
      </c>
      <c r="AC1091">
        <v>9.1300000000000008</v>
      </c>
    </row>
    <row r="1092" spans="2:29" x14ac:dyDescent="0.45">
      <c r="B1092" s="1">
        <v>42207</v>
      </c>
      <c r="C1092">
        <v>5.15</v>
      </c>
      <c r="E1092" s="1">
        <v>42244</v>
      </c>
      <c r="F1092">
        <v>87.694199999999995</v>
      </c>
      <c r="H1092" t="s">
        <v>1697</v>
      </c>
      <c r="I1092">
        <v>2.1734</v>
      </c>
      <c r="J1092">
        <v>0.58432831809979302</v>
      </c>
      <c r="L1092" s="1">
        <v>42201</v>
      </c>
      <c r="M1092">
        <v>12.11</v>
      </c>
      <c r="O1092" s="1">
        <v>42254</v>
      </c>
      <c r="P1092">
        <v>2.1734</v>
      </c>
      <c r="Q1092">
        <v>0.83919999999999995</v>
      </c>
      <c r="R1092">
        <v>1.3342000000000001</v>
      </c>
      <c r="T1092" t="s">
        <v>1659</v>
      </c>
      <c r="U1092">
        <v>2107.4</v>
      </c>
      <c r="V1092">
        <v>9.7572295340797606</v>
      </c>
      <c r="W1092">
        <v>11.21063</v>
      </c>
      <c r="Y1092" s="1">
        <v>42187</v>
      </c>
      <c r="Z1092">
        <v>346.601</v>
      </c>
      <c r="AB1092" s="1">
        <v>42222</v>
      </c>
      <c r="AC1092">
        <v>9.06</v>
      </c>
    </row>
    <row r="1093" spans="2:29" x14ac:dyDescent="0.45">
      <c r="B1093" s="1">
        <v>42206</v>
      </c>
      <c r="C1093">
        <v>5.19</v>
      </c>
      <c r="E1093" s="1">
        <v>42243</v>
      </c>
      <c r="F1093">
        <v>88</v>
      </c>
      <c r="H1093" t="s">
        <v>1696</v>
      </c>
      <c r="I1093">
        <v>2.1724999999999999</v>
      </c>
      <c r="J1093">
        <v>0.82021127359560797</v>
      </c>
      <c r="L1093" s="1">
        <v>42200</v>
      </c>
      <c r="M1093">
        <v>13.23</v>
      </c>
      <c r="O1093" s="1">
        <v>42251</v>
      </c>
      <c r="P1093">
        <v>2.1724999999999999</v>
      </c>
      <c r="Q1093">
        <v>0.84</v>
      </c>
      <c r="R1093">
        <v>1.3325</v>
      </c>
      <c r="T1093" t="s">
        <v>1658</v>
      </c>
      <c r="U1093">
        <v>2108.9499999999998</v>
      </c>
      <c r="V1093">
        <v>7.8871566283415602</v>
      </c>
      <c r="W1093">
        <v>11.32563</v>
      </c>
      <c r="Y1093" s="1">
        <v>42186</v>
      </c>
      <c r="Z1093">
        <v>348.02199999999999</v>
      </c>
      <c r="AB1093" s="1">
        <v>42221</v>
      </c>
      <c r="AC1093">
        <v>8.81</v>
      </c>
    </row>
    <row r="1094" spans="2:29" x14ac:dyDescent="0.45">
      <c r="B1094" s="1">
        <v>42205</v>
      </c>
      <c r="C1094">
        <v>5.12</v>
      </c>
      <c r="E1094" s="1">
        <v>42242</v>
      </c>
      <c r="F1094">
        <v>87.4</v>
      </c>
      <c r="H1094" t="s">
        <v>1695</v>
      </c>
      <c r="I1094">
        <v>2.2210000000000001</v>
      </c>
      <c r="J1094">
        <v>0.88585332683614204</v>
      </c>
      <c r="L1094" s="1">
        <v>42199</v>
      </c>
      <c r="M1094">
        <v>13.37</v>
      </c>
      <c r="O1094" s="1">
        <v>42250</v>
      </c>
      <c r="P1094">
        <v>2.2210000000000001</v>
      </c>
      <c r="Q1094">
        <v>0.83909999999999996</v>
      </c>
      <c r="R1094">
        <v>1.3818999999999999</v>
      </c>
      <c r="T1094" t="s">
        <v>1657</v>
      </c>
      <c r="U1094">
        <v>2099.6</v>
      </c>
      <c r="V1094">
        <v>21.6239246420763</v>
      </c>
      <c r="W1094">
        <v>12.12388</v>
      </c>
      <c r="Y1094" s="1">
        <v>42185</v>
      </c>
      <c r="Z1094">
        <v>354.98200000000003</v>
      </c>
      <c r="AB1094" s="1">
        <v>42220</v>
      </c>
      <c r="AC1094">
        <v>8.75</v>
      </c>
    </row>
    <row r="1095" spans="2:29" x14ac:dyDescent="0.45">
      <c r="B1095" s="1">
        <v>42202</v>
      </c>
      <c r="C1095">
        <v>5.2</v>
      </c>
      <c r="E1095" s="1">
        <v>42241</v>
      </c>
      <c r="F1095">
        <v>87.2</v>
      </c>
      <c r="H1095" t="s">
        <v>1694</v>
      </c>
      <c r="I1095">
        <v>2.2336999999999998</v>
      </c>
      <c r="J1095">
        <v>0.88650857299858898</v>
      </c>
      <c r="L1095" s="1">
        <v>42198</v>
      </c>
      <c r="M1095">
        <v>13.9</v>
      </c>
      <c r="O1095" s="1">
        <v>42249</v>
      </c>
      <c r="P1095">
        <v>2.2336999999999998</v>
      </c>
      <c r="Q1095">
        <v>0.84260000000000002</v>
      </c>
      <c r="R1095">
        <v>1.3911</v>
      </c>
      <c r="T1095" t="s">
        <v>1656</v>
      </c>
      <c r="U1095">
        <v>2076.62</v>
      </c>
      <c r="V1095">
        <v>20.196449277305099</v>
      </c>
      <c r="W1095">
        <v>14.64381</v>
      </c>
      <c r="Y1095" s="1">
        <v>42184</v>
      </c>
      <c r="Z1095">
        <v>363.339</v>
      </c>
      <c r="AB1095" s="1">
        <v>42219</v>
      </c>
      <c r="AC1095">
        <v>8.56</v>
      </c>
    </row>
    <row r="1096" spans="2:29" x14ac:dyDescent="0.45">
      <c r="B1096" s="1">
        <v>42201</v>
      </c>
      <c r="C1096">
        <v>5.41</v>
      </c>
      <c r="E1096" s="1">
        <v>42240</v>
      </c>
      <c r="F1096">
        <v>87.9</v>
      </c>
      <c r="H1096" t="s">
        <v>1693</v>
      </c>
      <c r="I1096">
        <v>2.1945000000000001</v>
      </c>
      <c r="J1096">
        <v>0.82657921580450899</v>
      </c>
      <c r="L1096" s="1">
        <v>42195</v>
      </c>
      <c r="M1096">
        <v>16.829999999999998</v>
      </c>
      <c r="O1096" s="1">
        <v>42248</v>
      </c>
      <c r="P1096">
        <v>2.1945000000000001</v>
      </c>
      <c r="Q1096">
        <v>0.84050000000000002</v>
      </c>
      <c r="R1096">
        <v>1.3540000000000001</v>
      </c>
      <c r="T1096" t="s">
        <v>1655</v>
      </c>
      <c r="U1096">
        <v>2051.31</v>
      </c>
      <c r="V1096">
        <v>16.145099666805599</v>
      </c>
      <c r="W1096">
        <v>17.314689999999999</v>
      </c>
      <c r="Y1096" s="1">
        <v>42181</v>
      </c>
      <c r="Z1096">
        <v>341.887</v>
      </c>
      <c r="AB1096" s="1">
        <v>42216</v>
      </c>
      <c r="AC1096">
        <v>8.56</v>
      </c>
    </row>
    <row r="1097" spans="2:29" x14ac:dyDescent="0.45">
      <c r="B1097" s="1">
        <v>42200</v>
      </c>
      <c r="C1097">
        <v>5.58</v>
      </c>
      <c r="E1097" s="1">
        <v>42237</v>
      </c>
      <c r="F1097">
        <v>83.3</v>
      </c>
      <c r="H1097" t="s">
        <v>1692</v>
      </c>
      <c r="I1097">
        <v>2.2736999999999998</v>
      </c>
      <c r="J1097">
        <v>0.70661124389582097</v>
      </c>
      <c r="L1097" s="1">
        <v>42194</v>
      </c>
      <c r="M1097">
        <v>19.97</v>
      </c>
      <c r="O1097" s="1">
        <v>42247</v>
      </c>
      <c r="P1097">
        <v>2.2736999999999998</v>
      </c>
      <c r="Q1097">
        <v>0.89200000000000002</v>
      </c>
      <c r="R1097">
        <v>1.3816999999999999</v>
      </c>
      <c r="T1097" t="s">
        <v>1654</v>
      </c>
      <c r="U1097">
        <v>2046.68</v>
      </c>
      <c r="V1097">
        <v>15.529402110583201</v>
      </c>
      <c r="W1097">
        <v>17.245809999999999</v>
      </c>
      <c r="Y1097" s="1">
        <v>42180</v>
      </c>
      <c r="Z1097">
        <v>339.86599999999999</v>
      </c>
      <c r="AB1097" s="1">
        <v>42215</v>
      </c>
      <c r="AC1097">
        <v>8.49</v>
      </c>
    </row>
    <row r="1098" spans="2:29" x14ac:dyDescent="0.45">
      <c r="B1098" s="1">
        <v>42199</v>
      </c>
      <c r="C1098">
        <v>5.6</v>
      </c>
      <c r="E1098" s="1">
        <v>42236</v>
      </c>
      <c r="F1098">
        <v>79.900000000000006</v>
      </c>
      <c r="H1098" t="s">
        <v>1691</v>
      </c>
      <c r="I1098">
        <v>2.2395</v>
      </c>
      <c r="J1098">
        <v>0.74361526790852395</v>
      </c>
      <c r="L1098" s="1">
        <v>42193</v>
      </c>
      <c r="M1098">
        <v>19.66</v>
      </c>
      <c r="O1098" s="1">
        <v>42244</v>
      </c>
      <c r="P1098">
        <v>2.2395</v>
      </c>
      <c r="Q1098">
        <v>0.86899999999999999</v>
      </c>
      <c r="R1098">
        <v>1.3705000000000001</v>
      </c>
      <c r="T1098" t="s">
        <v>1653</v>
      </c>
      <c r="U1098">
        <v>2081.34</v>
      </c>
      <c r="V1098">
        <v>8.3396241228366605</v>
      </c>
      <c r="W1098">
        <v>14.42431</v>
      </c>
      <c r="Y1098" s="1">
        <v>42179</v>
      </c>
      <c r="Z1098">
        <v>338.31200000000001</v>
      </c>
      <c r="AB1098" s="1">
        <v>42214</v>
      </c>
      <c r="AC1098">
        <v>8</v>
      </c>
    </row>
    <row r="1099" spans="2:29" x14ac:dyDescent="0.45">
      <c r="B1099" s="1">
        <v>42198</v>
      </c>
      <c r="C1099">
        <v>5.94</v>
      </c>
      <c r="E1099" s="1">
        <v>42235</v>
      </c>
      <c r="F1099">
        <v>79.3</v>
      </c>
      <c r="H1099" t="s">
        <v>1690</v>
      </c>
      <c r="I1099">
        <v>2.2530000000000001</v>
      </c>
      <c r="J1099">
        <v>0.92155285614372795</v>
      </c>
      <c r="L1099" s="1">
        <v>42192</v>
      </c>
      <c r="M1099">
        <v>16.09</v>
      </c>
      <c r="O1099" s="1">
        <v>42243</v>
      </c>
      <c r="P1099">
        <v>2.2530000000000001</v>
      </c>
      <c r="Q1099">
        <v>0.83430000000000004</v>
      </c>
      <c r="R1099">
        <v>1.4187000000000001</v>
      </c>
      <c r="T1099" t="s">
        <v>1652</v>
      </c>
      <c r="U1099">
        <v>2068.7600000000002</v>
      </c>
      <c r="V1099">
        <v>7.3674161517520904</v>
      </c>
      <c r="W1099">
        <v>15.079689999999999</v>
      </c>
      <c r="Y1099" s="1">
        <v>42178</v>
      </c>
      <c r="Z1099">
        <v>330.17899999999997</v>
      </c>
      <c r="AB1099" s="1">
        <v>42213</v>
      </c>
      <c r="AC1099">
        <v>8.1300000000000008</v>
      </c>
    </row>
    <row r="1100" spans="2:29" x14ac:dyDescent="0.45">
      <c r="B1100" s="1">
        <v>42195</v>
      </c>
      <c r="C1100">
        <v>6.1</v>
      </c>
      <c r="E1100" s="1">
        <v>42234</v>
      </c>
      <c r="F1100">
        <v>79.7</v>
      </c>
      <c r="H1100" t="s">
        <v>1689</v>
      </c>
      <c r="I1100">
        <v>2.2292999999999998</v>
      </c>
      <c r="J1100">
        <v>1.0937272054767599</v>
      </c>
      <c r="L1100" s="1">
        <v>42191</v>
      </c>
      <c r="M1100">
        <v>17.010000000000002</v>
      </c>
      <c r="O1100" s="1">
        <v>42242</v>
      </c>
      <c r="P1100">
        <v>2.2292999999999998</v>
      </c>
      <c r="Q1100">
        <v>0.81100000000000005</v>
      </c>
      <c r="R1100">
        <v>1.4182999999999999</v>
      </c>
      <c r="T1100" t="s">
        <v>1650</v>
      </c>
      <c r="U1100">
        <v>2076.7800000000002</v>
      </c>
      <c r="V1100">
        <v>20.066348900990601</v>
      </c>
      <c r="W1100">
        <v>14.6485</v>
      </c>
      <c r="Y1100" s="1">
        <v>42177</v>
      </c>
      <c r="Z1100">
        <v>349.435</v>
      </c>
      <c r="AB1100" s="1">
        <v>42212</v>
      </c>
      <c r="AC1100">
        <v>8.3800000000000008</v>
      </c>
    </row>
    <row r="1101" spans="2:29" x14ac:dyDescent="0.45">
      <c r="B1101" s="1">
        <v>42194</v>
      </c>
      <c r="C1101">
        <v>6.17</v>
      </c>
      <c r="E1101" s="1">
        <v>42233</v>
      </c>
      <c r="F1101">
        <v>79.8</v>
      </c>
      <c r="H1101" t="s">
        <v>1688</v>
      </c>
      <c r="I1101">
        <v>2.137</v>
      </c>
      <c r="J1101">
        <v>0.86431815130001</v>
      </c>
      <c r="L1101" s="1">
        <v>42187</v>
      </c>
      <c r="M1101">
        <v>16.79</v>
      </c>
      <c r="O1101" s="1">
        <v>42241</v>
      </c>
      <c r="P1101">
        <v>2.137</v>
      </c>
      <c r="Q1101">
        <v>0.79649999999999999</v>
      </c>
      <c r="R1101">
        <v>1.3405</v>
      </c>
      <c r="T1101" t="s">
        <v>1649</v>
      </c>
      <c r="U1101">
        <v>2077.42</v>
      </c>
      <c r="V1101">
        <v>20.057065249914899</v>
      </c>
      <c r="W1101">
        <v>13.938190000000001</v>
      </c>
      <c r="Y1101" s="1">
        <v>42174</v>
      </c>
      <c r="Z1101">
        <v>361.63299999999998</v>
      </c>
      <c r="AB1101" s="1">
        <v>42209</v>
      </c>
      <c r="AC1101">
        <v>8.3800000000000008</v>
      </c>
    </row>
    <row r="1102" spans="2:29" x14ac:dyDescent="0.45">
      <c r="B1102" s="1">
        <v>42193</v>
      </c>
      <c r="C1102">
        <v>6.09</v>
      </c>
      <c r="E1102" s="1">
        <v>42230</v>
      </c>
      <c r="F1102">
        <v>78.7</v>
      </c>
      <c r="H1102" t="s">
        <v>1687</v>
      </c>
      <c r="I1102">
        <v>2.0741000000000001</v>
      </c>
      <c r="J1102">
        <v>0.19557637042001599</v>
      </c>
      <c r="L1102" s="1">
        <v>42186</v>
      </c>
      <c r="M1102">
        <v>16.09</v>
      </c>
      <c r="O1102" s="1">
        <v>42240</v>
      </c>
      <c r="P1102">
        <v>2.0741000000000001</v>
      </c>
      <c r="Q1102">
        <v>0.78700000000000003</v>
      </c>
      <c r="R1102">
        <v>1.2870999999999999</v>
      </c>
      <c r="T1102" t="s">
        <v>1648</v>
      </c>
      <c r="U1102">
        <v>2063.11</v>
      </c>
      <c r="V1102">
        <v>17.214208138895401</v>
      </c>
      <c r="W1102">
        <v>15.63213</v>
      </c>
      <c r="Y1102" s="1">
        <v>42173</v>
      </c>
      <c r="Z1102">
        <v>361.66</v>
      </c>
      <c r="AB1102" s="1">
        <v>42208</v>
      </c>
      <c r="AC1102">
        <v>8.44</v>
      </c>
    </row>
    <row r="1103" spans="2:29" x14ac:dyDescent="0.45">
      <c r="B1103" s="1">
        <v>42192</v>
      </c>
      <c r="C1103">
        <v>6.04</v>
      </c>
      <c r="E1103" s="1">
        <v>42229</v>
      </c>
      <c r="F1103">
        <v>81.5</v>
      </c>
      <c r="H1103" t="s">
        <v>1686</v>
      </c>
      <c r="I1103">
        <v>2.1139999999999999</v>
      </c>
      <c r="J1103">
        <v>0.61537282737107202</v>
      </c>
      <c r="L1103" s="1">
        <v>42185</v>
      </c>
      <c r="M1103">
        <v>18.23</v>
      </c>
      <c r="O1103" s="1">
        <v>42237</v>
      </c>
      <c r="P1103">
        <v>2.1139999999999999</v>
      </c>
      <c r="Q1103">
        <v>0.84450000000000003</v>
      </c>
      <c r="R1103">
        <v>1.2695000000000001</v>
      </c>
      <c r="T1103" t="s">
        <v>1647</v>
      </c>
      <c r="U1103">
        <v>2057.64</v>
      </c>
      <c r="V1103">
        <v>14.859537462696199</v>
      </c>
      <c r="W1103">
        <v>16.124379999999999</v>
      </c>
      <c r="Y1103" s="1">
        <v>42172</v>
      </c>
      <c r="Z1103">
        <v>368.81900000000002</v>
      </c>
      <c r="AB1103" s="1">
        <v>42207</v>
      </c>
      <c r="AC1103">
        <v>8.75</v>
      </c>
    </row>
    <row r="1104" spans="2:29" x14ac:dyDescent="0.45">
      <c r="B1104" s="1">
        <v>42191</v>
      </c>
      <c r="C1104">
        <v>6.16</v>
      </c>
      <c r="E1104" s="1">
        <v>42228</v>
      </c>
      <c r="F1104">
        <v>82.6</v>
      </c>
      <c r="H1104" t="s">
        <v>1685</v>
      </c>
      <c r="I1104">
        <v>2.1501000000000001</v>
      </c>
      <c r="J1104">
        <v>0.61408988212910098</v>
      </c>
      <c r="L1104" s="1">
        <v>42184</v>
      </c>
      <c r="M1104">
        <v>18.850000000000001</v>
      </c>
      <c r="O1104" s="1">
        <v>42236</v>
      </c>
      <c r="P1104">
        <v>2.1501000000000001</v>
      </c>
      <c r="Q1104">
        <v>0.88700000000000001</v>
      </c>
      <c r="R1104">
        <v>1.2630999999999999</v>
      </c>
      <c r="T1104" t="s">
        <v>1646</v>
      </c>
      <c r="U1104">
        <v>2101.4899999999998</v>
      </c>
      <c r="V1104">
        <v>5.7634779297357399</v>
      </c>
      <c r="W1104">
        <v>12.20238</v>
      </c>
      <c r="Y1104" s="1">
        <v>42171</v>
      </c>
      <c r="Z1104">
        <v>360.60700000000003</v>
      </c>
      <c r="AB1104" s="1">
        <v>42206</v>
      </c>
      <c r="AC1104">
        <v>8.44</v>
      </c>
    </row>
    <row r="1105" spans="2:29" x14ac:dyDescent="0.45">
      <c r="B1105" s="1">
        <v>42187</v>
      </c>
      <c r="C1105">
        <v>6.09</v>
      </c>
      <c r="E1105" s="1">
        <v>42227</v>
      </c>
      <c r="F1105">
        <v>80.2</v>
      </c>
      <c r="H1105" t="s">
        <v>1684</v>
      </c>
      <c r="I1105">
        <v>2.2038000000000002</v>
      </c>
      <c r="J1105">
        <v>0.62620219045714998</v>
      </c>
      <c r="L1105" s="1">
        <v>42181</v>
      </c>
      <c r="M1105">
        <v>14.02</v>
      </c>
      <c r="O1105" s="1">
        <v>42235</v>
      </c>
      <c r="P1105">
        <v>2.2038000000000002</v>
      </c>
      <c r="Q1105">
        <v>0.89800000000000002</v>
      </c>
      <c r="R1105">
        <v>1.3058000000000001</v>
      </c>
      <c r="T1105" t="s">
        <v>1645</v>
      </c>
      <c r="U1105">
        <v>2102.31</v>
      </c>
      <c r="V1105">
        <v>9.1849357739127999</v>
      </c>
      <c r="W1105">
        <v>12.269310000000001</v>
      </c>
      <c r="Y1105" s="1">
        <v>42170</v>
      </c>
      <c r="Z1105">
        <v>368.18599999999998</v>
      </c>
      <c r="AB1105" s="1">
        <v>42205</v>
      </c>
      <c r="AC1105">
        <v>8.5</v>
      </c>
    </row>
    <row r="1106" spans="2:29" x14ac:dyDescent="0.45">
      <c r="B1106" s="1">
        <v>42186</v>
      </c>
      <c r="C1106">
        <v>6.03</v>
      </c>
      <c r="E1106" s="1">
        <v>42226</v>
      </c>
      <c r="F1106">
        <v>77.939800000000005</v>
      </c>
      <c r="H1106" t="s">
        <v>1683</v>
      </c>
      <c r="I1106">
        <v>2.266</v>
      </c>
      <c r="J1106">
        <v>0.44158804331639301</v>
      </c>
      <c r="L1106" s="1">
        <v>42180</v>
      </c>
      <c r="M1106">
        <v>14.01</v>
      </c>
      <c r="O1106" s="1">
        <v>42234</v>
      </c>
      <c r="P1106">
        <v>2.266</v>
      </c>
      <c r="Q1106">
        <v>0.95130000000000003</v>
      </c>
      <c r="R1106">
        <v>1.3147</v>
      </c>
      <c r="T1106" t="s">
        <v>1644</v>
      </c>
      <c r="U1106">
        <v>2108.58</v>
      </c>
      <c r="V1106">
        <v>9.8133024803267794</v>
      </c>
      <c r="W1106">
        <v>11.613810000000001</v>
      </c>
      <c r="Y1106" s="1">
        <v>42167</v>
      </c>
      <c r="Z1106">
        <v>358.02499999999998</v>
      </c>
      <c r="AB1106" s="1">
        <v>42202</v>
      </c>
      <c r="AC1106">
        <v>9</v>
      </c>
    </row>
    <row r="1107" spans="2:29" x14ac:dyDescent="0.45">
      <c r="B1107" s="1">
        <v>42185</v>
      </c>
      <c r="C1107">
        <v>6.06</v>
      </c>
      <c r="E1107" s="1">
        <v>42223</v>
      </c>
      <c r="F1107">
        <v>78.2</v>
      </c>
      <c r="H1107" t="s">
        <v>1682</v>
      </c>
      <c r="I1107">
        <v>2.2435</v>
      </c>
      <c r="J1107">
        <v>0.41570823101465498</v>
      </c>
      <c r="L1107" s="1">
        <v>42179</v>
      </c>
      <c r="M1107">
        <v>13.26</v>
      </c>
      <c r="O1107" s="1">
        <v>42233</v>
      </c>
      <c r="P1107">
        <v>2.2435</v>
      </c>
      <c r="Q1107">
        <v>0.94630000000000003</v>
      </c>
      <c r="R1107">
        <v>1.2971999999999999</v>
      </c>
      <c r="T1107" t="s">
        <v>1643</v>
      </c>
      <c r="U1107">
        <v>2124.1999999999998</v>
      </c>
      <c r="V1107">
        <v>10.658167932140101</v>
      </c>
      <c r="W1107">
        <v>10.26369</v>
      </c>
      <c r="Y1107" s="1">
        <v>42166</v>
      </c>
      <c r="Z1107">
        <v>348.303</v>
      </c>
      <c r="AB1107" s="1">
        <v>42201</v>
      </c>
      <c r="AC1107">
        <v>8.31</v>
      </c>
    </row>
    <row r="1108" spans="2:29" x14ac:dyDescent="0.45">
      <c r="B1108" s="1">
        <v>42184</v>
      </c>
      <c r="C1108">
        <v>6.13</v>
      </c>
      <c r="E1108" s="1">
        <v>42222</v>
      </c>
      <c r="F1108">
        <v>80.2</v>
      </c>
      <c r="H1108" t="s">
        <v>1681</v>
      </c>
      <c r="I1108">
        <v>2.274</v>
      </c>
      <c r="J1108">
        <v>0.83063429578445502</v>
      </c>
      <c r="L1108" s="1">
        <v>42178</v>
      </c>
      <c r="M1108">
        <v>12.11</v>
      </c>
      <c r="O1108" s="1">
        <v>42230</v>
      </c>
      <c r="P1108">
        <v>2.274</v>
      </c>
      <c r="Q1108">
        <v>0.96650000000000003</v>
      </c>
      <c r="R1108">
        <v>1.3075000000000001</v>
      </c>
      <c r="T1108" t="s">
        <v>1642</v>
      </c>
      <c r="U1108">
        <v>2122.85</v>
      </c>
      <c r="V1108">
        <v>10.4739889337778</v>
      </c>
      <c r="W1108">
        <v>10.92563</v>
      </c>
      <c r="Y1108" s="1">
        <v>42165</v>
      </c>
      <c r="Z1108">
        <v>350.64800000000002</v>
      </c>
      <c r="AB1108" s="1">
        <v>42200</v>
      </c>
      <c r="AC1108">
        <v>8.25</v>
      </c>
    </row>
    <row r="1109" spans="2:29" x14ac:dyDescent="0.45">
      <c r="B1109" s="1">
        <v>42181</v>
      </c>
      <c r="C1109">
        <v>5.94</v>
      </c>
      <c r="E1109" s="1">
        <v>42221</v>
      </c>
      <c r="F1109">
        <v>80.3</v>
      </c>
      <c r="H1109" t="s">
        <v>1680</v>
      </c>
      <c r="I1109">
        <v>2.2635000000000001</v>
      </c>
      <c r="J1109">
        <v>0.98675140401893402</v>
      </c>
      <c r="L1109" s="1">
        <v>42177</v>
      </c>
      <c r="M1109">
        <v>12.74</v>
      </c>
      <c r="O1109" s="1">
        <v>42229</v>
      </c>
      <c r="P1109">
        <v>2.2635000000000001</v>
      </c>
      <c r="Q1109">
        <v>0.95230000000000004</v>
      </c>
      <c r="R1109">
        <v>1.3111999999999999</v>
      </c>
      <c r="T1109" t="s">
        <v>1641</v>
      </c>
      <c r="U1109">
        <v>2109.9899999999998</v>
      </c>
      <c r="V1109">
        <v>10.381032273009099</v>
      </c>
      <c r="W1109">
        <v>12.13369</v>
      </c>
      <c r="Y1109" s="1">
        <v>42164</v>
      </c>
      <c r="Z1109">
        <v>355.40199999999999</v>
      </c>
      <c r="AB1109" s="1">
        <v>42199</v>
      </c>
      <c r="AC1109">
        <v>7.94</v>
      </c>
    </row>
    <row r="1110" spans="2:29" x14ac:dyDescent="0.45">
      <c r="B1110" s="1">
        <v>42180</v>
      </c>
      <c r="C1110">
        <v>6.03</v>
      </c>
      <c r="E1110" s="1">
        <v>42220</v>
      </c>
      <c r="F1110">
        <v>80.814099999999996</v>
      </c>
      <c r="H1110" t="s">
        <v>1679</v>
      </c>
      <c r="I1110">
        <v>2.2320000000000002</v>
      </c>
      <c r="J1110">
        <v>1.0217036426152799</v>
      </c>
      <c r="L1110" s="1">
        <v>42174</v>
      </c>
      <c r="M1110">
        <v>13.96</v>
      </c>
      <c r="O1110" s="1">
        <v>42228</v>
      </c>
      <c r="P1110">
        <v>2.2320000000000002</v>
      </c>
      <c r="Q1110">
        <v>0.91500000000000004</v>
      </c>
      <c r="R1110">
        <v>1.3169999999999999</v>
      </c>
      <c r="T1110" t="s">
        <v>1640</v>
      </c>
      <c r="U1110">
        <v>2121.2399999999998</v>
      </c>
      <c r="V1110">
        <v>9.9069915675931401</v>
      </c>
      <c r="W1110">
        <v>11.49713</v>
      </c>
      <c r="Y1110" s="1">
        <v>42163</v>
      </c>
      <c r="Z1110">
        <v>353.76</v>
      </c>
      <c r="AB1110" s="1">
        <v>42198</v>
      </c>
      <c r="AC1110">
        <v>8.8699999999999992</v>
      </c>
    </row>
    <row r="1111" spans="2:29" x14ac:dyDescent="0.45">
      <c r="B1111" s="1">
        <v>42179</v>
      </c>
      <c r="C1111">
        <v>6.07</v>
      </c>
      <c r="E1111" s="1">
        <v>42219</v>
      </c>
      <c r="F1111">
        <v>80.8</v>
      </c>
      <c r="H1111" t="s">
        <v>1678</v>
      </c>
      <c r="I1111">
        <v>2.2254999999999998</v>
      </c>
      <c r="J1111">
        <v>0.99088996193657497</v>
      </c>
      <c r="L1111" s="1">
        <v>42173</v>
      </c>
      <c r="M1111">
        <v>13.19</v>
      </c>
      <c r="O1111" s="1">
        <v>42227</v>
      </c>
      <c r="P1111">
        <v>2.2254999999999998</v>
      </c>
      <c r="Q1111">
        <v>0.92300000000000004</v>
      </c>
      <c r="R1111">
        <v>1.3025</v>
      </c>
      <c r="T1111" t="s">
        <v>1639</v>
      </c>
      <c r="U1111">
        <v>2100.44</v>
      </c>
      <c r="V1111">
        <v>9.4404380563904304</v>
      </c>
      <c r="W1111">
        <v>12.852499999999999</v>
      </c>
      <c r="Y1111" s="1">
        <v>42160</v>
      </c>
      <c r="Z1111">
        <v>351.69</v>
      </c>
      <c r="AB1111" s="1">
        <v>42195</v>
      </c>
      <c r="AC1111">
        <v>9.31</v>
      </c>
    </row>
    <row r="1112" spans="2:29" x14ac:dyDescent="0.45">
      <c r="B1112" s="1">
        <v>42178</v>
      </c>
      <c r="C1112">
        <v>6.09</v>
      </c>
      <c r="E1112" s="1">
        <v>42216</v>
      </c>
      <c r="F1112">
        <v>79.900000000000006</v>
      </c>
      <c r="H1112" t="s">
        <v>1677</v>
      </c>
      <c r="I1112">
        <v>2.31</v>
      </c>
      <c r="J1112">
        <v>0.98837580572033901</v>
      </c>
      <c r="L1112" s="1">
        <v>42172</v>
      </c>
      <c r="M1112">
        <v>14.5</v>
      </c>
      <c r="O1112" s="1">
        <v>42226</v>
      </c>
      <c r="P1112">
        <v>2.31</v>
      </c>
      <c r="Q1112">
        <v>0.97650000000000003</v>
      </c>
      <c r="R1112">
        <v>1.3334999999999999</v>
      </c>
      <c r="T1112" t="s">
        <v>1638</v>
      </c>
      <c r="U1112">
        <v>2096.29</v>
      </c>
      <c r="V1112">
        <v>9.3764472877430691</v>
      </c>
      <c r="W1112">
        <v>13.10919</v>
      </c>
      <c r="Y1112" s="1">
        <v>42159</v>
      </c>
      <c r="Z1112">
        <v>346.089</v>
      </c>
      <c r="AB1112" s="1">
        <v>42194</v>
      </c>
      <c r="AC1112">
        <v>10.25</v>
      </c>
    </row>
    <row r="1113" spans="2:29" x14ac:dyDescent="0.45">
      <c r="B1113" s="1">
        <v>42177</v>
      </c>
      <c r="C1113">
        <v>6.16</v>
      </c>
      <c r="E1113" s="1">
        <v>42215</v>
      </c>
      <c r="F1113">
        <v>78.7</v>
      </c>
      <c r="H1113" t="s">
        <v>1676</v>
      </c>
      <c r="I1113">
        <v>2.2545000000000002</v>
      </c>
      <c r="J1113">
        <v>1.0897126838453</v>
      </c>
      <c r="L1113" s="1">
        <v>42171</v>
      </c>
      <c r="M1113">
        <v>14.81</v>
      </c>
      <c r="O1113" s="1">
        <v>42223</v>
      </c>
      <c r="P1113">
        <v>2.2545000000000002</v>
      </c>
      <c r="Q1113">
        <v>0.96799999999999997</v>
      </c>
      <c r="R1113">
        <v>1.2865</v>
      </c>
      <c r="T1113" t="s">
        <v>1637</v>
      </c>
      <c r="U1113">
        <v>2084.4299999999998</v>
      </c>
      <c r="V1113">
        <v>13.681662326008601</v>
      </c>
      <c r="W1113">
        <v>13.643190000000001</v>
      </c>
      <c r="Y1113" s="1">
        <v>42158</v>
      </c>
      <c r="Z1113">
        <v>342.98</v>
      </c>
      <c r="AB1113" s="1">
        <v>42193</v>
      </c>
      <c r="AC1113">
        <v>11.81</v>
      </c>
    </row>
    <row r="1114" spans="2:29" x14ac:dyDescent="0.45">
      <c r="B1114" s="1">
        <v>42174</v>
      </c>
      <c r="C1114">
        <v>6</v>
      </c>
      <c r="E1114" s="1">
        <v>42214</v>
      </c>
      <c r="F1114">
        <v>78.184399999999997</v>
      </c>
      <c r="H1114" t="s">
        <v>1675</v>
      </c>
      <c r="I1114">
        <v>2.3130000000000002</v>
      </c>
      <c r="J1114">
        <v>0.97028001971939204</v>
      </c>
      <c r="L1114" s="1">
        <v>42170</v>
      </c>
      <c r="M1114">
        <v>15.39</v>
      </c>
      <c r="O1114" s="1">
        <v>42222</v>
      </c>
      <c r="P1114">
        <v>2.3130000000000002</v>
      </c>
      <c r="Q1114">
        <v>0.96099999999999997</v>
      </c>
      <c r="R1114">
        <v>1.3520000000000001</v>
      </c>
      <c r="T1114" t="s">
        <v>1636</v>
      </c>
      <c r="U1114">
        <v>2094.11</v>
      </c>
      <c r="V1114">
        <v>12.5978610295648</v>
      </c>
      <c r="W1114">
        <v>12.2675</v>
      </c>
      <c r="Y1114" s="1">
        <v>42157</v>
      </c>
      <c r="Z1114">
        <v>338.11099999999999</v>
      </c>
      <c r="AB1114" s="1">
        <v>42192</v>
      </c>
      <c r="AC1114">
        <v>12.19</v>
      </c>
    </row>
    <row r="1115" spans="2:29" x14ac:dyDescent="0.45">
      <c r="B1115" s="1">
        <v>42173</v>
      </c>
      <c r="C1115">
        <v>5.85</v>
      </c>
      <c r="E1115" s="1">
        <v>42213</v>
      </c>
      <c r="F1115">
        <v>78</v>
      </c>
      <c r="H1115" t="s">
        <v>1674</v>
      </c>
      <c r="I1115">
        <v>2.36</v>
      </c>
      <c r="J1115">
        <v>1.1515346571713201</v>
      </c>
      <c r="L1115" s="1">
        <v>42167</v>
      </c>
      <c r="M1115">
        <v>13.78</v>
      </c>
      <c r="O1115" s="1">
        <v>42221</v>
      </c>
      <c r="P1115">
        <v>2.36</v>
      </c>
      <c r="Q1115">
        <v>0.97399999999999998</v>
      </c>
      <c r="R1115">
        <v>1.3859999999999999</v>
      </c>
      <c r="T1115" t="s">
        <v>1635</v>
      </c>
      <c r="U1115">
        <v>2108.86</v>
      </c>
      <c r="V1115">
        <v>12.284372225853</v>
      </c>
      <c r="W1115">
        <v>11.069190000000001</v>
      </c>
      <c r="Y1115" s="1">
        <v>42156</v>
      </c>
      <c r="Z1115">
        <v>337.03899999999999</v>
      </c>
      <c r="AB1115" s="1">
        <v>42191</v>
      </c>
      <c r="AC1115">
        <v>12.13</v>
      </c>
    </row>
    <row r="1116" spans="2:29" x14ac:dyDescent="0.45">
      <c r="B1116" s="1">
        <v>42172</v>
      </c>
      <c r="C1116">
        <v>5.91</v>
      </c>
      <c r="E1116" s="1">
        <v>42212</v>
      </c>
      <c r="F1116">
        <v>79.2</v>
      </c>
      <c r="H1116" t="s">
        <v>1673</v>
      </c>
      <c r="I1116">
        <v>2.3094000000000001</v>
      </c>
      <c r="J1116">
        <v>1.0387203585822999</v>
      </c>
      <c r="L1116" s="1">
        <v>42166</v>
      </c>
      <c r="M1116">
        <v>12.85</v>
      </c>
      <c r="O1116" s="1">
        <v>42220</v>
      </c>
      <c r="P1116">
        <v>2.3094000000000001</v>
      </c>
      <c r="Q1116">
        <v>0.96319999999999995</v>
      </c>
      <c r="R1116">
        <v>1.3462000000000001</v>
      </c>
      <c r="T1116" t="s">
        <v>1634</v>
      </c>
      <c r="U1116">
        <v>2105.1999999999998</v>
      </c>
      <c r="V1116">
        <v>12.585442558753</v>
      </c>
      <c r="W1116">
        <v>11.720879999999999</v>
      </c>
      <c r="Y1116" s="1">
        <v>42153</v>
      </c>
      <c r="Z1116">
        <v>338.83800000000002</v>
      </c>
      <c r="AB1116" s="1">
        <v>42188</v>
      </c>
      <c r="AC1116">
        <v>11</v>
      </c>
    </row>
    <row r="1117" spans="2:29" x14ac:dyDescent="0.45">
      <c r="B1117" s="1">
        <v>42171</v>
      </c>
      <c r="C1117">
        <v>5.89</v>
      </c>
      <c r="E1117" s="1">
        <v>42209</v>
      </c>
      <c r="F1117">
        <v>78.8</v>
      </c>
      <c r="H1117" t="s">
        <v>1672</v>
      </c>
      <c r="I1117">
        <v>2.2345000000000002</v>
      </c>
      <c r="J1117">
        <v>0.750977130144454</v>
      </c>
      <c r="L1117" s="1">
        <v>42165</v>
      </c>
      <c r="M1117">
        <v>13.22</v>
      </c>
      <c r="O1117" s="1">
        <v>42219</v>
      </c>
      <c r="P1117">
        <v>2.2345000000000002</v>
      </c>
      <c r="Q1117">
        <v>0.89849999999999997</v>
      </c>
      <c r="R1117">
        <v>1.3360000000000001</v>
      </c>
      <c r="T1117" t="s">
        <v>1633</v>
      </c>
      <c r="U1117">
        <v>2080.15</v>
      </c>
      <c r="V1117">
        <v>6.8429481796528604</v>
      </c>
      <c r="W1117">
        <v>13.089880000000001</v>
      </c>
      <c r="Y1117" s="1">
        <v>42152</v>
      </c>
      <c r="Z1117">
        <v>339.13900000000001</v>
      </c>
      <c r="AB1117" s="1">
        <v>42187</v>
      </c>
      <c r="AC1117">
        <v>11</v>
      </c>
    </row>
    <row r="1118" spans="2:29" x14ac:dyDescent="0.45">
      <c r="B1118" s="1">
        <v>42170</v>
      </c>
      <c r="C1118">
        <v>6</v>
      </c>
      <c r="E1118" s="1">
        <v>42208</v>
      </c>
      <c r="F1118">
        <v>77.336600000000004</v>
      </c>
      <c r="H1118" t="s">
        <v>1671</v>
      </c>
      <c r="I1118">
        <v>2.2665000000000002</v>
      </c>
      <c r="J1118">
        <v>0.85550179232229895</v>
      </c>
      <c r="L1118" s="1">
        <v>42164</v>
      </c>
      <c r="M1118">
        <v>14.47</v>
      </c>
      <c r="O1118" s="1">
        <v>42216</v>
      </c>
      <c r="P1118">
        <v>2.2665000000000002</v>
      </c>
      <c r="Q1118">
        <v>0.89500000000000002</v>
      </c>
      <c r="R1118">
        <v>1.3714999999999999</v>
      </c>
      <c r="T1118" t="s">
        <v>1632</v>
      </c>
      <c r="U1118">
        <v>2079.2800000000002</v>
      </c>
      <c r="V1118">
        <v>7.8636062472474197</v>
      </c>
      <c r="W1118">
        <v>13.68169</v>
      </c>
      <c r="Y1118" s="1">
        <v>42151</v>
      </c>
      <c r="Z1118">
        <v>336.798</v>
      </c>
      <c r="AB1118" s="1">
        <v>42186</v>
      </c>
      <c r="AC1118">
        <v>10</v>
      </c>
    </row>
    <row r="1119" spans="2:29" x14ac:dyDescent="0.45">
      <c r="B1119" s="1">
        <v>42167</v>
      </c>
      <c r="C1119">
        <v>5.96</v>
      </c>
      <c r="E1119" s="1">
        <v>42207</v>
      </c>
      <c r="F1119">
        <v>77.099999999999994</v>
      </c>
      <c r="H1119" t="s">
        <v>1670</v>
      </c>
      <c r="I1119">
        <v>2.3450000000000002</v>
      </c>
      <c r="J1119">
        <v>0.62681102947113598</v>
      </c>
      <c r="L1119" s="1">
        <v>42163</v>
      </c>
      <c r="M1119">
        <v>15.29</v>
      </c>
      <c r="O1119" s="1">
        <v>42215</v>
      </c>
      <c r="P1119">
        <v>2.3450000000000002</v>
      </c>
      <c r="Q1119">
        <v>0.96179999999999999</v>
      </c>
      <c r="R1119">
        <v>1.3832</v>
      </c>
      <c r="T1119" t="s">
        <v>1631</v>
      </c>
      <c r="U1119">
        <v>2092.83</v>
      </c>
      <c r="V1119">
        <v>7.3517406266713099</v>
      </c>
      <c r="W1119">
        <v>12.699630000000001</v>
      </c>
      <c r="Y1119" s="1">
        <v>42150</v>
      </c>
      <c r="Z1119">
        <v>340.45</v>
      </c>
      <c r="AB1119" s="1">
        <v>42185</v>
      </c>
      <c r="AC1119">
        <v>11</v>
      </c>
    </row>
    <row r="1120" spans="2:29" x14ac:dyDescent="0.45">
      <c r="B1120" s="1">
        <v>42166</v>
      </c>
      <c r="C1120">
        <v>5.99</v>
      </c>
      <c r="E1120" s="1">
        <v>42206</v>
      </c>
      <c r="F1120">
        <v>76.900000000000006</v>
      </c>
      <c r="H1120" t="s">
        <v>1669</v>
      </c>
      <c r="I1120">
        <v>2.3668999999999998</v>
      </c>
      <c r="J1120">
        <v>0.59405565115287595</v>
      </c>
      <c r="L1120" s="1">
        <v>42160</v>
      </c>
      <c r="M1120">
        <v>14.21</v>
      </c>
      <c r="O1120" s="1">
        <v>42214</v>
      </c>
      <c r="P1120">
        <v>2.3668999999999998</v>
      </c>
      <c r="Q1120">
        <v>0.92749999999999999</v>
      </c>
      <c r="R1120">
        <v>1.4394</v>
      </c>
      <c r="T1120" t="s">
        <v>1630</v>
      </c>
      <c r="U1120">
        <v>2095.84</v>
      </c>
      <c r="V1120">
        <v>8.1788945533296395</v>
      </c>
      <c r="W1120">
        <v>12.89738</v>
      </c>
      <c r="Y1120" s="1">
        <v>42146</v>
      </c>
      <c r="Z1120">
        <v>340.40100000000001</v>
      </c>
      <c r="AB1120" s="1">
        <v>42184</v>
      </c>
      <c r="AC1120">
        <v>10.75</v>
      </c>
    </row>
    <row r="1121" spans="2:29" x14ac:dyDescent="0.45">
      <c r="B1121" s="1">
        <v>42165</v>
      </c>
      <c r="C1121">
        <v>6.19</v>
      </c>
      <c r="E1121" s="1">
        <v>42205</v>
      </c>
      <c r="F1121">
        <v>77.3</v>
      </c>
      <c r="H1121" t="s">
        <v>1668</v>
      </c>
      <c r="I1121">
        <v>2.3319999999999999</v>
      </c>
      <c r="J1121">
        <v>0.64237055764825601</v>
      </c>
      <c r="L1121" s="1">
        <v>42159</v>
      </c>
      <c r="M1121">
        <v>14.71</v>
      </c>
      <c r="O1121" s="1">
        <v>42213</v>
      </c>
      <c r="P1121">
        <v>2.3319999999999999</v>
      </c>
      <c r="Q1121">
        <v>0.91549999999999998</v>
      </c>
      <c r="R1121">
        <v>1.4165000000000001</v>
      </c>
      <c r="T1121" t="s">
        <v>1629</v>
      </c>
      <c r="U1121">
        <v>2114.0700000000002</v>
      </c>
      <c r="V1121">
        <v>6.4086815970209496</v>
      </c>
      <c r="W1121">
        <v>11.798500000000001</v>
      </c>
      <c r="Y1121" s="1">
        <v>42145</v>
      </c>
      <c r="Z1121">
        <v>338.26799999999997</v>
      </c>
      <c r="AB1121" s="1">
        <v>42181</v>
      </c>
      <c r="AC1121">
        <v>8.8800000000000008</v>
      </c>
    </row>
    <row r="1122" spans="2:29" x14ac:dyDescent="0.45">
      <c r="B1122" s="1">
        <v>42164</v>
      </c>
      <c r="C1122">
        <v>6.01</v>
      </c>
      <c r="E1122" s="1">
        <v>42202</v>
      </c>
      <c r="F1122">
        <v>79</v>
      </c>
      <c r="H1122" t="s">
        <v>1667</v>
      </c>
      <c r="I1122">
        <v>2.302</v>
      </c>
      <c r="J1122">
        <v>0.47418871067680601</v>
      </c>
      <c r="L1122" s="1">
        <v>42158</v>
      </c>
      <c r="M1122">
        <v>13.66</v>
      </c>
      <c r="O1122" s="1">
        <v>42212</v>
      </c>
      <c r="P1122">
        <v>2.302</v>
      </c>
      <c r="Q1122">
        <v>0.89949999999999997</v>
      </c>
      <c r="R1122">
        <v>1.4025000000000001</v>
      </c>
      <c r="T1122" t="s">
        <v>1628</v>
      </c>
      <c r="U1122">
        <v>2109.6</v>
      </c>
      <c r="V1122">
        <v>5.6076180594155502</v>
      </c>
      <c r="W1122">
        <v>12.41563</v>
      </c>
      <c r="Y1122" s="1">
        <v>42144</v>
      </c>
      <c r="Z1122">
        <v>342.88799999999998</v>
      </c>
      <c r="AB1122" s="1">
        <v>42180</v>
      </c>
      <c r="AC1122">
        <v>9.81</v>
      </c>
    </row>
    <row r="1123" spans="2:29" x14ac:dyDescent="0.45">
      <c r="B1123" s="1">
        <v>42163</v>
      </c>
      <c r="C1123">
        <v>6.14</v>
      </c>
      <c r="E1123" s="1">
        <v>42201</v>
      </c>
      <c r="F1123">
        <v>83</v>
      </c>
      <c r="H1123" t="s">
        <v>1666</v>
      </c>
      <c r="I1123">
        <v>2.3460000000000001</v>
      </c>
      <c r="J1123">
        <v>0.48752599930670198</v>
      </c>
      <c r="L1123" s="1">
        <v>42157</v>
      </c>
      <c r="M1123">
        <v>14.24</v>
      </c>
      <c r="O1123" s="1">
        <v>42209</v>
      </c>
      <c r="P1123">
        <v>2.3460000000000001</v>
      </c>
      <c r="Q1123">
        <v>0.92849999999999999</v>
      </c>
      <c r="R1123">
        <v>1.4175</v>
      </c>
      <c r="T1123" t="s">
        <v>1627</v>
      </c>
      <c r="U1123">
        <v>2111.73</v>
      </c>
      <c r="V1123">
        <v>10.4505930201856</v>
      </c>
      <c r="W1123">
        <v>12.012309999999999</v>
      </c>
      <c r="Y1123" s="1">
        <v>42143</v>
      </c>
      <c r="Z1123">
        <v>341.41500000000002</v>
      </c>
      <c r="AB1123" s="1">
        <v>42179</v>
      </c>
      <c r="AC1123">
        <v>9.19</v>
      </c>
    </row>
    <row r="1124" spans="2:29" x14ac:dyDescent="0.45">
      <c r="B1124" s="1">
        <v>42160</v>
      </c>
      <c r="C1124">
        <v>5.91</v>
      </c>
      <c r="E1124" s="1">
        <v>42200</v>
      </c>
      <c r="F1124">
        <v>83</v>
      </c>
      <c r="H1124" t="s">
        <v>1665</v>
      </c>
      <c r="I1124">
        <v>2.3538000000000001</v>
      </c>
      <c r="J1124">
        <v>0.618399169900261</v>
      </c>
      <c r="L1124" s="1">
        <v>42156</v>
      </c>
      <c r="M1124">
        <v>13.97</v>
      </c>
      <c r="O1124" s="1">
        <v>42208</v>
      </c>
      <c r="P1124">
        <v>2.3538000000000001</v>
      </c>
      <c r="Q1124">
        <v>0.94650000000000001</v>
      </c>
      <c r="R1124">
        <v>1.4073</v>
      </c>
      <c r="T1124" t="s">
        <v>1626</v>
      </c>
      <c r="U1124">
        <v>2107.39</v>
      </c>
      <c r="V1124">
        <v>13.565736631634101</v>
      </c>
      <c r="W1124">
        <v>12.0145</v>
      </c>
      <c r="Y1124" s="1">
        <v>42142</v>
      </c>
      <c r="Z1124">
        <v>341.73099999999999</v>
      </c>
      <c r="AB1124" s="1">
        <v>42178</v>
      </c>
      <c r="AC1124">
        <v>8.56</v>
      </c>
    </row>
    <row r="1125" spans="2:29" x14ac:dyDescent="0.45">
      <c r="B1125" s="1">
        <v>42159</v>
      </c>
      <c r="C1125">
        <v>6.11</v>
      </c>
      <c r="E1125" s="1">
        <v>42199</v>
      </c>
      <c r="F1125">
        <v>85.07</v>
      </c>
      <c r="H1125" t="s">
        <v>1664</v>
      </c>
      <c r="I1125">
        <v>2.4129999999999998</v>
      </c>
      <c r="J1125">
        <v>0.47440135961019497</v>
      </c>
      <c r="L1125" s="1">
        <v>42153</v>
      </c>
      <c r="M1125">
        <v>13.84</v>
      </c>
      <c r="O1125" s="1">
        <v>42207</v>
      </c>
      <c r="P1125">
        <v>2.4129999999999998</v>
      </c>
      <c r="Q1125">
        <v>0.96099999999999997</v>
      </c>
      <c r="R1125">
        <v>1.452</v>
      </c>
      <c r="T1125" t="s">
        <v>1625</v>
      </c>
      <c r="U1125">
        <v>2120.79</v>
      </c>
      <c r="V1125">
        <v>12.867670863093499</v>
      </c>
      <c r="W1125">
        <v>11.2455</v>
      </c>
      <c r="Y1125" s="1">
        <v>42139</v>
      </c>
      <c r="Z1125">
        <v>336.96300000000002</v>
      </c>
      <c r="AB1125" s="1">
        <v>42177</v>
      </c>
      <c r="AC1125">
        <v>8</v>
      </c>
    </row>
    <row r="1126" spans="2:29" x14ac:dyDescent="0.45">
      <c r="B1126" s="1">
        <v>42158</v>
      </c>
      <c r="C1126">
        <v>6.12</v>
      </c>
      <c r="E1126" s="1">
        <v>42198</v>
      </c>
      <c r="F1126">
        <v>88</v>
      </c>
      <c r="H1126" t="s">
        <v>1663</v>
      </c>
      <c r="I1126">
        <v>2.41</v>
      </c>
      <c r="J1126">
        <v>0.46975850178576101</v>
      </c>
      <c r="L1126" s="1">
        <v>42152</v>
      </c>
      <c r="M1126">
        <v>13.31</v>
      </c>
      <c r="O1126" s="1">
        <v>42206</v>
      </c>
      <c r="P1126">
        <v>2.41</v>
      </c>
      <c r="Q1126">
        <v>0.93500000000000005</v>
      </c>
      <c r="R1126">
        <v>1.4750000000000001</v>
      </c>
      <c r="T1126" t="s">
        <v>1624</v>
      </c>
      <c r="U1126">
        <v>2123.48</v>
      </c>
      <c r="V1126">
        <v>13.1705756728779</v>
      </c>
      <c r="W1126">
        <v>11.19088</v>
      </c>
      <c r="Y1126" s="1">
        <v>42138</v>
      </c>
      <c r="Z1126">
        <v>341.02600000000001</v>
      </c>
      <c r="AB1126" s="1">
        <v>42174</v>
      </c>
      <c r="AC1126">
        <v>8.11</v>
      </c>
    </row>
    <row r="1127" spans="2:29" x14ac:dyDescent="0.45">
      <c r="B1127" s="1">
        <v>42157</v>
      </c>
      <c r="C1127">
        <v>5.84</v>
      </c>
      <c r="E1127" s="1">
        <v>42195</v>
      </c>
      <c r="F1127">
        <v>88.5</v>
      </c>
      <c r="H1127" t="s">
        <v>1662</v>
      </c>
      <c r="I1127">
        <v>2.4580000000000002</v>
      </c>
      <c r="J1127">
        <v>0.462066788101753</v>
      </c>
      <c r="L1127" s="1">
        <v>42151</v>
      </c>
      <c r="M1127">
        <v>13.27</v>
      </c>
      <c r="O1127" s="1">
        <v>42205</v>
      </c>
      <c r="P1127">
        <v>2.4580000000000002</v>
      </c>
      <c r="Q1127">
        <v>0.96450000000000002</v>
      </c>
      <c r="R1127">
        <v>1.4935</v>
      </c>
      <c r="T1127" t="s">
        <v>1623</v>
      </c>
      <c r="U1127">
        <v>2104.1999999999998</v>
      </c>
      <c r="V1127">
        <v>8.6813107268019998</v>
      </c>
      <c r="W1127">
        <v>12.23081</v>
      </c>
      <c r="Y1127" s="1">
        <v>42137</v>
      </c>
      <c r="Z1127">
        <v>349.71899999999999</v>
      </c>
      <c r="AB1127" s="1">
        <v>42173</v>
      </c>
      <c r="AC1127">
        <v>8.06</v>
      </c>
    </row>
    <row r="1128" spans="2:29" x14ac:dyDescent="0.45">
      <c r="B1128" s="1">
        <v>42156</v>
      </c>
      <c r="C1128">
        <v>5.78</v>
      </c>
      <c r="E1128" s="1">
        <v>42194</v>
      </c>
      <c r="F1128">
        <v>90.75</v>
      </c>
      <c r="H1128" t="s">
        <v>1661</v>
      </c>
      <c r="I1128">
        <v>2.4384000000000001</v>
      </c>
      <c r="J1128">
        <v>0.52021224834997604</v>
      </c>
      <c r="L1128" s="1">
        <v>42150</v>
      </c>
      <c r="M1128">
        <v>14.06</v>
      </c>
      <c r="O1128" s="1">
        <v>42202</v>
      </c>
      <c r="P1128">
        <v>2.4384000000000001</v>
      </c>
      <c r="Q1128">
        <v>0.92779999999999996</v>
      </c>
      <c r="R1128">
        <v>1.5105999999999999</v>
      </c>
      <c r="T1128" t="s">
        <v>1622</v>
      </c>
      <c r="U1128">
        <v>2126.06</v>
      </c>
      <c r="V1128">
        <v>3.1142605332667399</v>
      </c>
      <c r="W1128">
        <v>10.47331</v>
      </c>
      <c r="Y1128" s="1">
        <v>42136</v>
      </c>
      <c r="Z1128">
        <v>346.91</v>
      </c>
      <c r="AB1128" s="1">
        <v>42172</v>
      </c>
      <c r="AC1128">
        <v>8.1300000000000008</v>
      </c>
    </row>
    <row r="1129" spans="2:29" x14ac:dyDescent="0.45">
      <c r="B1129" s="1">
        <v>42153</v>
      </c>
      <c r="C1129">
        <v>5.67</v>
      </c>
      <c r="E1129" s="1">
        <v>42193</v>
      </c>
      <c r="F1129">
        <v>91.69</v>
      </c>
      <c r="H1129" t="s">
        <v>1660</v>
      </c>
      <c r="I1129">
        <v>2.4344999999999999</v>
      </c>
      <c r="J1129">
        <v>0.80347170661656597</v>
      </c>
      <c r="L1129" s="1">
        <v>42146</v>
      </c>
      <c r="M1129">
        <v>12.13</v>
      </c>
      <c r="O1129" s="1">
        <v>42201</v>
      </c>
      <c r="P1129">
        <v>2.4344999999999999</v>
      </c>
      <c r="Q1129">
        <v>0.90780000000000005</v>
      </c>
      <c r="R1129">
        <v>1.5266999999999999</v>
      </c>
      <c r="T1129" t="s">
        <v>1621</v>
      </c>
      <c r="U1129">
        <v>2130.8200000000002</v>
      </c>
      <c r="V1129">
        <v>3.2753087578325299</v>
      </c>
      <c r="W1129">
        <v>10.41813</v>
      </c>
      <c r="Y1129" s="1">
        <v>42135</v>
      </c>
      <c r="Z1129">
        <v>346.47899999999998</v>
      </c>
      <c r="AB1129" s="1">
        <v>42171</v>
      </c>
      <c r="AC1129">
        <v>8.75</v>
      </c>
    </row>
    <row r="1130" spans="2:29" x14ac:dyDescent="0.45">
      <c r="B1130" s="1">
        <v>42152</v>
      </c>
      <c r="C1130">
        <v>5.66</v>
      </c>
      <c r="E1130" s="1">
        <v>42192</v>
      </c>
      <c r="F1130">
        <v>90.5</v>
      </c>
      <c r="H1130" t="s">
        <v>1659</v>
      </c>
      <c r="I1130">
        <v>2.4350999999999998</v>
      </c>
      <c r="J1130">
        <v>1.0528476227197701</v>
      </c>
      <c r="L1130" s="1">
        <v>42145</v>
      </c>
      <c r="M1130">
        <v>12.11</v>
      </c>
      <c r="O1130" s="1">
        <v>42200</v>
      </c>
      <c r="P1130">
        <v>2.4350999999999998</v>
      </c>
      <c r="Q1130">
        <v>0.87849999999999995</v>
      </c>
      <c r="R1130">
        <v>1.5566</v>
      </c>
      <c r="T1130" t="s">
        <v>1620</v>
      </c>
      <c r="U1130">
        <v>2125.85</v>
      </c>
      <c r="V1130">
        <v>2.9264538522469898</v>
      </c>
      <c r="W1130">
        <v>10.966810000000001</v>
      </c>
      <c r="Y1130" s="1">
        <v>42132</v>
      </c>
      <c r="Z1130">
        <v>336.279</v>
      </c>
      <c r="AB1130" s="1">
        <v>42170</v>
      </c>
      <c r="AC1130">
        <v>7.94</v>
      </c>
    </row>
    <row r="1131" spans="2:29" x14ac:dyDescent="0.45">
      <c r="B1131" s="1">
        <v>42151</v>
      </c>
      <c r="C1131">
        <v>5.69</v>
      </c>
      <c r="E1131" s="1">
        <v>42191</v>
      </c>
      <c r="F1131">
        <v>89.46</v>
      </c>
      <c r="H1131" t="s">
        <v>1658</v>
      </c>
      <c r="I1131">
        <v>2.4821</v>
      </c>
      <c r="J1131">
        <v>1.1847210009111899</v>
      </c>
      <c r="L1131" s="1">
        <v>42144</v>
      </c>
      <c r="M1131">
        <v>12.88</v>
      </c>
      <c r="O1131" s="1">
        <v>42199</v>
      </c>
      <c r="P1131">
        <v>2.4821</v>
      </c>
      <c r="Q1131">
        <v>0.88749999999999996</v>
      </c>
      <c r="R1131">
        <v>1.5946</v>
      </c>
      <c r="T1131" t="s">
        <v>1619</v>
      </c>
      <c r="U1131">
        <v>2127.83</v>
      </c>
      <c r="V1131">
        <v>8.1684911274442094</v>
      </c>
      <c r="W1131">
        <v>10.9925</v>
      </c>
      <c r="Y1131" s="1">
        <v>42131</v>
      </c>
      <c r="Z1131">
        <v>350.26100000000002</v>
      </c>
      <c r="AB1131" s="1">
        <v>42167</v>
      </c>
      <c r="AC1131">
        <v>7.88</v>
      </c>
    </row>
    <row r="1132" spans="2:29" x14ac:dyDescent="0.45">
      <c r="B1132" s="1">
        <v>42150</v>
      </c>
      <c r="C1132">
        <v>5.8</v>
      </c>
      <c r="E1132" s="1">
        <v>42188</v>
      </c>
      <c r="F1132">
        <v>89.46</v>
      </c>
      <c r="H1132" t="s">
        <v>1657</v>
      </c>
      <c r="I1132">
        <v>2.5419</v>
      </c>
      <c r="J1132">
        <v>1.2540487962329601</v>
      </c>
      <c r="L1132" s="1">
        <v>42143</v>
      </c>
      <c r="M1132">
        <v>12.85</v>
      </c>
      <c r="O1132" s="1">
        <v>42198</v>
      </c>
      <c r="P1132">
        <v>2.5419</v>
      </c>
      <c r="Q1132">
        <v>0.92879999999999996</v>
      </c>
      <c r="R1132">
        <v>1.6131</v>
      </c>
      <c r="T1132" t="s">
        <v>1618</v>
      </c>
      <c r="U1132">
        <v>2129.1999999999998</v>
      </c>
      <c r="V1132">
        <v>8.0239168913499608</v>
      </c>
      <c r="W1132">
        <v>10.78088</v>
      </c>
      <c r="Y1132" s="1">
        <v>42130</v>
      </c>
      <c r="Z1132">
        <v>349.42099999999999</v>
      </c>
      <c r="AB1132" s="1">
        <v>42166</v>
      </c>
      <c r="AC1132">
        <v>7.81</v>
      </c>
    </row>
    <row r="1133" spans="2:29" x14ac:dyDescent="0.45">
      <c r="B1133" s="1">
        <v>42146</v>
      </c>
      <c r="C1133">
        <v>5.72</v>
      </c>
      <c r="E1133" s="1">
        <v>42187</v>
      </c>
      <c r="F1133">
        <v>89.46</v>
      </c>
      <c r="H1133" t="s">
        <v>1656</v>
      </c>
      <c r="I1133">
        <v>2.492</v>
      </c>
      <c r="J1133">
        <v>1.35484020582995</v>
      </c>
      <c r="L1133" s="1">
        <v>42142</v>
      </c>
      <c r="M1133">
        <v>12.73</v>
      </c>
      <c r="O1133" s="1">
        <v>42195</v>
      </c>
      <c r="P1133">
        <v>2.492</v>
      </c>
      <c r="Q1133">
        <v>0.89300000000000002</v>
      </c>
      <c r="R1133">
        <v>1.599</v>
      </c>
      <c r="T1133" t="s">
        <v>1617</v>
      </c>
      <c r="U1133">
        <v>2122.73</v>
      </c>
      <c r="V1133">
        <v>9.6489521808262193</v>
      </c>
      <c r="W1133">
        <v>10.51188</v>
      </c>
      <c r="Y1133" s="1">
        <v>42129</v>
      </c>
      <c r="Z1133">
        <v>343.07100000000003</v>
      </c>
      <c r="AB1133" s="1">
        <v>42165</v>
      </c>
      <c r="AC1133">
        <v>7.69</v>
      </c>
    </row>
    <row r="1134" spans="2:29" x14ac:dyDescent="0.45">
      <c r="B1134" s="1">
        <v>42145</v>
      </c>
      <c r="C1134">
        <v>5.67</v>
      </c>
      <c r="E1134" s="1">
        <v>42186</v>
      </c>
      <c r="F1134">
        <v>89.46</v>
      </c>
      <c r="H1134" t="s">
        <v>1655</v>
      </c>
      <c r="I1134">
        <v>2.4245999999999999</v>
      </c>
      <c r="J1134">
        <v>1.4651648314552601</v>
      </c>
      <c r="L1134" s="1">
        <v>42139</v>
      </c>
      <c r="M1134">
        <v>12.38</v>
      </c>
      <c r="O1134" s="1">
        <v>42194</v>
      </c>
      <c r="P1134">
        <v>2.4245999999999999</v>
      </c>
      <c r="Q1134">
        <v>0.84179999999999999</v>
      </c>
      <c r="R1134">
        <v>1.5828</v>
      </c>
      <c r="T1134" t="s">
        <v>1616</v>
      </c>
      <c r="U1134">
        <v>2121.1</v>
      </c>
      <c r="V1134">
        <v>11.341375378921899</v>
      </c>
      <c r="W1134">
        <v>10.93219</v>
      </c>
      <c r="Y1134" s="1">
        <v>42128</v>
      </c>
      <c r="Z1134">
        <v>336.43700000000001</v>
      </c>
      <c r="AB1134" s="1">
        <v>42164</v>
      </c>
      <c r="AC1134">
        <v>7.69</v>
      </c>
    </row>
    <row r="1135" spans="2:29" x14ac:dyDescent="0.45">
      <c r="B1135" s="1">
        <v>42144</v>
      </c>
      <c r="C1135">
        <v>5.76</v>
      </c>
      <c r="E1135" s="1">
        <v>42185</v>
      </c>
      <c r="F1135">
        <v>89.46</v>
      </c>
      <c r="H1135" t="s">
        <v>1654</v>
      </c>
      <c r="I1135">
        <v>2.3109999999999999</v>
      </c>
      <c r="J1135">
        <v>0.64422299451871901</v>
      </c>
      <c r="L1135" s="1">
        <v>42138</v>
      </c>
      <c r="M1135">
        <v>12.74</v>
      </c>
      <c r="O1135" s="1">
        <v>42193</v>
      </c>
      <c r="P1135">
        <v>2.3109999999999999</v>
      </c>
      <c r="Q1135">
        <v>0.8</v>
      </c>
      <c r="R1135">
        <v>1.5109999999999999</v>
      </c>
      <c r="T1135" t="s">
        <v>1615</v>
      </c>
      <c r="U1135">
        <v>2098.48</v>
      </c>
      <c r="V1135">
        <v>13.4036045009593</v>
      </c>
      <c r="W1135">
        <v>12.01313</v>
      </c>
      <c r="Y1135" s="1">
        <v>42125</v>
      </c>
      <c r="Z1135">
        <v>337.512</v>
      </c>
      <c r="AB1135" s="1">
        <v>42163</v>
      </c>
      <c r="AC1135">
        <v>7.69</v>
      </c>
    </row>
    <row r="1136" spans="2:29" x14ac:dyDescent="0.45">
      <c r="B1136" s="1">
        <v>42143</v>
      </c>
      <c r="C1136">
        <v>5.74</v>
      </c>
      <c r="E1136" s="1">
        <v>42184</v>
      </c>
      <c r="F1136">
        <v>87</v>
      </c>
      <c r="H1136" t="s">
        <v>1653</v>
      </c>
      <c r="I1136">
        <v>2.38</v>
      </c>
      <c r="J1136">
        <v>0.596296850011244</v>
      </c>
      <c r="L1136" s="1">
        <v>42137</v>
      </c>
      <c r="M1136">
        <v>13.76</v>
      </c>
      <c r="O1136" s="1">
        <v>42192</v>
      </c>
      <c r="P1136">
        <v>2.38</v>
      </c>
      <c r="Q1136">
        <v>0.84199999999999997</v>
      </c>
      <c r="R1136">
        <v>1.538</v>
      </c>
      <c r="T1136" t="s">
        <v>1614</v>
      </c>
      <c r="U1136">
        <v>2099.12</v>
      </c>
      <c r="V1136">
        <v>13.3957673072918</v>
      </c>
      <c r="W1136">
        <v>12.028879999999999</v>
      </c>
      <c r="Y1136" s="1">
        <v>42124</v>
      </c>
      <c r="Z1136">
        <v>339.95600000000002</v>
      </c>
      <c r="AB1136" s="1">
        <v>42160</v>
      </c>
      <c r="AC1136">
        <v>8.3800000000000008</v>
      </c>
    </row>
    <row r="1137" spans="2:29" x14ac:dyDescent="0.45">
      <c r="B1137" s="1">
        <v>42142</v>
      </c>
      <c r="C1137">
        <v>5.7</v>
      </c>
      <c r="E1137" s="1">
        <v>42181</v>
      </c>
      <c r="F1137">
        <v>87.5</v>
      </c>
      <c r="H1137" t="s">
        <v>1652</v>
      </c>
      <c r="I1137">
        <v>2.4075000000000002</v>
      </c>
      <c r="J1137">
        <v>0.982655170104617</v>
      </c>
      <c r="L1137" s="1">
        <v>42136</v>
      </c>
      <c r="M1137">
        <v>13.86</v>
      </c>
      <c r="O1137" s="1">
        <v>42191</v>
      </c>
      <c r="P1137">
        <v>2.4075000000000002</v>
      </c>
      <c r="Q1137">
        <v>0.85529999999999995</v>
      </c>
      <c r="R1137">
        <v>1.5522</v>
      </c>
      <c r="T1137" t="s">
        <v>1613</v>
      </c>
      <c r="U1137">
        <v>2105.33</v>
      </c>
      <c r="V1137">
        <v>13.9505933865694</v>
      </c>
      <c r="W1137">
        <v>10.52938</v>
      </c>
      <c r="Y1137" s="1">
        <v>42123</v>
      </c>
      <c r="Z1137">
        <v>336.69799999999998</v>
      </c>
      <c r="AB1137" s="1">
        <v>42159</v>
      </c>
      <c r="AC1137">
        <v>8.31</v>
      </c>
    </row>
    <row r="1138" spans="2:29" x14ac:dyDescent="0.45">
      <c r="B1138" s="1">
        <v>42139</v>
      </c>
      <c r="C1138">
        <v>5.6</v>
      </c>
      <c r="E1138" s="1">
        <v>42180</v>
      </c>
      <c r="F1138">
        <v>87.4</v>
      </c>
      <c r="H1138" t="s">
        <v>1651</v>
      </c>
      <c r="I1138">
        <v>2.4944999999999999</v>
      </c>
      <c r="J1138">
        <v>0.61766085624178702</v>
      </c>
      <c r="L1138" s="1">
        <v>42135</v>
      </c>
      <c r="M1138">
        <v>13.85</v>
      </c>
      <c r="O1138" s="1">
        <v>42188</v>
      </c>
      <c r="P1138">
        <v>2.4944999999999999</v>
      </c>
      <c r="Q1138">
        <v>0.89600000000000002</v>
      </c>
      <c r="R1138">
        <v>1.5985</v>
      </c>
      <c r="T1138" t="s">
        <v>1612</v>
      </c>
      <c r="U1138">
        <v>2116.1</v>
      </c>
      <c r="V1138">
        <v>17.527911203175101</v>
      </c>
      <c r="W1138">
        <v>10.97688</v>
      </c>
      <c r="Y1138" s="1">
        <v>42122</v>
      </c>
      <c r="Z1138">
        <v>333.22500000000002</v>
      </c>
      <c r="AB1138" s="1">
        <v>42158</v>
      </c>
      <c r="AC1138">
        <v>8</v>
      </c>
    </row>
    <row r="1139" spans="2:29" x14ac:dyDescent="0.45">
      <c r="B1139" s="1">
        <v>42138</v>
      </c>
      <c r="C1139">
        <v>5.39</v>
      </c>
      <c r="E1139" s="1">
        <v>42179</v>
      </c>
      <c r="F1139">
        <v>86.6</v>
      </c>
      <c r="H1139" t="s">
        <v>1650</v>
      </c>
      <c r="I1139">
        <v>2.4931999999999999</v>
      </c>
      <c r="J1139">
        <v>1.3510210398065601</v>
      </c>
      <c r="L1139" s="1">
        <v>42132</v>
      </c>
      <c r="M1139">
        <v>12.86</v>
      </c>
      <c r="O1139" s="1">
        <v>42187</v>
      </c>
      <c r="P1139">
        <v>2.4931999999999999</v>
      </c>
      <c r="Q1139">
        <v>0.89300000000000002</v>
      </c>
      <c r="R1139">
        <v>1.6002000000000001</v>
      </c>
      <c r="T1139" t="s">
        <v>1611</v>
      </c>
      <c r="U1139">
        <v>2088</v>
      </c>
      <c r="V1139">
        <v>11.818795317321401</v>
      </c>
      <c r="W1139">
        <v>13.47631</v>
      </c>
      <c r="Y1139" s="1">
        <v>42121</v>
      </c>
      <c r="Z1139">
        <v>332.89699999999999</v>
      </c>
      <c r="AB1139" s="1">
        <v>42157</v>
      </c>
      <c r="AC1139">
        <v>7.56</v>
      </c>
    </row>
    <row r="1140" spans="2:29" x14ac:dyDescent="0.45">
      <c r="B1140" s="1">
        <v>42137</v>
      </c>
      <c r="C1140">
        <v>5.62</v>
      </c>
      <c r="E1140" s="1">
        <v>42178</v>
      </c>
      <c r="F1140">
        <v>87.988799999999998</v>
      </c>
      <c r="H1140" t="s">
        <v>1649</v>
      </c>
      <c r="I1140">
        <v>2.5230000000000001</v>
      </c>
      <c r="J1140">
        <v>1.4523462339722299</v>
      </c>
      <c r="L1140" s="1">
        <v>42131</v>
      </c>
      <c r="M1140">
        <v>15.13</v>
      </c>
      <c r="O1140" s="1">
        <v>42186</v>
      </c>
      <c r="P1140">
        <v>2.5230000000000001</v>
      </c>
      <c r="Q1140">
        <v>0.94140000000000001</v>
      </c>
      <c r="R1140">
        <v>1.5815999999999999</v>
      </c>
      <c r="T1140" t="s">
        <v>1610</v>
      </c>
      <c r="U1140">
        <v>2080.15</v>
      </c>
      <c r="V1140">
        <v>15.7639009886563</v>
      </c>
      <c r="W1140">
        <v>13.40869</v>
      </c>
      <c r="Y1140" s="1">
        <v>42118</v>
      </c>
      <c r="Z1140">
        <v>332.90499999999997</v>
      </c>
      <c r="AB1140" s="1">
        <v>42156</v>
      </c>
      <c r="AC1140">
        <v>8.19</v>
      </c>
    </row>
    <row r="1141" spans="2:29" x14ac:dyDescent="0.45">
      <c r="B1141" s="1">
        <v>42136</v>
      </c>
      <c r="C1141">
        <v>5.8</v>
      </c>
      <c r="E1141" s="1">
        <v>42177</v>
      </c>
      <c r="F1141">
        <v>87.8</v>
      </c>
      <c r="H1141" t="s">
        <v>1648</v>
      </c>
      <c r="I1141">
        <v>2.464</v>
      </c>
      <c r="J1141">
        <v>1.41422357968368</v>
      </c>
      <c r="L1141" s="1">
        <v>42130</v>
      </c>
      <c r="M1141">
        <v>15.15</v>
      </c>
      <c r="O1141" s="1">
        <v>42185</v>
      </c>
      <c r="P1141">
        <v>2.464</v>
      </c>
      <c r="Q1141">
        <v>0.90349999999999997</v>
      </c>
      <c r="R1141">
        <v>1.5605</v>
      </c>
      <c r="T1141" t="s">
        <v>1609</v>
      </c>
      <c r="U1141">
        <v>2089.46</v>
      </c>
      <c r="V1141">
        <v>17.5383122247571</v>
      </c>
      <c r="W1141">
        <v>12.816190000000001</v>
      </c>
      <c r="Y1141" s="1">
        <v>42117</v>
      </c>
      <c r="Z1141">
        <v>334.10500000000002</v>
      </c>
      <c r="AB1141" s="1">
        <v>42153</v>
      </c>
      <c r="AC1141">
        <v>9.31</v>
      </c>
    </row>
    <row r="1142" spans="2:29" x14ac:dyDescent="0.45">
      <c r="B1142" s="1">
        <v>42135</v>
      </c>
      <c r="C1142">
        <v>5.65</v>
      </c>
      <c r="E1142" s="1">
        <v>42174</v>
      </c>
      <c r="F1142">
        <v>87.87</v>
      </c>
      <c r="H1142" t="s">
        <v>1647</v>
      </c>
      <c r="I1142">
        <v>2.4325000000000001</v>
      </c>
      <c r="J1142">
        <v>1.38859761390164</v>
      </c>
      <c r="L1142" s="1">
        <v>42129</v>
      </c>
      <c r="M1142">
        <v>14.31</v>
      </c>
      <c r="O1142" s="1">
        <v>42184</v>
      </c>
      <c r="P1142">
        <v>2.4325000000000001</v>
      </c>
      <c r="Q1142">
        <v>0.88519999999999999</v>
      </c>
      <c r="R1142">
        <v>1.5472999999999999</v>
      </c>
      <c r="T1142" t="s">
        <v>1608</v>
      </c>
      <c r="U1142">
        <v>2114.4899999999998</v>
      </c>
      <c r="V1142">
        <v>14.5516190511694</v>
      </c>
      <c r="W1142">
        <v>11.23288</v>
      </c>
      <c r="Y1142" s="1">
        <v>42116</v>
      </c>
      <c r="Z1142">
        <v>333.363</v>
      </c>
      <c r="AB1142" s="1">
        <v>42152</v>
      </c>
      <c r="AC1142">
        <v>8.3800000000000008</v>
      </c>
    </row>
    <row r="1143" spans="2:29" x14ac:dyDescent="0.45">
      <c r="B1143" s="1">
        <v>42132</v>
      </c>
      <c r="C1143">
        <v>5.34</v>
      </c>
      <c r="E1143" s="1">
        <v>42173</v>
      </c>
      <c r="F1143">
        <v>86.4</v>
      </c>
      <c r="H1143" t="s">
        <v>1646</v>
      </c>
      <c r="I1143">
        <v>2.5625</v>
      </c>
      <c r="J1143">
        <v>0.66034238593828698</v>
      </c>
      <c r="L1143" s="1">
        <v>42128</v>
      </c>
      <c r="M1143">
        <v>12.85</v>
      </c>
      <c r="O1143" s="1">
        <v>42181</v>
      </c>
      <c r="P1143">
        <v>2.5625</v>
      </c>
      <c r="Q1143">
        <v>0.93899999999999995</v>
      </c>
      <c r="R1143">
        <v>1.6234999999999999</v>
      </c>
      <c r="T1143" t="s">
        <v>1607</v>
      </c>
      <c r="U1143">
        <v>2108.29</v>
      </c>
      <c r="V1143">
        <v>14.5220062377578</v>
      </c>
      <c r="W1143">
        <v>11.03331</v>
      </c>
      <c r="Y1143" s="1">
        <v>42115</v>
      </c>
      <c r="Z1143">
        <v>333.96199999999999</v>
      </c>
      <c r="AB1143" s="1">
        <v>42151</v>
      </c>
      <c r="AC1143">
        <v>7.75</v>
      </c>
    </row>
    <row r="1144" spans="2:29" x14ac:dyDescent="0.45">
      <c r="B1144" s="1">
        <v>42131</v>
      </c>
      <c r="C1144">
        <v>5.54</v>
      </c>
      <c r="E1144" s="1">
        <v>42172</v>
      </c>
      <c r="F1144">
        <v>83.984099999999998</v>
      </c>
      <c r="H1144" t="s">
        <v>1645</v>
      </c>
      <c r="I1144">
        <v>2.5074999999999998</v>
      </c>
      <c r="J1144">
        <v>0.96959256047750997</v>
      </c>
      <c r="L1144" s="1">
        <v>42125</v>
      </c>
      <c r="M1144">
        <v>12.7</v>
      </c>
      <c r="O1144" s="1">
        <v>42180</v>
      </c>
      <c r="P1144">
        <v>2.5074999999999998</v>
      </c>
      <c r="Q1144">
        <v>0.91849999999999998</v>
      </c>
      <c r="R1144">
        <v>1.589</v>
      </c>
      <c r="T1144" t="s">
        <v>1606</v>
      </c>
      <c r="U1144">
        <v>2085.5100000000002</v>
      </c>
      <c r="V1144">
        <v>8.5291449810852509</v>
      </c>
      <c r="W1144">
        <v>12.81263</v>
      </c>
      <c r="Y1144" s="1">
        <v>42114</v>
      </c>
      <c r="Z1144">
        <v>335.44600000000003</v>
      </c>
      <c r="AB1144" s="1">
        <v>42150</v>
      </c>
      <c r="AC1144">
        <v>8</v>
      </c>
    </row>
    <row r="1145" spans="2:29" x14ac:dyDescent="0.45">
      <c r="B1145" s="1">
        <v>42130</v>
      </c>
      <c r="C1145">
        <v>5.76</v>
      </c>
      <c r="E1145" s="1">
        <v>42171</v>
      </c>
      <c r="F1145">
        <v>86.2</v>
      </c>
      <c r="H1145" t="s">
        <v>1644</v>
      </c>
      <c r="I1145">
        <v>2.4609999999999999</v>
      </c>
      <c r="J1145">
        <v>1.34906114884883</v>
      </c>
      <c r="L1145" s="1">
        <v>42124</v>
      </c>
      <c r="M1145">
        <v>14.55</v>
      </c>
      <c r="O1145" s="1">
        <v>42179</v>
      </c>
      <c r="P1145">
        <v>2.4609999999999999</v>
      </c>
      <c r="Q1145">
        <v>0.90049999999999997</v>
      </c>
      <c r="R1145">
        <v>1.5605</v>
      </c>
      <c r="T1145" t="s">
        <v>1605</v>
      </c>
      <c r="U1145">
        <v>2106.85</v>
      </c>
      <c r="V1145">
        <v>6.0260309902306499</v>
      </c>
      <c r="W1145">
        <v>11.43913</v>
      </c>
      <c r="Y1145" s="1">
        <v>42111</v>
      </c>
      <c r="Z1145">
        <v>340.72399999999999</v>
      </c>
      <c r="AB1145" s="1">
        <v>42149</v>
      </c>
      <c r="AC1145">
        <v>6.75</v>
      </c>
    </row>
    <row r="1146" spans="2:29" x14ac:dyDescent="0.45">
      <c r="B1146" s="1">
        <v>42129</v>
      </c>
      <c r="C1146">
        <v>5.77</v>
      </c>
      <c r="E1146" s="1">
        <v>42170</v>
      </c>
      <c r="F1146">
        <v>86.031199999999998</v>
      </c>
      <c r="H1146" t="s">
        <v>1643</v>
      </c>
      <c r="I1146">
        <v>2.4944999999999999</v>
      </c>
      <c r="J1146">
        <v>1.2614085248906</v>
      </c>
      <c r="L1146" s="1">
        <v>42123</v>
      </c>
      <c r="M1146">
        <v>13.39</v>
      </c>
      <c r="O1146" s="1">
        <v>42178</v>
      </c>
      <c r="P1146">
        <v>2.4944999999999999</v>
      </c>
      <c r="Q1146">
        <v>0.91949999999999998</v>
      </c>
      <c r="R1146">
        <v>1.575</v>
      </c>
      <c r="T1146" t="s">
        <v>1604</v>
      </c>
      <c r="U1146">
        <v>2114.7600000000002</v>
      </c>
      <c r="V1146">
        <v>5.3386080793963897</v>
      </c>
      <c r="W1146">
        <v>10.662380000000001</v>
      </c>
      <c r="Y1146" s="1">
        <v>42110</v>
      </c>
      <c r="Z1146">
        <v>334.86099999999999</v>
      </c>
      <c r="AB1146" s="1">
        <v>42146</v>
      </c>
      <c r="AC1146">
        <v>6.63</v>
      </c>
    </row>
    <row r="1147" spans="2:29" x14ac:dyDescent="0.45">
      <c r="B1147" s="1">
        <v>42128</v>
      </c>
      <c r="C1147">
        <v>5.57</v>
      </c>
      <c r="E1147" s="1">
        <v>42167</v>
      </c>
      <c r="F1147">
        <v>86.573800000000006</v>
      </c>
      <c r="H1147" t="s">
        <v>1642</v>
      </c>
      <c r="I1147">
        <v>2.4531000000000001</v>
      </c>
      <c r="J1147">
        <v>1.2583021828373899</v>
      </c>
      <c r="L1147" s="1">
        <v>42122</v>
      </c>
      <c r="M1147">
        <v>12.41</v>
      </c>
      <c r="O1147" s="1">
        <v>42177</v>
      </c>
      <c r="P1147">
        <v>2.4531000000000001</v>
      </c>
      <c r="Q1147">
        <v>0.90700000000000003</v>
      </c>
      <c r="R1147">
        <v>1.5461</v>
      </c>
      <c r="T1147" t="s">
        <v>1603</v>
      </c>
      <c r="U1147">
        <v>2108.92</v>
      </c>
      <c r="V1147">
        <v>6.3097308672333403</v>
      </c>
      <c r="W1147">
        <v>11.279310000000001</v>
      </c>
      <c r="Y1147" s="1">
        <v>42109</v>
      </c>
      <c r="Z1147">
        <v>330.471</v>
      </c>
      <c r="AB1147" s="1">
        <v>42145</v>
      </c>
      <c r="AC1147">
        <v>5.81</v>
      </c>
    </row>
    <row r="1148" spans="2:29" x14ac:dyDescent="0.45">
      <c r="B1148" s="1">
        <v>42125</v>
      </c>
      <c r="C1148">
        <v>5.5</v>
      </c>
      <c r="E1148" s="1">
        <v>42166</v>
      </c>
      <c r="F1148">
        <v>87.79</v>
      </c>
      <c r="H1148" t="s">
        <v>1641</v>
      </c>
      <c r="I1148">
        <v>2.3395000000000001</v>
      </c>
      <c r="J1148">
        <v>0.67383676312096197</v>
      </c>
      <c r="L1148" s="1">
        <v>42121</v>
      </c>
      <c r="M1148">
        <v>13.12</v>
      </c>
      <c r="O1148" s="1">
        <v>42174</v>
      </c>
      <c r="P1148">
        <v>2.3395000000000001</v>
      </c>
      <c r="Q1148">
        <v>0.872</v>
      </c>
      <c r="R1148">
        <v>1.4675</v>
      </c>
      <c r="T1148" t="s">
        <v>1602</v>
      </c>
      <c r="U1148">
        <v>2117.69</v>
      </c>
      <c r="V1148">
        <v>4.3420701432129203</v>
      </c>
      <c r="W1148">
        <v>10.33738</v>
      </c>
      <c r="Y1148" s="1">
        <v>42108</v>
      </c>
      <c r="Z1148">
        <v>333.42</v>
      </c>
      <c r="AB1148" s="1">
        <v>42144</v>
      </c>
      <c r="AC1148">
        <v>4.38</v>
      </c>
    </row>
    <row r="1149" spans="2:29" x14ac:dyDescent="0.45">
      <c r="B1149" s="1">
        <v>42124</v>
      </c>
      <c r="C1149">
        <v>5.16</v>
      </c>
      <c r="E1149" s="1">
        <v>42165</v>
      </c>
      <c r="F1149">
        <v>89.1</v>
      </c>
      <c r="H1149" t="s">
        <v>1640</v>
      </c>
      <c r="I1149">
        <v>2.4155000000000002</v>
      </c>
      <c r="J1149">
        <v>0.44120590431226298</v>
      </c>
      <c r="L1149" s="1">
        <v>42118</v>
      </c>
      <c r="M1149">
        <v>12.29</v>
      </c>
      <c r="O1149" s="1">
        <v>42173</v>
      </c>
      <c r="P1149">
        <v>2.4155000000000002</v>
      </c>
      <c r="Q1149">
        <v>0.9</v>
      </c>
      <c r="R1149">
        <v>1.5155000000000001</v>
      </c>
      <c r="T1149" t="s">
        <v>1601</v>
      </c>
      <c r="U1149">
        <v>2112.9299999999998</v>
      </c>
      <c r="V1149">
        <v>7.2524470626736104</v>
      </c>
      <c r="W1149">
        <v>10.637</v>
      </c>
      <c r="Y1149" s="1">
        <v>42107</v>
      </c>
      <c r="Z1149">
        <v>333.471</v>
      </c>
      <c r="AB1149" s="1">
        <v>42143</v>
      </c>
      <c r="AC1149">
        <v>4.5</v>
      </c>
    </row>
    <row r="1150" spans="2:29" x14ac:dyDescent="0.45">
      <c r="B1150" s="1">
        <v>42123</v>
      </c>
      <c r="C1150">
        <v>5.09</v>
      </c>
      <c r="E1150" s="1">
        <v>42164</v>
      </c>
      <c r="F1150">
        <v>88.137799999999999</v>
      </c>
      <c r="H1150" t="s">
        <v>1639</v>
      </c>
      <c r="I1150">
        <v>2.3969</v>
      </c>
      <c r="J1150">
        <v>0.40944523443313102</v>
      </c>
      <c r="L1150" s="1">
        <v>42117</v>
      </c>
      <c r="M1150">
        <v>12.48</v>
      </c>
      <c r="O1150" s="1">
        <v>42172</v>
      </c>
      <c r="P1150">
        <v>2.3969</v>
      </c>
      <c r="Q1150">
        <v>0.91249999999999998</v>
      </c>
      <c r="R1150">
        <v>1.4843999999999999</v>
      </c>
      <c r="T1150" t="s">
        <v>1600</v>
      </c>
      <c r="U1150">
        <v>2107.96</v>
      </c>
      <c r="V1150">
        <v>14.4631042052577</v>
      </c>
      <c r="W1150">
        <v>10.72888</v>
      </c>
      <c r="Y1150" s="1">
        <v>42104</v>
      </c>
      <c r="Z1150">
        <v>329.82799999999997</v>
      </c>
      <c r="AB1150" s="1">
        <v>42142</v>
      </c>
      <c r="AC1150">
        <v>5.81</v>
      </c>
    </row>
    <row r="1151" spans="2:29" x14ac:dyDescent="0.45">
      <c r="B1151" s="1">
        <v>42122</v>
      </c>
      <c r="C1151">
        <v>5.13</v>
      </c>
      <c r="E1151" s="1">
        <v>42163</v>
      </c>
      <c r="F1151">
        <v>88.7</v>
      </c>
      <c r="H1151" t="s">
        <v>1638</v>
      </c>
      <c r="I1151">
        <v>2.3980000000000001</v>
      </c>
      <c r="J1151">
        <v>0.78152628448014105</v>
      </c>
      <c r="L1151" s="1">
        <v>42116</v>
      </c>
      <c r="M1151">
        <v>12.71</v>
      </c>
      <c r="O1151" s="1">
        <v>42171</v>
      </c>
      <c r="P1151">
        <v>2.3980000000000001</v>
      </c>
      <c r="Q1151">
        <v>0.95250000000000001</v>
      </c>
      <c r="R1151">
        <v>1.4455</v>
      </c>
      <c r="T1151" t="s">
        <v>1599</v>
      </c>
      <c r="U1151">
        <v>2097.29</v>
      </c>
      <c r="V1151">
        <v>13.547765904911101</v>
      </c>
      <c r="W1151">
        <v>11.393190000000001</v>
      </c>
      <c r="Y1151" s="1">
        <v>42103</v>
      </c>
      <c r="Z1151">
        <v>328.57799999999997</v>
      </c>
      <c r="AB1151" s="1">
        <v>42139</v>
      </c>
      <c r="AC1151">
        <v>5.5</v>
      </c>
    </row>
    <row r="1152" spans="2:29" x14ac:dyDescent="0.45">
      <c r="B1152" s="1">
        <v>42121</v>
      </c>
      <c r="C1152">
        <v>5.13</v>
      </c>
      <c r="E1152" s="1">
        <v>42160</v>
      </c>
      <c r="F1152">
        <v>88.3</v>
      </c>
      <c r="H1152" t="s">
        <v>1637</v>
      </c>
      <c r="I1152">
        <v>2.4359999999999999</v>
      </c>
      <c r="J1152">
        <v>1.0534121621347099</v>
      </c>
      <c r="L1152" s="1">
        <v>42115</v>
      </c>
      <c r="M1152">
        <v>13.25</v>
      </c>
      <c r="O1152" s="1">
        <v>42170</v>
      </c>
      <c r="P1152">
        <v>2.4359999999999999</v>
      </c>
      <c r="Q1152">
        <v>0.97450000000000003</v>
      </c>
      <c r="R1152">
        <v>1.4615</v>
      </c>
      <c r="T1152" t="s">
        <v>1598</v>
      </c>
      <c r="U1152">
        <v>2100.4</v>
      </c>
      <c r="V1152">
        <v>14.4133994872653</v>
      </c>
      <c r="W1152">
        <v>11.336309999999999</v>
      </c>
      <c r="Y1152" s="1">
        <v>42102</v>
      </c>
      <c r="Z1152">
        <v>330.15800000000002</v>
      </c>
      <c r="AB1152" s="1">
        <v>42138</v>
      </c>
      <c r="AC1152">
        <v>5.5</v>
      </c>
    </row>
    <row r="1153" spans="2:29" x14ac:dyDescent="0.45">
      <c r="B1153" s="1">
        <v>42118</v>
      </c>
      <c r="C1153">
        <v>5.0199999999999996</v>
      </c>
      <c r="E1153" s="1">
        <v>42159</v>
      </c>
      <c r="F1153">
        <v>88.7</v>
      </c>
      <c r="H1153" t="s">
        <v>1636</v>
      </c>
      <c r="I1153">
        <v>2.4710000000000001</v>
      </c>
      <c r="J1153">
        <v>1.1881083845059499</v>
      </c>
      <c r="L1153" s="1">
        <v>42114</v>
      </c>
      <c r="M1153">
        <v>13.3</v>
      </c>
      <c r="O1153" s="1">
        <v>42167</v>
      </c>
      <c r="P1153">
        <v>2.4710000000000001</v>
      </c>
      <c r="Q1153">
        <v>0.99399999999999999</v>
      </c>
      <c r="R1153">
        <v>1.4770000000000001</v>
      </c>
      <c r="T1153" t="s">
        <v>1597</v>
      </c>
      <c r="U1153">
        <v>2081.1799999999998</v>
      </c>
      <c r="V1153">
        <v>11.4687214618453</v>
      </c>
      <c r="W1153">
        <v>12.08981</v>
      </c>
      <c r="Y1153" s="1">
        <v>42101</v>
      </c>
      <c r="Z1153">
        <v>330.38600000000002</v>
      </c>
      <c r="AB1153" s="1">
        <v>42137</v>
      </c>
      <c r="AC1153">
        <v>5.69</v>
      </c>
    </row>
    <row r="1154" spans="2:29" x14ac:dyDescent="0.45">
      <c r="B1154" s="1">
        <v>42117</v>
      </c>
      <c r="C1154">
        <v>5.23</v>
      </c>
      <c r="E1154" s="1">
        <v>42158</v>
      </c>
      <c r="F1154">
        <v>90</v>
      </c>
      <c r="H1154" t="s">
        <v>1635</v>
      </c>
      <c r="I1154">
        <v>2.4575</v>
      </c>
      <c r="J1154">
        <v>1.20788828815692</v>
      </c>
      <c r="L1154" s="1">
        <v>42111</v>
      </c>
      <c r="M1154">
        <v>13.89</v>
      </c>
      <c r="O1154" s="1">
        <v>42166</v>
      </c>
      <c r="P1154">
        <v>2.4575</v>
      </c>
      <c r="Q1154">
        <v>0.97899999999999998</v>
      </c>
      <c r="R1154">
        <v>1.4784999999999999</v>
      </c>
      <c r="T1154" t="s">
        <v>1596</v>
      </c>
      <c r="U1154">
        <v>2104.9899999999998</v>
      </c>
      <c r="V1154">
        <v>6.5976674817781902</v>
      </c>
      <c r="W1154">
        <v>10.966189999999999</v>
      </c>
      <c r="Y1154" s="1">
        <v>42100</v>
      </c>
      <c r="Z1154">
        <v>333.60399999999998</v>
      </c>
      <c r="AB1154" s="1">
        <v>42136</v>
      </c>
      <c r="AC1154">
        <v>6.75</v>
      </c>
    </row>
    <row r="1155" spans="2:29" x14ac:dyDescent="0.45">
      <c r="B1155" s="1">
        <v>42116</v>
      </c>
      <c r="C1155">
        <v>5.19</v>
      </c>
      <c r="E1155" s="1">
        <v>42157</v>
      </c>
      <c r="F1155">
        <v>86</v>
      </c>
      <c r="H1155" t="s">
        <v>1634</v>
      </c>
      <c r="I1155">
        <v>2.5619999999999998</v>
      </c>
      <c r="J1155">
        <v>0.88819641221222601</v>
      </c>
      <c r="L1155" s="1">
        <v>42110</v>
      </c>
      <c r="M1155">
        <v>12.6</v>
      </c>
      <c r="O1155" s="1">
        <v>42165</v>
      </c>
      <c r="P1155">
        <v>2.5619999999999998</v>
      </c>
      <c r="Q1155">
        <v>0.98099999999999998</v>
      </c>
      <c r="R1155">
        <v>1.581</v>
      </c>
      <c r="T1155" t="s">
        <v>1595</v>
      </c>
      <c r="U1155">
        <v>2106.63</v>
      </c>
      <c r="V1155">
        <v>7.4177551756049702</v>
      </c>
      <c r="W1155">
        <v>11.093</v>
      </c>
      <c r="Y1155" s="1">
        <v>42097</v>
      </c>
      <c r="Z1155">
        <v>340.81400000000002</v>
      </c>
      <c r="AB1155" s="1">
        <v>42135</v>
      </c>
      <c r="AC1155">
        <v>6.86</v>
      </c>
    </row>
    <row r="1156" spans="2:29" x14ac:dyDescent="0.45">
      <c r="B1156" s="1">
        <v>42115</v>
      </c>
      <c r="C1156">
        <v>5.14</v>
      </c>
      <c r="E1156" s="1">
        <v>42156</v>
      </c>
      <c r="F1156">
        <v>85</v>
      </c>
      <c r="H1156" t="s">
        <v>1633</v>
      </c>
      <c r="I1156">
        <v>2.5163000000000002</v>
      </c>
      <c r="J1156">
        <v>1.17750215144885</v>
      </c>
      <c r="L1156" s="1">
        <v>42109</v>
      </c>
      <c r="M1156">
        <v>12.84</v>
      </c>
      <c r="O1156" s="1">
        <v>42164</v>
      </c>
      <c r="P1156">
        <v>2.5163000000000002</v>
      </c>
      <c r="Q1156">
        <v>0.96950000000000003</v>
      </c>
      <c r="R1156">
        <v>1.5468</v>
      </c>
      <c r="T1156" t="s">
        <v>1594</v>
      </c>
      <c r="U1156">
        <v>2095.84</v>
      </c>
      <c r="V1156">
        <v>7.1696930560180396</v>
      </c>
      <c r="W1156">
        <v>11.95988</v>
      </c>
      <c r="Y1156" s="1">
        <v>42096</v>
      </c>
      <c r="Z1156">
        <v>340.52600000000001</v>
      </c>
      <c r="AB1156" s="1">
        <v>42132</v>
      </c>
      <c r="AC1156">
        <v>7.5</v>
      </c>
    </row>
    <row r="1157" spans="2:29" x14ac:dyDescent="0.45">
      <c r="B1157" s="1">
        <v>42114</v>
      </c>
      <c r="C1157">
        <v>5.27</v>
      </c>
      <c r="E1157" s="1">
        <v>42153</v>
      </c>
      <c r="F1157">
        <v>84.888099999999994</v>
      </c>
      <c r="H1157" t="s">
        <v>1632</v>
      </c>
      <c r="I1157">
        <v>2.4603999999999999</v>
      </c>
      <c r="J1157">
        <v>1.3723579465042399</v>
      </c>
      <c r="L1157" s="1">
        <v>42108</v>
      </c>
      <c r="M1157">
        <v>13.67</v>
      </c>
      <c r="O1157" s="1">
        <v>42163</v>
      </c>
      <c r="P1157">
        <v>2.4603999999999999</v>
      </c>
      <c r="Q1157">
        <v>0.94299999999999995</v>
      </c>
      <c r="R1157">
        <v>1.5174000000000001</v>
      </c>
      <c r="T1157" t="s">
        <v>1593</v>
      </c>
      <c r="U1157">
        <v>2092.4299999999998</v>
      </c>
      <c r="V1157">
        <v>7.2145026332348898</v>
      </c>
      <c r="W1157">
        <v>12.36788</v>
      </c>
      <c r="Y1157" s="1">
        <v>42095</v>
      </c>
      <c r="Z1157">
        <v>340.08</v>
      </c>
      <c r="AB1157" s="1">
        <v>42131</v>
      </c>
      <c r="AC1157">
        <v>7.81</v>
      </c>
    </row>
    <row r="1158" spans="2:29" x14ac:dyDescent="0.45">
      <c r="B1158" s="1">
        <v>42111</v>
      </c>
      <c r="C1158">
        <v>5.3</v>
      </c>
      <c r="E1158" s="1">
        <v>42152</v>
      </c>
      <c r="F1158">
        <v>84.8</v>
      </c>
      <c r="H1158" t="s">
        <v>1631</v>
      </c>
      <c r="I1158">
        <v>2.492</v>
      </c>
      <c r="J1158">
        <v>1.2181243505214601</v>
      </c>
      <c r="L1158" s="1">
        <v>42107</v>
      </c>
      <c r="M1158">
        <v>13.94</v>
      </c>
      <c r="O1158" s="1">
        <v>42160</v>
      </c>
      <c r="P1158">
        <v>2.492</v>
      </c>
      <c r="Q1158">
        <v>0.96099999999999997</v>
      </c>
      <c r="R1158">
        <v>1.5309999999999999</v>
      </c>
      <c r="T1158" t="s">
        <v>1592</v>
      </c>
      <c r="U1158">
        <v>2102.06</v>
      </c>
      <c r="V1158">
        <v>5.2557312444054602</v>
      </c>
      <c r="W1158">
        <v>10.862</v>
      </c>
      <c r="Y1158" s="1">
        <v>42094</v>
      </c>
      <c r="Z1158">
        <v>342.11099999999999</v>
      </c>
      <c r="AB1158" s="1">
        <v>42130</v>
      </c>
      <c r="AC1158">
        <v>8.1300000000000008</v>
      </c>
    </row>
    <row r="1159" spans="2:29" x14ac:dyDescent="0.45">
      <c r="B1159" s="1">
        <v>42110</v>
      </c>
      <c r="C1159">
        <v>5.0999999999999996</v>
      </c>
      <c r="E1159" s="1">
        <v>42151</v>
      </c>
      <c r="F1159">
        <v>85.6</v>
      </c>
      <c r="H1159" t="s">
        <v>1630</v>
      </c>
      <c r="I1159">
        <v>2.391</v>
      </c>
      <c r="J1159">
        <v>1.1253813501801599</v>
      </c>
      <c r="L1159" s="1">
        <v>42104</v>
      </c>
      <c r="M1159">
        <v>12.58</v>
      </c>
      <c r="O1159" s="1">
        <v>42159</v>
      </c>
      <c r="P1159">
        <v>2.391</v>
      </c>
      <c r="Q1159">
        <v>0.90949999999999998</v>
      </c>
      <c r="R1159">
        <v>1.4815</v>
      </c>
      <c r="T1159" t="s">
        <v>1591</v>
      </c>
      <c r="U1159">
        <v>2091.1799999999998</v>
      </c>
      <c r="V1159">
        <v>5.9376301013972803</v>
      </c>
      <c r="W1159">
        <v>11.48631</v>
      </c>
      <c r="Y1159" s="1">
        <v>42093</v>
      </c>
      <c r="Z1159">
        <v>343.21699999999998</v>
      </c>
      <c r="AB1159" s="1">
        <v>42129</v>
      </c>
      <c r="AC1159">
        <v>8.5</v>
      </c>
    </row>
    <row r="1160" spans="2:29" x14ac:dyDescent="0.45">
      <c r="B1160" s="1">
        <v>42109</v>
      </c>
      <c r="C1160">
        <v>5.15</v>
      </c>
      <c r="E1160" s="1">
        <v>42150</v>
      </c>
      <c r="F1160">
        <v>86</v>
      </c>
      <c r="H1160" t="s">
        <v>1629</v>
      </c>
      <c r="I1160">
        <v>2.4451999999999998</v>
      </c>
      <c r="J1160">
        <v>0.76505501980794299</v>
      </c>
      <c r="L1160" s="1">
        <v>42103</v>
      </c>
      <c r="M1160">
        <v>13.09</v>
      </c>
      <c r="O1160" s="1">
        <v>42158</v>
      </c>
      <c r="P1160">
        <v>2.4451999999999998</v>
      </c>
      <c r="Q1160">
        <v>0.91249999999999998</v>
      </c>
      <c r="R1160">
        <v>1.5327</v>
      </c>
      <c r="T1160" t="s">
        <v>1590</v>
      </c>
      <c r="U1160">
        <v>2081.9</v>
      </c>
      <c r="V1160">
        <v>5.7750733023590399</v>
      </c>
      <c r="W1160">
        <v>12.449310000000001</v>
      </c>
      <c r="Y1160" s="1">
        <v>42090</v>
      </c>
      <c r="Z1160">
        <v>350.428</v>
      </c>
      <c r="AB1160" s="1">
        <v>42128</v>
      </c>
      <c r="AC1160">
        <v>9.06</v>
      </c>
    </row>
    <row r="1161" spans="2:29" x14ac:dyDescent="0.45">
      <c r="B1161" s="1">
        <v>42108</v>
      </c>
      <c r="C1161">
        <v>5.24</v>
      </c>
      <c r="E1161" s="1">
        <v>42149</v>
      </c>
      <c r="F1161">
        <v>86</v>
      </c>
      <c r="H1161" t="s">
        <v>1628</v>
      </c>
      <c r="I1161">
        <v>2.339</v>
      </c>
      <c r="J1161">
        <v>0.59107493884729501</v>
      </c>
      <c r="L1161" s="1">
        <v>42102</v>
      </c>
      <c r="M1161">
        <v>13.98</v>
      </c>
      <c r="O1161" s="1">
        <v>42157</v>
      </c>
      <c r="P1161">
        <v>2.339</v>
      </c>
      <c r="Q1161">
        <v>0.88849999999999996</v>
      </c>
      <c r="R1161">
        <v>1.4504999999999999</v>
      </c>
      <c r="T1161" t="s">
        <v>1589</v>
      </c>
      <c r="U1161">
        <v>2076.33</v>
      </c>
      <c r="V1161">
        <v>7.8830797170936702</v>
      </c>
      <c r="W1161">
        <v>13.169129999999999</v>
      </c>
      <c r="Y1161" s="1">
        <v>42089</v>
      </c>
      <c r="Z1161">
        <v>314.21600000000001</v>
      </c>
      <c r="AB1161" s="1">
        <v>42125</v>
      </c>
      <c r="AC1161">
        <v>8.8800000000000008</v>
      </c>
    </row>
    <row r="1162" spans="2:29" x14ac:dyDescent="0.45">
      <c r="B1162" s="1">
        <v>42107</v>
      </c>
      <c r="C1162">
        <v>5.35</v>
      </c>
      <c r="E1162" s="1">
        <v>42146</v>
      </c>
      <c r="F1162">
        <v>86.511899999999997</v>
      </c>
      <c r="H1162" t="s">
        <v>1627</v>
      </c>
      <c r="I1162">
        <v>2.262</v>
      </c>
      <c r="J1162">
        <v>0.43070871827721502</v>
      </c>
      <c r="L1162" s="1">
        <v>42101</v>
      </c>
      <c r="M1162">
        <v>14.78</v>
      </c>
      <c r="O1162" s="1">
        <v>42156</v>
      </c>
      <c r="P1162">
        <v>2.262</v>
      </c>
      <c r="Q1162">
        <v>0.88649999999999995</v>
      </c>
      <c r="R1162">
        <v>1.3754999999999999</v>
      </c>
      <c r="T1162" t="s">
        <v>1588</v>
      </c>
      <c r="U1162">
        <v>2080.62</v>
      </c>
      <c r="V1162">
        <v>11.3187376951459</v>
      </c>
      <c r="W1162">
        <v>13.15081</v>
      </c>
      <c r="Y1162" s="1">
        <v>42088</v>
      </c>
      <c r="Z1162">
        <v>318.23899999999998</v>
      </c>
      <c r="AB1162" s="1">
        <v>42124</v>
      </c>
      <c r="AC1162">
        <v>9</v>
      </c>
    </row>
    <row r="1163" spans="2:29" x14ac:dyDescent="0.45">
      <c r="B1163" s="1">
        <v>42104</v>
      </c>
      <c r="C1163">
        <v>5.38</v>
      </c>
      <c r="E1163" s="1">
        <v>42145</v>
      </c>
      <c r="F1163">
        <v>86.1</v>
      </c>
      <c r="H1163" t="s">
        <v>1626</v>
      </c>
      <c r="I1163">
        <v>2.2145000000000001</v>
      </c>
      <c r="J1163">
        <v>0.52009894891901698</v>
      </c>
      <c r="L1163" s="1">
        <v>42100</v>
      </c>
      <c r="M1163">
        <v>14.74</v>
      </c>
      <c r="O1163" s="1">
        <v>42153</v>
      </c>
      <c r="P1163">
        <v>2.2145000000000001</v>
      </c>
      <c r="Q1163">
        <v>0.85050000000000003</v>
      </c>
      <c r="R1163">
        <v>1.3640000000000001</v>
      </c>
      <c r="T1163" t="s">
        <v>1586</v>
      </c>
      <c r="U1163">
        <v>2066.96</v>
      </c>
      <c r="V1163">
        <v>14.781473046206701</v>
      </c>
      <c r="W1163">
        <v>13.176629999999999</v>
      </c>
      <c r="Y1163" s="1">
        <v>42087</v>
      </c>
      <c r="Z1163">
        <v>312.392</v>
      </c>
      <c r="AB1163" s="1">
        <v>42123</v>
      </c>
      <c r="AC1163">
        <v>7.75</v>
      </c>
    </row>
    <row r="1164" spans="2:29" x14ac:dyDescent="0.45">
      <c r="B1164" s="1">
        <v>42103</v>
      </c>
      <c r="C1164">
        <v>5.38</v>
      </c>
      <c r="E1164" s="1">
        <v>42144</v>
      </c>
      <c r="F1164">
        <v>87.2</v>
      </c>
      <c r="H1164" t="s">
        <v>1625</v>
      </c>
      <c r="I1164">
        <v>2.2195</v>
      </c>
      <c r="J1164">
        <v>0.67717766009617497</v>
      </c>
      <c r="L1164" s="1">
        <v>42096</v>
      </c>
      <c r="M1164">
        <v>14.67</v>
      </c>
      <c r="O1164" s="1">
        <v>42152</v>
      </c>
      <c r="P1164">
        <v>2.2195</v>
      </c>
      <c r="Q1164">
        <v>0.86499999999999999</v>
      </c>
      <c r="R1164">
        <v>1.3545</v>
      </c>
      <c r="T1164" t="s">
        <v>1585</v>
      </c>
      <c r="U1164">
        <v>2059.69</v>
      </c>
      <c r="V1164">
        <v>14.619729839878699</v>
      </c>
      <c r="W1164">
        <v>13.65363</v>
      </c>
      <c r="Y1164" s="1">
        <v>42086</v>
      </c>
      <c r="Z1164">
        <v>311.30200000000002</v>
      </c>
      <c r="AB1164" s="1">
        <v>42122</v>
      </c>
      <c r="AC1164">
        <v>8</v>
      </c>
    </row>
    <row r="1165" spans="2:29" x14ac:dyDescent="0.45">
      <c r="B1165" s="1">
        <v>42102</v>
      </c>
      <c r="C1165">
        <v>5.55</v>
      </c>
      <c r="E1165" s="1">
        <v>42143</v>
      </c>
      <c r="F1165">
        <v>87.6</v>
      </c>
      <c r="H1165" t="s">
        <v>1624</v>
      </c>
      <c r="I1165">
        <v>2.2075</v>
      </c>
      <c r="J1165">
        <v>0.69193087323325098</v>
      </c>
      <c r="L1165" s="1">
        <v>42095</v>
      </c>
      <c r="M1165">
        <v>15.11</v>
      </c>
      <c r="O1165" s="1">
        <v>42151</v>
      </c>
      <c r="P1165">
        <v>2.2075</v>
      </c>
      <c r="Q1165">
        <v>0.88200000000000001</v>
      </c>
      <c r="R1165">
        <v>1.3254999999999999</v>
      </c>
      <c r="T1165" t="s">
        <v>1584</v>
      </c>
      <c r="U1165">
        <v>2067.89</v>
      </c>
      <c r="V1165">
        <v>14.2558057234999</v>
      </c>
      <c r="W1165">
        <v>13.599880000000001</v>
      </c>
      <c r="Y1165" s="1">
        <v>42083</v>
      </c>
      <c r="Z1165">
        <v>311.42099999999999</v>
      </c>
      <c r="AB1165" s="1">
        <v>42121</v>
      </c>
      <c r="AC1165">
        <v>8.19</v>
      </c>
    </row>
    <row r="1166" spans="2:29" x14ac:dyDescent="0.45">
      <c r="B1166" s="1">
        <v>42101</v>
      </c>
      <c r="C1166">
        <v>5.62</v>
      </c>
      <c r="E1166" s="1">
        <v>42142</v>
      </c>
      <c r="F1166">
        <v>87.3</v>
      </c>
      <c r="H1166" t="s">
        <v>1623</v>
      </c>
      <c r="I1166">
        <v>2.2200000000000002</v>
      </c>
      <c r="J1166">
        <v>0.70042338386626002</v>
      </c>
      <c r="L1166" s="1">
        <v>42094</v>
      </c>
      <c r="M1166">
        <v>15.29</v>
      </c>
      <c r="O1166" s="1">
        <v>42150</v>
      </c>
      <c r="P1166">
        <v>2.2200000000000002</v>
      </c>
      <c r="Q1166">
        <v>0.87549999999999994</v>
      </c>
      <c r="R1166">
        <v>1.3445</v>
      </c>
      <c r="T1166" t="s">
        <v>1583</v>
      </c>
      <c r="U1166">
        <v>2086.2399999999998</v>
      </c>
      <c r="V1166">
        <v>17.972159062294601</v>
      </c>
      <c r="W1166">
        <v>12.62838</v>
      </c>
      <c r="Y1166" s="1">
        <v>42082</v>
      </c>
      <c r="Z1166">
        <v>319.83</v>
      </c>
      <c r="AB1166" s="1">
        <v>42118</v>
      </c>
      <c r="AC1166">
        <v>7.69</v>
      </c>
    </row>
    <row r="1167" spans="2:29" x14ac:dyDescent="0.45">
      <c r="B1167" s="1">
        <v>42100</v>
      </c>
      <c r="C1167">
        <v>5.67</v>
      </c>
      <c r="E1167" s="1">
        <v>42139</v>
      </c>
      <c r="F1167">
        <v>86.2</v>
      </c>
      <c r="H1167" t="s">
        <v>1622</v>
      </c>
      <c r="I1167">
        <v>2.2829999999999999</v>
      </c>
      <c r="J1167">
        <v>0.76464369698136403</v>
      </c>
      <c r="L1167" s="1">
        <v>42093</v>
      </c>
      <c r="M1167">
        <v>14.51</v>
      </c>
      <c r="O1167" s="1">
        <v>42149</v>
      </c>
      <c r="Q1167">
        <v>0.88600000000000001</v>
      </c>
      <c r="R1167">
        <v>1.397</v>
      </c>
      <c r="T1167" t="s">
        <v>1582</v>
      </c>
      <c r="U1167">
        <v>2061.02</v>
      </c>
      <c r="V1167">
        <v>11.616856339409299</v>
      </c>
      <c r="W1167">
        <v>13.58869</v>
      </c>
      <c r="Y1167" s="1">
        <v>42081</v>
      </c>
      <c r="Z1167">
        <v>311.91800000000001</v>
      </c>
      <c r="AB1167" s="1">
        <v>42117</v>
      </c>
      <c r="AC1167">
        <v>7</v>
      </c>
    </row>
    <row r="1168" spans="2:29" x14ac:dyDescent="0.45">
      <c r="B1168" s="1">
        <v>42097</v>
      </c>
      <c r="C1168">
        <v>5.79</v>
      </c>
      <c r="E1168" s="1">
        <v>42138</v>
      </c>
      <c r="F1168">
        <v>85.3</v>
      </c>
      <c r="H1168" t="s">
        <v>1621</v>
      </c>
      <c r="I1168">
        <v>2.2480000000000002</v>
      </c>
      <c r="J1168">
        <v>1.07959702358488</v>
      </c>
      <c r="L1168" s="1">
        <v>42090</v>
      </c>
      <c r="M1168">
        <v>15.07</v>
      </c>
      <c r="O1168" s="1">
        <v>42146</v>
      </c>
      <c r="P1168">
        <v>2.2829999999999999</v>
      </c>
      <c r="Q1168">
        <v>0.87949999999999995</v>
      </c>
      <c r="R1168">
        <v>1.4035</v>
      </c>
      <c r="T1168" t="s">
        <v>1581</v>
      </c>
      <c r="U1168">
        <v>2056.15</v>
      </c>
      <c r="V1168">
        <v>9.5885380596083003</v>
      </c>
      <c r="W1168">
        <v>14.002689999999999</v>
      </c>
      <c r="Y1168" s="1">
        <v>42080</v>
      </c>
      <c r="Z1168">
        <v>325.88900000000001</v>
      </c>
      <c r="AB1168" s="1">
        <v>42116</v>
      </c>
      <c r="AC1168">
        <v>7.81</v>
      </c>
    </row>
    <row r="1169" spans="2:29" x14ac:dyDescent="0.45">
      <c r="B1169" s="1">
        <v>42096</v>
      </c>
      <c r="C1169">
        <v>5.84</v>
      </c>
      <c r="E1169" s="1">
        <v>42137</v>
      </c>
      <c r="F1169">
        <v>87.4</v>
      </c>
      <c r="H1169" t="s">
        <v>1620</v>
      </c>
      <c r="I1169">
        <v>2.2925</v>
      </c>
      <c r="J1169">
        <v>1.30351549664743</v>
      </c>
      <c r="L1169" s="1">
        <v>42089</v>
      </c>
      <c r="M1169">
        <v>15.8</v>
      </c>
      <c r="O1169" s="1">
        <v>42145</v>
      </c>
      <c r="P1169">
        <v>2.2480000000000002</v>
      </c>
      <c r="Q1169">
        <v>0.83579999999999999</v>
      </c>
      <c r="R1169">
        <v>1.4121999999999999</v>
      </c>
      <c r="T1169" t="s">
        <v>1580</v>
      </c>
      <c r="U1169">
        <v>2061.0500000000002</v>
      </c>
      <c r="V1169">
        <v>15.8627042188718</v>
      </c>
      <c r="W1169">
        <v>13.598129999999999</v>
      </c>
      <c r="Y1169" s="1">
        <v>42079</v>
      </c>
      <c r="Z1169">
        <v>325.93099999999998</v>
      </c>
      <c r="AB1169" s="1">
        <v>42115</v>
      </c>
      <c r="AC1169">
        <v>7.69</v>
      </c>
    </row>
    <row r="1170" spans="2:29" x14ac:dyDescent="0.45">
      <c r="B1170" s="1">
        <v>42095</v>
      </c>
      <c r="C1170">
        <v>6.07</v>
      </c>
      <c r="E1170" s="1">
        <v>42136</v>
      </c>
      <c r="F1170">
        <v>88.07</v>
      </c>
      <c r="H1170" t="s">
        <v>1619</v>
      </c>
      <c r="I1170">
        <v>2.3344999999999998</v>
      </c>
      <c r="J1170">
        <v>1.3732088879700699</v>
      </c>
      <c r="L1170" s="1">
        <v>42088</v>
      </c>
      <c r="M1170">
        <v>15.44</v>
      </c>
      <c r="O1170" s="1">
        <v>42144</v>
      </c>
      <c r="P1170">
        <v>2.2925</v>
      </c>
      <c r="Q1170">
        <v>0.84350000000000003</v>
      </c>
      <c r="R1170">
        <v>1.4490000000000001</v>
      </c>
      <c r="T1170" t="s">
        <v>1579</v>
      </c>
      <c r="U1170">
        <v>2091.5</v>
      </c>
      <c r="V1170">
        <v>11.081814238393701</v>
      </c>
      <c r="W1170">
        <v>11.67163</v>
      </c>
      <c r="Y1170" s="1">
        <v>42076</v>
      </c>
      <c r="Z1170">
        <v>327.80200000000002</v>
      </c>
      <c r="AB1170" s="1">
        <v>42114</v>
      </c>
      <c r="AC1170">
        <v>8.3800000000000008</v>
      </c>
    </row>
    <row r="1171" spans="2:29" x14ac:dyDescent="0.45">
      <c r="B1171" s="1">
        <v>42094</v>
      </c>
      <c r="C1171">
        <v>5.93</v>
      </c>
      <c r="E1171" s="1">
        <v>42135</v>
      </c>
      <c r="F1171">
        <v>85.4</v>
      </c>
      <c r="H1171" t="s">
        <v>1618</v>
      </c>
      <c r="I1171">
        <v>2.2921</v>
      </c>
      <c r="J1171">
        <v>1.3471048400180301</v>
      </c>
      <c r="L1171" s="1">
        <v>42087</v>
      </c>
      <c r="M1171">
        <v>13.62</v>
      </c>
      <c r="O1171" s="1">
        <v>42143</v>
      </c>
      <c r="P1171">
        <v>2.3344999999999998</v>
      </c>
      <c r="Q1171">
        <v>0.87050000000000005</v>
      </c>
      <c r="R1171">
        <v>1.464</v>
      </c>
      <c r="T1171" t="s">
        <v>1578</v>
      </c>
      <c r="U1171">
        <v>2104.42</v>
      </c>
      <c r="V1171">
        <v>13.2134058105447</v>
      </c>
      <c r="W1171">
        <v>11.295500000000001</v>
      </c>
      <c r="Y1171" s="1">
        <v>42075</v>
      </c>
      <c r="Z1171">
        <v>319.24900000000002</v>
      </c>
      <c r="AB1171" s="1">
        <v>42111</v>
      </c>
      <c r="AC1171">
        <v>9</v>
      </c>
    </row>
    <row r="1172" spans="2:29" x14ac:dyDescent="0.45">
      <c r="B1172" s="1">
        <v>42093</v>
      </c>
      <c r="C1172">
        <v>6.02</v>
      </c>
      <c r="E1172" s="1">
        <v>42132</v>
      </c>
      <c r="F1172">
        <v>82.1</v>
      </c>
      <c r="H1172" t="s">
        <v>1617</v>
      </c>
      <c r="I1172">
        <v>2.2000000000000002</v>
      </c>
      <c r="J1172">
        <v>0.837154864207732</v>
      </c>
      <c r="L1172" s="1">
        <v>42086</v>
      </c>
      <c r="M1172">
        <v>13.41</v>
      </c>
      <c r="O1172" s="1">
        <v>42142</v>
      </c>
      <c r="P1172">
        <v>2.2921</v>
      </c>
      <c r="Q1172">
        <v>0.83650000000000002</v>
      </c>
      <c r="R1172">
        <v>1.4556</v>
      </c>
      <c r="T1172" t="s">
        <v>1577</v>
      </c>
      <c r="U1172">
        <v>2108.1</v>
      </c>
      <c r="V1172">
        <v>13.8152486312413</v>
      </c>
      <c r="W1172">
        <v>10.92038</v>
      </c>
      <c r="Y1172" s="1">
        <v>42074</v>
      </c>
      <c r="Z1172">
        <v>326.00599999999997</v>
      </c>
      <c r="AB1172" s="1">
        <v>42110</v>
      </c>
      <c r="AC1172">
        <v>8.75</v>
      </c>
    </row>
    <row r="1173" spans="2:29" x14ac:dyDescent="0.45">
      <c r="B1173" s="1">
        <v>42090</v>
      </c>
      <c r="C1173">
        <v>6.01</v>
      </c>
      <c r="E1173" s="1">
        <v>42131</v>
      </c>
      <c r="F1173">
        <v>85.3</v>
      </c>
      <c r="H1173" t="s">
        <v>1616</v>
      </c>
      <c r="I1173">
        <v>2.2869999999999999</v>
      </c>
      <c r="J1173">
        <v>1.3324505681887999</v>
      </c>
      <c r="L1173" s="1">
        <v>42083</v>
      </c>
      <c r="M1173">
        <v>13.02</v>
      </c>
      <c r="O1173" s="1">
        <v>42139</v>
      </c>
      <c r="P1173">
        <v>2.2000000000000002</v>
      </c>
      <c r="Q1173">
        <v>0.80600000000000005</v>
      </c>
      <c r="R1173">
        <v>1.3939999999999999</v>
      </c>
      <c r="T1173" t="s">
        <v>1576</v>
      </c>
      <c r="U1173">
        <v>2089.27</v>
      </c>
      <c r="V1173">
        <v>15.7635595057461</v>
      </c>
      <c r="W1173">
        <v>12.04031</v>
      </c>
      <c r="Y1173" s="1">
        <v>42073</v>
      </c>
      <c r="Z1173">
        <v>325.37200000000001</v>
      </c>
      <c r="AB1173" s="1">
        <v>42109</v>
      </c>
      <c r="AC1173">
        <v>8.56</v>
      </c>
    </row>
    <row r="1174" spans="2:29" x14ac:dyDescent="0.45">
      <c r="B1174" s="1">
        <v>42089</v>
      </c>
      <c r="C1174">
        <v>5.92</v>
      </c>
      <c r="E1174" s="1">
        <v>42130</v>
      </c>
      <c r="F1174">
        <v>87.2</v>
      </c>
      <c r="H1174" t="s">
        <v>1615</v>
      </c>
      <c r="I1174">
        <v>2.35</v>
      </c>
      <c r="J1174">
        <v>1.2035821257119601</v>
      </c>
      <c r="L1174" s="1">
        <v>42082</v>
      </c>
      <c r="M1174">
        <v>14.07</v>
      </c>
      <c r="O1174" s="1">
        <v>42138</v>
      </c>
      <c r="P1174">
        <v>2.2869999999999999</v>
      </c>
      <c r="Q1174">
        <v>0.80430000000000001</v>
      </c>
      <c r="R1174">
        <v>1.4826999999999999</v>
      </c>
      <c r="T1174" t="s">
        <v>1575</v>
      </c>
      <c r="U1174">
        <v>2099.5010000000002</v>
      </c>
      <c r="V1174">
        <v>16.393201611843899</v>
      </c>
      <c r="W1174">
        <v>12.012689999999999</v>
      </c>
      <c r="Y1174" s="1">
        <v>42072</v>
      </c>
      <c r="Z1174">
        <v>317.99599999999998</v>
      </c>
      <c r="AB1174" s="1">
        <v>42108</v>
      </c>
      <c r="AC1174">
        <v>8.25</v>
      </c>
    </row>
    <row r="1175" spans="2:29" x14ac:dyDescent="0.45">
      <c r="B1175" s="1">
        <v>42088</v>
      </c>
      <c r="C1175">
        <v>6</v>
      </c>
      <c r="E1175" s="1">
        <v>42129</v>
      </c>
      <c r="F1175">
        <v>85.7</v>
      </c>
      <c r="H1175" t="s">
        <v>1614</v>
      </c>
      <c r="I1175">
        <v>2.3172000000000001</v>
      </c>
      <c r="J1175">
        <v>1.38439921385897</v>
      </c>
      <c r="L1175" s="1">
        <v>42081</v>
      </c>
      <c r="M1175">
        <v>13.97</v>
      </c>
      <c r="O1175" s="1">
        <v>42137</v>
      </c>
      <c r="P1175">
        <v>2.35</v>
      </c>
      <c r="Q1175">
        <v>0.84299999999999997</v>
      </c>
      <c r="R1175">
        <v>1.5069999999999999</v>
      </c>
      <c r="T1175" t="s">
        <v>1574</v>
      </c>
      <c r="U1175">
        <v>2074.2800000000002</v>
      </c>
      <c r="V1175">
        <v>16.582128144824701</v>
      </c>
      <c r="W1175">
        <v>13.95138</v>
      </c>
      <c r="Y1175" s="1">
        <v>42069</v>
      </c>
      <c r="Z1175">
        <v>309.47399999999999</v>
      </c>
      <c r="AB1175" s="1">
        <v>42107</v>
      </c>
      <c r="AC1175">
        <v>8.3800000000000008</v>
      </c>
    </row>
    <row r="1176" spans="2:29" x14ac:dyDescent="0.45">
      <c r="B1176" s="1">
        <v>42087</v>
      </c>
      <c r="C1176">
        <v>5.94</v>
      </c>
      <c r="E1176" s="1">
        <v>42128</v>
      </c>
      <c r="F1176">
        <v>84.5</v>
      </c>
      <c r="H1176" t="s">
        <v>1613</v>
      </c>
      <c r="I1176">
        <v>2.3479999999999999</v>
      </c>
      <c r="J1176">
        <v>1.4028077499548299</v>
      </c>
      <c r="L1176" s="1">
        <v>42080</v>
      </c>
      <c r="M1176">
        <v>15.66</v>
      </c>
      <c r="O1176" s="1">
        <v>42136</v>
      </c>
      <c r="P1176">
        <v>2.3172000000000001</v>
      </c>
      <c r="Q1176">
        <v>0.86450000000000005</v>
      </c>
      <c r="R1176">
        <v>1.4527000000000001</v>
      </c>
      <c r="T1176" t="s">
        <v>1573</v>
      </c>
      <c r="U1176">
        <v>2081.19</v>
      </c>
      <c r="V1176">
        <v>16.0643603661361</v>
      </c>
      <c r="W1176">
        <v>13.881</v>
      </c>
      <c r="Y1176" s="1">
        <v>42068</v>
      </c>
      <c r="Z1176">
        <v>299.12900000000002</v>
      </c>
      <c r="AB1176" s="1">
        <v>42104</v>
      </c>
      <c r="AC1176">
        <v>9.44</v>
      </c>
    </row>
    <row r="1177" spans="2:29" x14ac:dyDescent="0.45">
      <c r="B1177" s="1">
        <v>42086</v>
      </c>
      <c r="C1177">
        <v>5.89</v>
      </c>
      <c r="E1177" s="1">
        <v>42125</v>
      </c>
      <c r="F1177">
        <v>82.654799999999994</v>
      </c>
      <c r="H1177" t="s">
        <v>1612</v>
      </c>
      <c r="I1177">
        <v>2.2235</v>
      </c>
      <c r="J1177">
        <v>0.93115272646327896</v>
      </c>
      <c r="L1177" s="1">
        <v>42079</v>
      </c>
      <c r="M1177">
        <v>15.61</v>
      </c>
      <c r="O1177" s="1">
        <v>42135</v>
      </c>
      <c r="P1177">
        <v>2.3479999999999999</v>
      </c>
      <c r="Q1177">
        <v>0.89</v>
      </c>
      <c r="R1177">
        <v>1.458</v>
      </c>
      <c r="T1177" t="s">
        <v>1572</v>
      </c>
      <c r="U1177">
        <v>2053.4</v>
      </c>
      <c r="V1177">
        <v>19.761649172936199</v>
      </c>
      <c r="W1177">
        <v>14.326879999999999</v>
      </c>
      <c r="Y1177" s="1">
        <v>42067</v>
      </c>
      <c r="Z1177">
        <v>322.447</v>
      </c>
      <c r="AB1177" s="1">
        <v>42103</v>
      </c>
      <c r="AC1177">
        <v>9.5</v>
      </c>
    </row>
    <row r="1178" spans="2:29" x14ac:dyDescent="0.45">
      <c r="B1178" s="1">
        <v>42083</v>
      </c>
      <c r="C1178">
        <v>5.89</v>
      </c>
      <c r="E1178" s="1">
        <v>42124</v>
      </c>
      <c r="F1178">
        <v>80.5</v>
      </c>
      <c r="H1178" t="s">
        <v>1611</v>
      </c>
      <c r="I1178">
        <v>2.2589999999999999</v>
      </c>
      <c r="J1178">
        <v>0.88183595413205895</v>
      </c>
      <c r="L1178" s="1">
        <v>42076</v>
      </c>
      <c r="M1178">
        <v>16</v>
      </c>
      <c r="O1178" s="1">
        <v>42132</v>
      </c>
      <c r="P1178">
        <v>2.2235</v>
      </c>
      <c r="Q1178">
        <v>0.84</v>
      </c>
      <c r="R1178">
        <v>1.3835</v>
      </c>
      <c r="T1178" t="s">
        <v>1571</v>
      </c>
      <c r="U1178">
        <v>2065.9499999999998</v>
      </c>
      <c r="V1178">
        <v>20.117899502496599</v>
      </c>
      <c r="W1178">
        <v>13.780189999999999</v>
      </c>
      <c r="Y1178" s="1">
        <v>42066</v>
      </c>
      <c r="Z1178">
        <v>321.91199999999998</v>
      </c>
      <c r="AB1178" s="1">
        <v>42102</v>
      </c>
      <c r="AC1178">
        <v>9.25</v>
      </c>
    </row>
    <row r="1179" spans="2:29" x14ac:dyDescent="0.45">
      <c r="B1179" s="1">
        <v>42082</v>
      </c>
      <c r="C1179">
        <v>5.96</v>
      </c>
      <c r="E1179" s="1">
        <v>42123</v>
      </c>
      <c r="F1179">
        <v>78.7</v>
      </c>
      <c r="H1179" t="s">
        <v>1610</v>
      </c>
      <c r="I1179">
        <v>2.3254999999999999</v>
      </c>
      <c r="J1179">
        <v>0.35046347883909501</v>
      </c>
      <c r="L1179" s="1">
        <v>42075</v>
      </c>
      <c r="M1179">
        <v>15.42</v>
      </c>
      <c r="O1179" s="1">
        <v>42131</v>
      </c>
      <c r="P1179">
        <v>2.2589999999999999</v>
      </c>
      <c r="Q1179">
        <v>0.90400000000000003</v>
      </c>
      <c r="R1179">
        <v>1.355</v>
      </c>
      <c r="T1179" t="s">
        <v>1570</v>
      </c>
      <c r="U1179">
        <v>2040.24</v>
      </c>
      <c r="V1179">
        <v>16.125447275368099</v>
      </c>
      <c r="W1179">
        <v>14.97969</v>
      </c>
      <c r="Y1179" s="1">
        <v>42065</v>
      </c>
      <c r="Z1179">
        <v>318.43099999999998</v>
      </c>
      <c r="AB1179" s="1">
        <v>42101</v>
      </c>
      <c r="AC1179">
        <v>10.25</v>
      </c>
    </row>
    <row r="1180" spans="2:29" x14ac:dyDescent="0.45">
      <c r="B1180" s="1">
        <v>42081</v>
      </c>
      <c r="C1180">
        <v>6.03</v>
      </c>
      <c r="E1180" s="1">
        <v>42122</v>
      </c>
      <c r="F1180">
        <v>78.099999999999994</v>
      </c>
      <c r="H1180" t="s">
        <v>1609</v>
      </c>
      <c r="I1180">
        <v>2.2705000000000002</v>
      </c>
      <c r="J1180">
        <v>0.497401229726397</v>
      </c>
      <c r="L1180" s="1">
        <v>42074</v>
      </c>
      <c r="M1180">
        <v>16.87</v>
      </c>
      <c r="O1180" s="1">
        <v>42130</v>
      </c>
      <c r="P1180">
        <v>2.3254999999999999</v>
      </c>
      <c r="Q1180">
        <v>0.89200000000000002</v>
      </c>
      <c r="R1180">
        <v>1.4335</v>
      </c>
      <c r="T1180" t="s">
        <v>1569</v>
      </c>
      <c r="U1180">
        <v>2044.16</v>
      </c>
      <c r="V1180">
        <v>17.193293137028999</v>
      </c>
      <c r="W1180">
        <v>14.475</v>
      </c>
      <c r="Y1180" s="1">
        <v>42062</v>
      </c>
      <c r="Z1180">
        <v>320.67399999999998</v>
      </c>
      <c r="AB1180" s="1">
        <v>42100</v>
      </c>
      <c r="AC1180">
        <v>11.15</v>
      </c>
    </row>
    <row r="1181" spans="2:29" x14ac:dyDescent="0.45">
      <c r="B1181" s="1">
        <v>42080</v>
      </c>
      <c r="C1181">
        <v>6</v>
      </c>
      <c r="E1181" s="1">
        <v>42121</v>
      </c>
      <c r="F1181">
        <v>77.88</v>
      </c>
      <c r="H1181" t="s">
        <v>1608</v>
      </c>
      <c r="I1181">
        <v>2.2341000000000002</v>
      </c>
      <c r="J1181">
        <v>0.49917530320853398</v>
      </c>
      <c r="L1181" s="1">
        <v>42073</v>
      </c>
      <c r="M1181">
        <v>16.690000000000001</v>
      </c>
      <c r="O1181" s="1">
        <v>42129</v>
      </c>
      <c r="P1181">
        <v>2.2705000000000002</v>
      </c>
      <c r="Q1181">
        <v>0.88100000000000001</v>
      </c>
      <c r="R1181">
        <v>1.3895</v>
      </c>
      <c r="T1181" t="s">
        <v>1568</v>
      </c>
      <c r="U1181">
        <v>2079.4299999999998</v>
      </c>
      <c r="V1181">
        <v>12.9737342310779</v>
      </c>
      <c r="W1181">
        <v>12.929</v>
      </c>
      <c r="Y1181" s="1">
        <v>42061</v>
      </c>
      <c r="Z1181">
        <v>323.57100000000003</v>
      </c>
      <c r="AB1181" s="1">
        <v>42097</v>
      </c>
      <c r="AC1181">
        <v>11.25</v>
      </c>
    </row>
    <row r="1182" spans="2:29" x14ac:dyDescent="0.45">
      <c r="B1182" s="1">
        <v>42079</v>
      </c>
      <c r="C1182">
        <v>6.13</v>
      </c>
      <c r="E1182" s="1">
        <v>42118</v>
      </c>
      <c r="F1182">
        <v>76.8</v>
      </c>
      <c r="H1182" t="s">
        <v>1607</v>
      </c>
      <c r="I1182">
        <v>2.2025000000000001</v>
      </c>
      <c r="J1182">
        <v>0.60161587966630803</v>
      </c>
      <c r="L1182" s="1">
        <v>42072</v>
      </c>
      <c r="M1182">
        <v>15.06</v>
      </c>
      <c r="O1182" s="1">
        <v>42128</v>
      </c>
      <c r="P1182">
        <v>2.2341000000000002</v>
      </c>
      <c r="Q1182">
        <v>0.85799999999999998</v>
      </c>
      <c r="R1182">
        <v>1.3761000000000001</v>
      </c>
      <c r="T1182" t="s">
        <v>1567</v>
      </c>
      <c r="U1182">
        <v>2071.2600000000002</v>
      </c>
      <c r="V1182">
        <v>10.3646622847261</v>
      </c>
      <c r="W1182">
        <v>13.13438</v>
      </c>
      <c r="Y1182" s="1">
        <v>42060</v>
      </c>
      <c r="Z1182">
        <v>325.38799999999998</v>
      </c>
      <c r="AB1182" s="1">
        <v>42096</v>
      </c>
      <c r="AC1182">
        <v>10.38</v>
      </c>
    </row>
    <row r="1183" spans="2:29" x14ac:dyDescent="0.45">
      <c r="B1183" s="1">
        <v>42076</v>
      </c>
      <c r="C1183">
        <v>5.94</v>
      </c>
      <c r="E1183" s="1">
        <v>42117</v>
      </c>
      <c r="F1183">
        <v>78.2</v>
      </c>
      <c r="H1183" t="s">
        <v>1606</v>
      </c>
      <c r="I1183">
        <v>2.1230000000000002</v>
      </c>
      <c r="J1183">
        <v>0.54460038866432603</v>
      </c>
      <c r="L1183" s="1">
        <v>42069</v>
      </c>
      <c r="M1183">
        <v>15.2</v>
      </c>
      <c r="O1183" s="1">
        <v>42125</v>
      </c>
      <c r="P1183">
        <v>2.2025000000000001</v>
      </c>
      <c r="Q1183">
        <v>0.85699999999999998</v>
      </c>
      <c r="R1183">
        <v>1.3454999999999999</v>
      </c>
      <c r="T1183" t="s">
        <v>1566</v>
      </c>
      <c r="U1183">
        <v>2101.04</v>
      </c>
      <c r="V1183">
        <v>8.2258341576411507</v>
      </c>
      <c r="W1183">
        <v>11.711499999999999</v>
      </c>
      <c r="Y1183" s="1">
        <v>42059</v>
      </c>
      <c r="Z1183">
        <v>326.55700000000002</v>
      </c>
      <c r="AB1183" s="1">
        <v>42095</v>
      </c>
      <c r="AC1183">
        <v>10.63</v>
      </c>
    </row>
    <row r="1184" spans="2:29" x14ac:dyDescent="0.45">
      <c r="B1184" s="1">
        <v>42075</v>
      </c>
      <c r="C1184">
        <v>6.37</v>
      </c>
      <c r="E1184" s="1">
        <v>42116</v>
      </c>
      <c r="F1184">
        <v>79.128100000000003</v>
      </c>
      <c r="H1184" t="s">
        <v>1605</v>
      </c>
      <c r="I1184">
        <v>2.1179999999999999</v>
      </c>
      <c r="J1184">
        <v>0.81508256228025</v>
      </c>
      <c r="L1184" s="1">
        <v>42068</v>
      </c>
      <c r="M1184">
        <v>14.04</v>
      </c>
      <c r="O1184" s="1">
        <v>42124</v>
      </c>
      <c r="P1184">
        <v>2.1230000000000002</v>
      </c>
      <c r="Q1184">
        <v>0.82250000000000001</v>
      </c>
      <c r="R1184">
        <v>1.3005</v>
      </c>
      <c r="T1184" t="s">
        <v>1565</v>
      </c>
      <c r="U1184">
        <v>2098.5300000000002</v>
      </c>
      <c r="V1184">
        <v>8.2046995468356307</v>
      </c>
      <c r="W1184">
        <v>11.65363</v>
      </c>
      <c r="Y1184" s="1">
        <v>42058</v>
      </c>
      <c r="Z1184">
        <v>330.971</v>
      </c>
      <c r="AB1184" s="1">
        <v>42094</v>
      </c>
      <c r="AC1184">
        <v>10.06</v>
      </c>
    </row>
    <row r="1185" spans="2:29" x14ac:dyDescent="0.45">
      <c r="B1185" s="1">
        <v>42074</v>
      </c>
      <c r="C1185">
        <v>5.89</v>
      </c>
      <c r="E1185" s="1">
        <v>42115</v>
      </c>
      <c r="F1185">
        <v>77.900000000000006</v>
      </c>
      <c r="H1185" t="s">
        <v>1604</v>
      </c>
      <c r="I1185">
        <v>2.085</v>
      </c>
      <c r="J1185">
        <v>0.894447455136412</v>
      </c>
      <c r="L1185" s="1">
        <v>42067</v>
      </c>
      <c r="M1185">
        <v>14.23</v>
      </c>
      <c r="O1185" s="1">
        <v>42123</v>
      </c>
      <c r="P1185">
        <v>2.1179999999999999</v>
      </c>
      <c r="Q1185">
        <v>0.79849999999999999</v>
      </c>
      <c r="R1185">
        <v>1.3194999999999999</v>
      </c>
      <c r="T1185" t="s">
        <v>1564</v>
      </c>
      <c r="U1185">
        <v>2107.7800000000002</v>
      </c>
      <c r="V1185">
        <v>7.6117095445461596</v>
      </c>
      <c r="W1185">
        <v>11.471310000000001</v>
      </c>
      <c r="Y1185" s="1">
        <v>42055</v>
      </c>
      <c r="Z1185">
        <v>327.16500000000002</v>
      </c>
      <c r="AB1185" s="1">
        <v>42093</v>
      </c>
      <c r="AC1185">
        <v>9.25</v>
      </c>
    </row>
    <row r="1186" spans="2:29" x14ac:dyDescent="0.45">
      <c r="B1186" s="1">
        <v>42073</v>
      </c>
      <c r="C1186">
        <v>5.82</v>
      </c>
      <c r="E1186" s="1">
        <v>42114</v>
      </c>
      <c r="F1186">
        <v>78.680000000000007</v>
      </c>
      <c r="H1186" t="s">
        <v>1603</v>
      </c>
      <c r="I1186">
        <v>2.0034999999999998</v>
      </c>
      <c r="J1186">
        <v>0.81232998221166397</v>
      </c>
      <c r="L1186" s="1">
        <v>42066</v>
      </c>
      <c r="M1186">
        <v>13.86</v>
      </c>
      <c r="O1186" s="1">
        <v>42122</v>
      </c>
      <c r="P1186">
        <v>2.085</v>
      </c>
      <c r="Q1186">
        <v>0.80049999999999999</v>
      </c>
      <c r="R1186">
        <v>1.2845</v>
      </c>
      <c r="T1186" t="s">
        <v>1563</v>
      </c>
      <c r="U1186">
        <v>2117.39</v>
      </c>
      <c r="V1186">
        <v>6.4911179212342303</v>
      </c>
      <c r="W1186">
        <v>10.67413</v>
      </c>
      <c r="Y1186" s="1">
        <v>42054</v>
      </c>
      <c r="Z1186">
        <v>349.99400000000003</v>
      </c>
      <c r="AB1186" s="1">
        <v>42090</v>
      </c>
      <c r="AC1186">
        <v>9.02</v>
      </c>
    </row>
    <row r="1187" spans="2:29" x14ac:dyDescent="0.45">
      <c r="B1187" s="1">
        <v>42072</v>
      </c>
      <c r="C1187">
        <v>5.73</v>
      </c>
      <c r="E1187" s="1">
        <v>42111</v>
      </c>
      <c r="F1187">
        <v>79.900000000000006</v>
      </c>
      <c r="H1187" t="s">
        <v>1602</v>
      </c>
      <c r="I1187">
        <v>1.9875</v>
      </c>
      <c r="J1187">
        <v>0.81049753238365996</v>
      </c>
      <c r="L1187" s="1">
        <v>42065</v>
      </c>
      <c r="M1187">
        <v>13.04</v>
      </c>
      <c r="O1187" s="1">
        <v>42121</v>
      </c>
      <c r="P1187">
        <v>2.0034999999999998</v>
      </c>
      <c r="Q1187">
        <v>0.77849999999999997</v>
      </c>
      <c r="R1187">
        <v>1.2250000000000001</v>
      </c>
      <c r="T1187" t="s">
        <v>1562</v>
      </c>
      <c r="U1187">
        <v>2104.5</v>
      </c>
      <c r="V1187">
        <v>3.9083208614937401</v>
      </c>
      <c r="W1187">
        <v>11.14681</v>
      </c>
      <c r="Y1187" s="1">
        <v>42053</v>
      </c>
      <c r="Z1187">
        <v>344.83800000000002</v>
      </c>
      <c r="AB1187" s="1">
        <v>42089</v>
      </c>
      <c r="AC1187">
        <v>9.5</v>
      </c>
    </row>
    <row r="1188" spans="2:29" x14ac:dyDescent="0.45">
      <c r="B1188" s="1">
        <v>42069</v>
      </c>
      <c r="C1188">
        <v>5.89</v>
      </c>
      <c r="E1188" s="1">
        <v>42110</v>
      </c>
      <c r="F1188">
        <v>78.599999999999994</v>
      </c>
      <c r="H1188" t="s">
        <v>1601</v>
      </c>
      <c r="I1188">
        <v>2.0285000000000002</v>
      </c>
      <c r="J1188">
        <v>0.65340358890964201</v>
      </c>
      <c r="L1188" s="1">
        <v>42062</v>
      </c>
      <c r="M1188">
        <v>13.34</v>
      </c>
      <c r="O1188" s="1">
        <v>42118</v>
      </c>
      <c r="P1188">
        <v>1.9875</v>
      </c>
      <c r="Q1188">
        <v>0.76849999999999996</v>
      </c>
      <c r="R1188">
        <v>1.2190000000000001</v>
      </c>
      <c r="T1188" t="s">
        <v>1561</v>
      </c>
      <c r="U1188">
        <v>2110.7399999999998</v>
      </c>
      <c r="V1188">
        <v>3.0079482755421898</v>
      </c>
      <c r="W1188">
        <v>11.170310000000001</v>
      </c>
      <c r="Y1188" s="1">
        <v>42052</v>
      </c>
      <c r="Z1188">
        <v>345.60500000000002</v>
      </c>
      <c r="AB1188" s="1">
        <v>42088</v>
      </c>
      <c r="AC1188">
        <v>9.25</v>
      </c>
    </row>
    <row r="1189" spans="2:29" x14ac:dyDescent="0.45">
      <c r="B1189" s="1">
        <v>42068</v>
      </c>
      <c r="C1189">
        <v>6.01</v>
      </c>
      <c r="E1189" s="1">
        <v>42109</v>
      </c>
      <c r="F1189">
        <v>78.900000000000006</v>
      </c>
      <c r="H1189" t="s">
        <v>1600</v>
      </c>
      <c r="I1189">
        <v>2.0575000000000001</v>
      </c>
      <c r="J1189">
        <v>0.610690524461178</v>
      </c>
      <c r="L1189" s="1">
        <v>42061</v>
      </c>
      <c r="M1189">
        <v>13.91</v>
      </c>
      <c r="O1189" s="1">
        <v>42117</v>
      </c>
      <c r="P1189">
        <v>2.0285000000000002</v>
      </c>
      <c r="Q1189">
        <v>0.79690000000000005</v>
      </c>
      <c r="R1189">
        <v>1.2316</v>
      </c>
      <c r="T1189" t="s">
        <v>1560</v>
      </c>
      <c r="U1189">
        <v>2113.86</v>
      </c>
      <c r="V1189">
        <v>5.1320659030598597</v>
      </c>
      <c r="W1189">
        <v>10.86431</v>
      </c>
      <c r="Y1189" s="1">
        <v>42048</v>
      </c>
      <c r="Z1189">
        <v>343.82</v>
      </c>
      <c r="AB1189" s="1">
        <v>42087</v>
      </c>
      <c r="AC1189">
        <v>9.44</v>
      </c>
    </row>
    <row r="1190" spans="2:29" x14ac:dyDescent="0.45">
      <c r="B1190" s="1">
        <v>42067</v>
      </c>
      <c r="C1190">
        <v>6</v>
      </c>
      <c r="E1190" s="1">
        <v>42108</v>
      </c>
      <c r="F1190">
        <v>80.006399999999999</v>
      </c>
      <c r="H1190" t="s">
        <v>1599</v>
      </c>
      <c r="I1190">
        <v>1.9875</v>
      </c>
      <c r="J1190">
        <v>0.28749420284010602</v>
      </c>
      <c r="L1190" s="1">
        <v>42060</v>
      </c>
      <c r="M1190">
        <v>13.84</v>
      </c>
      <c r="O1190" s="1">
        <v>42116</v>
      </c>
      <c r="P1190">
        <v>2.0575000000000001</v>
      </c>
      <c r="Q1190">
        <v>0.81630000000000003</v>
      </c>
      <c r="R1190">
        <v>1.2412000000000001</v>
      </c>
      <c r="T1190" t="s">
        <v>1559</v>
      </c>
      <c r="U1190">
        <v>2115.48</v>
      </c>
      <c r="V1190">
        <v>5.2716967570660396</v>
      </c>
      <c r="W1190">
        <v>10.9495</v>
      </c>
      <c r="Y1190" s="1">
        <v>42047</v>
      </c>
      <c r="Z1190">
        <v>344.06099999999998</v>
      </c>
      <c r="AB1190" s="1">
        <v>42086</v>
      </c>
      <c r="AC1190">
        <v>9.3699999999999992</v>
      </c>
    </row>
    <row r="1191" spans="2:29" x14ac:dyDescent="0.45">
      <c r="B1191" s="1">
        <v>42066</v>
      </c>
      <c r="C1191">
        <v>6.02</v>
      </c>
      <c r="E1191" s="1">
        <v>42107</v>
      </c>
      <c r="F1191">
        <v>80.27</v>
      </c>
      <c r="H1191" t="s">
        <v>1598</v>
      </c>
      <c r="I1191">
        <v>1.9730000000000001</v>
      </c>
      <c r="J1191">
        <v>0.26774910519614298</v>
      </c>
      <c r="L1191" s="1">
        <v>42059</v>
      </c>
      <c r="M1191">
        <v>13.69</v>
      </c>
      <c r="O1191" s="1">
        <v>42115</v>
      </c>
      <c r="P1191">
        <v>1.9875</v>
      </c>
      <c r="Q1191">
        <v>0.79</v>
      </c>
      <c r="R1191">
        <v>1.1975</v>
      </c>
      <c r="T1191" t="s">
        <v>1558</v>
      </c>
      <c r="U1191">
        <v>2109.66</v>
      </c>
      <c r="V1191">
        <v>5.4063336694587898</v>
      </c>
      <c r="W1191">
        <v>11.79663</v>
      </c>
      <c r="Y1191" s="1">
        <v>42046</v>
      </c>
      <c r="Z1191">
        <v>346.57499999999999</v>
      </c>
      <c r="AB1191" s="1">
        <v>42083</v>
      </c>
      <c r="AC1191">
        <v>9.75</v>
      </c>
    </row>
    <row r="1192" spans="2:29" x14ac:dyDescent="0.45">
      <c r="B1192" s="1">
        <v>42065</v>
      </c>
      <c r="C1192">
        <v>6.03</v>
      </c>
      <c r="E1192" s="1">
        <v>42104</v>
      </c>
      <c r="F1192">
        <v>81.2</v>
      </c>
      <c r="H1192" t="s">
        <v>1597</v>
      </c>
      <c r="I1192">
        <v>1.956</v>
      </c>
      <c r="J1192">
        <v>0.25260311425897802</v>
      </c>
      <c r="L1192" s="1">
        <v>42058</v>
      </c>
      <c r="M1192">
        <v>14.56</v>
      </c>
      <c r="O1192" s="1">
        <v>42114</v>
      </c>
      <c r="P1192">
        <v>1.9730000000000001</v>
      </c>
      <c r="Q1192">
        <v>0.78800000000000003</v>
      </c>
      <c r="R1192">
        <v>1.1850000000000001</v>
      </c>
      <c r="T1192" t="s">
        <v>1557</v>
      </c>
      <c r="U1192">
        <v>2110.3000000000002</v>
      </c>
      <c r="V1192">
        <v>5.1894603211622599</v>
      </c>
      <c r="W1192">
        <v>11.726129999999999</v>
      </c>
      <c r="Y1192" s="1">
        <v>42045</v>
      </c>
      <c r="Z1192">
        <v>347.79899999999998</v>
      </c>
      <c r="AB1192" s="1">
        <v>42082</v>
      </c>
      <c r="AC1192">
        <v>8.24</v>
      </c>
    </row>
    <row r="1193" spans="2:29" x14ac:dyDescent="0.45">
      <c r="B1193" s="1">
        <v>42062</v>
      </c>
      <c r="C1193">
        <v>5.95</v>
      </c>
      <c r="E1193" s="1">
        <v>42103</v>
      </c>
      <c r="F1193">
        <v>82.577600000000004</v>
      </c>
      <c r="H1193" t="s">
        <v>1596</v>
      </c>
      <c r="I1193">
        <v>1.978</v>
      </c>
      <c r="J1193">
        <v>0.27241206532261802</v>
      </c>
      <c r="L1193" s="1">
        <v>42055</v>
      </c>
      <c r="M1193">
        <v>14.3</v>
      </c>
      <c r="O1193" s="1">
        <v>42111</v>
      </c>
      <c r="P1193">
        <v>1.956</v>
      </c>
      <c r="Q1193">
        <v>0.77100000000000002</v>
      </c>
      <c r="R1193">
        <v>1.1850000000000001</v>
      </c>
      <c r="T1193" t="s">
        <v>1556</v>
      </c>
      <c r="U1193">
        <v>2097.4499999999998</v>
      </c>
      <c r="V1193">
        <v>3.6911026511912399</v>
      </c>
      <c r="W1193">
        <v>12.36731</v>
      </c>
      <c r="Y1193" s="1">
        <v>42044</v>
      </c>
      <c r="Z1193">
        <v>351.75</v>
      </c>
      <c r="AB1193" s="1">
        <v>42081</v>
      </c>
      <c r="AC1193">
        <v>8.5</v>
      </c>
    </row>
    <row r="1194" spans="2:29" x14ac:dyDescent="0.45">
      <c r="B1194" s="1">
        <v>42061</v>
      </c>
      <c r="C1194">
        <v>5.85</v>
      </c>
      <c r="E1194" s="1">
        <v>42102</v>
      </c>
      <c r="F1194">
        <v>83.7</v>
      </c>
      <c r="H1194" t="s">
        <v>1595</v>
      </c>
      <c r="I1194">
        <v>1.974</v>
      </c>
      <c r="J1194">
        <v>0.18063775906493301</v>
      </c>
      <c r="L1194" s="1">
        <v>42054</v>
      </c>
      <c r="M1194">
        <v>15.29</v>
      </c>
      <c r="O1194" s="1">
        <v>42110</v>
      </c>
      <c r="P1194">
        <v>1.978</v>
      </c>
      <c r="Q1194">
        <v>0.749</v>
      </c>
      <c r="R1194">
        <v>1.2290000000000001</v>
      </c>
      <c r="T1194" t="s">
        <v>1555</v>
      </c>
      <c r="U1194">
        <v>2099.6799999999998</v>
      </c>
      <c r="V1194">
        <v>6.9328808082145397</v>
      </c>
      <c r="W1194">
        <v>12.525499999999999</v>
      </c>
      <c r="Y1194" s="1">
        <v>42041</v>
      </c>
      <c r="Z1194">
        <v>349.55700000000002</v>
      </c>
      <c r="AB1194" s="1">
        <v>42080</v>
      </c>
      <c r="AC1194">
        <v>10.25</v>
      </c>
    </row>
    <row r="1195" spans="2:29" x14ac:dyDescent="0.45">
      <c r="B1195" s="1">
        <v>42060</v>
      </c>
      <c r="C1195">
        <v>5.93</v>
      </c>
      <c r="E1195" s="1">
        <v>42101</v>
      </c>
      <c r="F1195">
        <v>84.2</v>
      </c>
      <c r="H1195" t="s">
        <v>1594</v>
      </c>
      <c r="I1195">
        <v>1.9815</v>
      </c>
      <c r="J1195">
        <v>0.67756149782387598</v>
      </c>
      <c r="L1195" s="1">
        <v>42053</v>
      </c>
      <c r="M1195">
        <v>15.45</v>
      </c>
      <c r="O1195" s="1">
        <v>42109</v>
      </c>
      <c r="P1195">
        <v>1.974</v>
      </c>
      <c r="Q1195">
        <v>0.76500000000000001</v>
      </c>
      <c r="R1195">
        <v>1.2090000000000001</v>
      </c>
      <c r="T1195" t="s">
        <v>1554</v>
      </c>
      <c r="U1195">
        <v>2100.34</v>
      </c>
      <c r="V1195">
        <v>6.7907491707936698</v>
      </c>
      <c r="W1195">
        <v>12.74269</v>
      </c>
      <c r="Y1195" s="1">
        <v>42040</v>
      </c>
      <c r="Z1195">
        <v>350.03300000000002</v>
      </c>
      <c r="AB1195" s="1">
        <v>42079</v>
      </c>
      <c r="AC1195">
        <v>10.75</v>
      </c>
    </row>
    <row r="1196" spans="2:29" x14ac:dyDescent="0.45">
      <c r="B1196" s="1">
        <v>42059</v>
      </c>
      <c r="C1196">
        <v>6.01</v>
      </c>
      <c r="E1196" s="1">
        <v>42100</v>
      </c>
      <c r="F1196">
        <v>84.3</v>
      </c>
      <c r="H1196" t="s">
        <v>1593</v>
      </c>
      <c r="I1196">
        <v>2.0129999999999999</v>
      </c>
      <c r="J1196">
        <v>0.61139969196372301</v>
      </c>
      <c r="L1196" s="1">
        <v>42052</v>
      </c>
      <c r="M1196">
        <v>15.8</v>
      </c>
      <c r="O1196" s="1">
        <v>42108</v>
      </c>
      <c r="P1196">
        <v>1.9815</v>
      </c>
      <c r="Q1196">
        <v>0.77500000000000002</v>
      </c>
      <c r="R1196">
        <v>1.2064999999999999</v>
      </c>
      <c r="T1196" t="s">
        <v>1552</v>
      </c>
      <c r="U1196">
        <v>2096.9899999999998</v>
      </c>
      <c r="V1196">
        <v>8.0274785278774807</v>
      </c>
      <c r="W1196">
        <v>11.783379999999999</v>
      </c>
      <c r="Y1196" s="1">
        <v>42039</v>
      </c>
      <c r="Z1196">
        <v>360.142</v>
      </c>
      <c r="AB1196" s="1">
        <v>42076</v>
      </c>
      <c r="AC1196">
        <v>11.25</v>
      </c>
    </row>
    <row r="1197" spans="2:29" x14ac:dyDescent="0.45">
      <c r="B1197" s="1">
        <v>42058</v>
      </c>
      <c r="C1197">
        <v>6.18</v>
      </c>
      <c r="E1197" s="1">
        <v>42097</v>
      </c>
      <c r="F1197">
        <v>84.286500000000004</v>
      </c>
      <c r="H1197" t="s">
        <v>1592</v>
      </c>
      <c r="I1197">
        <v>2.0409999999999999</v>
      </c>
      <c r="J1197">
        <v>0.57291215149736197</v>
      </c>
      <c r="L1197" s="1">
        <v>42048</v>
      </c>
      <c r="M1197">
        <v>14.69</v>
      </c>
      <c r="O1197" s="1">
        <v>42107</v>
      </c>
      <c r="P1197">
        <v>2.0129999999999999</v>
      </c>
      <c r="Q1197">
        <v>0.79349999999999998</v>
      </c>
      <c r="R1197">
        <v>1.2195</v>
      </c>
      <c r="T1197" t="s">
        <v>1551</v>
      </c>
      <c r="U1197">
        <v>2088.48</v>
      </c>
      <c r="V1197">
        <v>11.759082608360201</v>
      </c>
      <c r="W1197">
        <v>12.33188</v>
      </c>
      <c r="Y1197" s="1">
        <v>42038</v>
      </c>
      <c r="Z1197">
        <v>351.161</v>
      </c>
      <c r="AB1197" s="1">
        <v>42075</v>
      </c>
      <c r="AC1197">
        <v>11.25</v>
      </c>
    </row>
    <row r="1198" spans="2:29" x14ac:dyDescent="0.45">
      <c r="B1198" s="1">
        <v>42055</v>
      </c>
      <c r="C1198">
        <v>6.2</v>
      </c>
      <c r="E1198" s="1">
        <v>42096</v>
      </c>
      <c r="F1198">
        <v>85.9</v>
      </c>
      <c r="H1198" t="s">
        <v>1591</v>
      </c>
      <c r="I1198">
        <v>2.056</v>
      </c>
      <c r="J1198">
        <v>0.60680242528630002</v>
      </c>
      <c r="L1198" s="1">
        <v>42047</v>
      </c>
      <c r="M1198">
        <v>15.34</v>
      </c>
      <c r="O1198" s="1">
        <v>42104</v>
      </c>
      <c r="P1198">
        <v>2.0409999999999999</v>
      </c>
      <c r="Q1198">
        <v>0.8165</v>
      </c>
      <c r="R1198">
        <v>1.2244999999999999</v>
      </c>
      <c r="T1198" t="s">
        <v>1550</v>
      </c>
      <c r="U1198">
        <v>2068.5300000000002</v>
      </c>
      <c r="V1198">
        <v>11.034264992700599</v>
      </c>
      <c r="W1198">
        <v>14.031000000000001</v>
      </c>
      <c r="Y1198" s="1">
        <v>42037</v>
      </c>
      <c r="Z1198">
        <v>363.88499999999999</v>
      </c>
      <c r="AB1198" s="1">
        <v>42074</v>
      </c>
      <c r="AC1198">
        <v>11.75</v>
      </c>
    </row>
    <row r="1199" spans="2:29" x14ac:dyDescent="0.45">
      <c r="B1199" s="1">
        <v>42054</v>
      </c>
      <c r="C1199">
        <v>6.29</v>
      </c>
      <c r="E1199" s="1">
        <v>42095</v>
      </c>
      <c r="F1199">
        <v>84.3</v>
      </c>
      <c r="H1199" t="s">
        <v>1590</v>
      </c>
      <c r="I1199">
        <v>1.998</v>
      </c>
      <c r="J1199">
        <v>0.80572401188827403</v>
      </c>
      <c r="L1199" s="1">
        <v>42046</v>
      </c>
      <c r="M1199">
        <v>16.96</v>
      </c>
      <c r="O1199" s="1">
        <v>42103</v>
      </c>
      <c r="P1199">
        <v>2.056</v>
      </c>
      <c r="Q1199">
        <v>0.8095</v>
      </c>
      <c r="R1199">
        <v>1.2464999999999999</v>
      </c>
      <c r="T1199" t="s">
        <v>1549</v>
      </c>
      <c r="U1199">
        <v>2068.59</v>
      </c>
      <c r="V1199">
        <v>13.2973895460864</v>
      </c>
      <c r="W1199">
        <v>13.92</v>
      </c>
      <c r="Y1199" s="1">
        <v>42034</v>
      </c>
      <c r="Z1199">
        <v>370.74299999999999</v>
      </c>
      <c r="AB1199" s="1">
        <v>42073</v>
      </c>
      <c r="AC1199">
        <v>11.44</v>
      </c>
    </row>
    <row r="1200" spans="2:29" x14ac:dyDescent="0.45">
      <c r="B1200" s="1">
        <v>42053</v>
      </c>
      <c r="C1200">
        <v>6.23</v>
      </c>
      <c r="E1200" s="1">
        <v>42094</v>
      </c>
      <c r="F1200">
        <v>84.2</v>
      </c>
      <c r="H1200" t="s">
        <v>1589</v>
      </c>
      <c r="I1200">
        <v>1.9884999999999999</v>
      </c>
      <c r="J1200">
        <v>0.93124998434004502</v>
      </c>
      <c r="L1200" s="1">
        <v>42045</v>
      </c>
      <c r="M1200">
        <v>17.23</v>
      </c>
      <c r="O1200" s="1">
        <v>42102</v>
      </c>
      <c r="P1200">
        <v>1.998</v>
      </c>
      <c r="Q1200">
        <v>0.78400000000000003</v>
      </c>
      <c r="R1200">
        <v>1.214</v>
      </c>
      <c r="T1200" t="s">
        <v>1548</v>
      </c>
      <c r="U1200">
        <v>2046.74</v>
      </c>
      <c r="V1200">
        <v>11.453802845920499</v>
      </c>
      <c r="W1200">
        <v>15.49019</v>
      </c>
      <c r="Y1200" s="1">
        <v>42033</v>
      </c>
      <c r="Z1200">
        <v>364.13900000000001</v>
      </c>
      <c r="AB1200" s="1">
        <v>42072</v>
      </c>
      <c r="AC1200">
        <v>10.5</v>
      </c>
    </row>
    <row r="1201" spans="2:29" x14ac:dyDescent="0.45">
      <c r="B1201" s="1">
        <v>42052</v>
      </c>
      <c r="C1201">
        <v>6.08</v>
      </c>
      <c r="E1201" s="1">
        <v>42093</v>
      </c>
      <c r="F1201">
        <v>84.5</v>
      </c>
      <c r="H1201" t="s">
        <v>1588</v>
      </c>
      <c r="I1201">
        <v>2.008</v>
      </c>
      <c r="J1201">
        <v>1.07799541588388</v>
      </c>
      <c r="L1201" s="1">
        <v>42044</v>
      </c>
      <c r="M1201">
        <v>18.55</v>
      </c>
      <c r="O1201" s="1">
        <v>42101</v>
      </c>
      <c r="P1201">
        <v>1.9884999999999999</v>
      </c>
      <c r="Q1201">
        <v>0.77200000000000002</v>
      </c>
      <c r="R1201">
        <v>1.2164999999999999</v>
      </c>
      <c r="T1201" t="s">
        <v>1547</v>
      </c>
      <c r="U1201">
        <v>2055.4699999999998</v>
      </c>
      <c r="V1201">
        <v>15.2202669255191</v>
      </c>
      <c r="W1201">
        <v>14.22569</v>
      </c>
      <c r="Y1201" s="1">
        <v>42032</v>
      </c>
      <c r="Z1201">
        <v>369.29</v>
      </c>
      <c r="AB1201" s="1">
        <v>42069</v>
      </c>
      <c r="AC1201">
        <v>11.38</v>
      </c>
    </row>
    <row r="1202" spans="2:29" x14ac:dyDescent="0.45">
      <c r="B1202" s="1">
        <v>42048</v>
      </c>
      <c r="C1202">
        <v>5.98</v>
      </c>
      <c r="E1202" s="1">
        <v>42090</v>
      </c>
      <c r="F1202">
        <v>86</v>
      </c>
      <c r="H1202" t="s">
        <v>1587</v>
      </c>
      <c r="I1202">
        <v>1.9522999999999999</v>
      </c>
      <c r="J1202">
        <v>0.86703125664534098</v>
      </c>
      <c r="L1202" s="1">
        <v>42041</v>
      </c>
      <c r="M1202">
        <v>17.29</v>
      </c>
      <c r="O1202" s="1">
        <v>42100</v>
      </c>
      <c r="P1202">
        <v>2.008</v>
      </c>
      <c r="Q1202">
        <v>0.75700000000000001</v>
      </c>
      <c r="R1202">
        <v>1.2509999999999999</v>
      </c>
      <c r="T1202" t="s">
        <v>1546</v>
      </c>
      <c r="U1202">
        <v>2062.52</v>
      </c>
      <c r="V1202">
        <v>13.698907421698101</v>
      </c>
      <c r="W1202">
        <v>13.79813</v>
      </c>
      <c r="Y1202" s="1">
        <v>42031</v>
      </c>
      <c r="Z1202">
        <v>359.58499999999998</v>
      </c>
      <c r="AB1202" s="1">
        <v>42068</v>
      </c>
      <c r="AC1202">
        <v>12.25</v>
      </c>
    </row>
    <row r="1203" spans="2:29" x14ac:dyDescent="0.45">
      <c r="B1203" s="1">
        <v>42047</v>
      </c>
      <c r="C1203">
        <v>5.97</v>
      </c>
      <c r="E1203" s="1">
        <v>42089</v>
      </c>
      <c r="F1203">
        <v>86.207099999999997</v>
      </c>
      <c r="H1203" t="s">
        <v>1586</v>
      </c>
      <c r="I1203">
        <v>2.0154999999999998</v>
      </c>
      <c r="J1203">
        <v>0.74752565173377195</v>
      </c>
      <c r="L1203" s="1">
        <v>42040</v>
      </c>
      <c r="M1203">
        <v>16.850000000000001</v>
      </c>
      <c r="O1203" s="1">
        <v>42097</v>
      </c>
      <c r="P1203">
        <v>1.9522999999999999</v>
      </c>
      <c r="Q1203">
        <v>0.74199999999999999</v>
      </c>
      <c r="R1203">
        <v>1.2102999999999999</v>
      </c>
      <c r="T1203" t="s">
        <v>1545</v>
      </c>
      <c r="U1203">
        <v>2041.51</v>
      </c>
      <c r="V1203">
        <v>21.530663303747701</v>
      </c>
      <c r="W1203">
        <v>15.08769</v>
      </c>
      <c r="Y1203" s="1">
        <v>42030</v>
      </c>
      <c r="Z1203">
        <v>351.976</v>
      </c>
      <c r="AB1203" s="1">
        <v>42067</v>
      </c>
      <c r="AC1203">
        <v>12.13</v>
      </c>
    </row>
    <row r="1204" spans="2:29" x14ac:dyDescent="0.45">
      <c r="B1204" s="1">
        <v>42046</v>
      </c>
      <c r="C1204">
        <v>6.1</v>
      </c>
      <c r="E1204" s="1">
        <v>42088</v>
      </c>
      <c r="F1204">
        <v>85.7</v>
      </c>
      <c r="H1204" t="s">
        <v>1585</v>
      </c>
      <c r="I1204">
        <v>1.9637</v>
      </c>
      <c r="J1204">
        <v>0.35929910937824799</v>
      </c>
      <c r="L1204" s="1">
        <v>42039</v>
      </c>
      <c r="M1204">
        <v>18.329999999999998</v>
      </c>
      <c r="O1204" s="1">
        <v>42096</v>
      </c>
      <c r="P1204">
        <v>2.0154999999999998</v>
      </c>
      <c r="Q1204">
        <v>0.8</v>
      </c>
      <c r="R1204">
        <v>1.2155</v>
      </c>
      <c r="T1204" t="s">
        <v>1544</v>
      </c>
      <c r="U1204">
        <v>2050.0300000000002</v>
      </c>
      <c r="V1204">
        <v>20.668199157584102</v>
      </c>
      <c r="W1204">
        <v>14.213380000000001</v>
      </c>
      <c r="Y1204" s="1">
        <v>42027</v>
      </c>
      <c r="Z1204">
        <v>359.07900000000001</v>
      </c>
      <c r="AB1204" s="1">
        <v>42066</v>
      </c>
      <c r="AC1204">
        <v>12.13</v>
      </c>
    </row>
    <row r="1205" spans="2:29" x14ac:dyDescent="0.45">
      <c r="B1205" s="1">
        <v>42045</v>
      </c>
      <c r="C1205">
        <v>6.3</v>
      </c>
      <c r="E1205" s="1">
        <v>42087</v>
      </c>
      <c r="F1205">
        <v>85</v>
      </c>
      <c r="H1205" t="s">
        <v>1584</v>
      </c>
      <c r="I1205">
        <v>2.0245000000000002</v>
      </c>
      <c r="J1205">
        <v>0.717993732563174</v>
      </c>
      <c r="L1205" s="1">
        <v>42038</v>
      </c>
      <c r="M1205">
        <v>17.329999999999998</v>
      </c>
      <c r="O1205" s="1">
        <v>42095</v>
      </c>
      <c r="P1205">
        <v>1.9637</v>
      </c>
      <c r="Q1205">
        <v>0.79149999999999998</v>
      </c>
      <c r="R1205">
        <v>1.1721999999999999</v>
      </c>
      <c r="T1205" t="s">
        <v>1543</v>
      </c>
      <c r="U1205">
        <v>2020.85</v>
      </c>
      <c r="V1205">
        <v>22.9350277467476</v>
      </c>
      <c r="W1205">
        <v>16.18038</v>
      </c>
      <c r="Y1205" s="1">
        <v>42026</v>
      </c>
      <c r="Z1205">
        <v>359.46899999999999</v>
      </c>
      <c r="AB1205" s="1">
        <v>42065</v>
      </c>
      <c r="AC1205">
        <v>12.31</v>
      </c>
    </row>
    <row r="1206" spans="2:29" x14ac:dyDescent="0.45">
      <c r="B1206" s="1">
        <v>42044</v>
      </c>
      <c r="C1206">
        <v>6.18</v>
      </c>
      <c r="E1206" s="1">
        <v>42086</v>
      </c>
      <c r="F1206">
        <v>87.34</v>
      </c>
      <c r="H1206" t="s">
        <v>1583</v>
      </c>
      <c r="I1206">
        <v>2.0415000000000001</v>
      </c>
      <c r="J1206">
        <v>0.77966270484955902</v>
      </c>
      <c r="L1206" s="1">
        <v>42037</v>
      </c>
      <c r="M1206">
        <v>19.43</v>
      </c>
      <c r="O1206" s="1">
        <v>42094</v>
      </c>
      <c r="P1206">
        <v>2.0245000000000002</v>
      </c>
      <c r="Q1206">
        <v>0.80800000000000005</v>
      </c>
      <c r="R1206">
        <v>1.2164999999999999</v>
      </c>
      <c r="T1206" t="s">
        <v>1542</v>
      </c>
      <c r="U1206">
        <v>1994.99</v>
      </c>
      <c r="V1206">
        <v>18.442165099766001</v>
      </c>
      <c r="W1206">
        <v>18.052499999999998</v>
      </c>
      <c r="Y1206" s="1">
        <v>42025</v>
      </c>
      <c r="Z1206">
        <v>369.67099999999999</v>
      </c>
      <c r="AB1206" s="1">
        <v>42062</v>
      </c>
      <c r="AC1206">
        <v>12.6</v>
      </c>
    </row>
    <row r="1207" spans="2:29" x14ac:dyDescent="0.45">
      <c r="B1207" s="1">
        <v>42041</v>
      </c>
      <c r="C1207">
        <v>6.11</v>
      </c>
      <c r="E1207" s="1">
        <v>42083</v>
      </c>
      <c r="F1207">
        <v>86.9</v>
      </c>
      <c r="H1207" t="s">
        <v>1582</v>
      </c>
      <c r="I1207">
        <v>2.0525000000000002</v>
      </c>
      <c r="J1207">
        <v>0.89275760054637998</v>
      </c>
      <c r="L1207" s="1">
        <v>42034</v>
      </c>
      <c r="M1207">
        <v>20.97</v>
      </c>
      <c r="O1207" s="1">
        <v>42093</v>
      </c>
      <c r="P1207">
        <v>2.0415000000000001</v>
      </c>
      <c r="Q1207">
        <v>0.82250000000000001</v>
      </c>
      <c r="R1207">
        <v>1.2190000000000001</v>
      </c>
      <c r="T1207" t="s">
        <v>1541</v>
      </c>
      <c r="U1207">
        <v>2021.25</v>
      </c>
      <c r="V1207">
        <v>18.7715525734551</v>
      </c>
      <c r="W1207">
        <v>15.756880000000001</v>
      </c>
      <c r="Y1207" s="1">
        <v>42024</v>
      </c>
      <c r="Z1207">
        <v>380.358</v>
      </c>
      <c r="AB1207" s="1">
        <v>42061</v>
      </c>
      <c r="AC1207">
        <v>12.75</v>
      </c>
    </row>
    <row r="1208" spans="2:29" x14ac:dyDescent="0.45">
      <c r="B1208" s="1">
        <v>42040</v>
      </c>
      <c r="C1208">
        <v>6.04</v>
      </c>
      <c r="E1208" s="1">
        <v>42082</v>
      </c>
      <c r="F1208">
        <v>87.6</v>
      </c>
      <c r="H1208" t="s">
        <v>1581</v>
      </c>
      <c r="I1208">
        <v>2.0859999999999999</v>
      </c>
      <c r="J1208">
        <v>0.85272253205052995</v>
      </c>
      <c r="L1208" s="1">
        <v>42033</v>
      </c>
      <c r="M1208">
        <v>18.760000000000002</v>
      </c>
      <c r="O1208" s="1">
        <v>42090</v>
      </c>
      <c r="P1208">
        <v>2.0525000000000002</v>
      </c>
      <c r="Q1208">
        <v>0.83450000000000002</v>
      </c>
      <c r="R1208">
        <v>1.218</v>
      </c>
      <c r="T1208" t="s">
        <v>1540</v>
      </c>
      <c r="U1208">
        <v>2002.16</v>
      </c>
      <c r="V1208">
        <v>12.4231539373766</v>
      </c>
      <c r="W1208">
        <v>17.489190000000001</v>
      </c>
      <c r="Y1208" s="1">
        <v>42020</v>
      </c>
      <c r="Z1208">
        <v>377.88400000000001</v>
      </c>
      <c r="AB1208" s="1">
        <v>42060</v>
      </c>
      <c r="AC1208">
        <v>13.19</v>
      </c>
    </row>
    <row r="1209" spans="2:29" x14ac:dyDescent="0.45">
      <c r="B1209" s="1">
        <v>42039</v>
      </c>
      <c r="C1209">
        <v>6.08</v>
      </c>
      <c r="E1209" s="1">
        <v>42081</v>
      </c>
      <c r="F1209">
        <v>86</v>
      </c>
      <c r="H1209" t="s">
        <v>1580</v>
      </c>
      <c r="I1209">
        <v>2.0194999999999999</v>
      </c>
      <c r="J1209">
        <v>0.65750797206827205</v>
      </c>
      <c r="L1209" s="1">
        <v>42032</v>
      </c>
      <c r="M1209">
        <v>20.440000000000001</v>
      </c>
      <c r="O1209" s="1">
        <v>42089</v>
      </c>
      <c r="P1209">
        <v>2.0859999999999999</v>
      </c>
      <c r="Q1209">
        <v>0.85299999999999998</v>
      </c>
      <c r="R1209">
        <v>1.2330000000000001</v>
      </c>
      <c r="T1209" t="s">
        <v>1539</v>
      </c>
      <c r="U1209">
        <v>2029.55</v>
      </c>
      <c r="V1209">
        <v>19.700534570104701</v>
      </c>
      <c r="W1209">
        <v>16.114999999999998</v>
      </c>
      <c r="Y1209" s="1">
        <v>42019</v>
      </c>
      <c r="Z1209">
        <v>388.529</v>
      </c>
      <c r="AB1209" s="1">
        <v>42059</v>
      </c>
      <c r="AC1209">
        <v>13.5</v>
      </c>
    </row>
    <row r="1210" spans="2:29" x14ac:dyDescent="0.45">
      <c r="B1210" s="1">
        <v>42038</v>
      </c>
      <c r="C1210">
        <v>6.1</v>
      </c>
      <c r="E1210" s="1">
        <v>42080</v>
      </c>
      <c r="F1210">
        <v>84.3</v>
      </c>
      <c r="H1210" t="s">
        <v>1579</v>
      </c>
      <c r="I1210">
        <v>1.9673</v>
      </c>
      <c r="J1210">
        <v>0.59498570010827301</v>
      </c>
      <c r="L1210" s="1">
        <v>42031</v>
      </c>
      <c r="M1210">
        <v>17.22</v>
      </c>
      <c r="O1210" s="1">
        <v>42088</v>
      </c>
      <c r="P1210">
        <v>2.0194999999999999</v>
      </c>
      <c r="Q1210">
        <v>0.83950000000000002</v>
      </c>
      <c r="R1210">
        <v>1.18</v>
      </c>
      <c r="T1210" t="s">
        <v>1538</v>
      </c>
      <c r="U1210">
        <v>2057.09</v>
      </c>
      <c r="V1210">
        <v>13.718646292414</v>
      </c>
      <c r="W1210">
        <v>12.885809999999999</v>
      </c>
      <c r="Y1210" s="1">
        <v>42018</v>
      </c>
      <c r="Z1210">
        <v>375.81900000000002</v>
      </c>
      <c r="AB1210" s="1">
        <v>42058</v>
      </c>
      <c r="AC1210">
        <v>13.44</v>
      </c>
    </row>
    <row r="1211" spans="2:29" x14ac:dyDescent="0.45">
      <c r="B1211" s="1">
        <v>42037</v>
      </c>
      <c r="C1211">
        <v>5.88</v>
      </c>
      <c r="E1211" s="1">
        <v>42079</v>
      </c>
      <c r="F1211">
        <v>83.4</v>
      </c>
      <c r="H1211" t="s">
        <v>1578</v>
      </c>
      <c r="I1211">
        <v>2.0057</v>
      </c>
      <c r="J1211">
        <v>1.2797031361478599</v>
      </c>
      <c r="L1211" s="1">
        <v>42030</v>
      </c>
      <c r="M1211">
        <v>15.52</v>
      </c>
      <c r="O1211" s="1">
        <v>42087</v>
      </c>
      <c r="P1211">
        <v>1.9673</v>
      </c>
      <c r="Q1211">
        <v>0.82199999999999995</v>
      </c>
      <c r="R1211">
        <v>1.1453</v>
      </c>
      <c r="T1211" t="s">
        <v>1537</v>
      </c>
      <c r="U1211">
        <v>2051.8200000000002</v>
      </c>
      <c r="V1211">
        <v>13.849609947392899</v>
      </c>
      <c r="W1211">
        <v>13.754810000000001</v>
      </c>
      <c r="Y1211" s="1">
        <v>42017</v>
      </c>
      <c r="Z1211">
        <v>376.15600000000001</v>
      </c>
      <c r="AB1211" s="1">
        <v>42055</v>
      </c>
      <c r="AC1211">
        <v>13</v>
      </c>
    </row>
    <row r="1212" spans="2:29" x14ac:dyDescent="0.45">
      <c r="B1212" s="1">
        <v>42034</v>
      </c>
      <c r="C1212">
        <v>5.84</v>
      </c>
      <c r="E1212" s="1">
        <v>42076</v>
      </c>
      <c r="F1212">
        <v>84.7</v>
      </c>
      <c r="H1212" t="s">
        <v>1577</v>
      </c>
      <c r="I1212">
        <v>2.0295000000000001</v>
      </c>
      <c r="J1212">
        <v>1.2771378873611601</v>
      </c>
      <c r="L1212" s="1">
        <v>42027</v>
      </c>
      <c r="M1212">
        <v>16.66</v>
      </c>
      <c r="O1212" s="1">
        <v>42086</v>
      </c>
      <c r="P1212">
        <v>2.0057</v>
      </c>
      <c r="Q1212">
        <v>0.83750000000000002</v>
      </c>
      <c r="R1212">
        <v>1.1681999999999999</v>
      </c>
      <c r="T1212" t="s">
        <v>1536</v>
      </c>
      <c r="U1212">
        <v>2063.15</v>
      </c>
      <c r="V1212">
        <v>10.619231000736301</v>
      </c>
      <c r="W1212">
        <v>13.34169</v>
      </c>
      <c r="Y1212" s="1">
        <v>42016</v>
      </c>
      <c r="Z1212">
        <v>370.53500000000003</v>
      </c>
      <c r="AB1212" s="1">
        <v>42054</v>
      </c>
      <c r="AC1212">
        <v>13.12</v>
      </c>
    </row>
    <row r="1213" spans="2:29" x14ac:dyDescent="0.45">
      <c r="B1213" s="1">
        <v>42033</v>
      </c>
      <c r="C1213">
        <v>5.78</v>
      </c>
      <c r="E1213" s="1">
        <v>42075</v>
      </c>
      <c r="F1213">
        <v>84.5</v>
      </c>
      <c r="H1213" t="s">
        <v>1576</v>
      </c>
      <c r="I1213">
        <v>2.0512999999999999</v>
      </c>
      <c r="J1213">
        <v>1.2664253564001799</v>
      </c>
      <c r="L1213" s="1">
        <v>42026</v>
      </c>
      <c r="M1213">
        <v>16.399999999999999</v>
      </c>
      <c r="O1213" s="1">
        <v>42083</v>
      </c>
      <c r="P1213">
        <v>2.0295000000000001</v>
      </c>
      <c r="Q1213">
        <v>0.84530000000000005</v>
      </c>
      <c r="R1213">
        <v>1.1841999999999999</v>
      </c>
      <c r="T1213" t="s">
        <v>1535</v>
      </c>
      <c r="U1213">
        <v>2032.12</v>
      </c>
      <c r="V1213">
        <v>15.075375325993299</v>
      </c>
      <c r="W1213">
        <v>15.82063</v>
      </c>
      <c r="Y1213" s="1">
        <v>42013</v>
      </c>
      <c r="Z1213">
        <v>369.76100000000002</v>
      </c>
      <c r="AB1213" s="1">
        <v>42053</v>
      </c>
      <c r="AC1213">
        <v>13</v>
      </c>
    </row>
    <row r="1214" spans="2:29" x14ac:dyDescent="0.45">
      <c r="B1214" s="1">
        <v>42032</v>
      </c>
      <c r="C1214">
        <v>5.82</v>
      </c>
      <c r="E1214" s="1">
        <v>42074</v>
      </c>
      <c r="F1214">
        <v>84.212299999999999</v>
      </c>
      <c r="H1214" t="s">
        <v>1575</v>
      </c>
      <c r="I1214">
        <v>2.0070000000000001</v>
      </c>
      <c r="J1214">
        <v>1.0164308469673</v>
      </c>
      <c r="L1214" s="1">
        <v>42025</v>
      </c>
      <c r="M1214">
        <v>18.850000000000001</v>
      </c>
      <c r="O1214" s="1">
        <v>42082</v>
      </c>
      <c r="P1214">
        <v>2.0512999999999999</v>
      </c>
      <c r="Q1214">
        <v>0.87250000000000005</v>
      </c>
      <c r="R1214">
        <v>1.1788000000000001</v>
      </c>
      <c r="T1214" t="s">
        <v>1534</v>
      </c>
      <c r="U1214">
        <v>2022.55</v>
      </c>
      <c r="V1214">
        <v>16.13832377308</v>
      </c>
      <c r="W1214">
        <v>16.869630000000001</v>
      </c>
      <c r="Y1214" s="1">
        <v>42012</v>
      </c>
      <c r="Z1214">
        <v>365.57100000000003</v>
      </c>
      <c r="AB1214" s="1">
        <v>42052</v>
      </c>
      <c r="AC1214">
        <v>12.69</v>
      </c>
    </row>
    <row r="1215" spans="2:29" x14ac:dyDescent="0.45">
      <c r="B1215" s="1">
        <v>42031</v>
      </c>
      <c r="C1215">
        <v>5.91</v>
      </c>
      <c r="E1215" s="1">
        <v>42073</v>
      </c>
      <c r="F1215">
        <v>83.4</v>
      </c>
      <c r="H1215" t="s">
        <v>1574</v>
      </c>
      <c r="I1215">
        <v>2.153</v>
      </c>
      <c r="J1215">
        <v>0.38123483576399902</v>
      </c>
      <c r="L1215" s="1">
        <v>42024</v>
      </c>
      <c r="M1215">
        <v>19.89</v>
      </c>
      <c r="O1215" s="1">
        <v>42081</v>
      </c>
      <c r="P1215">
        <v>2.0070000000000001</v>
      </c>
      <c r="Q1215">
        <v>0.81699999999999995</v>
      </c>
      <c r="R1215">
        <v>1.19</v>
      </c>
      <c r="T1215" t="s">
        <v>1532</v>
      </c>
      <c r="U1215">
        <v>2019.42</v>
      </c>
      <c r="V1215">
        <v>16.125212789026101</v>
      </c>
      <c r="W1215">
        <v>17.404129999999999</v>
      </c>
      <c r="Y1215" s="1">
        <v>42011</v>
      </c>
      <c r="Z1215">
        <v>377.81400000000002</v>
      </c>
      <c r="AB1215" s="1">
        <v>42051</v>
      </c>
      <c r="AC1215">
        <v>12.5</v>
      </c>
    </row>
    <row r="1216" spans="2:29" x14ac:dyDescent="0.45">
      <c r="B1216" s="1">
        <v>42030</v>
      </c>
      <c r="C1216">
        <v>5.91</v>
      </c>
      <c r="E1216" s="1">
        <v>42072</v>
      </c>
      <c r="F1216">
        <v>83</v>
      </c>
      <c r="H1216" t="s">
        <v>1573</v>
      </c>
      <c r="I1216">
        <v>2.1800000000000002</v>
      </c>
      <c r="J1216">
        <v>0.37176829701666197</v>
      </c>
      <c r="L1216" s="1">
        <v>42020</v>
      </c>
      <c r="M1216">
        <v>20.95</v>
      </c>
      <c r="O1216" s="1">
        <v>42080</v>
      </c>
      <c r="P1216">
        <v>2.153</v>
      </c>
      <c r="Q1216">
        <v>0.94</v>
      </c>
      <c r="R1216">
        <v>1.2130000000000001</v>
      </c>
      <c r="T1216" t="s">
        <v>1531</v>
      </c>
      <c r="U1216">
        <v>1992.67</v>
      </c>
      <c r="V1216">
        <v>4.7677174844342103</v>
      </c>
      <c r="W1216">
        <v>19.35981</v>
      </c>
      <c r="Y1216" s="1">
        <v>42010</v>
      </c>
      <c r="Z1216">
        <v>384.79500000000002</v>
      </c>
      <c r="AB1216" s="1">
        <v>42048</v>
      </c>
      <c r="AC1216">
        <v>12.63</v>
      </c>
    </row>
    <row r="1217" spans="2:29" x14ac:dyDescent="0.45">
      <c r="B1217" s="1">
        <v>42027</v>
      </c>
      <c r="C1217">
        <v>6.09</v>
      </c>
      <c r="E1217" s="1">
        <v>42069</v>
      </c>
      <c r="F1217">
        <v>84.845100000000002</v>
      </c>
      <c r="H1217" t="s">
        <v>1572</v>
      </c>
      <c r="I1217">
        <v>2.2280000000000002</v>
      </c>
      <c r="J1217">
        <v>0.39007638140925099</v>
      </c>
      <c r="L1217" s="1">
        <v>42019</v>
      </c>
      <c r="M1217">
        <v>22.39</v>
      </c>
      <c r="O1217" s="1">
        <v>42079</v>
      </c>
      <c r="P1217">
        <v>2.1800000000000002</v>
      </c>
      <c r="Q1217">
        <v>0.92100000000000004</v>
      </c>
      <c r="R1217">
        <v>1.2589999999999999</v>
      </c>
      <c r="T1217" t="s">
        <v>1530</v>
      </c>
      <c r="U1217">
        <v>2011.27</v>
      </c>
      <c r="V1217">
        <v>4.3611936193994598</v>
      </c>
      <c r="W1217">
        <v>17.92231</v>
      </c>
      <c r="Y1217" s="1">
        <v>42009</v>
      </c>
      <c r="Z1217">
        <v>373.733</v>
      </c>
      <c r="AB1217" s="1">
        <v>42047</v>
      </c>
      <c r="AC1217">
        <v>13.13</v>
      </c>
    </row>
    <row r="1218" spans="2:29" x14ac:dyDescent="0.45">
      <c r="B1218" s="1">
        <v>42026</v>
      </c>
      <c r="C1218">
        <v>5.87</v>
      </c>
      <c r="E1218" s="1">
        <v>42068</v>
      </c>
      <c r="F1218">
        <v>86.87</v>
      </c>
      <c r="H1218" t="s">
        <v>1571</v>
      </c>
      <c r="I1218">
        <v>2.23</v>
      </c>
      <c r="J1218">
        <v>0.45982560099817898</v>
      </c>
      <c r="L1218" s="1">
        <v>42018</v>
      </c>
      <c r="M1218">
        <v>21.48</v>
      </c>
      <c r="O1218" s="1">
        <v>42076</v>
      </c>
      <c r="P1218">
        <v>2.2280000000000002</v>
      </c>
      <c r="Q1218">
        <v>0.93200000000000005</v>
      </c>
      <c r="R1218">
        <v>1.296</v>
      </c>
      <c r="T1218" t="s">
        <v>1529</v>
      </c>
      <c r="U1218">
        <v>2023.03</v>
      </c>
      <c r="V1218">
        <v>19.918543406140198</v>
      </c>
      <c r="W1218">
        <v>17.1465</v>
      </c>
      <c r="Y1218" s="1">
        <v>42006</v>
      </c>
      <c r="Z1218">
        <v>357.10700000000003</v>
      </c>
      <c r="AB1218" s="1">
        <v>42046</v>
      </c>
      <c r="AC1218">
        <v>13.13</v>
      </c>
    </row>
    <row r="1219" spans="2:29" x14ac:dyDescent="0.45">
      <c r="B1219" s="1">
        <v>42025</v>
      </c>
      <c r="C1219">
        <v>5.99</v>
      </c>
      <c r="E1219" s="1">
        <v>42067</v>
      </c>
      <c r="F1219">
        <v>84.7</v>
      </c>
      <c r="H1219" t="s">
        <v>1570</v>
      </c>
      <c r="I1219">
        <v>2.2269999999999999</v>
      </c>
      <c r="J1219">
        <v>1.31923067859012</v>
      </c>
      <c r="L1219" s="1">
        <v>42017</v>
      </c>
      <c r="M1219">
        <v>20.56</v>
      </c>
      <c r="O1219" s="1">
        <v>42075</v>
      </c>
      <c r="P1219">
        <v>2.23</v>
      </c>
      <c r="Q1219">
        <v>0.94</v>
      </c>
      <c r="R1219">
        <v>1.29</v>
      </c>
      <c r="T1219" t="s">
        <v>1528</v>
      </c>
      <c r="U1219">
        <v>2028.26</v>
      </c>
      <c r="V1219">
        <v>21.7297602950654</v>
      </c>
      <c r="W1219">
        <v>16.678879999999999</v>
      </c>
      <c r="Y1219" s="1">
        <v>42004</v>
      </c>
      <c r="Z1219">
        <v>357.178</v>
      </c>
      <c r="AB1219" s="1">
        <v>42045</v>
      </c>
      <c r="AC1219">
        <v>13.63</v>
      </c>
    </row>
    <row r="1220" spans="2:29" x14ac:dyDescent="0.45">
      <c r="B1220" s="1">
        <v>42024</v>
      </c>
      <c r="C1220">
        <v>6.34</v>
      </c>
      <c r="E1220" s="1">
        <v>42066</v>
      </c>
      <c r="F1220">
        <v>84.7</v>
      </c>
      <c r="H1220" t="s">
        <v>1569</v>
      </c>
      <c r="I1220">
        <v>2.2469999999999999</v>
      </c>
      <c r="J1220">
        <v>1.3068548440180101</v>
      </c>
      <c r="L1220" s="1">
        <v>42016</v>
      </c>
      <c r="M1220">
        <v>19.600000000000001</v>
      </c>
      <c r="O1220" s="1">
        <v>42074</v>
      </c>
      <c r="P1220">
        <v>2.2269999999999999</v>
      </c>
      <c r="Q1220">
        <v>0.95050000000000001</v>
      </c>
      <c r="R1220">
        <v>1.2765</v>
      </c>
      <c r="T1220" t="s">
        <v>1527</v>
      </c>
      <c r="U1220">
        <v>2044.81</v>
      </c>
      <c r="V1220">
        <v>22.100144875815399</v>
      </c>
      <c r="W1220">
        <v>14.58169</v>
      </c>
      <c r="Y1220" s="1">
        <v>42003</v>
      </c>
      <c r="Z1220">
        <v>357.53100000000001</v>
      </c>
      <c r="AB1220" s="1">
        <v>42044</v>
      </c>
      <c r="AC1220">
        <v>13.81</v>
      </c>
    </row>
    <row r="1221" spans="2:29" x14ac:dyDescent="0.45">
      <c r="B1221" s="1">
        <v>42020</v>
      </c>
      <c r="C1221">
        <v>6.44</v>
      </c>
      <c r="E1221" s="1">
        <v>42065</v>
      </c>
      <c r="F1221">
        <v>84.9</v>
      </c>
      <c r="H1221" t="s">
        <v>1568</v>
      </c>
      <c r="I1221">
        <v>2.2974999999999999</v>
      </c>
      <c r="J1221">
        <v>1.1906965748389999</v>
      </c>
      <c r="L1221" s="1">
        <v>42013</v>
      </c>
      <c r="M1221">
        <v>17.55</v>
      </c>
      <c r="O1221" s="1">
        <v>42073</v>
      </c>
      <c r="P1221">
        <v>2.2469999999999999</v>
      </c>
      <c r="Q1221">
        <v>0.94799999999999995</v>
      </c>
      <c r="R1221">
        <v>1.2989999999999999</v>
      </c>
      <c r="T1221" t="s">
        <v>1526</v>
      </c>
      <c r="U1221">
        <v>2062.14</v>
      </c>
      <c r="V1221">
        <v>27.415534207445798</v>
      </c>
      <c r="W1221">
        <v>14.24119</v>
      </c>
      <c r="Y1221" s="1">
        <v>42002</v>
      </c>
      <c r="Z1221">
        <v>350.24299999999999</v>
      </c>
      <c r="AB1221" s="1">
        <v>42041</v>
      </c>
      <c r="AC1221">
        <v>13.75</v>
      </c>
    </row>
    <row r="1222" spans="2:29" x14ac:dyDescent="0.45">
      <c r="B1222" s="1">
        <v>42019</v>
      </c>
      <c r="C1222">
        <v>6.22</v>
      </c>
      <c r="E1222" s="1">
        <v>42062</v>
      </c>
      <c r="F1222">
        <v>84.673000000000002</v>
      </c>
      <c r="H1222" t="s">
        <v>1567</v>
      </c>
      <c r="I1222">
        <v>2.3565</v>
      </c>
      <c r="J1222">
        <v>0.89395376465079801</v>
      </c>
      <c r="L1222" s="1">
        <v>42012</v>
      </c>
      <c r="M1222">
        <v>17.010000000000002</v>
      </c>
      <c r="O1222" s="1">
        <v>42072</v>
      </c>
      <c r="P1222">
        <v>2.2974999999999999</v>
      </c>
      <c r="Q1222">
        <v>0.96050000000000002</v>
      </c>
      <c r="R1222">
        <v>1.337</v>
      </c>
      <c r="T1222" t="s">
        <v>1525</v>
      </c>
      <c r="U1222">
        <v>2025.9</v>
      </c>
      <c r="V1222">
        <v>20.5789693950253</v>
      </c>
      <c r="W1222">
        <v>16.311499999999999</v>
      </c>
      <c r="Y1222" s="1">
        <v>41999</v>
      </c>
      <c r="Z1222">
        <v>348.28300000000002</v>
      </c>
      <c r="AB1222" s="1">
        <v>42040</v>
      </c>
      <c r="AC1222">
        <v>13.63</v>
      </c>
    </row>
    <row r="1223" spans="2:29" x14ac:dyDescent="0.45">
      <c r="B1223" s="1">
        <v>42018</v>
      </c>
      <c r="C1223">
        <v>6.17</v>
      </c>
      <c r="E1223" s="1">
        <v>42061</v>
      </c>
      <c r="F1223">
        <v>85.57</v>
      </c>
      <c r="H1223" t="s">
        <v>1566</v>
      </c>
      <c r="I1223">
        <v>2.2395</v>
      </c>
      <c r="J1223">
        <v>0.66281941985229598</v>
      </c>
      <c r="L1223" s="1">
        <v>42011</v>
      </c>
      <c r="M1223">
        <v>19.309999999999999</v>
      </c>
      <c r="O1223" s="1">
        <v>42069</v>
      </c>
      <c r="P1223">
        <v>2.3565</v>
      </c>
      <c r="Q1223">
        <v>0.98250000000000004</v>
      </c>
      <c r="R1223">
        <v>1.3740000000000001</v>
      </c>
      <c r="T1223" t="s">
        <v>1524</v>
      </c>
      <c r="U1223">
        <v>2002.61</v>
      </c>
      <c r="V1223">
        <v>11.959142681708199</v>
      </c>
      <c r="W1223">
        <v>17.740500000000001</v>
      </c>
      <c r="Y1223" s="1">
        <v>41997</v>
      </c>
      <c r="Z1223">
        <v>348.411</v>
      </c>
      <c r="AB1223" s="1">
        <v>42039</v>
      </c>
      <c r="AC1223">
        <v>14</v>
      </c>
    </row>
    <row r="1224" spans="2:29" x14ac:dyDescent="0.45">
      <c r="B1224" s="1">
        <v>42017</v>
      </c>
      <c r="C1224">
        <v>6.04</v>
      </c>
      <c r="E1224" s="1">
        <v>42060</v>
      </c>
      <c r="F1224">
        <v>84.017799999999994</v>
      </c>
      <c r="H1224" t="s">
        <v>1565</v>
      </c>
      <c r="I1224">
        <v>2.2395</v>
      </c>
      <c r="J1224">
        <v>0.84965474360668003</v>
      </c>
      <c r="L1224" s="1">
        <v>42010</v>
      </c>
      <c r="M1224">
        <v>21.12</v>
      </c>
      <c r="O1224" s="1">
        <v>42068</v>
      </c>
      <c r="P1224">
        <v>2.2395</v>
      </c>
      <c r="Q1224">
        <v>0.89700000000000002</v>
      </c>
      <c r="R1224">
        <v>1.3425</v>
      </c>
      <c r="T1224" t="s">
        <v>1523</v>
      </c>
      <c r="U1224">
        <v>2020.58</v>
      </c>
      <c r="V1224">
        <v>12.557923698051599</v>
      </c>
      <c r="W1224">
        <v>16.0945</v>
      </c>
      <c r="Y1224" s="1">
        <v>41996</v>
      </c>
      <c r="Z1224">
        <v>348.16399999999999</v>
      </c>
      <c r="AB1224" s="1">
        <v>42038</v>
      </c>
      <c r="AC1224">
        <v>14</v>
      </c>
    </row>
    <row r="1225" spans="2:29" x14ac:dyDescent="0.45">
      <c r="B1225" s="1">
        <v>42016</v>
      </c>
      <c r="C1225">
        <v>5.96</v>
      </c>
      <c r="E1225" s="1">
        <v>42059</v>
      </c>
      <c r="F1225">
        <v>86.4</v>
      </c>
      <c r="H1225" t="s">
        <v>1564</v>
      </c>
      <c r="I1225">
        <v>2.2404999999999999</v>
      </c>
      <c r="J1225">
        <v>0.85002250950587599</v>
      </c>
      <c r="L1225" s="1">
        <v>42009</v>
      </c>
      <c r="M1225">
        <v>19.920000000000002</v>
      </c>
      <c r="O1225" s="1">
        <v>42067</v>
      </c>
      <c r="P1225">
        <v>2.2395</v>
      </c>
      <c r="Q1225">
        <v>0.90200000000000002</v>
      </c>
      <c r="R1225">
        <v>1.3374999999999999</v>
      </c>
      <c r="T1225" t="s">
        <v>1522</v>
      </c>
      <c r="U1225">
        <v>2058.1999999999998</v>
      </c>
      <c r="V1225">
        <v>8.21931212600607</v>
      </c>
      <c r="W1225">
        <v>13.87613</v>
      </c>
      <c r="Y1225" s="1">
        <v>41995</v>
      </c>
      <c r="Z1225">
        <v>351.85300000000001</v>
      </c>
      <c r="AB1225" s="1">
        <v>42037</v>
      </c>
      <c r="AC1225">
        <v>13.5</v>
      </c>
    </row>
    <row r="1226" spans="2:29" x14ac:dyDescent="0.45">
      <c r="B1226" s="1">
        <v>42013</v>
      </c>
      <c r="C1226">
        <v>5.75</v>
      </c>
      <c r="E1226" s="1">
        <v>42058</v>
      </c>
      <c r="F1226">
        <v>87.343999999999994</v>
      </c>
      <c r="H1226" t="s">
        <v>1563</v>
      </c>
      <c r="I1226">
        <v>2.2065000000000001</v>
      </c>
      <c r="J1226">
        <v>0.94185805724642102</v>
      </c>
      <c r="L1226" s="1">
        <v>42006</v>
      </c>
      <c r="M1226">
        <v>17.79</v>
      </c>
      <c r="O1226" s="1">
        <v>42066</v>
      </c>
      <c r="P1226">
        <v>2.2404999999999999</v>
      </c>
      <c r="Q1226">
        <v>0.92800000000000005</v>
      </c>
      <c r="R1226">
        <v>1.3125</v>
      </c>
      <c r="T1226" t="s">
        <v>1520</v>
      </c>
      <c r="U1226">
        <v>2058.9</v>
      </c>
      <c r="V1226">
        <v>9.8652469451407292</v>
      </c>
      <c r="W1226">
        <v>15.04269</v>
      </c>
      <c r="Y1226" s="1">
        <v>41992</v>
      </c>
      <c r="Z1226">
        <v>348.24099999999999</v>
      </c>
      <c r="AB1226" s="1">
        <v>42034</v>
      </c>
      <c r="AC1226">
        <v>14.5</v>
      </c>
    </row>
    <row r="1227" spans="2:29" x14ac:dyDescent="0.45">
      <c r="B1227" s="1">
        <v>42012</v>
      </c>
      <c r="C1227">
        <v>5.87</v>
      </c>
      <c r="E1227" s="1">
        <v>42055</v>
      </c>
      <c r="F1227">
        <v>88.8</v>
      </c>
      <c r="H1227" t="s">
        <v>1562</v>
      </c>
      <c r="I1227">
        <v>2.12</v>
      </c>
      <c r="J1227">
        <v>0.90444339236903204</v>
      </c>
      <c r="L1227" s="1">
        <v>42004</v>
      </c>
      <c r="M1227">
        <v>19.2</v>
      </c>
      <c r="O1227" s="1">
        <v>42065</v>
      </c>
      <c r="P1227">
        <v>2.2065000000000001</v>
      </c>
      <c r="Q1227">
        <v>0.91400000000000003</v>
      </c>
      <c r="R1227">
        <v>1.2925</v>
      </c>
      <c r="T1227" t="s">
        <v>1519</v>
      </c>
      <c r="U1227">
        <v>2080.35</v>
      </c>
      <c r="V1227">
        <v>5.54702379134579</v>
      </c>
      <c r="W1227">
        <v>12.622999999999999</v>
      </c>
      <c r="Y1227" s="1">
        <v>41991</v>
      </c>
      <c r="Z1227">
        <v>377.83300000000003</v>
      </c>
      <c r="AB1227" s="1">
        <v>42033</v>
      </c>
      <c r="AC1227">
        <v>13.56</v>
      </c>
    </row>
    <row r="1228" spans="2:29" x14ac:dyDescent="0.45">
      <c r="B1228" s="1">
        <v>42011</v>
      </c>
      <c r="C1228">
        <v>6</v>
      </c>
      <c r="E1228" s="1">
        <v>42054</v>
      </c>
      <c r="F1228">
        <v>90.4</v>
      </c>
      <c r="H1228" t="s">
        <v>1561</v>
      </c>
      <c r="I1228">
        <v>2.1572</v>
      </c>
      <c r="J1228">
        <v>0.92934346001178203</v>
      </c>
      <c r="L1228" s="1">
        <v>42003</v>
      </c>
      <c r="M1228">
        <v>15.92</v>
      </c>
      <c r="O1228" s="1">
        <v>42062</v>
      </c>
      <c r="P1228">
        <v>2.12</v>
      </c>
      <c r="Q1228">
        <v>0.874</v>
      </c>
      <c r="R1228">
        <v>1.246</v>
      </c>
      <c r="T1228" t="s">
        <v>1518</v>
      </c>
      <c r="U1228">
        <v>2090.5700000000002</v>
      </c>
      <c r="V1228">
        <v>2.3545443791317</v>
      </c>
      <c r="W1228">
        <v>12.06081</v>
      </c>
      <c r="Y1228" s="1">
        <v>41990</v>
      </c>
      <c r="Z1228">
        <v>367.60399999999998</v>
      </c>
      <c r="AB1228" s="1">
        <v>42032</v>
      </c>
      <c r="AC1228">
        <v>14.13</v>
      </c>
    </row>
    <row r="1229" spans="2:29" x14ac:dyDescent="0.45">
      <c r="B1229" s="1">
        <v>42010</v>
      </c>
      <c r="C1229">
        <v>5.83</v>
      </c>
      <c r="E1229" s="1">
        <v>42053</v>
      </c>
      <c r="F1229">
        <v>88.4</v>
      </c>
      <c r="H1229" t="s">
        <v>1560</v>
      </c>
      <c r="I1229">
        <v>2.1004999999999998</v>
      </c>
      <c r="J1229">
        <v>0.52979831068058503</v>
      </c>
      <c r="L1229" s="1">
        <v>42002</v>
      </c>
      <c r="M1229">
        <v>15.06</v>
      </c>
      <c r="O1229" s="1">
        <v>42061</v>
      </c>
      <c r="P1229">
        <v>2.1572</v>
      </c>
      <c r="Q1229">
        <v>0.89249999999999996</v>
      </c>
      <c r="R1229">
        <v>1.2646999999999999</v>
      </c>
      <c r="T1229" t="s">
        <v>1517</v>
      </c>
      <c r="U1229">
        <v>2088.77</v>
      </c>
      <c r="V1229">
        <v>2.8643918357224201</v>
      </c>
      <c r="W1229">
        <v>11.91588</v>
      </c>
      <c r="Y1229" s="1">
        <v>41989</v>
      </c>
      <c r="Z1229">
        <v>406.87700000000001</v>
      </c>
      <c r="AB1229" s="1">
        <v>42031</v>
      </c>
      <c r="AC1229">
        <v>14.69</v>
      </c>
    </row>
    <row r="1230" spans="2:29" x14ac:dyDescent="0.45">
      <c r="B1230" s="1">
        <v>42009</v>
      </c>
      <c r="C1230">
        <v>5.63</v>
      </c>
      <c r="E1230" s="1">
        <v>42052</v>
      </c>
      <c r="F1230">
        <v>87.1</v>
      </c>
      <c r="H1230" t="s">
        <v>1559</v>
      </c>
      <c r="I1230">
        <v>2.1154999999999999</v>
      </c>
      <c r="J1230">
        <v>0.79402761286998302</v>
      </c>
      <c r="L1230" s="1">
        <v>41999</v>
      </c>
      <c r="M1230">
        <v>14.5</v>
      </c>
      <c r="O1230" s="1">
        <v>42060</v>
      </c>
      <c r="P1230">
        <v>2.1004999999999998</v>
      </c>
      <c r="Q1230">
        <v>0.84850000000000003</v>
      </c>
      <c r="R1230">
        <v>1.252</v>
      </c>
      <c r="T1230" t="s">
        <v>1515</v>
      </c>
      <c r="U1230">
        <v>2081.88</v>
      </c>
      <c r="V1230">
        <v>3.4175421244170199</v>
      </c>
      <c r="W1230">
        <v>12.04013</v>
      </c>
      <c r="Y1230" s="1">
        <v>41988</v>
      </c>
      <c r="Z1230">
        <v>403.18400000000003</v>
      </c>
      <c r="AB1230" s="1">
        <v>42030</v>
      </c>
      <c r="AC1230">
        <v>14.38</v>
      </c>
    </row>
    <row r="1231" spans="2:29" x14ac:dyDescent="0.45">
      <c r="B1231" s="1">
        <v>42006</v>
      </c>
      <c r="C1231">
        <v>5.44</v>
      </c>
      <c r="E1231" s="1">
        <v>42051</v>
      </c>
      <c r="F1231">
        <v>86.5</v>
      </c>
      <c r="H1231" t="s">
        <v>1558</v>
      </c>
      <c r="I1231">
        <v>2.1924999999999999</v>
      </c>
      <c r="J1231">
        <v>0.67388563569793103</v>
      </c>
      <c r="L1231" s="1">
        <v>41997</v>
      </c>
      <c r="M1231">
        <v>14.37</v>
      </c>
      <c r="O1231" s="1">
        <v>42059</v>
      </c>
      <c r="P1231">
        <v>2.1154999999999999</v>
      </c>
      <c r="Q1231">
        <v>0.84450000000000003</v>
      </c>
      <c r="R1231">
        <v>1.2709999999999999</v>
      </c>
      <c r="T1231" t="s">
        <v>1514</v>
      </c>
      <c r="U1231">
        <v>2082.17</v>
      </c>
      <c r="V1231">
        <v>16.528130985229399</v>
      </c>
      <c r="W1231">
        <v>12.0275</v>
      </c>
      <c r="Y1231" s="1">
        <v>41985</v>
      </c>
      <c r="Z1231">
        <v>395.22300000000001</v>
      </c>
      <c r="AB1231" s="1">
        <v>42027</v>
      </c>
      <c r="AC1231">
        <v>14.25</v>
      </c>
    </row>
    <row r="1232" spans="2:29" x14ac:dyDescent="0.45">
      <c r="B1232" s="1">
        <v>42004</v>
      </c>
      <c r="C1232">
        <v>5.42</v>
      </c>
      <c r="E1232" s="1">
        <v>42048</v>
      </c>
      <c r="F1232">
        <v>87</v>
      </c>
      <c r="H1232" t="s">
        <v>1557</v>
      </c>
      <c r="I1232">
        <v>2.2410000000000001</v>
      </c>
      <c r="J1232">
        <v>0.98578172026063005</v>
      </c>
      <c r="L1232" s="1">
        <v>41996</v>
      </c>
      <c r="M1232">
        <v>14.8</v>
      </c>
      <c r="O1232" s="1">
        <v>42058</v>
      </c>
      <c r="P1232">
        <v>2.1924999999999999</v>
      </c>
      <c r="Q1232">
        <v>0.89600000000000002</v>
      </c>
      <c r="R1232">
        <v>1.2965</v>
      </c>
      <c r="T1232" t="s">
        <v>1513</v>
      </c>
      <c r="U1232">
        <v>2078.54</v>
      </c>
      <c r="V1232">
        <v>16.706926675058501</v>
      </c>
      <c r="W1232">
        <v>12.443</v>
      </c>
      <c r="Y1232" s="1">
        <v>41984</v>
      </c>
      <c r="Z1232">
        <v>382.863</v>
      </c>
      <c r="AB1232" s="1">
        <v>42026</v>
      </c>
      <c r="AC1232">
        <v>13.5</v>
      </c>
    </row>
    <row r="1233" spans="2:29" x14ac:dyDescent="0.45">
      <c r="B1233" s="1">
        <v>42003</v>
      </c>
      <c r="C1233">
        <v>5.53</v>
      </c>
      <c r="E1233" s="1">
        <v>42047</v>
      </c>
      <c r="F1233">
        <v>86.1</v>
      </c>
      <c r="H1233" t="s">
        <v>1556</v>
      </c>
      <c r="I1233">
        <v>2.246</v>
      </c>
      <c r="J1233">
        <v>0.97872311372182397</v>
      </c>
      <c r="L1233" s="1">
        <v>41995</v>
      </c>
      <c r="M1233">
        <v>15.25</v>
      </c>
      <c r="O1233" s="1">
        <v>42055</v>
      </c>
      <c r="P1233">
        <v>2.2410000000000001</v>
      </c>
      <c r="Q1233">
        <v>0.91679999999999995</v>
      </c>
      <c r="R1233">
        <v>1.3242</v>
      </c>
      <c r="T1233" t="s">
        <v>1512</v>
      </c>
      <c r="U1233">
        <v>2070.65</v>
      </c>
      <c r="V1233">
        <v>23.9945750028349</v>
      </c>
      <c r="W1233">
        <v>12.79881</v>
      </c>
      <c r="Y1233" s="1">
        <v>41983</v>
      </c>
      <c r="Z1233">
        <v>370.75900000000001</v>
      </c>
      <c r="AB1233" s="1">
        <v>42025</v>
      </c>
      <c r="AC1233">
        <v>13.25</v>
      </c>
    </row>
    <row r="1234" spans="2:29" x14ac:dyDescent="0.45">
      <c r="B1234" s="1">
        <v>42002</v>
      </c>
      <c r="C1234">
        <v>5.59</v>
      </c>
      <c r="E1234" s="1">
        <v>42046</v>
      </c>
      <c r="F1234">
        <v>88.36</v>
      </c>
      <c r="H1234" t="s">
        <v>1555</v>
      </c>
      <c r="I1234">
        <v>2.2107999999999999</v>
      </c>
      <c r="J1234">
        <v>1.0327178381984801</v>
      </c>
      <c r="L1234" s="1">
        <v>41992</v>
      </c>
      <c r="M1234">
        <v>16.489999999999998</v>
      </c>
      <c r="O1234" s="1">
        <v>42054</v>
      </c>
      <c r="P1234">
        <v>2.246</v>
      </c>
      <c r="Q1234">
        <v>0.90700000000000003</v>
      </c>
      <c r="R1234">
        <v>1.339</v>
      </c>
      <c r="T1234" t="s">
        <v>1511</v>
      </c>
      <c r="U1234">
        <v>2061.23</v>
      </c>
      <c r="V1234">
        <v>27.493169434755298</v>
      </c>
      <c r="W1234">
        <v>13.38269</v>
      </c>
      <c r="Y1234" s="1">
        <v>41982</v>
      </c>
      <c r="Z1234">
        <v>355.40699999999998</v>
      </c>
      <c r="AB1234" s="1">
        <v>42024</v>
      </c>
      <c r="AC1234">
        <v>12.88</v>
      </c>
    </row>
    <row r="1235" spans="2:29" x14ac:dyDescent="0.45">
      <c r="B1235" s="1">
        <v>41999</v>
      </c>
      <c r="C1235">
        <v>5.42</v>
      </c>
      <c r="E1235" s="1">
        <v>42045</v>
      </c>
      <c r="F1235">
        <v>88.9</v>
      </c>
      <c r="H1235" t="s">
        <v>1554</v>
      </c>
      <c r="I1235">
        <v>2.2650000000000001</v>
      </c>
      <c r="J1235">
        <v>0.89026541922433</v>
      </c>
      <c r="L1235" s="1">
        <v>41991</v>
      </c>
      <c r="M1235">
        <v>16.809999999999999</v>
      </c>
      <c r="O1235" s="1">
        <v>42053</v>
      </c>
      <c r="P1235">
        <v>2.2107999999999999</v>
      </c>
      <c r="Q1235">
        <v>0.875</v>
      </c>
      <c r="R1235">
        <v>1.3358000000000001</v>
      </c>
      <c r="T1235" t="s">
        <v>1510</v>
      </c>
      <c r="U1235">
        <v>2012.89</v>
      </c>
      <c r="V1235">
        <v>25.589926605253499</v>
      </c>
      <c r="W1235">
        <v>16.190190000000001</v>
      </c>
      <c r="Y1235" s="1">
        <v>41981</v>
      </c>
      <c r="Z1235">
        <v>356.33800000000002</v>
      </c>
      <c r="AB1235" s="1">
        <v>42023</v>
      </c>
      <c r="AC1235">
        <v>11.5</v>
      </c>
    </row>
    <row r="1236" spans="2:29" x14ac:dyDescent="0.45">
      <c r="B1236" s="1">
        <v>41997</v>
      </c>
      <c r="C1236">
        <v>5.57</v>
      </c>
      <c r="E1236" s="1">
        <v>42044</v>
      </c>
      <c r="F1236">
        <v>88.6</v>
      </c>
      <c r="H1236" t="s">
        <v>1553</v>
      </c>
      <c r="I1236">
        <v>2.1749999999999998</v>
      </c>
      <c r="J1236">
        <v>0.60505028716628395</v>
      </c>
      <c r="L1236" s="1">
        <v>41990</v>
      </c>
      <c r="M1236">
        <v>19.440000000000001</v>
      </c>
      <c r="O1236" s="1">
        <v>42052</v>
      </c>
      <c r="P1236">
        <v>2.2650000000000001</v>
      </c>
      <c r="Q1236">
        <v>0.93600000000000005</v>
      </c>
      <c r="R1236">
        <v>1.329</v>
      </c>
      <c r="T1236" t="s">
        <v>1509</v>
      </c>
      <c r="U1236">
        <v>1972.74</v>
      </c>
      <c r="V1236">
        <v>13.8866905287229</v>
      </c>
      <c r="W1236">
        <v>19.30838</v>
      </c>
      <c r="Y1236" s="1">
        <v>41978</v>
      </c>
      <c r="Z1236">
        <v>344.13400000000001</v>
      </c>
      <c r="AB1236" s="1">
        <v>42020</v>
      </c>
      <c r="AC1236">
        <v>11.63</v>
      </c>
    </row>
    <row r="1237" spans="2:29" x14ac:dyDescent="0.45">
      <c r="B1237" s="1">
        <v>41996</v>
      </c>
      <c r="C1237">
        <v>5.49</v>
      </c>
      <c r="E1237" s="1">
        <v>42041</v>
      </c>
      <c r="F1237">
        <v>86.9</v>
      </c>
      <c r="H1237" t="s">
        <v>1552</v>
      </c>
      <c r="I1237">
        <v>2.1760000000000002</v>
      </c>
      <c r="J1237">
        <v>0.59430598179725702</v>
      </c>
      <c r="L1237" s="1">
        <v>41989</v>
      </c>
      <c r="M1237">
        <v>23.57</v>
      </c>
      <c r="O1237" s="1">
        <v>42051</v>
      </c>
      <c r="P1237">
        <v>2.1749999999999998</v>
      </c>
      <c r="Q1237">
        <v>0.90390000000000004</v>
      </c>
      <c r="R1237">
        <v>1.2710999999999999</v>
      </c>
      <c r="T1237" t="s">
        <v>1508</v>
      </c>
      <c r="U1237">
        <v>1989.63</v>
      </c>
      <c r="V1237">
        <v>16.110066757926599</v>
      </c>
      <c r="W1237">
        <v>17.523630000000001</v>
      </c>
      <c r="Y1237" s="1">
        <v>41977</v>
      </c>
      <c r="Z1237">
        <v>338.50099999999998</v>
      </c>
      <c r="AB1237" s="1">
        <v>42019</v>
      </c>
      <c r="AC1237">
        <v>11.69</v>
      </c>
    </row>
    <row r="1238" spans="2:29" x14ac:dyDescent="0.45">
      <c r="B1238" s="1">
        <v>41995</v>
      </c>
      <c r="C1238">
        <v>5.67</v>
      </c>
      <c r="E1238" s="1">
        <v>42040</v>
      </c>
      <c r="F1238">
        <v>88.9</v>
      </c>
      <c r="H1238" t="s">
        <v>1551</v>
      </c>
      <c r="I1238">
        <v>2.1172</v>
      </c>
      <c r="J1238">
        <v>0.39398711907878498</v>
      </c>
      <c r="L1238" s="1">
        <v>41988</v>
      </c>
      <c r="M1238">
        <v>20.420000000000002</v>
      </c>
      <c r="O1238" s="1">
        <v>42048</v>
      </c>
      <c r="P1238">
        <v>2.1760000000000002</v>
      </c>
      <c r="Q1238">
        <v>0.90449999999999997</v>
      </c>
      <c r="R1238">
        <v>1.2715000000000001</v>
      </c>
      <c r="T1238" t="s">
        <v>1507</v>
      </c>
      <c r="U1238">
        <v>2002.33</v>
      </c>
      <c r="V1238">
        <v>17.5609456991704</v>
      </c>
      <c r="W1238">
        <v>17.743379999999998</v>
      </c>
      <c r="Y1238" s="1">
        <v>41976</v>
      </c>
      <c r="Z1238">
        <v>332.40600000000001</v>
      </c>
      <c r="AB1238" s="1">
        <v>42018</v>
      </c>
      <c r="AC1238">
        <v>11.13</v>
      </c>
    </row>
    <row r="1239" spans="2:29" x14ac:dyDescent="0.45">
      <c r="B1239" s="1">
        <v>41992</v>
      </c>
      <c r="C1239">
        <v>5.63</v>
      </c>
      <c r="E1239" s="1">
        <v>42039</v>
      </c>
      <c r="F1239">
        <v>87.2</v>
      </c>
      <c r="H1239" t="s">
        <v>1550</v>
      </c>
      <c r="I1239">
        <v>2.1484999999999999</v>
      </c>
      <c r="J1239">
        <v>0.98408291486710098</v>
      </c>
      <c r="L1239" s="1">
        <v>41985</v>
      </c>
      <c r="M1239">
        <v>21.08</v>
      </c>
      <c r="O1239" s="1">
        <v>42047</v>
      </c>
      <c r="P1239">
        <v>2.1172</v>
      </c>
      <c r="Q1239">
        <v>0.89300000000000002</v>
      </c>
      <c r="R1239">
        <v>1.2242</v>
      </c>
      <c r="T1239" t="s">
        <v>1506</v>
      </c>
      <c r="U1239">
        <v>2035.33</v>
      </c>
      <c r="V1239">
        <v>14.733959409570801</v>
      </c>
      <c r="W1239">
        <v>16.5855</v>
      </c>
      <c r="Y1239" s="1">
        <v>41975</v>
      </c>
      <c r="Z1239">
        <v>337.61700000000002</v>
      </c>
      <c r="AB1239" s="1">
        <v>42017</v>
      </c>
      <c r="AC1239">
        <v>11.19</v>
      </c>
    </row>
    <row r="1240" spans="2:29" x14ac:dyDescent="0.45">
      <c r="B1240" s="1">
        <v>41991</v>
      </c>
      <c r="C1240">
        <v>5.24</v>
      </c>
      <c r="E1240" s="1">
        <v>42038</v>
      </c>
      <c r="F1240">
        <v>88.9</v>
      </c>
      <c r="H1240" t="s">
        <v>1549</v>
      </c>
      <c r="I1240">
        <v>2.1345000000000001</v>
      </c>
      <c r="J1240">
        <v>0.916494917243587</v>
      </c>
      <c r="L1240" s="1">
        <v>41984</v>
      </c>
      <c r="M1240">
        <v>20.079999999999998</v>
      </c>
      <c r="O1240" s="1">
        <v>42046</v>
      </c>
      <c r="P1240">
        <v>2.1484999999999999</v>
      </c>
      <c r="Q1240">
        <v>0.92849999999999999</v>
      </c>
      <c r="R1240">
        <v>1.22</v>
      </c>
      <c r="T1240" t="s">
        <v>1505</v>
      </c>
      <c r="U1240">
        <v>2026.14</v>
      </c>
      <c r="V1240">
        <v>13.259256609087601</v>
      </c>
      <c r="W1240">
        <v>15.263500000000001</v>
      </c>
      <c r="Y1240" s="1">
        <v>41974</v>
      </c>
      <c r="Z1240">
        <v>340.17099999999999</v>
      </c>
      <c r="AB1240" s="1">
        <v>42016</v>
      </c>
      <c r="AC1240">
        <v>11.75</v>
      </c>
    </row>
    <row r="1241" spans="2:29" x14ac:dyDescent="0.45">
      <c r="B1241" s="1">
        <v>41990</v>
      </c>
      <c r="C1241">
        <v>5.64</v>
      </c>
      <c r="E1241" s="1">
        <v>42037</v>
      </c>
      <c r="F1241">
        <v>85.4</v>
      </c>
      <c r="H1241" t="s">
        <v>1548</v>
      </c>
      <c r="I1241">
        <v>2.1160000000000001</v>
      </c>
      <c r="J1241">
        <v>1.2337098524369501</v>
      </c>
      <c r="L1241" s="1">
        <v>41983</v>
      </c>
      <c r="M1241">
        <v>18.53</v>
      </c>
      <c r="O1241" s="1">
        <v>42045</v>
      </c>
      <c r="P1241">
        <v>2.1345000000000001</v>
      </c>
      <c r="Q1241">
        <v>0.91600000000000004</v>
      </c>
      <c r="R1241">
        <v>1.2184999999999999</v>
      </c>
      <c r="T1241" t="s">
        <v>1504</v>
      </c>
      <c r="U1241">
        <v>2059.8200000000002</v>
      </c>
      <c r="V1241">
        <v>6.23806562779607</v>
      </c>
      <c r="W1241">
        <v>11.727130000000001</v>
      </c>
      <c r="Y1241" s="1">
        <v>41971</v>
      </c>
      <c r="Z1241">
        <v>329.68299999999999</v>
      </c>
      <c r="AB1241" s="1">
        <v>42013</v>
      </c>
      <c r="AC1241">
        <v>11.88</v>
      </c>
    </row>
    <row r="1242" spans="2:29" x14ac:dyDescent="0.45">
      <c r="B1242" s="1">
        <v>41989</v>
      </c>
      <c r="C1242">
        <v>5.64</v>
      </c>
      <c r="E1242" s="1">
        <v>42034</v>
      </c>
      <c r="F1242">
        <v>85.5</v>
      </c>
      <c r="H1242" t="s">
        <v>1547</v>
      </c>
      <c r="I1242">
        <v>2.0964999999999998</v>
      </c>
      <c r="J1242">
        <v>1.3542253320625799</v>
      </c>
      <c r="L1242" s="1">
        <v>41982</v>
      </c>
      <c r="M1242">
        <v>14.89</v>
      </c>
      <c r="O1242" s="1">
        <v>42044</v>
      </c>
      <c r="P1242">
        <v>2.1160000000000001</v>
      </c>
      <c r="Q1242">
        <v>0.91900000000000004</v>
      </c>
      <c r="R1242">
        <v>1.1970000000000001</v>
      </c>
      <c r="T1242" t="s">
        <v>1503</v>
      </c>
      <c r="U1242">
        <v>2060.31</v>
      </c>
      <c r="V1242">
        <v>7.7328303268483003</v>
      </c>
      <c r="W1242">
        <v>11.90719</v>
      </c>
      <c r="Y1242" s="1">
        <v>41969</v>
      </c>
      <c r="Z1242">
        <v>329.77499999999998</v>
      </c>
      <c r="AB1242" s="1">
        <v>42012</v>
      </c>
      <c r="AC1242">
        <v>11.88</v>
      </c>
    </row>
    <row r="1243" spans="2:29" x14ac:dyDescent="0.45">
      <c r="B1243" s="1">
        <v>41988</v>
      </c>
      <c r="C1243">
        <v>5.81</v>
      </c>
      <c r="E1243" s="1">
        <v>42033</v>
      </c>
      <c r="F1243">
        <v>82.7</v>
      </c>
      <c r="H1243" t="s">
        <v>1546</v>
      </c>
      <c r="I1243">
        <v>1.9572000000000001</v>
      </c>
      <c r="J1243">
        <v>1.20229673957804</v>
      </c>
      <c r="L1243" s="1">
        <v>41981</v>
      </c>
      <c r="M1243">
        <v>14.21</v>
      </c>
      <c r="O1243" s="1">
        <v>42041</v>
      </c>
      <c r="P1243">
        <v>2.0964999999999998</v>
      </c>
      <c r="Q1243">
        <v>0.89900000000000002</v>
      </c>
      <c r="R1243">
        <v>1.1975</v>
      </c>
      <c r="T1243" t="s">
        <v>1502</v>
      </c>
      <c r="U1243">
        <v>2075.37</v>
      </c>
      <c r="V1243">
        <v>5.1438704173401204</v>
      </c>
      <c r="W1243">
        <v>9.5835000000000008</v>
      </c>
      <c r="Y1243" s="1">
        <v>41968</v>
      </c>
      <c r="Z1243">
        <v>331.08600000000001</v>
      </c>
      <c r="AB1243" s="1">
        <v>42011</v>
      </c>
      <c r="AC1243">
        <v>11.63</v>
      </c>
    </row>
    <row r="1244" spans="2:29" x14ac:dyDescent="0.45">
      <c r="B1244" s="1">
        <v>41985</v>
      </c>
      <c r="C1244">
        <v>5.65</v>
      </c>
      <c r="E1244" s="1">
        <v>42032</v>
      </c>
      <c r="F1244">
        <v>82.925700000000006</v>
      </c>
      <c r="H1244" t="s">
        <v>1545</v>
      </c>
      <c r="I1244">
        <v>1.8905000000000001</v>
      </c>
      <c r="J1244">
        <v>1.60457017609078</v>
      </c>
      <c r="L1244" s="1">
        <v>41978</v>
      </c>
      <c r="M1244">
        <v>11.82</v>
      </c>
      <c r="O1244" s="1">
        <v>42040</v>
      </c>
      <c r="P1244">
        <v>1.9572000000000001</v>
      </c>
      <c r="Q1244">
        <v>0.77329999999999999</v>
      </c>
      <c r="R1244">
        <v>1.1839</v>
      </c>
      <c r="T1244" t="s">
        <v>1501</v>
      </c>
      <c r="U1244">
        <v>2071.92</v>
      </c>
      <c r="V1244">
        <v>9.3940913004176902</v>
      </c>
      <c r="W1244">
        <v>10.22331</v>
      </c>
      <c r="Y1244" s="1">
        <v>41967</v>
      </c>
      <c r="Z1244">
        <v>332.67700000000002</v>
      </c>
      <c r="AB1244" s="1">
        <v>42010</v>
      </c>
      <c r="AC1244">
        <v>10.38</v>
      </c>
    </row>
    <row r="1245" spans="2:29" x14ac:dyDescent="0.45">
      <c r="B1245" s="1">
        <v>41984</v>
      </c>
      <c r="C1245">
        <v>5.42</v>
      </c>
      <c r="E1245" s="1">
        <v>42031</v>
      </c>
      <c r="F1245">
        <v>83.5</v>
      </c>
      <c r="H1245" t="s">
        <v>1544</v>
      </c>
      <c r="I1245">
        <v>1.9323999999999999</v>
      </c>
      <c r="J1245">
        <v>1.5415930721172799</v>
      </c>
      <c r="L1245" s="1">
        <v>41977</v>
      </c>
      <c r="M1245">
        <v>12.38</v>
      </c>
      <c r="O1245" s="1">
        <v>42039</v>
      </c>
      <c r="P1245">
        <v>1.8905000000000001</v>
      </c>
      <c r="Q1245">
        <v>0.73799999999999999</v>
      </c>
      <c r="R1245">
        <v>1.1525000000000001</v>
      </c>
      <c r="T1245" t="s">
        <v>1500</v>
      </c>
      <c r="U1245">
        <v>2074.33</v>
      </c>
      <c r="V1245">
        <v>9.6717095122099597</v>
      </c>
      <c r="W1245">
        <v>10.24281</v>
      </c>
      <c r="Y1245" s="1">
        <v>41964</v>
      </c>
      <c r="Z1245">
        <v>342.43200000000002</v>
      </c>
      <c r="AB1245" s="1">
        <v>42009</v>
      </c>
      <c r="AC1245">
        <v>11.13</v>
      </c>
    </row>
    <row r="1246" spans="2:29" x14ac:dyDescent="0.45">
      <c r="B1246" s="1">
        <v>41983</v>
      </c>
      <c r="C1246">
        <v>5.12</v>
      </c>
      <c r="E1246" s="1">
        <v>42030</v>
      </c>
      <c r="F1246">
        <v>82.352199999999996</v>
      </c>
      <c r="H1246" t="s">
        <v>1543</v>
      </c>
      <c r="I1246">
        <v>1.8</v>
      </c>
      <c r="J1246">
        <v>1.1640674593854099</v>
      </c>
      <c r="L1246" s="1">
        <v>41976</v>
      </c>
      <c r="M1246">
        <v>12.47</v>
      </c>
      <c r="O1246" s="1">
        <v>42038</v>
      </c>
      <c r="P1246">
        <v>1.9323999999999999</v>
      </c>
      <c r="Q1246">
        <v>0.75849999999999995</v>
      </c>
      <c r="R1246">
        <v>1.1738999999999999</v>
      </c>
      <c r="T1246" t="s">
        <v>1499</v>
      </c>
      <c r="U1246">
        <v>2066.5500000000002</v>
      </c>
      <c r="V1246">
        <v>9.3920636852228405</v>
      </c>
      <c r="W1246">
        <v>10.62738</v>
      </c>
      <c r="Y1246" s="1">
        <v>41963</v>
      </c>
      <c r="Z1246">
        <v>352.51400000000001</v>
      </c>
      <c r="AB1246" s="1">
        <v>42006</v>
      </c>
      <c r="AC1246">
        <v>11.38</v>
      </c>
    </row>
    <row r="1247" spans="2:29" x14ac:dyDescent="0.45">
      <c r="B1247" s="1">
        <v>41982</v>
      </c>
      <c r="C1247">
        <v>4.93</v>
      </c>
      <c r="E1247" s="1">
        <v>42027</v>
      </c>
      <c r="F1247">
        <v>86.83</v>
      </c>
      <c r="H1247" t="s">
        <v>1542</v>
      </c>
      <c r="I1247">
        <v>1.7873000000000001</v>
      </c>
      <c r="J1247">
        <v>1.1206258891054299</v>
      </c>
      <c r="L1247" s="1">
        <v>41975</v>
      </c>
      <c r="M1247">
        <v>12.85</v>
      </c>
      <c r="O1247" s="1">
        <v>42037</v>
      </c>
      <c r="P1247">
        <v>1.8</v>
      </c>
      <c r="Q1247">
        <v>0.70299999999999996</v>
      </c>
      <c r="R1247">
        <v>1.097</v>
      </c>
      <c r="T1247" t="s">
        <v>1498</v>
      </c>
      <c r="U1247">
        <v>2053.44</v>
      </c>
      <c r="V1247">
        <v>6.4237098920733198</v>
      </c>
      <c r="W1247">
        <v>11.740690000000001</v>
      </c>
      <c r="Y1247" s="1">
        <v>41962</v>
      </c>
      <c r="Z1247">
        <v>353.82799999999997</v>
      </c>
      <c r="AB1247" s="1">
        <v>42005</v>
      </c>
      <c r="AC1247">
        <v>11.5</v>
      </c>
    </row>
    <row r="1248" spans="2:29" x14ac:dyDescent="0.45">
      <c r="B1248" s="1">
        <v>41981</v>
      </c>
      <c r="C1248">
        <v>4.91</v>
      </c>
      <c r="E1248" s="1">
        <v>42026</v>
      </c>
      <c r="F1248">
        <v>83.6</v>
      </c>
      <c r="H1248" t="s">
        <v>1541</v>
      </c>
      <c r="I1248">
        <v>1.8886000000000001</v>
      </c>
      <c r="J1248">
        <v>1.0486204190904</v>
      </c>
      <c r="L1248" s="1">
        <v>41974</v>
      </c>
      <c r="M1248">
        <v>14.29</v>
      </c>
      <c r="O1248" s="1">
        <v>42034</v>
      </c>
      <c r="P1248">
        <v>1.7873000000000001</v>
      </c>
      <c r="Q1248">
        <v>0.6915</v>
      </c>
      <c r="R1248">
        <v>1.0958000000000001</v>
      </c>
      <c r="T1248" t="s">
        <v>1497</v>
      </c>
      <c r="U1248">
        <v>2067.56</v>
      </c>
      <c r="V1248">
        <v>4.4519702560270602</v>
      </c>
      <c r="W1248">
        <v>10.704499999999999</v>
      </c>
      <c r="Y1248" s="1">
        <v>41961</v>
      </c>
      <c r="Z1248">
        <v>352.40199999999999</v>
      </c>
      <c r="AB1248" s="1">
        <v>42004</v>
      </c>
      <c r="AC1248">
        <v>11.5</v>
      </c>
    </row>
    <row r="1249" spans="2:29" x14ac:dyDescent="0.45">
      <c r="B1249" s="1">
        <v>41978</v>
      </c>
      <c r="C1249">
        <v>4.8899999999999997</v>
      </c>
      <c r="E1249" s="1">
        <v>42025</v>
      </c>
      <c r="F1249">
        <v>85.6</v>
      </c>
      <c r="H1249" t="s">
        <v>1540</v>
      </c>
      <c r="I1249">
        <v>1.8620000000000001</v>
      </c>
      <c r="J1249">
        <v>0.99757064077353996</v>
      </c>
      <c r="L1249" s="1">
        <v>41971</v>
      </c>
      <c r="M1249">
        <v>13.33</v>
      </c>
      <c r="O1249" s="1">
        <v>42033</v>
      </c>
      <c r="P1249">
        <v>1.8886000000000001</v>
      </c>
      <c r="Q1249">
        <v>0.74550000000000005</v>
      </c>
      <c r="R1249">
        <v>1.1431</v>
      </c>
      <c r="T1249" t="s">
        <v>1495</v>
      </c>
      <c r="U1249">
        <v>2072.83</v>
      </c>
      <c r="V1249">
        <v>4.2607182848091796</v>
      </c>
      <c r="W1249">
        <v>9.4281880000000005</v>
      </c>
      <c r="Y1249" s="1">
        <v>41960</v>
      </c>
      <c r="Z1249">
        <v>348.84699999999998</v>
      </c>
      <c r="AB1249" s="1">
        <v>42003</v>
      </c>
      <c r="AC1249">
        <v>11.06</v>
      </c>
    </row>
    <row r="1250" spans="2:29" x14ac:dyDescent="0.45">
      <c r="B1250" s="1">
        <v>41977</v>
      </c>
      <c r="C1250">
        <v>4.92</v>
      </c>
      <c r="E1250" s="1">
        <v>42024</v>
      </c>
      <c r="F1250">
        <v>91.8</v>
      </c>
      <c r="H1250" t="s">
        <v>1539</v>
      </c>
      <c r="I1250">
        <v>1.9704999999999999</v>
      </c>
      <c r="J1250">
        <v>0.60073054136887005</v>
      </c>
      <c r="L1250" s="1">
        <v>41969</v>
      </c>
      <c r="M1250">
        <v>12.07</v>
      </c>
      <c r="O1250" s="1">
        <v>42032</v>
      </c>
      <c r="P1250">
        <v>1.8620000000000001</v>
      </c>
      <c r="Q1250">
        <v>0.72250000000000003</v>
      </c>
      <c r="R1250">
        <v>1.1395</v>
      </c>
      <c r="T1250" t="s">
        <v>1494</v>
      </c>
      <c r="U1250">
        <v>2067.0300000000002</v>
      </c>
      <c r="V1250">
        <v>4.25141450430029</v>
      </c>
      <c r="W1250">
        <v>9.6296250000000008</v>
      </c>
      <c r="Y1250" s="1">
        <v>41957</v>
      </c>
      <c r="Z1250">
        <v>343.738</v>
      </c>
      <c r="AB1250" s="1">
        <v>42002</v>
      </c>
      <c r="AC1250">
        <v>11.25</v>
      </c>
    </row>
    <row r="1251" spans="2:29" x14ac:dyDescent="0.45">
      <c r="B1251" s="1">
        <v>41976</v>
      </c>
      <c r="C1251">
        <v>4.9400000000000004</v>
      </c>
      <c r="E1251" s="1">
        <v>42023</v>
      </c>
      <c r="F1251">
        <v>91</v>
      </c>
      <c r="H1251" t="s">
        <v>1538</v>
      </c>
      <c r="I1251">
        <v>1.9690000000000001</v>
      </c>
      <c r="J1251">
        <v>1.01773957867423</v>
      </c>
      <c r="L1251" s="1">
        <v>41968</v>
      </c>
      <c r="M1251">
        <v>12.25</v>
      </c>
      <c r="O1251" s="1">
        <v>42031</v>
      </c>
      <c r="P1251">
        <v>1.9704999999999999</v>
      </c>
      <c r="Q1251">
        <v>0.76390000000000002</v>
      </c>
      <c r="R1251">
        <v>1.2065999999999999</v>
      </c>
      <c r="T1251" t="s">
        <v>1493</v>
      </c>
      <c r="U1251">
        <v>2069.41</v>
      </c>
      <c r="V1251">
        <v>4.4957501858508504</v>
      </c>
      <c r="W1251">
        <v>9.7048749999999995</v>
      </c>
      <c r="Y1251" s="1">
        <v>41956</v>
      </c>
      <c r="Z1251">
        <v>343.096</v>
      </c>
      <c r="AB1251" s="1">
        <v>41999</v>
      </c>
      <c r="AC1251">
        <v>11.75</v>
      </c>
    </row>
    <row r="1252" spans="2:29" x14ac:dyDescent="0.45">
      <c r="B1252" s="1">
        <v>41975</v>
      </c>
      <c r="C1252">
        <v>4.92</v>
      </c>
      <c r="E1252" s="1">
        <v>42020</v>
      </c>
      <c r="F1252">
        <v>91.5</v>
      </c>
      <c r="H1252" t="s">
        <v>1537</v>
      </c>
      <c r="I1252">
        <v>1.9397</v>
      </c>
      <c r="J1252">
        <v>1.0683862519395</v>
      </c>
      <c r="L1252" s="1">
        <v>41967</v>
      </c>
      <c r="M1252">
        <v>12.62</v>
      </c>
      <c r="O1252" s="1">
        <v>42030</v>
      </c>
      <c r="P1252">
        <v>1.9690000000000001</v>
      </c>
      <c r="Q1252">
        <v>0.77100000000000002</v>
      </c>
      <c r="R1252">
        <v>1.198</v>
      </c>
      <c r="T1252" t="s">
        <v>1492</v>
      </c>
      <c r="U1252">
        <v>2063.5</v>
      </c>
      <c r="V1252">
        <v>5.1351200632932503</v>
      </c>
      <c r="W1252">
        <v>9.963813</v>
      </c>
      <c r="Y1252" s="1">
        <v>41955</v>
      </c>
      <c r="Z1252">
        <v>339.72399999999999</v>
      </c>
      <c r="AB1252" s="1">
        <v>41998</v>
      </c>
      <c r="AC1252">
        <v>12.5</v>
      </c>
    </row>
    <row r="1253" spans="2:29" x14ac:dyDescent="0.45">
      <c r="B1253" s="1">
        <v>41974</v>
      </c>
      <c r="C1253">
        <v>5.09</v>
      </c>
      <c r="E1253" s="1">
        <v>42019</v>
      </c>
      <c r="F1253">
        <v>92.7</v>
      </c>
      <c r="H1253" t="s">
        <v>1536</v>
      </c>
      <c r="I1253">
        <v>1.9995000000000001</v>
      </c>
      <c r="J1253">
        <v>0.88915104641074905</v>
      </c>
      <c r="L1253" s="1">
        <v>41964</v>
      </c>
      <c r="M1253">
        <v>12.9</v>
      </c>
      <c r="O1253" s="1">
        <v>42027</v>
      </c>
      <c r="P1253">
        <v>1.9397</v>
      </c>
      <c r="Q1253">
        <v>0.746</v>
      </c>
      <c r="R1253">
        <v>1.1937</v>
      </c>
      <c r="T1253" t="s">
        <v>1491</v>
      </c>
      <c r="U1253">
        <v>2052.75</v>
      </c>
      <c r="V1253">
        <v>4.4549918130844599</v>
      </c>
      <c r="W1253">
        <v>10.63888</v>
      </c>
      <c r="Y1253" s="1">
        <v>41953</v>
      </c>
      <c r="Z1253">
        <v>337.02100000000002</v>
      </c>
      <c r="AB1253" s="1">
        <v>41997</v>
      </c>
      <c r="AC1253">
        <v>12.38</v>
      </c>
    </row>
    <row r="1254" spans="2:29" x14ac:dyDescent="0.45">
      <c r="B1254" s="1">
        <v>41971</v>
      </c>
      <c r="C1254">
        <v>4.91</v>
      </c>
      <c r="E1254" s="1">
        <v>42018</v>
      </c>
      <c r="F1254">
        <v>89.2</v>
      </c>
      <c r="H1254" t="s">
        <v>1535</v>
      </c>
      <c r="I1254">
        <v>2.0059999999999998</v>
      </c>
      <c r="J1254">
        <v>1.2050760695214799</v>
      </c>
      <c r="L1254" s="1">
        <v>41963</v>
      </c>
      <c r="M1254">
        <v>13.58</v>
      </c>
      <c r="O1254" s="1">
        <v>42026</v>
      </c>
      <c r="P1254">
        <v>1.9995000000000001</v>
      </c>
      <c r="Q1254">
        <v>0.76900000000000002</v>
      </c>
      <c r="R1254">
        <v>1.2304999999999999</v>
      </c>
      <c r="T1254" t="s">
        <v>1490</v>
      </c>
      <c r="U1254">
        <v>2048.7199999999998</v>
      </c>
      <c r="V1254">
        <v>4.5418566776058</v>
      </c>
      <c r="W1254">
        <v>11.46238</v>
      </c>
      <c r="Y1254" s="1">
        <v>41950</v>
      </c>
      <c r="Z1254">
        <v>341.71699999999998</v>
      </c>
      <c r="AB1254" s="1">
        <v>41996</v>
      </c>
      <c r="AC1254">
        <v>12.5</v>
      </c>
    </row>
    <row r="1255" spans="2:29" x14ac:dyDescent="0.45">
      <c r="B1255" s="1">
        <v>41969</v>
      </c>
      <c r="C1255">
        <v>4.84</v>
      </c>
      <c r="E1255" s="1">
        <v>42017</v>
      </c>
      <c r="F1255">
        <v>85.6</v>
      </c>
      <c r="H1255" t="s">
        <v>1534</v>
      </c>
      <c r="I1255">
        <v>1.9155</v>
      </c>
      <c r="J1255">
        <v>1.7122557003360599</v>
      </c>
      <c r="L1255" s="1">
        <v>41962</v>
      </c>
      <c r="M1255">
        <v>13.96</v>
      </c>
      <c r="O1255" s="1">
        <v>42025</v>
      </c>
      <c r="P1255">
        <v>2.0059999999999998</v>
      </c>
      <c r="Q1255">
        <v>0.74929999999999997</v>
      </c>
      <c r="R1255">
        <v>1.2566999999999999</v>
      </c>
      <c r="T1255" t="s">
        <v>1489</v>
      </c>
      <c r="U1255">
        <v>2051.8000000000002</v>
      </c>
      <c r="V1255">
        <v>3.7384511204991702</v>
      </c>
      <c r="W1255">
        <v>11.080880000000001</v>
      </c>
      <c r="Y1255" s="1">
        <v>41949</v>
      </c>
      <c r="Z1255">
        <v>340.84</v>
      </c>
      <c r="AB1255" s="1">
        <v>41995</v>
      </c>
      <c r="AC1255">
        <v>12.88</v>
      </c>
    </row>
    <row r="1256" spans="2:29" x14ac:dyDescent="0.45">
      <c r="B1256" s="1">
        <v>41968</v>
      </c>
      <c r="C1256">
        <v>4.82</v>
      </c>
      <c r="E1256" s="1">
        <v>42016</v>
      </c>
      <c r="F1256">
        <v>83.86</v>
      </c>
      <c r="H1256" t="s">
        <v>1533</v>
      </c>
      <c r="I1256">
        <v>1.9530000000000001</v>
      </c>
      <c r="J1256">
        <v>1.72097259323519</v>
      </c>
      <c r="L1256" s="1">
        <v>41961</v>
      </c>
      <c r="M1256">
        <v>13.86</v>
      </c>
      <c r="O1256" s="1">
        <v>42024</v>
      </c>
      <c r="P1256">
        <v>1.9155</v>
      </c>
      <c r="Q1256">
        <v>0.73680000000000001</v>
      </c>
      <c r="R1256">
        <v>1.1787000000000001</v>
      </c>
      <c r="T1256" t="s">
        <v>1488</v>
      </c>
      <c r="U1256">
        <v>2041.32</v>
      </c>
      <c r="V1256">
        <v>1.0236614483111699</v>
      </c>
      <c r="W1256">
        <v>11.12069</v>
      </c>
      <c r="Y1256" s="1">
        <v>41948</v>
      </c>
      <c r="Z1256">
        <v>342.83600000000001</v>
      </c>
      <c r="AB1256" s="1">
        <v>41992</v>
      </c>
      <c r="AC1256">
        <v>13</v>
      </c>
    </row>
    <row r="1257" spans="2:29" x14ac:dyDescent="0.45">
      <c r="B1257" s="1">
        <v>41967</v>
      </c>
      <c r="C1257">
        <v>4.71</v>
      </c>
      <c r="E1257" s="1">
        <v>42013</v>
      </c>
      <c r="F1257">
        <v>81.7</v>
      </c>
      <c r="H1257" t="s">
        <v>1532</v>
      </c>
      <c r="I1257">
        <v>1.954</v>
      </c>
      <c r="J1257">
        <v>1.71564358672385</v>
      </c>
      <c r="L1257" s="1">
        <v>41960</v>
      </c>
      <c r="M1257">
        <v>13.99</v>
      </c>
      <c r="O1257" s="1">
        <v>42023</v>
      </c>
      <c r="P1257">
        <v>1.9530000000000001</v>
      </c>
      <c r="Q1257">
        <v>0.70099999999999996</v>
      </c>
      <c r="R1257">
        <v>1.252</v>
      </c>
      <c r="T1257" t="s">
        <v>1487</v>
      </c>
      <c r="U1257">
        <v>2039.82</v>
      </c>
      <c r="V1257">
        <v>1.0065183011878001</v>
      </c>
      <c r="W1257">
        <v>10.84131</v>
      </c>
      <c r="Y1257" s="1">
        <v>41947</v>
      </c>
      <c r="Z1257">
        <v>346.77199999999999</v>
      </c>
      <c r="AB1257" s="1">
        <v>41991</v>
      </c>
      <c r="AC1257">
        <v>12.63</v>
      </c>
    </row>
    <row r="1258" spans="2:29" x14ac:dyDescent="0.45">
      <c r="B1258" s="1">
        <v>41964</v>
      </c>
      <c r="C1258">
        <v>4.78</v>
      </c>
      <c r="E1258" s="1">
        <v>42012</v>
      </c>
      <c r="F1258">
        <v>83.4</v>
      </c>
      <c r="H1258" t="s">
        <v>1531</v>
      </c>
      <c r="I1258">
        <v>1.833</v>
      </c>
      <c r="J1258">
        <v>0.86904257663246898</v>
      </c>
      <c r="L1258" s="1">
        <v>41957</v>
      </c>
      <c r="M1258">
        <v>13.31</v>
      </c>
      <c r="O1258" s="1">
        <v>42020</v>
      </c>
      <c r="P1258">
        <v>1.954</v>
      </c>
      <c r="Q1258">
        <v>0.72399999999999998</v>
      </c>
      <c r="R1258">
        <v>1.23</v>
      </c>
      <c r="T1258" t="s">
        <v>1486</v>
      </c>
      <c r="U1258">
        <v>2039.33</v>
      </c>
      <c r="V1258">
        <v>2.5749095775224702</v>
      </c>
      <c r="W1258">
        <v>10.73413</v>
      </c>
      <c r="Y1258" s="1">
        <v>41946</v>
      </c>
      <c r="Z1258">
        <v>342.80399999999997</v>
      </c>
      <c r="AB1258" s="1">
        <v>41990</v>
      </c>
      <c r="AC1258">
        <v>12.38</v>
      </c>
    </row>
    <row r="1259" spans="2:29" x14ac:dyDescent="0.45">
      <c r="B1259" s="1">
        <v>41963</v>
      </c>
      <c r="C1259">
        <v>4.8499999999999996</v>
      </c>
      <c r="E1259" s="1">
        <v>42011</v>
      </c>
      <c r="F1259">
        <v>82.240099999999998</v>
      </c>
      <c r="H1259" t="s">
        <v>1530</v>
      </c>
      <c r="I1259">
        <v>1.9690000000000001</v>
      </c>
      <c r="J1259">
        <v>0.401948898078682</v>
      </c>
      <c r="L1259" s="1">
        <v>41956</v>
      </c>
      <c r="M1259">
        <v>13.79</v>
      </c>
      <c r="O1259" s="1">
        <v>42019</v>
      </c>
      <c r="P1259">
        <v>1.833</v>
      </c>
      <c r="Q1259">
        <v>0.64549999999999996</v>
      </c>
      <c r="R1259">
        <v>1.1875</v>
      </c>
      <c r="T1259" t="s">
        <v>1485</v>
      </c>
      <c r="U1259">
        <v>2038.25</v>
      </c>
      <c r="V1259">
        <v>2.6019303708627102</v>
      </c>
      <c r="W1259">
        <v>10.587630000000001</v>
      </c>
      <c r="Y1259" s="1">
        <v>41943</v>
      </c>
      <c r="Z1259">
        <v>344.14699999999999</v>
      </c>
      <c r="AB1259" s="1">
        <v>41989</v>
      </c>
      <c r="AC1259">
        <v>12.88</v>
      </c>
    </row>
    <row r="1260" spans="2:29" x14ac:dyDescent="0.45">
      <c r="B1260" s="1">
        <v>41962</v>
      </c>
      <c r="C1260">
        <v>4.9400000000000004</v>
      </c>
      <c r="E1260" s="1">
        <v>42010</v>
      </c>
      <c r="F1260">
        <v>81.7</v>
      </c>
      <c r="H1260" t="s">
        <v>1529</v>
      </c>
      <c r="I1260">
        <v>2.0129999999999999</v>
      </c>
      <c r="J1260">
        <v>0.88007117136437696</v>
      </c>
      <c r="L1260" s="1">
        <v>41955</v>
      </c>
      <c r="M1260">
        <v>13.02</v>
      </c>
      <c r="O1260" s="1">
        <v>42018</v>
      </c>
      <c r="P1260">
        <v>1.9690000000000001</v>
      </c>
      <c r="Q1260">
        <v>0.72330000000000005</v>
      </c>
      <c r="R1260">
        <v>1.2457</v>
      </c>
      <c r="T1260" t="s">
        <v>1484</v>
      </c>
      <c r="U1260">
        <v>2039.68</v>
      </c>
      <c r="V1260">
        <v>2.7605870599346698</v>
      </c>
      <c r="W1260">
        <v>10.41188</v>
      </c>
      <c r="Y1260" s="1">
        <v>41942</v>
      </c>
      <c r="Z1260">
        <v>352.28100000000001</v>
      </c>
      <c r="AB1260" s="1">
        <v>41988</v>
      </c>
      <c r="AC1260">
        <v>12.88</v>
      </c>
    </row>
    <row r="1261" spans="2:29" x14ac:dyDescent="0.45">
      <c r="B1261" s="1">
        <v>41961</v>
      </c>
      <c r="C1261">
        <v>4.87</v>
      </c>
      <c r="E1261" s="1">
        <v>42009</v>
      </c>
      <c r="F1261">
        <v>77.875299999999996</v>
      </c>
      <c r="H1261" t="s">
        <v>1528</v>
      </c>
      <c r="I1261">
        <v>2.0245000000000002</v>
      </c>
      <c r="J1261">
        <v>0.99057241868864299</v>
      </c>
      <c r="L1261" s="1">
        <v>41954</v>
      </c>
      <c r="M1261">
        <v>12.92</v>
      </c>
      <c r="O1261" s="1">
        <v>42017</v>
      </c>
      <c r="P1261">
        <v>2.0129999999999999</v>
      </c>
      <c r="Q1261">
        <v>0.76229999999999998</v>
      </c>
      <c r="R1261">
        <v>1.2506999999999999</v>
      </c>
      <c r="T1261" t="s">
        <v>1483</v>
      </c>
      <c r="U1261">
        <v>2038.26</v>
      </c>
      <c r="V1261">
        <v>3.5600512576050498</v>
      </c>
      <c r="W1261">
        <v>10.32513</v>
      </c>
      <c r="Y1261" s="1">
        <v>41941</v>
      </c>
      <c r="Z1261">
        <v>352.471</v>
      </c>
      <c r="AB1261" s="1">
        <v>41985</v>
      </c>
      <c r="AC1261">
        <v>12.63</v>
      </c>
    </row>
    <row r="1262" spans="2:29" x14ac:dyDescent="0.45">
      <c r="B1262" s="1">
        <v>41960</v>
      </c>
      <c r="C1262">
        <v>5.01</v>
      </c>
      <c r="E1262" s="1">
        <v>42006</v>
      </c>
      <c r="F1262">
        <v>74.566400000000002</v>
      </c>
      <c r="H1262" t="s">
        <v>1527</v>
      </c>
      <c r="I1262">
        <v>2.0659999999999998</v>
      </c>
      <c r="J1262">
        <v>1.2378017342584899</v>
      </c>
      <c r="L1262" s="1">
        <v>41953</v>
      </c>
      <c r="M1262">
        <v>12.67</v>
      </c>
      <c r="O1262" s="1">
        <v>42016</v>
      </c>
      <c r="P1262">
        <v>2.0245000000000002</v>
      </c>
      <c r="Q1262">
        <v>0.77580000000000005</v>
      </c>
      <c r="R1262">
        <v>1.2486999999999999</v>
      </c>
      <c r="T1262" t="s">
        <v>1482</v>
      </c>
      <c r="U1262">
        <v>2031.92</v>
      </c>
      <c r="V1262">
        <v>6.0708714121082696</v>
      </c>
      <c r="W1262">
        <v>10.755380000000001</v>
      </c>
      <c r="Y1262" s="1">
        <v>41940</v>
      </c>
      <c r="Z1262">
        <v>342.99</v>
      </c>
      <c r="AB1262" s="1">
        <v>41984</v>
      </c>
      <c r="AC1262">
        <v>12.63</v>
      </c>
    </row>
    <row r="1263" spans="2:29" x14ac:dyDescent="0.45">
      <c r="B1263" s="1">
        <v>41957</v>
      </c>
      <c r="C1263">
        <v>5.01</v>
      </c>
      <c r="E1263" s="1">
        <v>42005</v>
      </c>
      <c r="F1263">
        <v>75.25</v>
      </c>
      <c r="H1263" t="s">
        <v>1526</v>
      </c>
      <c r="I1263">
        <v>2.1385000000000001</v>
      </c>
      <c r="J1263">
        <v>1.2701338446531301</v>
      </c>
      <c r="L1263" s="1">
        <v>41950</v>
      </c>
      <c r="M1263">
        <v>13.12</v>
      </c>
      <c r="O1263" s="1">
        <v>42013</v>
      </c>
      <c r="P1263">
        <v>2.0659999999999998</v>
      </c>
      <c r="Q1263">
        <v>0.78849999999999998</v>
      </c>
      <c r="R1263">
        <v>1.2775000000000001</v>
      </c>
      <c r="T1263" t="s">
        <v>1481</v>
      </c>
      <c r="U1263">
        <v>2031.21</v>
      </c>
      <c r="V1263">
        <v>6.1748577105387197</v>
      </c>
      <c r="W1263">
        <v>11.41713</v>
      </c>
      <c r="Y1263" s="1">
        <v>41939</v>
      </c>
      <c r="Z1263">
        <v>346.94200000000001</v>
      </c>
      <c r="AB1263" s="1">
        <v>41983</v>
      </c>
      <c r="AC1263">
        <v>11.69</v>
      </c>
    </row>
    <row r="1264" spans="2:29" x14ac:dyDescent="0.45">
      <c r="B1264" s="1">
        <v>41956</v>
      </c>
      <c r="C1264">
        <v>4.99</v>
      </c>
      <c r="E1264" s="1">
        <v>42004</v>
      </c>
      <c r="F1264">
        <v>73.734800000000007</v>
      </c>
      <c r="H1264" t="s">
        <v>1525</v>
      </c>
      <c r="I1264">
        <v>2.0832000000000002</v>
      </c>
      <c r="J1264">
        <v>0.97371559845094102</v>
      </c>
      <c r="L1264" s="1">
        <v>41949</v>
      </c>
      <c r="M1264">
        <v>13.67</v>
      </c>
      <c r="O1264" s="1">
        <v>42012</v>
      </c>
      <c r="P1264">
        <v>2.1385000000000001</v>
      </c>
      <c r="Q1264">
        <v>0.84050000000000002</v>
      </c>
      <c r="R1264">
        <v>1.298</v>
      </c>
      <c r="T1264" t="s">
        <v>1480</v>
      </c>
      <c r="U1264">
        <v>2023.57</v>
      </c>
      <c r="V1264">
        <v>10.3909570597888</v>
      </c>
      <c r="W1264">
        <v>11.93338</v>
      </c>
      <c r="Y1264" s="1">
        <v>41936</v>
      </c>
      <c r="Z1264">
        <v>345.21800000000002</v>
      </c>
      <c r="AB1264" s="1">
        <v>41982</v>
      </c>
      <c r="AC1264">
        <v>11.75</v>
      </c>
    </row>
    <row r="1265" spans="2:29" x14ac:dyDescent="0.45">
      <c r="B1265" s="1">
        <v>41955</v>
      </c>
      <c r="C1265">
        <v>4.9000000000000004</v>
      </c>
      <c r="E1265" s="1">
        <v>42003</v>
      </c>
      <c r="F1265">
        <v>73.900000000000006</v>
      </c>
      <c r="H1265" t="s">
        <v>1524</v>
      </c>
      <c r="I1265">
        <v>2.0457999999999998</v>
      </c>
      <c r="J1265">
        <v>0.68522930468566601</v>
      </c>
      <c r="L1265" s="1">
        <v>41948</v>
      </c>
      <c r="M1265">
        <v>14.17</v>
      </c>
      <c r="O1265" s="1">
        <v>42011</v>
      </c>
      <c r="P1265">
        <v>2.0832000000000002</v>
      </c>
      <c r="Q1265">
        <v>0.84279999999999999</v>
      </c>
      <c r="R1265">
        <v>1.2403999999999999</v>
      </c>
      <c r="T1265" t="s">
        <v>1479</v>
      </c>
      <c r="U1265">
        <v>2012.1</v>
      </c>
      <c r="V1265">
        <v>10.490732528117301</v>
      </c>
      <c r="W1265">
        <v>12.577809999999999</v>
      </c>
      <c r="Y1265" s="1">
        <v>41935</v>
      </c>
      <c r="Z1265">
        <v>350.45400000000001</v>
      </c>
      <c r="AB1265" s="1">
        <v>41981</v>
      </c>
      <c r="AC1265">
        <v>11.88</v>
      </c>
    </row>
    <row r="1266" spans="2:29" x14ac:dyDescent="0.45">
      <c r="B1266" s="1">
        <v>41954</v>
      </c>
      <c r="C1266">
        <v>4.91</v>
      </c>
      <c r="E1266" s="1">
        <v>42002</v>
      </c>
      <c r="F1266">
        <v>74.400000000000006</v>
      </c>
      <c r="H1266" t="s">
        <v>1523</v>
      </c>
      <c r="I1266">
        <v>2.1429999999999998</v>
      </c>
      <c r="J1266">
        <v>0.61831209756885996</v>
      </c>
      <c r="L1266" s="1">
        <v>41947</v>
      </c>
      <c r="M1266">
        <v>14.89</v>
      </c>
      <c r="O1266" s="1">
        <v>42010</v>
      </c>
      <c r="P1266">
        <v>2.0457999999999998</v>
      </c>
      <c r="Q1266">
        <v>0.85099999999999998</v>
      </c>
      <c r="R1266">
        <v>1.1948000000000001</v>
      </c>
      <c r="T1266" t="s">
        <v>1478</v>
      </c>
      <c r="U1266">
        <v>2017.81</v>
      </c>
      <c r="V1266">
        <v>9.7441078601438509</v>
      </c>
      <c r="W1266">
        <v>12.390309999999999</v>
      </c>
      <c r="Y1266" s="1">
        <v>41934</v>
      </c>
      <c r="Z1266">
        <v>361.52499999999998</v>
      </c>
      <c r="AB1266" s="1">
        <v>41978</v>
      </c>
      <c r="AC1266">
        <v>11.31</v>
      </c>
    </row>
    <row r="1267" spans="2:29" x14ac:dyDescent="0.45">
      <c r="B1267" s="1">
        <v>41953</v>
      </c>
      <c r="C1267">
        <v>4.88</v>
      </c>
      <c r="E1267" s="1">
        <v>41999</v>
      </c>
      <c r="F1267">
        <v>74.710899999999995</v>
      </c>
      <c r="H1267" t="s">
        <v>1522</v>
      </c>
      <c r="I1267">
        <v>2.2238000000000002</v>
      </c>
      <c r="J1267">
        <v>0.42869989503147798</v>
      </c>
      <c r="L1267" s="1">
        <v>41946</v>
      </c>
      <c r="M1267">
        <v>14.73</v>
      </c>
      <c r="O1267" s="1">
        <v>42009</v>
      </c>
      <c r="P1267">
        <v>2.1429999999999998</v>
      </c>
      <c r="Q1267">
        <v>0.88549999999999995</v>
      </c>
      <c r="R1267">
        <v>1.2575000000000001</v>
      </c>
      <c r="T1267" t="s">
        <v>1477</v>
      </c>
      <c r="U1267">
        <v>2018.05</v>
      </c>
      <c r="V1267">
        <v>10.0424845870716</v>
      </c>
      <c r="W1267">
        <v>11.866630000000001</v>
      </c>
      <c r="Y1267" s="1">
        <v>41933</v>
      </c>
      <c r="Z1267">
        <v>350.73500000000001</v>
      </c>
      <c r="AB1267" s="1">
        <v>41977</v>
      </c>
      <c r="AC1267">
        <v>11.94</v>
      </c>
    </row>
    <row r="1268" spans="2:29" x14ac:dyDescent="0.45">
      <c r="B1268" s="1">
        <v>41950</v>
      </c>
      <c r="C1268">
        <v>4.83</v>
      </c>
      <c r="E1268" s="1">
        <v>41998</v>
      </c>
      <c r="F1268">
        <v>75.25</v>
      </c>
      <c r="H1268" t="s">
        <v>1521</v>
      </c>
      <c r="I1268">
        <v>2.2850000000000001</v>
      </c>
      <c r="J1268">
        <v>0.36547913757149098</v>
      </c>
      <c r="L1268" s="1">
        <v>41943</v>
      </c>
      <c r="M1268">
        <v>14.03</v>
      </c>
      <c r="O1268" s="1">
        <v>42006</v>
      </c>
      <c r="P1268">
        <v>2.2238000000000002</v>
      </c>
      <c r="Q1268">
        <v>0.89300000000000002</v>
      </c>
      <c r="R1268">
        <v>1.3308</v>
      </c>
      <c r="T1268" t="s">
        <v>1476</v>
      </c>
      <c r="U1268">
        <v>1994.65</v>
      </c>
      <c r="V1268">
        <v>10.446847664457501</v>
      </c>
      <c r="W1268">
        <v>12.248810000000001</v>
      </c>
      <c r="Y1268" s="1">
        <v>41932</v>
      </c>
      <c r="Z1268">
        <v>362.214</v>
      </c>
      <c r="AB1268" s="1">
        <v>41976</v>
      </c>
      <c r="AC1268">
        <v>12.94</v>
      </c>
    </row>
    <row r="1269" spans="2:29" x14ac:dyDescent="0.45">
      <c r="B1269" s="1">
        <v>41949</v>
      </c>
      <c r="C1269">
        <v>4.83</v>
      </c>
      <c r="E1269" s="1">
        <v>41997</v>
      </c>
      <c r="F1269">
        <v>77.017300000000006</v>
      </c>
      <c r="H1269" t="s">
        <v>1520</v>
      </c>
      <c r="I1269">
        <v>2.2850000000000001</v>
      </c>
      <c r="J1269">
        <v>0.29802122407640802</v>
      </c>
      <c r="L1269" s="1">
        <v>41942</v>
      </c>
      <c r="M1269">
        <v>14.52</v>
      </c>
      <c r="O1269" s="1">
        <v>42005</v>
      </c>
      <c r="P1269">
        <v>2.2850000000000001</v>
      </c>
      <c r="Q1269">
        <v>0.9</v>
      </c>
      <c r="R1269">
        <v>1.385</v>
      </c>
      <c r="T1269" t="s">
        <v>1475</v>
      </c>
      <c r="U1269">
        <v>1982.3</v>
      </c>
      <c r="V1269">
        <v>10.6298012263786</v>
      </c>
      <c r="W1269">
        <v>12.41531</v>
      </c>
      <c r="Y1269" s="1">
        <v>41929</v>
      </c>
      <c r="Z1269">
        <v>373.54899999999998</v>
      </c>
      <c r="AB1269" s="1">
        <v>41975</v>
      </c>
      <c r="AC1269">
        <v>12.81</v>
      </c>
    </row>
    <row r="1270" spans="2:29" x14ac:dyDescent="0.45">
      <c r="B1270" s="1">
        <v>41948</v>
      </c>
      <c r="C1270">
        <v>5.0199999999999996</v>
      </c>
      <c r="E1270" s="1">
        <v>41996</v>
      </c>
      <c r="F1270">
        <v>76.5</v>
      </c>
      <c r="H1270" t="s">
        <v>1519</v>
      </c>
      <c r="I1270">
        <v>2.2985000000000002</v>
      </c>
      <c r="J1270">
        <v>0.34268642128531002</v>
      </c>
      <c r="L1270" s="1">
        <v>41941</v>
      </c>
      <c r="M1270">
        <v>15.15</v>
      </c>
      <c r="O1270" s="1">
        <v>42004</v>
      </c>
      <c r="P1270">
        <v>2.2850000000000001</v>
      </c>
      <c r="Q1270">
        <v>0.89390000000000003</v>
      </c>
      <c r="R1270">
        <v>1.3911</v>
      </c>
      <c r="T1270" t="s">
        <v>1474</v>
      </c>
      <c r="U1270">
        <v>1985.05</v>
      </c>
      <c r="V1270">
        <v>10.311060067997699</v>
      </c>
      <c r="W1270">
        <v>12.27838</v>
      </c>
      <c r="Y1270" s="1">
        <v>41928</v>
      </c>
      <c r="Z1270">
        <v>387.69299999999998</v>
      </c>
      <c r="AB1270" s="1">
        <v>41974</v>
      </c>
      <c r="AC1270">
        <v>13.06</v>
      </c>
    </row>
    <row r="1271" spans="2:29" x14ac:dyDescent="0.45">
      <c r="B1271" s="1">
        <v>41947</v>
      </c>
      <c r="C1271">
        <v>5.05</v>
      </c>
      <c r="E1271" s="1">
        <v>41995</v>
      </c>
      <c r="F1271">
        <v>76.91</v>
      </c>
      <c r="H1271" t="s">
        <v>1518</v>
      </c>
      <c r="I1271">
        <v>2.3149999999999999</v>
      </c>
      <c r="J1271">
        <v>0.40015338725710398</v>
      </c>
      <c r="L1271" s="1">
        <v>41940</v>
      </c>
      <c r="M1271">
        <v>14.39</v>
      </c>
      <c r="O1271" s="1">
        <v>42003</v>
      </c>
      <c r="P1271">
        <v>2.2985000000000002</v>
      </c>
      <c r="Q1271">
        <v>0.89380000000000004</v>
      </c>
      <c r="R1271">
        <v>1.4047000000000001</v>
      </c>
      <c r="T1271" t="s">
        <v>1473</v>
      </c>
      <c r="U1271">
        <v>1961.63</v>
      </c>
      <c r="V1271">
        <v>14.0470651851335</v>
      </c>
      <c r="W1271">
        <v>13.686999999999999</v>
      </c>
      <c r="Y1271" s="1">
        <v>41927</v>
      </c>
      <c r="Z1271">
        <v>398.35300000000001</v>
      </c>
      <c r="AB1271" s="1">
        <v>41971</v>
      </c>
      <c r="AC1271">
        <v>13.25</v>
      </c>
    </row>
    <row r="1272" spans="2:29" x14ac:dyDescent="0.45">
      <c r="B1272" s="1">
        <v>41946</v>
      </c>
      <c r="C1272">
        <v>4.97</v>
      </c>
      <c r="E1272" s="1">
        <v>41992</v>
      </c>
      <c r="F1272">
        <v>78.400000000000006</v>
      </c>
      <c r="H1272" t="s">
        <v>1517</v>
      </c>
      <c r="I1272">
        <v>2.3679999999999999</v>
      </c>
      <c r="J1272">
        <v>0.86788285499829998</v>
      </c>
      <c r="L1272" s="1">
        <v>41939</v>
      </c>
      <c r="M1272">
        <v>16.04</v>
      </c>
      <c r="O1272" s="1">
        <v>42002</v>
      </c>
      <c r="P1272">
        <v>2.3149999999999999</v>
      </c>
      <c r="Q1272">
        <v>0.90349999999999997</v>
      </c>
      <c r="R1272">
        <v>1.4115</v>
      </c>
      <c r="T1272" t="s">
        <v>1472</v>
      </c>
      <c r="U1272">
        <v>1964.58</v>
      </c>
      <c r="V1272">
        <v>18.224296373355799</v>
      </c>
      <c r="W1272">
        <v>13.86369</v>
      </c>
      <c r="Y1272" s="1">
        <v>41926</v>
      </c>
      <c r="Z1272">
        <v>397.11399999999998</v>
      </c>
      <c r="AB1272" s="1">
        <v>41970</v>
      </c>
      <c r="AC1272">
        <v>12.75</v>
      </c>
    </row>
    <row r="1273" spans="2:29" x14ac:dyDescent="0.45">
      <c r="B1273" s="1">
        <v>41943</v>
      </c>
      <c r="C1273">
        <v>4.9400000000000004</v>
      </c>
      <c r="E1273" s="1">
        <v>41991</v>
      </c>
      <c r="F1273">
        <v>76</v>
      </c>
      <c r="H1273" t="s">
        <v>1516</v>
      </c>
      <c r="I1273">
        <v>2.3868999999999998</v>
      </c>
      <c r="J1273">
        <v>0.81411878740144605</v>
      </c>
      <c r="L1273" s="1">
        <v>41936</v>
      </c>
      <c r="M1273">
        <v>16.11</v>
      </c>
      <c r="O1273" s="1">
        <v>41999</v>
      </c>
      <c r="P1273">
        <v>2.3679999999999999</v>
      </c>
      <c r="Q1273">
        <v>0.92449999999999999</v>
      </c>
      <c r="R1273">
        <v>1.4435</v>
      </c>
      <c r="T1273" t="s">
        <v>1471</v>
      </c>
      <c r="U1273">
        <v>1950.82</v>
      </c>
      <c r="V1273">
        <v>18.222008843896202</v>
      </c>
      <c r="W1273">
        <v>14.10488</v>
      </c>
      <c r="Y1273" s="1">
        <v>41922</v>
      </c>
      <c r="Z1273">
        <v>384.92</v>
      </c>
      <c r="AB1273" s="1">
        <v>41969</v>
      </c>
      <c r="AC1273">
        <v>12.75</v>
      </c>
    </row>
    <row r="1274" spans="2:29" x14ac:dyDescent="0.45">
      <c r="B1274" s="1">
        <v>41942</v>
      </c>
      <c r="C1274">
        <v>4.95</v>
      </c>
      <c r="E1274" s="1">
        <v>41990</v>
      </c>
      <c r="F1274">
        <v>77</v>
      </c>
      <c r="H1274" t="s">
        <v>1515</v>
      </c>
      <c r="I1274">
        <v>2.39</v>
      </c>
      <c r="J1274">
        <v>0.97857123740005003</v>
      </c>
      <c r="L1274" s="1">
        <v>41935</v>
      </c>
      <c r="M1274">
        <v>16.53</v>
      </c>
      <c r="O1274" s="1">
        <v>41998</v>
      </c>
      <c r="P1274">
        <v>2.3868999999999998</v>
      </c>
      <c r="Q1274">
        <v>0.92400000000000004</v>
      </c>
      <c r="R1274">
        <v>1.4629000000000001</v>
      </c>
      <c r="T1274" t="s">
        <v>1470</v>
      </c>
      <c r="U1274">
        <v>1927.11</v>
      </c>
      <c r="V1274">
        <v>18.333401467637401</v>
      </c>
      <c r="W1274">
        <v>15.35669</v>
      </c>
      <c r="Y1274" s="1">
        <v>41921</v>
      </c>
      <c r="Z1274">
        <v>370.51100000000002</v>
      </c>
      <c r="AB1274" s="1">
        <v>41968</v>
      </c>
      <c r="AC1274">
        <v>12.5</v>
      </c>
    </row>
    <row r="1275" spans="2:29" x14ac:dyDescent="0.45">
      <c r="B1275" s="1">
        <v>41941</v>
      </c>
      <c r="C1275">
        <v>5.12</v>
      </c>
      <c r="E1275" s="1">
        <v>41989</v>
      </c>
      <c r="F1275">
        <v>80.5</v>
      </c>
      <c r="H1275" t="s">
        <v>1514</v>
      </c>
      <c r="I1275">
        <v>2.3879999999999999</v>
      </c>
      <c r="J1275">
        <v>1.06701039513837</v>
      </c>
      <c r="L1275" s="1">
        <v>41934</v>
      </c>
      <c r="M1275">
        <v>17.87</v>
      </c>
      <c r="O1275" s="1">
        <v>41997</v>
      </c>
      <c r="P1275">
        <v>2.39</v>
      </c>
      <c r="Q1275">
        <v>0.92700000000000005</v>
      </c>
      <c r="R1275">
        <v>1.4630000000000001</v>
      </c>
      <c r="T1275" t="s">
        <v>1469</v>
      </c>
      <c r="U1275">
        <v>1941.28</v>
      </c>
      <c r="V1275">
        <v>12.944931454020301</v>
      </c>
      <c r="W1275">
        <v>13.83938</v>
      </c>
      <c r="Y1275" s="1">
        <v>41920</v>
      </c>
      <c r="Z1275">
        <v>333.78699999999998</v>
      </c>
      <c r="AB1275" s="1">
        <v>41967</v>
      </c>
      <c r="AC1275">
        <v>12.25</v>
      </c>
    </row>
    <row r="1276" spans="2:29" x14ac:dyDescent="0.45">
      <c r="B1276" s="1">
        <v>41940</v>
      </c>
      <c r="C1276">
        <v>5.33</v>
      </c>
      <c r="E1276" s="1">
        <v>41988</v>
      </c>
      <c r="F1276">
        <v>78.599999999999994</v>
      </c>
      <c r="H1276" t="s">
        <v>1513</v>
      </c>
      <c r="I1276">
        <v>2.2885</v>
      </c>
      <c r="J1276">
        <v>0.93486818143878703</v>
      </c>
      <c r="L1276" s="1">
        <v>41933</v>
      </c>
      <c r="M1276">
        <v>16.079999999999998</v>
      </c>
      <c r="O1276" s="1">
        <v>41996</v>
      </c>
      <c r="P1276">
        <v>2.3879999999999999</v>
      </c>
      <c r="Q1276">
        <v>0.92800000000000005</v>
      </c>
      <c r="R1276">
        <v>1.46</v>
      </c>
      <c r="T1276" t="s">
        <v>1468</v>
      </c>
      <c r="U1276">
        <v>1904.01</v>
      </c>
      <c r="V1276">
        <v>15.1400039553354</v>
      </c>
      <c r="W1276">
        <v>16.136310000000002</v>
      </c>
      <c r="Y1276" s="1">
        <v>41919</v>
      </c>
      <c r="Z1276">
        <v>344.99099999999999</v>
      </c>
      <c r="AB1276" s="1">
        <v>41964</v>
      </c>
      <c r="AC1276">
        <v>12.06</v>
      </c>
    </row>
    <row r="1277" spans="2:29" x14ac:dyDescent="0.45">
      <c r="B1277" s="1">
        <v>41939</v>
      </c>
      <c r="C1277">
        <v>5.49</v>
      </c>
      <c r="E1277" s="1">
        <v>41985</v>
      </c>
      <c r="F1277">
        <v>78.785399999999996</v>
      </c>
      <c r="H1277" t="s">
        <v>1512</v>
      </c>
      <c r="I1277">
        <v>2.2915000000000001</v>
      </c>
      <c r="J1277">
        <v>1.1560039720231601</v>
      </c>
      <c r="L1277" s="1">
        <v>41932</v>
      </c>
      <c r="M1277">
        <v>18.57</v>
      </c>
      <c r="O1277" s="1">
        <v>41995</v>
      </c>
      <c r="P1277">
        <v>2.2885</v>
      </c>
      <c r="Q1277">
        <v>0.9</v>
      </c>
      <c r="R1277">
        <v>1.3885000000000001</v>
      </c>
      <c r="T1277" t="s">
        <v>1467</v>
      </c>
      <c r="U1277">
        <v>1886.76</v>
      </c>
      <c r="V1277">
        <v>13.881306109815201</v>
      </c>
      <c r="W1277">
        <v>18.094809999999999</v>
      </c>
      <c r="Y1277" s="1">
        <v>41918</v>
      </c>
      <c r="Z1277">
        <v>334.33699999999999</v>
      </c>
      <c r="AB1277" s="1">
        <v>41963</v>
      </c>
      <c r="AC1277">
        <v>12.25</v>
      </c>
    </row>
    <row r="1278" spans="2:29" x14ac:dyDescent="0.45">
      <c r="B1278" s="1">
        <v>41936</v>
      </c>
      <c r="C1278">
        <v>5.67</v>
      </c>
      <c r="E1278" s="1">
        <v>41984</v>
      </c>
      <c r="F1278">
        <v>75.236099999999993</v>
      </c>
      <c r="H1278" t="s">
        <v>1511</v>
      </c>
      <c r="I1278">
        <v>2.335</v>
      </c>
      <c r="J1278">
        <v>0.99767760323663501</v>
      </c>
      <c r="L1278" s="1">
        <v>41929</v>
      </c>
      <c r="M1278">
        <v>21.99</v>
      </c>
      <c r="O1278" s="1">
        <v>41992</v>
      </c>
      <c r="P1278">
        <v>2.2915000000000001</v>
      </c>
      <c r="Q1278">
        <v>0.872</v>
      </c>
      <c r="R1278">
        <v>1.4195</v>
      </c>
      <c r="T1278" t="s">
        <v>1466</v>
      </c>
      <c r="U1278">
        <v>1862.76</v>
      </c>
      <c r="V1278">
        <v>13.5534340061745</v>
      </c>
      <c r="W1278">
        <v>20.59113</v>
      </c>
      <c r="Y1278" s="1">
        <v>41915</v>
      </c>
      <c r="Z1278">
        <v>328.25700000000001</v>
      </c>
      <c r="AB1278" s="1">
        <v>41962</v>
      </c>
      <c r="AC1278">
        <v>12</v>
      </c>
    </row>
    <row r="1279" spans="2:29" x14ac:dyDescent="0.45">
      <c r="B1279" s="1">
        <v>41935</v>
      </c>
      <c r="C1279">
        <v>5.64</v>
      </c>
      <c r="E1279" s="1">
        <v>41983</v>
      </c>
      <c r="F1279">
        <v>72.3</v>
      </c>
      <c r="H1279" t="s">
        <v>1510</v>
      </c>
      <c r="I1279">
        <v>2.2623000000000002</v>
      </c>
      <c r="J1279">
        <v>1.1890693209397001</v>
      </c>
      <c r="L1279" s="1">
        <v>41928</v>
      </c>
      <c r="M1279">
        <v>25.2</v>
      </c>
      <c r="O1279" s="1">
        <v>41991</v>
      </c>
      <c r="P1279">
        <v>2.335</v>
      </c>
      <c r="Q1279">
        <v>0.85399999999999998</v>
      </c>
      <c r="R1279">
        <v>1.4810000000000001</v>
      </c>
      <c r="T1279" t="s">
        <v>1465</v>
      </c>
      <c r="U1279">
        <v>1862.49</v>
      </c>
      <c r="V1279">
        <v>12.363494265560799</v>
      </c>
      <c r="W1279">
        <v>21.516190000000002</v>
      </c>
      <c r="Y1279" s="1">
        <v>41914</v>
      </c>
      <c r="Z1279">
        <v>346.53300000000002</v>
      </c>
      <c r="AB1279" s="1">
        <v>41961</v>
      </c>
      <c r="AC1279">
        <v>12</v>
      </c>
    </row>
    <row r="1280" spans="2:29" x14ac:dyDescent="0.45">
      <c r="B1280" s="1">
        <v>41934</v>
      </c>
      <c r="C1280">
        <v>5.53</v>
      </c>
      <c r="E1280" s="1">
        <v>41982</v>
      </c>
      <c r="F1280">
        <v>71.44</v>
      </c>
      <c r="H1280" t="s">
        <v>1509</v>
      </c>
      <c r="I1280">
        <v>2.1890000000000001</v>
      </c>
      <c r="J1280">
        <v>0.88797147101319196</v>
      </c>
      <c r="L1280" s="1">
        <v>41927</v>
      </c>
      <c r="M1280">
        <v>26.25</v>
      </c>
      <c r="O1280" s="1">
        <v>41990</v>
      </c>
      <c r="P1280">
        <v>2.2623000000000002</v>
      </c>
      <c r="Q1280">
        <v>0.82679999999999998</v>
      </c>
      <c r="R1280">
        <v>1.4355</v>
      </c>
      <c r="T1280" t="s">
        <v>1464</v>
      </c>
      <c r="U1280">
        <v>1877.7</v>
      </c>
      <c r="V1280">
        <v>15.703105618099601</v>
      </c>
      <c r="W1280">
        <v>19.533190000000001</v>
      </c>
      <c r="Y1280" s="1">
        <v>41913</v>
      </c>
      <c r="Z1280">
        <v>354.65199999999999</v>
      </c>
      <c r="AB1280" s="1">
        <v>41960</v>
      </c>
      <c r="AC1280">
        <v>12.38</v>
      </c>
    </row>
    <row r="1281" spans="2:29" x14ac:dyDescent="0.45">
      <c r="B1281" s="1">
        <v>41933</v>
      </c>
      <c r="C1281">
        <v>5.54</v>
      </c>
      <c r="E1281" s="1">
        <v>41981</v>
      </c>
      <c r="F1281">
        <v>69.239999999999995</v>
      </c>
      <c r="H1281" t="s">
        <v>1508</v>
      </c>
      <c r="I1281">
        <v>2.2469999999999999</v>
      </c>
      <c r="J1281">
        <v>0.86175277777330095</v>
      </c>
      <c r="L1281" s="1">
        <v>41926</v>
      </c>
      <c r="M1281">
        <v>22.79</v>
      </c>
      <c r="O1281" s="1">
        <v>41989</v>
      </c>
      <c r="P1281">
        <v>2.1890000000000001</v>
      </c>
      <c r="Q1281">
        <v>0.78380000000000005</v>
      </c>
      <c r="R1281">
        <v>1.4052</v>
      </c>
      <c r="T1281" t="s">
        <v>2626</v>
      </c>
      <c r="U1281">
        <v>1874.74</v>
      </c>
      <c r="V1281">
        <v>27.817715091605699</v>
      </c>
      <c r="W1281">
        <v>20.621130000000001</v>
      </c>
      <c r="Y1281" s="1">
        <v>41912</v>
      </c>
      <c r="Z1281">
        <v>354.05799999999999</v>
      </c>
      <c r="AB1281" s="1">
        <v>41957</v>
      </c>
      <c r="AC1281">
        <v>12.5</v>
      </c>
    </row>
    <row r="1282" spans="2:29" x14ac:dyDescent="0.45">
      <c r="B1282" s="1">
        <v>41932</v>
      </c>
      <c r="C1282">
        <v>5.41</v>
      </c>
      <c r="E1282" s="1">
        <v>41978</v>
      </c>
      <c r="F1282">
        <v>68.88</v>
      </c>
      <c r="H1282" t="s">
        <v>1507</v>
      </c>
      <c r="I1282">
        <v>2.21</v>
      </c>
      <c r="J1282">
        <v>0.59773399880995004</v>
      </c>
      <c r="L1282" s="1">
        <v>41925</v>
      </c>
      <c r="M1282">
        <v>24.64</v>
      </c>
      <c r="O1282" s="1">
        <v>41988</v>
      </c>
      <c r="P1282">
        <v>2.2469999999999999</v>
      </c>
      <c r="Q1282">
        <v>0.81399999999999995</v>
      </c>
      <c r="R1282">
        <v>1.4330000000000001</v>
      </c>
      <c r="T1282" t="s">
        <v>1463</v>
      </c>
      <c r="U1282">
        <v>1906.13</v>
      </c>
      <c r="V1282">
        <v>27.468416218470999</v>
      </c>
      <c r="W1282">
        <v>18.137309999999999</v>
      </c>
      <c r="Y1282" s="1">
        <v>41911</v>
      </c>
      <c r="Z1282">
        <v>368.57799999999997</v>
      </c>
      <c r="AB1282" s="1">
        <v>41956</v>
      </c>
      <c r="AC1282">
        <v>12.19</v>
      </c>
    </row>
    <row r="1283" spans="2:29" x14ac:dyDescent="0.45">
      <c r="B1283" s="1">
        <v>41929</v>
      </c>
      <c r="C1283">
        <v>5.59</v>
      </c>
      <c r="E1283" s="1">
        <v>41977</v>
      </c>
      <c r="F1283">
        <v>70.400000000000006</v>
      </c>
      <c r="H1283" t="s">
        <v>1506</v>
      </c>
      <c r="I1283">
        <v>2.29</v>
      </c>
      <c r="J1283">
        <v>0.44931857666174202</v>
      </c>
      <c r="L1283" s="1">
        <v>41922</v>
      </c>
      <c r="M1283">
        <v>21.24</v>
      </c>
      <c r="O1283" s="1">
        <v>41985</v>
      </c>
      <c r="P1283">
        <v>2.21</v>
      </c>
      <c r="Q1283">
        <v>0.77829999999999999</v>
      </c>
      <c r="R1283">
        <v>1.4317</v>
      </c>
      <c r="T1283" t="s">
        <v>1462</v>
      </c>
      <c r="U1283">
        <v>1928.21</v>
      </c>
      <c r="V1283">
        <v>27.404242767200099</v>
      </c>
      <c r="W1283">
        <v>16.77563</v>
      </c>
      <c r="Y1283" s="1">
        <v>41908</v>
      </c>
      <c r="Z1283">
        <v>355.58600000000001</v>
      </c>
      <c r="AB1283" s="1">
        <v>41955</v>
      </c>
      <c r="AC1283">
        <v>12.88</v>
      </c>
    </row>
    <row r="1284" spans="2:29" x14ac:dyDescent="0.45">
      <c r="B1284" s="1">
        <v>41928</v>
      </c>
      <c r="C1284">
        <v>5.87</v>
      </c>
      <c r="E1284" s="1">
        <v>41976</v>
      </c>
      <c r="F1284">
        <v>71.8</v>
      </c>
      <c r="H1284" t="s">
        <v>1505</v>
      </c>
      <c r="I1284">
        <v>2.2810000000000001</v>
      </c>
      <c r="J1284">
        <v>0.924033107271236</v>
      </c>
      <c r="L1284" s="1">
        <v>41921</v>
      </c>
      <c r="M1284">
        <v>18.760000000000002</v>
      </c>
      <c r="O1284" s="1">
        <v>41984</v>
      </c>
      <c r="P1284">
        <v>2.29</v>
      </c>
      <c r="Q1284">
        <v>0.83</v>
      </c>
      <c r="R1284">
        <v>1.46</v>
      </c>
      <c r="T1284" t="s">
        <v>1461</v>
      </c>
      <c r="U1284">
        <v>1968.89</v>
      </c>
      <c r="V1284">
        <v>23.2558899245955</v>
      </c>
      <c r="W1284">
        <v>13.04238</v>
      </c>
      <c r="Y1284" s="1">
        <v>41907</v>
      </c>
      <c r="Z1284">
        <v>353.12099999999998</v>
      </c>
      <c r="AB1284" s="1">
        <v>41954</v>
      </c>
      <c r="AC1284">
        <v>13.31</v>
      </c>
    </row>
    <row r="1285" spans="2:29" x14ac:dyDescent="0.45">
      <c r="B1285" s="1">
        <v>41927</v>
      </c>
      <c r="C1285">
        <v>6.47</v>
      </c>
      <c r="E1285" s="1">
        <v>41975</v>
      </c>
      <c r="F1285">
        <v>72.600099999999998</v>
      </c>
      <c r="H1285" t="s">
        <v>1504</v>
      </c>
      <c r="I1285">
        <v>2.3307000000000002</v>
      </c>
      <c r="J1285">
        <v>0.94740185067724403</v>
      </c>
      <c r="L1285" s="1">
        <v>41920</v>
      </c>
      <c r="M1285">
        <v>15.11</v>
      </c>
      <c r="O1285" s="1">
        <v>41983</v>
      </c>
      <c r="P1285">
        <v>2.2810000000000001</v>
      </c>
      <c r="Q1285">
        <v>0.79700000000000004</v>
      </c>
      <c r="R1285">
        <v>1.484</v>
      </c>
      <c r="T1285" t="s">
        <v>1460</v>
      </c>
      <c r="U1285">
        <v>1935.1</v>
      </c>
      <c r="V1285">
        <v>17.414749467391001</v>
      </c>
      <c r="W1285">
        <v>14.95463</v>
      </c>
      <c r="Y1285" s="1">
        <v>41906</v>
      </c>
      <c r="Z1285">
        <v>341.29899999999998</v>
      </c>
      <c r="AB1285" s="1">
        <v>41953</v>
      </c>
      <c r="AC1285">
        <v>13.25</v>
      </c>
    </row>
    <row r="1286" spans="2:29" x14ac:dyDescent="0.45">
      <c r="B1286" s="1">
        <v>41926</v>
      </c>
      <c r="C1286">
        <v>5.41</v>
      </c>
      <c r="E1286" s="1">
        <v>41974</v>
      </c>
      <c r="F1286">
        <v>71.7</v>
      </c>
      <c r="H1286" t="s">
        <v>1503</v>
      </c>
      <c r="I1286">
        <v>2.3769999999999998</v>
      </c>
      <c r="J1286">
        <v>0.90326975483517802</v>
      </c>
      <c r="L1286" s="1">
        <v>41919</v>
      </c>
      <c r="M1286">
        <v>17.2</v>
      </c>
      <c r="O1286" s="1">
        <v>41982</v>
      </c>
      <c r="P1286">
        <v>2.3307000000000002</v>
      </c>
      <c r="Q1286">
        <v>0.83650000000000002</v>
      </c>
      <c r="R1286">
        <v>1.4942</v>
      </c>
      <c r="T1286" t="s">
        <v>1459</v>
      </c>
      <c r="U1286">
        <v>1964.82</v>
      </c>
      <c r="V1286">
        <v>16.125127887958001</v>
      </c>
      <c r="W1286">
        <v>12.990130000000001</v>
      </c>
      <c r="Y1286" s="1">
        <v>41905</v>
      </c>
      <c r="Z1286">
        <v>343.988</v>
      </c>
      <c r="AB1286" s="1">
        <v>41950</v>
      </c>
      <c r="AC1286">
        <v>13.88</v>
      </c>
    </row>
    <row r="1287" spans="2:29" x14ac:dyDescent="0.45">
      <c r="B1287" s="1">
        <v>41925</v>
      </c>
      <c r="C1287">
        <v>5.28</v>
      </c>
      <c r="E1287" s="1">
        <v>41971</v>
      </c>
      <c r="F1287">
        <v>70.010999999999996</v>
      </c>
      <c r="H1287" t="s">
        <v>1502</v>
      </c>
      <c r="I1287">
        <v>2.4205000000000001</v>
      </c>
      <c r="J1287">
        <v>0.94693245095237299</v>
      </c>
      <c r="L1287" s="1">
        <v>41918</v>
      </c>
      <c r="M1287">
        <v>15.46</v>
      </c>
      <c r="O1287" s="1">
        <v>41981</v>
      </c>
      <c r="P1287">
        <v>2.3769999999999998</v>
      </c>
      <c r="Q1287">
        <v>0.85</v>
      </c>
      <c r="R1287">
        <v>1.5269999999999999</v>
      </c>
      <c r="T1287" t="s">
        <v>1458</v>
      </c>
      <c r="U1287">
        <v>1967.9</v>
      </c>
      <c r="V1287">
        <v>16.195757204235399</v>
      </c>
      <c r="W1287">
        <v>12.61581</v>
      </c>
      <c r="Y1287" s="1">
        <v>41904</v>
      </c>
      <c r="Z1287">
        <v>332.51299999999998</v>
      </c>
      <c r="AB1287" s="1">
        <v>41949</v>
      </c>
      <c r="AC1287">
        <v>14.25</v>
      </c>
    </row>
    <row r="1288" spans="2:29" x14ac:dyDescent="0.45">
      <c r="B1288" s="1">
        <v>41922</v>
      </c>
      <c r="C1288">
        <v>5.07</v>
      </c>
      <c r="E1288" s="1">
        <v>41970</v>
      </c>
      <c r="F1288">
        <v>68.25</v>
      </c>
      <c r="H1288" t="s">
        <v>1501</v>
      </c>
      <c r="I1288">
        <v>2.3525</v>
      </c>
      <c r="J1288">
        <v>0.93754998977832404</v>
      </c>
      <c r="L1288" s="1">
        <v>41915</v>
      </c>
      <c r="M1288">
        <v>14.55</v>
      </c>
      <c r="O1288" s="1">
        <v>41978</v>
      </c>
      <c r="P1288">
        <v>2.4205000000000001</v>
      </c>
      <c r="Q1288">
        <v>0.85650000000000004</v>
      </c>
      <c r="R1288">
        <v>1.5640000000000001</v>
      </c>
      <c r="T1288" t="s">
        <v>1457</v>
      </c>
      <c r="U1288">
        <v>1946.17</v>
      </c>
      <c r="V1288">
        <v>9.5396177308362908</v>
      </c>
      <c r="W1288">
        <v>13.88588</v>
      </c>
      <c r="Y1288" s="1">
        <v>41901</v>
      </c>
      <c r="Z1288">
        <v>323.04700000000003</v>
      </c>
      <c r="AB1288" s="1">
        <v>41948</v>
      </c>
      <c r="AC1288">
        <v>14.63</v>
      </c>
    </row>
    <row r="1289" spans="2:29" x14ac:dyDescent="0.45">
      <c r="B1289" s="1">
        <v>41921</v>
      </c>
      <c r="C1289">
        <v>5</v>
      </c>
      <c r="E1289" s="1">
        <v>41969</v>
      </c>
      <c r="F1289">
        <v>69.360799999999998</v>
      </c>
      <c r="H1289" t="s">
        <v>1500</v>
      </c>
      <c r="I1289">
        <v>2.4095</v>
      </c>
      <c r="J1289">
        <v>1.0440881109050799</v>
      </c>
      <c r="L1289" s="1">
        <v>41914</v>
      </c>
      <c r="M1289">
        <v>16.16</v>
      </c>
      <c r="O1289" s="1">
        <v>41977</v>
      </c>
      <c r="P1289">
        <v>2.3525</v>
      </c>
      <c r="Q1289">
        <v>0.751</v>
      </c>
      <c r="R1289">
        <v>1.6014999999999999</v>
      </c>
      <c r="T1289" t="s">
        <v>1456</v>
      </c>
      <c r="U1289">
        <v>1946.16</v>
      </c>
      <c r="V1289">
        <v>14.403863027472299</v>
      </c>
      <c r="W1289">
        <v>14.52913</v>
      </c>
      <c r="Y1289" s="1">
        <v>41900</v>
      </c>
      <c r="Z1289">
        <v>326.26499999999999</v>
      </c>
      <c r="AB1289" s="1">
        <v>41947</v>
      </c>
      <c r="AC1289">
        <v>14.06</v>
      </c>
    </row>
    <row r="1290" spans="2:29" x14ac:dyDescent="0.45">
      <c r="B1290" s="1">
        <v>41920</v>
      </c>
      <c r="C1290">
        <v>5</v>
      </c>
      <c r="E1290" s="1">
        <v>41968</v>
      </c>
      <c r="F1290">
        <v>68.150000000000006</v>
      </c>
      <c r="H1290" t="s">
        <v>1499</v>
      </c>
      <c r="I1290">
        <v>2.4215</v>
      </c>
      <c r="J1290">
        <v>1.0284486618203199</v>
      </c>
      <c r="L1290" s="1">
        <v>41913</v>
      </c>
      <c r="M1290">
        <v>16.71</v>
      </c>
      <c r="O1290" s="1">
        <v>41976</v>
      </c>
      <c r="P1290">
        <v>2.4095</v>
      </c>
      <c r="Q1290">
        <v>0.76500000000000001</v>
      </c>
      <c r="R1290">
        <v>1.6445000000000001</v>
      </c>
      <c r="T1290" t="s">
        <v>1455</v>
      </c>
      <c r="U1290">
        <v>1972.29</v>
      </c>
      <c r="V1290">
        <v>16.391375019961401</v>
      </c>
      <c r="W1290">
        <v>13.629810000000001</v>
      </c>
      <c r="Y1290" s="1">
        <v>41899</v>
      </c>
      <c r="Z1290">
        <v>332.71899999999999</v>
      </c>
      <c r="AB1290" s="1">
        <v>41946</v>
      </c>
      <c r="AC1290">
        <v>13.94</v>
      </c>
    </row>
    <row r="1291" spans="2:29" x14ac:dyDescent="0.45">
      <c r="B1291" s="1">
        <v>41919</v>
      </c>
      <c r="C1291">
        <v>4.95</v>
      </c>
      <c r="E1291" s="1">
        <v>41967</v>
      </c>
      <c r="F1291">
        <v>68.599999999999994</v>
      </c>
      <c r="H1291" t="s">
        <v>1498</v>
      </c>
      <c r="I1291">
        <v>2.3660999999999999</v>
      </c>
      <c r="J1291">
        <v>0.91687911780488995</v>
      </c>
      <c r="L1291" s="1">
        <v>41912</v>
      </c>
      <c r="M1291">
        <v>16.309999999999999</v>
      </c>
      <c r="O1291" s="1">
        <v>41975</v>
      </c>
      <c r="P1291">
        <v>2.4215</v>
      </c>
      <c r="Q1291">
        <v>0.74099999999999999</v>
      </c>
      <c r="R1291">
        <v>1.6805000000000001</v>
      </c>
      <c r="T1291" t="s">
        <v>1454</v>
      </c>
      <c r="U1291">
        <v>1977.8</v>
      </c>
      <c r="V1291">
        <v>18.721982765938201</v>
      </c>
      <c r="W1291">
        <v>12.988810000000001</v>
      </c>
      <c r="Y1291" s="1">
        <v>41898</v>
      </c>
      <c r="Z1291">
        <v>340.70800000000003</v>
      </c>
      <c r="AB1291" s="1">
        <v>41943</v>
      </c>
      <c r="AC1291">
        <v>14.5</v>
      </c>
    </row>
    <row r="1292" spans="2:29" x14ac:dyDescent="0.45">
      <c r="B1292" s="1">
        <v>41918</v>
      </c>
      <c r="C1292">
        <v>4.83</v>
      </c>
      <c r="E1292" s="1">
        <v>41964</v>
      </c>
      <c r="F1292">
        <v>70.099999999999994</v>
      </c>
      <c r="H1292" t="s">
        <v>1497</v>
      </c>
      <c r="I1292">
        <v>2.2999999999999998</v>
      </c>
      <c r="J1292">
        <v>0.549866271621265</v>
      </c>
      <c r="L1292" s="1">
        <v>41911</v>
      </c>
      <c r="M1292">
        <v>15.98</v>
      </c>
      <c r="O1292" s="1">
        <v>41974</v>
      </c>
      <c r="P1292">
        <v>2.3660999999999999</v>
      </c>
      <c r="Q1292">
        <v>0.70650000000000002</v>
      </c>
      <c r="R1292">
        <v>1.6596</v>
      </c>
      <c r="T1292" t="s">
        <v>1453</v>
      </c>
      <c r="U1292">
        <v>1982.85</v>
      </c>
      <c r="V1292">
        <v>19.187435014906701</v>
      </c>
      <c r="W1292">
        <v>12.17581</v>
      </c>
      <c r="Y1292" s="1">
        <v>41897</v>
      </c>
      <c r="Z1292">
        <v>343.60899999999998</v>
      </c>
      <c r="AB1292" s="1">
        <v>41942</v>
      </c>
      <c r="AC1292">
        <v>14.19</v>
      </c>
    </row>
    <row r="1293" spans="2:29" x14ac:dyDescent="0.45">
      <c r="B1293" s="1">
        <v>41915</v>
      </c>
      <c r="C1293">
        <v>4.78</v>
      </c>
      <c r="E1293" s="1">
        <v>41963</v>
      </c>
      <c r="F1293">
        <v>72.043800000000005</v>
      </c>
      <c r="H1293" t="s">
        <v>1496</v>
      </c>
      <c r="I1293">
        <v>2.3730000000000002</v>
      </c>
      <c r="J1293">
        <v>0.36642643645530398</v>
      </c>
      <c r="L1293" s="1">
        <v>41908</v>
      </c>
      <c r="M1293">
        <v>14.85</v>
      </c>
      <c r="O1293" s="1">
        <v>41971</v>
      </c>
      <c r="P1293">
        <v>2.2999999999999998</v>
      </c>
      <c r="Q1293">
        <v>0.6915</v>
      </c>
      <c r="R1293">
        <v>1.6085</v>
      </c>
      <c r="T1293" t="s">
        <v>1452</v>
      </c>
      <c r="U1293">
        <v>1965.99</v>
      </c>
      <c r="V1293">
        <v>16.128274126847199</v>
      </c>
      <c r="W1293">
        <v>12.87738</v>
      </c>
      <c r="Y1293" s="1">
        <v>41894</v>
      </c>
      <c r="Z1293">
        <v>335.67200000000003</v>
      </c>
      <c r="AB1293" s="1">
        <v>41941</v>
      </c>
      <c r="AC1293">
        <v>14.06</v>
      </c>
    </row>
    <row r="1294" spans="2:29" x14ac:dyDescent="0.45">
      <c r="B1294" s="1">
        <v>41914</v>
      </c>
      <c r="C1294">
        <v>4.8499999999999996</v>
      </c>
      <c r="E1294" s="1">
        <v>41962</v>
      </c>
      <c r="F1294">
        <v>70.7</v>
      </c>
      <c r="H1294" t="s">
        <v>1495</v>
      </c>
      <c r="I1294">
        <v>2.3740000000000001</v>
      </c>
      <c r="J1294">
        <v>0.34249574206598998</v>
      </c>
      <c r="L1294" s="1">
        <v>41907</v>
      </c>
      <c r="M1294">
        <v>15.64</v>
      </c>
      <c r="O1294" s="1">
        <v>41970</v>
      </c>
      <c r="P1294">
        <v>2.3730000000000002</v>
      </c>
      <c r="Q1294">
        <v>0.70350000000000001</v>
      </c>
      <c r="R1294">
        <v>1.6695</v>
      </c>
      <c r="T1294" t="s">
        <v>1451</v>
      </c>
      <c r="U1294">
        <v>1998.3</v>
      </c>
      <c r="V1294">
        <v>11.3554185886541</v>
      </c>
      <c r="W1294">
        <v>10.711690000000001</v>
      </c>
      <c r="Y1294" s="1">
        <v>41893</v>
      </c>
      <c r="Z1294">
        <v>330.35599999999999</v>
      </c>
      <c r="AB1294" s="1">
        <v>41940</v>
      </c>
      <c r="AC1294">
        <v>14.13</v>
      </c>
    </row>
    <row r="1295" spans="2:29" x14ac:dyDescent="0.45">
      <c r="B1295" s="1">
        <v>41913</v>
      </c>
      <c r="C1295">
        <v>4.78</v>
      </c>
      <c r="E1295" s="1">
        <v>41961</v>
      </c>
      <c r="F1295">
        <v>72.156999999999996</v>
      </c>
      <c r="H1295" t="s">
        <v>1494</v>
      </c>
      <c r="I1295">
        <v>2.3820000000000001</v>
      </c>
      <c r="J1295">
        <v>0.31397982950077102</v>
      </c>
      <c r="L1295" s="1">
        <v>41906</v>
      </c>
      <c r="M1295">
        <v>13.27</v>
      </c>
      <c r="O1295" s="1">
        <v>41969</v>
      </c>
      <c r="P1295">
        <v>2.3740000000000001</v>
      </c>
      <c r="Q1295">
        <v>0.71099999999999997</v>
      </c>
      <c r="R1295">
        <v>1.663</v>
      </c>
      <c r="T1295" t="s">
        <v>1450</v>
      </c>
      <c r="U1295">
        <v>1982.77</v>
      </c>
      <c r="V1295">
        <v>9.3124893439635201</v>
      </c>
      <c r="W1295">
        <v>12.023630000000001</v>
      </c>
      <c r="Y1295" s="1">
        <v>41892</v>
      </c>
      <c r="Z1295">
        <v>327.89400000000001</v>
      </c>
      <c r="AB1295" s="1">
        <v>41939</v>
      </c>
      <c r="AC1295">
        <v>14.5</v>
      </c>
    </row>
    <row r="1296" spans="2:29" x14ac:dyDescent="0.45">
      <c r="B1296" s="1">
        <v>41912</v>
      </c>
      <c r="C1296">
        <v>4.84</v>
      </c>
      <c r="E1296" s="1">
        <v>41960</v>
      </c>
      <c r="F1296">
        <v>73</v>
      </c>
      <c r="H1296" t="s">
        <v>1493</v>
      </c>
      <c r="I1296">
        <v>2.4304999999999999</v>
      </c>
      <c r="J1296">
        <v>0.51955710305349001</v>
      </c>
      <c r="L1296" s="1">
        <v>41905</v>
      </c>
      <c r="M1296">
        <v>14.93</v>
      </c>
      <c r="O1296" s="1">
        <v>41968</v>
      </c>
      <c r="P1296">
        <v>2.3820000000000001</v>
      </c>
      <c r="Q1296">
        <v>0.71</v>
      </c>
      <c r="R1296">
        <v>1.6719999999999999</v>
      </c>
      <c r="T1296" t="s">
        <v>1449</v>
      </c>
      <c r="U1296">
        <v>1994.29</v>
      </c>
      <c r="V1296">
        <v>8.7857120803681106</v>
      </c>
      <c r="W1296">
        <v>10.78688</v>
      </c>
      <c r="Y1296" s="1">
        <v>41891</v>
      </c>
      <c r="Z1296">
        <v>331.93799999999999</v>
      </c>
      <c r="AB1296" s="1">
        <v>41936</v>
      </c>
      <c r="AC1296">
        <v>14.5</v>
      </c>
    </row>
    <row r="1297" spans="2:29" x14ac:dyDescent="0.45">
      <c r="B1297" s="1">
        <v>41911</v>
      </c>
      <c r="C1297">
        <v>4.82</v>
      </c>
      <c r="E1297" s="1">
        <v>41957</v>
      </c>
      <c r="F1297">
        <v>70.900000000000006</v>
      </c>
      <c r="H1297" t="s">
        <v>1492</v>
      </c>
      <c r="I1297">
        <v>2.4319999999999999</v>
      </c>
      <c r="J1297">
        <v>0.56228106850577997</v>
      </c>
      <c r="L1297" s="1">
        <v>41904</v>
      </c>
      <c r="M1297">
        <v>13.69</v>
      </c>
      <c r="O1297" s="1">
        <v>41967</v>
      </c>
      <c r="P1297">
        <v>2.4304999999999999</v>
      </c>
      <c r="Q1297">
        <v>0.72199999999999998</v>
      </c>
      <c r="R1297">
        <v>1.7084999999999999</v>
      </c>
      <c r="T1297" t="s">
        <v>1448</v>
      </c>
      <c r="U1297">
        <v>2010.4</v>
      </c>
      <c r="V1297">
        <v>5.74324746469446</v>
      </c>
      <c r="W1297">
        <v>8.9263130000000004</v>
      </c>
      <c r="Y1297" s="1">
        <v>41890</v>
      </c>
      <c r="Z1297">
        <v>318.87799999999999</v>
      </c>
      <c r="AB1297" s="1">
        <v>41935</v>
      </c>
      <c r="AC1297">
        <v>14.13</v>
      </c>
    </row>
    <row r="1298" spans="2:29" x14ac:dyDescent="0.45">
      <c r="B1298" s="1">
        <v>41908</v>
      </c>
      <c r="C1298">
        <v>5.08</v>
      </c>
      <c r="E1298" s="1">
        <v>41956</v>
      </c>
      <c r="F1298">
        <v>71.8</v>
      </c>
      <c r="H1298" t="s">
        <v>1491</v>
      </c>
      <c r="I1298">
        <v>2.46</v>
      </c>
      <c r="J1298">
        <v>0.53638195346227102</v>
      </c>
      <c r="L1298" s="1">
        <v>41901</v>
      </c>
      <c r="M1298">
        <v>12.11</v>
      </c>
      <c r="O1298" s="1">
        <v>41964</v>
      </c>
      <c r="P1298">
        <v>2.4319999999999999</v>
      </c>
      <c r="Q1298">
        <v>0.71750000000000003</v>
      </c>
      <c r="R1298">
        <v>1.7144999999999999</v>
      </c>
      <c r="T1298" t="s">
        <v>1447</v>
      </c>
      <c r="U1298">
        <v>2011.36</v>
      </c>
      <c r="V1298">
        <v>5.8771719465533199</v>
      </c>
      <c r="W1298">
        <v>9.2493750000000006</v>
      </c>
      <c r="Y1298" s="1">
        <v>41887</v>
      </c>
      <c r="Z1298">
        <v>315.06</v>
      </c>
      <c r="AB1298" s="1">
        <v>41934</v>
      </c>
      <c r="AC1298">
        <v>13.31</v>
      </c>
    </row>
    <row r="1299" spans="2:29" x14ac:dyDescent="0.45">
      <c r="B1299" s="1">
        <v>41907</v>
      </c>
      <c r="C1299">
        <v>4.95</v>
      </c>
      <c r="E1299" s="1">
        <v>41955</v>
      </c>
      <c r="F1299">
        <v>72.3</v>
      </c>
      <c r="H1299" t="s">
        <v>1490</v>
      </c>
      <c r="I1299">
        <v>2.48</v>
      </c>
      <c r="J1299">
        <v>0.51365124354955305</v>
      </c>
      <c r="L1299" s="1">
        <v>41900</v>
      </c>
      <c r="M1299">
        <v>12.03</v>
      </c>
      <c r="O1299" s="1">
        <v>41963</v>
      </c>
      <c r="P1299">
        <v>2.46</v>
      </c>
      <c r="Q1299">
        <v>0.72550000000000003</v>
      </c>
      <c r="R1299">
        <v>1.7344999999999999</v>
      </c>
      <c r="T1299" t="s">
        <v>1446</v>
      </c>
      <c r="U1299">
        <v>2001.57</v>
      </c>
      <c r="V1299">
        <v>8.95283543033573</v>
      </c>
      <c r="W1299">
        <v>9.9681879999999996</v>
      </c>
      <c r="Y1299" s="1">
        <v>41886</v>
      </c>
      <c r="Z1299">
        <v>316.34899999999999</v>
      </c>
      <c r="AB1299" s="1">
        <v>41933</v>
      </c>
      <c r="AC1299">
        <v>14</v>
      </c>
    </row>
    <row r="1300" spans="2:29" x14ac:dyDescent="0.45">
      <c r="B1300" s="1">
        <v>41906</v>
      </c>
      <c r="C1300">
        <v>4.6900000000000004</v>
      </c>
      <c r="E1300" s="1">
        <v>41954</v>
      </c>
      <c r="F1300">
        <v>71</v>
      </c>
      <c r="H1300" t="s">
        <v>1489</v>
      </c>
      <c r="I1300">
        <v>2.4359999999999999</v>
      </c>
      <c r="J1300">
        <v>0.37861493191191897</v>
      </c>
      <c r="L1300" s="1">
        <v>41899</v>
      </c>
      <c r="M1300">
        <v>12.65</v>
      </c>
      <c r="O1300" s="1">
        <v>41962</v>
      </c>
      <c r="P1300">
        <v>2.48</v>
      </c>
      <c r="Q1300">
        <v>0.73399999999999999</v>
      </c>
      <c r="R1300">
        <v>1.746</v>
      </c>
      <c r="T1300" t="s">
        <v>1445</v>
      </c>
      <c r="U1300">
        <v>1998.98</v>
      </c>
      <c r="V1300">
        <v>8.9278072962581696</v>
      </c>
      <c r="W1300">
        <v>10.496130000000001</v>
      </c>
      <c r="Y1300" s="1">
        <v>41885</v>
      </c>
      <c r="Z1300">
        <v>312.36500000000001</v>
      </c>
      <c r="AB1300" s="1">
        <v>41932</v>
      </c>
      <c r="AC1300">
        <v>14.25</v>
      </c>
    </row>
    <row r="1301" spans="2:29" x14ac:dyDescent="0.45">
      <c r="B1301" s="1">
        <v>41905</v>
      </c>
      <c r="C1301">
        <v>4.5999999999999996</v>
      </c>
      <c r="E1301" s="1">
        <v>41953</v>
      </c>
      <c r="F1301">
        <v>73.5</v>
      </c>
      <c r="H1301" t="s">
        <v>1488</v>
      </c>
      <c r="I1301">
        <v>2.464</v>
      </c>
      <c r="J1301">
        <v>0.38947520246266298</v>
      </c>
      <c r="L1301" s="1">
        <v>41898</v>
      </c>
      <c r="M1301">
        <v>12.73</v>
      </c>
      <c r="O1301" s="1">
        <v>41961</v>
      </c>
      <c r="P1301">
        <v>2.4359999999999999</v>
      </c>
      <c r="Q1301">
        <v>0.71899999999999997</v>
      </c>
      <c r="R1301">
        <v>1.7170000000000001</v>
      </c>
      <c r="T1301" t="s">
        <v>1444</v>
      </c>
      <c r="U1301">
        <v>1984.13</v>
      </c>
      <c r="V1301">
        <v>6.5243202600129599</v>
      </c>
      <c r="W1301">
        <v>11.694879999999999</v>
      </c>
      <c r="Y1301" s="1">
        <v>41884</v>
      </c>
      <c r="Z1301">
        <v>309.90499999999997</v>
      </c>
      <c r="AB1301" s="1">
        <v>41929</v>
      </c>
      <c r="AC1301">
        <v>15.63</v>
      </c>
    </row>
    <row r="1302" spans="2:29" x14ac:dyDescent="0.45">
      <c r="B1302" s="1">
        <v>41904</v>
      </c>
      <c r="C1302">
        <v>4.5</v>
      </c>
      <c r="E1302" s="1">
        <v>41950</v>
      </c>
      <c r="F1302">
        <v>70.599999999999994</v>
      </c>
      <c r="H1302" t="s">
        <v>1487</v>
      </c>
      <c r="I1302">
        <v>2.4487999999999999</v>
      </c>
      <c r="J1302">
        <v>0.326958101291279</v>
      </c>
      <c r="L1302" s="1">
        <v>41897</v>
      </c>
      <c r="M1302">
        <v>14.12</v>
      </c>
      <c r="O1302" s="1">
        <v>41960</v>
      </c>
      <c r="P1302">
        <v>2.464</v>
      </c>
      <c r="Q1302">
        <v>0.72199999999999998</v>
      </c>
      <c r="R1302">
        <v>1.742</v>
      </c>
      <c r="T1302" t="s">
        <v>1443</v>
      </c>
      <c r="U1302">
        <v>1985.54</v>
      </c>
      <c r="V1302">
        <v>8.1585927029581295</v>
      </c>
      <c r="W1302">
        <v>10.945499999999999</v>
      </c>
      <c r="Y1302" s="1">
        <v>41880</v>
      </c>
      <c r="Z1302">
        <v>311.16899999999998</v>
      </c>
      <c r="AB1302" s="1">
        <v>41928</v>
      </c>
      <c r="AC1302">
        <v>16.5</v>
      </c>
    </row>
    <row r="1303" spans="2:29" x14ac:dyDescent="0.45">
      <c r="B1303" s="1">
        <v>41901</v>
      </c>
      <c r="C1303">
        <v>4.67</v>
      </c>
      <c r="E1303" s="1">
        <v>41949</v>
      </c>
      <c r="F1303">
        <v>74.7</v>
      </c>
      <c r="H1303" t="s">
        <v>1486</v>
      </c>
      <c r="I1303">
        <v>2.4620000000000002</v>
      </c>
      <c r="J1303">
        <v>0.62878719240561198</v>
      </c>
      <c r="L1303" s="1">
        <v>41894</v>
      </c>
      <c r="M1303">
        <v>13.31</v>
      </c>
      <c r="O1303" s="1">
        <v>41957</v>
      </c>
      <c r="P1303">
        <v>2.4487999999999999</v>
      </c>
      <c r="Q1303">
        <v>0.72899999999999998</v>
      </c>
      <c r="R1303">
        <v>1.7198</v>
      </c>
      <c r="T1303" t="s">
        <v>1442</v>
      </c>
      <c r="U1303">
        <v>1997.45</v>
      </c>
      <c r="V1303">
        <v>7.2142651031050002</v>
      </c>
      <c r="W1303">
        <v>10.137689999999999</v>
      </c>
      <c r="Y1303" s="1">
        <v>41879</v>
      </c>
      <c r="Z1303">
        <v>309.03800000000001</v>
      </c>
      <c r="AB1303" s="1">
        <v>41927</v>
      </c>
      <c r="AC1303">
        <v>15.63</v>
      </c>
    </row>
    <row r="1304" spans="2:29" x14ac:dyDescent="0.45">
      <c r="B1304" s="1">
        <v>41900</v>
      </c>
      <c r="C1304">
        <v>4.8099999999999996</v>
      </c>
      <c r="E1304" s="1">
        <v>41948</v>
      </c>
      <c r="F1304">
        <v>73.678799999999995</v>
      </c>
      <c r="H1304" t="s">
        <v>1485</v>
      </c>
      <c r="I1304">
        <v>2.5009999999999999</v>
      </c>
      <c r="J1304">
        <v>0.98829820061220897</v>
      </c>
      <c r="L1304" s="1">
        <v>41893</v>
      </c>
      <c r="M1304">
        <v>12.8</v>
      </c>
      <c r="O1304" s="1">
        <v>41956</v>
      </c>
      <c r="P1304">
        <v>2.4620000000000002</v>
      </c>
      <c r="Q1304">
        <v>0.73599999999999999</v>
      </c>
      <c r="R1304">
        <v>1.726</v>
      </c>
      <c r="T1304" t="s">
        <v>1441</v>
      </c>
      <c r="U1304">
        <v>1995.69</v>
      </c>
      <c r="V1304">
        <v>8.8723910813822293</v>
      </c>
      <c r="W1304">
        <v>10.259869999999999</v>
      </c>
      <c r="Y1304" s="1">
        <v>41878</v>
      </c>
      <c r="Z1304">
        <v>307.755</v>
      </c>
      <c r="AB1304" s="1">
        <v>41926</v>
      </c>
      <c r="AC1304">
        <v>14.75</v>
      </c>
    </row>
    <row r="1305" spans="2:29" x14ac:dyDescent="0.45">
      <c r="B1305" s="1">
        <v>41899</v>
      </c>
      <c r="C1305">
        <v>4.6900000000000004</v>
      </c>
      <c r="E1305" s="1">
        <v>41947</v>
      </c>
      <c r="F1305">
        <v>73.599999999999994</v>
      </c>
      <c r="H1305" t="s">
        <v>1484</v>
      </c>
      <c r="I1305">
        <v>2.4940000000000002</v>
      </c>
      <c r="J1305">
        <v>1.0587476879156199</v>
      </c>
      <c r="L1305" s="1">
        <v>41892</v>
      </c>
      <c r="M1305">
        <v>12.88</v>
      </c>
      <c r="O1305" s="1">
        <v>41955</v>
      </c>
      <c r="P1305">
        <v>2.5009999999999999</v>
      </c>
      <c r="Q1305">
        <v>0.75349999999999995</v>
      </c>
      <c r="R1305">
        <v>1.7475000000000001</v>
      </c>
      <c r="T1305" t="s">
        <v>1440</v>
      </c>
      <c r="U1305">
        <v>1988.44</v>
      </c>
      <c r="V1305">
        <v>7.8281222550926</v>
      </c>
      <c r="W1305">
        <v>10.74431</v>
      </c>
      <c r="Y1305" s="1">
        <v>41877</v>
      </c>
      <c r="Z1305">
        <v>307.38600000000002</v>
      </c>
      <c r="AB1305" s="1">
        <v>41922</v>
      </c>
      <c r="AC1305">
        <v>13.63</v>
      </c>
    </row>
    <row r="1306" spans="2:29" x14ac:dyDescent="0.45">
      <c r="B1306" s="1">
        <v>41898</v>
      </c>
      <c r="C1306">
        <v>4.95</v>
      </c>
      <c r="E1306" s="1">
        <v>41946</v>
      </c>
      <c r="F1306">
        <v>72.8</v>
      </c>
      <c r="H1306" t="s">
        <v>1483</v>
      </c>
      <c r="I1306">
        <v>2.4940000000000002</v>
      </c>
      <c r="J1306">
        <v>1.0640016838959101</v>
      </c>
      <c r="L1306" s="1">
        <v>41891</v>
      </c>
      <c r="M1306">
        <v>13.5</v>
      </c>
      <c r="O1306" s="1">
        <v>41954</v>
      </c>
      <c r="P1306">
        <v>2.4940000000000002</v>
      </c>
      <c r="Q1306">
        <v>0.751</v>
      </c>
      <c r="R1306">
        <v>1.7430000000000001</v>
      </c>
      <c r="T1306" t="s">
        <v>1439</v>
      </c>
      <c r="U1306">
        <v>2001.54</v>
      </c>
      <c r="V1306">
        <v>5.7113260180714196</v>
      </c>
      <c r="W1306">
        <v>9.8118750000000006</v>
      </c>
      <c r="Y1306" s="1">
        <v>41876</v>
      </c>
      <c r="Z1306">
        <v>307.68799999999999</v>
      </c>
      <c r="AB1306" s="1">
        <v>41921</v>
      </c>
      <c r="AC1306">
        <v>13.75</v>
      </c>
    </row>
    <row r="1307" spans="2:29" x14ac:dyDescent="0.45">
      <c r="B1307" s="1">
        <v>41897</v>
      </c>
      <c r="C1307">
        <v>4.93</v>
      </c>
      <c r="E1307" s="1">
        <v>41943</v>
      </c>
      <c r="F1307">
        <v>74.400000000000006</v>
      </c>
      <c r="H1307" t="s">
        <v>1482</v>
      </c>
      <c r="I1307">
        <v>2.4380000000000002</v>
      </c>
      <c r="J1307">
        <v>0.91034517263142001</v>
      </c>
      <c r="L1307" s="1">
        <v>41890</v>
      </c>
      <c r="M1307">
        <v>12.66</v>
      </c>
      <c r="O1307" s="1">
        <v>41953</v>
      </c>
      <c r="P1307">
        <v>2.4940000000000002</v>
      </c>
      <c r="Q1307">
        <v>0.747</v>
      </c>
      <c r="R1307">
        <v>1.7470000000000001</v>
      </c>
      <c r="T1307" t="s">
        <v>1438</v>
      </c>
      <c r="U1307">
        <v>2007.71</v>
      </c>
      <c r="V1307">
        <v>4.8662986452733197</v>
      </c>
      <c r="W1307">
        <v>9.1753129999999992</v>
      </c>
      <c r="Y1307" s="1">
        <v>41873</v>
      </c>
      <c r="Z1307">
        <v>312.904</v>
      </c>
      <c r="AB1307" s="1">
        <v>41920</v>
      </c>
      <c r="AC1307">
        <v>14.75</v>
      </c>
    </row>
    <row r="1308" spans="2:29" x14ac:dyDescent="0.45">
      <c r="B1308" s="1">
        <v>41894</v>
      </c>
      <c r="C1308">
        <v>4.83</v>
      </c>
      <c r="E1308" s="1">
        <v>41942</v>
      </c>
      <c r="F1308">
        <v>74.400000000000006</v>
      </c>
      <c r="H1308" t="s">
        <v>1481</v>
      </c>
      <c r="I1308">
        <v>2.5289999999999999</v>
      </c>
      <c r="J1308">
        <v>0.32456637739194999</v>
      </c>
      <c r="L1308" s="1">
        <v>41887</v>
      </c>
      <c r="M1308">
        <v>12.09</v>
      </c>
      <c r="O1308" s="1">
        <v>41950</v>
      </c>
      <c r="P1308">
        <v>2.4380000000000002</v>
      </c>
      <c r="Q1308">
        <v>0.71699999999999997</v>
      </c>
      <c r="R1308">
        <v>1.7210000000000001</v>
      </c>
      <c r="T1308" t="s">
        <v>1437</v>
      </c>
      <c r="U1308">
        <v>1997.65</v>
      </c>
      <c r="V1308">
        <v>3.50790318205128</v>
      </c>
      <c r="W1308">
        <v>10.2125</v>
      </c>
      <c r="Y1308" s="1">
        <v>41872</v>
      </c>
      <c r="Z1308">
        <v>307.12799999999999</v>
      </c>
      <c r="AB1308" s="1">
        <v>41919</v>
      </c>
      <c r="AC1308">
        <v>16.13</v>
      </c>
    </row>
    <row r="1309" spans="2:29" x14ac:dyDescent="0.45">
      <c r="B1309" s="1">
        <v>41893</v>
      </c>
      <c r="C1309">
        <v>4.84</v>
      </c>
      <c r="E1309" s="1">
        <v>41941</v>
      </c>
      <c r="F1309">
        <v>77</v>
      </c>
      <c r="H1309" t="s">
        <v>1480</v>
      </c>
      <c r="I1309">
        <v>2.4900000000000002</v>
      </c>
      <c r="J1309">
        <v>0.27869263236284902</v>
      </c>
      <c r="L1309" s="1">
        <v>41886</v>
      </c>
      <c r="M1309">
        <v>12.64</v>
      </c>
      <c r="O1309" s="1">
        <v>41949</v>
      </c>
      <c r="P1309">
        <v>2.5289999999999999</v>
      </c>
      <c r="Q1309">
        <v>0.76100000000000001</v>
      </c>
      <c r="R1309">
        <v>1.768</v>
      </c>
      <c r="T1309" t="s">
        <v>1436</v>
      </c>
      <c r="U1309">
        <v>2000.72</v>
      </c>
      <c r="V1309">
        <v>3.57301106009086</v>
      </c>
      <c r="W1309">
        <v>9.9646880000000007</v>
      </c>
      <c r="Y1309" s="1">
        <v>41871</v>
      </c>
      <c r="Z1309">
        <v>313.65199999999999</v>
      </c>
      <c r="AB1309" s="1">
        <v>41918</v>
      </c>
      <c r="AC1309">
        <v>15.63</v>
      </c>
    </row>
    <row r="1310" spans="2:29" x14ac:dyDescent="0.45">
      <c r="B1310" s="1">
        <v>41892</v>
      </c>
      <c r="C1310">
        <v>4.8099999999999996</v>
      </c>
      <c r="E1310" s="1">
        <v>41940</v>
      </c>
      <c r="F1310">
        <v>77.2</v>
      </c>
      <c r="H1310" t="s">
        <v>1479</v>
      </c>
      <c r="I1310">
        <v>2.4754999999999998</v>
      </c>
      <c r="J1310">
        <v>0.31106805257585202</v>
      </c>
      <c r="L1310" s="1">
        <v>41885</v>
      </c>
      <c r="M1310">
        <v>12.36</v>
      </c>
      <c r="O1310" s="1">
        <v>41948</v>
      </c>
      <c r="P1310">
        <v>2.4900000000000002</v>
      </c>
      <c r="Q1310">
        <v>0.73750000000000004</v>
      </c>
      <c r="R1310">
        <v>1.7524999999999999</v>
      </c>
      <c r="T1310" t="s">
        <v>1435</v>
      </c>
      <c r="U1310">
        <v>2002.28</v>
      </c>
      <c r="V1310">
        <v>3.4619631783965299</v>
      </c>
      <c r="W1310">
        <v>9.7261249999999997</v>
      </c>
      <c r="Y1310" s="1">
        <v>41870</v>
      </c>
      <c r="Z1310">
        <v>313.34100000000001</v>
      </c>
      <c r="AB1310" s="1">
        <v>41915</v>
      </c>
      <c r="AC1310">
        <v>15.75</v>
      </c>
    </row>
    <row r="1311" spans="2:29" x14ac:dyDescent="0.45">
      <c r="B1311" s="1">
        <v>41891</v>
      </c>
      <c r="C1311">
        <v>4.71</v>
      </c>
      <c r="E1311" s="1">
        <v>41939</v>
      </c>
      <c r="F1311">
        <v>81.6267</v>
      </c>
      <c r="H1311" t="s">
        <v>1478</v>
      </c>
      <c r="I1311">
        <v>2.4830000000000001</v>
      </c>
      <c r="J1311">
        <v>0.29662827466937902</v>
      </c>
      <c r="L1311" s="1">
        <v>41884</v>
      </c>
      <c r="M1311">
        <v>12.25</v>
      </c>
      <c r="O1311" s="1">
        <v>41947</v>
      </c>
      <c r="P1311">
        <v>2.4754999999999998</v>
      </c>
      <c r="Q1311">
        <v>0.72050000000000003</v>
      </c>
      <c r="R1311">
        <v>1.7549999999999999</v>
      </c>
      <c r="T1311" t="s">
        <v>1433</v>
      </c>
      <c r="U1311">
        <v>2003.37</v>
      </c>
      <c r="V1311">
        <v>3.36949495166205</v>
      </c>
      <c r="W1311">
        <v>9.2656880000000008</v>
      </c>
      <c r="Y1311" s="1">
        <v>41869</v>
      </c>
      <c r="Z1311">
        <v>313.90100000000001</v>
      </c>
      <c r="AB1311" s="1">
        <v>41914</v>
      </c>
      <c r="AC1311">
        <v>15</v>
      </c>
    </row>
    <row r="1312" spans="2:29" x14ac:dyDescent="0.45">
      <c r="B1312" s="1">
        <v>41890</v>
      </c>
      <c r="C1312">
        <v>4.7</v>
      </c>
      <c r="E1312" s="1">
        <v>41936</v>
      </c>
      <c r="F1312">
        <v>83.5</v>
      </c>
      <c r="H1312" t="s">
        <v>1477</v>
      </c>
      <c r="I1312">
        <v>2.4809999999999999</v>
      </c>
      <c r="J1312">
        <v>0.31009138437993899</v>
      </c>
      <c r="L1312" s="1">
        <v>41880</v>
      </c>
      <c r="M1312">
        <v>11.98</v>
      </c>
      <c r="O1312" s="1">
        <v>41946</v>
      </c>
      <c r="P1312">
        <v>2.4830000000000001</v>
      </c>
      <c r="Q1312">
        <v>0.72099999999999997</v>
      </c>
      <c r="R1312">
        <v>1.762</v>
      </c>
      <c r="T1312" t="s">
        <v>1432</v>
      </c>
      <c r="U1312">
        <v>1996.74</v>
      </c>
      <c r="V1312">
        <v>4.4061138577176404</v>
      </c>
      <c r="W1312">
        <v>9.4268129999999992</v>
      </c>
      <c r="Y1312" s="1">
        <v>41866</v>
      </c>
      <c r="Z1312">
        <v>322.44400000000002</v>
      </c>
      <c r="AB1312" s="1">
        <v>41913</v>
      </c>
      <c r="AC1312">
        <v>15.25</v>
      </c>
    </row>
    <row r="1313" spans="2:29" x14ac:dyDescent="0.45">
      <c r="B1313" s="1">
        <v>41887</v>
      </c>
      <c r="C1313">
        <v>4.59</v>
      </c>
      <c r="E1313" s="1">
        <v>41935</v>
      </c>
      <c r="F1313">
        <v>81.599999999999994</v>
      </c>
      <c r="H1313" t="s">
        <v>1476</v>
      </c>
      <c r="I1313">
        <v>2.4485000000000001</v>
      </c>
      <c r="J1313">
        <v>0.31893507698798901</v>
      </c>
      <c r="L1313" s="1">
        <v>41879</v>
      </c>
      <c r="M1313">
        <v>12.05</v>
      </c>
      <c r="O1313" s="1">
        <v>41943</v>
      </c>
      <c r="P1313">
        <v>2.4809999999999999</v>
      </c>
      <c r="Q1313">
        <v>0.70799999999999996</v>
      </c>
      <c r="R1313">
        <v>1.7729999999999999</v>
      </c>
      <c r="T1313" t="s">
        <v>1431</v>
      </c>
      <c r="U1313">
        <v>2000.12</v>
      </c>
      <c r="V1313">
        <v>4.5730318432042196</v>
      </c>
      <c r="W1313">
        <v>9.4611249999999991</v>
      </c>
      <c r="Y1313" s="1">
        <v>41865</v>
      </c>
      <c r="Z1313">
        <v>317.98</v>
      </c>
      <c r="AB1313" s="1">
        <v>41912</v>
      </c>
      <c r="AC1313">
        <v>14.88</v>
      </c>
    </row>
    <row r="1314" spans="2:29" x14ac:dyDescent="0.45">
      <c r="B1314" s="1">
        <v>41886</v>
      </c>
      <c r="C1314">
        <v>4.76</v>
      </c>
      <c r="E1314" s="1">
        <v>41934</v>
      </c>
      <c r="F1314">
        <v>79.91</v>
      </c>
      <c r="H1314" t="s">
        <v>1475</v>
      </c>
      <c r="I1314">
        <v>2.4575</v>
      </c>
      <c r="J1314">
        <v>0.285376213678251</v>
      </c>
      <c r="L1314" s="1">
        <v>41878</v>
      </c>
      <c r="M1314">
        <v>11.78</v>
      </c>
      <c r="O1314" s="1">
        <v>41942</v>
      </c>
      <c r="P1314">
        <v>2.4485000000000001</v>
      </c>
      <c r="Q1314">
        <v>0.68730000000000002</v>
      </c>
      <c r="R1314">
        <v>1.7612000000000001</v>
      </c>
      <c r="T1314" t="s">
        <v>1430</v>
      </c>
      <c r="U1314">
        <v>2000.02</v>
      </c>
      <c r="V1314">
        <v>4.6628310348583897</v>
      </c>
      <c r="W1314">
        <v>9.2793749999999999</v>
      </c>
      <c r="Y1314" s="1">
        <v>41864</v>
      </c>
      <c r="Z1314">
        <v>322.315</v>
      </c>
      <c r="AB1314" s="1">
        <v>41911</v>
      </c>
      <c r="AC1314">
        <v>14.5</v>
      </c>
    </row>
    <row r="1315" spans="2:29" x14ac:dyDescent="0.45">
      <c r="B1315" s="1">
        <v>41885</v>
      </c>
      <c r="C1315">
        <v>4.8099999999999996</v>
      </c>
      <c r="E1315" s="1">
        <v>41933</v>
      </c>
      <c r="F1315">
        <v>81.539900000000003</v>
      </c>
      <c r="H1315" t="s">
        <v>1474</v>
      </c>
      <c r="I1315">
        <v>2.4380000000000002</v>
      </c>
      <c r="J1315">
        <v>0.53130931041469298</v>
      </c>
      <c r="L1315" s="1">
        <v>41877</v>
      </c>
      <c r="M1315">
        <v>11.63</v>
      </c>
      <c r="O1315" s="1">
        <v>41941</v>
      </c>
      <c r="P1315">
        <v>2.4575</v>
      </c>
      <c r="Q1315">
        <v>0.69669999999999999</v>
      </c>
      <c r="R1315">
        <v>1.7607999999999999</v>
      </c>
      <c r="T1315" t="s">
        <v>1429</v>
      </c>
      <c r="U1315">
        <v>1997.92</v>
      </c>
      <c r="V1315">
        <v>4.6336601187127604</v>
      </c>
      <c r="W1315">
        <v>9.3766879999999997</v>
      </c>
      <c r="Y1315" s="1">
        <v>41863</v>
      </c>
      <c r="Z1315">
        <v>330.99200000000002</v>
      </c>
      <c r="AB1315" s="1">
        <v>41908</v>
      </c>
      <c r="AC1315">
        <v>12.63</v>
      </c>
    </row>
    <row r="1316" spans="2:29" x14ac:dyDescent="0.45">
      <c r="B1316" s="1">
        <v>41884</v>
      </c>
      <c r="C1316">
        <v>4.88</v>
      </c>
      <c r="E1316" s="1">
        <v>41932</v>
      </c>
      <c r="F1316">
        <v>80.900000000000006</v>
      </c>
      <c r="H1316" t="s">
        <v>1473</v>
      </c>
      <c r="I1316">
        <v>2.407</v>
      </c>
      <c r="J1316">
        <v>0.57832768969388804</v>
      </c>
      <c r="L1316" s="1">
        <v>41876</v>
      </c>
      <c r="M1316">
        <v>11.7</v>
      </c>
      <c r="O1316" s="1">
        <v>41940</v>
      </c>
      <c r="P1316">
        <v>2.4380000000000002</v>
      </c>
      <c r="Q1316">
        <v>0.64600000000000002</v>
      </c>
      <c r="R1316">
        <v>1.792</v>
      </c>
      <c r="T1316" t="s">
        <v>1428</v>
      </c>
      <c r="U1316">
        <v>1988.4</v>
      </c>
      <c r="V1316">
        <v>4.7435064582950401</v>
      </c>
      <c r="W1316">
        <v>9.3541880000000006</v>
      </c>
      <c r="Y1316" s="1">
        <v>41862</v>
      </c>
      <c r="Z1316">
        <v>332.82600000000002</v>
      </c>
      <c r="AB1316" s="1">
        <v>41907</v>
      </c>
      <c r="AC1316">
        <v>13.31</v>
      </c>
    </row>
    <row r="1317" spans="2:29" x14ac:dyDescent="0.45">
      <c r="B1317" s="1">
        <v>41883</v>
      </c>
      <c r="C1317">
        <v>4.68</v>
      </c>
      <c r="E1317" s="1">
        <v>41929</v>
      </c>
      <c r="F1317">
        <v>83</v>
      </c>
      <c r="H1317" t="s">
        <v>1472</v>
      </c>
      <c r="I1317">
        <v>2.4140000000000001</v>
      </c>
      <c r="J1317">
        <v>0.55160771084772597</v>
      </c>
      <c r="L1317" s="1">
        <v>41873</v>
      </c>
      <c r="M1317">
        <v>11.47</v>
      </c>
      <c r="O1317" s="1">
        <v>41939</v>
      </c>
      <c r="P1317">
        <v>2.407</v>
      </c>
      <c r="Q1317">
        <v>0.64149999999999996</v>
      </c>
      <c r="R1317">
        <v>1.7655000000000001</v>
      </c>
      <c r="T1317" t="s">
        <v>1427</v>
      </c>
      <c r="U1317">
        <v>1992.37</v>
      </c>
      <c r="V1317">
        <v>4.4174413071059497</v>
      </c>
      <c r="W1317">
        <v>9.4063130000000008</v>
      </c>
      <c r="Y1317" s="1">
        <v>41859</v>
      </c>
      <c r="Z1317">
        <v>339.916</v>
      </c>
      <c r="AB1317" s="1">
        <v>41906</v>
      </c>
      <c r="AC1317">
        <v>12.5</v>
      </c>
    </row>
    <row r="1318" spans="2:29" x14ac:dyDescent="0.45">
      <c r="B1318" s="1">
        <v>41880</v>
      </c>
      <c r="C1318">
        <v>4.68</v>
      </c>
      <c r="E1318" s="1">
        <v>41928</v>
      </c>
      <c r="F1318">
        <v>87.8</v>
      </c>
      <c r="H1318" t="s">
        <v>1471</v>
      </c>
      <c r="I1318">
        <v>2.415</v>
      </c>
      <c r="J1318">
        <v>0.60685526830263903</v>
      </c>
      <c r="L1318" s="1">
        <v>41872</v>
      </c>
      <c r="M1318">
        <v>11.76</v>
      </c>
      <c r="O1318" s="1">
        <v>41936</v>
      </c>
      <c r="P1318">
        <v>2.4140000000000001</v>
      </c>
      <c r="Q1318">
        <v>0.64400000000000002</v>
      </c>
      <c r="R1318">
        <v>1.77</v>
      </c>
      <c r="T1318" t="s">
        <v>1426</v>
      </c>
      <c r="U1318">
        <v>1986.51</v>
      </c>
      <c r="V1318">
        <v>5.8881650377603201</v>
      </c>
      <c r="W1318">
        <v>9.5168130000000009</v>
      </c>
      <c r="Y1318" s="1">
        <v>41858</v>
      </c>
      <c r="Z1318">
        <v>354.31900000000002</v>
      </c>
      <c r="AB1318" s="1">
        <v>41905</v>
      </c>
      <c r="AC1318">
        <v>12.25</v>
      </c>
    </row>
    <row r="1319" spans="2:29" x14ac:dyDescent="0.45">
      <c r="B1319" s="1">
        <v>41879</v>
      </c>
      <c r="C1319">
        <v>4.5999999999999996</v>
      </c>
      <c r="E1319" s="1">
        <v>41927</v>
      </c>
      <c r="F1319">
        <v>93.2</v>
      </c>
      <c r="H1319" t="s">
        <v>1470</v>
      </c>
      <c r="I1319">
        <v>2.3504999999999998</v>
      </c>
      <c r="J1319">
        <v>0.38459448340643898</v>
      </c>
      <c r="L1319" s="1">
        <v>41871</v>
      </c>
      <c r="M1319">
        <v>11.78</v>
      </c>
      <c r="O1319" s="1">
        <v>41935</v>
      </c>
      <c r="P1319">
        <v>2.415</v>
      </c>
      <c r="Q1319">
        <v>0.64700000000000002</v>
      </c>
      <c r="R1319">
        <v>1.768</v>
      </c>
      <c r="T1319" t="s">
        <v>1425</v>
      </c>
      <c r="U1319">
        <v>1981.6</v>
      </c>
      <c r="V1319">
        <v>5.6643179720780896</v>
      </c>
      <c r="W1319">
        <v>9.6053750000000004</v>
      </c>
      <c r="Y1319" s="1">
        <v>41857</v>
      </c>
      <c r="Z1319">
        <v>348.06700000000001</v>
      </c>
      <c r="AB1319" s="1">
        <v>41904</v>
      </c>
      <c r="AC1319">
        <v>12.06</v>
      </c>
    </row>
    <row r="1320" spans="2:29" x14ac:dyDescent="0.45">
      <c r="B1320" s="1">
        <v>41878</v>
      </c>
      <c r="C1320">
        <v>4.3600000000000003</v>
      </c>
      <c r="E1320" s="1">
        <v>41926</v>
      </c>
      <c r="F1320">
        <v>77.5</v>
      </c>
      <c r="H1320" t="s">
        <v>1469</v>
      </c>
      <c r="I1320">
        <v>2.3624999999999998</v>
      </c>
      <c r="J1320">
        <v>0.34175446839312401</v>
      </c>
      <c r="L1320" s="1">
        <v>41870</v>
      </c>
      <c r="M1320">
        <v>12.21</v>
      </c>
      <c r="O1320" s="1">
        <v>41934</v>
      </c>
      <c r="P1320">
        <v>2.3504999999999998</v>
      </c>
      <c r="Q1320">
        <v>0.61199999999999999</v>
      </c>
      <c r="R1320">
        <v>1.7384999999999999</v>
      </c>
      <c r="T1320" t="s">
        <v>1424</v>
      </c>
      <c r="U1320">
        <v>1971.74</v>
      </c>
      <c r="V1320">
        <v>5.9639327921865499</v>
      </c>
      <c r="W1320">
        <v>9.688625</v>
      </c>
      <c r="Y1320" s="1">
        <v>41856</v>
      </c>
      <c r="Z1320">
        <v>345.94400000000002</v>
      </c>
      <c r="AB1320" s="1">
        <v>41901</v>
      </c>
      <c r="AC1320">
        <v>13.25</v>
      </c>
    </row>
    <row r="1321" spans="2:29" x14ac:dyDescent="0.45">
      <c r="B1321" s="1">
        <v>41877</v>
      </c>
      <c r="C1321">
        <v>4.42</v>
      </c>
      <c r="E1321" s="1">
        <v>41925</v>
      </c>
      <c r="F1321">
        <v>72</v>
      </c>
      <c r="H1321" t="s">
        <v>1468</v>
      </c>
      <c r="I1321">
        <v>2.3344</v>
      </c>
      <c r="J1321">
        <v>0.59338874273110698</v>
      </c>
      <c r="L1321" s="1">
        <v>41869</v>
      </c>
      <c r="M1321">
        <v>12.32</v>
      </c>
      <c r="O1321" s="1">
        <v>41933</v>
      </c>
      <c r="P1321">
        <v>2.3624999999999998</v>
      </c>
      <c r="Q1321">
        <v>0.622</v>
      </c>
      <c r="R1321">
        <v>1.7404999999999999</v>
      </c>
      <c r="T1321" t="s">
        <v>1423</v>
      </c>
      <c r="U1321">
        <v>1955.06</v>
      </c>
      <c r="V1321">
        <v>6.2069391105131704</v>
      </c>
      <c r="W1321">
        <v>10.46288</v>
      </c>
      <c r="Y1321" s="1">
        <v>41855</v>
      </c>
      <c r="Z1321">
        <v>336.60300000000001</v>
      </c>
      <c r="AB1321" s="1">
        <v>41900</v>
      </c>
      <c r="AC1321">
        <v>13.63</v>
      </c>
    </row>
    <row r="1322" spans="2:29" x14ac:dyDescent="0.45">
      <c r="B1322" s="1">
        <v>41876</v>
      </c>
      <c r="C1322">
        <v>4.41</v>
      </c>
      <c r="E1322" s="1">
        <v>41922</v>
      </c>
      <c r="F1322">
        <v>73.8</v>
      </c>
      <c r="H1322" t="s">
        <v>1467</v>
      </c>
      <c r="I1322">
        <v>2.3494999999999999</v>
      </c>
      <c r="J1322">
        <v>0.82958869326914098</v>
      </c>
      <c r="L1322" s="1">
        <v>41866</v>
      </c>
      <c r="M1322">
        <v>13.15</v>
      </c>
      <c r="O1322" s="1">
        <v>41932</v>
      </c>
      <c r="P1322">
        <v>2.3344</v>
      </c>
      <c r="Q1322">
        <v>0.61699999999999999</v>
      </c>
      <c r="R1322">
        <v>1.7174</v>
      </c>
      <c r="T1322" t="s">
        <v>1422</v>
      </c>
      <c r="U1322">
        <v>1955.18</v>
      </c>
      <c r="V1322">
        <v>5.6573268697766403</v>
      </c>
      <c r="W1322">
        <v>10.14781</v>
      </c>
      <c r="Y1322" s="1">
        <v>41852</v>
      </c>
      <c r="Z1322">
        <v>354.24200000000002</v>
      </c>
      <c r="AB1322" s="1">
        <v>41899</v>
      </c>
      <c r="AC1322">
        <v>13.75</v>
      </c>
    </row>
    <row r="1323" spans="2:29" x14ac:dyDescent="0.45">
      <c r="B1323" s="1">
        <v>41873</v>
      </c>
      <c r="C1323">
        <v>4.47</v>
      </c>
      <c r="E1323" s="1">
        <v>41921</v>
      </c>
      <c r="F1323">
        <v>72.900000000000006</v>
      </c>
      <c r="H1323" t="s">
        <v>1466</v>
      </c>
      <c r="I1323">
        <v>2.3222</v>
      </c>
      <c r="J1323">
        <v>0.67996959490847997</v>
      </c>
      <c r="L1323" s="1">
        <v>41865</v>
      </c>
      <c r="M1323">
        <v>12.42</v>
      </c>
      <c r="O1323" s="1">
        <v>41929</v>
      </c>
      <c r="P1323">
        <v>2.3494999999999999</v>
      </c>
      <c r="Q1323">
        <v>0.63600000000000001</v>
      </c>
      <c r="R1323">
        <v>1.7135</v>
      </c>
      <c r="T1323" t="s">
        <v>1421</v>
      </c>
      <c r="U1323">
        <v>1946.72</v>
      </c>
      <c r="V1323">
        <v>9.0069595794976198</v>
      </c>
      <c r="W1323">
        <v>10.92713</v>
      </c>
      <c r="Y1323" s="1">
        <v>41851</v>
      </c>
      <c r="Z1323">
        <v>343.23500000000001</v>
      </c>
      <c r="AB1323" s="1">
        <v>41898</v>
      </c>
      <c r="AC1323">
        <v>14.25</v>
      </c>
    </row>
    <row r="1324" spans="2:29" x14ac:dyDescent="0.45">
      <c r="B1324" s="1">
        <v>41872</v>
      </c>
      <c r="C1324">
        <v>4.5199999999999996</v>
      </c>
      <c r="E1324" s="1">
        <v>41920</v>
      </c>
      <c r="F1324">
        <v>70.400000000000006</v>
      </c>
      <c r="H1324" t="s">
        <v>1465</v>
      </c>
      <c r="I1324">
        <v>2.2957999999999998</v>
      </c>
      <c r="J1324">
        <v>0.36927252808731797</v>
      </c>
      <c r="L1324" s="1">
        <v>41864</v>
      </c>
      <c r="M1324">
        <v>12.9</v>
      </c>
      <c r="O1324" s="1">
        <v>41928</v>
      </c>
      <c r="P1324">
        <v>2.3222</v>
      </c>
      <c r="Q1324">
        <v>0.63009999999999999</v>
      </c>
      <c r="R1324">
        <v>1.6920999999999999</v>
      </c>
      <c r="T1324" t="s">
        <v>1420</v>
      </c>
      <c r="U1324">
        <v>1933.75</v>
      </c>
      <c r="V1324">
        <v>11.7937911973445</v>
      </c>
      <c r="W1324">
        <v>12.38931</v>
      </c>
      <c r="Y1324" s="1">
        <v>41850</v>
      </c>
      <c r="Z1324">
        <v>325.86599999999999</v>
      </c>
      <c r="AB1324" s="1">
        <v>41897</v>
      </c>
      <c r="AC1324">
        <v>14</v>
      </c>
    </row>
    <row r="1325" spans="2:29" x14ac:dyDescent="0.45">
      <c r="B1325" s="1">
        <v>41871</v>
      </c>
      <c r="C1325">
        <v>4.68</v>
      </c>
      <c r="E1325" s="1">
        <v>41919</v>
      </c>
      <c r="F1325">
        <v>70.2</v>
      </c>
      <c r="H1325" t="s">
        <v>1464</v>
      </c>
      <c r="I1325">
        <v>2.3450000000000002</v>
      </c>
      <c r="J1325">
        <v>0.374257843382516</v>
      </c>
      <c r="L1325" s="1">
        <v>41863</v>
      </c>
      <c r="M1325">
        <v>14.13</v>
      </c>
      <c r="O1325" s="1">
        <v>41927</v>
      </c>
      <c r="P1325">
        <v>2.2957999999999998</v>
      </c>
      <c r="Q1325">
        <v>0.58099999999999996</v>
      </c>
      <c r="R1325">
        <v>1.7148000000000001</v>
      </c>
      <c r="T1325" t="s">
        <v>1419</v>
      </c>
      <c r="U1325">
        <v>1936.92</v>
      </c>
      <c r="V1325">
        <v>11.452168373968201</v>
      </c>
      <c r="W1325">
        <v>12.395</v>
      </c>
      <c r="Y1325" s="1">
        <v>41849</v>
      </c>
      <c r="Z1325">
        <v>324.63799999999998</v>
      </c>
      <c r="AB1325" s="1">
        <v>41894</v>
      </c>
      <c r="AC1325">
        <v>13.31</v>
      </c>
    </row>
    <row r="1326" spans="2:29" x14ac:dyDescent="0.45">
      <c r="B1326" s="1">
        <v>41870</v>
      </c>
      <c r="C1326">
        <v>4.67</v>
      </c>
      <c r="E1326" s="1">
        <v>41918</v>
      </c>
      <c r="F1326">
        <v>68.343500000000006</v>
      </c>
      <c r="H1326" t="s">
        <v>1463</v>
      </c>
      <c r="I1326">
        <v>2.4173</v>
      </c>
      <c r="J1326">
        <v>0.39900492895869399</v>
      </c>
      <c r="L1326" s="1">
        <v>41862</v>
      </c>
      <c r="M1326">
        <v>14.23</v>
      </c>
      <c r="O1326" s="1">
        <v>41926</v>
      </c>
      <c r="P1326">
        <v>2.3450000000000002</v>
      </c>
      <c r="Q1326">
        <v>0.64249999999999996</v>
      </c>
      <c r="R1326">
        <v>1.7024999999999999</v>
      </c>
      <c r="T1326" t="s">
        <v>1418</v>
      </c>
      <c r="U1326">
        <v>1931.59</v>
      </c>
      <c r="V1326">
        <v>14.8244575561669</v>
      </c>
      <c r="W1326">
        <v>13.355</v>
      </c>
      <c r="Y1326" s="1">
        <v>41848</v>
      </c>
      <c r="Z1326">
        <v>322.36900000000003</v>
      </c>
      <c r="AB1326" s="1">
        <v>41893</v>
      </c>
      <c r="AC1326">
        <v>13.5</v>
      </c>
    </row>
    <row r="1327" spans="2:29" x14ac:dyDescent="0.45">
      <c r="B1327" s="1">
        <v>41869</v>
      </c>
      <c r="C1327">
        <v>4.7</v>
      </c>
      <c r="E1327" s="1">
        <v>41915</v>
      </c>
      <c r="F1327">
        <v>69.5</v>
      </c>
      <c r="H1327" t="s">
        <v>1462</v>
      </c>
      <c r="I1327">
        <v>2.4514999999999998</v>
      </c>
      <c r="J1327">
        <v>0.44845579492297699</v>
      </c>
      <c r="L1327" s="1">
        <v>41859</v>
      </c>
      <c r="M1327">
        <v>15.77</v>
      </c>
      <c r="O1327" s="1">
        <v>41925</v>
      </c>
      <c r="Q1327">
        <v>0.65549999999999997</v>
      </c>
      <c r="R1327">
        <v>1.7618</v>
      </c>
      <c r="T1327" t="s">
        <v>1417</v>
      </c>
      <c r="U1327">
        <v>1909.57</v>
      </c>
      <c r="V1327">
        <v>11.796987750923</v>
      </c>
      <c r="W1327">
        <v>14.49019</v>
      </c>
      <c r="Y1327" s="1">
        <v>41845</v>
      </c>
      <c r="Z1327">
        <v>321.18</v>
      </c>
      <c r="AB1327" s="1">
        <v>41892</v>
      </c>
      <c r="AC1327">
        <v>13.5</v>
      </c>
    </row>
    <row r="1328" spans="2:29" x14ac:dyDescent="0.45">
      <c r="B1328" s="1">
        <v>41866</v>
      </c>
      <c r="C1328">
        <v>4.6900000000000004</v>
      </c>
      <c r="E1328" s="1">
        <v>41914</v>
      </c>
      <c r="F1328">
        <v>70.900000000000006</v>
      </c>
      <c r="H1328" t="s">
        <v>1461</v>
      </c>
      <c r="I1328">
        <v>2.4700000000000002</v>
      </c>
      <c r="J1328">
        <v>0.61257456688961398</v>
      </c>
      <c r="L1328" s="1">
        <v>41858</v>
      </c>
      <c r="M1328">
        <v>16.66</v>
      </c>
      <c r="O1328" s="1">
        <v>41922</v>
      </c>
      <c r="P1328">
        <v>2.4173</v>
      </c>
      <c r="Q1328">
        <v>0.69199999999999995</v>
      </c>
      <c r="R1328">
        <v>1.7253000000000001</v>
      </c>
      <c r="T1328" t="s">
        <v>1416</v>
      </c>
      <c r="U1328">
        <v>1920.24</v>
      </c>
      <c r="V1328">
        <v>11.283343278761601</v>
      </c>
      <c r="W1328">
        <v>13.786379999999999</v>
      </c>
      <c r="Y1328" s="1">
        <v>41844</v>
      </c>
      <c r="Z1328">
        <v>316.89999999999998</v>
      </c>
      <c r="AB1328" s="1">
        <v>41891</v>
      </c>
      <c r="AC1328">
        <v>12.75</v>
      </c>
    </row>
    <row r="1329" spans="2:29" x14ac:dyDescent="0.45">
      <c r="B1329" s="1">
        <v>41865</v>
      </c>
      <c r="C1329">
        <v>4.7</v>
      </c>
      <c r="E1329" s="1">
        <v>41913</v>
      </c>
      <c r="F1329">
        <v>69.599999999999994</v>
      </c>
      <c r="H1329" t="s">
        <v>1460</v>
      </c>
      <c r="I1329">
        <v>2.5009999999999999</v>
      </c>
      <c r="J1329">
        <v>0.79171576338986704</v>
      </c>
      <c r="L1329" s="1">
        <v>41857</v>
      </c>
      <c r="M1329">
        <v>16.37</v>
      </c>
      <c r="O1329" s="1">
        <v>41921</v>
      </c>
      <c r="P1329">
        <v>2.4514999999999998</v>
      </c>
      <c r="Q1329">
        <v>0.71099999999999997</v>
      </c>
      <c r="R1329">
        <v>1.7404999999999999</v>
      </c>
      <c r="T1329" t="s">
        <v>1415</v>
      </c>
      <c r="U1329">
        <v>1920.21</v>
      </c>
      <c r="V1329">
        <v>18.574063072795699</v>
      </c>
      <c r="W1329">
        <v>14.115</v>
      </c>
      <c r="Y1329" s="1">
        <v>41843</v>
      </c>
      <c r="Z1329">
        <v>313.36099999999999</v>
      </c>
      <c r="AB1329" s="1">
        <v>41890</v>
      </c>
      <c r="AC1329">
        <v>12.25</v>
      </c>
    </row>
    <row r="1330" spans="2:29" x14ac:dyDescent="0.45">
      <c r="B1330" s="1">
        <v>41864</v>
      </c>
      <c r="C1330">
        <v>4.75</v>
      </c>
      <c r="E1330" s="1">
        <v>41912</v>
      </c>
      <c r="F1330">
        <v>70.099999999999994</v>
      </c>
      <c r="H1330" t="s">
        <v>1459</v>
      </c>
      <c r="I1330">
        <v>2.5764999999999998</v>
      </c>
      <c r="J1330">
        <v>0.98425463338169605</v>
      </c>
      <c r="L1330" s="1">
        <v>41856</v>
      </c>
      <c r="M1330">
        <v>16.87</v>
      </c>
      <c r="O1330" s="1">
        <v>41920</v>
      </c>
      <c r="P1330">
        <v>2.4700000000000002</v>
      </c>
      <c r="Q1330">
        <v>0.71350000000000002</v>
      </c>
      <c r="R1330">
        <v>1.7565</v>
      </c>
      <c r="T1330" t="s">
        <v>1414</v>
      </c>
      <c r="U1330">
        <v>1938.99</v>
      </c>
      <c r="V1330">
        <v>18.732661933303401</v>
      </c>
      <c r="W1330">
        <v>12.25881</v>
      </c>
      <c r="Y1330" s="1">
        <v>41842</v>
      </c>
      <c r="Z1330">
        <v>313.46800000000002</v>
      </c>
      <c r="AB1330" s="1">
        <v>41887</v>
      </c>
      <c r="AC1330">
        <v>12</v>
      </c>
    </row>
    <row r="1331" spans="2:29" x14ac:dyDescent="0.45">
      <c r="B1331" s="1">
        <v>41863</v>
      </c>
      <c r="C1331">
        <v>4.79</v>
      </c>
      <c r="E1331" s="1">
        <v>41911</v>
      </c>
      <c r="F1331">
        <v>70.099999999999994</v>
      </c>
      <c r="H1331" t="s">
        <v>1458</v>
      </c>
      <c r="I1331">
        <v>2.5916999999999999</v>
      </c>
      <c r="J1331">
        <v>1.0199755552626399</v>
      </c>
      <c r="L1331" s="1">
        <v>41855</v>
      </c>
      <c r="M1331">
        <v>15.12</v>
      </c>
      <c r="O1331" s="1">
        <v>41919</v>
      </c>
      <c r="P1331">
        <v>2.5009999999999999</v>
      </c>
      <c r="Q1331">
        <v>0.77</v>
      </c>
      <c r="R1331">
        <v>1.7310000000000001</v>
      </c>
      <c r="T1331" t="s">
        <v>1413</v>
      </c>
      <c r="U1331">
        <v>1925.15</v>
      </c>
      <c r="V1331">
        <v>14.6389873539355</v>
      </c>
      <c r="W1331">
        <v>14.095689999999999</v>
      </c>
      <c r="Y1331" s="1">
        <v>41841</v>
      </c>
      <c r="Z1331">
        <v>318.851</v>
      </c>
      <c r="AB1331" s="1">
        <v>41886</v>
      </c>
      <c r="AC1331">
        <v>12.25</v>
      </c>
    </row>
    <row r="1332" spans="2:29" x14ac:dyDescent="0.45">
      <c r="B1332" s="1">
        <v>41862</v>
      </c>
      <c r="C1332">
        <v>4.78</v>
      </c>
      <c r="E1332" s="1">
        <v>41908</v>
      </c>
      <c r="F1332">
        <v>70.599999999999994</v>
      </c>
      <c r="H1332" t="s">
        <v>1457</v>
      </c>
      <c r="I1332">
        <v>2.5760000000000001</v>
      </c>
      <c r="J1332">
        <v>0.99633969274205803</v>
      </c>
      <c r="L1332" s="1">
        <v>41852</v>
      </c>
      <c r="M1332">
        <v>17.03</v>
      </c>
      <c r="O1332" s="1">
        <v>41918</v>
      </c>
      <c r="P1332">
        <v>2.5764999999999998</v>
      </c>
      <c r="Q1332">
        <v>0.80700000000000005</v>
      </c>
      <c r="R1332">
        <v>1.7695000000000001</v>
      </c>
      <c r="T1332" t="s">
        <v>1412</v>
      </c>
      <c r="U1332">
        <v>1930.67</v>
      </c>
      <c r="V1332">
        <v>15.579679446973399</v>
      </c>
      <c r="W1332">
        <v>13.98781</v>
      </c>
      <c r="Y1332" s="1">
        <v>41838</v>
      </c>
      <c r="Z1332">
        <v>312.28899999999999</v>
      </c>
      <c r="AB1332" s="1">
        <v>41885</v>
      </c>
      <c r="AC1332">
        <v>11.81</v>
      </c>
    </row>
    <row r="1333" spans="2:29" x14ac:dyDescent="0.45">
      <c r="B1333" s="1">
        <v>41859</v>
      </c>
      <c r="C1333">
        <v>4.9000000000000004</v>
      </c>
      <c r="E1333" s="1">
        <v>41907</v>
      </c>
      <c r="F1333">
        <v>67.5</v>
      </c>
      <c r="H1333" t="s">
        <v>1456</v>
      </c>
      <c r="I1333">
        <v>2.5385</v>
      </c>
      <c r="J1333">
        <v>0.90923527391612802</v>
      </c>
      <c r="L1333" s="1">
        <v>41851</v>
      </c>
      <c r="M1333">
        <v>16.95</v>
      </c>
      <c r="O1333" s="1">
        <v>41915</v>
      </c>
      <c r="P1333">
        <v>2.5916999999999999</v>
      </c>
      <c r="Q1333">
        <v>0.82340000000000002</v>
      </c>
      <c r="R1333">
        <v>1.7683</v>
      </c>
      <c r="T1333" t="s">
        <v>1411</v>
      </c>
      <c r="U1333">
        <v>1970.07</v>
      </c>
      <c r="V1333">
        <v>4.5449022354960604</v>
      </c>
      <c r="W1333">
        <v>10.734999999999999</v>
      </c>
      <c r="Y1333" s="1">
        <v>41837</v>
      </c>
      <c r="Z1333">
        <v>318.96100000000001</v>
      </c>
      <c r="AB1333" s="1">
        <v>41884</v>
      </c>
      <c r="AC1333">
        <v>13</v>
      </c>
    </row>
    <row r="1334" spans="2:29" x14ac:dyDescent="0.45">
      <c r="B1334" s="1">
        <v>41858</v>
      </c>
      <c r="C1334">
        <v>4.78</v>
      </c>
      <c r="E1334" s="1">
        <v>41906</v>
      </c>
      <c r="F1334">
        <v>66.8</v>
      </c>
      <c r="H1334" t="s">
        <v>1455</v>
      </c>
      <c r="I1334">
        <v>2.64</v>
      </c>
      <c r="J1334">
        <v>0.59477882443812702</v>
      </c>
      <c r="L1334" s="1">
        <v>41850</v>
      </c>
      <c r="M1334">
        <v>13.33</v>
      </c>
      <c r="O1334" s="1">
        <v>41914</v>
      </c>
      <c r="P1334">
        <v>2.5760000000000001</v>
      </c>
      <c r="Q1334">
        <v>0.79700000000000004</v>
      </c>
      <c r="R1334">
        <v>1.7789999999999999</v>
      </c>
      <c r="T1334" t="s">
        <v>1410</v>
      </c>
      <c r="U1334">
        <v>1969.95</v>
      </c>
      <c r="V1334">
        <v>4.7428744586814302</v>
      </c>
      <c r="W1334">
        <v>10.63781</v>
      </c>
      <c r="Y1334" s="1">
        <v>41836</v>
      </c>
      <c r="Z1334">
        <v>303.06200000000001</v>
      </c>
      <c r="AB1334" s="1">
        <v>41883</v>
      </c>
      <c r="AC1334">
        <v>15.25</v>
      </c>
    </row>
    <row r="1335" spans="2:29" x14ac:dyDescent="0.45">
      <c r="B1335" s="1">
        <v>41857</v>
      </c>
      <c r="C1335">
        <v>4.54</v>
      </c>
      <c r="E1335" s="1">
        <v>41905</v>
      </c>
      <c r="F1335">
        <v>66.099999999999994</v>
      </c>
      <c r="H1335" t="s">
        <v>1454</v>
      </c>
      <c r="I1335">
        <v>2.6229</v>
      </c>
      <c r="J1335">
        <v>0.718694545686831</v>
      </c>
      <c r="L1335" s="1">
        <v>41849</v>
      </c>
      <c r="M1335">
        <v>13.28</v>
      </c>
      <c r="O1335" s="1">
        <v>41913</v>
      </c>
      <c r="P1335">
        <v>2.5385</v>
      </c>
      <c r="Q1335">
        <v>0.78300000000000003</v>
      </c>
      <c r="R1335">
        <v>1.7555000000000001</v>
      </c>
      <c r="T1335" t="s">
        <v>1409</v>
      </c>
      <c r="U1335">
        <v>1978.91</v>
      </c>
      <c r="V1335">
        <v>4.7160844185806399</v>
      </c>
      <c r="W1335">
        <v>10.04838</v>
      </c>
      <c r="Y1335" s="1">
        <v>41835</v>
      </c>
      <c r="Z1335">
        <v>303.05099999999999</v>
      </c>
      <c r="AB1335" s="1">
        <v>41880</v>
      </c>
      <c r="AC1335">
        <v>15.25</v>
      </c>
    </row>
    <row r="1336" spans="2:29" x14ac:dyDescent="0.45">
      <c r="B1336" s="1">
        <v>41856</v>
      </c>
      <c r="C1336">
        <v>4.5</v>
      </c>
      <c r="E1336" s="1">
        <v>41904</v>
      </c>
      <c r="F1336">
        <v>66.3</v>
      </c>
      <c r="H1336" t="s">
        <v>1453</v>
      </c>
      <c r="I1336">
        <v>2.6543000000000001</v>
      </c>
      <c r="J1336">
        <v>0.72659909854059201</v>
      </c>
      <c r="L1336" s="1">
        <v>41848</v>
      </c>
      <c r="M1336">
        <v>12.56</v>
      </c>
      <c r="O1336" s="1">
        <v>41912</v>
      </c>
      <c r="P1336">
        <v>2.64</v>
      </c>
      <c r="Q1336">
        <v>0.81799999999999995</v>
      </c>
      <c r="R1336">
        <v>1.8220000000000001</v>
      </c>
      <c r="T1336" t="s">
        <v>1408</v>
      </c>
      <c r="U1336">
        <v>1978.34</v>
      </c>
      <c r="V1336">
        <v>6.61926375055371</v>
      </c>
      <c r="W1336">
        <v>9.9598750000000003</v>
      </c>
      <c r="Y1336" s="1">
        <v>41834</v>
      </c>
      <c r="Z1336">
        <v>299.27300000000002</v>
      </c>
      <c r="AB1336" s="1">
        <v>41879</v>
      </c>
      <c r="AC1336">
        <v>15.38</v>
      </c>
    </row>
    <row r="1337" spans="2:29" x14ac:dyDescent="0.45">
      <c r="B1337" s="1">
        <v>41855</v>
      </c>
      <c r="C1337">
        <v>4.45</v>
      </c>
      <c r="E1337" s="1">
        <v>41901</v>
      </c>
      <c r="F1337">
        <v>67.400000000000006</v>
      </c>
      <c r="H1337" t="s">
        <v>1452</v>
      </c>
      <c r="I1337">
        <v>2.6360000000000001</v>
      </c>
      <c r="J1337">
        <v>0.67295596686063697</v>
      </c>
      <c r="L1337" s="1">
        <v>41845</v>
      </c>
      <c r="M1337">
        <v>12.69</v>
      </c>
      <c r="O1337" s="1">
        <v>41911</v>
      </c>
      <c r="P1337">
        <v>2.6229</v>
      </c>
      <c r="Q1337">
        <v>0.81979999999999997</v>
      </c>
      <c r="R1337">
        <v>1.8030999999999999</v>
      </c>
      <c r="T1337" t="s">
        <v>1407</v>
      </c>
      <c r="U1337">
        <v>1987.98</v>
      </c>
      <c r="V1337">
        <v>4.8985546978706198</v>
      </c>
      <c r="W1337">
        <v>9.4356880000000007</v>
      </c>
      <c r="Y1337" s="1">
        <v>41831</v>
      </c>
      <c r="Z1337">
        <v>305.387</v>
      </c>
      <c r="AB1337" s="1">
        <v>41878</v>
      </c>
      <c r="AC1337">
        <v>14.63</v>
      </c>
    </row>
    <row r="1338" spans="2:29" x14ac:dyDescent="0.45">
      <c r="B1338" s="1">
        <v>41852</v>
      </c>
      <c r="C1338">
        <v>4.4800000000000004</v>
      </c>
      <c r="E1338" s="1">
        <v>41900</v>
      </c>
      <c r="F1338">
        <v>68</v>
      </c>
      <c r="H1338" t="s">
        <v>1451</v>
      </c>
      <c r="I1338">
        <v>2.6920999999999999</v>
      </c>
      <c r="J1338">
        <v>0.61844804416647203</v>
      </c>
      <c r="L1338" s="1">
        <v>41844</v>
      </c>
      <c r="M1338">
        <v>11.84</v>
      </c>
      <c r="O1338" s="1">
        <v>41908</v>
      </c>
      <c r="P1338">
        <v>2.6543000000000001</v>
      </c>
      <c r="Q1338">
        <v>0.81189999999999996</v>
      </c>
      <c r="R1338">
        <v>1.8424</v>
      </c>
      <c r="T1338" t="s">
        <v>1406</v>
      </c>
      <c r="U1338">
        <v>1987.01</v>
      </c>
      <c r="V1338">
        <v>8.5411564841301804</v>
      </c>
      <c r="W1338">
        <v>9.5203129999999998</v>
      </c>
      <c r="Y1338" s="1">
        <v>41830</v>
      </c>
      <c r="Z1338">
        <v>303.59300000000002</v>
      </c>
      <c r="AB1338" s="1">
        <v>41877</v>
      </c>
      <c r="AC1338">
        <v>14</v>
      </c>
    </row>
    <row r="1339" spans="2:29" x14ac:dyDescent="0.45">
      <c r="B1339" s="1">
        <v>41851</v>
      </c>
      <c r="C1339">
        <v>4.67</v>
      </c>
      <c r="E1339" s="1">
        <v>41899</v>
      </c>
      <c r="F1339">
        <v>66.7</v>
      </c>
      <c r="H1339" t="s">
        <v>1450</v>
      </c>
      <c r="I1339">
        <v>2.6509999999999998</v>
      </c>
      <c r="J1339">
        <v>0.24888752479784901</v>
      </c>
      <c r="L1339" s="1">
        <v>41843</v>
      </c>
      <c r="M1339">
        <v>11.52</v>
      </c>
      <c r="O1339" s="1">
        <v>41907</v>
      </c>
      <c r="P1339">
        <v>2.6360000000000001</v>
      </c>
      <c r="Q1339">
        <v>0.77880000000000005</v>
      </c>
      <c r="R1339">
        <v>1.8572</v>
      </c>
      <c r="T1339" t="s">
        <v>1405</v>
      </c>
      <c r="U1339">
        <v>1983.53</v>
      </c>
      <c r="V1339">
        <v>15.4718300373208</v>
      </c>
      <c r="W1339">
        <v>9.5038129999999992</v>
      </c>
      <c r="Y1339" s="1">
        <v>41829</v>
      </c>
      <c r="Z1339">
        <v>299.67700000000002</v>
      </c>
      <c r="AB1339" s="1">
        <v>41876</v>
      </c>
      <c r="AC1339">
        <v>14</v>
      </c>
    </row>
    <row r="1340" spans="2:29" x14ac:dyDescent="0.45">
      <c r="B1340" s="1">
        <v>41850</v>
      </c>
      <c r="C1340">
        <v>4.59</v>
      </c>
      <c r="E1340" s="1">
        <v>41898</v>
      </c>
      <c r="F1340">
        <v>69.5</v>
      </c>
      <c r="H1340" t="s">
        <v>1449</v>
      </c>
      <c r="I1340">
        <v>2.6850000000000001</v>
      </c>
      <c r="J1340">
        <v>0.45435668807666602</v>
      </c>
      <c r="L1340" s="1">
        <v>41842</v>
      </c>
      <c r="M1340">
        <v>12.24</v>
      </c>
      <c r="O1340" s="1">
        <v>41906</v>
      </c>
      <c r="P1340">
        <v>2.6920999999999999</v>
      </c>
      <c r="Q1340">
        <v>0.80149999999999999</v>
      </c>
      <c r="R1340">
        <v>1.8906000000000001</v>
      </c>
      <c r="T1340" t="s">
        <v>1404</v>
      </c>
      <c r="U1340">
        <v>1973.63</v>
      </c>
      <c r="V1340">
        <v>15.268150814657201</v>
      </c>
      <c r="W1340">
        <v>9.9323750000000004</v>
      </c>
      <c r="Y1340" s="1">
        <v>41828</v>
      </c>
      <c r="Z1340">
        <v>301.96800000000002</v>
      </c>
      <c r="AB1340" s="1">
        <v>41873</v>
      </c>
      <c r="AC1340">
        <v>14.88</v>
      </c>
    </row>
    <row r="1341" spans="2:29" x14ac:dyDescent="0.45">
      <c r="B1341" s="1">
        <v>41849</v>
      </c>
      <c r="C1341">
        <v>4.57</v>
      </c>
      <c r="E1341" s="1">
        <v>41897</v>
      </c>
      <c r="F1341">
        <v>70.066599999999994</v>
      </c>
      <c r="H1341" t="s">
        <v>1448</v>
      </c>
      <c r="I1341">
        <v>2.7080000000000002</v>
      </c>
      <c r="J1341">
        <v>0.46145422308176698</v>
      </c>
      <c r="L1341" s="1">
        <v>41841</v>
      </c>
      <c r="M1341">
        <v>12.81</v>
      </c>
      <c r="O1341" s="1">
        <v>41905</v>
      </c>
      <c r="P1341">
        <v>2.6509999999999998</v>
      </c>
      <c r="Q1341">
        <v>0.78649999999999998</v>
      </c>
      <c r="R1341">
        <v>1.8645</v>
      </c>
      <c r="T1341" t="s">
        <v>1403</v>
      </c>
      <c r="U1341">
        <v>1978.22</v>
      </c>
      <c r="V1341">
        <v>15.2190228894029</v>
      </c>
      <c r="W1341">
        <v>9.2811249999999994</v>
      </c>
      <c r="Y1341" s="1">
        <v>41827</v>
      </c>
      <c r="Z1341">
        <v>296.13600000000002</v>
      </c>
      <c r="AB1341" s="1">
        <v>41872</v>
      </c>
      <c r="AC1341">
        <v>15</v>
      </c>
    </row>
    <row r="1342" spans="2:29" x14ac:dyDescent="0.45">
      <c r="B1342" s="1">
        <v>41848</v>
      </c>
      <c r="C1342">
        <v>4.57</v>
      </c>
      <c r="E1342" s="1">
        <v>41894</v>
      </c>
      <c r="F1342">
        <v>70.082400000000007</v>
      </c>
      <c r="H1342" t="s">
        <v>1447</v>
      </c>
      <c r="I1342">
        <v>2.7519999999999998</v>
      </c>
      <c r="J1342">
        <v>0.266908223927253</v>
      </c>
      <c r="L1342" s="1">
        <v>41838</v>
      </c>
      <c r="M1342">
        <v>12.06</v>
      </c>
      <c r="O1342" s="1">
        <v>41904</v>
      </c>
      <c r="P1342">
        <v>2.6850000000000001</v>
      </c>
      <c r="Q1342">
        <v>0.79</v>
      </c>
      <c r="R1342">
        <v>1.895</v>
      </c>
      <c r="T1342" t="s">
        <v>1402</v>
      </c>
      <c r="U1342">
        <v>1958.12</v>
      </c>
      <c r="V1342">
        <v>12.510355742663799</v>
      </c>
      <c r="W1342">
        <v>11.817690000000001</v>
      </c>
      <c r="Y1342" s="1">
        <v>41823</v>
      </c>
      <c r="Z1342">
        <v>291.02100000000002</v>
      </c>
      <c r="AB1342" s="1">
        <v>41871</v>
      </c>
      <c r="AC1342">
        <v>15.25</v>
      </c>
    </row>
    <row r="1343" spans="2:29" x14ac:dyDescent="0.45">
      <c r="B1343" s="1">
        <v>41845</v>
      </c>
      <c r="C1343">
        <v>4.5</v>
      </c>
      <c r="E1343" s="1">
        <v>41893</v>
      </c>
      <c r="F1343">
        <v>67.7</v>
      </c>
      <c r="H1343" t="s">
        <v>1446</v>
      </c>
      <c r="I1343">
        <v>2.76</v>
      </c>
      <c r="J1343">
        <v>0.50039609311025202</v>
      </c>
      <c r="L1343" s="1">
        <v>41837</v>
      </c>
      <c r="M1343">
        <v>14.54</v>
      </c>
      <c r="O1343" s="1">
        <v>41901</v>
      </c>
      <c r="P1343">
        <v>2.7080000000000002</v>
      </c>
      <c r="Q1343">
        <v>0.80500000000000005</v>
      </c>
      <c r="R1343">
        <v>1.903</v>
      </c>
      <c r="T1343" t="s">
        <v>1401</v>
      </c>
      <c r="U1343">
        <v>1981.57</v>
      </c>
      <c r="V1343">
        <v>4.9702832376271697</v>
      </c>
      <c r="W1343">
        <v>8.9883129999999998</v>
      </c>
      <c r="Y1343" s="1">
        <v>41822</v>
      </c>
      <c r="Z1343">
        <v>297.79300000000001</v>
      </c>
      <c r="AB1343" s="1">
        <v>41870</v>
      </c>
      <c r="AC1343">
        <v>15.5</v>
      </c>
    </row>
    <row r="1344" spans="2:29" x14ac:dyDescent="0.45">
      <c r="B1344" s="1">
        <v>41844</v>
      </c>
      <c r="C1344">
        <v>4.5599999999999996</v>
      </c>
      <c r="E1344" s="1">
        <v>41892</v>
      </c>
      <c r="F1344">
        <v>68.5</v>
      </c>
      <c r="H1344" t="s">
        <v>1445</v>
      </c>
      <c r="I1344">
        <v>2.7370000000000001</v>
      </c>
      <c r="J1344">
        <v>0.50490593183285604</v>
      </c>
      <c r="L1344" s="1">
        <v>41836</v>
      </c>
      <c r="M1344">
        <v>11</v>
      </c>
      <c r="O1344" s="1">
        <v>41900</v>
      </c>
      <c r="P1344">
        <v>2.7519999999999998</v>
      </c>
      <c r="Q1344">
        <v>0.80649999999999999</v>
      </c>
      <c r="R1344">
        <v>1.9455</v>
      </c>
      <c r="T1344" t="s">
        <v>1400</v>
      </c>
      <c r="U1344">
        <v>1973.28</v>
      </c>
      <c r="V1344">
        <v>6.3394195963573301</v>
      </c>
      <c r="W1344">
        <v>9.6781880000000005</v>
      </c>
      <c r="Y1344" s="1">
        <v>41821</v>
      </c>
      <c r="Z1344">
        <v>297.37900000000002</v>
      </c>
      <c r="AB1344" s="1">
        <v>41869</v>
      </c>
      <c r="AC1344">
        <v>15</v>
      </c>
    </row>
    <row r="1345" spans="2:29" x14ac:dyDescent="0.45">
      <c r="B1345" s="1">
        <v>41843</v>
      </c>
      <c r="C1345">
        <v>4.6100000000000003</v>
      </c>
      <c r="E1345" s="1">
        <v>41891</v>
      </c>
      <c r="F1345">
        <v>67.663700000000006</v>
      </c>
      <c r="H1345" t="s">
        <v>1444</v>
      </c>
      <c r="I1345">
        <v>2.73</v>
      </c>
      <c r="J1345">
        <v>0.54252764906500905</v>
      </c>
      <c r="L1345" s="1">
        <v>41835</v>
      </c>
      <c r="M1345">
        <v>11.96</v>
      </c>
      <c r="O1345" s="1">
        <v>41899</v>
      </c>
      <c r="P1345">
        <v>2.76</v>
      </c>
      <c r="Q1345">
        <v>0.80400000000000005</v>
      </c>
      <c r="R1345">
        <v>1.956</v>
      </c>
      <c r="T1345" t="s">
        <v>1399</v>
      </c>
      <c r="U1345">
        <v>1977.1</v>
      </c>
      <c r="V1345">
        <v>6.7497546192222799</v>
      </c>
      <c r="W1345">
        <v>9.2696880000000004</v>
      </c>
      <c r="Y1345" s="1">
        <v>41820</v>
      </c>
      <c r="Z1345">
        <v>303.04899999999998</v>
      </c>
      <c r="AB1345" s="1">
        <v>41866</v>
      </c>
      <c r="AC1345">
        <v>15</v>
      </c>
    </row>
    <row r="1346" spans="2:29" x14ac:dyDescent="0.45">
      <c r="B1346" s="1">
        <v>41842</v>
      </c>
      <c r="C1346">
        <v>4.42</v>
      </c>
      <c r="E1346" s="1">
        <v>41890</v>
      </c>
      <c r="F1346">
        <v>66.873800000000003</v>
      </c>
      <c r="H1346" t="s">
        <v>1443</v>
      </c>
      <c r="I1346">
        <v>2.7440000000000002</v>
      </c>
      <c r="J1346">
        <v>0.352410745201301</v>
      </c>
      <c r="L1346" s="1">
        <v>41834</v>
      </c>
      <c r="M1346">
        <v>11.82</v>
      </c>
      <c r="O1346" s="1">
        <v>41898</v>
      </c>
      <c r="P1346">
        <v>2.7370000000000001</v>
      </c>
      <c r="Q1346">
        <v>0.77400000000000002</v>
      </c>
      <c r="R1346">
        <v>1.9630000000000001</v>
      </c>
      <c r="T1346" t="s">
        <v>1398</v>
      </c>
      <c r="U1346">
        <v>1967.57</v>
      </c>
      <c r="V1346">
        <v>8.5463198471918496</v>
      </c>
      <c r="W1346">
        <v>9.5296249999999993</v>
      </c>
      <c r="Y1346" s="1">
        <v>41817</v>
      </c>
      <c r="Z1346">
        <v>298.68299999999999</v>
      </c>
      <c r="AB1346" s="1">
        <v>41865</v>
      </c>
      <c r="AC1346">
        <v>14.25</v>
      </c>
    </row>
    <row r="1347" spans="2:29" x14ac:dyDescent="0.45">
      <c r="B1347" s="1">
        <v>41841</v>
      </c>
      <c r="C1347">
        <v>4.4000000000000004</v>
      </c>
      <c r="E1347" s="1">
        <v>41887</v>
      </c>
      <c r="F1347">
        <v>66.8</v>
      </c>
      <c r="H1347" t="s">
        <v>1442</v>
      </c>
      <c r="I1347">
        <v>2.6844999999999999</v>
      </c>
      <c r="J1347">
        <v>0.27540803062607899</v>
      </c>
      <c r="L1347" s="1">
        <v>41831</v>
      </c>
      <c r="M1347">
        <v>12.08</v>
      </c>
      <c r="O1347" s="1">
        <v>41897</v>
      </c>
      <c r="P1347">
        <v>2.73</v>
      </c>
      <c r="Q1347">
        <v>0.78510000000000002</v>
      </c>
      <c r="R1347">
        <v>1.9449000000000001</v>
      </c>
      <c r="T1347" t="s">
        <v>1397</v>
      </c>
      <c r="U1347">
        <v>1964.68</v>
      </c>
      <c r="V1347">
        <v>8.1413039896273194</v>
      </c>
      <c r="W1347">
        <v>10.046189999999999</v>
      </c>
      <c r="Y1347" s="1">
        <v>41816</v>
      </c>
      <c r="Z1347">
        <v>299.39999999999998</v>
      </c>
      <c r="AB1347" s="1">
        <v>41864</v>
      </c>
      <c r="AC1347">
        <v>15</v>
      </c>
    </row>
    <row r="1348" spans="2:29" x14ac:dyDescent="0.45">
      <c r="B1348" s="1">
        <v>41838</v>
      </c>
      <c r="C1348">
        <v>4.3499999999999996</v>
      </c>
      <c r="E1348" s="1">
        <v>41886</v>
      </c>
      <c r="F1348">
        <v>67.5</v>
      </c>
      <c r="H1348" t="s">
        <v>1441</v>
      </c>
      <c r="I1348">
        <v>2.677</v>
      </c>
      <c r="J1348">
        <v>0.28504499644793102</v>
      </c>
      <c r="L1348" s="1">
        <v>41830</v>
      </c>
      <c r="M1348">
        <v>12.59</v>
      </c>
      <c r="O1348" s="1">
        <v>41894</v>
      </c>
      <c r="P1348">
        <v>2.7440000000000002</v>
      </c>
      <c r="Q1348">
        <v>0.80100000000000005</v>
      </c>
      <c r="R1348">
        <v>1.9430000000000001</v>
      </c>
      <c r="T1348" t="s">
        <v>1396</v>
      </c>
      <c r="U1348">
        <v>1972.83</v>
      </c>
      <c r="V1348">
        <v>10.0533003906197</v>
      </c>
      <c r="W1348">
        <v>9.3171250000000008</v>
      </c>
      <c r="Y1348" s="1">
        <v>41815</v>
      </c>
      <c r="Z1348">
        <v>297.29500000000002</v>
      </c>
      <c r="AB1348" s="1">
        <v>41863</v>
      </c>
      <c r="AC1348">
        <v>15.44</v>
      </c>
    </row>
    <row r="1349" spans="2:29" x14ac:dyDescent="0.45">
      <c r="B1349" s="1">
        <v>41837</v>
      </c>
      <c r="C1349">
        <v>4.33</v>
      </c>
      <c r="E1349" s="1">
        <v>41885</v>
      </c>
      <c r="F1349">
        <v>66.400000000000006</v>
      </c>
      <c r="H1349" t="s">
        <v>1440</v>
      </c>
      <c r="I1349">
        <v>2.6324999999999998</v>
      </c>
      <c r="J1349">
        <v>0.36135827097217599</v>
      </c>
      <c r="L1349" s="1">
        <v>41829</v>
      </c>
      <c r="M1349">
        <v>11.65</v>
      </c>
      <c r="O1349" s="1">
        <v>41893</v>
      </c>
      <c r="P1349">
        <v>2.6844999999999999</v>
      </c>
      <c r="Q1349">
        <v>0.79700000000000004</v>
      </c>
      <c r="R1349">
        <v>1.8875</v>
      </c>
      <c r="T1349" t="s">
        <v>1395</v>
      </c>
      <c r="U1349">
        <v>1963.71</v>
      </c>
      <c r="V1349">
        <v>8.8234005477365205</v>
      </c>
      <c r="W1349">
        <v>10.1495</v>
      </c>
      <c r="Y1349" s="1">
        <v>41814</v>
      </c>
      <c r="Z1349">
        <v>296.52999999999997</v>
      </c>
      <c r="AB1349" s="1">
        <v>41862</v>
      </c>
      <c r="AC1349">
        <v>15.88</v>
      </c>
    </row>
    <row r="1350" spans="2:29" x14ac:dyDescent="0.45">
      <c r="B1350" s="1">
        <v>41836</v>
      </c>
      <c r="C1350">
        <v>4.2699999999999996</v>
      </c>
      <c r="E1350" s="1">
        <v>41884</v>
      </c>
      <c r="F1350">
        <v>66.9375</v>
      </c>
      <c r="H1350" t="s">
        <v>1439</v>
      </c>
      <c r="I1350">
        <v>2.5960000000000001</v>
      </c>
      <c r="J1350">
        <v>0.60020896361183895</v>
      </c>
      <c r="L1350" s="1">
        <v>41828</v>
      </c>
      <c r="M1350">
        <v>11.98</v>
      </c>
      <c r="O1350" s="1">
        <v>41892</v>
      </c>
      <c r="P1350">
        <v>2.677</v>
      </c>
      <c r="Q1350">
        <v>0.79279999999999995</v>
      </c>
      <c r="R1350">
        <v>1.8842000000000001</v>
      </c>
      <c r="T1350" t="s">
        <v>1394</v>
      </c>
      <c r="U1350">
        <v>1977.65</v>
      </c>
      <c r="V1350">
        <v>7.8153667554665596</v>
      </c>
      <c r="W1350">
        <v>8.9541880000000003</v>
      </c>
      <c r="Y1350" s="1">
        <v>41813</v>
      </c>
      <c r="Z1350">
        <v>293.83699999999999</v>
      </c>
      <c r="AB1350" s="1">
        <v>41859</v>
      </c>
      <c r="AC1350">
        <v>15.81</v>
      </c>
    </row>
    <row r="1351" spans="2:29" x14ac:dyDescent="0.45">
      <c r="B1351" s="1">
        <v>41835</v>
      </c>
      <c r="C1351">
        <v>4.38</v>
      </c>
      <c r="E1351" s="1">
        <v>41883</v>
      </c>
      <c r="F1351">
        <v>66</v>
      </c>
      <c r="H1351" t="s">
        <v>1438</v>
      </c>
      <c r="I1351">
        <v>2.5790000000000002</v>
      </c>
      <c r="J1351">
        <v>0.70491047894986603</v>
      </c>
      <c r="L1351" s="1">
        <v>41827</v>
      </c>
      <c r="M1351">
        <v>11.33</v>
      </c>
      <c r="O1351" s="1">
        <v>41891</v>
      </c>
      <c r="P1351">
        <v>2.6324999999999998</v>
      </c>
      <c r="Q1351">
        <v>0.77600000000000002</v>
      </c>
      <c r="R1351">
        <v>1.8565</v>
      </c>
      <c r="T1351" t="s">
        <v>1392</v>
      </c>
      <c r="U1351">
        <v>1985.44</v>
      </c>
      <c r="V1351">
        <v>5.6051104959452704</v>
      </c>
      <c r="W1351">
        <v>7.978688</v>
      </c>
      <c r="Y1351" s="1">
        <v>41810</v>
      </c>
      <c r="Z1351">
        <v>294.91300000000001</v>
      </c>
      <c r="AB1351" s="1">
        <v>41858</v>
      </c>
      <c r="AC1351">
        <v>15.25</v>
      </c>
    </row>
    <row r="1352" spans="2:29" x14ac:dyDescent="0.45">
      <c r="B1352" s="1">
        <v>41834</v>
      </c>
      <c r="C1352">
        <v>4.49</v>
      </c>
      <c r="E1352" s="1">
        <v>41880</v>
      </c>
      <c r="F1352">
        <v>66.158799999999999</v>
      </c>
      <c r="H1352" t="s">
        <v>1437</v>
      </c>
      <c r="I1352">
        <v>2.5731000000000002</v>
      </c>
      <c r="J1352">
        <v>0.72536113993880902</v>
      </c>
      <c r="L1352" s="1">
        <v>41823</v>
      </c>
      <c r="M1352">
        <v>10.32</v>
      </c>
      <c r="O1352" s="1">
        <v>41890</v>
      </c>
      <c r="P1352">
        <v>2.5960000000000001</v>
      </c>
      <c r="Q1352">
        <v>0.754</v>
      </c>
      <c r="R1352">
        <v>1.8420000000000001</v>
      </c>
      <c r="T1352" t="s">
        <v>1391</v>
      </c>
      <c r="U1352">
        <v>1974.62</v>
      </c>
      <c r="V1352">
        <v>5.0071683177736501</v>
      </c>
      <c r="W1352">
        <v>8.52</v>
      </c>
      <c r="Y1352" s="1">
        <v>41809</v>
      </c>
      <c r="Z1352">
        <v>294.64499999999998</v>
      </c>
      <c r="AB1352" s="1">
        <v>41857</v>
      </c>
      <c r="AC1352">
        <v>14.56</v>
      </c>
    </row>
    <row r="1353" spans="2:29" x14ac:dyDescent="0.45">
      <c r="B1353" s="1">
        <v>41831</v>
      </c>
      <c r="C1353">
        <v>4.4800000000000004</v>
      </c>
      <c r="E1353" s="1">
        <v>41879</v>
      </c>
      <c r="F1353">
        <v>64.599999999999994</v>
      </c>
      <c r="H1353" t="s">
        <v>1436</v>
      </c>
      <c r="I1353">
        <v>2.5163000000000002</v>
      </c>
      <c r="J1353">
        <v>0.60104658721266901</v>
      </c>
      <c r="L1353" s="1">
        <v>41822</v>
      </c>
      <c r="M1353">
        <v>10.82</v>
      </c>
      <c r="O1353" s="1">
        <v>41887</v>
      </c>
      <c r="P1353">
        <v>2.5790000000000002</v>
      </c>
      <c r="Q1353">
        <v>0.72050000000000003</v>
      </c>
      <c r="R1353">
        <v>1.8585</v>
      </c>
      <c r="T1353" t="s">
        <v>1390</v>
      </c>
      <c r="U1353">
        <v>1973.32</v>
      </c>
      <c r="V1353">
        <v>5.6762418438636102</v>
      </c>
      <c r="W1353">
        <v>8.6108750000000001</v>
      </c>
      <c r="Y1353" s="1">
        <v>41808</v>
      </c>
      <c r="Z1353">
        <v>298.87</v>
      </c>
      <c r="AB1353" s="1">
        <v>41856</v>
      </c>
      <c r="AC1353">
        <v>14.31</v>
      </c>
    </row>
    <row r="1354" spans="2:29" x14ac:dyDescent="0.45">
      <c r="B1354" s="1">
        <v>41830</v>
      </c>
      <c r="C1354">
        <v>4.42</v>
      </c>
      <c r="E1354" s="1">
        <v>41878</v>
      </c>
      <c r="F1354">
        <v>62.6828</v>
      </c>
      <c r="H1354" t="s">
        <v>1435</v>
      </c>
      <c r="I1354">
        <v>2.5499999999999998</v>
      </c>
      <c r="J1354">
        <v>0.49502590841288202</v>
      </c>
      <c r="L1354" s="1">
        <v>41821</v>
      </c>
      <c r="M1354">
        <v>11.15</v>
      </c>
      <c r="O1354" s="1">
        <v>41886</v>
      </c>
      <c r="P1354">
        <v>2.5731000000000002</v>
      </c>
      <c r="Q1354">
        <v>0.745</v>
      </c>
      <c r="R1354">
        <v>1.8281000000000001</v>
      </c>
      <c r="T1354" t="s">
        <v>1389</v>
      </c>
      <c r="U1354">
        <v>1960.23</v>
      </c>
      <c r="V1354">
        <v>4.3835449643667497</v>
      </c>
      <c r="W1354">
        <v>8.7436880000000006</v>
      </c>
      <c r="Y1354" s="1">
        <v>41807</v>
      </c>
      <c r="Z1354">
        <v>309.39299999999997</v>
      </c>
      <c r="AB1354" s="1">
        <v>41855</v>
      </c>
      <c r="AC1354">
        <v>14.06</v>
      </c>
    </row>
    <row r="1355" spans="2:29" x14ac:dyDescent="0.45">
      <c r="B1355" s="1">
        <v>41829</v>
      </c>
      <c r="C1355">
        <v>4.4400000000000004</v>
      </c>
      <c r="E1355" s="1">
        <v>41877</v>
      </c>
      <c r="F1355">
        <v>62.2485</v>
      </c>
      <c r="H1355" t="s">
        <v>1434</v>
      </c>
      <c r="I1355">
        <v>2.4939</v>
      </c>
      <c r="J1355">
        <v>0.28312302979447102</v>
      </c>
      <c r="L1355" s="1">
        <v>41820</v>
      </c>
      <c r="M1355">
        <v>11.57</v>
      </c>
      <c r="O1355" s="1">
        <v>41885</v>
      </c>
      <c r="P1355">
        <v>2.5163000000000002</v>
      </c>
      <c r="Q1355">
        <v>0.72829999999999995</v>
      </c>
      <c r="R1355">
        <v>1.788</v>
      </c>
      <c r="T1355" t="s">
        <v>1388</v>
      </c>
      <c r="U1355">
        <v>1960.96</v>
      </c>
      <c r="V1355">
        <v>7.8116014083021197</v>
      </c>
      <c r="W1355">
        <v>8.9663749999999993</v>
      </c>
      <c r="Y1355" s="1">
        <v>41806</v>
      </c>
      <c r="Z1355">
        <v>309.35399999999998</v>
      </c>
      <c r="AB1355" s="1">
        <v>41852</v>
      </c>
      <c r="AC1355">
        <v>14.06</v>
      </c>
    </row>
    <row r="1356" spans="2:29" x14ac:dyDescent="0.45">
      <c r="B1356" s="1">
        <v>41828</v>
      </c>
      <c r="C1356">
        <v>4.53</v>
      </c>
      <c r="E1356" s="1">
        <v>41876</v>
      </c>
      <c r="F1356">
        <v>62.5505</v>
      </c>
      <c r="H1356" t="s">
        <v>1433</v>
      </c>
      <c r="I1356">
        <v>2.4969999999999999</v>
      </c>
      <c r="J1356">
        <v>0.352802470701856</v>
      </c>
      <c r="L1356" s="1">
        <v>41817</v>
      </c>
      <c r="M1356">
        <v>11.26</v>
      </c>
      <c r="O1356" s="1">
        <v>41884</v>
      </c>
      <c r="P1356">
        <v>2.5499999999999998</v>
      </c>
      <c r="Q1356">
        <v>0.73599999999999999</v>
      </c>
      <c r="R1356">
        <v>1.8140000000000001</v>
      </c>
      <c r="T1356" t="s">
        <v>1387</v>
      </c>
      <c r="U1356">
        <v>1957.22</v>
      </c>
      <c r="V1356">
        <v>7.4987138822628099</v>
      </c>
      <c r="W1356">
        <v>9.1103749999999994</v>
      </c>
      <c r="Y1356" s="1">
        <v>41803</v>
      </c>
      <c r="Z1356">
        <v>307.40699999999998</v>
      </c>
      <c r="AB1356" s="1">
        <v>41851</v>
      </c>
      <c r="AC1356">
        <v>14</v>
      </c>
    </row>
    <row r="1357" spans="2:29" x14ac:dyDescent="0.45">
      <c r="B1357" s="1">
        <v>41827</v>
      </c>
      <c r="C1357">
        <v>4.3899999999999997</v>
      </c>
      <c r="E1357" s="1">
        <v>41873</v>
      </c>
      <c r="F1357">
        <v>63.7</v>
      </c>
      <c r="H1357" t="s">
        <v>1432</v>
      </c>
      <c r="I1357">
        <v>2.4904999999999999</v>
      </c>
      <c r="J1357">
        <v>0.35610333238167602</v>
      </c>
      <c r="L1357" s="1">
        <v>41816</v>
      </c>
      <c r="M1357">
        <v>11.63</v>
      </c>
      <c r="O1357" s="1">
        <v>41883</v>
      </c>
      <c r="P1357">
        <v>2.4939</v>
      </c>
      <c r="Q1357">
        <v>0.72070000000000001</v>
      </c>
      <c r="R1357">
        <v>1.7732000000000001</v>
      </c>
      <c r="T1357" t="s">
        <v>1386</v>
      </c>
      <c r="U1357">
        <v>1959.53</v>
      </c>
      <c r="V1357">
        <v>7.7080863016835597</v>
      </c>
      <c r="W1357">
        <v>9.0413130000000006</v>
      </c>
      <c r="Y1357" s="1">
        <v>41802</v>
      </c>
      <c r="Z1357">
        <v>306.53899999999999</v>
      </c>
      <c r="AB1357" s="1">
        <v>41850</v>
      </c>
      <c r="AC1357">
        <v>12.94</v>
      </c>
    </row>
    <row r="1358" spans="2:29" x14ac:dyDescent="0.45">
      <c r="B1358" s="1">
        <v>41823</v>
      </c>
      <c r="C1358">
        <v>4.51</v>
      </c>
      <c r="E1358" s="1">
        <v>41872</v>
      </c>
      <c r="F1358">
        <v>65.760000000000005</v>
      </c>
      <c r="H1358" t="s">
        <v>1431</v>
      </c>
      <c r="I1358">
        <v>2.5034999999999998</v>
      </c>
      <c r="J1358">
        <v>0.36689178695268498</v>
      </c>
      <c r="L1358" s="1">
        <v>41815</v>
      </c>
      <c r="M1358">
        <v>11.59</v>
      </c>
      <c r="O1358" s="1">
        <v>41880</v>
      </c>
      <c r="P1358">
        <v>2.4969999999999999</v>
      </c>
      <c r="Q1358">
        <v>0.71350000000000002</v>
      </c>
      <c r="R1358">
        <v>1.7835000000000001</v>
      </c>
      <c r="T1358" t="s">
        <v>1385</v>
      </c>
      <c r="U1358">
        <v>1949.98</v>
      </c>
      <c r="V1358">
        <v>6.1122021850119097</v>
      </c>
      <c r="W1358">
        <v>9.9123750000000008</v>
      </c>
      <c r="Y1358" s="1">
        <v>41801</v>
      </c>
      <c r="Z1358">
        <v>302.78899999999999</v>
      </c>
      <c r="AB1358" s="1">
        <v>41849</v>
      </c>
      <c r="AC1358">
        <v>12.94</v>
      </c>
    </row>
    <row r="1359" spans="2:29" x14ac:dyDescent="0.45">
      <c r="B1359" s="1">
        <v>41822</v>
      </c>
      <c r="C1359">
        <v>4.63</v>
      </c>
      <c r="E1359" s="1">
        <v>41871</v>
      </c>
      <c r="F1359">
        <v>67.741600000000005</v>
      </c>
      <c r="H1359" t="s">
        <v>1430</v>
      </c>
      <c r="I1359">
        <v>2.5379999999999998</v>
      </c>
      <c r="J1359">
        <v>0.31873970571612398</v>
      </c>
      <c r="L1359" s="1">
        <v>41814</v>
      </c>
      <c r="M1359">
        <v>12.13</v>
      </c>
      <c r="O1359" s="1">
        <v>41879</v>
      </c>
      <c r="P1359">
        <v>2.4904999999999999</v>
      </c>
      <c r="Q1359">
        <v>0.71499999999999997</v>
      </c>
      <c r="R1359">
        <v>1.7755000000000001</v>
      </c>
      <c r="T1359" t="s">
        <v>1384</v>
      </c>
      <c r="U1359">
        <v>1962.61</v>
      </c>
      <c r="V1359">
        <v>5.5756690521812304</v>
      </c>
      <c r="W1359">
        <v>8.3943750000000001</v>
      </c>
      <c r="Y1359" s="1">
        <v>41800</v>
      </c>
      <c r="Z1359">
        <v>297.77199999999999</v>
      </c>
      <c r="AB1359" s="1">
        <v>41848</v>
      </c>
      <c r="AC1359">
        <v>12.5</v>
      </c>
    </row>
    <row r="1360" spans="2:29" x14ac:dyDescent="0.45">
      <c r="B1360" s="1">
        <v>41821</v>
      </c>
      <c r="C1360">
        <v>4.54</v>
      </c>
      <c r="E1360" s="1">
        <v>41870</v>
      </c>
      <c r="F1360">
        <v>67.191299999999998</v>
      </c>
      <c r="H1360" t="s">
        <v>1429</v>
      </c>
      <c r="I1360">
        <v>2.5234999999999999</v>
      </c>
      <c r="J1360">
        <v>0.40065311263818598</v>
      </c>
      <c r="L1360" s="1">
        <v>41813</v>
      </c>
      <c r="M1360">
        <v>10.98</v>
      </c>
      <c r="O1360" s="1">
        <v>41878</v>
      </c>
      <c r="P1360">
        <v>2.5034999999999998</v>
      </c>
      <c r="Q1360">
        <v>0.71550000000000002</v>
      </c>
      <c r="R1360">
        <v>1.788</v>
      </c>
      <c r="T1360" t="s">
        <v>1383</v>
      </c>
      <c r="U1360">
        <v>1962.87</v>
      </c>
      <c r="V1360">
        <v>4.8442536426781704</v>
      </c>
      <c r="W1360">
        <v>8.1223749999999999</v>
      </c>
      <c r="Y1360" s="1">
        <v>41799</v>
      </c>
      <c r="Z1360">
        <v>297.26400000000001</v>
      </c>
      <c r="AB1360" s="1">
        <v>41845</v>
      </c>
      <c r="AC1360">
        <v>12.25</v>
      </c>
    </row>
    <row r="1361" spans="2:29" x14ac:dyDescent="0.45">
      <c r="B1361" s="1">
        <v>41820</v>
      </c>
      <c r="C1361">
        <v>4.47</v>
      </c>
      <c r="E1361" s="1">
        <v>41869</v>
      </c>
      <c r="F1361">
        <v>67.5</v>
      </c>
      <c r="H1361" t="s">
        <v>1428</v>
      </c>
      <c r="I1361">
        <v>2.5529999999999999</v>
      </c>
      <c r="J1361">
        <v>0.33746110887034197</v>
      </c>
      <c r="L1361" s="1">
        <v>41810</v>
      </c>
      <c r="M1361">
        <v>10.85</v>
      </c>
      <c r="O1361" s="1">
        <v>41877</v>
      </c>
      <c r="P1361">
        <v>2.5379999999999998</v>
      </c>
      <c r="Q1361">
        <v>0.71850000000000003</v>
      </c>
      <c r="R1361">
        <v>1.8194999999999999</v>
      </c>
      <c r="T1361" t="s">
        <v>1382</v>
      </c>
      <c r="U1361">
        <v>1959.48</v>
      </c>
      <c r="V1361">
        <v>5.1268688830766198</v>
      </c>
      <c r="W1361">
        <v>8.1996880000000001</v>
      </c>
      <c r="Y1361" s="1">
        <v>41796</v>
      </c>
      <c r="Z1361">
        <v>297.58100000000002</v>
      </c>
      <c r="AB1361" s="1">
        <v>41844</v>
      </c>
      <c r="AC1361">
        <v>12.25</v>
      </c>
    </row>
    <row r="1362" spans="2:29" x14ac:dyDescent="0.45">
      <c r="B1362" s="1">
        <v>41817</v>
      </c>
      <c r="C1362">
        <v>4.46</v>
      </c>
      <c r="E1362" s="1">
        <v>41866</v>
      </c>
      <c r="F1362">
        <v>68.2</v>
      </c>
      <c r="H1362" t="s">
        <v>1427</v>
      </c>
      <c r="I1362">
        <v>2.5579999999999998</v>
      </c>
      <c r="J1362">
        <v>0.515117704995666</v>
      </c>
      <c r="L1362" s="1">
        <v>41809</v>
      </c>
      <c r="M1362">
        <v>10.62</v>
      </c>
      <c r="O1362" s="1">
        <v>41876</v>
      </c>
      <c r="P1362">
        <v>2.5234999999999999</v>
      </c>
      <c r="Q1362">
        <v>0.72699999999999998</v>
      </c>
      <c r="R1362">
        <v>1.7965</v>
      </c>
      <c r="T1362" t="s">
        <v>1381</v>
      </c>
      <c r="U1362">
        <v>1956.98</v>
      </c>
      <c r="V1362">
        <v>4.7962075702616298</v>
      </c>
      <c r="W1362">
        <v>8.6691249999999993</v>
      </c>
      <c r="Y1362" s="1">
        <v>41795</v>
      </c>
      <c r="Z1362">
        <v>304.93400000000003</v>
      </c>
      <c r="AB1362" s="1">
        <v>41843</v>
      </c>
      <c r="AC1362">
        <v>12.31</v>
      </c>
    </row>
    <row r="1363" spans="2:29" x14ac:dyDescent="0.45">
      <c r="B1363" s="1">
        <v>41816</v>
      </c>
      <c r="C1363">
        <v>4.47</v>
      </c>
      <c r="E1363" s="1">
        <v>41865</v>
      </c>
      <c r="F1363">
        <v>67.482200000000006</v>
      </c>
      <c r="H1363" t="s">
        <v>1426</v>
      </c>
      <c r="I1363">
        <v>2.581</v>
      </c>
      <c r="J1363">
        <v>0.739050065963058</v>
      </c>
      <c r="L1363" s="1">
        <v>41808</v>
      </c>
      <c r="M1363">
        <v>10.61</v>
      </c>
      <c r="O1363" s="1">
        <v>41873</v>
      </c>
      <c r="P1363">
        <v>2.5529999999999999</v>
      </c>
      <c r="Q1363">
        <v>0.71599999999999997</v>
      </c>
      <c r="R1363">
        <v>1.837</v>
      </c>
      <c r="T1363" t="s">
        <v>1380</v>
      </c>
      <c r="U1363">
        <v>1941.99</v>
      </c>
      <c r="V1363">
        <v>7.5387337963807397</v>
      </c>
      <c r="W1363">
        <v>9.9811250000000005</v>
      </c>
      <c r="Y1363" s="1">
        <v>41794</v>
      </c>
      <c r="Z1363">
        <v>311.91399999999999</v>
      </c>
      <c r="AB1363" s="1">
        <v>41842</v>
      </c>
      <c r="AC1363">
        <v>12.5</v>
      </c>
    </row>
    <row r="1364" spans="2:29" x14ac:dyDescent="0.45">
      <c r="B1364" s="1">
        <v>41815</v>
      </c>
      <c r="C1364">
        <v>4.59</v>
      </c>
      <c r="E1364" s="1">
        <v>41864</v>
      </c>
      <c r="F1364">
        <v>67.246700000000004</v>
      </c>
      <c r="H1364" t="s">
        <v>1425</v>
      </c>
      <c r="I1364">
        <v>2.5550000000000002</v>
      </c>
      <c r="J1364">
        <v>0.74217669728980495</v>
      </c>
      <c r="L1364" s="1">
        <v>41807</v>
      </c>
      <c r="M1364">
        <v>12.06</v>
      </c>
      <c r="O1364" s="1">
        <v>41872</v>
      </c>
      <c r="P1364">
        <v>2.5579999999999998</v>
      </c>
      <c r="Q1364">
        <v>0.69099999999999995</v>
      </c>
      <c r="R1364">
        <v>1.867</v>
      </c>
      <c r="T1364" t="s">
        <v>1379</v>
      </c>
      <c r="U1364">
        <v>1937.78</v>
      </c>
      <c r="V1364">
        <v>7.3578257423301201</v>
      </c>
      <c r="W1364">
        <v>10.38763</v>
      </c>
      <c r="Y1364" s="1">
        <v>41793</v>
      </c>
      <c r="Z1364">
        <v>310.55099999999999</v>
      </c>
      <c r="AB1364" s="1">
        <v>41841</v>
      </c>
      <c r="AC1364">
        <v>11.79</v>
      </c>
    </row>
    <row r="1365" spans="2:29" x14ac:dyDescent="0.45">
      <c r="B1365" s="1">
        <v>41814</v>
      </c>
      <c r="C1365">
        <v>4.5599999999999996</v>
      </c>
      <c r="E1365" s="1">
        <v>41863</v>
      </c>
      <c r="F1365">
        <v>67.7</v>
      </c>
      <c r="H1365" t="s">
        <v>1424</v>
      </c>
      <c r="I1365">
        <v>2.5449999999999999</v>
      </c>
      <c r="J1365">
        <v>0.76377116991937</v>
      </c>
      <c r="L1365" s="1">
        <v>41806</v>
      </c>
      <c r="M1365">
        <v>12.65</v>
      </c>
      <c r="O1365" s="1">
        <v>41871</v>
      </c>
      <c r="P1365">
        <v>2.581</v>
      </c>
      <c r="Q1365">
        <v>0.69199999999999995</v>
      </c>
      <c r="R1365">
        <v>1.889</v>
      </c>
      <c r="T1365" t="s">
        <v>1378</v>
      </c>
      <c r="U1365">
        <v>1936.16</v>
      </c>
      <c r="V1365">
        <v>7.0845980850359798</v>
      </c>
      <c r="W1365">
        <v>9.900188</v>
      </c>
      <c r="Y1365" s="1">
        <v>41792</v>
      </c>
      <c r="Z1365">
        <v>310.99799999999999</v>
      </c>
      <c r="AB1365" s="1">
        <v>41838</v>
      </c>
      <c r="AC1365">
        <v>11.56</v>
      </c>
    </row>
    <row r="1366" spans="2:29" x14ac:dyDescent="0.45">
      <c r="B1366" s="1">
        <v>41813</v>
      </c>
      <c r="C1366">
        <v>4.42</v>
      </c>
      <c r="E1366" s="1">
        <v>41862</v>
      </c>
      <c r="F1366">
        <v>67.803700000000006</v>
      </c>
      <c r="H1366" t="s">
        <v>1423</v>
      </c>
      <c r="I1366">
        <v>2.4914999999999998</v>
      </c>
      <c r="J1366">
        <v>0.48392892040051</v>
      </c>
      <c r="L1366" s="1">
        <v>41803</v>
      </c>
      <c r="M1366">
        <v>12.18</v>
      </c>
      <c r="O1366" s="1">
        <v>41870</v>
      </c>
      <c r="P1366">
        <v>2.5550000000000002</v>
      </c>
      <c r="Q1366">
        <v>0.65600000000000003</v>
      </c>
      <c r="R1366">
        <v>1.899</v>
      </c>
      <c r="T1366" t="s">
        <v>1377</v>
      </c>
      <c r="U1366">
        <v>1930.11</v>
      </c>
      <c r="V1366">
        <v>5.83468719861827</v>
      </c>
      <c r="W1366">
        <v>9.7613129999999995</v>
      </c>
      <c r="Y1366" s="1">
        <v>41789</v>
      </c>
      <c r="Z1366">
        <v>312.53199999999998</v>
      </c>
      <c r="AB1366" s="1">
        <v>41837</v>
      </c>
      <c r="AC1366">
        <v>12.25</v>
      </c>
    </row>
    <row r="1367" spans="2:29" x14ac:dyDescent="0.45">
      <c r="B1367" s="1">
        <v>41810</v>
      </c>
      <c r="C1367">
        <v>4.28</v>
      </c>
      <c r="E1367" s="1">
        <v>41859</v>
      </c>
      <c r="F1367">
        <v>69.395099999999999</v>
      </c>
      <c r="H1367" t="s">
        <v>1422</v>
      </c>
      <c r="I1367">
        <v>2.5459999999999998</v>
      </c>
      <c r="J1367">
        <v>0.394303753469331</v>
      </c>
      <c r="L1367" s="1">
        <v>41802</v>
      </c>
      <c r="M1367">
        <v>12.56</v>
      </c>
      <c r="O1367" s="1">
        <v>41869</v>
      </c>
      <c r="P1367">
        <v>2.5449999999999999</v>
      </c>
      <c r="Q1367">
        <v>0.65100000000000002</v>
      </c>
      <c r="R1367">
        <v>1.8939999999999999</v>
      </c>
      <c r="T1367" t="s">
        <v>1376</v>
      </c>
      <c r="U1367">
        <v>1943.89</v>
      </c>
      <c r="V1367">
        <v>5.4310128855031996</v>
      </c>
      <c r="W1367">
        <v>9.4161249999999992</v>
      </c>
      <c r="Y1367" s="1">
        <v>41788</v>
      </c>
      <c r="Z1367">
        <v>316.60199999999998</v>
      </c>
      <c r="AB1367" s="1">
        <v>41836</v>
      </c>
      <c r="AC1367">
        <v>11</v>
      </c>
    </row>
    <row r="1368" spans="2:29" x14ac:dyDescent="0.45">
      <c r="B1368" s="1">
        <v>41809</v>
      </c>
      <c r="C1368">
        <v>4.41</v>
      </c>
      <c r="E1368" s="1">
        <v>41858</v>
      </c>
      <c r="F1368">
        <v>67.900000000000006</v>
      </c>
      <c r="H1368" t="s">
        <v>1421</v>
      </c>
      <c r="I1368">
        <v>2.5674999999999999</v>
      </c>
      <c r="J1368">
        <v>0.39459295482814</v>
      </c>
      <c r="L1368" s="1">
        <v>41801</v>
      </c>
      <c r="M1368">
        <v>11.6</v>
      </c>
      <c r="O1368" s="1">
        <v>41866</v>
      </c>
      <c r="P1368">
        <v>2.4914999999999998</v>
      </c>
      <c r="Q1368">
        <v>0.63149999999999995</v>
      </c>
      <c r="R1368">
        <v>1.86</v>
      </c>
      <c r="T1368" t="s">
        <v>1375</v>
      </c>
      <c r="U1368">
        <v>1950.79</v>
      </c>
      <c r="V1368">
        <v>5.0710628994602898</v>
      </c>
      <c r="W1368">
        <v>8.8215000000000003</v>
      </c>
      <c r="Y1368" s="1">
        <v>41787</v>
      </c>
      <c r="Z1368">
        <v>318.17399999999998</v>
      </c>
      <c r="AB1368" s="1">
        <v>41835</v>
      </c>
      <c r="AC1368">
        <v>10.94</v>
      </c>
    </row>
    <row r="1369" spans="2:29" x14ac:dyDescent="0.45">
      <c r="B1369" s="1">
        <v>41808</v>
      </c>
      <c r="C1369">
        <v>4.4000000000000004</v>
      </c>
      <c r="E1369" s="1">
        <v>41857</v>
      </c>
      <c r="F1369">
        <v>64.400000000000006</v>
      </c>
      <c r="H1369" t="s">
        <v>1420</v>
      </c>
      <c r="I1369">
        <v>2.6034000000000002</v>
      </c>
      <c r="J1369">
        <v>0.51930453493109396</v>
      </c>
      <c r="L1369" s="1">
        <v>41800</v>
      </c>
      <c r="M1369">
        <v>10.99</v>
      </c>
      <c r="O1369" s="1">
        <v>41865</v>
      </c>
      <c r="P1369">
        <v>2.5459999999999998</v>
      </c>
      <c r="Q1369">
        <v>0.64349999999999996</v>
      </c>
      <c r="R1369">
        <v>1.9025000000000001</v>
      </c>
      <c r="T1369" t="s">
        <v>1374</v>
      </c>
      <c r="U1369">
        <v>1951.27</v>
      </c>
      <c r="V1369">
        <v>4.1031942073726402</v>
      </c>
      <c r="W1369">
        <v>9.1491880000000005</v>
      </c>
      <c r="Y1369" s="1">
        <v>41786</v>
      </c>
      <c r="Z1369">
        <v>318.12799999999999</v>
      </c>
      <c r="AB1369" s="1">
        <v>41834</v>
      </c>
      <c r="AC1369">
        <v>11</v>
      </c>
    </row>
    <row r="1370" spans="2:29" x14ac:dyDescent="0.45">
      <c r="B1370" s="1">
        <v>41807</v>
      </c>
      <c r="C1370">
        <v>4.7</v>
      </c>
      <c r="E1370" s="1">
        <v>41856</v>
      </c>
      <c r="F1370">
        <v>64.646699999999996</v>
      </c>
      <c r="H1370" t="s">
        <v>1419</v>
      </c>
      <c r="I1370">
        <v>2.5871</v>
      </c>
      <c r="J1370">
        <v>0.47375077836347601</v>
      </c>
      <c r="L1370" s="1">
        <v>41799</v>
      </c>
      <c r="M1370">
        <v>11.15</v>
      </c>
      <c r="O1370" s="1">
        <v>41864</v>
      </c>
      <c r="P1370">
        <v>2.5674999999999999</v>
      </c>
      <c r="Q1370">
        <v>0.64200000000000002</v>
      </c>
      <c r="R1370">
        <v>1.9255</v>
      </c>
      <c r="T1370" t="s">
        <v>1373</v>
      </c>
      <c r="U1370">
        <v>1949.44</v>
      </c>
      <c r="V1370">
        <v>4.8771209924701804</v>
      </c>
      <c r="W1370">
        <v>9.0355000000000008</v>
      </c>
      <c r="Y1370" s="1">
        <v>41782</v>
      </c>
      <c r="Z1370">
        <v>321.79000000000002</v>
      </c>
      <c r="AB1370" s="1">
        <v>41831</v>
      </c>
      <c r="AC1370">
        <v>11.25</v>
      </c>
    </row>
    <row r="1371" spans="2:29" x14ac:dyDescent="0.45">
      <c r="B1371" s="1">
        <v>41806</v>
      </c>
      <c r="C1371">
        <v>4.71</v>
      </c>
      <c r="E1371" s="1">
        <v>41855</v>
      </c>
      <c r="F1371">
        <v>64.7</v>
      </c>
      <c r="H1371" t="s">
        <v>1418</v>
      </c>
      <c r="I1371">
        <v>2.5794999999999999</v>
      </c>
      <c r="J1371">
        <v>0.46864492600119501</v>
      </c>
      <c r="L1371" s="1">
        <v>41796</v>
      </c>
      <c r="M1371">
        <v>10.73</v>
      </c>
      <c r="O1371" s="1">
        <v>41863</v>
      </c>
      <c r="P1371">
        <v>2.6034000000000002</v>
      </c>
      <c r="Q1371">
        <v>0.66449999999999998</v>
      </c>
      <c r="R1371">
        <v>1.9389000000000001</v>
      </c>
      <c r="T1371" t="s">
        <v>1372</v>
      </c>
      <c r="U1371">
        <v>1940.46</v>
      </c>
      <c r="V1371">
        <v>4.8767237848050096</v>
      </c>
      <c r="W1371">
        <v>9.9746880000000004</v>
      </c>
      <c r="Y1371" s="1">
        <v>41781</v>
      </c>
      <c r="Z1371">
        <v>324.33499999999998</v>
      </c>
      <c r="AB1371" s="1">
        <v>41830</v>
      </c>
      <c r="AC1371">
        <v>11.25</v>
      </c>
    </row>
    <row r="1372" spans="2:29" x14ac:dyDescent="0.45">
      <c r="B1372" s="1">
        <v>41803</v>
      </c>
      <c r="C1372">
        <v>4.72</v>
      </c>
      <c r="E1372" s="1">
        <v>41852</v>
      </c>
      <c r="F1372">
        <v>64</v>
      </c>
      <c r="H1372" t="s">
        <v>1417</v>
      </c>
      <c r="I1372">
        <v>2.5659000000000001</v>
      </c>
      <c r="J1372">
        <v>0.39324290627210701</v>
      </c>
      <c r="L1372" s="1">
        <v>41795</v>
      </c>
      <c r="M1372">
        <v>11.68</v>
      </c>
      <c r="O1372" s="1">
        <v>41862</v>
      </c>
      <c r="P1372">
        <v>2.5871</v>
      </c>
      <c r="Q1372">
        <v>0.67530000000000001</v>
      </c>
      <c r="R1372">
        <v>1.9117999999999999</v>
      </c>
      <c r="T1372" t="s">
        <v>1371</v>
      </c>
      <c r="U1372">
        <v>1927.88</v>
      </c>
      <c r="V1372">
        <v>1.7356317532227299</v>
      </c>
      <c r="W1372">
        <v>10.264189999999999</v>
      </c>
      <c r="Y1372" s="1">
        <v>41780</v>
      </c>
      <c r="Z1372">
        <v>347.6</v>
      </c>
      <c r="AB1372" s="1">
        <v>41829</v>
      </c>
      <c r="AC1372">
        <v>9.75</v>
      </c>
    </row>
    <row r="1373" spans="2:29" x14ac:dyDescent="0.45">
      <c r="B1373" s="1">
        <v>41802</v>
      </c>
      <c r="C1373">
        <v>4.4800000000000004</v>
      </c>
      <c r="E1373" s="1">
        <v>41851</v>
      </c>
      <c r="F1373">
        <v>65.3</v>
      </c>
      <c r="H1373" t="s">
        <v>1416</v>
      </c>
      <c r="I1373">
        <v>2.6173999999999999</v>
      </c>
      <c r="J1373">
        <v>0.48782633521913699</v>
      </c>
      <c r="L1373" s="1">
        <v>41794</v>
      </c>
      <c r="M1373">
        <v>12.08</v>
      </c>
      <c r="O1373" s="1">
        <v>41859</v>
      </c>
      <c r="P1373">
        <v>2.5794999999999999</v>
      </c>
      <c r="Q1373">
        <v>0.67700000000000005</v>
      </c>
      <c r="R1373">
        <v>1.9025000000000001</v>
      </c>
      <c r="T1373" t="s">
        <v>1370</v>
      </c>
      <c r="U1373">
        <v>1924.24</v>
      </c>
      <c r="V1373">
        <v>4.0035001909392296</v>
      </c>
      <c r="W1373">
        <v>9.9868129999999997</v>
      </c>
      <c r="Y1373" s="1">
        <v>41779</v>
      </c>
      <c r="Z1373">
        <v>350.88600000000002</v>
      </c>
      <c r="AB1373" s="1">
        <v>41828</v>
      </c>
      <c r="AC1373">
        <v>9.69</v>
      </c>
    </row>
    <row r="1374" spans="2:29" x14ac:dyDescent="0.45">
      <c r="B1374" s="1">
        <v>41801</v>
      </c>
      <c r="C1374">
        <v>4.4800000000000004</v>
      </c>
      <c r="E1374" s="1">
        <v>41850</v>
      </c>
      <c r="F1374">
        <v>64.506500000000003</v>
      </c>
      <c r="H1374" t="s">
        <v>1415</v>
      </c>
      <c r="I1374">
        <v>2.6284999999999998</v>
      </c>
      <c r="J1374">
        <v>0.55073876142263201</v>
      </c>
      <c r="L1374" s="1">
        <v>41793</v>
      </c>
      <c r="M1374">
        <v>11.87</v>
      </c>
      <c r="O1374" s="1">
        <v>41858</v>
      </c>
      <c r="P1374">
        <v>2.5659000000000001</v>
      </c>
      <c r="Q1374">
        <v>0.66600000000000004</v>
      </c>
      <c r="R1374">
        <v>1.8998999999999999</v>
      </c>
      <c r="T1374" t="s">
        <v>1369</v>
      </c>
      <c r="U1374">
        <v>1924.97</v>
      </c>
      <c r="V1374">
        <v>4.3893962900135497</v>
      </c>
      <c r="W1374">
        <v>9.6066880000000001</v>
      </c>
      <c r="Y1374" s="1">
        <v>41778</v>
      </c>
      <c r="Z1374">
        <v>346.02600000000001</v>
      </c>
      <c r="AB1374" s="1">
        <v>41827</v>
      </c>
      <c r="AC1374">
        <v>9.75</v>
      </c>
    </row>
    <row r="1375" spans="2:29" x14ac:dyDescent="0.45">
      <c r="B1375" s="1">
        <v>41800</v>
      </c>
      <c r="C1375">
        <v>4.5</v>
      </c>
      <c r="E1375" s="1">
        <v>41849</v>
      </c>
      <c r="F1375">
        <v>61.909799999999997</v>
      </c>
      <c r="H1375" t="s">
        <v>1414</v>
      </c>
      <c r="I1375">
        <v>2.6225000000000001</v>
      </c>
      <c r="J1375">
        <v>1.0766693704816399</v>
      </c>
      <c r="L1375" s="1">
        <v>41792</v>
      </c>
      <c r="M1375">
        <v>11.58</v>
      </c>
      <c r="O1375" s="1">
        <v>41857</v>
      </c>
      <c r="P1375">
        <v>2.6173999999999999</v>
      </c>
      <c r="Q1375">
        <v>0.67369999999999997</v>
      </c>
      <c r="R1375">
        <v>1.9437</v>
      </c>
      <c r="T1375" t="s">
        <v>1368</v>
      </c>
      <c r="U1375">
        <v>1923.57</v>
      </c>
      <c r="V1375">
        <v>5.3176004191868396</v>
      </c>
      <c r="W1375">
        <v>9.3496880000000004</v>
      </c>
      <c r="Y1375" s="1">
        <v>41775</v>
      </c>
      <c r="Z1375">
        <v>345.85</v>
      </c>
      <c r="AB1375" s="1">
        <v>41824</v>
      </c>
      <c r="AC1375">
        <v>9.5</v>
      </c>
    </row>
    <row r="1376" spans="2:29" x14ac:dyDescent="0.45">
      <c r="B1376" s="1">
        <v>41799</v>
      </c>
      <c r="C1376">
        <v>4.5199999999999996</v>
      </c>
      <c r="E1376" s="1">
        <v>41848</v>
      </c>
      <c r="F1376">
        <v>62.024700000000003</v>
      </c>
      <c r="H1376" t="s">
        <v>1413</v>
      </c>
      <c r="I1376">
        <v>2.6339999999999999</v>
      </c>
      <c r="J1376">
        <v>1.0941632343180501</v>
      </c>
      <c r="L1376" s="1">
        <v>41789</v>
      </c>
      <c r="M1376">
        <v>11.4</v>
      </c>
      <c r="O1376" s="1">
        <v>41856</v>
      </c>
      <c r="P1376">
        <v>2.6284999999999998</v>
      </c>
      <c r="Q1376">
        <v>0.6835</v>
      </c>
      <c r="R1376">
        <v>1.9450000000000001</v>
      </c>
      <c r="T1376" t="s">
        <v>1367</v>
      </c>
      <c r="U1376">
        <v>1920.03</v>
      </c>
      <c r="V1376">
        <v>5.2104403535304398</v>
      </c>
      <c r="W1376">
        <v>9.7108129999999999</v>
      </c>
      <c r="Y1376" s="1">
        <v>41774</v>
      </c>
      <c r="Z1376">
        <v>346.91899999999998</v>
      </c>
      <c r="AB1376" s="1">
        <v>41823</v>
      </c>
      <c r="AC1376">
        <v>9.75</v>
      </c>
    </row>
    <row r="1377" spans="2:29" x14ac:dyDescent="0.45">
      <c r="B1377" s="1">
        <v>41796</v>
      </c>
      <c r="C1377">
        <v>4.6399999999999997</v>
      </c>
      <c r="E1377" s="1">
        <v>41845</v>
      </c>
      <c r="F1377">
        <v>61.921799999999998</v>
      </c>
      <c r="H1377" t="s">
        <v>1412</v>
      </c>
      <c r="I1377">
        <v>2.6978</v>
      </c>
      <c r="J1377">
        <v>0.80200447837486</v>
      </c>
      <c r="L1377" s="1">
        <v>41788</v>
      </c>
      <c r="M1377">
        <v>11.57</v>
      </c>
      <c r="O1377" s="1">
        <v>41855</v>
      </c>
      <c r="P1377">
        <v>2.6225000000000001</v>
      </c>
      <c r="Q1377">
        <v>0.67600000000000005</v>
      </c>
      <c r="R1377">
        <v>1.9464999999999999</v>
      </c>
      <c r="T1377" t="s">
        <v>1366</v>
      </c>
      <c r="U1377">
        <v>1909.78</v>
      </c>
      <c r="V1377">
        <v>4.89286341948947</v>
      </c>
      <c r="W1377">
        <v>10.04163</v>
      </c>
      <c r="Y1377" s="1">
        <v>41773</v>
      </c>
      <c r="Z1377">
        <v>338.28800000000001</v>
      </c>
      <c r="AB1377" s="1">
        <v>41822</v>
      </c>
      <c r="AC1377">
        <v>10.25</v>
      </c>
    </row>
    <row r="1378" spans="2:29" x14ac:dyDescent="0.45">
      <c r="B1378" s="1">
        <v>41795</v>
      </c>
      <c r="C1378">
        <v>4.7699999999999996</v>
      </c>
      <c r="E1378" s="1">
        <v>41844</v>
      </c>
      <c r="F1378">
        <v>62.2</v>
      </c>
      <c r="H1378" t="s">
        <v>1411</v>
      </c>
      <c r="I1378">
        <v>2.6869999999999998</v>
      </c>
      <c r="J1378">
        <v>0.96258484474529804</v>
      </c>
      <c r="L1378" s="1">
        <v>41787</v>
      </c>
      <c r="M1378">
        <v>11.68</v>
      </c>
      <c r="O1378" s="1">
        <v>41852</v>
      </c>
      <c r="P1378">
        <v>2.6339999999999999</v>
      </c>
      <c r="Q1378">
        <v>0.68100000000000005</v>
      </c>
      <c r="R1378">
        <v>1.9530000000000001</v>
      </c>
      <c r="T1378" t="s">
        <v>1365</v>
      </c>
      <c r="U1378">
        <v>1911.91</v>
      </c>
      <c r="V1378">
        <v>3.9378769368691602</v>
      </c>
      <c r="W1378">
        <v>9.8543129999999994</v>
      </c>
      <c r="Y1378" s="1">
        <v>41772</v>
      </c>
      <c r="Z1378">
        <v>336.44</v>
      </c>
      <c r="AB1378" s="1">
        <v>41821</v>
      </c>
      <c r="AC1378">
        <v>10.06</v>
      </c>
    </row>
    <row r="1379" spans="2:29" x14ac:dyDescent="0.45">
      <c r="B1379" s="1">
        <v>41794</v>
      </c>
      <c r="C1379">
        <v>4.96</v>
      </c>
      <c r="E1379" s="1">
        <v>41843</v>
      </c>
      <c r="F1379">
        <v>61.230499999999999</v>
      </c>
      <c r="H1379" t="s">
        <v>1410</v>
      </c>
      <c r="I1379">
        <v>2.5905</v>
      </c>
      <c r="J1379">
        <v>0.56059752348127001</v>
      </c>
      <c r="L1379" s="1">
        <v>41786</v>
      </c>
      <c r="M1379">
        <v>11.51</v>
      </c>
      <c r="O1379" s="1">
        <v>41851</v>
      </c>
      <c r="P1379">
        <v>2.6978</v>
      </c>
      <c r="Q1379">
        <v>0.72870000000000001</v>
      </c>
      <c r="R1379">
        <v>1.9691000000000001</v>
      </c>
      <c r="T1379" t="s">
        <v>1363</v>
      </c>
      <c r="U1379">
        <v>1900.53</v>
      </c>
      <c r="V1379">
        <v>9.9715134630441398</v>
      </c>
      <c r="W1379">
        <v>9.8011879999999998</v>
      </c>
      <c r="Y1379" s="1">
        <v>41771</v>
      </c>
      <c r="Z1379">
        <v>338.23899999999998</v>
      </c>
      <c r="AB1379" s="1">
        <v>41820</v>
      </c>
      <c r="AC1379">
        <v>9.75</v>
      </c>
    </row>
    <row r="1380" spans="2:29" x14ac:dyDescent="0.45">
      <c r="B1380" s="1">
        <v>41793</v>
      </c>
      <c r="C1380">
        <v>4.92</v>
      </c>
      <c r="E1380" s="1">
        <v>41842</v>
      </c>
      <c r="F1380">
        <v>60.97</v>
      </c>
      <c r="H1380" t="s">
        <v>1409</v>
      </c>
      <c r="I1380">
        <v>2.6114999999999999</v>
      </c>
      <c r="J1380">
        <v>0.51299447690334299</v>
      </c>
      <c r="L1380" s="1">
        <v>41782</v>
      </c>
      <c r="M1380">
        <v>11.36</v>
      </c>
      <c r="O1380" s="1">
        <v>41850</v>
      </c>
      <c r="P1380">
        <v>2.6869999999999998</v>
      </c>
      <c r="Q1380">
        <v>0.74050000000000005</v>
      </c>
      <c r="R1380">
        <v>1.9464999999999999</v>
      </c>
      <c r="T1380" t="s">
        <v>1362</v>
      </c>
      <c r="U1380">
        <v>1892.49</v>
      </c>
      <c r="V1380">
        <v>9.8997024346615898</v>
      </c>
      <c r="W1380">
        <v>10.346</v>
      </c>
      <c r="Y1380" s="1">
        <v>41768</v>
      </c>
      <c r="Z1380">
        <v>341.36900000000003</v>
      </c>
      <c r="AB1380" s="1">
        <v>41817</v>
      </c>
      <c r="AC1380">
        <v>10.5</v>
      </c>
    </row>
    <row r="1381" spans="2:29" x14ac:dyDescent="0.45">
      <c r="B1381" s="1">
        <v>41792</v>
      </c>
      <c r="C1381">
        <v>5</v>
      </c>
      <c r="E1381" s="1">
        <v>41841</v>
      </c>
      <c r="F1381">
        <v>61.366500000000002</v>
      </c>
      <c r="H1381" t="s">
        <v>1408</v>
      </c>
      <c r="I1381">
        <v>2.5895000000000001</v>
      </c>
      <c r="J1381">
        <v>0.487455553529414</v>
      </c>
      <c r="L1381" s="1">
        <v>41781</v>
      </c>
      <c r="M1381">
        <v>12.03</v>
      </c>
      <c r="O1381" s="1">
        <v>41849</v>
      </c>
      <c r="P1381">
        <v>2.5905</v>
      </c>
      <c r="Q1381">
        <v>0.71199999999999997</v>
      </c>
      <c r="R1381">
        <v>1.8785000000000001</v>
      </c>
      <c r="T1381" t="s">
        <v>1361</v>
      </c>
      <c r="U1381">
        <v>1888.03</v>
      </c>
      <c r="V1381">
        <v>10.0123039376723</v>
      </c>
      <c r="W1381">
        <v>10.26437</v>
      </c>
      <c r="Y1381" s="1">
        <v>41767</v>
      </c>
      <c r="Z1381">
        <v>343.37900000000002</v>
      </c>
      <c r="AB1381" s="1">
        <v>41816</v>
      </c>
      <c r="AC1381">
        <v>10.69</v>
      </c>
    </row>
    <row r="1382" spans="2:29" x14ac:dyDescent="0.45">
      <c r="B1382" s="1">
        <v>41789</v>
      </c>
      <c r="C1382">
        <v>4.76</v>
      </c>
      <c r="E1382" s="1">
        <v>41838</v>
      </c>
      <c r="F1382">
        <v>61.1</v>
      </c>
      <c r="H1382" t="s">
        <v>1407</v>
      </c>
      <c r="I1382">
        <v>2.6265000000000001</v>
      </c>
      <c r="J1382">
        <v>0.33106834641808103</v>
      </c>
      <c r="L1382" s="1">
        <v>41780</v>
      </c>
      <c r="M1382">
        <v>11.91</v>
      </c>
      <c r="O1382" s="1">
        <v>41848</v>
      </c>
      <c r="P1382">
        <v>2.6114999999999999</v>
      </c>
      <c r="Q1382">
        <v>0.70889999999999997</v>
      </c>
      <c r="R1382">
        <v>1.9026000000000001</v>
      </c>
      <c r="T1382" t="s">
        <v>1360</v>
      </c>
      <c r="U1382">
        <v>1872.83</v>
      </c>
      <c r="V1382">
        <v>11.1039477644195</v>
      </c>
      <c r="W1382">
        <v>10.926310000000001</v>
      </c>
      <c r="Y1382" s="1">
        <v>41766</v>
      </c>
      <c r="Z1382">
        <v>342.53300000000002</v>
      </c>
      <c r="AB1382" s="1">
        <v>41815</v>
      </c>
      <c r="AC1382">
        <v>10.06</v>
      </c>
    </row>
    <row r="1383" spans="2:29" x14ac:dyDescent="0.45">
      <c r="B1383" s="1">
        <v>41788</v>
      </c>
      <c r="C1383">
        <v>4.7</v>
      </c>
      <c r="E1383" s="1">
        <v>41837</v>
      </c>
      <c r="F1383">
        <v>62.46</v>
      </c>
      <c r="H1383" t="s">
        <v>1406</v>
      </c>
      <c r="I1383">
        <v>2.59</v>
      </c>
      <c r="J1383">
        <v>0.27949883720688801</v>
      </c>
      <c r="L1383" s="1">
        <v>41779</v>
      </c>
      <c r="M1383">
        <v>12.96</v>
      </c>
      <c r="O1383" s="1">
        <v>41845</v>
      </c>
      <c r="P1383">
        <v>2.5895000000000001</v>
      </c>
      <c r="Q1383">
        <v>0.69159999999999999</v>
      </c>
      <c r="R1383">
        <v>1.8978999999999999</v>
      </c>
      <c r="T1383" t="s">
        <v>1359</v>
      </c>
      <c r="U1383">
        <v>1885.08</v>
      </c>
      <c r="V1383">
        <v>10.560961870209701</v>
      </c>
      <c r="W1383">
        <v>10.265309999999999</v>
      </c>
      <c r="Y1383" s="1">
        <v>41765</v>
      </c>
      <c r="Z1383">
        <v>348.065</v>
      </c>
      <c r="AB1383" s="1">
        <v>41814</v>
      </c>
      <c r="AC1383">
        <v>9.75</v>
      </c>
    </row>
    <row r="1384" spans="2:29" x14ac:dyDescent="0.45">
      <c r="B1384" s="1">
        <v>41787</v>
      </c>
      <c r="C1384">
        <v>4.71</v>
      </c>
      <c r="E1384" s="1">
        <v>41836</v>
      </c>
      <c r="F1384">
        <v>60.8</v>
      </c>
      <c r="H1384" t="s">
        <v>1405</v>
      </c>
      <c r="I1384">
        <v>2.5855000000000001</v>
      </c>
      <c r="J1384">
        <v>0.65684264985357899</v>
      </c>
      <c r="L1384" s="1">
        <v>41778</v>
      </c>
      <c r="M1384">
        <v>12.42</v>
      </c>
      <c r="O1384" s="1">
        <v>41844</v>
      </c>
      <c r="P1384">
        <v>2.6265000000000001</v>
      </c>
      <c r="Q1384">
        <v>0.69199999999999995</v>
      </c>
      <c r="R1384">
        <v>1.9345000000000001</v>
      </c>
      <c r="T1384" t="s">
        <v>1358</v>
      </c>
      <c r="U1384">
        <v>1877.86</v>
      </c>
      <c r="V1384">
        <v>9.3121773140640105</v>
      </c>
      <c r="W1384">
        <v>10.564310000000001</v>
      </c>
      <c r="Y1384" s="1">
        <v>41764</v>
      </c>
      <c r="Z1384">
        <v>347.09500000000003</v>
      </c>
      <c r="AB1384" s="1">
        <v>41813</v>
      </c>
      <c r="AC1384">
        <v>9</v>
      </c>
    </row>
    <row r="1385" spans="2:29" x14ac:dyDescent="0.45">
      <c r="B1385" s="1">
        <v>41786</v>
      </c>
      <c r="C1385">
        <v>4.5199999999999996</v>
      </c>
      <c r="E1385" s="1">
        <v>41835</v>
      </c>
      <c r="F1385">
        <v>61.6</v>
      </c>
      <c r="H1385" t="s">
        <v>1404</v>
      </c>
      <c r="I1385">
        <v>2.59</v>
      </c>
      <c r="J1385">
        <v>0.65081149344491795</v>
      </c>
      <c r="L1385" s="1">
        <v>41775</v>
      </c>
      <c r="M1385">
        <v>12.44</v>
      </c>
      <c r="O1385" s="1">
        <v>41843</v>
      </c>
      <c r="P1385">
        <v>2.59</v>
      </c>
      <c r="Q1385">
        <v>0.66800000000000004</v>
      </c>
      <c r="R1385">
        <v>1.9219999999999999</v>
      </c>
      <c r="T1385" t="s">
        <v>1357</v>
      </c>
      <c r="U1385">
        <v>1870.85</v>
      </c>
      <c r="V1385">
        <v>13.1450598555182</v>
      </c>
      <c r="W1385">
        <v>11.49413</v>
      </c>
      <c r="Y1385" s="1">
        <v>41761</v>
      </c>
      <c r="Z1385">
        <v>345.41500000000002</v>
      </c>
      <c r="AB1385" s="1">
        <v>41810</v>
      </c>
      <c r="AC1385">
        <v>8.75</v>
      </c>
    </row>
    <row r="1386" spans="2:29" x14ac:dyDescent="0.45">
      <c r="B1386" s="1">
        <v>41782</v>
      </c>
      <c r="C1386">
        <v>4.5199999999999996</v>
      </c>
      <c r="E1386" s="1">
        <v>41834</v>
      </c>
      <c r="F1386">
        <v>61.869599999999998</v>
      </c>
      <c r="H1386" t="s">
        <v>1403</v>
      </c>
      <c r="I1386">
        <v>2.5990000000000002</v>
      </c>
      <c r="J1386">
        <v>0.66298039186691304</v>
      </c>
      <c r="L1386" s="1">
        <v>41774</v>
      </c>
      <c r="M1386">
        <v>13.17</v>
      </c>
      <c r="O1386" s="1">
        <v>41842</v>
      </c>
      <c r="P1386">
        <v>2.5855000000000001</v>
      </c>
      <c r="Q1386">
        <v>0.67600000000000005</v>
      </c>
      <c r="R1386">
        <v>1.9095</v>
      </c>
      <c r="T1386" t="s">
        <v>1356</v>
      </c>
      <c r="U1386">
        <v>1888.53</v>
      </c>
      <c r="V1386">
        <v>9.5669185692835601</v>
      </c>
      <c r="W1386">
        <v>10.53969</v>
      </c>
      <c r="Y1386" s="1">
        <v>41760</v>
      </c>
      <c r="Z1386">
        <v>344.60500000000002</v>
      </c>
      <c r="AB1386" s="1">
        <v>41809</v>
      </c>
      <c r="AC1386">
        <v>9</v>
      </c>
    </row>
    <row r="1387" spans="2:29" x14ac:dyDescent="0.45">
      <c r="B1387" s="1">
        <v>41781</v>
      </c>
      <c r="C1387">
        <v>4.5199999999999996</v>
      </c>
      <c r="E1387" s="1">
        <v>41831</v>
      </c>
      <c r="F1387">
        <v>61.5</v>
      </c>
      <c r="H1387" t="s">
        <v>1402</v>
      </c>
      <c r="I1387">
        <v>2.5691999999999999</v>
      </c>
      <c r="J1387">
        <v>0.654947835072893</v>
      </c>
      <c r="L1387" s="1">
        <v>41773</v>
      </c>
      <c r="M1387">
        <v>12.17</v>
      </c>
      <c r="O1387" s="1">
        <v>41841</v>
      </c>
      <c r="P1387">
        <v>2.59</v>
      </c>
      <c r="Q1387">
        <v>0.68899999999999995</v>
      </c>
      <c r="R1387">
        <v>1.901</v>
      </c>
      <c r="T1387" t="s">
        <v>1355</v>
      </c>
      <c r="U1387">
        <v>1897.45</v>
      </c>
      <c r="V1387">
        <v>7.8481727015271501</v>
      </c>
      <c r="W1387">
        <v>10.38213</v>
      </c>
      <c r="Y1387" s="1">
        <v>41759</v>
      </c>
      <c r="Z1387">
        <v>342.64699999999999</v>
      </c>
      <c r="AB1387" s="1">
        <v>41808</v>
      </c>
      <c r="AC1387">
        <v>9.5</v>
      </c>
    </row>
    <row r="1388" spans="2:29" x14ac:dyDescent="0.45">
      <c r="B1388" s="1">
        <v>41780</v>
      </c>
      <c r="C1388">
        <v>4.58</v>
      </c>
      <c r="E1388" s="1">
        <v>41830</v>
      </c>
      <c r="F1388">
        <v>63</v>
      </c>
      <c r="H1388" t="s">
        <v>1401</v>
      </c>
      <c r="I1388">
        <v>2.6375000000000002</v>
      </c>
      <c r="J1388">
        <v>0.36311887401602699</v>
      </c>
      <c r="L1388" s="1">
        <v>41772</v>
      </c>
      <c r="M1388">
        <v>12.13</v>
      </c>
      <c r="O1388" s="1">
        <v>41838</v>
      </c>
      <c r="P1388">
        <v>2.5990000000000002</v>
      </c>
      <c r="Q1388">
        <v>0.66949999999999998</v>
      </c>
      <c r="R1388">
        <v>1.9295</v>
      </c>
      <c r="T1388" t="s">
        <v>1354</v>
      </c>
      <c r="U1388">
        <v>1896.65</v>
      </c>
      <c r="V1388">
        <v>7.7421694311706801</v>
      </c>
      <c r="W1388">
        <v>10.39181</v>
      </c>
      <c r="Y1388" s="1">
        <v>41758</v>
      </c>
      <c r="Z1388">
        <v>345.214</v>
      </c>
      <c r="AB1388" s="1">
        <v>41807</v>
      </c>
      <c r="AC1388">
        <v>9.25</v>
      </c>
    </row>
    <row r="1389" spans="2:29" x14ac:dyDescent="0.45">
      <c r="B1389" s="1">
        <v>41779</v>
      </c>
      <c r="C1389">
        <v>4.66</v>
      </c>
      <c r="E1389" s="1">
        <v>41829</v>
      </c>
      <c r="F1389">
        <v>62.7</v>
      </c>
      <c r="H1389" t="s">
        <v>1400</v>
      </c>
      <c r="I1389">
        <v>2.6560000000000001</v>
      </c>
      <c r="J1389">
        <v>0.32376030228138503</v>
      </c>
      <c r="L1389" s="1">
        <v>41771</v>
      </c>
      <c r="M1389">
        <v>12.23</v>
      </c>
      <c r="O1389" s="1">
        <v>41837</v>
      </c>
      <c r="P1389">
        <v>2.5691999999999999</v>
      </c>
      <c r="Q1389">
        <v>0.64259999999999995</v>
      </c>
      <c r="R1389">
        <v>1.9266000000000001</v>
      </c>
      <c r="T1389" t="s">
        <v>1353</v>
      </c>
      <c r="U1389">
        <v>1878.48</v>
      </c>
      <c r="V1389">
        <v>9.9567890878579099</v>
      </c>
      <c r="W1389">
        <v>10.61969</v>
      </c>
      <c r="Y1389" s="1">
        <v>41757</v>
      </c>
      <c r="Z1389">
        <v>343.75200000000001</v>
      </c>
      <c r="AB1389" s="1">
        <v>41806</v>
      </c>
      <c r="AC1389">
        <v>10.25</v>
      </c>
    </row>
    <row r="1390" spans="2:29" x14ac:dyDescent="0.45">
      <c r="B1390" s="1">
        <v>41778</v>
      </c>
      <c r="C1390">
        <v>4.6900000000000004</v>
      </c>
      <c r="E1390" s="1">
        <v>41828</v>
      </c>
      <c r="F1390">
        <v>62.8</v>
      </c>
      <c r="H1390" t="s">
        <v>1399</v>
      </c>
      <c r="I1390">
        <v>2.6564000000000001</v>
      </c>
      <c r="J1390">
        <v>0.32558214529260299</v>
      </c>
      <c r="L1390" s="1">
        <v>41768</v>
      </c>
      <c r="M1390">
        <v>12.92</v>
      </c>
      <c r="O1390" s="1">
        <v>41836</v>
      </c>
      <c r="P1390">
        <v>2.6375000000000002</v>
      </c>
      <c r="Q1390">
        <v>0.66649999999999998</v>
      </c>
      <c r="R1390">
        <v>1.9710000000000001</v>
      </c>
      <c r="T1390" t="s">
        <v>1352</v>
      </c>
      <c r="U1390">
        <v>1875.63</v>
      </c>
      <c r="V1390">
        <v>10.0320340389381</v>
      </c>
      <c r="W1390">
        <v>11.1935</v>
      </c>
      <c r="Y1390" s="1">
        <v>41754</v>
      </c>
      <c r="Z1390">
        <v>347.37599999999998</v>
      </c>
      <c r="AB1390" s="1">
        <v>41803</v>
      </c>
      <c r="AC1390">
        <v>10</v>
      </c>
    </row>
    <row r="1391" spans="2:29" x14ac:dyDescent="0.45">
      <c r="B1391" s="1">
        <v>41775</v>
      </c>
      <c r="C1391">
        <v>4.5999999999999996</v>
      </c>
      <c r="E1391" s="1">
        <v>41827</v>
      </c>
      <c r="F1391">
        <v>62.781999999999996</v>
      </c>
      <c r="H1391" t="s">
        <v>1398</v>
      </c>
      <c r="I1391">
        <v>2.6280000000000001</v>
      </c>
      <c r="J1391">
        <v>0.39526994994982301</v>
      </c>
      <c r="L1391" s="1">
        <v>41767</v>
      </c>
      <c r="M1391">
        <v>13.43</v>
      </c>
      <c r="O1391" s="1">
        <v>41835</v>
      </c>
      <c r="P1391">
        <v>2.6560000000000001</v>
      </c>
      <c r="Q1391">
        <v>0.65800000000000003</v>
      </c>
      <c r="R1391">
        <v>1.998</v>
      </c>
      <c r="T1391" t="s">
        <v>1351</v>
      </c>
      <c r="U1391">
        <v>1878.21</v>
      </c>
      <c r="V1391">
        <v>10.030657667574699</v>
      </c>
      <c r="W1391">
        <v>11.26919</v>
      </c>
      <c r="Y1391" s="1">
        <v>41753</v>
      </c>
      <c r="Z1391">
        <v>341.62299999999999</v>
      </c>
      <c r="AB1391" s="1">
        <v>41802</v>
      </c>
      <c r="AC1391">
        <v>10.31</v>
      </c>
    </row>
    <row r="1392" spans="2:29" x14ac:dyDescent="0.45">
      <c r="B1392" s="1">
        <v>41774</v>
      </c>
      <c r="C1392">
        <v>4.71</v>
      </c>
      <c r="E1392" s="1">
        <v>41824</v>
      </c>
      <c r="F1392">
        <v>65</v>
      </c>
      <c r="H1392" t="s">
        <v>1397</v>
      </c>
      <c r="I1392">
        <v>2.6480000000000001</v>
      </c>
      <c r="J1392">
        <v>0.39704743629278</v>
      </c>
      <c r="L1392" s="1">
        <v>41766</v>
      </c>
      <c r="M1392">
        <v>13.4</v>
      </c>
      <c r="O1392" s="1">
        <v>41834</v>
      </c>
      <c r="P1392">
        <v>2.6564000000000001</v>
      </c>
      <c r="Q1392">
        <v>0.63400000000000001</v>
      </c>
      <c r="R1392">
        <v>2.0224000000000002</v>
      </c>
      <c r="T1392" t="s">
        <v>1350</v>
      </c>
      <c r="U1392">
        <v>1867.72</v>
      </c>
      <c r="V1392">
        <v>7.6849575858940504</v>
      </c>
      <c r="W1392">
        <v>11.55231</v>
      </c>
      <c r="Y1392" s="1">
        <v>41752</v>
      </c>
      <c r="Z1392">
        <v>339.84300000000002</v>
      </c>
      <c r="AB1392" s="1">
        <v>41801</v>
      </c>
      <c r="AC1392">
        <v>10.5</v>
      </c>
    </row>
    <row r="1393" spans="2:29" x14ac:dyDescent="0.45">
      <c r="B1393" s="1">
        <v>41773</v>
      </c>
      <c r="C1393">
        <v>4.4800000000000004</v>
      </c>
      <c r="E1393" s="1">
        <v>41823</v>
      </c>
      <c r="F1393">
        <v>64.784099999999995</v>
      </c>
      <c r="H1393" t="s">
        <v>1396</v>
      </c>
      <c r="I1393">
        <v>2.6509999999999998</v>
      </c>
      <c r="J1393">
        <v>0.397047436292778</v>
      </c>
      <c r="L1393" s="1">
        <v>41765</v>
      </c>
      <c r="M1393">
        <v>13.8</v>
      </c>
      <c r="O1393" s="1">
        <v>41831</v>
      </c>
      <c r="P1393">
        <v>2.6280000000000001</v>
      </c>
      <c r="Q1393">
        <v>0.61799999999999999</v>
      </c>
      <c r="R1393">
        <v>2.0099999999999998</v>
      </c>
      <c r="T1393" t="s">
        <v>1349</v>
      </c>
      <c r="U1393">
        <v>1884.66</v>
      </c>
      <c r="V1393">
        <v>3.1476370655364199</v>
      </c>
      <c r="W1393">
        <v>10.583130000000001</v>
      </c>
      <c r="Y1393" s="1">
        <v>41751</v>
      </c>
      <c r="Z1393">
        <v>337.79</v>
      </c>
      <c r="AB1393" s="1">
        <v>41800</v>
      </c>
      <c r="AC1393">
        <v>11.5</v>
      </c>
    </row>
    <row r="1394" spans="2:29" x14ac:dyDescent="0.45">
      <c r="B1394" s="1">
        <v>41772</v>
      </c>
      <c r="C1394">
        <v>4.3899999999999997</v>
      </c>
      <c r="E1394" s="1">
        <v>41822</v>
      </c>
      <c r="F1394">
        <v>64.409800000000004</v>
      </c>
      <c r="H1394" t="s">
        <v>1395</v>
      </c>
      <c r="I1394">
        <v>2.6539999999999999</v>
      </c>
      <c r="J1394">
        <v>0.44809039266648099</v>
      </c>
      <c r="L1394" s="1">
        <v>41764</v>
      </c>
      <c r="M1394">
        <v>13.29</v>
      </c>
      <c r="O1394" s="1">
        <v>41830</v>
      </c>
      <c r="P1394">
        <v>2.6480000000000001</v>
      </c>
      <c r="Q1394">
        <v>0.625</v>
      </c>
      <c r="R1394">
        <v>2.0230000000000001</v>
      </c>
      <c r="T1394" t="s">
        <v>1348</v>
      </c>
      <c r="U1394">
        <v>1881.14</v>
      </c>
      <c r="V1394">
        <v>4.5202395247665104</v>
      </c>
      <c r="W1394">
        <v>10.534380000000001</v>
      </c>
      <c r="Y1394" s="1">
        <v>41750</v>
      </c>
      <c r="Z1394">
        <v>340.82299999999998</v>
      </c>
      <c r="AB1394" s="1">
        <v>41799</v>
      </c>
      <c r="AC1394">
        <v>11.75</v>
      </c>
    </row>
    <row r="1395" spans="2:29" x14ac:dyDescent="0.45">
      <c r="B1395" s="1">
        <v>41771</v>
      </c>
      <c r="C1395">
        <v>4.4400000000000004</v>
      </c>
      <c r="E1395" s="1">
        <v>41821</v>
      </c>
      <c r="F1395">
        <v>63.6</v>
      </c>
      <c r="H1395" t="s">
        <v>1394</v>
      </c>
      <c r="I1395">
        <v>2.7090000000000001</v>
      </c>
      <c r="J1395">
        <v>0.60366519418189801</v>
      </c>
      <c r="L1395" s="1">
        <v>41761</v>
      </c>
      <c r="M1395">
        <v>12.91</v>
      </c>
      <c r="O1395" s="1">
        <v>41829</v>
      </c>
      <c r="P1395">
        <v>2.6509999999999998</v>
      </c>
      <c r="Q1395">
        <v>0.61899999999999999</v>
      </c>
      <c r="R1395">
        <v>2.032</v>
      </c>
      <c r="T1395" t="s">
        <v>1347</v>
      </c>
      <c r="U1395">
        <v>1883.68</v>
      </c>
      <c r="V1395">
        <v>3.3109323803199202</v>
      </c>
      <c r="W1395">
        <v>10.69881</v>
      </c>
      <c r="Y1395" s="1">
        <v>41746</v>
      </c>
      <c r="Z1395">
        <v>342.22699999999998</v>
      </c>
      <c r="AB1395" s="1">
        <v>41796</v>
      </c>
      <c r="AC1395">
        <v>11.75</v>
      </c>
    </row>
    <row r="1396" spans="2:29" x14ac:dyDescent="0.45">
      <c r="B1396" s="1">
        <v>41768</v>
      </c>
      <c r="C1396">
        <v>4.24</v>
      </c>
      <c r="E1396" s="1">
        <v>41820</v>
      </c>
      <c r="F1396">
        <v>63.1</v>
      </c>
      <c r="H1396" t="s">
        <v>1393</v>
      </c>
      <c r="I1396">
        <v>2.734</v>
      </c>
      <c r="J1396">
        <v>0.476037463511717</v>
      </c>
      <c r="L1396" s="1">
        <v>41760</v>
      </c>
      <c r="M1396">
        <v>13.25</v>
      </c>
      <c r="O1396" s="1">
        <v>41828</v>
      </c>
      <c r="P1396">
        <v>2.6539999999999999</v>
      </c>
      <c r="Q1396">
        <v>0.64600000000000002</v>
      </c>
      <c r="R1396">
        <v>2.008</v>
      </c>
      <c r="T1396" t="s">
        <v>1346</v>
      </c>
      <c r="U1396">
        <v>1883.95</v>
      </c>
      <c r="V1396">
        <v>9.5843921945428203</v>
      </c>
      <c r="W1396">
        <v>10.873810000000001</v>
      </c>
      <c r="Y1396" s="1">
        <v>41745</v>
      </c>
      <c r="Z1396">
        <v>344.40499999999997</v>
      </c>
      <c r="AB1396" s="1">
        <v>41795</v>
      </c>
      <c r="AC1396">
        <v>12</v>
      </c>
    </row>
    <row r="1397" spans="2:29" x14ac:dyDescent="0.45">
      <c r="B1397" s="1">
        <v>41767</v>
      </c>
      <c r="C1397">
        <v>4.3899999999999997</v>
      </c>
      <c r="E1397" s="1">
        <v>41817</v>
      </c>
      <c r="F1397">
        <v>62.47</v>
      </c>
      <c r="H1397" t="s">
        <v>1392</v>
      </c>
      <c r="I1397">
        <v>2.7370000000000001</v>
      </c>
      <c r="J1397">
        <v>0.50877467180144798</v>
      </c>
      <c r="L1397" s="1">
        <v>41759</v>
      </c>
      <c r="M1397">
        <v>13.41</v>
      </c>
      <c r="O1397" s="1">
        <v>41827</v>
      </c>
      <c r="P1397">
        <v>2.7090000000000001</v>
      </c>
      <c r="Q1397">
        <v>0.66049999999999998</v>
      </c>
      <c r="R1397">
        <v>2.0485000000000002</v>
      </c>
      <c r="T1397" t="s">
        <v>1345</v>
      </c>
      <c r="U1397">
        <v>1878.33</v>
      </c>
      <c r="V1397">
        <v>9.3749533095786592</v>
      </c>
      <c r="W1397">
        <v>11.304</v>
      </c>
      <c r="Y1397" s="1">
        <v>41744</v>
      </c>
      <c r="Z1397">
        <v>349.09</v>
      </c>
      <c r="AB1397" s="1">
        <v>41794</v>
      </c>
      <c r="AC1397">
        <v>11.75</v>
      </c>
    </row>
    <row r="1398" spans="2:29" x14ac:dyDescent="0.45">
      <c r="B1398" s="1">
        <v>41766</v>
      </c>
      <c r="C1398">
        <v>4.4800000000000004</v>
      </c>
      <c r="E1398" s="1">
        <v>41816</v>
      </c>
      <c r="F1398">
        <v>63.5</v>
      </c>
      <c r="H1398" t="s">
        <v>1391</v>
      </c>
      <c r="I1398">
        <v>2.7290000000000001</v>
      </c>
      <c r="J1398">
        <v>0.52398473260201395</v>
      </c>
      <c r="L1398" s="1">
        <v>41758</v>
      </c>
      <c r="M1398">
        <v>13.71</v>
      </c>
      <c r="O1398" s="1">
        <v>41824</v>
      </c>
      <c r="P1398">
        <v>2.734</v>
      </c>
      <c r="Q1398">
        <v>0.65249999999999997</v>
      </c>
      <c r="R1398">
        <v>2.0815000000000001</v>
      </c>
      <c r="T1398" t="s">
        <v>1344</v>
      </c>
      <c r="U1398">
        <v>1869.43</v>
      </c>
      <c r="V1398">
        <v>8.17382581202612</v>
      </c>
      <c r="W1398">
        <v>11.610810000000001</v>
      </c>
      <c r="Y1398" s="1">
        <v>41743</v>
      </c>
      <c r="Z1398">
        <v>348.9</v>
      </c>
      <c r="AB1398" s="1">
        <v>41793</v>
      </c>
      <c r="AC1398">
        <v>11.06</v>
      </c>
    </row>
    <row r="1399" spans="2:29" x14ac:dyDescent="0.45">
      <c r="B1399" s="1">
        <v>41765</v>
      </c>
      <c r="C1399">
        <v>4.5999999999999996</v>
      </c>
      <c r="E1399" s="1">
        <v>41815</v>
      </c>
      <c r="F1399">
        <v>63.9</v>
      </c>
      <c r="H1399" t="s">
        <v>1390</v>
      </c>
      <c r="I1399">
        <v>2.6659999999999999</v>
      </c>
      <c r="J1399">
        <v>0.39878983604567497</v>
      </c>
      <c r="L1399" s="1">
        <v>41757</v>
      </c>
      <c r="M1399">
        <v>13.97</v>
      </c>
      <c r="O1399" s="1">
        <v>41823</v>
      </c>
      <c r="P1399">
        <v>2.7370000000000001</v>
      </c>
      <c r="Q1399">
        <v>0.64600000000000002</v>
      </c>
      <c r="R1399">
        <v>2.0910000000000002</v>
      </c>
      <c r="T1399" t="s">
        <v>1343</v>
      </c>
      <c r="U1399">
        <v>1863.4</v>
      </c>
      <c r="V1399">
        <v>8.6056153249876708</v>
      </c>
      <c r="W1399">
        <v>12.08881</v>
      </c>
      <c r="Y1399" s="1">
        <v>41740</v>
      </c>
      <c r="Z1399">
        <v>353.358</v>
      </c>
      <c r="AB1399" s="1">
        <v>41792</v>
      </c>
      <c r="AC1399">
        <v>11</v>
      </c>
    </row>
    <row r="1400" spans="2:29" x14ac:dyDescent="0.45">
      <c r="B1400" s="1">
        <v>41764</v>
      </c>
      <c r="C1400">
        <v>4.5599999999999996</v>
      </c>
      <c r="E1400" s="1">
        <v>41814</v>
      </c>
      <c r="F1400">
        <v>63.9</v>
      </c>
      <c r="H1400" t="s">
        <v>1389</v>
      </c>
      <c r="I1400">
        <v>2.6309999999999998</v>
      </c>
      <c r="J1400">
        <v>0.17876893839069</v>
      </c>
      <c r="L1400" s="1">
        <v>41754</v>
      </c>
      <c r="M1400">
        <v>14.06</v>
      </c>
      <c r="O1400" s="1">
        <v>41822</v>
      </c>
      <c r="P1400">
        <v>2.7290000000000001</v>
      </c>
      <c r="Q1400">
        <v>0.61650000000000005</v>
      </c>
      <c r="R1400">
        <v>2.1124999999999998</v>
      </c>
      <c r="T1400" t="s">
        <v>1342</v>
      </c>
      <c r="U1400">
        <v>1878.61</v>
      </c>
      <c r="V1400">
        <v>4.6748641691454003</v>
      </c>
      <c r="W1400">
        <v>11.404629999999999</v>
      </c>
      <c r="Y1400" s="1">
        <v>41739</v>
      </c>
      <c r="Z1400">
        <v>344.41500000000002</v>
      </c>
      <c r="AB1400" s="1">
        <v>41789</v>
      </c>
      <c r="AC1400">
        <v>10.88</v>
      </c>
    </row>
    <row r="1401" spans="2:29" x14ac:dyDescent="0.45">
      <c r="B1401" s="1">
        <v>41761</v>
      </c>
      <c r="C1401">
        <v>4.5</v>
      </c>
      <c r="E1401" s="1">
        <v>41813</v>
      </c>
      <c r="F1401">
        <v>63.311399999999999</v>
      </c>
      <c r="H1401" t="s">
        <v>1388</v>
      </c>
      <c r="I1401">
        <v>2.64</v>
      </c>
      <c r="J1401">
        <v>0.28063915146203899</v>
      </c>
      <c r="L1401" s="1">
        <v>41753</v>
      </c>
      <c r="M1401">
        <v>13.32</v>
      </c>
      <c r="O1401" s="1">
        <v>41821</v>
      </c>
      <c r="P1401">
        <v>2.6659999999999999</v>
      </c>
      <c r="Q1401">
        <v>0.59650000000000003</v>
      </c>
      <c r="R1401">
        <v>2.0695000000000001</v>
      </c>
      <c r="T1401" t="s">
        <v>1341</v>
      </c>
      <c r="U1401">
        <v>1875.39</v>
      </c>
      <c r="V1401">
        <v>4.6914761785811097</v>
      </c>
      <c r="W1401">
        <v>11.24719</v>
      </c>
      <c r="Y1401" s="1">
        <v>41738</v>
      </c>
      <c r="Z1401">
        <v>332.10500000000002</v>
      </c>
      <c r="AB1401" s="1">
        <v>41788</v>
      </c>
      <c r="AC1401">
        <v>10.06</v>
      </c>
    </row>
    <row r="1402" spans="2:29" x14ac:dyDescent="0.45">
      <c r="B1402" s="1">
        <v>41760</v>
      </c>
      <c r="C1402">
        <v>4.66</v>
      </c>
      <c r="E1402" s="1">
        <v>41810</v>
      </c>
      <c r="F1402">
        <v>63.5</v>
      </c>
      <c r="H1402" t="s">
        <v>1387</v>
      </c>
      <c r="I1402">
        <v>2.637</v>
      </c>
      <c r="J1402">
        <v>0.39461162341387102</v>
      </c>
      <c r="L1402" s="1">
        <v>41752</v>
      </c>
      <c r="M1402">
        <v>13.27</v>
      </c>
      <c r="O1402" s="1">
        <v>41820</v>
      </c>
      <c r="P1402">
        <v>2.6309999999999998</v>
      </c>
      <c r="Q1402">
        <v>0.58299999999999996</v>
      </c>
      <c r="R1402">
        <v>2.048</v>
      </c>
      <c r="T1402" t="s">
        <v>1340</v>
      </c>
      <c r="U1402">
        <v>1879.55</v>
      </c>
      <c r="V1402">
        <v>6.2506571066655203</v>
      </c>
      <c r="W1402">
        <v>11.01088</v>
      </c>
      <c r="Y1402" s="1">
        <v>41737</v>
      </c>
      <c r="Z1402">
        <v>340.64699999999999</v>
      </c>
      <c r="AB1402" s="1">
        <v>41787</v>
      </c>
      <c r="AC1402">
        <v>9.5</v>
      </c>
    </row>
    <row r="1403" spans="2:29" x14ac:dyDescent="0.45">
      <c r="B1403" s="1">
        <v>41759</v>
      </c>
      <c r="C1403">
        <v>4.6100000000000003</v>
      </c>
      <c r="E1403" s="1">
        <v>41809</v>
      </c>
      <c r="F1403">
        <v>64</v>
      </c>
      <c r="H1403" t="s">
        <v>1386</v>
      </c>
      <c r="I1403">
        <v>2.66</v>
      </c>
      <c r="J1403">
        <v>0.38527695666018102</v>
      </c>
      <c r="L1403" s="1">
        <v>41751</v>
      </c>
      <c r="M1403">
        <v>13.19</v>
      </c>
      <c r="O1403" s="1">
        <v>41817</v>
      </c>
      <c r="P1403">
        <v>2.64</v>
      </c>
      <c r="Q1403">
        <v>0.58850000000000002</v>
      </c>
      <c r="R1403">
        <v>2.0514999999999999</v>
      </c>
      <c r="T1403" t="s">
        <v>1339</v>
      </c>
      <c r="U1403">
        <v>1871.89</v>
      </c>
      <c r="V1403">
        <v>6.3112598283277102</v>
      </c>
      <c r="W1403">
        <v>11.29913</v>
      </c>
      <c r="Y1403" s="1">
        <v>41736</v>
      </c>
      <c r="Z1403">
        <v>340.55500000000001</v>
      </c>
      <c r="AB1403" s="1">
        <v>41786</v>
      </c>
      <c r="AC1403">
        <v>9.25</v>
      </c>
    </row>
    <row r="1404" spans="2:29" x14ac:dyDescent="0.45">
      <c r="B1404" s="1">
        <v>41758</v>
      </c>
      <c r="C1404">
        <v>4.7</v>
      </c>
      <c r="E1404" s="1">
        <v>41808</v>
      </c>
      <c r="F1404">
        <v>63.6</v>
      </c>
      <c r="H1404" t="s">
        <v>1385</v>
      </c>
      <c r="I1404">
        <v>2.6760000000000002</v>
      </c>
      <c r="J1404">
        <v>0.51370080461944301</v>
      </c>
      <c r="L1404" s="1">
        <v>41750</v>
      </c>
      <c r="M1404">
        <v>13.25</v>
      </c>
      <c r="O1404" s="1">
        <v>41816</v>
      </c>
      <c r="P1404">
        <v>2.637</v>
      </c>
      <c r="Q1404">
        <v>0.58799999999999997</v>
      </c>
      <c r="R1404">
        <v>2.0489999999999999</v>
      </c>
      <c r="T1404" t="s">
        <v>1337</v>
      </c>
      <c r="U1404">
        <v>1864.85</v>
      </c>
      <c r="V1404">
        <v>6.2190558275065602</v>
      </c>
      <c r="W1404">
        <v>10.813000000000001</v>
      </c>
      <c r="Y1404" s="1">
        <v>41733</v>
      </c>
      <c r="Z1404">
        <v>332.78899999999999</v>
      </c>
      <c r="AB1404" s="1">
        <v>41785</v>
      </c>
      <c r="AC1404">
        <v>9.25</v>
      </c>
    </row>
    <row r="1405" spans="2:29" x14ac:dyDescent="0.45">
      <c r="B1405" s="1">
        <v>41757</v>
      </c>
      <c r="C1405">
        <v>4.7</v>
      </c>
      <c r="E1405" s="1">
        <v>41807</v>
      </c>
      <c r="F1405">
        <v>64</v>
      </c>
      <c r="H1405" t="s">
        <v>1384</v>
      </c>
      <c r="I1405">
        <v>2.7149999999999999</v>
      </c>
      <c r="J1405">
        <v>0.68975618880877099</v>
      </c>
      <c r="L1405" s="1">
        <v>41746</v>
      </c>
      <c r="M1405">
        <v>13.36</v>
      </c>
      <c r="O1405" s="1">
        <v>41815</v>
      </c>
      <c r="P1405">
        <v>2.66</v>
      </c>
      <c r="Q1405">
        <v>0.60250000000000004</v>
      </c>
      <c r="R1405">
        <v>2.0575000000000001</v>
      </c>
      <c r="T1405" t="s">
        <v>1336</v>
      </c>
      <c r="U1405">
        <v>1862.31</v>
      </c>
      <c r="V1405">
        <v>14.7044186595597</v>
      </c>
      <c r="W1405">
        <v>12.03463</v>
      </c>
      <c r="Y1405" s="1">
        <v>41732</v>
      </c>
      <c r="Z1405">
        <v>328.28500000000003</v>
      </c>
      <c r="AB1405" s="1">
        <v>41782</v>
      </c>
      <c r="AC1405">
        <v>9.25</v>
      </c>
    </row>
    <row r="1406" spans="2:29" x14ac:dyDescent="0.45">
      <c r="B1406" s="1">
        <v>41754</v>
      </c>
      <c r="C1406">
        <v>4.67</v>
      </c>
      <c r="E1406" s="1">
        <v>41806</v>
      </c>
      <c r="F1406">
        <v>63.884300000000003</v>
      </c>
      <c r="H1406" t="s">
        <v>1383</v>
      </c>
      <c r="I1406">
        <v>2.6960000000000002</v>
      </c>
      <c r="J1406">
        <v>0.81207749014487796</v>
      </c>
      <c r="L1406" s="1">
        <v>41745</v>
      </c>
      <c r="M1406">
        <v>14.18</v>
      </c>
      <c r="O1406" s="1">
        <v>41814</v>
      </c>
      <c r="P1406">
        <v>2.6760000000000002</v>
      </c>
      <c r="Q1406">
        <v>0.61240000000000006</v>
      </c>
      <c r="R1406">
        <v>2.0636000000000001</v>
      </c>
      <c r="T1406" t="s">
        <v>1335</v>
      </c>
      <c r="U1406">
        <v>1842.98</v>
      </c>
      <c r="V1406">
        <v>22.5526603723285</v>
      </c>
      <c r="W1406">
        <v>13.37</v>
      </c>
      <c r="Y1406" s="1">
        <v>41731</v>
      </c>
      <c r="Z1406">
        <v>327.68900000000002</v>
      </c>
      <c r="AB1406" s="1">
        <v>41781</v>
      </c>
      <c r="AC1406">
        <v>9.5</v>
      </c>
    </row>
    <row r="1407" spans="2:29" x14ac:dyDescent="0.45">
      <c r="B1407" s="1">
        <v>41753</v>
      </c>
      <c r="C1407">
        <v>4.6399999999999997</v>
      </c>
      <c r="E1407" s="1">
        <v>41803</v>
      </c>
      <c r="F1407">
        <v>63.47</v>
      </c>
      <c r="H1407" t="s">
        <v>1382</v>
      </c>
      <c r="I1407">
        <v>2.7109999999999999</v>
      </c>
      <c r="J1407">
        <v>0.80209092377361102</v>
      </c>
      <c r="L1407" s="1">
        <v>41744</v>
      </c>
      <c r="M1407">
        <v>15.61</v>
      </c>
      <c r="O1407" s="1">
        <v>41813</v>
      </c>
      <c r="P1407">
        <v>2.7149999999999999</v>
      </c>
      <c r="Q1407">
        <v>0.62</v>
      </c>
      <c r="R1407">
        <v>2.0950000000000002</v>
      </c>
      <c r="T1407" t="s">
        <v>1334</v>
      </c>
      <c r="U1407">
        <v>1830.61</v>
      </c>
      <c r="V1407">
        <v>24.411495836762398</v>
      </c>
      <c r="W1407">
        <v>13.829879999999999</v>
      </c>
      <c r="Y1407" s="1">
        <v>41730</v>
      </c>
      <c r="Z1407">
        <v>329.255</v>
      </c>
      <c r="AB1407" s="1">
        <v>41780</v>
      </c>
      <c r="AC1407">
        <v>9.31</v>
      </c>
    </row>
    <row r="1408" spans="2:29" x14ac:dyDescent="0.45">
      <c r="B1408" s="1">
        <v>41752</v>
      </c>
      <c r="C1408">
        <v>4.57</v>
      </c>
      <c r="E1408" s="1">
        <v>41802</v>
      </c>
      <c r="F1408">
        <v>63.3</v>
      </c>
      <c r="H1408" t="s">
        <v>1381</v>
      </c>
      <c r="I1408">
        <v>2.6802999999999999</v>
      </c>
      <c r="J1408">
        <v>0.74861178190034305</v>
      </c>
      <c r="L1408" s="1">
        <v>41743</v>
      </c>
      <c r="M1408">
        <v>16.11</v>
      </c>
      <c r="O1408" s="1">
        <v>41810</v>
      </c>
      <c r="P1408">
        <v>2.6960000000000002</v>
      </c>
      <c r="Q1408">
        <v>0.60399999999999998</v>
      </c>
      <c r="R1408">
        <v>2.0920000000000001</v>
      </c>
      <c r="T1408" t="s">
        <v>1333</v>
      </c>
      <c r="U1408">
        <v>1815.69</v>
      </c>
      <c r="V1408">
        <v>22.8788424949025</v>
      </c>
      <c r="W1408">
        <v>14.72931</v>
      </c>
      <c r="Y1408" s="1">
        <v>41729</v>
      </c>
      <c r="Z1408">
        <v>334.18400000000003</v>
      </c>
      <c r="AB1408" s="1">
        <v>41779</v>
      </c>
      <c r="AC1408">
        <v>10</v>
      </c>
    </row>
    <row r="1409" spans="2:29" x14ac:dyDescent="0.45">
      <c r="B1409" s="1">
        <v>41751</v>
      </c>
      <c r="C1409">
        <v>4.6100000000000003</v>
      </c>
      <c r="E1409" s="1">
        <v>41801</v>
      </c>
      <c r="F1409">
        <v>64</v>
      </c>
      <c r="H1409" t="s">
        <v>1380</v>
      </c>
      <c r="I1409">
        <v>2.7450000000000001</v>
      </c>
      <c r="J1409">
        <v>0.62886902451941795</v>
      </c>
      <c r="L1409" s="1">
        <v>41740</v>
      </c>
      <c r="M1409">
        <v>17.03</v>
      </c>
      <c r="O1409" s="1">
        <v>41809</v>
      </c>
      <c r="P1409">
        <v>2.7109999999999999</v>
      </c>
      <c r="Q1409">
        <v>0.60450000000000004</v>
      </c>
      <c r="R1409">
        <v>2.1065</v>
      </c>
      <c r="T1409" t="s">
        <v>1332</v>
      </c>
      <c r="U1409">
        <v>1833.08</v>
      </c>
      <c r="V1409">
        <v>23.167185420093301</v>
      </c>
      <c r="W1409">
        <v>13.782999999999999</v>
      </c>
      <c r="Y1409" s="1">
        <v>41726</v>
      </c>
      <c r="Z1409">
        <v>339.15600000000001</v>
      </c>
      <c r="AB1409" s="1">
        <v>41778</v>
      </c>
      <c r="AC1409">
        <v>10.06</v>
      </c>
    </row>
    <row r="1410" spans="2:29" x14ac:dyDescent="0.45">
      <c r="B1410" s="1">
        <v>41750</v>
      </c>
      <c r="C1410">
        <v>4.63</v>
      </c>
      <c r="E1410" s="1">
        <v>41800</v>
      </c>
      <c r="F1410">
        <v>65.3</v>
      </c>
      <c r="H1410" t="s">
        <v>1379</v>
      </c>
      <c r="I1410">
        <v>2.6974999999999998</v>
      </c>
      <c r="J1410">
        <v>0.36919507038962701</v>
      </c>
      <c r="L1410" s="1">
        <v>41739</v>
      </c>
      <c r="M1410">
        <v>15.89</v>
      </c>
      <c r="O1410" s="1">
        <v>41808</v>
      </c>
      <c r="P1410">
        <v>2.6802999999999999</v>
      </c>
      <c r="Q1410">
        <v>0.60650000000000004</v>
      </c>
      <c r="R1410">
        <v>2.0737999999999999</v>
      </c>
      <c r="T1410" t="s">
        <v>1331</v>
      </c>
      <c r="U1410">
        <v>1872.18</v>
      </c>
      <c r="V1410">
        <v>18.348712056680299</v>
      </c>
      <c r="W1410">
        <v>11.72781</v>
      </c>
      <c r="Y1410" s="1">
        <v>41725</v>
      </c>
      <c r="Z1410">
        <v>342.79899999999998</v>
      </c>
      <c r="AB1410" s="1">
        <v>41775</v>
      </c>
      <c r="AC1410">
        <v>10</v>
      </c>
    </row>
    <row r="1411" spans="2:29" x14ac:dyDescent="0.45">
      <c r="B1411" s="1">
        <v>41746</v>
      </c>
      <c r="C1411">
        <v>4.71</v>
      </c>
      <c r="E1411" s="1">
        <v>41799</v>
      </c>
      <c r="F1411">
        <v>65.8</v>
      </c>
      <c r="H1411" t="s">
        <v>1378</v>
      </c>
      <c r="I1411">
        <v>2.7044999999999999</v>
      </c>
      <c r="J1411">
        <v>0.57328548734465901</v>
      </c>
      <c r="L1411" s="1">
        <v>41738</v>
      </c>
      <c r="M1411">
        <v>13.82</v>
      </c>
      <c r="O1411" s="1">
        <v>41807</v>
      </c>
      <c r="P1411">
        <v>2.7450000000000001</v>
      </c>
      <c r="Q1411">
        <v>0.63400000000000001</v>
      </c>
      <c r="R1411">
        <v>2.1110000000000002</v>
      </c>
      <c r="T1411" t="s">
        <v>1330</v>
      </c>
      <c r="U1411">
        <v>1851.96</v>
      </c>
      <c r="V1411">
        <v>12.5948111699946</v>
      </c>
      <c r="W1411">
        <v>12.397690000000001</v>
      </c>
      <c r="Y1411" s="1">
        <v>41724</v>
      </c>
      <c r="Z1411">
        <v>316.13600000000002</v>
      </c>
      <c r="AB1411" s="1">
        <v>41774</v>
      </c>
      <c r="AC1411">
        <v>9.5</v>
      </c>
    </row>
    <row r="1412" spans="2:29" x14ac:dyDescent="0.45">
      <c r="B1412" s="1">
        <v>41745</v>
      </c>
      <c r="C1412">
        <v>4.6399999999999997</v>
      </c>
      <c r="E1412" s="1">
        <v>41796</v>
      </c>
      <c r="F1412">
        <v>67.099999999999994</v>
      </c>
      <c r="H1412" t="s">
        <v>1377</v>
      </c>
      <c r="I1412">
        <v>2.6974999999999998</v>
      </c>
      <c r="J1412">
        <v>0.59268562493112897</v>
      </c>
      <c r="L1412" s="1">
        <v>41737</v>
      </c>
      <c r="M1412">
        <v>14.89</v>
      </c>
      <c r="O1412" s="1">
        <v>41806</v>
      </c>
      <c r="P1412">
        <v>2.6974999999999998</v>
      </c>
      <c r="Q1412">
        <v>0.61699999999999999</v>
      </c>
      <c r="R1412">
        <v>2.0804999999999998</v>
      </c>
      <c r="T1412" t="s">
        <v>1329</v>
      </c>
      <c r="U1412">
        <v>1845.04</v>
      </c>
      <c r="V1412">
        <v>12.053327291465999</v>
      </c>
      <c r="W1412">
        <v>13.06188</v>
      </c>
      <c r="Y1412" s="1">
        <v>41723</v>
      </c>
      <c r="Z1412">
        <v>313.95699999999999</v>
      </c>
      <c r="AB1412" s="1">
        <v>41773</v>
      </c>
      <c r="AC1412">
        <v>9</v>
      </c>
    </row>
    <row r="1413" spans="2:29" x14ac:dyDescent="0.45">
      <c r="B1413" s="1">
        <v>41744</v>
      </c>
      <c r="C1413">
        <v>4.67</v>
      </c>
      <c r="E1413" s="1">
        <v>41795</v>
      </c>
      <c r="F1413">
        <v>69.843500000000006</v>
      </c>
      <c r="H1413" t="s">
        <v>1376</v>
      </c>
      <c r="I1413">
        <v>2.7444999999999999</v>
      </c>
      <c r="J1413">
        <v>0.35439561227532501</v>
      </c>
      <c r="L1413" s="1">
        <v>41736</v>
      </c>
      <c r="M1413">
        <v>15.57</v>
      </c>
      <c r="O1413" s="1">
        <v>41803</v>
      </c>
      <c r="P1413">
        <v>2.7044999999999999</v>
      </c>
      <c r="Q1413">
        <v>0.59599999999999997</v>
      </c>
      <c r="R1413">
        <v>2.1084999999999998</v>
      </c>
      <c r="T1413" t="s">
        <v>1328</v>
      </c>
      <c r="U1413">
        <v>1865.09</v>
      </c>
      <c r="V1413">
        <v>13.6188904085401</v>
      </c>
      <c r="W1413">
        <v>11.59488</v>
      </c>
      <c r="Y1413" s="1">
        <v>41722</v>
      </c>
      <c r="Z1413">
        <v>315.84100000000001</v>
      </c>
      <c r="AB1413" s="1">
        <v>41772</v>
      </c>
      <c r="AC1413">
        <v>8.5</v>
      </c>
    </row>
    <row r="1414" spans="2:29" x14ac:dyDescent="0.45">
      <c r="B1414" s="1">
        <v>41743</v>
      </c>
      <c r="C1414">
        <v>4.75</v>
      </c>
      <c r="E1414" s="1">
        <v>41794</v>
      </c>
      <c r="F1414">
        <v>68.783199999999994</v>
      </c>
      <c r="H1414" t="s">
        <v>1375</v>
      </c>
      <c r="I1414">
        <v>2.7585000000000002</v>
      </c>
      <c r="J1414">
        <v>0.36635990956071401</v>
      </c>
      <c r="L1414" s="1">
        <v>41733</v>
      </c>
      <c r="M1414">
        <v>13.96</v>
      </c>
      <c r="O1414" s="1">
        <v>41802</v>
      </c>
      <c r="P1414">
        <v>2.6974999999999998</v>
      </c>
      <c r="Q1414">
        <v>0.58599999999999997</v>
      </c>
      <c r="R1414">
        <v>2.1114999999999999</v>
      </c>
      <c r="T1414" t="s">
        <v>1327</v>
      </c>
      <c r="U1414">
        <v>1888.77</v>
      </c>
      <c r="V1414">
        <v>6.6973288319770896</v>
      </c>
      <c r="W1414">
        <v>11.0745</v>
      </c>
      <c r="Y1414" s="1">
        <v>41719</v>
      </c>
      <c r="Z1414">
        <v>313.637</v>
      </c>
      <c r="AB1414" s="1">
        <v>41771</v>
      </c>
      <c r="AC1414">
        <v>8</v>
      </c>
    </row>
    <row r="1415" spans="2:29" x14ac:dyDescent="0.45">
      <c r="B1415" s="1">
        <v>41740</v>
      </c>
      <c r="C1415">
        <v>4.53</v>
      </c>
      <c r="E1415" s="1">
        <v>41793</v>
      </c>
      <c r="F1415">
        <v>69.16</v>
      </c>
      <c r="H1415" t="s">
        <v>1374</v>
      </c>
      <c r="I1415">
        <v>2.7210000000000001</v>
      </c>
      <c r="J1415">
        <v>0.22283891790558999</v>
      </c>
      <c r="L1415" s="1">
        <v>41732</v>
      </c>
      <c r="M1415">
        <v>13.37</v>
      </c>
      <c r="O1415" s="1">
        <v>41801</v>
      </c>
      <c r="P1415">
        <v>2.7444999999999999</v>
      </c>
      <c r="Q1415">
        <v>0.57750000000000001</v>
      </c>
      <c r="R1415">
        <v>2.1669999999999998</v>
      </c>
      <c r="T1415" t="s">
        <v>1326</v>
      </c>
      <c r="U1415">
        <v>1890.9</v>
      </c>
      <c r="V1415">
        <v>3.6965821891971902</v>
      </c>
      <c r="W1415">
        <v>10.657999999999999</v>
      </c>
      <c r="Y1415" s="1">
        <v>41718</v>
      </c>
      <c r="Z1415">
        <v>312.85500000000002</v>
      </c>
      <c r="AB1415" s="1">
        <v>41768</v>
      </c>
      <c r="AC1415">
        <v>8.25</v>
      </c>
    </row>
    <row r="1416" spans="2:29" x14ac:dyDescent="0.45">
      <c r="B1416" s="1">
        <v>41739</v>
      </c>
      <c r="C1416">
        <v>4.32</v>
      </c>
      <c r="E1416" s="1">
        <v>41792</v>
      </c>
      <c r="F1416">
        <v>68.45</v>
      </c>
      <c r="H1416" t="s">
        <v>1373</v>
      </c>
      <c r="I1416">
        <v>2.7050000000000001</v>
      </c>
      <c r="J1416">
        <v>0.63271552322772595</v>
      </c>
      <c r="L1416" s="1">
        <v>41731</v>
      </c>
      <c r="M1416">
        <v>13.09</v>
      </c>
      <c r="O1416" s="1">
        <v>41800</v>
      </c>
      <c r="P1416">
        <v>2.7585000000000002</v>
      </c>
      <c r="Q1416">
        <v>0.5806</v>
      </c>
      <c r="R1416">
        <v>2.1779000000000002</v>
      </c>
      <c r="T1416" t="s">
        <v>1325</v>
      </c>
      <c r="U1416">
        <v>1885.52</v>
      </c>
      <c r="V1416">
        <v>7.1388042009772796</v>
      </c>
      <c r="W1416">
        <v>10.521129999999999</v>
      </c>
      <c r="Y1416" s="1">
        <v>41717</v>
      </c>
      <c r="Z1416">
        <v>321.923</v>
      </c>
      <c r="AB1416" s="1">
        <v>41767</v>
      </c>
      <c r="AC1416">
        <v>7.75</v>
      </c>
    </row>
    <row r="1417" spans="2:29" x14ac:dyDescent="0.45">
      <c r="B1417" s="1">
        <v>41738</v>
      </c>
      <c r="C1417">
        <v>4.29</v>
      </c>
      <c r="E1417" s="1">
        <v>41789</v>
      </c>
      <c r="F1417">
        <v>66.900000000000006</v>
      </c>
      <c r="H1417" t="s">
        <v>1372</v>
      </c>
      <c r="I1417">
        <v>2.7040000000000002</v>
      </c>
      <c r="J1417">
        <v>0.64708462867438599</v>
      </c>
      <c r="L1417" s="1">
        <v>41730</v>
      </c>
      <c r="M1417">
        <v>13.1</v>
      </c>
      <c r="O1417" s="1">
        <v>41799</v>
      </c>
      <c r="P1417">
        <v>2.7210000000000001</v>
      </c>
      <c r="Q1417">
        <v>0.56599999999999995</v>
      </c>
      <c r="R1417">
        <v>2.1549999999999998</v>
      </c>
      <c r="T1417" t="s">
        <v>1324</v>
      </c>
      <c r="U1417">
        <v>1872.34</v>
      </c>
      <c r="V1417">
        <v>10.754964772238299</v>
      </c>
      <c r="W1417">
        <v>11.347099999999999</v>
      </c>
      <c r="Y1417" s="1">
        <v>41716</v>
      </c>
      <c r="Z1417">
        <v>316.101</v>
      </c>
      <c r="AB1417" s="1">
        <v>41766</v>
      </c>
      <c r="AC1417">
        <v>10.75</v>
      </c>
    </row>
    <row r="1418" spans="2:29" x14ac:dyDescent="0.45">
      <c r="B1418" s="1">
        <v>41737</v>
      </c>
      <c r="C1418">
        <v>4.37</v>
      </c>
      <c r="E1418" s="1">
        <v>41788</v>
      </c>
      <c r="F1418">
        <v>66.2</v>
      </c>
      <c r="H1418" t="s">
        <v>1371</v>
      </c>
      <c r="I1418">
        <v>2.72</v>
      </c>
      <c r="J1418">
        <v>0.46885385071825397</v>
      </c>
      <c r="L1418" s="1">
        <v>41729</v>
      </c>
      <c r="M1418">
        <v>13.88</v>
      </c>
      <c r="O1418" s="1">
        <v>41796</v>
      </c>
      <c r="P1418">
        <v>2.7050000000000001</v>
      </c>
      <c r="Q1418">
        <v>0.54300000000000004</v>
      </c>
      <c r="R1418">
        <v>2.1619999999999999</v>
      </c>
      <c r="T1418" t="s">
        <v>1323</v>
      </c>
      <c r="U1418">
        <v>1857.62</v>
      </c>
      <c r="V1418">
        <v>9.0117803636816607</v>
      </c>
      <c r="W1418">
        <v>11.714600000000001</v>
      </c>
      <c r="Y1418" s="1">
        <v>41715</v>
      </c>
      <c r="Z1418">
        <v>322.65899999999999</v>
      </c>
      <c r="AB1418" s="1">
        <v>41765</v>
      </c>
      <c r="AC1418">
        <v>11.75</v>
      </c>
    </row>
    <row r="1419" spans="2:29" x14ac:dyDescent="0.45">
      <c r="B1419" s="1">
        <v>41736</v>
      </c>
      <c r="C1419">
        <v>4.43</v>
      </c>
      <c r="E1419" s="1">
        <v>41787</v>
      </c>
      <c r="F1419">
        <v>64.183300000000003</v>
      </c>
      <c r="H1419" t="s">
        <v>1370</v>
      </c>
      <c r="I1419">
        <v>2.7107000000000001</v>
      </c>
      <c r="J1419">
        <v>0.38563866939576402</v>
      </c>
      <c r="L1419" s="1">
        <v>41726</v>
      </c>
      <c r="M1419">
        <v>14.41</v>
      </c>
      <c r="O1419" s="1">
        <v>41795</v>
      </c>
      <c r="P1419">
        <v>2.7040000000000002</v>
      </c>
      <c r="Q1419">
        <v>0.52349999999999997</v>
      </c>
      <c r="R1419">
        <v>2.1804999999999999</v>
      </c>
      <c r="T1419" t="s">
        <v>1322</v>
      </c>
      <c r="U1419">
        <v>1849.04</v>
      </c>
      <c r="V1419">
        <v>8.0042485121588207</v>
      </c>
      <c r="W1419">
        <v>12.2158</v>
      </c>
      <c r="Y1419" s="1">
        <v>41712</v>
      </c>
      <c r="Z1419">
        <v>333.44299999999998</v>
      </c>
      <c r="AB1419" s="1">
        <v>41764</v>
      </c>
      <c r="AC1419">
        <v>12.25</v>
      </c>
    </row>
    <row r="1420" spans="2:29" x14ac:dyDescent="0.45">
      <c r="B1420" s="1">
        <v>41733</v>
      </c>
      <c r="C1420">
        <v>4.57</v>
      </c>
      <c r="E1420" s="1">
        <v>41786</v>
      </c>
      <c r="F1420">
        <v>62.661999999999999</v>
      </c>
      <c r="H1420" t="s">
        <v>1369</v>
      </c>
      <c r="I1420">
        <v>2.637</v>
      </c>
      <c r="J1420">
        <v>0.83936260539371899</v>
      </c>
      <c r="L1420" s="1">
        <v>41725</v>
      </c>
      <c r="M1420">
        <v>14.62</v>
      </c>
      <c r="O1420" s="1">
        <v>41794</v>
      </c>
      <c r="P1420">
        <v>2.72</v>
      </c>
      <c r="Q1420">
        <v>0.53449999999999998</v>
      </c>
      <c r="R1420">
        <v>2.1855000000000002</v>
      </c>
      <c r="T1420" t="s">
        <v>1321</v>
      </c>
      <c r="U1420">
        <v>1852.56</v>
      </c>
      <c r="V1420">
        <v>7.9972709493638501</v>
      </c>
      <c r="W1420">
        <v>12.2898</v>
      </c>
      <c r="Y1420" s="1">
        <v>41711</v>
      </c>
      <c r="Z1420">
        <v>331.26299999999998</v>
      </c>
      <c r="AB1420" s="1">
        <v>41761</v>
      </c>
      <c r="AC1420">
        <v>11.88</v>
      </c>
    </row>
    <row r="1421" spans="2:29" x14ac:dyDescent="0.45">
      <c r="B1421" s="1">
        <v>41732</v>
      </c>
      <c r="C1421">
        <v>4.97</v>
      </c>
      <c r="E1421" s="1">
        <v>41785</v>
      </c>
      <c r="F1421">
        <v>63.25</v>
      </c>
      <c r="H1421" t="s">
        <v>1368</v>
      </c>
      <c r="I1421">
        <v>2.5874999999999999</v>
      </c>
      <c r="J1421">
        <v>0.71211159003815105</v>
      </c>
      <c r="L1421" s="1">
        <v>41724</v>
      </c>
      <c r="M1421">
        <v>14.93</v>
      </c>
      <c r="O1421" s="1">
        <v>41793</v>
      </c>
      <c r="P1421">
        <v>2.7107000000000001</v>
      </c>
      <c r="Q1421">
        <v>0.53700000000000003</v>
      </c>
      <c r="R1421">
        <v>2.1737000000000002</v>
      </c>
      <c r="T1421" t="s">
        <v>1320</v>
      </c>
      <c r="U1421">
        <v>1865.62</v>
      </c>
      <c r="V1421">
        <v>8.6478661668929302</v>
      </c>
      <c r="W1421">
        <v>11.4312</v>
      </c>
      <c r="Y1421" s="1">
        <v>41710</v>
      </c>
      <c r="Z1421">
        <v>320.47800000000001</v>
      </c>
      <c r="AB1421" s="1">
        <v>41760</v>
      </c>
      <c r="AC1421">
        <v>11.75</v>
      </c>
    </row>
    <row r="1422" spans="2:29" x14ac:dyDescent="0.45">
      <c r="B1422" s="1">
        <v>41731</v>
      </c>
      <c r="C1422">
        <v>4.93</v>
      </c>
      <c r="E1422" s="1">
        <v>41782</v>
      </c>
      <c r="F1422">
        <v>63.405999999999999</v>
      </c>
      <c r="H1422" t="s">
        <v>1367</v>
      </c>
      <c r="I1422">
        <v>2.5670000000000002</v>
      </c>
      <c r="J1422">
        <v>0.65844513818540595</v>
      </c>
      <c r="L1422" s="1">
        <v>41723</v>
      </c>
      <c r="M1422">
        <v>14.02</v>
      </c>
      <c r="O1422" s="1">
        <v>41792</v>
      </c>
      <c r="P1422">
        <v>2.637</v>
      </c>
      <c r="Q1422">
        <v>0.52700000000000002</v>
      </c>
      <c r="R1422">
        <v>2.11</v>
      </c>
      <c r="T1422" t="s">
        <v>1319</v>
      </c>
      <c r="U1422">
        <v>1857.44</v>
      </c>
      <c r="V1422">
        <v>8.8678237711965906</v>
      </c>
      <c r="W1422">
        <v>12.0024</v>
      </c>
      <c r="Y1422" s="1">
        <v>41709</v>
      </c>
      <c r="Z1422">
        <v>316.26600000000002</v>
      </c>
      <c r="AB1422" s="1">
        <v>41759</v>
      </c>
      <c r="AC1422">
        <v>10.75</v>
      </c>
    </row>
    <row r="1423" spans="2:29" x14ac:dyDescent="0.45">
      <c r="B1423" s="1">
        <v>41730</v>
      </c>
      <c r="C1423">
        <v>4.8099999999999996</v>
      </c>
      <c r="E1423" s="1">
        <v>41781</v>
      </c>
      <c r="F1423">
        <v>65.8</v>
      </c>
      <c r="H1423" t="s">
        <v>1366</v>
      </c>
      <c r="I1423">
        <v>2.5390000000000001</v>
      </c>
      <c r="J1423">
        <v>0.48097297221361401</v>
      </c>
      <c r="L1423" s="1">
        <v>41722</v>
      </c>
      <c r="M1423">
        <v>15.09</v>
      </c>
      <c r="O1423" s="1">
        <v>41789</v>
      </c>
      <c r="P1423">
        <v>2.5874999999999999</v>
      </c>
      <c r="Q1423">
        <v>0.51300000000000001</v>
      </c>
      <c r="R1423">
        <v>2.0745</v>
      </c>
      <c r="T1423" t="s">
        <v>1318</v>
      </c>
      <c r="U1423">
        <v>1866.52</v>
      </c>
      <c r="V1423">
        <v>10.6230755774196</v>
      </c>
      <c r="W1423">
        <v>11.450900000000001</v>
      </c>
      <c r="Y1423" s="1">
        <v>41708</v>
      </c>
      <c r="Z1423">
        <v>314.04899999999998</v>
      </c>
      <c r="AB1423" s="1">
        <v>41758</v>
      </c>
      <c r="AC1423">
        <v>10</v>
      </c>
    </row>
    <row r="1424" spans="2:29" x14ac:dyDescent="0.45">
      <c r="B1424" s="1">
        <v>41729</v>
      </c>
      <c r="C1424">
        <v>4.97</v>
      </c>
      <c r="E1424" s="1">
        <v>41780</v>
      </c>
      <c r="F1424">
        <v>65.883200000000002</v>
      </c>
      <c r="H1424" t="s">
        <v>1365</v>
      </c>
      <c r="I1424">
        <v>2.6074999999999999</v>
      </c>
      <c r="J1424">
        <v>0.31958827679792201</v>
      </c>
      <c r="L1424" s="1">
        <v>41719</v>
      </c>
      <c r="M1424">
        <v>15</v>
      </c>
      <c r="O1424" s="1">
        <v>41788</v>
      </c>
      <c r="P1424">
        <v>2.5670000000000002</v>
      </c>
      <c r="Q1424">
        <v>0.50700000000000001</v>
      </c>
      <c r="R1424">
        <v>2.06</v>
      </c>
      <c r="T1424" t="s">
        <v>1317</v>
      </c>
      <c r="U1424">
        <v>1872.01</v>
      </c>
      <c r="V1424">
        <v>11.333973377912001</v>
      </c>
      <c r="W1424">
        <v>11.0749</v>
      </c>
      <c r="Y1424" s="1">
        <v>41705</v>
      </c>
      <c r="Z1424">
        <v>313.62400000000002</v>
      </c>
      <c r="AB1424" s="1">
        <v>41757</v>
      </c>
      <c r="AC1424">
        <v>10.44</v>
      </c>
    </row>
    <row r="1425" spans="2:29" x14ac:dyDescent="0.45">
      <c r="B1425" s="1">
        <v>41726</v>
      </c>
      <c r="C1425">
        <v>5.18</v>
      </c>
      <c r="E1425" s="1">
        <v>41779</v>
      </c>
      <c r="F1425">
        <v>66.599999999999994</v>
      </c>
      <c r="H1425" t="s">
        <v>1364</v>
      </c>
      <c r="I1425">
        <v>2.625</v>
      </c>
      <c r="J1425">
        <v>0.30781217216564399</v>
      </c>
      <c r="L1425" s="1">
        <v>41718</v>
      </c>
      <c r="M1425">
        <v>14.52</v>
      </c>
      <c r="O1425" s="1">
        <v>41787</v>
      </c>
      <c r="P1425">
        <v>2.5390000000000001</v>
      </c>
      <c r="Q1425">
        <v>0.49199999999999999</v>
      </c>
      <c r="R1425">
        <v>2.0470000000000002</v>
      </c>
      <c r="T1425" t="s">
        <v>1316</v>
      </c>
      <c r="U1425">
        <v>1860.77</v>
      </c>
      <c r="V1425">
        <v>12.278379214585501</v>
      </c>
      <c r="W1425">
        <v>11.9933</v>
      </c>
      <c r="Y1425" s="1">
        <v>41704</v>
      </c>
      <c r="Z1425">
        <v>310.55200000000002</v>
      </c>
      <c r="AB1425" s="1">
        <v>41754</v>
      </c>
      <c r="AC1425">
        <v>10.94</v>
      </c>
    </row>
    <row r="1426" spans="2:29" x14ac:dyDescent="0.45">
      <c r="B1426" s="1">
        <v>41725</v>
      </c>
      <c r="C1426">
        <v>4.96</v>
      </c>
      <c r="E1426" s="1">
        <v>41778</v>
      </c>
      <c r="F1426">
        <v>66.747100000000003</v>
      </c>
      <c r="H1426" t="s">
        <v>1363</v>
      </c>
      <c r="I1426">
        <v>2.6230000000000002</v>
      </c>
      <c r="J1426">
        <v>0.426563789680588</v>
      </c>
      <c r="L1426" s="1">
        <v>41717</v>
      </c>
      <c r="M1426">
        <v>15.12</v>
      </c>
      <c r="O1426" s="1">
        <v>41786</v>
      </c>
      <c r="P1426">
        <v>2.6074999999999999</v>
      </c>
      <c r="Q1426">
        <v>0.50800000000000001</v>
      </c>
      <c r="R1426">
        <v>2.0994999999999999</v>
      </c>
      <c r="T1426" t="s">
        <v>1315</v>
      </c>
      <c r="U1426">
        <v>1872.25</v>
      </c>
      <c r="V1426">
        <v>15.8162211791008</v>
      </c>
      <c r="W1426">
        <v>11.744300000000001</v>
      </c>
      <c r="Y1426" s="1">
        <v>41703</v>
      </c>
      <c r="Z1426">
        <v>308.44900000000001</v>
      </c>
      <c r="AB1426" s="1">
        <v>41753</v>
      </c>
      <c r="AC1426">
        <v>10.81</v>
      </c>
    </row>
    <row r="1427" spans="2:29" x14ac:dyDescent="0.45">
      <c r="B1427" s="1">
        <v>41724</v>
      </c>
      <c r="C1427">
        <v>4.78</v>
      </c>
      <c r="E1427" s="1">
        <v>41775</v>
      </c>
      <c r="F1427">
        <v>67.3</v>
      </c>
      <c r="H1427" t="s">
        <v>1362</v>
      </c>
      <c r="I1427">
        <v>2.6459999999999999</v>
      </c>
      <c r="J1427">
        <v>0.42081072546533999</v>
      </c>
      <c r="L1427" s="1">
        <v>41716</v>
      </c>
      <c r="M1427">
        <v>14.52</v>
      </c>
      <c r="O1427" s="1">
        <v>41785</v>
      </c>
      <c r="P1427">
        <v>2.625</v>
      </c>
      <c r="Q1427">
        <v>0.504</v>
      </c>
      <c r="R1427">
        <v>2.121</v>
      </c>
      <c r="T1427" t="s">
        <v>1314</v>
      </c>
      <c r="U1427">
        <v>1858.83</v>
      </c>
      <c r="V1427">
        <v>14.197439242256699</v>
      </c>
      <c r="W1427">
        <v>12.5428</v>
      </c>
      <c r="Y1427" s="1">
        <v>41702</v>
      </c>
      <c r="Z1427">
        <v>310.10700000000003</v>
      </c>
      <c r="AB1427" s="1">
        <v>41752</v>
      </c>
      <c r="AC1427">
        <v>10.5</v>
      </c>
    </row>
    <row r="1428" spans="2:29" x14ac:dyDescent="0.45">
      <c r="B1428" s="1">
        <v>41723</v>
      </c>
      <c r="C1428">
        <v>4.9000000000000004</v>
      </c>
      <c r="E1428" s="1">
        <v>41774</v>
      </c>
      <c r="F1428">
        <v>67.400000000000006</v>
      </c>
      <c r="H1428" t="s">
        <v>1361</v>
      </c>
      <c r="I1428">
        <v>2.6255000000000002</v>
      </c>
      <c r="J1428">
        <v>0.49511978348678598</v>
      </c>
      <c r="L1428" s="1">
        <v>41715</v>
      </c>
      <c r="M1428">
        <v>15.64</v>
      </c>
      <c r="O1428" s="1">
        <v>41782</v>
      </c>
      <c r="P1428">
        <v>2.6230000000000002</v>
      </c>
      <c r="Q1428">
        <v>0.504</v>
      </c>
      <c r="R1428">
        <v>2.1190000000000002</v>
      </c>
      <c r="T1428" t="s">
        <v>1313</v>
      </c>
      <c r="U1428">
        <v>1841.13</v>
      </c>
      <c r="V1428">
        <v>8.2545609275476295</v>
      </c>
      <c r="W1428">
        <v>14.392899999999999</v>
      </c>
      <c r="Y1428" s="1">
        <v>41701</v>
      </c>
      <c r="Z1428">
        <v>321.12299999999999</v>
      </c>
      <c r="AB1428" s="1">
        <v>41751</v>
      </c>
      <c r="AC1428">
        <v>10.75</v>
      </c>
    </row>
    <row r="1429" spans="2:29" x14ac:dyDescent="0.45">
      <c r="B1429" s="1">
        <v>41722</v>
      </c>
      <c r="C1429">
        <v>4.9000000000000004</v>
      </c>
      <c r="E1429" s="1">
        <v>41773</v>
      </c>
      <c r="F1429">
        <v>64.518900000000002</v>
      </c>
      <c r="H1429" t="s">
        <v>1360</v>
      </c>
      <c r="I1429">
        <v>2.6120000000000001</v>
      </c>
      <c r="J1429">
        <v>0.68256856798420296</v>
      </c>
      <c r="L1429" s="1">
        <v>41712</v>
      </c>
      <c r="M1429">
        <v>17.82</v>
      </c>
      <c r="O1429" s="1">
        <v>41781</v>
      </c>
      <c r="P1429">
        <v>2.6459999999999999</v>
      </c>
      <c r="Q1429">
        <v>0.502</v>
      </c>
      <c r="R1429">
        <v>2.1440000000000001</v>
      </c>
      <c r="T1429" t="s">
        <v>1312</v>
      </c>
      <c r="U1429">
        <v>1846.34</v>
      </c>
      <c r="V1429">
        <v>8.9464995999979706</v>
      </c>
      <c r="W1429">
        <v>13.429</v>
      </c>
      <c r="Y1429" s="1">
        <v>41698</v>
      </c>
      <c r="Z1429">
        <v>310.70999999999998</v>
      </c>
      <c r="AB1429" s="1">
        <v>41750</v>
      </c>
      <c r="AC1429">
        <v>11</v>
      </c>
    </row>
    <row r="1430" spans="2:29" x14ac:dyDescent="0.45">
      <c r="B1430" s="1">
        <v>41719</v>
      </c>
      <c r="C1430">
        <v>4.75</v>
      </c>
      <c r="E1430" s="1">
        <v>41772</v>
      </c>
      <c r="F1430">
        <v>63.5</v>
      </c>
      <c r="H1430" t="s">
        <v>1359</v>
      </c>
      <c r="I1430">
        <v>2.645</v>
      </c>
      <c r="J1430">
        <v>0.80680430299629502</v>
      </c>
      <c r="L1430" s="1">
        <v>41711</v>
      </c>
      <c r="M1430">
        <v>16.22</v>
      </c>
      <c r="O1430" s="1">
        <v>41780</v>
      </c>
      <c r="P1430">
        <v>2.6255000000000002</v>
      </c>
      <c r="Q1430">
        <v>0.49099999999999999</v>
      </c>
      <c r="R1430">
        <v>2.1345000000000001</v>
      </c>
      <c r="T1430" t="s">
        <v>1311</v>
      </c>
      <c r="U1430">
        <v>1868.2</v>
      </c>
      <c r="V1430">
        <v>4.2659923086165801</v>
      </c>
      <c r="W1430">
        <v>11.823600000000001</v>
      </c>
      <c r="Y1430" s="1">
        <v>41697</v>
      </c>
      <c r="Z1430">
        <v>310.40100000000001</v>
      </c>
      <c r="AB1430" s="1">
        <v>41747</v>
      </c>
      <c r="AC1430">
        <v>12</v>
      </c>
    </row>
    <row r="1431" spans="2:29" x14ac:dyDescent="0.45">
      <c r="B1431" s="1">
        <v>41718</v>
      </c>
      <c r="C1431">
        <v>5.3</v>
      </c>
      <c r="E1431" s="1">
        <v>41771</v>
      </c>
      <c r="F1431">
        <v>63.7</v>
      </c>
      <c r="H1431" t="s">
        <v>1358</v>
      </c>
      <c r="I1431">
        <v>2.6230000000000002</v>
      </c>
      <c r="J1431">
        <v>0.74012404365755202</v>
      </c>
      <c r="L1431" s="1">
        <v>41710</v>
      </c>
      <c r="M1431">
        <v>14.47</v>
      </c>
      <c r="O1431" s="1">
        <v>41779</v>
      </c>
      <c r="P1431">
        <v>2.6120000000000001</v>
      </c>
      <c r="Q1431">
        <v>0.48899999999999999</v>
      </c>
      <c r="R1431">
        <v>2.1230000000000002</v>
      </c>
      <c r="T1431" t="s">
        <v>1310</v>
      </c>
      <c r="U1431">
        <v>1867.63</v>
      </c>
      <c r="V1431">
        <v>4.8089237553104702</v>
      </c>
      <c r="W1431">
        <v>11.8567</v>
      </c>
      <c r="Y1431" s="1">
        <v>41696</v>
      </c>
      <c r="Z1431">
        <v>316.89699999999999</v>
      </c>
      <c r="AB1431" s="1">
        <v>41746</v>
      </c>
      <c r="AC1431">
        <v>12.06</v>
      </c>
    </row>
    <row r="1432" spans="2:29" x14ac:dyDescent="0.45">
      <c r="B1432" s="1">
        <v>41717</v>
      </c>
      <c r="C1432">
        <v>5.13</v>
      </c>
      <c r="E1432" s="1">
        <v>41768</v>
      </c>
      <c r="F1432">
        <v>63.1</v>
      </c>
      <c r="H1432" t="s">
        <v>1357</v>
      </c>
      <c r="I1432">
        <v>2.5842999999999998</v>
      </c>
      <c r="J1432">
        <v>0.70819366466148803</v>
      </c>
      <c r="L1432" s="1">
        <v>41709</v>
      </c>
      <c r="M1432">
        <v>14.8</v>
      </c>
      <c r="O1432" s="1">
        <v>41778</v>
      </c>
      <c r="P1432">
        <v>2.645</v>
      </c>
      <c r="Q1432">
        <v>0.5</v>
      </c>
      <c r="R1432">
        <v>2.145</v>
      </c>
      <c r="T1432" t="s">
        <v>1309</v>
      </c>
      <c r="U1432">
        <v>1877.17</v>
      </c>
      <c r="V1432">
        <v>1.5295578951105899</v>
      </c>
      <c r="W1432">
        <v>11.3276</v>
      </c>
      <c r="Y1432" s="1">
        <v>41695</v>
      </c>
      <c r="Z1432">
        <v>317.00400000000002</v>
      </c>
      <c r="AB1432" s="1">
        <v>41745</v>
      </c>
      <c r="AC1432">
        <v>12.75</v>
      </c>
    </row>
    <row r="1433" spans="2:29" x14ac:dyDescent="0.45">
      <c r="B1433" s="1">
        <v>41716</v>
      </c>
      <c r="C1433">
        <v>4.75</v>
      </c>
      <c r="E1433" s="1">
        <v>41767</v>
      </c>
      <c r="F1433">
        <v>63.5</v>
      </c>
      <c r="H1433" t="s">
        <v>1356</v>
      </c>
      <c r="I1433">
        <v>2.6335000000000002</v>
      </c>
      <c r="J1433">
        <v>0.74029893736697205</v>
      </c>
      <c r="L1433" s="1">
        <v>41708</v>
      </c>
      <c r="M1433">
        <v>14.2</v>
      </c>
      <c r="O1433" s="1">
        <v>41775</v>
      </c>
      <c r="P1433">
        <v>2.6230000000000002</v>
      </c>
      <c r="Q1433">
        <v>0.50900000000000001</v>
      </c>
      <c r="R1433">
        <v>2.1139999999999999</v>
      </c>
      <c r="T1433" t="s">
        <v>1308</v>
      </c>
      <c r="U1433">
        <v>1878.04</v>
      </c>
      <c r="V1433">
        <v>11.684952716492001</v>
      </c>
      <c r="W1433">
        <v>11.2621</v>
      </c>
      <c r="Y1433" s="1">
        <v>41694</v>
      </c>
      <c r="Z1433">
        <v>316.11500000000001</v>
      </c>
      <c r="AB1433" s="1">
        <v>41744</v>
      </c>
      <c r="AC1433">
        <v>12.25</v>
      </c>
    </row>
    <row r="1434" spans="2:29" x14ac:dyDescent="0.45">
      <c r="B1434" s="1">
        <v>41715</v>
      </c>
      <c r="C1434">
        <v>5.2</v>
      </c>
      <c r="E1434" s="1">
        <v>41766</v>
      </c>
      <c r="F1434">
        <v>64.7</v>
      </c>
      <c r="H1434" t="s">
        <v>1355</v>
      </c>
      <c r="I1434">
        <v>2.6945000000000001</v>
      </c>
      <c r="J1434">
        <v>0.552412149878453</v>
      </c>
      <c r="L1434" s="1">
        <v>41705</v>
      </c>
      <c r="M1434">
        <v>14.11</v>
      </c>
      <c r="O1434" s="1">
        <v>41774</v>
      </c>
      <c r="P1434">
        <v>2.5842999999999998</v>
      </c>
      <c r="Q1434">
        <v>0.496</v>
      </c>
      <c r="R1434">
        <v>2.0882999999999998</v>
      </c>
      <c r="T1434" t="s">
        <v>1307</v>
      </c>
      <c r="U1434">
        <v>1877.03</v>
      </c>
      <c r="V1434">
        <v>15.161997084009499</v>
      </c>
      <c r="W1434">
        <v>11.297700000000001</v>
      </c>
      <c r="Y1434" s="1">
        <v>41691</v>
      </c>
      <c r="Z1434">
        <v>321.661</v>
      </c>
      <c r="AB1434" s="1">
        <v>41743</v>
      </c>
      <c r="AC1434">
        <v>11.75</v>
      </c>
    </row>
    <row r="1435" spans="2:29" x14ac:dyDescent="0.45">
      <c r="B1435" s="1">
        <v>41712</v>
      </c>
      <c r="C1435">
        <v>4.68</v>
      </c>
      <c r="E1435" s="1">
        <v>41765</v>
      </c>
      <c r="F1435">
        <v>65.8</v>
      </c>
      <c r="H1435" t="s">
        <v>1354</v>
      </c>
      <c r="I1435">
        <v>2.7410000000000001</v>
      </c>
      <c r="J1435">
        <v>0.334827094682215</v>
      </c>
      <c r="L1435" s="1">
        <v>41704</v>
      </c>
      <c r="M1435">
        <v>14.21</v>
      </c>
      <c r="O1435" s="1">
        <v>41773</v>
      </c>
      <c r="P1435">
        <v>2.6335000000000002</v>
      </c>
      <c r="Q1435">
        <v>0.502</v>
      </c>
      <c r="R1435">
        <v>2.1315</v>
      </c>
      <c r="T1435" t="s">
        <v>1306</v>
      </c>
      <c r="U1435">
        <v>1873.81</v>
      </c>
      <c r="V1435">
        <v>15.147583046669901</v>
      </c>
      <c r="W1435">
        <v>11.0799</v>
      </c>
      <c r="Y1435" s="1">
        <v>41690</v>
      </c>
      <c r="Z1435">
        <v>319.60500000000002</v>
      </c>
      <c r="AB1435" s="1">
        <v>41740</v>
      </c>
      <c r="AC1435">
        <v>11.75</v>
      </c>
    </row>
    <row r="1436" spans="2:29" x14ac:dyDescent="0.45">
      <c r="B1436" s="1">
        <v>41711</v>
      </c>
      <c r="C1436">
        <v>4.76</v>
      </c>
      <c r="E1436" s="1">
        <v>41764</v>
      </c>
      <c r="F1436">
        <v>65.5</v>
      </c>
      <c r="H1436" t="s">
        <v>1353</v>
      </c>
      <c r="I1436">
        <v>2.7063000000000001</v>
      </c>
      <c r="J1436">
        <v>0.23022275445026699</v>
      </c>
      <c r="L1436" s="1">
        <v>41703</v>
      </c>
      <c r="M1436">
        <v>13.89</v>
      </c>
      <c r="O1436" s="1">
        <v>41772</v>
      </c>
      <c r="P1436">
        <v>2.6945000000000001</v>
      </c>
      <c r="Q1436">
        <v>0.52</v>
      </c>
      <c r="R1436">
        <v>2.1745000000000001</v>
      </c>
      <c r="T1436" t="s">
        <v>1305</v>
      </c>
      <c r="U1436">
        <v>1873.91</v>
      </c>
      <c r="V1436">
        <v>14.9173599172865</v>
      </c>
      <c r="W1436">
        <v>11.1615</v>
      </c>
      <c r="Y1436" s="1">
        <v>41689</v>
      </c>
      <c r="Z1436">
        <v>325.82799999999997</v>
      </c>
      <c r="AB1436" s="1">
        <v>41739</v>
      </c>
      <c r="AC1436">
        <v>12</v>
      </c>
    </row>
    <row r="1437" spans="2:29" x14ac:dyDescent="0.45">
      <c r="B1437" s="1">
        <v>41710</v>
      </c>
      <c r="C1437">
        <v>4.5999999999999996</v>
      </c>
      <c r="E1437" s="1">
        <v>41761</v>
      </c>
      <c r="F1437">
        <v>63.47</v>
      </c>
      <c r="H1437" t="s">
        <v>1352</v>
      </c>
      <c r="I1437">
        <v>2.694</v>
      </c>
      <c r="J1437">
        <v>0.33068232489808402</v>
      </c>
      <c r="L1437" s="1">
        <v>41702</v>
      </c>
      <c r="M1437">
        <v>14.1</v>
      </c>
      <c r="O1437" s="1">
        <v>41771</v>
      </c>
      <c r="P1437">
        <v>2.7410000000000001</v>
      </c>
      <c r="Q1437">
        <v>0.53900000000000003</v>
      </c>
      <c r="R1437">
        <v>2.202</v>
      </c>
      <c r="T1437" t="s">
        <v>1304</v>
      </c>
      <c r="U1437">
        <v>1845.73</v>
      </c>
      <c r="V1437">
        <v>8.6785652905610799</v>
      </c>
      <c r="W1437">
        <v>12.8751</v>
      </c>
      <c r="Y1437" s="1">
        <v>41688</v>
      </c>
      <c r="Z1437">
        <v>316.584</v>
      </c>
      <c r="AB1437" s="1">
        <v>41738</v>
      </c>
      <c r="AC1437">
        <v>11.25</v>
      </c>
    </row>
    <row r="1438" spans="2:29" x14ac:dyDescent="0.45">
      <c r="B1438" s="1">
        <v>41709</v>
      </c>
      <c r="C1438">
        <v>4.68</v>
      </c>
      <c r="E1438" s="1">
        <v>41760</v>
      </c>
      <c r="F1438">
        <v>66.599999999999994</v>
      </c>
      <c r="H1438" t="s">
        <v>1351</v>
      </c>
      <c r="I1438">
        <v>2.6960000000000002</v>
      </c>
      <c r="J1438">
        <v>0.39092556836308801</v>
      </c>
      <c r="L1438" s="1">
        <v>41701</v>
      </c>
      <c r="M1438">
        <v>16</v>
      </c>
      <c r="O1438" s="1">
        <v>41768</v>
      </c>
      <c r="P1438">
        <v>2.7063000000000001</v>
      </c>
      <c r="Q1438">
        <v>0.52100000000000002</v>
      </c>
      <c r="R1438">
        <v>2.1852999999999998</v>
      </c>
      <c r="T1438" t="s">
        <v>1303</v>
      </c>
      <c r="U1438">
        <v>1859.45</v>
      </c>
      <c r="V1438">
        <v>4.53238615845338</v>
      </c>
      <c r="W1438">
        <v>11.0046</v>
      </c>
      <c r="Y1438" s="1">
        <v>41684</v>
      </c>
      <c r="Z1438">
        <v>314.96800000000002</v>
      </c>
      <c r="AB1438" s="1">
        <v>41737</v>
      </c>
      <c r="AC1438">
        <v>11.69</v>
      </c>
    </row>
    <row r="1439" spans="2:29" x14ac:dyDescent="0.45">
      <c r="B1439" s="1">
        <v>41708</v>
      </c>
      <c r="C1439">
        <v>4.6500000000000004</v>
      </c>
      <c r="E1439" s="1">
        <v>41759</v>
      </c>
      <c r="F1439">
        <v>64</v>
      </c>
      <c r="H1439" t="s">
        <v>1350</v>
      </c>
      <c r="I1439">
        <v>2.7094999999999998</v>
      </c>
      <c r="J1439">
        <v>0.40515311920310298</v>
      </c>
      <c r="L1439" s="1">
        <v>41698</v>
      </c>
      <c r="M1439">
        <v>14</v>
      </c>
      <c r="O1439" s="1">
        <v>41767</v>
      </c>
      <c r="P1439">
        <v>2.694</v>
      </c>
      <c r="Q1439">
        <v>0.52329999999999999</v>
      </c>
      <c r="R1439">
        <v>2.1707000000000001</v>
      </c>
      <c r="T1439" t="s">
        <v>1302</v>
      </c>
      <c r="U1439">
        <v>1854.29</v>
      </c>
      <c r="V1439">
        <v>5.9117025069014497</v>
      </c>
      <c r="W1439">
        <v>11.0289</v>
      </c>
      <c r="Y1439" s="1">
        <v>41683</v>
      </c>
      <c r="Z1439">
        <v>320.387</v>
      </c>
      <c r="AB1439" s="1">
        <v>41736</v>
      </c>
      <c r="AC1439">
        <v>11.88</v>
      </c>
    </row>
    <row r="1440" spans="2:29" x14ac:dyDescent="0.45">
      <c r="B1440" s="1">
        <v>41705</v>
      </c>
      <c r="C1440">
        <v>4.7300000000000004</v>
      </c>
      <c r="E1440" s="1">
        <v>41758</v>
      </c>
      <c r="F1440">
        <v>64.599999999999994</v>
      </c>
      <c r="H1440" t="s">
        <v>1349</v>
      </c>
      <c r="I1440">
        <v>2.7298</v>
      </c>
      <c r="J1440">
        <v>0.46327499033151998</v>
      </c>
      <c r="L1440" s="1">
        <v>41697</v>
      </c>
      <c r="M1440">
        <v>14.04</v>
      </c>
      <c r="O1440" s="1">
        <v>41766</v>
      </c>
      <c r="P1440">
        <v>2.6960000000000002</v>
      </c>
      <c r="Q1440">
        <v>0.53500000000000003</v>
      </c>
      <c r="R1440">
        <v>2.161</v>
      </c>
      <c r="T1440" t="s">
        <v>1301</v>
      </c>
      <c r="U1440">
        <v>1845.16</v>
      </c>
      <c r="V1440">
        <v>5.9909793230722803</v>
      </c>
      <c r="W1440">
        <v>11.482200000000001</v>
      </c>
      <c r="Y1440" s="1">
        <v>41682</v>
      </c>
      <c r="Z1440">
        <v>322.50900000000001</v>
      </c>
      <c r="AB1440" s="1">
        <v>41733</v>
      </c>
      <c r="AC1440">
        <v>11.75</v>
      </c>
    </row>
    <row r="1441" spans="2:29" x14ac:dyDescent="0.45">
      <c r="B1441" s="1">
        <v>41704</v>
      </c>
      <c r="C1441">
        <v>4.78</v>
      </c>
      <c r="E1441" s="1">
        <v>41757</v>
      </c>
      <c r="F1441">
        <v>64.117599999999996</v>
      </c>
      <c r="H1441" t="s">
        <v>1348</v>
      </c>
      <c r="I1441">
        <v>2.7035999999999998</v>
      </c>
      <c r="J1441">
        <v>0.17565301971026401</v>
      </c>
      <c r="L1441" s="1">
        <v>41696</v>
      </c>
      <c r="M1441">
        <v>14.35</v>
      </c>
      <c r="O1441" s="1">
        <v>41765</v>
      </c>
      <c r="P1441">
        <v>2.7094999999999998</v>
      </c>
      <c r="Q1441">
        <v>0.56100000000000005</v>
      </c>
      <c r="R1441">
        <v>2.1484999999999999</v>
      </c>
      <c r="T1441" t="s">
        <v>1300</v>
      </c>
      <c r="U1441">
        <v>1845.12</v>
      </c>
      <c r="V1441">
        <v>7.2021267777456703</v>
      </c>
      <c r="W1441">
        <v>11.2103</v>
      </c>
      <c r="Y1441" s="1">
        <v>41681</v>
      </c>
      <c r="Z1441">
        <v>322.86399999999998</v>
      </c>
      <c r="AB1441" s="1">
        <v>41732</v>
      </c>
      <c r="AC1441">
        <v>12.13</v>
      </c>
    </row>
    <row r="1442" spans="2:29" x14ac:dyDescent="0.45">
      <c r="B1442" s="1">
        <v>41703</v>
      </c>
      <c r="C1442">
        <v>4.84</v>
      </c>
      <c r="E1442" s="1">
        <v>41754</v>
      </c>
      <c r="F1442">
        <v>62.9</v>
      </c>
      <c r="H1442" t="s">
        <v>1347</v>
      </c>
      <c r="I1442">
        <v>2.7320000000000002</v>
      </c>
      <c r="J1442">
        <v>0.48310866617494502</v>
      </c>
      <c r="L1442" s="1">
        <v>41695</v>
      </c>
      <c r="M1442">
        <v>13.67</v>
      </c>
      <c r="O1442" s="1">
        <v>41764</v>
      </c>
      <c r="P1442">
        <v>2.7298</v>
      </c>
      <c r="Q1442">
        <v>0.55900000000000005</v>
      </c>
      <c r="R1442">
        <v>2.1707999999999998</v>
      </c>
      <c r="T1442" t="s">
        <v>1299</v>
      </c>
      <c r="U1442">
        <v>1847.61</v>
      </c>
      <c r="V1442">
        <v>10.082036541948799</v>
      </c>
      <c r="W1442">
        <v>11.266500000000001</v>
      </c>
      <c r="Y1442" s="1">
        <v>41680</v>
      </c>
      <c r="Z1442">
        <v>330.16300000000001</v>
      </c>
      <c r="AB1442" s="1">
        <v>41731</v>
      </c>
      <c r="AC1442">
        <v>11.75</v>
      </c>
    </row>
    <row r="1443" spans="2:29" x14ac:dyDescent="0.45">
      <c r="B1443" s="1">
        <v>41702</v>
      </c>
      <c r="C1443">
        <v>4.87</v>
      </c>
      <c r="E1443" s="1">
        <v>41753</v>
      </c>
      <c r="F1443">
        <v>63.2</v>
      </c>
      <c r="H1443" t="s">
        <v>1346</v>
      </c>
      <c r="I1443">
        <v>2.754</v>
      </c>
      <c r="J1443">
        <v>0.47227400238985701</v>
      </c>
      <c r="L1443" s="1">
        <v>41694</v>
      </c>
      <c r="M1443">
        <v>14.23</v>
      </c>
      <c r="O1443" s="1">
        <v>41761</v>
      </c>
      <c r="P1443">
        <v>2.7035999999999998</v>
      </c>
      <c r="Q1443">
        <v>0.55640000000000001</v>
      </c>
      <c r="R1443">
        <v>2.1472000000000002</v>
      </c>
      <c r="T1443" t="s">
        <v>1298</v>
      </c>
      <c r="U1443">
        <v>1836.25</v>
      </c>
      <c r="V1443">
        <v>8.5128807427525697</v>
      </c>
      <c r="W1443">
        <v>11.1478</v>
      </c>
      <c r="Y1443" s="1">
        <v>41677</v>
      </c>
      <c r="Z1443">
        <v>329.84899999999999</v>
      </c>
      <c r="AB1443" s="1">
        <v>41730</v>
      </c>
      <c r="AC1443">
        <v>12.44</v>
      </c>
    </row>
    <row r="1444" spans="2:29" x14ac:dyDescent="0.45">
      <c r="B1444" s="1">
        <v>41701</v>
      </c>
      <c r="C1444">
        <v>4.91</v>
      </c>
      <c r="E1444" s="1">
        <v>41752</v>
      </c>
      <c r="F1444">
        <v>63.3</v>
      </c>
      <c r="H1444" t="s">
        <v>1345</v>
      </c>
      <c r="I1444">
        <v>2.7925</v>
      </c>
      <c r="J1444">
        <v>0.36976037285427799</v>
      </c>
      <c r="L1444" s="1">
        <v>41691</v>
      </c>
      <c r="M1444">
        <v>14.68</v>
      </c>
      <c r="O1444" s="1">
        <v>41760</v>
      </c>
      <c r="P1444">
        <v>2.7320000000000002</v>
      </c>
      <c r="Q1444">
        <v>0.53400000000000003</v>
      </c>
      <c r="R1444">
        <v>2.198</v>
      </c>
      <c r="T1444" t="s">
        <v>1297</v>
      </c>
      <c r="U1444">
        <v>1839.78</v>
      </c>
      <c r="V1444">
        <v>9.1221048337909796</v>
      </c>
      <c r="W1444">
        <v>11.5129</v>
      </c>
      <c r="Y1444" s="1">
        <v>41676</v>
      </c>
      <c r="Z1444">
        <v>339.31200000000001</v>
      </c>
      <c r="AB1444" s="1">
        <v>41729</v>
      </c>
      <c r="AC1444">
        <v>12.25</v>
      </c>
    </row>
    <row r="1445" spans="2:29" x14ac:dyDescent="0.45">
      <c r="B1445" s="1">
        <v>41698</v>
      </c>
      <c r="C1445">
        <v>4.71</v>
      </c>
      <c r="E1445" s="1">
        <v>41751</v>
      </c>
      <c r="F1445">
        <v>64.099999999999994</v>
      </c>
      <c r="H1445" t="s">
        <v>1344</v>
      </c>
      <c r="I1445">
        <v>2.8050999999999999</v>
      </c>
      <c r="J1445">
        <v>0.37443466274727899</v>
      </c>
      <c r="L1445" s="1">
        <v>41690</v>
      </c>
      <c r="M1445">
        <v>14.79</v>
      </c>
      <c r="O1445" s="1">
        <v>41759</v>
      </c>
      <c r="P1445">
        <v>2.754</v>
      </c>
      <c r="Q1445">
        <v>0.53100000000000003</v>
      </c>
      <c r="R1445">
        <v>2.2229999999999999</v>
      </c>
      <c r="T1445" t="s">
        <v>1296</v>
      </c>
      <c r="U1445">
        <v>1828.75</v>
      </c>
      <c r="V1445">
        <v>9.0259146283376399</v>
      </c>
      <c r="W1445">
        <v>12.4054</v>
      </c>
      <c r="Y1445" s="1">
        <v>41675</v>
      </c>
      <c r="Z1445">
        <v>353.79599999999999</v>
      </c>
      <c r="AB1445" s="1">
        <v>41726</v>
      </c>
      <c r="AC1445">
        <v>12</v>
      </c>
    </row>
    <row r="1446" spans="2:29" x14ac:dyDescent="0.45">
      <c r="B1446" s="1">
        <v>41697</v>
      </c>
      <c r="C1446">
        <v>4.6900000000000004</v>
      </c>
      <c r="E1446" s="1">
        <v>41750</v>
      </c>
      <c r="F1446">
        <v>64.260000000000005</v>
      </c>
      <c r="H1446" t="s">
        <v>1343</v>
      </c>
      <c r="I1446">
        <v>2.7734999999999999</v>
      </c>
      <c r="J1446">
        <v>6.7614101093393206E-2</v>
      </c>
      <c r="L1446" s="1">
        <v>41689</v>
      </c>
      <c r="M1446">
        <v>15.5</v>
      </c>
      <c r="O1446" s="1">
        <v>41758</v>
      </c>
      <c r="P1446">
        <v>2.7925</v>
      </c>
      <c r="Q1446">
        <v>0.55300000000000005</v>
      </c>
      <c r="R1446">
        <v>2.2395</v>
      </c>
      <c r="T1446" t="s">
        <v>1295</v>
      </c>
      <c r="U1446">
        <v>1840.76</v>
      </c>
      <c r="V1446">
        <v>4.6592097124528697</v>
      </c>
      <c r="W1446">
        <v>11.372</v>
      </c>
      <c r="Y1446" s="1">
        <v>41674</v>
      </c>
      <c r="Z1446">
        <v>353.81099999999998</v>
      </c>
      <c r="AB1446" s="1">
        <v>41725</v>
      </c>
      <c r="AC1446">
        <v>12.06</v>
      </c>
    </row>
    <row r="1447" spans="2:29" x14ac:dyDescent="0.45">
      <c r="B1447" s="1">
        <v>41696</v>
      </c>
      <c r="C1447">
        <v>4.6900000000000004</v>
      </c>
      <c r="E1447" s="1">
        <v>41747</v>
      </c>
      <c r="F1447">
        <v>65.5</v>
      </c>
      <c r="H1447" t="s">
        <v>1342</v>
      </c>
      <c r="I1447">
        <v>2.7890000000000001</v>
      </c>
      <c r="J1447">
        <v>7.6059187479231294E-2</v>
      </c>
      <c r="L1447" s="1">
        <v>41688</v>
      </c>
      <c r="M1447">
        <v>13.87</v>
      </c>
      <c r="O1447" s="1">
        <v>41757</v>
      </c>
      <c r="P1447">
        <v>2.8050999999999999</v>
      </c>
      <c r="Q1447">
        <v>0.54600000000000004</v>
      </c>
      <c r="R1447">
        <v>2.2591000000000001</v>
      </c>
      <c r="T1447" t="s">
        <v>1293</v>
      </c>
      <c r="U1447">
        <v>1838.63</v>
      </c>
      <c r="V1447">
        <v>7.4484415539049698</v>
      </c>
      <c r="W1447">
        <v>11.165699999999999</v>
      </c>
      <c r="Y1447" s="1">
        <v>41673</v>
      </c>
      <c r="Z1447">
        <v>362.97</v>
      </c>
      <c r="AB1447" s="1">
        <v>41724</v>
      </c>
      <c r="AC1447">
        <v>12</v>
      </c>
    </row>
    <row r="1448" spans="2:29" x14ac:dyDescent="0.45">
      <c r="B1448" s="1">
        <v>41695</v>
      </c>
      <c r="C1448">
        <v>4.58</v>
      </c>
      <c r="E1448" s="1">
        <v>41746</v>
      </c>
      <c r="F1448">
        <v>65.373099999999994</v>
      </c>
      <c r="H1448" t="s">
        <v>1341</v>
      </c>
      <c r="I1448">
        <v>2.8035000000000001</v>
      </c>
      <c r="J1448">
        <v>0.109039365980063</v>
      </c>
      <c r="L1448" s="1">
        <v>41684</v>
      </c>
      <c r="M1448">
        <v>13.57</v>
      </c>
      <c r="O1448" s="1">
        <v>41754</v>
      </c>
      <c r="P1448">
        <v>2.7734999999999999</v>
      </c>
      <c r="Q1448">
        <v>0.54300000000000004</v>
      </c>
      <c r="R1448">
        <v>2.2305000000000001</v>
      </c>
      <c r="T1448" t="s">
        <v>1292</v>
      </c>
      <c r="U1448">
        <v>1829.83</v>
      </c>
      <c r="V1448">
        <v>8.0773425724026104</v>
      </c>
      <c r="W1448">
        <v>11.625</v>
      </c>
      <c r="Y1448" s="1">
        <v>41670</v>
      </c>
      <c r="Z1448">
        <v>348.07600000000002</v>
      </c>
      <c r="AB1448" s="1">
        <v>41723</v>
      </c>
      <c r="AC1448">
        <v>12</v>
      </c>
    </row>
    <row r="1449" spans="2:29" x14ac:dyDescent="0.45">
      <c r="B1449" s="1">
        <v>41694</v>
      </c>
      <c r="C1449">
        <v>4.6399999999999997</v>
      </c>
      <c r="E1449" s="1">
        <v>41745</v>
      </c>
      <c r="F1449">
        <v>64.8</v>
      </c>
      <c r="H1449" t="s">
        <v>1340</v>
      </c>
      <c r="I1449">
        <v>2.8180000000000001</v>
      </c>
      <c r="J1449">
        <v>0.78835799820470898</v>
      </c>
      <c r="L1449" s="1">
        <v>41683</v>
      </c>
      <c r="M1449">
        <v>14.14</v>
      </c>
      <c r="O1449" s="1">
        <v>41753</v>
      </c>
      <c r="P1449">
        <v>2.7890000000000001</v>
      </c>
      <c r="Q1449">
        <v>0.54500000000000004</v>
      </c>
      <c r="R1449">
        <v>2.2440000000000002</v>
      </c>
      <c r="T1449" t="s">
        <v>1291</v>
      </c>
      <c r="U1449">
        <v>1819.26</v>
      </c>
      <c r="V1449">
        <v>10.833936662639401</v>
      </c>
      <c r="W1449">
        <v>11.939299999999999</v>
      </c>
      <c r="Y1449" s="1">
        <v>41669</v>
      </c>
      <c r="Z1449">
        <v>348.04</v>
      </c>
      <c r="AB1449" s="1">
        <v>41722</v>
      </c>
      <c r="AC1449">
        <v>11.75</v>
      </c>
    </row>
    <row r="1450" spans="2:29" x14ac:dyDescent="0.45">
      <c r="B1450" s="1">
        <v>41691</v>
      </c>
      <c r="C1450">
        <v>4.67</v>
      </c>
      <c r="E1450" s="1">
        <v>41744</v>
      </c>
      <c r="F1450">
        <v>64.964200000000005</v>
      </c>
      <c r="H1450" t="s">
        <v>1339</v>
      </c>
      <c r="I1450">
        <v>2.8245</v>
      </c>
      <c r="J1450">
        <v>0.76455188400352203</v>
      </c>
      <c r="L1450" s="1">
        <v>41682</v>
      </c>
      <c r="M1450">
        <v>14.3</v>
      </c>
      <c r="O1450" s="1">
        <v>41752</v>
      </c>
      <c r="P1450">
        <v>2.8035000000000001</v>
      </c>
      <c r="Q1450">
        <v>0.54059999999999997</v>
      </c>
      <c r="R1450">
        <v>2.2629000000000001</v>
      </c>
      <c r="T1450" t="s">
        <v>1290</v>
      </c>
      <c r="U1450">
        <v>1819.75</v>
      </c>
      <c r="V1450">
        <v>8.6911825622748307</v>
      </c>
      <c r="W1450">
        <v>11.76</v>
      </c>
      <c r="Y1450" s="1">
        <v>41668</v>
      </c>
      <c r="Z1450">
        <v>351.97199999999998</v>
      </c>
      <c r="AB1450" s="1">
        <v>41719</v>
      </c>
      <c r="AC1450">
        <v>11.56</v>
      </c>
    </row>
    <row r="1451" spans="2:29" x14ac:dyDescent="0.45">
      <c r="B1451" s="1">
        <v>41690</v>
      </c>
      <c r="C1451">
        <v>4.78</v>
      </c>
      <c r="E1451" s="1">
        <v>41743</v>
      </c>
      <c r="F1451">
        <v>64.934899999999999</v>
      </c>
      <c r="H1451" t="s">
        <v>1338</v>
      </c>
      <c r="I1451">
        <v>2.8420000000000001</v>
      </c>
      <c r="J1451">
        <v>0.75341744736898797</v>
      </c>
      <c r="L1451" s="1">
        <v>41681</v>
      </c>
      <c r="M1451">
        <v>14.51</v>
      </c>
      <c r="O1451" s="1">
        <v>41751</v>
      </c>
      <c r="P1451">
        <v>2.8180000000000001</v>
      </c>
      <c r="Q1451">
        <v>0.54600000000000004</v>
      </c>
      <c r="R1451">
        <v>2.2719999999999998</v>
      </c>
      <c r="T1451" t="s">
        <v>1289</v>
      </c>
      <c r="U1451">
        <v>1799.84</v>
      </c>
      <c r="V1451">
        <v>12.362723255070099</v>
      </c>
      <c r="W1451">
        <v>12.474600000000001</v>
      </c>
      <c r="Y1451" s="1">
        <v>41667</v>
      </c>
      <c r="Z1451">
        <v>335.87200000000001</v>
      </c>
      <c r="AB1451" s="1">
        <v>41718</v>
      </c>
      <c r="AC1451">
        <v>12</v>
      </c>
    </row>
    <row r="1452" spans="2:29" x14ac:dyDescent="0.45">
      <c r="B1452" s="1">
        <v>41689</v>
      </c>
      <c r="C1452">
        <v>4.6500000000000004</v>
      </c>
      <c r="E1452" s="1">
        <v>41740</v>
      </c>
      <c r="F1452">
        <v>63.339300000000001</v>
      </c>
      <c r="H1452" t="s">
        <v>1337</v>
      </c>
      <c r="I1452">
        <v>2.8450000000000002</v>
      </c>
      <c r="J1452">
        <v>0.71570450140636499</v>
      </c>
      <c r="L1452" s="1">
        <v>41680</v>
      </c>
      <c r="M1452">
        <v>15.26</v>
      </c>
      <c r="O1452" s="1">
        <v>41750</v>
      </c>
      <c r="P1452">
        <v>2.8245</v>
      </c>
      <c r="Q1452">
        <v>0.5373</v>
      </c>
      <c r="R1452">
        <v>2.2871999999999999</v>
      </c>
      <c r="T1452" t="s">
        <v>1288</v>
      </c>
      <c r="U1452">
        <v>1797.02</v>
      </c>
      <c r="V1452">
        <v>11.279645724496</v>
      </c>
      <c r="W1452">
        <v>12.520799999999999</v>
      </c>
      <c r="Y1452" s="1">
        <v>41666</v>
      </c>
      <c r="Z1452">
        <v>347.77499999999998</v>
      </c>
      <c r="AB1452" s="1">
        <v>41717</v>
      </c>
      <c r="AC1452">
        <v>11.75</v>
      </c>
    </row>
    <row r="1453" spans="2:29" x14ac:dyDescent="0.45">
      <c r="B1453" s="1">
        <v>41688</v>
      </c>
      <c r="C1453">
        <v>4.6500000000000004</v>
      </c>
      <c r="E1453" s="1">
        <v>41739</v>
      </c>
      <c r="F1453">
        <v>61.08</v>
      </c>
      <c r="H1453" t="s">
        <v>1336</v>
      </c>
      <c r="I1453">
        <v>2.7570000000000001</v>
      </c>
      <c r="J1453">
        <v>0.34924623596158499</v>
      </c>
      <c r="L1453" s="1">
        <v>41677</v>
      </c>
      <c r="M1453">
        <v>15.29</v>
      </c>
      <c r="O1453" s="1">
        <v>41747</v>
      </c>
      <c r="P1453">
        <v>2.8420000000000001</v>
      </c>
      <c r="Q1453">
        <v>0.54500000000000004</v>
      </c>
      <c r="R1453">
        <v>2.2970000000000002</v>
      </c>
      <c r="T1453" t="s">
        <v>1287</v>
      </c>
      <c r="U1453">
        <v>1773.43</v>
      </c>
      <c r="V1453">
        <v>25.354115573598602</v>
      </c>
      <c r="W1453">
        <v>14.1973</v>
      </c>
      <c r="Y1453" s="1">
        <v>41663</v>
      </c>
      <c r="Z1453">
        <v>351.577</v>
      </c>
      <c r="AB1453" s="1">
        <v>41716</v>
      </c>
      <c r="AC1453">
        <v>11.5</v>
      </c>
    </row>
    <row r="1454" spans="2:29" x14ac:dyDescent="0.45">
      <c r="B1454" s="1">
        <v>41684</v>
      </c>
      <c r="C1454">
        <v>4.66</v>
      </c>
      <c r="E1454" s="1">
        <v>41738</v>
      </c>
      <c r="F1454">
        <v>61</v>
      </c>
      <c r="H1454" t="s">
        <v>1335</v>
      </c>
      <c r="I1454">
        <v>2.7509999999999999</v>
      </c>
      <c r="J1454">
        <v>0.40444150792584799</v>
      </c>
      <c r="L1454" s="1">
        <v>41676</v>
      </c>
      <c r="M1454">
        <v>17.23</v>
      </c>
      <c r="O1454" s="1">
        <v>41746</v>
      </c>
      <c r="P1454">
        <v>2.8450000000000002</v>
      </c>
      <c r="Q1454">
        <v>0.54759999999999998</v>
      </c>
      <c r="R1454">
        <v>2.2974000000000001</v>
      </c>
      <c r="T1454" t="s">
        <v>1286</v>
      </c>
      <c r="U1454">
        <v>1751.64</v>
      </c>
      <c r="V1454">
        <v>20.682518078261101</v>
      </c>
      <c r="W1454">
        <v>16.354199999999999</v>
      </c>
      <c r="Y1454" s="1">
        <v>41662</v>
      </c>
      <c r="Z1454">
        <v>328.17599999999999</v>
      </c>
      <c r="AB1454" s="1">
        <v>41715</v>
      </c>
      <c r="AC1454">
        <v>11.5</v>
      </c>
    </row>
    <row r="1455" spans="2:29" x14ac:dyDescent="0.45">
      <c r="B1455" s="1">
        <v>41683</v>
      </c>
      <c r="C1455">
        <v>4.6900000000000004</v>
      </c>
      <c r="E1455" s="1">
        <v>41737</v>
      </c>
      <c r="F1455">
        <v>62.1</v>
      </c>
      <c r="H1455" t="s">
        <v>1334</v>
      </c>
      <c r="I1455">
        <v>2.7656999999999998</v>
      </c>
      <c r="J1455">
        <v>0.42519703275853998</v>
      </c>
      <c r="L1455" s="1">
        <v>41675</v>
      </c>
      <c r="M1455">
        <v>19.95</v>
      </c>
      <c r="O1455" s="1">
        <v>41745</v>
      </c>
      <c r="P1455">
        <v>2.7570000000000001</v>
      </c>
      <c r="Q1455">
        <v>0.52</v>
      </c>
      <c r="R1455">
        <v>2.2370000000000001</v>
      </c>
      <c r="T1455" t="s">
        <v>1285</v>
      </c>
      <c r="U1455">
        <v>1755.2</v>
      </c>
      <c r="V1455">
        <v>25.1531751305413</v>
      </c>
      <c r="W1455">
        <v>15.342700000000001</v>
      </c>
      <c r="Y1455" s="1">
        <v>41661</v>
      </c>
      <c r="Z1455">
        <v>318.44499999999999</v>
      </c>
      <c r="AB1455" s="1">
        <v>41712</v>
      </c>
      <c r="AC1455">
        <v>11.38</v>
      </c>
    </row>
    <row r="1456" spans="2:29" x14ac:dyDescent="0.45">
      <c r="B1456" s="1">
        <v>41682</v>
      </c>
      <c r="C1456">
        <v>5.01</v>
      </c>
      <c r="E1456" s="1">
        <v>41736</v>
      </c>
      <c r="F1456">
        <v>62.6</v>
      </c>
      <c r="H1456" t="s">
        <v>1333</v>
      </c>
      <c r="I1456">
        <v>2.7429999999999999</v>
      </c>
      <c r="J1456">
        <v>0.26473807810740202</v>
      </c>
      <c r="L1456" s="1">
        <v>41674</v>
      </c>
      <c r="M1456">
        <v>19.11</v>
      </c>
      <c r="O1456" s="1">
        <v>41744</v>
      </c>
      <c r="P1456">
        <v>2.7509999999999999</v>
      </c>
      <c r="Q1456">
        <v>0.50960000000000005</v>
      </c>
      <c r="R1456">
        <v>2.2414000000000001</v>
      </c>
      <c r="T1456" t="s">
        <v>1284</v>
      </c>
      <c r="U1456">
        <v>1741.89</v>
      </c>
      <c r="V1456">
        <v>22.827970928531201</v>
      </c>
      <c r="W1456">
        <v>17.480799999999999</v>
      </c>
      <c r="Y1456" s="1">
        <v>41660</v>
      </c>
      <c r="Z1456">
        <v>318.07299999999998</v>
      </c>
      <c r="AB1456" s="1">
        <v>41711</v>
      </c>
      <c r="AC1456">
        <v>11</v>
      </c>
    </row>
    <row r="1457" spans="2:29" x14ac:dyDescent="0.45">
      <c r="B1457" s="1">
        <v>41681</v>
      </c>
      <c r="C1457">
        <v>5.0199999999999996</v>
      </c>
      <c r="E1457" s="1">
        <v>41733</v>
      </c>
      <c r="F1457">
        <v>62.54</v>
      </c>
      <c r="H1457" t="s">
        <v>1332</v>
      </c>
      <c r="I1457">
        <v>2.7690000000000001</v>
      </c>
      <c r="J1457">
        <v>0.25520579930714798</v>
      </c>
      <c r="L1457" s="1">
        <v>41673</v>
      </c>
      <c r="M1457">
        <v>21.44</v>
      </c>
      <c r="O1457" s="1">
        <v>41743</v>
      </c>
      <c r="P1457">
        <v>2.7656999999999998</v>
      </c>
      <c r="Q1457">
        <v>0.50549999999999995</v>
      </c>
      <c r="R1457">
        <v>2.2602000000000002</v>
      </c>
      <c r="T1457" t="s">
        <v>1283</v>
      </c>
      <c r="U1457">
        <v>1782.59</v>
      </c>
      <c r="V1457">
        <v>16.398956744045702</v>
      </c>
      <c r="W1457">
        <v>15.0984</v>
      </c>
      <c r="Y1457" s="1">
        <v>41656</v>
      </c>
      <c r="Z1457">
        <v>315.97000000000003</v>
      </c>
      <c r="AB1457" s="1">
        <v>41710</v>
      </c>
      <c r="AC1457">
        <v>10.25</v>
      </c>
    </row>
    <row r="1458" spans="2:29" x14ac:dyDescent="0.45">
      <c r="B1458" s="1">
        <v>41680</v>
      </c>
      <c r="C1458">
        <v>4.9400000000000004</v>
      </c>
      <c r="E1458" s="1">
        <v>41732</v>
      </c>
      <c r="F1458">
        <v>68.8</v>
      </c>
      <c r="H1458" t="s">
        <v>1331</v>
      </c>
      <c r="I1458">
        <v>2.8029999999999999</v>
      </c>
      <c r="J1458">
        <v>0.57812628378235997</v>
      </c>
      <c r="L1458" s="1">
        <v>41670</v>
      </c>
      <c r="M1458">
        <v>18.41</v>
      </c>
      <c r="O1458" s="1">
        <v>41740</v>
      </c>
      <c r="P1458">
        <v>2.7429999999999999</v>
      </c>
      <c r="Q1458">
        <v>0.49059999999999998</v>
      </c>
      <c r="R1458">
        <v>2.2524000000000002</v>
      </c>
      <c r="T1458" t="s">
        <v>1282</v>
      </c>
      <c r="U1458">
        <v>1794.19</v>
      </c>
      <c r="V1458">
        <v>15.881392810942099</v>
      </c>
      <c r="W1458">
        <v>13.873100000000001</v>
      </c>
      <c r="Y1458" s="1">
        <v>41655</v>
      </c>
      <c r="Z1458">
        <v>314.18799999999999</v>
      </c>
      <c r="AB1458" s="1">
        <v>41709</v>
      </c>
      <c r="AC1458">
        <v>10</v>
      </c>
    </row>
    <row r="1459" spans="2:29" x14ac:dyDescent="0.45">
      <c r="B1459" s="1">
        <v>41677</v>
      </c>
      <c r="C1459">
        <v>4.9400000000000004</v>
      </c>
      <c r="E1459" s="1">
        <v>41731</v>
      </c>
      <c r="F1459">
        <v>67.778599999999997</v>
      </c>
      <c r="H1459" t="s">
        <v>1330</v>
      </c>
      <c r="I1459">
        <v>2.7989999999999999</v>
      </c>
      <c r="J1459">
        <v>0.54095286301118795</v>
      </c>
      <c r="L1459" s="1">
        <v>41669</v>
      </c>
      <c r="M1459">
        <v>17.29</v>
      </c>
      <c r="O1459" s="1">
        <v>41739</v>
      </c>
      <c r="P1459">
        <v>2.7690000000000001</v>
      </c>
      <c r="Q1459">
        <v>0.48970000000000002</v>
      </c>
      <c r="R1459">
        <v>2.2793000000000001</v>
      </c>
      <c r="T1459" t="s">
        <v>1281</v>
      </c>
      <c r="U1459">
        <v>1774.2</v>
      </c>
      <c r="V1459">
        <v>18.263288420265301</v>
      </c>
      <c r="W1459">
        <v>14.378399999999999</v>
      </c>
      <c r="Y1459" s="1">
        <v>41654</v>
      </c>
      <c r="Z1459">
        <v>309.745</v>
      </c>
      <c r="AB1459" s="1">
        <v>41708</v>
      </c>
      <c r="AC1459">
        <v>10</v>
      </c>
    </row>
    <row r="1460" spans="2:29" x14ac:dyDescent="0.45">
      <c r="B1460" s="1">
        <v>41676</v>
      </c>
      <c r="C1460">
        <v>5.27</v>
      </c>
      <c r="E1460" s="1">
        <v>41730</v>
      </c>
      <c r="F1460">
        <v>66.975700000000003</v>
      </c>
      <c r="H1460" t="s">
        <v>1329</v>
      </c>
      <c r="I1460">
        <v>2.8205</v>
      </c>
      <c r="J1460">
        <v>0.83040928663721802</v>
      </c>
      <c r="L1460" s="1">
        <v>41668</v>
      </c>
      <c r="M1460">
        <v>17.350000000000001</v>
      </c>
      <c r="O1460" s="1">
        <v>41738</v>
      </c>
      <c r="P1460">
        <v>2.8029999999999999</v>
      </c>
      <c r="Q1460">
        <v>0.4965</v>
      </c>
      <c r="R1460">
        <v>2.3065000000000002</v>
      </c>
      <c r="T1460" t="s">
        <v>1280</v>
      </c>
      <c r="U1460">
        <v>1792.5</v>
      </c>
      <c r="V1460">
        <v>18.121685308696001</v>
      </c>
      <c r="W1460">
        <v>12.9909</v>
      </c>
      <c r="Y1460" s="1">
        <v>41653</v>
      </c>
      <c r="Z1460">
        <v>316.65499999999997</v>
      </c>
      <c r="AB1460" s="1">
        <v>41705</v>
      </c>
      <c r="AC1460">
        <v>10.5</v>
      </c>
    </row>
    <row r="1461" spans="2:29" x14ac:dyDescent="0.45">
      <c r="B1461" s="1">
        <v>41675</v>
      </c>
      <c r="C1461">
        <v>5.38</v>
      </c>
      <c r="E1461" s="1">
        <v>41729</v>
      </c>
      <c r="F1461">
        <v>67.900000000000006</v>
      </c>
      <c r="H1461" t="s">
        <v>1328</v>
      </c>
      <c r="I1461">
        <v>2.839</v>
      </c>
      <c r="J1461">
        <v>0.92026060620529404</v>
      </c>
      <c r="L1461" s="1">
        <v>41667</v>
      </c>
      <c r="M1461">
        <v>15.8</v>
      </c>
      <c r="O1461" s="1">
        <v>41737</v>
      </c>
      <c r="P1461">
        <v>2.7989999999999999</v>
      </c>
      <c r="Q1461">
        <v>0.52700000000000002</v>
      </c>
      <c r="R1461">
        <v>2.2719999999999998</v>
      </c>
      <c r="T1461" t="s">
        <v>1279</v>
      </c>
      <c r="U1461">
        <v>1781.56</v>
      </c>
      <c r="V1461">
        <v>14.843328997012399</v>
      </c>
      <c r="W1461">
        <v>13.6076</v>
      </c>
      <c r="Y1461" s="1">
        <v>41652</v>
      </c>
      <c r="Z1461">
        <v>317.92599999999999</v>
      </c>
      <c r="AB1461" s="1">
        <v>41704</v>
      </c>
      <c r="AC1461">
        <v>11</v>
      </c>
    </row>
    <row r="1462" spans="2:29" x14ac:dyDescent="0.45">
      <c r="B1462" s="1">
        <v>41674</v>
      </c>
      <c r="C1462">
        <v>5.47</v>
      </c>
      <c r="E1462" s="1">
        <v>41726</v>
      </c>
      <c r="F1462">
        <v>67.5</v>
      </c>
      <c r="H1462" t="s">
        <v>1327</v>
      </c>
      <c r="I1462">
        <v>2.919</v>
      </c>
      <c r="J1462">
        <v>0.40068691019298602</v>
      </c>
      <c r="L1462" s="1">
        <v>41666</v>
      </c>
      <c r="M1462">
        <v>17.420000000000002</v>
      </c>
      <c r="O1462" s="1">
        <v>41736</v>
      </c>
      <c r="P1462">
        <v>2.8205</v>
      </c>
      <c r="Q1462">
        <v>0.52549999999999997</v>
      </c>
      <c r="R1462">
        <v>2.2949999999999999</v>
      </c>
      <c r="T1462" t="s">
        <v>1278</v>
      </c>
      <c r="U1462">
        <v>1790.29</v>
      </c>
      <c r="V1462">
        <v>17.5360754183876</v>
      </c>
      <c r="W1462">
        <v>14.1332</v>
      </c>
      <c r="Y1462" s="1">
        <v>41649</v>
      </c>
      <c r="Z1462">
        <v>309.11399999999998</v>
      </c>
      <c r="AB1462" s="1">
        <v>41703</v>
      </c>
      <c r="AC1462">
        <v>10.75</v>
      </c>
    </row>
    <row r="1463" spans="2:29" x14ac:dyDescent="0.45">
      <c r="B1463" s="1">
        <v>41673</v>
      </c>
      <c r="C1463">
        <v>5.35</v>
      </c>
      <c r="E1463" s="1">
        <v>41725</v>
      </c>
      <c r="F1463">
        <v>66.844099999999997</v>
      </c>
      <c r="H1463" t="s">
        <v>1326</v>
      </c>
      <c r="I1463">
        <v>2.923</v>
      </c>
      <c r="J1463">
        <v>0.32269180342859999</v>
      </c>
      <c r="L1463" s="1">
        <v>41663</v>
      </c>
      <c r="M1463">
        <v>18.14</v>
      </c>
      <c r="O1463" s="1">
        <v>41733</v>
      </c>
      <c r="P1463">
        <v>2.839</v>
      </c>
      <c r="Q1463">
        <v>0.53700000000000003</v>
      </c>
      <c r="R1463">
        <v>2.302</v>
      </c>
      <c r="T1463" t="s">
        <v>1277</v>
      </c>
      <c r="U1463">
        <v>1828.46</v>
      </c>
      <c r="V1463">
        <v>8.3507804718573997</v>
      </c>
      <c r="W1463">
        <v>11.075200000000001</v>
      </c>
      <c r="Y1463" s="1">
        <v>41648</v>
      </c>
      <c r="Z1463">
        <v>313.98</v>
      </c>
      <c r="AB1463" s="1">
        <v>41702</v>
      </c>
      <c r="AC1463">
        <v>11.25</v>
      </c>
    </row>
    <row r="1464" spans="2:29" x14ac:dyDescent="0.45">
      <c r="B1464" s="1">
        <v>41670</v>
      </c>
      <c r="C1464">
        <v>5</v>
      </c>
      <c r="E1464" s="1">
        <v>41724</v>
      </c>
      <c r="F1464">
        <v>66.655000000000001</v>
      </c>
      <c r="H1464" t="s">
        <v>1325</v>
      </c>
      <c r="I1464">
        <v>2.8780000000000001</v>
      </c>
      <c r="J1464">
        <v>0.39718383652913702</v>
      </c>
      <c r="L1464" s="1">
        <v>41662</v>
      </c>
      <c r="M1464">
        <v>13.77</v>
      </c>
      <c r="O1464" s="1">
        <v>41732</v>
      </c>
      <c r="P1464">
        <v>2.919</v>
      </c>
      <c r="Q1464">
        <v>0.57750000000000001</v>
      </c>
      <c r="R1464">
        <v>2.3414999999999999</v>
      </c>
      <c r="T1464" t="s">
        <v>1276</v>
      </c>
      <c r="U1464">
        <v>1844.86</v>
      </c>
      <c r="V1464">
        <v>4.5742849158690202</v>
      </c>
      <c r="W1464">
        <v>9.9850999999999992</v>
      </c>
      <c r="Y1464" s="1">
        <v>41647</v>
      </c>
      <c r="Z1464">
        <v>314.26799999999997</v>
      </c>
      <c r="AB1464" s="1">
        <v>41701</v>
      </c>
      <c r="AC1464">
        <v>12.31</v>
      </c>
    </row>
    <row r="1465" spans="2:29" x14ac:dyDescent="0.45">
      <c r="B1465" s="1">
        <v>41669</v>
      </c>
      <c r="C1465">
        <v>5.0199999999999996</v>
      </c>
      <c r="E1465" s="1">
        <v>41723</v>
      </c>
      <c r="F1465">
        <v>67</v>
      </c>
      <c r="H1465" t="s">
        <v>1324</v>
      </c>
      <c r="I1465">
        <v>2.8414999999999999</v>
      </c>
      <c r="J1465">
        <v>0.62320574451781197</v>
      </c>
      <c r="L1465" s="1">
        <v>41661</v>
      </c>
      <c r="M1465">
        <v>12.84</v>
      </c>
      <c r="O1465" s="1">
        <v>41731</v>
      </c>
      <c r="P1465">
        <v>2.923</v>
      </c>
      <c r="Q1465">
        <v>0.5726</v>
      </c>
      <c r="R1465">
        <v>2.3504</v>
      </c>
      <c r="T1465" t="s">
        <v>1275</v>
      </c>
      <c r="U1465">
        <v>1843.8</v>
      </c>
      <c r="V1465">
        <v>6.5490591114832899</v>
      </c>
      <c r="W1465">
        <v>10.081</v>
      </c>
      <c r="Y1465" s="1">
        <v>41646</v>
      </c>
      <c r="Z1465">
        <v>312.36799999999999</v>
      </c>
      <c r="AB1465" s="1">
        <v>41698</v>
      </c>
      <c r="AC1465">
        <v>11.25</v>
      </c>
    </row>
    <row r="1466" spans="2:29" x14ac:dyDescent="0.45">
      <c r="B1466" s="1">
        <v>41668</v>
      </c>
      <c r="C1466">
        <v>4.96</v>
      </c>
      <c r="E1466" s="1">
        <v>41722</v>
      </c>
      <c r="F1466">
        <v>67.459999999999994</v>
      </c>
      <c r="H1466" t="s">
        <v>1323</v>
      </c>
      <c r="I1466">
        <v>2.8410000000000002</v>
      </c>
      <c r="J1466">
        <v>0.66892499579549403</v>
      </c>
      <c r="L1466" s="1">
        <v>41660</v>
      </c>
      <c r="M1466">
        <v>12.87</v>
      </c>
      <c r="O1466" s="1">
        <v>41730</v>
      </c>
      <c r="P1466">
        <v>2.8780000000000001</v>
      </c>
      <c r="Q1466">
        <v>0.55100000000000005</v>
      </c>
      <c r="R1466">
        <v>2.327</v>
      </c>
      <c r="T1466" t="s">
        <v>1273</v>
      </c>
      <c r="U1466">
        <v>1838.7</v>
      </c>
      <c r="V1466">
        <v>10.65344306189</v>
      </c>
      <c r="W1466">
        <v>10.258800000000001</v>
      </c>
      <c r="Y1466" s="1">
        <v>41645</v>
      </c>
      <c r="Z1466">
        <v>308.31900000000002</v>
      </c>
      <c r="AB1466" s="1">
        <v>41697</v>
      </c>
      <c r="AC1466">
        <v>10.75</v>
      </c>
    </row>
    <row r="1467" spans="2:29" x14ac:dyDescent="0.45">
      <c r="B1467" s="1">
        <v>41667</v>
      </c>
      <c r="C1467">
        <v>5.09</v>
      </c>
      <c r="E1467" s="1">
        <v>41719</v>
      </c>
      <c r="F1467">
        <v>67.52</v>
      </c>
      <c r="H1467" t="s">
        <v>1322</v>
      </c>
      <c r="I1467">
        <v>2.8029999999999999</v>
      </c>
      <c r="J1467">
        <v>0.51823199438089496</v>
      </c>
      <c r="L1467" s="1">
        <v>41656</v>
      </c>
      <c r="M1467">
        <v>12.44</v>
      </c>
      <c r="O1467" s="1">
        <v>41729</v>
      </c>
      <c r="P1467">
        <v>2.8414999999999999</v>
      </c>
      <c r="Q1467">
        <v>0.54500000000000004</v>
      </c>
      <c r="R1467">
        <v>2.2965</v>
      </c>
      <c r="T1467" t="s">
        <v>1272</v>
      </c>
      <c r="U1467">
        <v>1845.89</v>
      </c>
      <c r="V1467">
        <v>16.215817165173402</v>
      </c>
      <c r="W1467">
        <v>10.3971</v>
      </c>
      <c r="Y1467" s="1">
        <v>41642</v>
      </c>
      <c r="Z1467">
        <v>310.59899999999999</v>
      </c>
      <c r="AB1467" s="1">
        <v>41696</v>
      </c>
      <c r="AC1467">
        <v>9.75</v>
      </c>
    </row>
    <row r="1468" spans="2:29" x14ac:dyDescent="0.45">
      <c r="B1468" s="1">
        <v>41666</v>
      </c>
      <c r="C1468">
        <v>5.4</v>
      </c>
      <c r="E1468" s="1">
        <v>41718</v>
      </c>
      <c r="F1468">
        <v>69.3</v>
      </c>
      <c r="H1468" t="s">
        <v>1321</v>
      </c>
      <c r="I1468">
        <v>2.8130000000000002</v>
      </c>
      <c r="J1468">
        <v>0.53792601721798206</v>
      </c>
      <c r="L1468" s="1">
        <v>41655</v>
      </c>
      <c r="M1468">
        <v>12.53</v>
      </c>
      <c r="O1468" s="1">
        <v>41726</v>
      </c>
      <c r="P1468">
        <v>2.8410000000000002</v>
      </c>
      <c r="Q1468">
        <v>0.57230000000000003</v>
      </c>
      <c r="R1468">
        <v>2.2686999999999999</v>
      </c>
      <c r="T1468" t="s">
        <v>1271</v>
      </c>
      <c r="U1468">
        <v>1848.38</v>
      </c>
      <c r="V1468">
        <v>16.126626586010602</v>
      </c>
      <c r="W1468">
        <v>10.386100000000001</v>
      </c>
      <c r="Y1468" s="1">
        <v>41641</v>
      </c>
      <c r="Z1468">
        <v>311.69</v>
      </c>
      <c r="AB1468" s="1">
        <v>41695</v>
      </c>
      <c r="AC1468">
        <v>9.31</v>
      </c>
    </row>
    <row r="1469" spans="2:29" x14ac:dyDescent="0.45">
      <c r="B1469" s="1">
        <v>41663</v>
      </c>
      <c r="C1469">
        <v>5.22</v>
      </c>
      <c r="E1469" s="1">
        <v>41717</v>
      </c>
      <c r="F1469">
        <v>73.7</v>
      </c>
      <c r="H1469" t="s">
        <v>1320</v>
      </c>
      <c r="I1469">
        <v>2.8689</v>
      </c>
      <c r="J1469">
        <v>0.38611060591493801</v>
      </c>
      <c r="L1469" s="1">
        <v>41654</v>
      </c>
      <c r="M1469">
        <v>12.28</v>
      </c>
      <c r="O1469" s="1">
        <v>41725</v>
      </c>
      <c r="P1469">
        <v>2.8029999999999999</v>
      </c>
      <c r="Q1469">
        <v>0.56299999999999994</v>
      </c>
      <c r="R1469">
        <v>2.2400000000000002</v>
      </c>
      <c r="T1469" t="s">
        <v>1270</v>
      </c>
      <c r="U1469">
        <v>1838.88</v>
      </c>
      <c r="V1469">
        <v>15.6120872785459</v>
      </c>
      <c r="W1469">
        <v>10.467700000000001</v>
      </c>
      <c r="Y1469" s="1">
        <v>41639</v>
      </c>
      <c r="Z1469">
        <v>305.61</v>
      </c>
      <c r="AB1469" s="1">
        <v>41694</v>
      </c>
      <c r="AC1469">
        <v>9.5</v>
      </c>
    </row>
    <row r="1470" spans="2:29" x14ac:dyDescent="0.45">
      <c r="B1470" s="1">
        <v>41662</v>
      </c>
      <c r="C1470">
        <v>5.22</v>
      </c>
      <c r="E1470" s="1">
        <v>41716</v>
      </c>
      <c r="F1470">
        <v>68.583500000000001</v>
      </c>
      <c r="H1470" t="s">
        <v>1319</v>
      </c>
      <c r="I1470">
        <v>2.8464999999999998</v>
      </c>
      <c r="J1470">
        <v>0.96617954680621798</v>
      </c>
      <c r="L1470" s="1">
        <v>41653</v>
      </c>
      <c r="M1470">
        <v>12.28</v>
      </c>
      <c r="O1470" s="1">
        <v>41724</v>
      </c>
      <c r="P1470">
        <v>2.8130000000000002</v>
      </c>
      <c r="Q1470">
        <v>0.55249999999999999</v>
      </c>
      <c r="R1470">
        <v>2.2605</v>
      </c>
      <c r="T1470" t="s">
        <v>1269</v>
      </c>
      <c r="U1470">
        <v>1819.2</v>
      </c>
      <c r="V1470">
        <v>10.997704020436601</v>
      </c>
      <c r="W1470">
        <v>11.4564</v>
      </c>
      <c r="Y1470" s="1">
        <v>41638</v>
      </c>
      <c r="Z1470">
        <v>310.91800000000001</v>
      </c>
      <c r="AB1470" s="1">
        <v>41691</v>
      </c>
      <c r="AC1470">
        <v>9.75</v>
      </c>
    </row>
    <row r="1471" spans="2:29" x14ac:dyDescent="0.45">
      <c r="B1471" s="1">
        <v>41661</v>
      </c>
      <c r="C1471">
        <v>5.12</v>
      </c>
      <c r="E1471" s="1">
        <v>41715</v>
      </c>
      <c r="F1471">
        <v>70.804299999999998</v>
      </c>
      <c r="H1471" t="s">
        <v>1318</v>
      </c>
      <c r="I1471">
        <v>2.859</v>
      </c>
      <c r="J1471">
        <v>0.98611442878941202</v>
      </c>
      <c r="L1471" s="1">
        <v>41652</v>
      </c>
      <c r="M1471">
        <v>13.28</v>
      </c>
      <c r="O1471" s="1">
        <v>41723</v>
      </c>
      <c r="P1471">
        <v>2.8689</v>
      </c>
      <c r="Q1471">
        <v>0.56999999999999995</v>
      </c>
      <c r="R1471">
        <v>2.2989000000000002</v>
      </c>
      <c r="T1471" t="s">
        <v>1268</v>
      </c>
      <c r="U1471">
        <v>1842.37</v>
      </c>
      <c r="V1471">
        <v>4.5760782767902501</v>
      </c>
      <c r="W1471">
        <v>10.160299999999999</v>
      </c>
      <c r="Y1471" s="1">
        <v>41635</v>
      </c>
      <c r="Z1471">
        <v>309.57600000000002</v>
      </c>
      <c r="AB1471" s="1">
        <v>41690</v>
      </c>
      <c r="AC1471">
        <v>10.5</v>
      </c>
    </row>
    <row r="1472" spans="2:29" x14ac:dyDescent="0.45">
      <c r="B1472" s="1">
        <v>41660</v>
      </c>
      <c r="C1472">
        <v>4.9800000000000004</v>
      </c>
      <c r="E1472" s="1">
        <v>41712</v>
      </c>
      <c r="F1472">
        <v>71</v>
      </c>
      <c r="H1472" t="s">
        <v>1317</v>
      </c>
      <c r="I1472">
        <v>2.8929999999999998</v>
      </c>
      <c r="J1472">
        <v>0.85279735771948595</v>
      </c>
      <c r="L1472" s="1">
        <v>41649</v>
      </c>
      <c r="M1472">
        <v>12.14</v>
      </c>
      <c r="O1472" s="1">
        <v>41722</v>
      </c>
      <c r="P1472">
        <v>2.8464999999999998</v>
      </c>
      <c r="Q1472">
        <v>0.57799999999999996</v>
      </c>
      <c r="R1472">
        <v>2.2685</v>
      </c>
      <c r="T1472" t="s">
        <v>1267</v>
      </c>
      <c r="U1472">
        <v>1838.13</v>
      </c>
      <c r="V1472">
        <v>5.8776433592616302</v>
      </c>
      <c r="W1472">
        <v>10.611800000000001</v>
      </c>
      <c r="Y1472" s="1">
        <v>41634</v>
      </c>
      <c r="Z1472">
        <v>303.14400000000001</v>
      </c>
      <c r="AB1472" s="1">
        <v>41689</v>
      </c>
      <c r="AC1472">
        <v>10.94</v>
      </c>
    </row>
    <row r="1473" spans="2:29" x14ac:dyDescent="0.45">
      <c r="B1473" s="1">
        <v>41656</v>
      </c>
      <c r="C1473">
        <v>4.92</v>
      </c>
      <c r="E1473" s="1">
        <v>41711</v>
      </c>
      <c r="F1473">
        <v>68.16</v>
      </c>
      <c r="H1473" t="s">
        <v>1316</v>
      </c>
      <c r="I1473">
        <v>2.8895</v>
      </c>
      <c r="J1473">
        <v>0.82625359303303603</v>
      </c>
      <c r="L1473" s="1">
        <v>41648</v>
      </c>
      <c r="M1473">
        <v>12.89</v>
      </c>
      <c r="O1473" s="1">
        <v>41719</v>
      </c>
      <c r="P1473">
        <v>2.859</v>
      </c>
      <c r="Q1473">
        <v>0.56379999999999997</v>
      </c>
      <c r="R1473">
        <v>2.2951999999999999</v>
      </c>
      <c r="T1473" t="s">
        <v>1266</v>
      </c>
      <c r="U1473">
        <v>1837.49</v>
      </c>
      <c r="V1473">
        <v>5.9602726653706997</v>
      </c>
      <c r="W1473">
        <v>10.9353</v>
      </c>
      <c r="Y1473" s="1">
        <v>41632</v>
      </c>
      <c r="Z1473">
        <v>305.57499999999999</v>
      </c>
      <c r="AB1473" s="1">
        <v>41688</v>
      </c>
      <c r="AC1473">
        <v>11</v>
      </c>
    </row>
    <row r="1474" spans="2:29" x14ac:dyDescent="0.45">
      <c r="B1474" s="1">
        <v>41655</v>
      </c>
      <c r="C1474">
        <v>4.96</v>
      </c>
      <c r="E1474" s="1">
        <v>41710</v>
      </c>
      <c r="F1474">
        <v>67.400000000000006</v>
      </c>
      <c r="H1474" t="s">
        <v>1315</v>
      </c>
      <c r="I1474">
        <v>2.7879999999999998</v>
      </c>
      <c r="J1474">
        <v>0.81443436404251002</v>
      </c>
      <c r="L1474" s="1">
        <v>41647</v>
      </c>
      <c r="M1474">
        <v>12.87</v>
      </c>
      <c r="O1474" s="1">
        <v>41718</v>
      </c>
      <c r="P1474">
        <v>2.8929999999999998</v>
      </c>
      <c r="Q1474">
        <v>0.55200000000000005</v>
      </c>
      <c r="R1474">
        <v>2.3410000000000002</v>
      </c>
      <c r="T1474" t="s">
        <v>1265</v>
      </c>
      <c r="U1474">
        <v>1837.88</v>
      </c>
      <c r="V1474">
        <v>9.9551693727092108</v>
      </c>
      <c r="W1474">
        <v>10.367000000000001</v>
      </c>
      <c r="Y1474" s="1">
        <v>41631</v>
      </c>
      <c r="Z1474">
        <v>307.75700000000001</v>
      </c>
      <c r="AB1474" s="1">
        <v>41687</v>
      </c>
      <c r="AC1474">
        <v>10.75</v>
      </c>
    </row>
    <row r="1475" spans="2:29" x14ac:dyDescent="0.45">
      <c r="B1475" s="1">
        <v>41654</v>
      </c>
      <c r="C1475">
        <v>5.07</v>
      </c>
      <c r="E1475" s="1">
        <v>41709</v>
      </c>
      <c r="F1475">
        <v>67.973799999999997</v>
      </c>
      <c r="H1475" t="s">
        <v>1314</v>
      </c>
      <c r="I1475">
        <v>2.8079999999999998</v>
      </c>
      <c r="J1475">
        <v>0.84291730515711205</v>
      </c>
      <c r="L1475" s="1">
        <v>41646</v>
      </c>
      <c r="M1475">
        <v>12.92</v>
      </c>
      <c r="O1475" s="1">
        <v>41717</v>
      </c>
      <c r="P1475">
        <v>2.8895</v>
      </c>
      <c r="Q1475">
        <v>0.55000000000000004</v>
      </c>
      <c r="R1475">
        <v>2.3395000000000001</v>
      </c>
      <c r="T1475" t="s">
        <v>1264</v>
      </c>
      <c r="U1475">
        <v>1826.77</v>
      </c>
      <c r="V1475">
        <v>8.63767500983354</v>
      </c>
      <c r="W1475">
        <v>10.712199999999999</v>
      </c>
      <c r="Y1475" s="1">
        <v>41628</v>
      </c>
      <c r="Z1475">
        <v>317.435</v>
      </c>
      <c r="AB1475" s="1">
        <v>41684</v>
      </c>
      <c r="AC1475">
        <v>10.75</v>
      </c>
    </row>
    <row r="1476" spans="2:29" x14ac:dyDescent="0.45">
      <c r="B1476" s="1">
        <v>41653</v>
      </c>
      <c r="C1476">
        <v>5.07</v>
      </c>
      <c r="E1476" s="1">
        <v>41708</v>
      </c>
      <c r="F1476">
        <v>68.199200000000005</v>
      </c>
      <c r="H1476" t="s">
        <v>1313</v>
      </c>
      <c r="I1476">
        <v>2.7690000000000001</v>
      </c>
      <c r="J1476">
        <v>0.64118607543624295</v>
      </c>
      <c r="L1476" s="1">
        <v>41645</v>
      </c>
      <c r="M1476">
        <v>13.55</v>
      </c>
      <c r="O1476" s="1">
        <v>41716</v>
      </c>
      <c r="P1476">
        <v>2.7879999999999998</v>
      </c>
      <c r="Q1476">
        <v>0.48449999999999999</v>
      </c>
      <c r="R1476">
        <v>2.3035000000000001</v>
      </c>
      <c r="T1476" t="s">
        <v>1263</v>
      </c>
      <c r="U1476">
        <v>1831.37</v>
      </c>
      <c r="V1476">
        <v>8.7100950505136208</v>
      </c>
      <c r="W1476">
        <v>10.8072</v>
      </c>
      <c r="Y1476" s="1">
        <v>41627</v>
      </c>
      <c r="Z1476">
        <v>324.46499999999997</v>
      </c>
      <c r="AB1476" s="1">
        <v>41683</v>
      </c>
      <c r="AC1476">
        <v>10.25</v>
      </c>
    </row>
    <row r="1477" spans="2:29" x14ac:dyDescent="0.45">
      <c r="B1477" s="1">
        <v>41652</v>
      </c>
      <c r="C1477">
        <v>4.78</v>
      </c>
      <c r="E1477" s="1">
        <v>41705</v>
      </c>
      <c r="F1477">
        <v>70.106899999999996</v>
      </c>
      <c r="H1477" t="s">
        <v>1312</v>
      </c>
      <c r="I1477">
        <v>2.7545000000000002</v>
      </c>
      <c r="J1477">
        <v>0.50152600464316099</v>
      </c>
      <c r="L1477" s="1">
        <v>41642</v>
      </c>
      <c r="M1477">
        <v>13.76</v>
      </c>
      <c r="O1477" s="1">
        <v>41715</v>
      </c>
      <c r="P1477">
        <v>2.8079999999999998</v>
      </c>
      <c r="Q1477">
        <v>0.498</v>
      </c>
      <c r="R1477">
        <v>2.31</v>
      </c>
      <c r="T1477" t="s">
        <v>1262</v>
      </c>
      <c r="U1477">
        <v>1831.98</v>
      </c>
      <c r="V1477">
        <v>8.7097240145893302</v>
      </c>
      <c r="W1477">
        <v>11.3583</v>
      </c>
      <c r="Y1477" s="1">
        <v>41626</v>
      </c>
      <c r="Z1477">
        <v>326.78300000000002</v>
      </c>
      <c r="AB1477" s="1">
        <v>41682</v>
      </c>
      <c r="AC1477">
        <v>12.5</v>
      </c>
    </row>
    <row r="1478" spans="2:29" x14ac:dyDescent="0.45">
      <c r="B1478" s="1">
        <v>41649</v>
      </c>
      <c r="C1478">
        <v>4.7300000000000004</v>
      </c>
      <c r="E1478" s="1">
        <v>41704</v>
      </c>
      <c r="F1478">
        <v>71.667100000000005</v>
      </c>
      <c r="H1478" t="s">
        <v>1311</v>
      </c>
      <c r="I1478">
        <v>2.8319999999999999</v>
      </c>
      <c r="J1478">
        <v>0.56875595234980603</v>
      </c>
      <c r="L1478" s="1">
        <v>41641</v>
      </c>
      <c r="M1478">
        <v>14.23</v>
      </c>
      <c r="O1478" s="1">
        <v>41712</v>
      </c>
      <c r="P1478">
        <v>2.7690000000000001</v>
      </c>
      <c r="Q1478">
        <v>0.48259999999999997</v>
      </c>
      <c r="R1478">
        <v>2.2864</v>
      </c>
      <c r="T1478" t="s">
        <v>1260</v>
      </c>
      <c r="U1478">
        <v>1848.36</v>
      </c>
      <c r="V1478">
        <v>4.3154325239194202</v>
      </c>
      <c r="W1478">
        <v>11.214600000000001</v>
      </c>
      <c r="Y1478" s="1">
        <v>41625</v>
      </c>
      <c r="Z1478">
        <v>338.00700000000001</v>
      </c>
      <c r="AB1478" s="1">
        <v>41681</v>
      </c>
      <c r="AC1478">
        <v>12.5</v>
      </c>
    </row>
    <row r="1479" spans="2:29" x14ac:dyDescent="0.45">
      <c r="B1479" s="1">
        <v>41648</v>
      </c>
      <c r="C1479">
        <v>4.8899999999999997</v>
      </c>
      <c r="E1479" s="1">
        <v>41703</v>
      </c>
      <c r="F1479">
        <v>70</v>
      </c>
      <c r="H1479" t="s">
        <v>1310</v>
      </c>
      <c r="I1479">
        <v>2.8694999999999999</v>
      </c>
      <c r="J1479">
        <v>0.49412169553663599</v>
      </c>
      <c r="L1479" s="1">
        <v>41639</v>
      </c>
      <c r="M1479">
        <v>13.72</v>
      </c>
      <c r="O1479" s="1">
        <v>41711</v>
      </c>
      <c r="P1479">
        <v>2.7545000000000002</v>
      </c>
      <c r="Q1479">
        <v>0.48299999999999998</v>
      </c>
      <c r="R1479">
        <v>2.2715000000000001</v>
      </c>
      <c r="T1479" t="s">
        <v>1259</v>
      </c>
      <c r="U1479">
        <v>1841.07</v>
      </c>
      <c r="V1479">
        <v>3.9854094913089102</v>
      </c>
      <c r="W1479">
        <v>10.586</v>
      </c>
      <c r="Y1479" s="1">
        <v>41624</v>
      </c>
      <c r="Z1479">
        <v>334.99200000000002</v>
      </c>
      <c r="AB1479" s="1">
        <v>41680</v>
      </c>
      <c r="AC1479">
        <v>12.25</v>
      </c>
    </row>
    <row r="1480" spans="2:29" x14ac:dyDescent="0.45">
      <c r="B1480" s="1">
        <v>41647</v>
      </c>
      <c r="C1480">
        <v>5.18</v>
      </c>
      <c r="E1480" s="1">
        <v>41702</v>
      </c>
      <c r="F1480">
        <v>71.900000000000006</v>
      </c>
      <c r="H1480" t="s">
        <v>1309</v>
      </c>
      <c r="I1480">
        <v>2.8774999999999999</v>
      </c>
      <c r="J1480">
        <v>0.46215798164696897</v>
      </c>
      <c r="L1480" s="1">
        <v>41638</v>
      </c>
      <c r="M1480">
        <v>13.56</v>
      </c>
      <c r="O1480" s="1">
        <v>41710</v>
      </c>
      <c r="P1480">
        <v>2.8319999999999999</v>
      </c>
      <c r="Q1480">
        <v>0.50049999999999994</v>
      </c>
      <c r="R1480">
        <v>2.3315000000000001</v>
      </c>
      <c r="T1480" t="s">
        <v>1258</v>
      </c>
      <c r="U1480">
        <v>1841.4</v>
      </c>
      <c r="V1480">
        <v>4.0965328997297696</v>
      </c>
      <c r="W1480">
        <v>9.8028999999999993</v>
      </c>
      <c r="Y1480" s="1">
        <v>41621</v>
      </c>
      <c r="Z1480">
        <v>340.84300000000002</v>
      </c>
      <c r="AB1480" s="1">
        <v>41677</v>
      </c>
      <c r="AC1480">
        <v>13</v>
      </c>
    </row>
    <row r="1481" spans="2:29" x14ac:dyDescent="0.45">
      <c r="B1481" s="1">
        <v>41646</v>
      </c>
      <c r="C1481">
        <v>5</v>
      </c>
      <c r="E1481" s="1">
        <v>41701</v>
      </c>
      <c r="F1481">
        <v>69.62</v>
      </c>
      <c r="H1481" t="s">
        <v>1308</v>
      </c>
      <c r="I1481">
        <v>2.8935</v>
      </c>
      <c r="J1481">
        <v>0.56487129802578395</v>
      </c>
      <c r="L1481" s="1">
        <v>41635</v>
      </c>
      <c r="M1481">
        <v>12.46</v>
      </c>
      <c r="O1481" s="1">
        <v>41709</v>
      </c>
      <c r="P1481">
        <v>2.8694999999999999</v>
      </c>
      <c r="Q1481">
        <v>0.51049999999999995</v>
      </c>
      <c r="R1481">
        <v>2.359</v>
      </c>
      <c r="T1481" t="s">
        <v>1257</v>
      </c>
      <c r="U1481">
        <v>1842.02</v>
      </c>
      <c r="V1481">
        <v>1.6922464871626499</v>
      </c>
      <c r="W1481">
        <v>9.5905000000000005</v>
      </c>
      <c r="Y1481" s="1">
        <v>41620</v>
      </c>
      <c r="Z1481">
        <v>343.97699999999998</v>
      </c>
      <c r="AB1481" s="1">
        <v>41676</v>
      </c>
      <c r="AC1481">
        <v>13.75</v>
      </c>
    </row>
    <row r="1482" spans="2:29" x14ac:dyDescent="0.45">
      <c r="B1482" s="1">
        <v>41645</v>
      </c>
      <c r="C1482">
        <v>5.25</v>
      </c>
      <c r="E1482" s="1">
        <v>41698</v>
      </c>
      <c r="F1482">
        <v>68.8</v>
      </c>
      <c r="H1482" t="s">
        <v>1307</v>
      </c>
      <c r="I1482">
        <v>2.8479999999999999</v>
      </c>
      <c r="J1482">
        <v>0.83853940475885402</v>
      </c>
      <c r="L1482" s="1">
        <v>41634</v>
      </c>
      <c r="M1482">
        <v>12.33</v>
      </c>
      <c r="O1482" s="1">
        <v>41708</v>
      </c>
      <c r="P1482">
        <v>2.8774999999999999</v>
      </c>
      <c r="Q1482">
        <v>0.50600000000000001</v>
      </c>
      <c r="R1482">
        <v>2.3715000000000002</v>
      </c>
      <c r="T1482" t="s">
        <v>1255</v>
      </c>
      <c r="U1482">
        <v>1833.32</v>
      </c>
      <c r="V1482">
        <v>4.3015818662741001</v>
      </c>
      <c r="W1482">
        <v>9.5679999999999996</v>
      </c>
      <c r="Y1482" s="1">
        <v>41619</v>
      </c>
      <c r="Z1482">
        <v>341.87700000000001</v>
      </c>
      <c r="AB1482" s="1">
        <v>41675</v>
      </c>
      <c r="AC1482">
        <v>14</v>
      </c>
    </row>
    <row r="1483" spans="2:29" x14ac:dyDescent="0.45">
      <c r="B1483" s="1">
        <v>41642</v>
      </c>
      <c r="C1483">
        <v>5.2</v>
      </c>
      <c r="E1483" s="1">
        <v>41697</v>
      </c>
      <c r="F1483">
        <v>70.111699999999999</v>
      </c>
      <c r="H1483" t="s">
        <v>1306</v>
      </c>
      <c r="I1483">
        <v>2.8130000000000002</v>
      </c>
      <c r="J1483">
        <v>0.82709229634102399</v>
      </c>
      <c r="L1483" s="1">
        <v>41632</v>
      </c>
      <c r="M1483">
        <v>12.48</v>
      </c>
      <c r="O1483" s="1">
        <v>41705</v>
      </c>
      <c r="P1483">
        <v>2.8935</v>
      </c>
      <c r="Q1483">
        <v>0.51019999999999999</v>
      </c>
      <c r="R1483">
        <v>2.3833000000000002</v>
      </c>
      <c r="T1483" t="s">
        <v>1254</v>
      </c>
      <c r="U1483">
        <v>1827.99</v>
      </c>
      <c r="V1483">
        <v>11.576820233735599</v>
      </c>
      <c r="W1483">
        <v>10.077</v>
      </c>
      <c r="Y1483" s="1">
        <v>41618</v>
      </c>
      <c r="Z1483">
        <v>332.83699999999999</v>
      </c>
      <c r="AB1483" s="1">
        <v>41674</v>
      </c>
      <c r="AC1483">
        <v>14.25</v>
      </c>
    </row>
    <row r="1484" spans="2:29" x14ac:dyDescent="0.45">
      <c r="B1484" s="1">
        <v>41641</v>
      </c>
      <c r="C1484">
        <v>5.22</v>
      </c>
      <c r="E1484" s="1">
        <v>41696</v>
      </c>
      <c r="F1484">
        <v>69.95</v>
      </c>
      <c r="H1484" t="s">
        <v>1305</v>
      </c>
      <c r="I1484">
        <v>2.8115000000000001</v>
      </c>
      <c r="J1484">
        <v>0.86473455464668403</v>
      </c>
      <c r="L1484" s="1">
        <v>41631</v>
      </c>
      <c r="M1484">
        <v>13.04</v>
      </c>
      <c r="O1484" s="1">
        <v>41704</v>
      </c>
      <c r="P1484">
        <v>2.8479999999999999</v>
      </c>
      <c r="Q1484">
        <v>0.47799999999999998</v>
      </c>
      <c r="R1484">
        <v>2.37</v>
      </c>
      <c r="T1484" t="s">
        <v>1253</v>
      </c>
      <c r="U1484">
        <v>1818.32</v>
      </c>
      <c r="V1484">
        <v>14.0563501050004</v>
      </c>
      <c r="W1484">
        <v>10.2448</v>
      </c>
      <c r="Y1484" s="1">
        <v>41617</v>
      </c>
      <c r="Z1484">
        <v>331.86700000000002</v>
      </c>
      <c r="AB1484" s="1">
        <v>41673</v>
      </c>
      <c r="AC1484">
        <v>14.25</v>
      </c>
    </row>
    <row r="1485" spans="2:29" x14ac:dyDescent="0.45">
      <c r="B1485" s="1">
        <v>41639</v>
      </c>
      <c r="C1485">
        <v>5.32</v>
      </c>
      <c r="E1485" s="1">
        <v>41695</v>
      </c>
      <c r="F1485">
        <v>68.599999999999994</v>
      </c>
      <c r="H1485" t="s">
        <v>1304</v>
      </c>
      <c r="I1485">
        <v>2.7250000000000001</v>
      </c>
      <c r="J1485">
        <v>0.358461132249139</v>
      </c>
      <c r="L1485" s="1">
        <v>41628</v>
      </c>
      <c r="M1485">
        <v>13.79</v>
      </c>
      <c r="O1485" s="1">
        <v>41703</v>
      </c>
      <c r="P1485">
        <v>2.8130000000000002</v>
      </c>
      <c r="Q1485">
        <v>0.46600000000000003</v>
      </c>
      <c r="R1485">
        <v>2.347</v>
      </c>
      <c r="T1485" t="s">
        <v>1252</v>
      </c>
      <c r="U1485">
        <v>1809.6</v>
      </c>
      <c r="V1485">
        <v>14.144352611265999</v>
      </c>
      <c r="W1485">
        <v>10.9131</v>
      </c>
      <c r="Y1485" s="1">
        <v>41614</v>
      </c>
      <c r="Z1485">
        <v>339.26799999999997</v>
      </c>
      <c r="AB1485" s="1">
        <v>41670</v>
      </c>
      <c r="AC1485">
        <v>14</v>
      </c>
    </row>
    <row r="1486" spans="2:29" x14ac:dyDescent="0.45">
      <c r="B1486" s="1">
        <v>41638</v>
      </c>
      <c r="C1486">
        <v>5.49</v>
      </c>
      <c r="E1486" s="1">
        <v>41694</v>
      </c>
      <c r="F1486">
        <v>69.400000000000006</v>
      </c>
      <c r="H1486" t="s">
        <v>1303</v>
      </c>
      <c r="I1486">
        <v>2.7610000000000001</v>
      </c>
      <c r="J1486">
        <v>0.36897669303087599</v>
      </c>
      <c r="L1486" s="1">
        <v>41627</v>
      </c>
      <c r="M1486">
        <v>14.15</v>
      </c>
      <c r="O1486" s="1">
        <v>41702</v>
      </c>
      <c r="P1486">
        <v>2.8115000000000001</v>
      </c>
      <c r="Q1486">
        <v>0.46600000000000003</v>
      </c>
      <c r="R1486">
        <v>2.3454999999999999</v>
      </c>
      <c r="T1486" t="s">
        <v>1251</v>
      </c>
      <c r="U1486">
        <v>1810.65</v>
      </c>
      <c r="V1486">
        <v>13.9915417842232</v>
      </c>
      <c r="W1486">
        <v>11.393700000000001</v>
      </c>
      <c r="Y1486" s="1">
        <v>41613</v>
      </c>
      <c r="Z1486">
        <v>350.73899999999998</v>
      </c>
      <c r="AB1486" s="1">
        <v>41669</v>
      </c>
      <c r="AC1486">
        <v>13.5</v>
      </c>
    </row>
    <row r="1487" spans="2:29" x14ac:dyDescent="0.45">
      <c r="B1487" s="1">
        <v>41635</v>
      </c>
      <c r="C1487">
        <v>5.3</v>
      </c>
      <c r="E1487" s="1">
        <v>41691</v>
      </c>
      <c r="F1487">
        <v>68.760000000000005</v>
      </c>
      <c r="H1487" t="s">
        <v>1302</v>
      </c>
      <c r="I1487">
        <v>2.7480000000000002</v>
      </c>
      <c r="J1487">
        <v>0.31140081352923199</v>
      </c>
      <c r="L1487" s="1">
        <v>41626</v>
      </c>
      <c r="M1487">
        <v>13.8</v>
      </c>
      <c r="O1487" s="1">
        <v>41701</v>
      </c>
      <c r="P1487">
        <v>2.7250000000000001</v>
      </c>
      <c r="Q1487">
        <v>0.443</v>
      </c>
      <c r="R1487">
        <v>2.282</v>
      </c>
      <c r="T1487" t="s">
        <v>1250</v>
      </c>
      <c r="U1487">
        <v>1781</v>
      </c>
      <c r="V1487">
        <v>7.41855898613621</v>
      </c>
      <c r="W1487">
        <v>13.039300000000001</v>
      </c>
      <c r="Y1487" s="1">
        <v>41612</v>
      </c>
      <c r="Z1487">
        <v>345.80799999999999</v>
      </c>
      <c r="AB1487" s="1">
        <v>41668</v>
      </c>
      <c r="AC1487">
        <v>13.75</v>
      </c>
    </row>
    <row r="1488" spans="2:29" x14ac:dyDescent="0.45">
      <c r="B1488" s="1">
        <v>41634</v>
      </c>
      <c r="C1488">
        <v>5.22</v>
      </c>
      <c r="E1488" s="1">
        <v>41690</v>
      </c>
      <c r="F1488">
        <v>70.260000000000005</v>
      </c>
      <c r="H1488" t="s">
        <v>1301</v>
      </c>
      <c r="I1488">
        <v>2.7637999999999998</v>
      </c>
      <c r="J1488">
        <v>0.311567756140887</v>
      </c>
      <c r="L1488" s="1">
        <v>41625</v>
      </c>
      <c r="M1488">
        <v>16.21</v>
      </c>
      <c r="O1488" s="1">
        <v>41698</v>
      </c>
      <c r="P1488">
        <v>2.7610000000000001</v>
      </c>
      <c r="Q1488">
        <v>0.44969999999999999</v>
      </c>
      <c r="R1488">
        <v>2.3113000000000001</v>
      </c>
      <c r="T1488" t="s">
        <v>1249</v>
      </c>
      <c r="U1488">
        <v>1786.54</v>
      </c>
      <c r="V1488">
        <v>11.901501381326399</v>
      </c>
      <c r="W1488">
        <v>13.241300000000001</v>
      </c>
      <c r="Y1488" s="1">
        <v>41611</v>
      </c>
      <c r="Z1488">
        <v>343.14100000000002</v>
      </c>
      <c r="AB1488" s="1">
        <v>41667</v>
      </c>
      <c r="AC1488">
        <v>12.75</v>
      </c>
    </row>
    <row r="1489" spans="2:29" x14ac:dyDescent="0.45">
      <c r="B1489" s="1">
        <v>41632</v>
      </c>
      <c r="C1489">
        <v>5.28</v>
      </c>
      <c r="E1489" s="1">
        <v>41689</v>
      </c>
      <c r="F1489">
        <v>71.13</v>
      </c>
      <c r="H1489" t="s">
        <v>1300</v>
      </c>
      <c r="I1489">
        <v>2.7957000000000001</v>
      </c>
      <c r="J1489">
        <v>0.369323864198707</v>
      </c>
      <c r="L1489" s="1">
        <v>41624</v>
      </c>
      <c r="M1489">
        <v>16.03</v>
      </c>
      <c r="O1489" s="1">
        <v>41697</v>
      </c>
      <c r="P1489">
        <v>2.7480000000000002</v>
      </c>
      <c r="Q1489">
        <v>0.44450000000000001</v>
      </c>
      <c r="R1489">
        <v>2.3035000000000001</v>
      </c>
      <c r="T1489" t="s">
        <v>1248</v>
      </c>
      <c r="U1489">
        <v>1775.32</v>
      </c>
      <c r="V1489">
        <v>7.7276256763237496</v>
      </c>
      <c r="W1489">
        <v>12.7143</v>
      </c>
      <c r="Y1489" s="1">
        <v>41610</v>
      </c>
      <c r="Z1489">
        <v>337.976</v>
      </c>
      <c r="AB1489" s="1">
        <v>41666</v>
      </c>
      <c r="AC1489">
        <v>12.19</v>
      </c>
    </row>
    <row r="1490" spans="2:29" x14ac:dyDescent="0.45">
      <c r="B1490" s="1">
        <v>41631</v>
      </c>
      <c r="C1490">
        <v>5.12</v>
      </c>
      <c r="E1490" s="1">
        <v>41688</v>
      </c>
      <c r="F1490">
        <v>70.760000000000005</v>
      </c>
      <c r="H1490" t="s">
        <v>1299</v>
      </c>
      <c r="I1490">
        <v>2.8340000000000001</v>
      </c>
      <c r="J1490">
        <v>0.39664450918506999</v>
      </c>
      <c r="L1490" s="1">
        <v>41621</v>
      </c>
      <c r="M1490">
        <v>15.76</v>
      </c>
      <c r="O1490" s="1">
        <v>41696</v>
      </c>
      <c r="P1490">
        <v>2.7637999999999998</v>
      </c>
      <c r="Q1490">
        <v>0.438</v>
      </c>
      <c r="R1490">
        <v>2.3258000000000001</v>
      </c>
      <c r="T1490" t="s">
        <v>1247</v>
      </c>
      <c r="U1490">
        <v>1775.5</v>
      </c>
      <c r="V1490">
        <v>8.7800318629885794</v>
      </c>
      <c r="W1490">
        <v>12.6897</v>
      </c>
      <c r="Y1490" s="1">
        <v>41607</v>
      </c>
      <c r="Z1490">
        <v>338.24</v>
      </c>
      <c r="AB1490" s="1">
        <v>41663</v>
      </c>
      <c r="AC1490">
        <v>12.31</v>
      </c>
    </row>
    <row r="1491" spans="2:29" x14ac:dyDescent="0.45">
      <c r="B1491" s="1">
        <v>41628</v>
      </c>
      <c r="C1491">
        <v>5.0999999999999996</v>
      </c>
      <c r="E1491" s="1">
        <v>41687</v>
      </c>
      <c r="F1491">
        <v>71.03</v>
      </c>
      <c r="H1491" t="s">
        <v>1298</v>
      </c>
      <c r="I1491">
        <v>2.8290000000000002</v>
      </c>
      <c r="J1491">
        <v>0.51076041350127999</v>
      </c>
      <c r="L1491" s="1">
        <v>41620</v>
      </c>
      <c r="M1491">
        <v>15.54</v>
      </c>
      <c r="O1491" s="1">
        <v>41695</v>
      </c>
      <c r="P1491">
        <v>2.7957000000000001</v>
      </c>
      <c r="Q1491">
        <v>0.44890000000000002</v>
      </c>
      <c r="R1491">
        <v>2.3468</v>
      </c>
      <c r="T1491" t="s">
        <v>1246</v>
      </c>
      <c r="U1491">
        <v>1782.22</v>
      </c>
      <c r="V1491">
        <v>15.2186440898884</v>
      </c>
      <c r="W1491">
        <v>12.661199999999999</v>
      </c>
      <c r="Y1491" s="1">
        <v>41605</v>
      </c>
      <c r="Z1491">
        <v>334.44299999999998</v>
      </c>
      <c r="AB1491" s="1">
        <v>41662</v>
      </c>
      <c r="AC1491">
        <v>12.06</v>
      </c>
    </row>
    <row r="1492" spans="2:29" x14ac:dyDescent="0.45">
      <c r="B1492" s="1">
        <v>41627</v>
      </c>
      <c r="C1492">
        <v>5.13</v>
      </c>
      <c r="E1492" s="1">
        <v>41684</v>
      </c>
      <c r="F1492">
        <v>71.03</v>
      </c>
      <c r="H1492" t="s">
        <v>1297</v>
      </c>
      <c r="I1492">
        <v>2.8567999999999998</v>
      </c>
      <c r="J1492">
        <v>0.455510190153123</v>
      </c>
      <c r="L1492" s="1">
        <v>41619</v>
      </c>
      <c r="M1492">
        <v>15.42</v>
      </c>
      <c r="O1492" s="1">
        <v>41694</v>
      </c>
      <c r="P1492">
        <v>2.8340000000000001</v>
      </c>
      <c r="Q1492">
        <v>0.45650000000000002</v>
      </c>
      <c r="R1492">
        <v>2.3774999999999999</v>
      </c>
      <c r="T1492" t="s">
        <v>1245</v>
      </c>
      <c r="U1492">
        <v>1802.62</v>
      </c>
      <c r="V1492">
        <v>11.3938762390218</v>
      </c>
      <c r="W1492">
        <v>11.340299999999999</v>
      </c>
      <c r="Y1492" s="1">
        <v>41604</v>
      </c>
      <c r="Z1492">
        <v>335.78199999999998</v>
      </c>
      <c r="AB1492" s="1">
        <v>41661</v>
      </c>
      <c r="AC1492">
        <v>11</v>
      </c>
    </row>
    <row r="1493" spans="2:29" x14ac:dyDescent="0.45">
      <c r="B1493" s="1">
        <v>41626</v>
      </c>
      <c r="C1493">
        <v>5.14</v>
      </c>
      <c r="E1493" s="1">
        <v>41683</v>
      </c>
      <c r="F1493">
        <v>72.260000000000005</v>
      </c>
      <c r="H1493" t="s">
        <v>1296</v>
      </c>
      <c r="I1493">
        <v>2.85</v>
      </c>
      <c r="J1493">
        <v>0.47066187438542401</v>
      </c>
      <c r="L1493" s="1">
        <v>41618</v>
      </c>
      <c r="M1493">
        <v>13.91</v>
      </c>
      <c r="O1493" s="1">
        <v>41691</v>
      </c>
      <c r="P1493">
        <v>2.8290000000000002</v>
      </c>
      <c r="Q1493">
        <v>0.45300000000000001</v>
      </c>
      <c r="R1493">
        <v>2.3759999999999999</v>
      </c>
      <c r="T1493" t="s">
        <v>1244</v>
      </c>
      <c r="U1493">
        <v>1808.37</v>
      </c>
      <c r="V1493">
        <v>10.830151460500799</v>
      </c>
      <c r="W1493">
        <v>11.1652</v>
      </c>
      <c r="Y1493" s="1">
        <v>41603</v>
      </c>
      <c r="Z1493">
        <v>335.16699999999997</v>
      </c>
      <c r="AB1493" s="1">
        <v>41660</v>
      </c>
      <c r="AC1493">
        <v>10.25</v>
      </c>
    </row>
    <row r="1494" spans="2:29" x14ac:dyDescent="0.45">
      <c r="B1494" s="1">
        <v>41625</v>
      </c>
      <c r="C1494">
        <v>5.32</v>
      </c>
      <c r="E1494" s="1">
        <v>41682</v>
      </c>
      <c r="F1494">
        <v>75.3</v>
      </c>
      <c r="H1494" t="s">
        <v>1295</v>
      </c>
      <c r="I1494">
        <v>2.8178000000000001</v>
      </c>
      <c r="J1494">
        <v>0.511058965939028</v>
      </c>
      <c r="L1494" s="1">
        <v>41617</v>
      </c>
      <c r="M1494">
        <v>13.49</v>
      </c>
      <c r="O1494" s="1">
        <v>41690</v>
      </c>
      <c r="P1494">
        <v>2.8567999999999998</v>
      </c>
      <c r="Q1494">
        <v>0.45750000000000002</v>
      </c>
      <c r="R1494">
        <v>2.3993000000000002</v>
      </c>
      <c r="T1494" t="s">
        <v>1243</v>
      </c>
      <c r="U1494">
        <v>1805.09</v>
      </c>
      <c r="V1494">
        <v>11.566911335938199</v>
      </c>
      <c r="W1494">
        <v>11.103899999999999</v>
      </c>
      <c r="Y1494" s="1">
        <v>41600</v>
      </c>
      <c r="Z1494">
        <v>339.44</v>
      </c>
      <c r="AB1494" s="1">
        <v>41659</v>
      </c>
      <c r="AC1494">
        <v>11</v>
      </c>
    </row>
    <row r="1495" spans="2:29" x14ac:dyDescent="0.45">
      <c r="B1495" s="1">
        <v>41624</v>
      </c>
      <c r="C1495">
        <v>5.45</v>
      </c>
      <c r="E1495" s="1">
        <v>41681</v>
      </c>
      <c r="F1495">
        <v>75.2</v>
      </c>
      <c r="H1495" t="s">
        <v>1294</v>
      </c>
      <c r="I1495">
        <v>2.8540000000000001</v>
      </c>
      <c r="J1495">
        <v>0.60029992503747898</v>
      </c>
      <c r="L1495" s="1">
        <v>41614</v>
      </c>
      <c r="M1495">
        <v>13.79</v>
      </c>
      <c r="O1495" s="1">
        <v>41689</v>
      </c>
      <c r="P1495">
        <v>2.85</v>
      </c>
      <c r="Q1495">
        <v>0.45150000000000001</v>
      </c>
      <c r="R1495">
        <v>2.3984999999999999</v>
      </c>
      <c r="T1495" t="s">
        <v>1242</v>
      </c>
      <c r="U1495">
        <v>1785.03</v>
      </c>
      <c r="V1495">
        <v>2.0323301530188398</v>
      </c>
      <c r="W1495">
        <v>12.4438</v>
      </c>
      <c r="Y1495" s="1">
        <v>41599</v>
      </c>
      <c r="Z1495">
        <v>345.44200000000001</v>
      </c>
      <c r="AB1495" s="1">
        <v>41656</v>
      </c>
      <c r="AC1495">
        <v>11</v>
      </c>
    </row>
    <row r="1496" spans="2:29" x14ac:dyDescent="0.45">
      <c r="B1496" s="1">
        <v>41621</v>
      </c>
      <c r="C1496">
        <v>5.47</v>
      </c>
      <c r="E1496" s="1">
        <v>41680</v>
      </c>
      <c r="F1496">
        <v>76.44</v>
      </c>
      <c r="H1496" t="s">
        <v>1293</v>
      </c>
      <c r="I1496">
        <v>2.851</v>
      </c>
      <c r="J1496">
        <v>0.76896358821468502</v>
      </c>
      <c r="L1496" s="1">
        <v>41613</v>
      </c>
      <c r="M1496">
        <v>15.08</v>
      </c>
      <c r="O1496" s="1">
        <v>41688</v>
      </c>
      <c r="P1496">
        <v>2.8178000000000001</v>
      </c>
      <c r="Q1496">
        <v>0.434</v>
      </c>
      <c r="R1496">
        <v>2.3837999999999999</v>
      </c>
      <c r="T1496" t="s">
        <v>1241</v>
      </c>
      <c r="U1496">
        <v>1792.81</v>
      </c>
      <c r="V1496">
        <v>1.8420423017261001</v>
      </c>
      <c r="W1496">
        <v>11.838200000000001</v>
      </c>
      <c r="Y1496" s="1">
        <v>41598</v>
      </c>
      <c r="Z1496">
        <v>352.80900000000003</v>
      </c>
      <c r="AB1496" s="1">
        <v>41655</v>
      </c>
      <c r="AC1496">
        <v>11</v>
      </c>
    </row>
    <row r="1497" spans="2:29" x14ac:dyDescent="0.45">
      <c r="B1497" s="1">
        <v>41620</v>
      </c>
      <c r="C1497">
        <v>5.47</v>
      </c>
      <c r="E1497" s="1">
        <v>41677</v>
      </c>
      <c r="F1497">
        <v>77.739999999999995</v>
      </c>
      <c r="H1497" t="s">
        <v>1292</v>
      </c>
      <c r="I1497">
        <v>2.835</v>
      </c>
      <c r="J1497">
        <v>0.83072558646041705</v>
      </c>
      <c r="L1497" s="1">
        <v>41612</v>
      </c>
      <c r="M1497">
        <v>14.7</v>
      </c>
      <c r="O1497" s="1">
        <v>41687</v>
      </c>
      <c r="P1497">
        <v>2.8540000000000001</v>
      </c>
      <c r="Q1497">
        <v>0.44800000000000001</v>
      </c>
      <c r="R1497">
        <v>2.4060000000000001</v>
      </c>
      <c r="T1497" t="s">
        <v>1240</v>
      </c>
      <c r="U1497">
        <v>1795.15</v>
      </c>
      <c r="V1497">
        <v>4.1587788300676598</v>
      </c>
      <c r="W1497">
        <v>11.921900000000001</v>
      </c>
      <c r="Y1497" s="1">
        <v>41597</v>
      </c>
      <c r="Z1497">
        <v>352.28399999999999</v>
      </c>
      <c r="AB1497" s="1">
        <v>41654</v>
      </c>
      <c r="AC1497">
        <v>9.75</v>
      </c>
    </row>
    <row r="1498" spans="2:29" x14ac:dyDescent="0.45">
      <c r="B1498" s="1">
        <v>41619</v>
      </c>
      <c r="C1498">
        <v>5.38</v>
      </c>
      <c r="E1498" s="1">
        <v>41676</v>
      </c>
      <c r="F1498">
        <v>80.64</v>
      </c>
      <c r="H1498" t="s">
        <v>1291</v>
      </c>
      <c r="I1498">
        <v>2.8860000000000001</v>
      </c>
      <c r="J1498">
        <v>0.69092419989460496</v>
      </c>
      <c r="L1498" s="1">
        <v>41611</v>
      </c>
      <c r="M1498">
        <v>14.55</v>
      </c>
      <c r="O1498" s="1">
        <v>41684</v>
      </c>
      <c r="P1498">
        <v>2.851</v>
      </c>
      <c r="Q1498">
        <v>0.44800000000000001</v>
      </c>
      <c r="R1498">
        <v>2.403</v>
      </c>
      <c r="T1498" t="s">
        <v>1239</v>
      </c>
      <c r="U1498">
        <v>1800.9</v>
      </c>
      <c r="V1498">
        <v>3.4859697975208199</v>
      </c>
      <c r="W1498">
        <v>11.206799999999999</v>
      </c>
      <c r="Y1498" s="1">
        <v>41596</v>
      </c>
      <c r="Z1498">
        <v>348.93900000000002</v>
      </c>
      <c r="AB1498" s="1">
        <v>41653</v>
      </c>
      <c r="AC1498">
        <v>9.25</v>
      </c>
    </row>
    <row r="1499" spans="2:29" x14ac:dyDescent="0.45">
      <c r="B1499" s="1">
        <v>41618</v>
      </c>
      <c r="C1499">
        <v>5.34</v>
      </c>
      <c r="E1499" s="1">
        <v>41675</v>
      </c>
      <c r="F1499">
        <v>81.62</v>
      </c>
      <c r="H1499" t="s">
        <v>1290</v>
      </c>
      <c r="I1499">
        <v>2.85</v>
      </c>
      <c r="J1499">
        <v>0.67300941053351204</v>
      </c>
      <c r="L1499" s="1">
        <v>41610</v>
      </c>
      <c r="M1499">
        <v>14.23</v>
      </c>
      <c r="O1499" s="1">
        <v>41683</v>
      </c>
      <c r="P1499">
        <v>2.835</v>
      </c>
      <c r="Q1499">
        <v>0.438</v>
      </c>
      <c r="R1499">
        <v>2.3969999999999998</v>
      </c>
      <c r="T1499" t="s">
        <v>1238</v>
      </c>
      <c r="U1499">
        <v>1805.81</v>
      </c>
      <c r="V1499">
        <v>2.6843034509978301</v>
      </c>
      <c r="W1499">
        <v>10.853199999999999</v>
      </c>
      <c r="Y1499" s="1">
        <v>41593</v>
      </c>
      <c r="Z1499">
        <v>344.46800000000002</v>
      </c>
      <c r="AB1499" s="1">
        <v>41652</v>
      </c>
      <c r="AC1499">
        <v>8.25</v>
      </c>
    </row>
    <row r="1500" spans="2:29" x14ac:dyDescent="0.45">
      <c r="B1500" s="1">
        <v>41617</v>
      </c>
      <c r="C1500">
        <v>5.56</v>
      </c>
      <c r="E1500" s="1">
        <v>41674</v>
      </c>
      <c r="F1500">
        <v>80.599999999999994</v>
      </c>
      <c r="H1500" t="s">
        <v>1289</v>
      </c>
      <c r="I1500">
        <v>2.79</v>
      </c>
      <c r="J1500">
        <v>0.53237361567480501</v>
      </c>
      <c r="L1500" s="1">
        <v>41607</v>
      </c>
      <c r="M1500">
        <v>13.7</v>
      </c>
      <c r="O1500" s="1">
        <v>41682</v>
      </c>
      <c r="P1500">
        <v>2.8860000000000001</v>
      </c>
      <c r="Q1500">
        <v>0.46200000000000002</v>
      </c>
      <c r="R1500">
        <v>2.4239999999999999</v>
      </c>
      <c r="T1500" t="s">
        <v>1236</v>
      </c>
      <c r="U1500">
        <v>1807.23</v>
      </c>
      <c r="V1500">
        <v>4.3961785460907503</v>
      </c>
      <c r="W1500">
        <v>10.164400000000001</v>
      </c>
      <c r="Y1500" s="1">
        <v>41592</v>
      </c>
      <c r="Z1500">
        <v>349.40499999999997</v>
      </c>
      <c r="AB1500" s="1">
        <v>41649</v>
      </c>
      <c r="AC1500">
        <v>9.25</v>
      </c>
    </row>
    <row r="1501" spans="2:29" x14ac:dyDescent="0.45">
      <c r="B1501" s="1">
        <v>41614</v>
      </c>
      <c r="C1501">
        <v>5.67</v>
      </c>
      <c r="E1501" s="1">
        <v>41673</v>
      </c>
      <c r="F1501">
        <v>78.44</v>
      </c>
      <c r="H1501" t="s">
        <v>1288</v>
      </c>
      <c r="I1501">
        <v>2.8140000000000001</v>
      </c>
      <c r="J1501">
        <v>0.537794492967961</v>
      </c>
      <c r="L1501" s="1">
        <v>41605</v>
      </c>
      <c r="M1501">
        <v>12.98</v>
      </c>
      <c r="O1501" s="1">
        <v>41681</v>
      </c>
      <c r="P1501">
        <v>2.85</v>
      </c>
      <c r="Q1501">
        <v>0.45100000000000001</v>
      </c>
      <c r="R1501">
        <v>2.399</v>
      </c>
      <c r="T1501" t="s">
        <v>1235</v>
      </c>
      <c r="U1501">
        <v>1802.75</v>
      </c>
      <c r="V1501">
        <v>6.9709971134251401</v>
      </c>
      <c r="W1501">
        <v>10.0473</v>
      </c>
      <c r="Y1501" s="1">
        <v>41591</v>
      </c>
      <c r="Z1501">
        <v>346.27499999999998</v>
      </c>
      <c r="AB1501" s="1">
        <v>41648</v>
      </c>
      <c r="AC1501">
        <v>8.5</v>
      </c>
    </row>
    <row r="1502" spans="2:29" x14ac:dyDescent="0.45">
      <c r="B1502" s="1">
        <v>41613</v>
      </c>
      <c r="C1502">
        <v>5.91</v>
      </c>
      <c r="E1502" s="1">
        <v>41670</v>
      </c>
      <c r="F1502">
        <v>75.45</v>
      </c>
      <c r="H1502" t="s">
        <v>1287</v>
      </c>
      <c r="I1502">
        <v>2.8384999999999998</v>
      </c>
      <c r="J1502">
        <v>0.85552420577483801</v>
      </c>
      <c r="L1502" s="1">
        <v>41604</v>
      </c>
      <c r="M1502">
        <v>12.81</v>
      </c>
      <c r="O1502" s="1">
        <v>41680</v>
      </c>
      <c r="P1502">
        <v>2.79</v>
      </c>
      <c r="Q1502">
        <v>0.42799999999999999</v>
      </c>
      <c r="R1502">
        <v>2.3620000000000001</v>
      </c>
      <c r="T1502" t="s">
        <v>1234</v>
      </c>
      <c r="U1502">
        <v>1802.48</v>
      </c>
      <c r="V1502">
        <v>8.7499330296678295</v>
      </c>
      <c r="W1502">
        <v>10.124700000000001</v>
      </c>
      <c r="Y1502" s="1">
        <v>41590</v>
      </c>
      <c r="Z1502">
        <v>355.464</v>
      </c>
      <c r="AB1502" s="1">
        <v>41647</v>
      </c>
      <c r="AC1502">
        <v>7.5</v>
      </c>
    </row>
    <row r="1503" spans="2:29" x14ac:dyDescent="0.45">
      <c r="B1503" s="1">
        <v>41612</v>
      </c>
      <c r="C1503">
        <v>5.79</v>
      </c>
      <c r="E1503" s="1">
        <v>41669</v>
      </c>
      <c r="F1503">
        <v>74.025000000000006</v>
      </c>
      <c r="H1503" t="s">
        <v>1286</v>
      </c>
      <c r="I1503">
        <v>2.8090000000000002</v>
      </c>
      <c r="J1503">
        <v>0.93777840310669203</v>
      </c>
      <c r="L1503" s="1">
        <v>41603</v>
      </c>
      <c r="M1503">
        <v>12.79</v>
      </c>
      <c r="O1503" s="1">
        <v>41677</v>
      </c>
      <c r="P1503">
        <v>2.8140000000000001</v>
      </c>
      <c r="Q1503">
        <v>0.42399999999999999</v>
      </c>
      <c r="R1503">
        <v>2.39</v>
      </c>
      <c r="T1503" t="s">
        <v>1233</v>
      </c>
      <c r="U1503">
        <v>1804.76</v>
      </c>
      <c r="V1503">
        <v>9.0234631789861801</v>
      </c>
      <c r="W1503">
        <v>9.7566000000000006</v>
      </c>
      <c r="Y1503" s="1">
        <v>41586</v>
      </c>
      <c r="Z1503">
        <v>350.25400000000002</v>
      </c>
      <c r="AB1503" s="1">
        <v>41646</v>
      </c>
      <c r="AC1503">
        <v>7.06</v>
      </c>
    </row>
    <row r="1504" spans="2:29" x14ac:dyDescent="0.45">
      <c r="B1504" s="1">
        <v>41611</v>
      </c>
      <c r="C1504">
        <v>5.66</v>
      </c>
      <c r="E1504" s="1">
        <v>41668</v>
      </c>
      <c r="F1504">
        <v>72.45</v>
      </c>
      <c r="H1504" t="s">
        <v>1285</v>
      </c>
      <c r="I1504">
        <v>2.7730000000000001</v>
      </c>
      <c r="J1504">
        <v>0.87059941036813104</v>
      </c>
      <c r="L1504" s="1">
        <v>41600</v>
      </c>
      <c r="M1504">
        <v>12.26</v>
      </c>
      <c r="O1504" s="1">
        <v>41676</v>
      </c>
      <c r="P1504">
        <v>2.8384999999999998</v>
      </c>
      <c r="Q1504">
        <v>0.45350000000000001</v>
      </c>
      <c r="R1504">
        <v>2.3849999999999998</v>
      </c>
      <c r="T1504" t="s">
        <v>1232</v>
      </c>
      <c r="U1504">
        <v>1795.85</v>
      </c>
      <c r="V1504">
        <v>9.1354394329393394</v>
      </c>
      <c r="W1504">
        <v>10.1325</v>
      </c>
      <c r="Y1504" s="1">
        <v>41585</v>
      </c>
      <c r="Z1504">
        <v>359.72399999999999</v>
      </c>
      <c r="AB1504" s="1">
        <v>41645</v>
      </c>
      <c r="AC1504">
        <v>6.75</v>
      </c>
    </row>
    <row r="1505" spans="2:29" x14ac:dyDescent="0.45">
      <c r="B1505" s="1">
        <v>41610</v>
      </c>
      <c r="C1505">
        <v>5.81</v>
      </c>
      <c r="E1505" s="1">
        <v>41667</v>
      </c>
      <c r="F1505">
        <v>74.2</v>
      </c>
      <c r="H1505" t="s">
        <v>1284</v>
      </c>
      <c r="I1505">
        <v>2.7204999999999999</v>
      </c>
      <c r="J1505">
        <v>0.60047080139948195</v>
      </c>
      <c r="L1505" s="1">
        <v>41599</v>
      </c>
      <c r="M1505">
        <v>12.66</v>
      </c>
      <c r="O1505" s="1">
        <v>41675</v>
      </c>
      <c r="P1505">
        <v>2.8090000000000002</v>
      </c>
      <c r="Q1505">
        <v>0.4415</v>
      </c>
      <c r="R1505">
        <v>2.3675000000000002</v>
      </c>
      <c r="T1505" t="s">
        <v>1231</v>
      </c>
      <c r="U1505">
        <v>1781.37</v>
      </c>
      <c r="V1505">
        <v>6.0490312613009598</v>
      </c>
      <c r="W1505">
        <v>10.716100000000001</v>
      </c>
      <c r="Y1505" s="1">
        <v>41584</v>
      </c>
      <c r="Z1505">
        <v>352.40899999999999</v>
      </c>
      <c r="AB1505" s="1">
        <v>41642</v>
      </c>
      <c r="AC1505">
        <v>7</v>
      </c>
    </row>
    <row r="1506" spans="2:29" x14ac:dyDescent="0.45">
      <c r="B1506" s="1">
        <v>41607</v>
      </c>
      <c r="C1506">
        <v>5.53</v>
      </c>
      <c r="E1506" s="1">
        <v>41666</v>
      </c>
      <c r="F1506">
        <v>74.45</v>
      </c>
      <c r="H1506" t="s">
        <v>1283</v>
      </c>
      <c r="I1506">
        <v>2.7854999999999999</v>
      </c>
      <c r="J1506">
        <v>0.60939629962775899</v>
      </c>
      <c r="L1506" s="1">
        <v>41598</v>
      </c>
      <c r="M1506">
        <v>13.4</v>
      </c>
      <c r="O1506" s="1">
        <v>41674</v>
      </c>
      <c r="P1506">
        <v>2.7730000000000001</v>
      </c>
      <c r="Q1506">
        <v>0.441</v>
      </c>
      <c r="R1506">
        <v>2.3319999999999999</v>
      </c>
      <c r="T1506" t="s">
        <v>1230</v>
      </c>
      <c r="U1506">
        <v>1787.87</v>
      </c>
      <c r="V1506">
        <v>6.9816772357316097</v>
      </c>
      <c r="W1506">
        <v>10.7362</v>
      </c>
      <c r="Y1506" s="1">
        <v>41583</v>
      </c>
      <c r="Z1506">
        <v>360.94400000000002</v>
      </c>
      <c r="AB1506" s="1">
        <v>41641</v>
      </c>
      <c r="AC1506">
        <v>7</v>
      </c>
    </row>
    <row r="1507" spans="2:29" x14ac:dyDescent="0.45">
      <c r="B1507" s="1">
        <v>41605</v>
      </c>
      <c r="C1507">
        <v>5.37</v>
      </c>
      <c r="E1507" s="1">
        <v>41663</v>
      </c>
      <c r="F1507">
        <v>73.075000000000003</v>
      </c>
      <c r="H1507" t="s">
        <v>1282</v>
      </c>
      <c r="I1507">
        <v>2.83</v>
      </c>
      <c r="J1507">
        <v>0.66940808430533505</v>
      </c>
      <c r="L1507" s="1">
        <v>41597</v>
      </c>
      <c r="M1507">
        <v>13.39</v>
      </c>
      <c r="O1507" s="1">
        <v>41673</v>
      </c>
      <c r="P1507">
        <v>2.7204999999999999</v>
      </c>
      <c r="Q1507">
        <v>0.4335</v>
      </c>
      <c r="R1507">
        <v>2.2869999999999999</v>
      </c>
      <c r="T1507" t="s">
        <v>1229</v>
      </c>
      <c r="U1507">
        <v>1791.53</v>
      </c>
      <c r="V1507">
        <v>8.0572148320731305</v>
      </c>
      <c r="W1507">
        <v>10.728300000000001</v>
      </c>
      <c r="Y1507" s="1">
        <v>41582</v>
      </c>
      <c r="Z1507">
        <v>353.61599999999999</v>
      </c>
      <c r="AB1507" s="1">
        <v>41640</v>
      </c>
      <c r="AC1507">
        <v>6.5</v>
      </c>
    </row>
    <row r="1508" spans="2:29" x14ac:dyDescent="0.45">
      <c r="B1508" s="1">
        <v>41604</v>
      </c>
      <c r="C1508">
        <v>5.24</v>
      </c>
      <c r="E1508" s="1">
        <v>41662</v>
      </c>
      <c r="F1508">
        <v>71.63</v>
      </c>
      <c r="H1508" t="s">
        <v>1281</v>
      </c>
      <c r="I1508">
        <v>2.8149999999999999</v>
      </c>
      <c r="J1508">
        <v>0.76707556124978504</v>
      </c>
      <c r="L1508" s="1">
        <v>41596</v>
      </c>
      <c r="M1508">
        <v>13.1</v>
      </c>
      <c r="O1508" s="1">
        <v>41670</v>
      </c>
      <c r="P1508">
        <v>2.7854999999999999</v>
      </c>
      <c r="Q1508">
        <v>0.45950000000000002</v>
      </c>
      <c r="R1508">
        <v>2.3260000000000001</v>
      </c>
      <c r="T1508" t="s">
        <v>1228</v>
      </c>
      <c r="U1508">
        <v>1798.18</v>
      </c>
      <c r="V1508">
        <v>7.05598414661916</v>
      </c>
      <c r="W1508">
        <v>10.2544</v>
      </c>
      <c r="Y1508" s="1">
        <v>41579</v>
      </c>
      <c r="Z1508">
        <v>356.73500000000001</v>
      </c>
      <c r="AB1508" s="1">
        <v>41639</v>
      </c>
      <c r="AC1508">
        <v>6.5</v>
      </c>
    </row>
    <row r="1509" spans="2:29" x14ac:dyDescent="0.45">
      <c r="B1509" s="1">
        <v>41603</v>
      </c>
      <c r="C1509">
        <v>5.21</v>
      </c>
      <c r="E1509" s="1">
        <v>41661</v>
      </c>
      <c r="F1509">
        <v>72.459999999999994</v>
      </c>
      <c r="H1509" t="s">
        <v>1280</v>
      </c>
      <c r="I1509">
        <v>2.8772000000000002</v>
      </c>
      <c r="J1509">
        <v>0.852317038040034</v>
      </c>
      <c r="L1509" s="1">
        <v>41593</v>
      </c>
      <c r="M1509">
        <v>12.19</v>
      </c>
      <c r="O1509" s="1">
        <v>41669</v>
      </c>
      <c r="P1509">
        <v>2.83</v>
      </c>
      <c r="Q1509">
        <v>0.46949999999999997</v>
      </c>
      <c r="R1509">
        <v>2.3605</v>
      </c>
      <c r="T1509" t="s">
        <v>1227</v>
      </c>
      <c r="U1509">
        <v>1790.62</v>
      </c>
      <c r="V1509">
        <v>7.3819416279297503</v>
      </c>
      <c r="W1509">
        <v>10.5723</v>
      </c>
      <c r="Y1509" s="1">
        <v>41578</v>
      </c>
      <c r="Z1509">
        <v>354.00299999999999</v>
      </c>
      <c r="AB1509" s="1">
        <v>41638</v>
      </c>
      <c r="AC1509">
        <v>6</v>
      </c>
    </row>
    <row r="1510" spans="2:29" x14ac:dyDescent="0.45">
      <c r="B1510" s="1">
        <v>41600</v>
      </c>
      <c r="C1510">
        <v>5.15</v>
      </c>
      <c r="E1510" s="1">
        <v>41660</v>
      </c>
      <c r="F1510">
        <v>72.099999999999994</v>
      </c>
      <c r="H1510" t="s">
        <v>1279</v>
      </c>
      <c r="I1510">
        <v>2.871</v>
      </c>
      <c r="J1510">
        <v>1.0090952961275099</v>
      </c>
      <c r="L1510" s="1">
        <v>41592</v>
      </c>
      <c r="M1510">
        <v>12.37</v>
      </c>
      <c r="O1510" s="1">
        <v>41668</v>
      </c>
      <c r="P1510">
        <v>2.8149999999999999</v>
      </c>
      <c r="Q1510">
        <v>0.47199999999999998</v>
      </c>
      <c r="R1510">
        <v>2.343</v>
      </c>
      <c r="T1510" t="s">
        <v>1226</v>
      </c>
      <c r="U1510">
        <v>1782</v>
      </c>
      <c r="V1510">
        <v>11.460524091304899</v>
      </c>
      <c r="W1510">
        <v>11.085599999999999</v>
      </c>
      <c r="Y1510" s="1">
        <v>41577</v>
      </c>
      <c r="Z1510">
        <v>354.07400000000001</v>
      </c>
      <c r="AB1510" s="1">
        <v>41635</v>
      </c>
      <c r="AC1510">
        <v>5.5</v>
      </c>
    </row>
    <row r="1511" spans="2:29" x14ac:dyDescent="0.45">
      <c r="B1511" s="1">
        <v>41599</v>
      </c>
      <c r="C1511">
        <v>5.31</v>
      </c>
      <c r="E1511" s="1">
        <v>41659</v>
      </c>
      <c r="F1511">
        <v>72.2</v>
      </c>
      <c r="H1511" t="s">
        <v>1278</v>
      </c>
      <c r="I1511">
        <v>2.8384999999999998</v>
      </c>
      <c r="J1511">
        <v>0.91160845944590296</v>
      </c>
      <c r="L1511" s="1">
        <v>41591</v>
      </c>
      <c r="M1511">
        <v>12.52</v>
      </c>
      <c r="O1511" s="1">
        <v>41667</v>
      </c>
      <c r="P1511">
        <v>2.8772000000000002</v>
      </c>
      <c r="Q1511">
        <v>0.48509999999999998</v>
      </c>
      <c r="R1511">
        <v>2.3921000000000001</v>
      </c>
      <c r="T1511" t="s">
        <v>1225</v>
      </c>
      <c r="U1511">
        <v>1767.69</v>
      </c>
      <c r="V1511">
        <v>17.652242488448199</v>
      </c>
      <c r="W1511">
        <v>11.233700000000001</v>
      </c>
      <c r="Y1511" s="1">
        <v>41576</v>
      </c>
      <c r="Z1511">
        <v>345.14699999999999</v>
      </c>
      <c r="AB1511" s="1">
        <v>41634</v>
      </c>
      <c r="AC1511">
        <v>6.5</v>
      </c>
    </row>
    <row r="1512" spans="2:29" x14ac:dyDescent="0.45">
      <c r="B1512" s="1">
        <v>41598</v>
      </c>
      <c r="C1512">
        <v>5.36</v>
      </c>
      <c r="E1512" s="1">
        <v>41656</v>
      </c>
      <c r="F1512">
        <v>72.2</v>
      </c>
      <c r="H1512" t="s">
        <v>1277</v>
      </c>
      <c r="I1512">
        <v>2.8980999999999999</v>
      </c>
      <c r="J1512">
        <v>0.82574314004618399</v>
      </c>
      <c r="L1512" s="1">
        <v>41590</v>
      </c>
      <c r="M1512">
        <v>12.82</v>
      </c>
      <c r="O1512" s="1">
        <v>41666</v>
      </c>
      <c r="P1512">
        <v>2.871</v>
      </c>
      <c r="Q1512">
        <v>0.496</v>
      </c>
      <c r="R1512">
        <v>2.375</v>
      </c>
      <c r="T1512" t="s">
        <v>1224</v>
      </c>
      <c r="U1512">
        <v>1771.89</v>
      </c>
      <c r="V1512">
        <v>17.817023564545998</v>
      </c>
      <c r="W1512">
        <v>11.1434</v>
      </c>
      <c r="Y1512" s="1">
        <v>41575</v>
      </c>
      <c r="Z1512">
        <v>347.56599999999997</v>
      </c>
      <c r="AB1512" s="1">
        <v>41633</v>
      </c>
      <c r="AC1512">
        <v>7</v>
      </c>
    </row>
    <row r="1513" spans="2:29" x14ac:dyDescent="0.45">
      <c r="B1513" s="1">
        <v>41597</v>
      </c>
      <c r="C1513">
        <v>4.9400000000000004</v>
      </c>
      <c r="E1513" s="1">
        <v>41655</v>
      </c>
      <c r="F1513">
        <v>72.58</v>
      </c>
      <c r="H1513" t="s">
        <v>1276</v>
      </c>
      <c r="I1513">
        <v>2.9769999999999999</v>
      </c>
      <c r="J1513">
        <v>0.43118433799633099</v>
      </c>
      <c r="L1513" s="1">
        <v>41589</v>
      </c>
      <c r="M1513">
        <v>12.53</v>
      </c>
      <c r="O1513" s="1">
        <v>41663</v>
      </c>
      <c r="P1513">
        <v>2.8384999999999998</v>
      </c>
      <c r="Q1513">
        <v>0.4899</v>
      </c>
      <c r="R1513">
        <v>2.3485999999999998</v>
      </c>
      <c r="T1513" t="s">
        <v>1223</v>
      </c>
      <c r="U1513">
        <v>1770.61</v>
      </c>
      <c r="V1513">
        <v>18.134398490053101</v>
      </c>
      <c r="W1513">
        <v>11.3216</v>
      </c>
      <c r="Y1513" s="1">
        <v>41572</v>
      </c>
      <c r="Z1513">
        <v>345.76</v>
      </c>
      <c r="AB1513" s="1">
        <v>41632</v>
      </c>
      <c r="AC1513">
        <v>7</v>
      </c>
    </row>
    <row r="1514" spans="2:29" x14ac:dyDescent="0.45">
      <c r="B1514" s="1">
        <v>41596</v>
      </c>
      <c r="C1514">
        <v>4.82</v>
      </c>
      <c r="E1514" s="1">
        <v>41654</v>
      </c>
      <c r="F1514">
        <v>73.959999999999994</v>
      </c>
      <c r="H1514" t="s">
        <v>1275</v>
      </c>
      <c r="I1514">
        <v>2.9335</v>
      </c>
      <c r="J1514">
        <v>0.31408746128003001</v>
      </c>
      <c r="L1514" s="1">
        <v>41586</v>
      </c>
      <c r="M1514">
        <v>12.9</v>
      </c>
      <c r="O1514" s="1">
        <v>41662</v>
      </c>
      <c r="P1514">
        <v>2.8980999999999999</v>
      </c>
      <c r="Q1514">
        <v>0.50249999999999995</v>
      </c>
      <c r="R1514">
        <v>2.3956</v>
      </c>
      <c r="T1514" t="s">
        <v>1222</v>
      </c>
      <c r="U1514">
        <v>1747.15</v>
      </c>
      <c r="V1514">
        <v>13.0918418317817</v>
      </c>
      <c r="W1514">
        <v>11.9884</v>
      </c>
      <c r="Y1514" s="1">
        <v>41571</v>
      </c>
      <c r="Z1514">
        <v>348.45800000000003</v>
      </c>
      <c r="AB1514" s="1">
        <v>41631</v>
      </c>
      <c r="AC1514">
        <v>6.75</v>
      </c>
    </row>
    <row r="1515" spans="2:29" x14ac:dyDescent="0.45">
      <c r="B1515" s="1">
        <v>41593</v>
      </c>
      <c r="C1515">
        <v>4.88</v>
      </c>
      <c r="E1515" s="1">
        <v>41653</v>
      </c>
      <c r="F1515">
        <v>74.260000000000005</v>
      </c>
      <c r="H1515" t="s">
        <v>1274</v>
      </c>
      <c r="I1515">
        <v>2.93</v>
      </c>
      <c r="J1515">
        <v>0.44699796792976199</v>
      </c>
      <c r="L1515" s="1">
        <v>41585</v>
      </c>
      <c r="M1515">
        <v>13.91</v>
      </c>
      <c r="O1515" s="1">
        <v>41661</v>
      </c>
      <c r="P1515">
        <v>2.9769999999999999</v>
      </c>
      <c r="Q1515">
        <v>0.53949999999999998</v>
      </c>
      <c r="R1515">
        <v>2.4375</v>
      </c>
      <c r="T1515" t="s">
        <v>1221</v>
      </c>
      <c r="U1515">
        <v>1770.49</v>
      </c>
      <c r="V1515">
        <v>5.2229934492938597</v>
      </c>
      <c r="W1515">
        <v>11.1432</v>
      </c>
      <c r="Y1515" s="1">
        <v>41570</v>
      </c>
      <c r="Z1515">
        <v>347.19799999999998</v>
      </c>
      <c r="AB1515" s="1">
        <v>41628</v>
      </c>
      <c r="AC1515">
        <v>6.25</v>
      </c>
    </row>
    <row r="1516" spans="2:29" x14ac:dyDescent="0.45">
      <c r="B1516" s="1">
        <v>41592</v>
      </c>
      <c r="C1516">
        <v>4.93</v>
      </c>
      <c r="E1516" s="1">
        <v>41652</v>
      </c>
      <c r="F1516">
        <v>72.16</v>
      </c>
      <c r="H1516" t="s">
        <v>1273</v>
      </c>
      <c r="I1516">
        <v>2.9304999999999999</v>
      </c>
      <c r="J1516">
        <v>0.68048305146662702</v>
      </c>
      <c r="L1516" s="1">
        <v>41584</v>
      </c>
      <c r="M1516">
        <v>12.67</v>
      </c>
      <c r="O1516" s="1">
        <v>41660</v>
      </c>
      <c r="P1516">
        <v>2.9335</v>
      </c>
      <c r="Q1516">
        <v>0.51400000000000001</v>
      </c>
      <c r="R1516">
        <v>2.4195000000000002</v>
      </c>
      <c r="T1516" t="s">
        <v>1220</v>
      </c>
      <c r="U1516">
        <v>1762.97</v>
      </c>
      <c r="V1516">
        <v>6.1605194809572899</v>
      </c>
      <c r="W1516">
        <v>10.99</v>
      </c>
      <c r="Y1516" s="1">
        <v>41569</v>
      </c>
      <c r="Z1516">
        <v>339.86399999999998</v>
      </c>
      <c r="AB1516" s="1">
        <v>41627</v>
      </c>
      <c r="AC1516">
        <v>6.5</v>
      </c>
    </row>
    <row r="1517" spans="2:29" x14ac:dyDescent="0.45">
      <c r="B1517" s="1">
        <v>41591</v>
      </c>
      <c r="C1517">
        <v>5.28</v>
      </c>
      <c r="E1517" s="1">
        <v>41649</v>
      </c>
      <c r="F1517">
        <v>72.459999999999994</v>
      </c>
      <c r="H1517" t="s">
        <v>1272</v>
      </c>
      <c r="I1517">
        <v>2.9508000000000001</v>
      </c>
      <c r="J1517">
        <v>0.76530986099313303</v>
      </c>
      <c r="L1517" s="1">
        <v>41583</v>
      </c>
      <c r="M1517">
        <v>13.27</v>
      </c>
      <c r="O1517" s="1">
        <v>41659</v>
      </c>
      <c r="P1517">
        <v>2.93</v>
      </c>
      <c r="Q1517">
        <v>0.50800000000000001</v>
      </c>
      <c r="R1517">
        <v>2.4220000000000002</v>
      </c>
      <c r="T1517" t="s">
        <v>1219</v>
      </c>
      <c r="U1517">
        <v>1767.93</v>
      </c>
      <c r="V1517">
        <v>7.1208849942760999</v>
      </c>
      <c r="W1517">
        <v>10.749599999999999</v>
      </c>
      <c r="Y1517" s="1">
        <v>41568</v>
      </c>
      <c r="Z1517">
        <v>348.47800000000001</v>
      </c>
      <c r="AB1517" s="1">
        <v>41626</v>
      </c>
      <c r="AC1517">
        <v>5.5</v>
      </c>
    </row>
    <row r="1518" spans="2:29" x14ac:dyDescent="0.45">
      <c r="B1518" s="1">
        <v>41590</v>
      </c>
      <c r="C1518">
        <v>5.42</v>
      </c>
      <c r="E1518" s="1">
        <v>41648</v>
      </c>
      <c r="F1518">
        <v>77.95</v>
      </c>
      <c r="H1518" t="s">
        <v>1271</v>
      </c>
      <c r="I1518">
        <v>2.9895</v>
      </c>
      <c r="J1518">
        <v>1.1066654116458701</v>
      </c>
      <c r="L1518" s="1">
        <v>41582</v>
      </c>
      <c r="M1518">
        <v>12.93</v>
      </c>
      <c r="O1518" s="1">
        <v>41656</v>
      </c>
      <c r="P1518">
        <v>2.9304999999999999</v>
      </c>
      <c r="Q1518">
        <v>0.51</v>
      </c>
      <c r="R1518">
        <v>2.4205000000000001</v>
      </c>
      <c r="T1518" t="s">
        <v>1218</v>
      </c>
      <c r="U1518">
        <v>1761.64</v>
      </c>
      <c r="V1518">
        <v>8.2264718402130903</v>
      </c>
      <c r="W1518">
        <v>10.9941</v>
      </c>
      <c r="Y1518" s="1">
        <v>41565</v>
      </c>
      <c r="Z1518">
        <v>344.76600000000002</v>
      </c>
      <c r="AB1518" s="1">
        <v>41625</v>
      </c>
      <c r="AC1518">
        <v>5.25</v>
      </c>
    </row>
    <row r="1519" spans="2:29" x14ac:dyDescent="0.45">
      <c r="B1519" s="1">
        <v>41589</v>
      </c>
      <c r="C1519">
        <v>5.46</v>
      </c>
      <c r="E1519" s="1">
        <v>41647</v>
      </c>
      <c r="F1519">
        <v>79.45</v>
      </c>
      <c r="H1519" t="s">
        <v>1270</v>
      </c>
      <c r="I1519">
        <v>2.9634999999999998</v>
      </c>
      <c r="J1519">
        <v>1.0206613460562399</v>
      </c>
      <c r="L1519" s="1">
        <v>41579</v>
      </c>
      <c r="M1519">
        <v>13.28</v>
      </c>
      <c r="O1519" s="1">
        <v>41655</v>
      </c>
      <c r="P1519">
        <v>2.9508000000000001</v>
      </c>
      <c r="Q1519">
        <v>0.51100000000000001</v>
      </c>
      <c r="R1519">
        <v>2.4398</v>
      </c>
      <c r="T1519" t="s">
        <v>1217</v>
      </c>
      <c r="U1519">
        <v>1756.54</v>
      </c>
      <c r="V1519">
        <v>7.8233369529393002</v>
      </c>
      <c r="W1519">
        <v>11.1656</v>
      </c>
      <c r="Y1519" s="1">
        <v>41564</v>
      </c>
      <c r="Z1519">
        <v>345.36</v>
      </c>
      <c r="AB1519" s="1">
        <v>41624</v>
      </c>
      <c r="AC1519">
        <v>5.75</v>
      </c>
    </row>
    <row r="1520" spans="2:29" x14ac:dyDescent="0.45">
      <c r="B1520" s="1">
        <v>41586</v>
      </c>
      <c r="C1520">
        <v>5.41</v>
      </c>
      <c r="E1520" s="1">
        <v>41646</v>
      </c>
      <c r="F1520">
        <v>77.650000000000006</v>
      </c>
      <c r="H1520" t="s">
        <v>1269</v>
      </c>
      <c r="I1520">
        <v>2.91</v>
      </c>
      <c r="J1520">
        <v>1.0307295151170099</v>
      </c>
      <c r="L1520" s="1">
        <v>41578</v>
      </c>
      <c r="M1520">
        <v>13.75</v>
      </c>
      <c r="O1520" s="1">
        <v>41654</v>
      </c>
      <c r="P1520">
        <v>2.9895</v>
      </c>
      <c r="Q1520">
        <v>0.51949999999999996</v>
      </c>
      <c r="R1520">
        <v>2.4700000000000002</v>
      </c>
      <c r="T1520" t="s">
        <v>1216</v>
      </c>
      <c r="U1520">
        <v>1763.31</v>
      </c>
      <c r="V1520">
        <v>7.5443332535335497</v>
      </c>
      <c r="W1520">
        <v>11.3451</v>
      </c>
      <c r="Y1520" s="1">
        <v>41563</v>
      </c>
      <c r="Z1520">
        <v>354.55200000000002</v>
      </c>
      <c r="AB1520" s="1">
        <v>41621</v>
      </c>
      <c r="AC1520">
        <v>6</v>
      </c>
    </row>
    <row r="1521" spans="2:29" x14ac:dyDescent="0.45">
      <c r="B1521" s="1">
        <v>41585</v>
      </c>
      <c r="C1521">
        <v>5.18</v>
      </c>
      <c r="E1521" s="1">
        <v>41645</v>
      </c>
      <c r="F1521">
        <v>78.45</v>
      </c>
      <c r="H1521" t="s">
        <v>1268</v>
      </c>
      <c r="I1521">
        <v>2.9514999999999998</v>
      </c>
      <c r="J1521">
        <v>1.01574582614616</v>
      </c>
      <c r="L1521" s="1">
        <v>41577</v>
      </c>
      <c r="M1521">
        <v>13.65</v>
      </c>
      <c r="O1521" s="1">
        <v>41653</v>
      </c>
      <c r="P1521">
        <v>2.9634999999999998</v>
      </c>
      <c r="Q1521">
        <v>0.5</v>
      </c>
      <c r="R1521">
        <v>2.4634999999999998</v>
      </c>
      <c r="T1521" t="s">
        <v>1215</v>
      </c>
      <c r="U1521">
        <v>1771.95</v>
      </c>
      <c r="V1521">
        <v>2.9093312327740102</v>
      </c>
      <c r="W1521">
        <v>10.9732</v>
      </c>
      <c r="Y1521" s="1">
        <v>41562</v>
      </c>
      <c r="Z1521">
        <v>368.93</v>
      </c>
      <c r="AB1521" s="1">
        <v>41620</v>
      </c>
      <c r="AC1521">
        <v>6.13</v>
      </c>
    </row>
    <row r="1522" spans="2:29" x14ac:dyDescent="0.45">
      <c r="B1522" s="1">
        <v>41584</v>
      </c>
      <c r="C1522">
        <v>5.18</v>
      </c>
      <c r="E1522" s="1">
        <v>41642</v>
      </c>
      <c r="F1522">
        <v>79.25</v>
      </c>
      <c r="H1522" t="s">
        <v>1267</v>
      </c>
      <c r="I1522">
        <v>3.0505</v>
      </c>
      <c r="J1522">
        <v>0.66270908650277105</v>
      </c>
      <c r="L1522" s="1">
        <v>41576</v>
      </c>
      <c r="M1522">
        <v>13.41</v>
      </c>
      <c r="O1522" s="1">
        <v>41652</v>
      </c>
      <c r="P1522">
        <v>2.91</v>
      </c>
      <c r="Q1522">
        <v>0.47649999999999998</v>
      </c>
      <c r="R1522">
        <v>2.4335</v>
      </c>
      <c r="T1522" t="s">
        <v>1214</v>
      </c>
      <c r="U1522">
        <v>1762.11</v>
      </c>
      <c r="V1522">
        <v>6.5517004308776299</v>
      </c>
      <c r="W1522">
        <v>10.890599999999999</v>
      </c>
      <c r="Y1522" s="1">
        <v>41558</v>
      </c>
      <c r="Z1522">
        <v>369.45499999999998</v>
      </c>
      <c r="AB1522" s="1">
        <v>41619</v>
      </c>
      <c r="AC1522">
        <v>6.25</v>
      </c>
    </row>
    <row r="1523" spans="2:29" x14ac:dyDescent="0.45">
      <c r="B1523" s="1">
        <v>41583</v>
      </c>
      <c r="C1523">
        <v>5.43</v>
      </c>
      <c r="E1523" s="1">
        <v>41641</v>
      </c>
      <c r="F1523">
        <v>79.45</v>
      </c>
      <c r="H1523" t="s">
        <v>1266</v>
      </c>
      <c r="I1523">
        <v>3.0649999999999999</v>
      </c>
      <c r="J1523">
        <v>0.65481549564235098</v>
      </c>
      <c r="L1523" s="1">
        <v>41575</v>
      </c>
      <c r="M1523">
        <v>13.31</v>
      </c>
      <c r="O1523" s="1">
        <v>41649</v>
      </c>
      <c r="P1523">
        <v>2.9514999999999998</v>
      </c>
      <c r="Q1523">
        <v>0.49149999999999999</v>
      </c>
      <c r="R1523">
        <v>2.46</v>
      </c>
      <c r="T1523" t="s">
        <v>1213</v>
      </c>
      <c r="U1523">
        <v>1759.77</v>
      </c>
      <c r="V1523">
        <v>7.58473869657257</v>
      </c>
      <c r="W1523">
        <v>10.6633</v>
      </c>
      <c r="Y1523" s="1">
        <v>41557</v>
      </c>
      <c r="Z1523">
        <v>380.88600000000002</v>
      </c>
      <c r="AB1523" s="1">
        <v>41618</v>
      </c>
      <c r="AC1523">
        <v>6.75</v>
      </c>
    </row>
    <row r="1524" spans="2:29" x14ac:dyDescent="0.45">
      <c r="B1524" s="1">
        <v>41582</v>
      </c>
      <c r="C1524">
        <v>5.26</v>
      </c>
      <c r="E1524" s="1">
        <v>41640</v>
      </c>
      <c r="F1524">
        <v>79.900000000000006</v>
      </c>
      <c r="H1524" t="s">
        <v>1265</v>
      </c>
      <c r="I1524">
        <v>3.01</v>
      </c>
      <c r="J1524">
        <v>0.347114294337378</v>
      </c>
      <c r="L1524" s="1">
        <v>41572</v>
      </c>
      <c r="M1524">
        <v>13.09</v>
      </c>
      <c r="O1524" s="1">
        <v>41648</v>
      </c>
      <c r="P1524">
        <v>3.0505</v>
      </c>
      <c r="Q1524">
        <v>0.54649999999999999</v>
      </c>
      <c r="R1524">
        <v>2.504</v>
      </c>
      <c r="T1524" t="s">
        <v>1212</v>
      </c>
      <c r="U1524">
        <v>1752.07</v>
      </c>
      <c r="V1524">
        <v>7.2745713150248799</v>
      </c>
      <c r="W1524">
        <v>10.5831</v>
      </c>
      <c r="Y1524" s="1">
        <v>41556</v>
      </c>
      <c r="Z1524">
        <v>399.53899999999999</v>
      </c>
      <c r="AB1524" s="1">
        <v>41617</v>
      </c>
      <c r="AC1524">
        <v>5.75</v>
      </c>
    </row>
    <row r="1525" spans="2:29" x14ac:dyDescent="0.45">
      <c r="B1525" s="1">
        <v>41579</v>
      </c>
      <c r="C1525">
        <v>5.51</v>
      </c>
      <c r="E1525" s="1">
        <v>41639</v>
      </c>
      <c r="F1525">
        <v>79.900000000000006</v>
      </c>
      <c r="H1525" t="s">
        <v>1264</v>
      </c>
      <c r="I1525">
        <v>3.0259999999999998</v>
      </c>
      <c r="J1525">
        <v>0.39919032636910101</v>
      </c>
      <c r="L1525" s="1">
        <v>41571</v>
      </c>
      <c r="M1525">
        <v>13.2</v>
      </c>
      <c r="O1525" s="1">
        <v>41647</v>
      </c>
      <c r="P1525">
        <v>3.0649999999999999</v>
      </c>
      <c r="Q1525">
        <v>0.54500000000000004</v>
      </c>
      <c r="R1525">
        <v>2.52</v>
      </c>
      <c r="T1525" t="s">
        <v>1211</v>
      </c>
      <c r="U1525">
        <v>1746.38</v>
      </c>
      <c r="V1525">
        <v>8.4975260590525199</v>
      </c>
      <c r="W1525">
        <v>10.8978</v>
      </c>
      <c r="Y1525" s="1">
        <v>41555</v>
      </c>
      <c r="Z1525">
        <v>405.39800000000002</v>
      </c>
      <c r="AB1525" s="1">
        <v>41614</v>
      </c>
      <c r="AC1525">
        <v>6.5</v>
      </c>
    </row>
    <row r="1526" spans="2:29" x14ac:dyDescent="0.45">
      <c r="B1526" s="1">
        <v>41578</v>
      </c>
      <c r="C1526">
        <v>5</v>
      </c>
      <c r="E1526" s="1">
        <v>41638</v>
      </c>
      <c r="F1526">
        <v>78.625</v>
      </c>
      <c r="H1526" t="s">
        <v>1263</v>
      </c>
      <c r="I1526">
        <v>3.0665</v>
      </c>
      <c r="J1526">
        <v>0.695643287420598</v>
      </c>
      <c r="L1526" s="1">
        <v>41570</v>
      </c>
      <c r="M1526">
        <v>13.42</v>
      </c>
      <c r="O1526" s="1">
        <v>41646</v>
      </c>
      <c r="P1526">
        <v>3.01</v>
      </c>
      <c r="Q1526">
        <v>0.498</v>
      </c>
      <c r="R1526">
        <v>2.512</v>
      </c>
      <c r="T1526" t="s">
        <v>1210</v>
      </c>
      <c r="U1526">
        <v>1754.67</v>
      </c>
      <c r="V1526">
        <v>5.0723361527097204</v>
      </c>
      <c r="W1526">
        <v>10.6493</v>
      </c>
      <c r="Y1526" s="1">
        <v>41554</v>
      </c>
      <c r="Z1526">
        <v>397.25900000000001</v>
      </c>
      <c r="AB1526" s="1">
        <v>41613</v>
      </c>
      <c r="AC1526">
        <v>7</v>
      </c>
    </row>
    <row r="1527" spans="2:29" x14ac:dyDescent="0.45">
      <c r="B1527" s="1">
        <v>41577</v>
      </c>
      <c r="C1527">
        <v>4.84</v>
      </c>
      <c r="E1527" s="1">
        <v>41635</v>
      </c>
      <c r="F1527">
        <v>79.400000000000006</v>
      </c>
      <c r="H1527" t="s">
        <v>1262</v>
      </c>
      <c r="I1527">
        <v>3.0609999999999999</v>
      </c>
      <c r="J1527">
        <v>0.75288998753691405</v>
      </c>
      <c r="L1527" s="1">
        <v>41569</v>
      </c>
      <c r="M1527">
        <v>13.33</v>
      </c>
      <c r="O1527" s="1">
        <v>41645</v>
      </c>
      <c r="P1527">
        <v>3.0259999999999998</v>
      </c>
      <c r="Q1527">
        <v>0.5</v>
      </c>
      <c r="R1527">
        <v>2.5259999999999998</v>
      </c>
      <c r="T1527" t="s">
        <v>1209</v>
      </c>
      <c r="U1527">
        <v>1744.66</v>
      </c>
      <c r="V1527">
        <v>8.9845584767722002</v>
      </c>
      <c r="W1527">
        <v>10.572699999999999</v>
      </c>
      <c r="Y1527" s="1">
        <v>41551</v>
      </c>
      <c r="Z1527">
        <v>383.97500000000002</v>
      </c>
      <c r="AB1527" s="1">
        <v>41612</v>
      </c>
      <c r="AC1527">
        <v>7</v>
      </c>
    </row>
    <row r="1528" spans="2:29" x14ac:dyDescent="0.45">
      <c r="B1528" s="1">
        <v>41576</v>
      </c>
      <c r="C1528">
        <v>4.7699999999999996</v>
      </c>
      <c r="E1528" s="1">
        <v>41634</v>
      </c>
      <c r="F1528">
        <v>80</v>
      </c>
      <c r="H1528" t="s">
        <v>1261</v>
      </c>
      <c r="I1528">
        <v>3.0990000000000002</v>
      </c>
      <c r="J1528">
        <v>0.63547095396511499</v>
      </c>
      <c r="L1528" s="1">
        <v>41568</v>
      </c>
      <c r="M1528">
        <v>13.16</v>
      </c>
      <c r="O1528" s="1">
        <v>41642</v>
      </c>
      <c r="P1528">
        <v>3.0665</v>
      </c>
      <c r="Q1528">
        <v>0.51049999999999995</v>
      </c>
      <c r="R1528">
        <v>2.556</v>
      </c>
      <c r="T1528" t="s">
        <v>1208</v>
      </c>
      <c r="U1528">
        <v>1744.5</v>
      </c>
      <c r="V1528">
        <v>14.047582316810001</v>
      </c>
      <c r="W1528">
        <v>10.682499999999999</v>
      </c>
      <c r="Y1528" s="1">
        <v>41550</v>
      </c>
      <c r="Z1528">
        <v>392.08199999999999</v>
      </c>
      <c r="AB1528" s="1">
        <v>41611</v>
      </c>
      <c r="AC1528">
        <v>9</v>
      </c>
    </row>
    <row r="1529" spans="2:29" x14ac:dyDescent="0.45">
      <c r="B1529" s="1">
        <v>41575</v>
      </c>
      <c r="C1529">
        <v>4.72</v>
      </c>
      <c r="E1529" s="1">
        <v>41633</v>
      </c>
      <c r="F1529">
        <v>79.5</v>
      </c>
      <c r="H1529" t="s">
        <v>1260</v>
      </c>
      <c r="I1529">
        <v>3.0975000000000001</v>
      </c>
      <c r="J1529">
        <v>0.629626542748424</v>
      </c>
      <c r="L1529" s="1">
        <v>41565</v>
      </c>
      <c r="M1529">
        <v>13.04</v>
      </c>
      <c r="O1529" s="1">
        <v>41641</v>
      </c>
      <c r="P1529">
        <v>3.0609999999999999</v>
      </c>
      <c r="Q1529">
        <v>0.49009999999999998</v>
      </c>
      <c r="R1529">
        <v>2.5709</v>
      </c>
      <c r="T1529" t="s">
        <v>1207</v>
      </c>
      <c r="U1529">
        <v>1733.15</v>
      </c>
      <c r="V1529">
        <v>13.9513944671916</v>
      </c>
      <c r="W1529">
        <v>10.9915</v>
      </c>
      <c r="Y1529" s="1">
        <v>41549</v>
      </c>
      <c r="Z1529">
        <v>388.22699999999998</v>
      </c>
      <c r="AB1529" s="1">
        <v>41610</v>
      </c>
      <c r="AC1529">
        <v>9</v>
      </c>
    </row>
    <row r="1530" spans="2:29" x14ac:dyDescent="0.45">
      <c r="B1530" s="1">
        <v>41572</v>
      </c>
      <c r="C1530">
        <v>4.72</v>
      </c>
      <c r="E1530" s="1">
        <v>41632</v>
      </c>
      <c r="F1530">
        <v>79.05</v>
      </c>
      <c r="H1530" t="s">
        <v>1259</v>
      </c>
      <c r="I1530">
        <v>3.0310000000000001</v>
      </c>
      <c r="J1530">
        <v>0.23748333274849801</v>
      </c>
      <c r="L1530" s="1">
        <v>41564</v>
      </c>
      <c r="M1530">
        <v>13.48</v>
      </c>
      <c r="O1530" s="1">
        <v>41640</v>
      </c>
      <c r="P1530">
        <v>3.0990000000000002</v>
      </c>
      <c r="Q1530">
        <v>0.48199999999999998</v>
      </c>
      <c r="R1530">
        <v>2.617</v>
      </c>
      <c r="T1530" t="s">
        <v>1206</v>
      </c>
      <c r="U1530">
        <v>1721.54</v>
      </c>
      <c r="V1530">
        <v>13.8893138966171</v>
      </c>
      <c r="W1530">
        <v>12.572800000000001</v>
      </c>
      <c r="Y1530" s="1">
        <v>41548</v>
      </c>
      <c r="Z1530">
        <v>390.18700000000001</v>
      </c>
      <c r="AB1530" s="1">
        <v>41607</v>
      </c>
      <c r="AC1530">
        <v>8.75</v>
      </c>
    </row>
    <row r="1531" spans="2:29" x14ac:dyDescent="0.45">
      <c r="B1531" s="1">
        <v>41571</v>
      </c>
      <c r="C1531">
        <v>4.95</v>
      </c>
      <c r="E1531" s="1">
        <v>41631</v>
      </c>
      <c r="F1531">
        <v>79.95</v>
      </c>
      <c r="H1531" t="s">
        <v>1258</v>
      </c>
      <c r="I1531">
        <v>3.0569999999999999</v>
      </c>
      <c r="J1531">
        <v>0.42317561366411399</v>
      </c>
      <c r="L1531" s="1">
        <v>41563</v>
      </c>
      <c r="M1531">
        <v>14.71</v>
      </c>
      <c r="O1531" s="1">
        <v>41639</v>
      </c>
      <c r="P1531">
        <v>3.0975000000000001</v>
      </c>
      <c r="Q1531">
        <v>0.49</v>
      </c>
      <c r="R1531">
        <v>2.6074999999999999</v>
      </c>
      <c r="T1531" t="s">
        <v>1205</v>
      </c>
      <c r="U1531">
        <v>1698.06</v>
      </c>
      <c r="V1531">
        <v>19.037248779425202</v>
      </c>
      <c r="W1531">
        <v>14.546099999999999</v>
      </c>
      <c r="Y1531" s="1">
        <v>41547</v>
      </c>
      <c r="Z1531">
        <v>398.916</v>
      </c>
      <c r="AB1531" s="1">
        <v>41606</v>
      </c>
      <c r="AC1531">
        <v>8</v>
      </c>
    </row>
    <row r="1532" spans="2:29" x14ac:dyDescent="0.45">
      <c r="B1532" s="1">
        <v>41570</v>
      </c>
      <c r="C1532">
        <v>4.79</v>
      </c>
      <c r="E1532" s="1">
        <v>41628</v>
      </c>
      <c r="F1532">
        <v>79.224999999999994</v>
      </c>
      <c r="H1532" t="s">
        <v>1257</v>
      </c>
      <c r="I1532">
        <v>3.0569999999999999</v>
      </c>
      <c r="J1532">
        <v>0.42969942983439002</v>
      </c>
      <c r="L1532" s="1">
        <v>41562</v>
      </c>
      <c r="M1532">
        <v>18.66</v>
      </c>
      <c r="O1532" s="1">
        <v>41638</v>
      </c>
      <c r="P1532">
        <v>3.0310000000000001</v>
      </c>
      <c r="Q1532">
        <v>0.47699999999999998</v>
      </c>
      <c r="R1532">
        <v>2.5539999999999998</v>
      </c>
      <c r="T1532" t="s">
        <v>1204</v>
      </c>
      <c r="U1532">
        <v>1710.14</v>
      </c>
      <c r="V1532">
        <v>14.9649864076463</v>
      </c>
      <c r="W1532">
        <v>13.0886</v>
      </c>
      <c r="Y1532" s="1">
        <v>41544</v>
      </c>
      <c r="Z1532">
        <v>397.46600000000001</v>
      </c>
      <c r="AB1532" s="1">
        <v>41605</v>
      </c>
      <c r="AC1532">
        <v>8.06</v>
      </c>
    </row>
    <row r="1533" spans="2:29" x14ac:dyDescent="0.45">
      <c r="B1533" s="1">
        <v>41569</v>
      </c>
      <c r="C1533">
        <v>5.03</v>
      </c>
      <c r="E1533" s="1">
        <v>41627</v>
      </c>
      <c r="F1533">
        <v>79.55</v>
      </c>
      <c r="H1533" t="s">
        <v>1256</v>
      </c>
      <c r="I1533">
        <v>3.0489999999999999</v>
      </c>
      <c r="J1533">
        <v>0.70593756806108598</v>
      </c>
      <c r="L1533" s="1">
        <v>41561</v>
      </c>
      <c r="M1533">
        <v>16.07</v>
      </c>
      <c r="O1533" s="1">
        <v>41635</v>
      </c>
      <c r="P1533">
        <v>3.0569999999999999</v>
      </c>
      <c r="Q1533">
        <v>0.48470000000000002</v>
      </c>
      <c r="R1533">
        <v>2.5722999999999998</v>
      </c>
      <c r="T1533" t="s">
        <v>1203</v>
      </c>
      <c r="U1533">
        <v>1703.2</v>
      </c>
      <c r="V1533">
        <v>22.722213186004101</v>
      </c>
      <c r="W1533">
        <v>13.287000000000001</v>
      </c>
      <c r="Y1533" s="1">
        <v>41543</v>
      </c>
      <c r="Z1533">
        <v>353.09500000000003</v>
      </c>
      <c r="AB1533" s="1">
        <v>41604</v>
      </c>
      <c r="AC1533">
        <v>7.5</v>
      </c>
    </row>
    <row r="1534" spans="2:29" x14ac:dyDescent="0.45">
      <c r="B1534" s="1">
        <v>41568</v>
      </c>
      <c r="C1534">
        <v>5.61</v>
      </c>
      <c r="E1534" s="1">
        <v>41626</v>
      </c>
      <c r="F1534">
        <v>78.25</v>
      </c>
      <c r="H1534" t="s">
        <v>1255</v>
      </c>
      <c r="I1534">
        <v>3.05</v>
      </c>
      <c r="J1534">
        <v>0.72060936019455202</v>
      </c>
      <c r="L1534" s="1">
        <v>41558</v>
      </c>
      <c r="M1534">
        <v>15.72</v>
      </c>
      <c r="O1534" s="1">
        <v>41634</v>
      </c>
      <c r="P1534">
        <v>3.0569999999999999</v>
      </c>
      <c r="Q1534">
        <v>0.50600000000000001</v>
      </c>
      <c r="R1534">
        <v>2.5510000000000002</v>
      </c>
      <c r="T1534" t="s">
        <v>1202</v>
      </c>
      <c r="U1534">
        <v>1692.56</v>
      </c>
      <c r="V1534">
        <v>24.512180764756899</v>
      </c>
      <c r="W1534">
        <v>14.2471</v>
      </c>
      <c r="Y1534" s="1">
        <v>41542</v>
      </c>
      <c r="Z1534">
        <v>355.262</v>
      </c>
      <c r="AB1534" s="1">
        <v>41603</v>
      </c>
      <c r="AC1534">
        <v>6.5</v>
      </c>
    </row>
    <row r="1535" spans="2:29" x14ac:dyDescent="0.45">
      <c r="B1535" s="1">
        <v>41565</v>
      </c>
      <c r="C1535">
        <v>5.62</v>
      </c>
      <c r="E1535" s="1">
        <v>41625</v>
      </c>
      <c r="F1535">
        <v>80.12</v>
      </c>
      <c r="H1535" t="s">
        <v>1254</v>
      </c>
      <c r="I1535">
        <v>2.9958</v>
      </c>
      <c r="J1535">
        <v>0.74404811672364601</v>
      </c>
      <c r="L1535" s="1">
        <v>41557</v>
      </c>
      <c r="M1535">
        <v>16.48</v>
      </c>
      <c r="O1535" s="1">
        <v>41633</v>
      </c>
      <c r="P1535">
        <v>3.0489999999999999</v>
      </c>
      <c r="Q1535">
        <v>0.498</v>
      </c>
      <c r="R1535">
        <v>2.5510000000000002</v>
      </c>
      <c r="T1535" t="s">
        <v>1201</v>
      </c>
      <c r="U1535">
        <v>1656.4</v>
      </c>
      <c r="V1535">
        <v>14.183869073706999</v>
      </c>
      <c r="W1535">
        <v>16.640599999999999</v>
      </c>
      <c r="Y1535" s="1">
        <v>41541</v>
      </c>
      <c r="Z1535">
        <v>350.63799999999998</v>
      </c>
      <c r="AB1535" s="1">
        <v>41600</v>
      </c>
      <c r="AC1535">
        <v>6.63</v>
      </c>
    </row>
    <row r="1536" spans="2:29" x14ac:dyDescent="0.45">
      <c r="B1536" s="1">
        <v>41564</v>
      </c>
      <c r="C1536">
        <v>5.27</v>
      </c>
      <c r="E1536" s="1">
        <v>41624</v>
      </c>
      <c r="F1536">
        <v>81.540000000000006</v>
      </c>
      <c r="H1536" t="s">
        <v>1253</v>
      </c>
      <c r="I1536">
        <v>2.9529999999999998</v>
      </c>
      <c r="J1536">
        <v>0.90462699495427701</v>
      </c>
      <c r="L1536" s="1">
        <v>41556</v>
      </c>
      <c r="M1536">
        <v>19.600000000000001</v>
      </c>
      <c r="O1536" s="1">
        <v>41632</v>
      </c>
      <c r="P1536">
        <v>3.05</v>
      </c>
      <c r="Q1536">
        <v>0.49</v>
      </c>
      <c r="R1536">
        <v>2.56</v>
      </c>
      <c r="T1536" t="s">
        <v>1200</v>
      </c>
      <c r="U1536">
        <v>1655.45</v>
      </c>
      <c r="V1536">
        <v>13.9989363391882</v>
      </c>
      <c r="W1536">
        <v>17.234300000000001</v>
      </c>
      <c r="Y1536" s="1">
        <v>41540</v>
      </c>
      <c r="Z1536">
        <v>352.40899999999999</v>
      </c>
      <c r="AB1536" s="1">
        <v>41599</v>
      </c>
      <c r="AC1536">
        <v>4.5</v>
      </c>
    </row>
    <row r="1537" spans="2:29" x14ac:dyDescent="0.45">
      <c r="B1537" s="1">
        <v>41563</v>
      </c>
      <c r="C1537">
        <v>5.49</v>
      </c>
      <c r="E1537" s="1">
        <v>41621</v>
      </c>
      <c r="F1537">
        <v>82</v>
      </c>
      <c r="H1537" t="s">
        <v>1252</v>
      </c>
      <c r="I1537">
        <v>2.9944999999999999</v>
      </c>
      <c r="J1537">
        <v>0.76253715756458196</v>
      </c>
      <c r="L1537" s="1">
        <v>41555</v>
      </c>
      <c r="M1537">
        <v>20.34</v>
      </c>
      <c r="O1537" s="1">
        <v>41631</v>
      </c>
      <c r="P1537">
        <v>2.9958</v>
      </c>
      <c r="Q1537">
        <v>0.47599999999999998</v>
      </c>
      <c r="R1537">
        <v>2.5198</v>
      </c>
      <c r="T1537" t="s">
        <v>1199</v>
      </c>
      <c r="U1537">
        <v>1676.12</v>
      </c>
      <c r="V1537">
        <v>12.238218141740701</v>
      </c>
      <c r="W1537">
        <v>15.8453</v>
      </c>
      <c r="Y1537" s="1">
        <v>41537</v>
      </c>
      <c r="Z1537">
        <v>350.45800000000003</v>
      </c>
      <c r="AB1537" s="1">
        <v>41598</v>
      </c>
      <c r="AC1537">
        <v>4.13</v>
      </c>
    </row>
    <row r="1538" spans="2:29" x14ac:dyDescent="0.45">
      <c r="B1538" s="1">
        <v>41562</v>
      </c>
      <c r="C1538">
        <v>5.7</v>
      </c>
      <c r="E1538" s="1">
        <v>41620</v>
      </c>
      <c r="F1538">
        <v>83.74</v>
      </c>
      <c r="H1538" t="s">
        <v>1251</v>
      </c>
      <c r="I1538">
        <v>2.9495</v>
      </c>
      <c r="J1538">
        <v>0.72103137934489703</v>
      </c>
      <c r="L1538" s="1">
        <v>41554</v>
      </c>
      <c r="M1538">
        <v>19.41</v>
      </c>
      <c r="O1538" s="1">
        <v>41628</v>
      </c>
      <c r="P1538">
        <v>2.9529999999999998</v>
      </c>
      <c r="Q1538">
        <v>0.45400000000000001</v>
      </c>
      <c r="R1538">
        <v>2.4990000000000001</v>
      </c>
      <c r="T1538" t="s">
        <v>1198</v>
      </c>
      <c r="U1538">
        <v>1690.5</v>
      </c>
      <c r="V1538">
        <v>12.7519028508251</v>
      </c>
      <c r="W1538">
        <v>14.1434</v>
      </c>
      <c r="Y1538" s="1">
        <v>41536</v>
      </c>
      <c r="Z1538">
        <v>345.67399999999998</v>
      </c>
      <c r="AB1538" s="1">
        <v>41597</v>
      </c>
      <c r="AC1538">
        <v>5</v>
      </c>
    </row>
    <row r="1539" spans="2:29" x14ac:dyDescent="0.45">
      <c r="B1539" s="1">
        <v>41561</v>
      </c>
      <c r="C1539">
        <v>5.81</v>
      </c>
      <c r="E1539" s="1">
        <v>41619</v>
      </c>
      <c r="F1539">
        <v>83.02</v>
      </c>
      <c r="H1539" t="s">
        <v>1250</v>
      </c>
      <c r="I1539">
        <v>2.8889999999999998</v>
      </c>
      <c r="J1539">
        <v>0.48222703850641702</v>
      </c>
      <c r="L1539" s="1">
        <v>41551</v>
      </c>
      <c r="M1539">
        <v>16.739999999999998</v>
      </c>
      <c r="O1539" s="1">
        <v>41627</v>
      </c>
      <c r="P1539">
        <v>2.9944999999999999</v>
      </c>
      <c r="Q1539">
        <v>0.44</v>
      </c>
      <c r="R1539">
        <v>2.5545</v>
      </c>
      <c r="T1539" t="s">
        <v>1197</v>
      </c>
      <c r="U1539">
        <v>1678.66</v>
      </c>
      <c r="V1539">
        <v>12.021919121771599</v>
      </c>
      <c r="W1539">
        <v>14.703900000000001</v>
      </c>
      <c r="Y1539" s="1">
        <v>41535</v>
      </c>
      <c r="Z1539">
        <v>340.35199999999998</v>
      </c>
      <c r="AB1539" s="1">
        <v>41596</v>
      </c>
      <c r="AC1539">
        <v>6</v>
      </c>
    </row>
    <row r="1540" spans="2:29" x14ac:dyDescent="0.45">
      <c r="B1540" s="1">
        <v>41558</v>
      </c>
      <c r="C1540">
        <v>5.75</v>
      </c>
      <c r="E1540" s="1">
        <v>41618</v>
      </c>
      <c r="F1540">
        <v>82.2</v>
      </c>
      <c r="H1540" t="s">
        <v>1249</v>
      </c>
      <c r="I1540">
        <v>2.9350000000000001</v>
      </c>
      <c r="J1540">
        <v>0.40173996564942399</v>
      </c>
      <c r="L1540" s="1">
        <v>41550</v>
      </c>
      <c r="M1540">
        <v>17.670000000000002</v>
      </c>
      <c r="O1540" s="1">
        <v>41626</v>
      </c>
      <c r="P1540">
        <v>2.9495</v>
      </c>
      <c r="Q1540">
        <v>0.40300000000000002</v>
      </c>
      <c r="R1540">
        <v>2.5465</v>
      </c>
      <c r="T1540" t="s">
        <v>1196</v>
      </c>
      <c r="U1540">
        <v>1693.87</v>
      </c>
      <c r="V1540">
        <v>9.9897095327026708</v>
      </c>
      <c r="W1540">
        <v>14.002800000000001</v>
      </c>
      <c r="Y1540" s="1">
        <v>41534</v>
      </c>
      <c r="Z1540">
        <v>353.91</v>
      </c>
      <c r="AB1540" s="1">
        <v>41593</v>
      </c>
      <c r="AC1540">
        <v>6.25</v>
      </c>
    </row>
    <row r="1541" spans="2:29" x14ac:dyDescent="0.45">
      <c r="B1541" s="1">
        <v>41557</v>
      </c>
      <c r="C1541">
        <v>5.85</v>
      </c>
      <c r="E1541" s="1">
        <v>41617</v>
      </c>
      <c r="F1541">
        <v>83.43</v>
      </c>
      <c r="H1541" t="s">
        <v>1248</v>
      </c>
      <c r="I1541">
        <v>2.9260000000000002</v>
      </c>
      <c r="J1541">
        <v>0.55328375781932004</v>
      </c>
      <c r="L1541" s="1">
        <v>41549</v>
      </c>
      <c r="M1541">
        <v>16.600000000000001</v>
      </c>
      <c r="O1541" s="1">
        <v>41625</v>
      </c>
      <c r="P1541">
        <v>2.8889999999999998</v>
      </c>
      <c r="Q1541">
        <v>0.39900000000000002</v>
      </c>
      <c r="R1541">
        <v>2.4900000000000002</v>
      </c>
      <c r="T1541" t="s">
        <v>1195</v>
      </c>
      <c r="U1541">
        <v>1695</v>
      </c>
      <c r="V1541">
        <v>10.547994183393</v>
      </c>
      <c r="W1541">
        <v>13.469799999999999</v>
      </c>
      <c r="Y1541" s="1">
        <v>41533</v>
      </c>
      <c r="Z1541">
        <v>361.3</v>
      </c>
      <c r="AB1541" s="1">
        <v>41592</v>
      </c>
      <c r="AC1541">
        <v>8.5</v>
      </c>
    </row>
    <row r="1542" spans="2:29" x14ac:dyDescent="0.45">
      <c r="B1542" s="1">
        <v>41556</v>
      </c>
      <c r="C1542">
        <v>5.81</v>
      </c>
      <c r="E1542" s="1">
        <v>41614</v>
      </c>
      <c r="F1542">
        <v>83.44</v>
      </c>
      <c r="H1542" t="s">
        <v>1247</v>
      </c>
      <c r="I1542">
        <v>2.9390000000000001</v>
      </c>
      <c r="J1542">
        <v>0.58876105792871003</v>
      </c>
      <c r="L1542" s="1">
        <v>41548</v>
      </c>
      <c r="M1542">
        <v>15.54</v>
      </c>
      <c r="O1542" s="1">
        <v>41624</v>
      </c>
      <c r="P1542">
        <v>2.9350000000000001</v>
      </c>
      <c r="Q1542">
        <v>0.42399999999999999</v>
      </c>
      <c r="R1542">
        <v>2.5110000000000001</v>
      </c>
      <c r="T1542" t="s">
        <v>1194</v>
      </c>
      <c r="U1542">
        <v>1681.55</v>
      </c>
      <c r="V1542">
        <v>6.6357636889964802</v>
      </c>
      <c r="W1542">
        <v>14.235799999999999</v>
      </c>
      <c r="Y1542" s="1">
        <v>41530</v>
      </c>
      <c r="Z1542">
        <v>372.66899999999998</v>
      </c>
      <c r="AB1542" s="1">
        <v>41591</v>
      </c>
      <c r="AC1542">
        <v>11.06</v>
      </c>
    </row>
    <row r="1543" spans="2:29" x14ac:dyDescent="0.45">
      <c r="B1543" s="1">
        <v>41555</v>
      </c>
      <c r="C1543">
        <v>5.98</v>
      </c>
      <c r="E1543" s="1">
        <v>41613</v>
      </c>
      <c r="F1543">
        <v>87.4</v>
      </c>
      <c r="H1543" t="s">
        <v>1246</v>
      </c>
      <c r="I1543">
        <v>2.9165000000000001</v>
      </c>
      <c r="J1543">
        <v>0.57648901406126896</v>
      </c>
      <c r="L1543" s="1">
        <v>41547</v>
      </c>
      <c r="M1543">
        <v>16.600000000000001</v>
      </c>
      <c r="O1543" s="1">
        <v>41621</v>
      </c>
      <c r="P1543">
        <v>2.9260000000000002</v>
      </c>
      <c r="Q1543">
        <v>0.42699999999999999</v>
      </c>
      <c r="R1543">
        <v>2.4990000000000001</v>
      </c>
      <c r="T1543" t="s">
        <v>1193</v>
      </c>
      <c r="U1543">
        <v>1691.75</v>
      </c>
      <c r="V1543">
        <v>5.4456540295482698</v>
      </c>
      <c r="W1543">
        <v>13.0901</v>
      </c>
      <c r="Y1543" s="1">
        <v>41529</v>
      </c>
      <c r="Z1543">
        <v>375.25200000000001</v>
      </c>
      <c r="AB1543" s="1">
        <v>41590</v>
      </c>
      <c r="AC1543">
        <v>12.25</v>
      </c>
    </row>
    <row r="1544" spans="2:29" x14ac:dyDescent="0.45">
      <c r="B1544" s="1">
        <v>41554</v>
      </c>
      <c r="C1544">
        <v>5.98</v>
      </c>
      <c r="E1544" s="1">
        <v>41612</v>
      </c>
      <c r="F1544">
        <v>87.7</v>
      </c>
      <c r="H1544" t="s">
        <v>1245</v>
      </c>
      <c r="I1544">
        <v>2.87</v>
      </c>
      <c r="J1544">
        <v>0.48829934466472502</v>
      </c>
      <c r="L1544" s="1">
        <v>41544</v>
      </c>
      <c r="M1544">
        <v>15.46</v>
      </c>
      <c r="O1544" s="1">
        <v>41620</v>
      </c>
      <c r="P1544">
        <v>2.9390000000000001</v>
      </c>
      <c r="Q1544">
        <v>0.42499999999999999</v>
      </c>
      <c r="R1544">
        <v>2.5139999999999998</v>
      </c>
      <c r="T1544" t="s">
        <v>1192</v>
      </c>
      <c r="U1544">
        <v>1698.67</v>
      </c>
      <c r="V1544">
        <v>5.7312084843890503</v>
      </c>
      <c r="W1544">
        <v>12.130100000000001</v>
      </c>
      <c r="Y1544" s="1">
        <v>41528</v>
      </c>
      <c r="Z1544">
        <v>366.88499999999999</v>
      </c>
      <c r="AB1544" s="1">
        <v>41586</v>
      </c>
      <c r="AC1544">
        <v>12.5</v>
      </c>
    </row>
    <row r="1545" spans="2:29" x14ac:dyDescent="0.45">
      <c r="B1545" s="1">
        <v>41551</v>
      </c>
      <c r="C1545">
        <v>5.97</v>
      </c>
      <c r="E1545" s="1">
        <v>41611</v>
      </c>
      <c r="F1545">
        <v>85.5</v>
      </c>
      <c r="H1545" t="s">
        <v>1244</v>
      </c>
      <c r="I1545">
        <v>2.8995000000000002</v>
      </c>
      <c r="J1545">
        <v>0.537713910922898</v>
      </c>
      <c r="L1545" s="1">
        <v>41543</v>
      </c>
      <c r="M1545">
        <v>14.06</v>
      </c>
      <c r="O1545" s="1">
        <v>41619</v>
      </c>
      <c r="P1545">
        <v>2.9165000000000001</v>
      </c>
      <c r="Q1545">
        <v>0.40799999999999997</v>
      </c>
      <c r="R1545">
        <v>2.5085000000000002</v>
      </c>
      <c r="T1545" t="s">
        <v>1191</v>
      </c>
      <c r="U1545">
        <v>1692.77</v>
      </c>
      <c r="V1545">
        <v>3.5025775047502301</v>
      </c>
      <c r="W1545">
        <v>11.956899999999999</v>
      </c>
      <c r="Y1545" s="1">
        <v>41527</v>
      </c>
      <c r="Z1545">
        <v>375.73200000000003</v>
      </c>
      <c r="AB1545" s="1">
        <v>41585</v>
      </c>
      <c r="AC1545">
        <v>13.5</v>
      </c>
    </row>
    <row r="1546" spans="2:29" x14ac:dyDescent="0.45">
      <c r="B1546" s="1">
        <v>41550</v>
      </c>
      <c r="C1546">
        <v>5.9</v>
      </c>
      <c r="E1546" s="1">
        <v>41610</v>
      </c>
      <c r="F1546">
        <v>87.92</v>
      </c>
      <c r="H1546" t="s">
        <v>1243</v>
      </c>
      <c r="I1546">
        <v>2.9224999999999999</v>
      </c>
      <c r="J1546">
        <v>0.48854887165973399</v>
      </c>
      <c r="L1546" s="1">
        <v>41542</v>
      </c>
      <c r="M1546">
        <v>14.01</v>
      </c>
      <c r="O1546" s="1">
        <v>41618</v>
      </c>
      <c r="P1546">
        <v>2.87</v>
      </c>
      <c r="Q1546">
        <v>0.39379999999999998</v>
      </c>
      <c r="R1546">
        <v>2.4762</v>
      </c>
      <c r="T1546" t="s">
        <v>1190</v>
      </c>
      <c r="U1546">
        <v>1697.42</v>
      </c>
      <c r="V1546">
        <v>3.9068360187122599</v>
      </c>
      <c r="W1546">
        <v>11.972899999999999</v>
      </c>
      <c r="Y1546" s="1">
        <v>41526</v>
      </c>
      <c r="Z1546">
        <v>381.84500000000003</v>
      </c>
      <c r="AB1546" s="1">
        <v>41584</v>
      </c>
      <c r="AC1546">
        <v>13.25</v>
      </c>
    </row>
    <row r="1547" spans="2:29" x14ac:dyDescent="0.45">
      <c r="B1547" s="1">
        <v>41549</v>
      </c>
      <c r="C1547">
        <v>5.92</v>
      </c>
      <c r="E1547" s="1">
        <v>41607</v>
      </c>
      <c r="F1547">
        <v>83.465000000000003</v>
      </c>
      <c r="H1547" t="s">
        <v>1242</v>
      </c>
      <c r="I1547">
        <v>2.944</v>
      </c>
      <c r="J1547">
        <v>0.44383931026142098</v>
      </c>
      <c r="L1547" s="1">
        <v>41541</v>
      </c>
      <c r="M1547">
        <v>14.08</v>
      </c>
      <c r="O1547" s="1">
        <v>41617</v>
      </c>
      <c r="P1547">
        <v>2.8995000000000002</v>
      </c>
      <c r="Q1547">
        <v>0.39500000000000002</v>
      </c>
      <c r="R1547">
        <v>2.5045000000000002</v>
      </c>
      <c r="T1547" t="s">
        <v>1189</v>
      </c>
      <c r="U1547">
        <v>1701.84</v>
      </c>
      <c r="V1547">
        <v>13.9337861219194</v>
      </c>
      <c r="W1547">
        <v>12.2029</v>
      </c>
      <c r="Y1547" s="1">
        <v>41523</v>
      </c>
      <c r="Z1547">
        <v>398.637</v>
      </c>
      <c r="AB1547" s="1">
        <v>41583</v>
      </c>
      <c r="AC1547">
        <v>14.25</v>
      </c>
    </row>
    <row r="1548" spans="2:29" x14ac:dyDescent="0.45">
      <c r="B1548" s="1">
        <v>41548</v>
      </c>
      <c r="C1548">
        <v>6.18</v>
      </c>
      <c r="E1548" s="1">
        <v>41606</v>
      </c>
      <c r="F1548">
        <v>82.114999999999995</v>
      </c>
      <c r="H1548" t="s">
        <v>1241</v>
      </c>
      <c r="I1548">
        <v>2.9085000000000001</v>
      </c>
      <c r="J1548">
        <v>0.44312479431119001</v>
      </c>
      <c r="L1548" s="1">
        <v>41540</v>
      </c>
      <c r="M1548">
        <v>14.31</v>
      </c>
      <c r="O1548" s="1">
        <v>41614</v>
      </c>
      <c r="P1548">
        <v>2.9224999999999999</v>
      </c>
      <c r="Q1548">
        <v>0.39850000000000002</v>
      </c>
      <c r="R1548">
        <v>2.524</v>
      </c>
      <c r="T1548" t="s">
        <v>1188</v>
      </c>
      <c r="U1548">
        <v>1709.91</v>
      </c>
      <c r="V1548">
        <v>13.395250041383999</v>
      </c>
      <c r="W1548">
        <v>11.3977</v>
      </c>
      <c r="Y1548" s="1">
        <v>41522</v>
      </c>
      <c r="Z1548">
        <v>404.38600000000002</v>
      </c>
      <c r="AB1548" s="1">
        <v>41582</v>
      </c>
      <c r="AC1548">
        <v>14.38</v>
      </c>
    </row>
    <row r="1549" spans="2:29" x14ac:dyDescent="0.45">
      <c r="B1549" s="1">
        <v>41547</v>
      </c>
      <c r="C1549">
        <v>6.23</v>
      </c>
      <c r="E1549" s="1">
        <v>41605</v>
      </c>
      <c r="F1549">
        <v>82.114999999999995</v>
      </c>
      <c r="H1549" t="s">
        <v>1240</v>
      </c>
      <c r="I1549">
        <v>2.8730000000000002</v>
      </c>
      <c r="J1549">
        <v>0.45533321132258298</v>
      </c>
      <c r="L1549" s="1">
        <v>41537</v>
      </c>
      <c r="M1549">
        <v>13.12</v>
      </c>
      <c r="O1549" s="1">
        <v>41613</v>
      </c>
      <c r="P1549">
        <v>2.944</v>
      </c>
      <c r="Q1549">
        <v>0.39100000000000001</v>
      </c>
      <c r="R1549">
        <v>2.5529999999999999</v>
      </c>
      <c r="T1549" t="s">
        <v>1187</v>
      </c>
      <c r="U1549">
        <v>1722.34</v>
      </c>
      <c r="V1549">
        <v>9.2345661935845307</v>
      </c>
      <c r="W1549">
        <v>11.4153</v>
      </c>
      <c r="Y1549" s="1">
        <v>41521</v>
      </c>
      <c r="Z1549">
        <v>398.65</v>
      </c>
      <c r="AB1549" s="1">
        <v>41579</v>
      </c>
      <c r="AC1549">
        <v>14.25</v>
      </c>
    </row>
    <row r="1550" spans="2:29" x14ac:dyDescent="0.45">
      <c r="B1550" s="1">
        <v>41544</v>
      </c>
      <c r="C1550">
        <v>5.96</v>
      </c>
      <c r="E1550" s="1">
        <v>41604</v>
      </c>
      <c r="F1550">
        <v>79.55</v>
      </c>
      <c r="H1550" t="s">
        <v>1239</v>
      </c>
      <c r="I1550">
        <v>2.8845000000000001</v>
      </c>
      <c r="J1550">
        <v>0.38106429903626898</v>
      </c>
      <c r="L1550" s="1">
        <v>41536</v>
      </c>
      <c r="M1550">
        <v>13.16</v>
      </c>
      <c r="O1550" s="1">
        <v>41612</v>
      </c>
      <c r="P1550">
        <v>2.9085000000000001</v>
      </c>
      <c r="Q1550">
        <v>0.38600000000000001</v>
      </c>
      <c r="R1550">
        <v>2.5225</v>
      </c>
      <c r="T1550" t="s">
        <v>1186</v>
      </c>
      <c r="U1550">
        <v>1725.52</v>
      </c>
      <c r="V1550">
        <v>6.6657153334937096</v>
      </c>
      <c r="W1550">
        <v>11.8041</v>
      </c>
      <c r="Y1550" s="1">
        <v>41520</v>
      </c>
      <c r="Z1550">
        <v>401.68299999999999</v>
      </c>
      <c r="AB1550" s="1">
        <v>41578</v>
      </c>
      <c r="AC1550">
        <v>14.56</v>
      </c>
    </row>
    <row r="1551" spans="2:29" x14ac:dyDescent="0.45">
      <c r="B1551" s="1">
        <v>41543</v>
      </c>
      <c r="C1551">
        <v>5.88</v>
      </c>
      <c r="E1551" s="1">
        <v>41603</v>
      </c>
      <c r="F1551">
        <v>80.22</v>
      </c>
      <c r="H1551" t="s">
        <v>1238</v>
      </c>
      <c r="I1551">
        <v>2.8319999999999999</v>
      </c>
      <c r="J1551">
        <v>0.33729252882327698</v>
      </c>
      <c r="L1551" s="1">
        <v>41535</v>
      </c>
      <c r="M1551">
        <v>13.59</v>
      </c>
      <c r="O1551" s="1">
        <v>41611</v>
      </c>
      <c r="P1551">
        <v>2.8730000000000002</v>
      </c>
      <c r="Q1551">
        <v>0.38100000000000001</v>
      </c>
      <c r="R1551">
        <v>2.492</v>
      </c>
      <c r="T1551" t="s">
        <v>1185</v>
      </c>
      <c r="U1551">
        <v>1704.76</v>
      </c>
      <c r="V1551">
        <v>6.4194387510027502</v>
      </c>
      <c r="W1551">
        <v>12.5801</v>
      </c>
      <c r="Y1551" s="1">
        <v>41516</v>
      </c>
      <c r="Z1551">
        <v>406.315</v>
      </c>
      <c r="AB1551" s="1">
        <v>41577</v>
      </c>
      <c r="AC1551">
        <v>14.25</v>
      </c>
    </row>
    <row r="1552" spans="2:29" x14ac:dyDescent="0.45">
      <c r="B1552" s="1">
        <v>41542</v>
      </c>
      <c r="C1552">
        <v>5.76</v>
      </c>
      <c r="E1552" s="1">
        <v>41600</v>
      </c>
      <c r="F1552">
        <v>79.77</v>
      </c>
      <c r="H1552" t="s">
        <v>1237</v>
      </c>
      <c r="I1552">
        <v>2.8159999999999998</v>
      </c>
      <c r="J1552">
        <v>0.37694827231332401</v>
      </c>
      <c r="L1552" s="1">
        <v>41534</v>
      </c>
      <c r="M1552">
        <v>14.53</v>
      </c>
      <c r="O1552" s="1">
        <v>41610</v>
      </c>
      <c r="P1552">
        <v>2.8845000000000001</v>
      </c>
      <c r="Q1552">
        <v>0.38400000000000001</v>
      </c>
      <c r="R1552">
        <v>2.5005000000000002</v>
      </c>
      <c r="T1552" t="s">
        <v>1184</v>
      </c>
      <c r="U1552">
        <v>1697.6</v>
      </c>
      <c r="V1552">
        <v>6.1845701742601404</v>
      </c>
      <c r="W1552">
        <v>12.3666</v>
      </c>
      <c r="Y1552" s="1">
        <v>41515</v>
      </c>
      <c r="Z1552">
        <v>401.94799999999998</v>
      </c>
      <c r="AB1552" s="1">
        <v>41576</v>
      </c>
      <c r="AC1552">
        <v>14.75</v>
      </c>
    </row>
    <row r="1553" spans="2:29" x14ac:dyDescent="0.45">
      <c r="B1553" s="1">
        <v>41541</v>
      </c>
      <c r="C1553">
        <v>5.78</v>
      </c>
      <c r="E1553" s="1">
        <v>41599</v>
      </c>
      <c r="F1553">
        <v>80.87</v>
      </c>
      <c r="H1553" t="s">
        <v>1236</v>
      </c>
      <c r="I1553">
        <v>2.8180000000000001</v>
      </c>
      <c r="J1553">
        <v>0.41721696993291202</v>
      </c>
      <c r="L1553" s="1">
        <v>41533</v>
      </c>
      <c r="M1553">
        <v>14.38</v>
      </c>
      <c r="O1553" s="1">
        <v>41607</v>
      </c>
      <c r="P1553">
        <v>2.8319999999999999</v>
      </c>
      <c r="Q1553">
        <v>0.377</v>
      </c>
      <c r="R1553">
        <v>2.4550000000000001</v>
      </c>
      <c r="T1553" t="s">
        <v>1183</v>
      </c>
      <c r="U1553">
        <v>1687.99</v>
      </c>
      <c r="V1553">
        <v>7.1014702652458999</v>
      </c>
      <c r="W1553">
        <v>12.5357</v>
      </c>
      <c r="Y1553" s="1">
        <v>41514</v>
      </c>
      <c r="Z1553">
        <v>405.71899999999999</v>
      </c>
      <c r="AB1553" s="1">
        <v>41575</v>
      </c>
      <c r="AC1553">
        <v>14.75</v>
      </c>
    </row>
    <row r="1554" spans="2:29" x14ac:dyDescent="0.45">
      <c r="B1554" s="1">
        <v>41540</v>
      </c>
      <c r="C1554">
        <v>5.86</v>
      </c>
      <c r="E1554" s="1">
        <v>41598</v>
      </c>
      <c r="F1554">
        <v>77.94</v>
      </c>
      <c r="H1554" t="s">
        <v>1235</v>
      </c>
      <c r="I1554">
        <v>2.7825000000000002</v>
      </c>
      <c r="J1554">
        <v>7.1790319681704198E-2</v>
      </c>
      <c r="L1554" s="1">
        <v>41530</v>
      </c>
      <c r="M1554">
        <v>14.16</v>
      </c>
      <c r="O1554" s="1">
        <v>41606</v>
      </c>
      <c r="P1554">
        <v>2.8159999999999998</v>
      </c>
      <c r="Q1554">
        <v>0.378</v>
      </c>
      <c r="R1554">
        <v>2.4380000000000002</v>
      </c>
      <c r="T1554" t="s">
        <v>1182</v>
      </c>
      <c r="U1554">
        <v>1683.42</v>
      </c>
      <c r="V1554">
        <v>9.3830625316520102</v>
      </c>
      <c r="W1554">
        <v>12.5235</v>
      </c>
      <c r="Y1554" s="1">
        <v>41513</v>
      </c>
      <c r="Z1554">
        <v>409.34399999999999</v>
      </c>
      <c r="AB1554" s="1">
        <v>41572</v>
      </c>
      <c r="AC1554">
        <v>15.25</v>
      </c>
    </row>
    <row r="1555" spans="2:29" x14ac:dyDescent="0.45">
      <c r="B1555" s="1">
        <v>41537</v>
      </c>
      <c r="C1555">
        <v>6.35</v>
      </c>
      <c r="E1555" s="1">
        <v>41597</v>
      </c>
      <c r="F1555">
        <v>76.025000000000006</v>
      </c>
      <c r="H1555" t="s">
        <v>1234</v>
      </c>
      <c r="I1555">
        <v>2.7945000000000002</v>
      </c>
      <c r="J1555">
        <v>0.78573268355083603</v>
      </c>
      <c r="L1555" s="1">
        <v>41529</v>
      </c>
      <c r="M1555">
        <v>14.29</v>
      </c>
      <c r="O1555" s="1">
        <v>41605</v>
      </c>
      <c r="P1555">
        <v>2.8180000000000001</v>
      </c>
      <c r="Q1555">
        <v>0.374</v>
      </c>
      <c r="R1555">
        <v>2.444</v>
      </c>
      <c r="T1555" t="s">
        <v>1181</v>
      </c>
      <c r="U1555">
        <v>1689.13</v>
      </c>
      <c r="V1555">
        <v>7.0929994732254098</v>
      </c>
      <c r="W1555">
        <v>12.2675</v>
      </c>
      <c r="Y1555" s="1">
        <v>41512</v>
      </c>
      <c r="Z1555">
        <v>390.37400000000002</v>
      </c>
      <c r="AB1555" s="1">
        <v>41571</v>
      </c>
      <c r="AC1555">
        <v>15.25</v>
      </c>
    </row>
    <row r="1556" spans="2:29" x14ac:dyDescent="0.45">
      <c r="B1556" s="1">
        <v>41536</v>
      </c>
      <c r="C1556">
        <v>6.47</v>
      </c>
      <c r="E1556" s="1">
        <v>41596</v>
      </c>
      <c r="F1556">
        <v>74.55</v>
      </c>
      <c r="H1556" t="s">
        <v>1233</v>
      </c>
      <c r="I1556">
        <v>2.81</v>
      </c>
      <c r="J1556">
        <v>0.74745608566657495</v>
      </c>
      <c r="L1556" s="1">
        <v>41528</v>
      </c>
      <c r="M1556">
        <v>13.82</v>
      </c>
      <c r="O1556" s="1">
        <v>41604</v>
      </c>
      <c r="P1556">
        <v>2.7825000000000002</v>
      </c>
      <c r="Q1556">
        <v>0.3755</v>
      </c>
      <c r="R1556">
        <v>2.407</v>
      </c>
      <c r="T1556" t="s">
        <v>1180</v>
      </c>
      <c r="U1556">
        <v>1683.99</v>
      </c>
      <c r="V1556">
        <v>7.6824219202324899</v>
      </c>
      <c r="W1556">
        <v>12.5479</v>
      </c>
      <c r="Y1556" s="1">
        <v>41509</v>
      </c>
      <c r="Z1556">
        <v>387.55799999999999</v>
      </c>
      <c r="AB1556" s="1">
        <v>41570</v>
      </c>
      <c r="AC1556">
        <v>14.94</v>
      </c>
    </row>
    <row r="1557" spans="2:29" x14ac:dyDescent="0.45">
      <c r="B1557" s="1">
        <v>41535</v>
      </c>
      <c r="C1557">
        <v>6.34</v>
      </c>
      <c r="E1557" s="1">
        <v>41593</v>
      </c>
      <c r="F1557">
        <v>76.569999999999993</v>
      </c>
      <c r="H1557" t="s">
        <v>1232</v>
      </c>
      <c r="I1557">
        <v>2.83</v>
      </c>
      <c r="J1557">
        <v>0.85487144257679704</v>
      </c>
      <c r="L1557" s="1">
        <v>41527</v>
      </c>
      <c r="M1557">
        <v>14.53</v>
      </c>
      <c r="O1557" s="1">
        <v>41603</v>
      </c>
      <c r="P1557">
        <v>2.7945000000000002</v>
      </c>
      <c r="Q1557">
        <v>0.378</v>
      </c>
      <c r="R1557">
        <v>2.4165000000000001</v>
      </c>
      <c r="T1557" t="s">
        <v>1179</v>
      </c>
      <c r="U1557">
        <v>1671.71</v>
      </c>
      <c r="V1557">
        <v>7.9350503629571696</v>
      </c>
      <c r="W1557">
        <v>13.376099999999999</v>
      </c>
      <c r="Y1557" s="1">
        <v>41508</v>
      </c>
      <c r="Z1557">
        <v>397.85500000000002</v>
      </c>
      <c r="AB1557" s="1">
        <v>41569</v>
      </c>
      <c r="AC1557">
        <v>14.5</v>
      </c>
    </row>
    <row r="1558" spans="2:29" x14ac:dyDescent="0.45">
      <c r="B1558" s="1">
        <v>41534</v>
      </c>
      <c r="C1558">
        <v>6.93</v>
      </c>
      <c r="E1558" s="1">
        <v>41592</v>
      </c>
      <c r="F1558">
        <v>77.239999999999995</v>
      </c>
      <c r="H1558" t="s">
        <v>1231</v>
      </c>
      <c r="I1558">
        <v>2.8397999999999999</v>
      </c>
      <c r="J1558">
        <v>0.852831274833032</v>
      </c>
      <c r="L1558" s="1">
        <v>41526</v>
      </c>
      <c r="M1558">
        <v>15.63</v>
      </c>
      <c r="O1558" s="1">
        <v>41600</v>
      </c>
      <c r="P1558">
        <v>2.81</v>
      </c>
      <c r="Q1558">
        <v>0.37880000000000003</v>
      </c>
      <c r="R1558">
        <v>2.4312</v>
      </c>
      <c r="T1558" t="s">
        <v>1178</v>
      </c>
      <c r="U1558">
        <v>1655.17</v>
      </c>
      <c r="V1558">
        <v>5.7766081484842298</v>
      </c>
      <c r="W1558">
        <v>13.518700000000001</v>
      </c>
      <c r="Y1558" s="1">
        <v>41507</v>
      </c>
      <c r="Z1558">
        <v>414.02600000000001</v>
      </c>
      <c r="AB1558" s="1">
        <v>41568</v>
      </c>
      <c r="AC1558">
        <v>14.19</v>
      </c>
    </row>
    <row r="1559" spans="2:29" x14ac:dyDescent="0.45">
      <c r="B1559" s="1">
        <v>41533</v>
      </c>
      <c r="C1559">
        <v>7.01</v>
      </c>
      <c r="E1559" s="1">
        <v>41591</v>
      </c>
      <c r="F1559">
        <v>82.665000000000006</v>
      </c>
      <c r="H1559" t="s">
        <v>1230</v>
      </c>
      <c r="I1559">
        <v>2.7578</v>
      </c>
      <c r="J1559">
        <v>0.52096306650920199</v>
      </c>
      <c r="L1559" s="1">
        <v>41523</v>
      </c>
      <c r="M1559">
        <v>15.85</v>
      </c>
      <c r="O1559" s="1">
        <v>41599</v>
      </c>
      <c r="P1559">
        <v>2.83</v>
      </c>
      <c r="Q1559">
        <v>0.375</v>
      </c>
      <c r="R1559">
        <v>2.4550000000000001</v>
      </c>
      <c r="T1559" t="s">
        <v>1177</v>
      </c>
      <c r="U1559">
        <v>1655.08</v>
      </c>
      <c r="V1559">
        <v>7.6670603435102498</v>
      </c>
      <c r="W1559">
        <v>13.5913</v>
      </c>
      <c r="Y1559" s="1">
        <v>41506</v>
      </c>
      <c r="Z1559">
        <v>405.21100000000001</v>
      </c>
      <c r="AB1559" s="1">
        <v>41565</v>
      </c>
      <c r="AC1559">
        <v>14.5</v>
      </c>
    </row>
    <row r="1560" spans="2:29" x14ac:dyDescent="0.45">
      <c r="B1560" s="1">
        <v>41530</v>
      </c>
      <c r="C1560">
        <v>7</v>
      </c>
      <c r="E1560" s="1">
        <v>41590</v>
      </c>
      <c r="F1560">
        <v>85.540999999999997</v>
      </c>
      <c r="H1560" t="s">
        <v>1229</v>
      </c>
      <c r="I1560">
        <v>2.7269999999999999</v>
      </c>
      <c r="J1560">
        <v>0.49212803212172201</v>
      </c>
      <c r="L1560" s="1">
        <v>41522</v>
      </c>
      <c r="M1560">
        <v>15.77</v>
      </c>
      <c r="O1560" s="1">
        <v>41598</v>
      </c>
      <c r="P1560">
        <v>2.8397999999999999</v>
      </c>
      <c r="Q1560">
        <v>0.37830000000000003</v>
      </c>
      <c r="R1560">
        <v>2.4615</v>
      </c>
      <c r="T1560" t="s">
        <v>1176</v>
      </c>
      <c r="U1560">
        <v>1653.08</v>
      </c>
      <c r="V1560">
        <v>7.5749903517526302</v>
      </c>
      <c r="W1560">
        <v>14.0517</v>
      </c>
      <c r="Y1560" s="1">
        <v>41505</v>
      </c>
      <c r="Z1560">
        <v>419.99900000000002</v>
      </c>
      <c r="AB1560" s="1">
        <v>41564</v>
      </c>
      <c r="AC1560">
        <v>14</v>
      </c>
    </row>
    <row r="1561" spans="2:29" x14ac:dyDescent="0.45">
      <c r="B1561" s="1">
        <v>41529</v>
      </c>
      <c r="C1561">
        <v>7.12</v>
      </c>
      <c r="E1561" s="1">
        <v>41589</v>
      </c>
      <c r="F1561">
        <v>84.064999999999998</v>
      </c>
      <c r="H1561" t="s">
        <v>1228</v>
      </c>
      <c r="I1561">
        <v>2.7675000000000001</v>
      </c>
      <c r="J1561">
        <v>0.73563776185474805</v>
      </c>
      <c r="L1561" s="1">
        <v>41521</v>
      </c>
      <c r="M1561">
        <v>15.88</v>
      </c>
      <c r="O1561" s="1">
        <v>41597</v>
      </c>
      <c r="P1561">
        <v>2.7578</v>
      </c>
      <c r="Q1561">
        <v>0.39950000000000002</v>
      </c>
      <c r="R1561">
        <v>2.3582999999999998</v>
      </c>
      <c r="T1561" t="s">
        <v>1175</v>
      </c>
      <c r="U1561">
        <v>1639.77</v>
      </c>
      <c r="V1561">
        <v>5.1567700152725102</v>
      </c>
      <c r="W1561">
        <v>14.835900000000001</v>
      </c>
      <c r="Y1561" s="1">
        <v>41502</v>
      </c>
      <c r="Z1561">
        <v>405.55700000000002</v>
      </c>
      <c r="AB1561" s="1">
        <v>41563</v>
      </c>
      <c r="AC1561">
        <v>13.5</v>
      </c>
    </row>
    <row r="1562" spans="2:29" x14ac:dyDescent="0.45">
      <c r="B1562" s="1">
        <v>41528</v>
      </c>
      <c r="C1562">
        <v>7.13</v>
      </c>
      <c r="E1562" s="1">
        <v>41586</v>
      </c>
      <c r="F1562">
        <v>85.415499999999994</v>
      </c>
      <c r="H1562" t="s">
        <v>1227</v>
      </c>
      <c r="I1562">
        <v>2.7765</v>
      </c>
      <c r="J1562">
        <v>0.74057297637257102</v>
      </c>
      <c r="L1562" s="1">
        <v>41520</v>
      </c>
      <c r="M1562">
        <v>16.61</v>
      </c>
      <c r="O1562" s="1">
        <v>41596</v>
      </c>
      <c r="P1562">
        <v>2.7269999999999999</v>
      </c>
      <c r="Q1562">
        <v>0.38800000000000001</v>
      </c>
      <c r="R1562">
        <v>2.339</v>
      </c>
      <c r="T1562" t="s">
        <v>1173</v>
      </c>
      <c r="U1562">
        <v>1632.97</v>
      </c>
      <c r="V1562">
        <v>13.968846607727601</v>
      </c>
      <c r="W1562">
        <v>14.9579</v>
      </c>
      <c r="Y1562" s="1">
        <v>41501</v>
      </c>
      <c r="Z1562">
        <v>398.45299999999997</v>
      </c>
      <c r="AB1562" s="1">
        <v>41562</v>
      </c>
      <c r="AC1562">
        <v>13</v>
      </c>
    </row>
    <row r="1563" spans="2:29" x14ac:dyDescent="0.45">
      <c r="B1563" s="1">
        <v>41527</v>
      </c>
      <c r="C1563">
        <v>7.36</v>
      </c>
      <c r="E1563" s="1">
        <v>41585</v>
      </c>
      <c r="F1563">
        <v>82.146000000000001</v>
      </c>
      <c r="H1563" t="s">
        <v>1226</v>
      </c>
      <c r="I1563">
        <v>2.8105000000000002</v>
      </c>
      <c r="J1563">
        <v>1.48022957115892</v>
      </c>
      <c r="L1563" s="1">
        <v>41516</v>
      </c>
      <c r="M1563">
        <v>17.010000000000002</v>
      </c>
      <c r="O1563" s="1">
        <v>41593</v>
      </c>
      <c r="P1563">
        <v>2.7675000000000001</v>
      </c>
      <c r="Q1563">
        <v>0.3962</v>
      </c>
      <c r="R1563">
        <v>2.3713000000000002</v>
      </c>
      <c r="T1563" t="s">
        <v>1172</v>
      </c>
      <c r="U1563">
        <v>1638.17</v>
      </c>
      <c r="V1563">
        <v>13.9627114915583</v>
      </c>
      <c r="W1563">
        <v>14.7057</v>
      </c>
      <c r="Y1563" s="1">
        <v>41500</v>
      </c>
      <c r="Z1563">
        <v>379.81400000000002</v>
      </c>
      <c r="AB1563" s="1">
        <v>41561</v>
      </c>
      <c r="AC1563">
        <v>13.25</v>
      </c>
    </row>
    <row r="1564" spans="2:29" x14ac:dyDescent="0.45">
      <c r="B1564" s="1">
        <v>41526</v>
      </c>
      <c r="C1564">
        <v>7.2</v>
      </c>
      <c r="E1564" s="1">
        <v>41584</v>
      </c>
      <c r="F1564">
        <v>81.146000000000001</v>
      </c>
      <c r="H1564" t="s">
        <v>1225</v>
      </c>
      <c r="I1564">
        <v>2.8929999999999998</v>
      </c>
      <c r="J1564">
        <v>1.2545125215264601</v>
      </c>
      <c r="L1564" s="1">
        <v>41515</v>
      </c>
      <c r="M1564">
        <v>16.809999999999999</v>
      </c>
      <c r="O1564" s="1">
        <v>41592</v>
      </c>
      <c r="P1564">
        <v>2.7765</v>
      </c>
      <c r="Q1564">
        <v>0.39700000000000002</v>
      </c>
      <c r="R1564">
        <v>2.3795000000000002</v>
      </c>
      <c r="T1564" t="s">
        <v>1171</v>
      </c>
      <c r="U1564">
        <v>1634.96</v>
      </c>
      <c r="V1564">
        <v>14.743620305058901</v>
      </c>
      <c r="W1564">
        <v>13.99</v>
      </c>
      <c r="Y1564" s="1">
        <v>41499</v>
      </c>
      <c r="Z1564">
        <v>380.75099999999998</v>
      </c>
      <c r="AB1564" s="1">
        <v>41558</v>
      </c>
      <c r="AC1564">
        <v>13.25</v>
      </c>
    </row>
    <row r="1565" spans="2:29" x14ac:dyDescent="0.45">
      <c r="B1565" s="1">
        <v>41523</v>
      </c>
      <c r="C1565">
        <v>7.35</v>
      </c>
      <c r="E1565" s="1">
        <v>41583</v>
      </c>
      <c r="F1565">
        <v>83.778000000000006</v>
      </c>
      <c r="H1565" t="s">
        <v>1224</v>
      </c>
      <c r="I1565">
        <v>2.867</v>
      </c>
      <c r="J1565">
        <v>1.3664833210349401</v>
      </c>
      <c r="L1565" s="1">
        <v>41514</v>
      </c>
      <c r="M1565">
        <v>16.489999999999998</v>
      </c>
      <c r="O1565" s="1">
        <v>41591</v>
      </c>
      <c r="P1565">
        <v>2.8105000000000002</v>
      </c>
      <c r="Q1565">
        <v>0.41</v>
      </c>
      <c r="R1565">
        <v>2.4005000000000001</v>
      </c>
      <c r="T1565" t="s">
        <v>1170</v>
      </c>
      <c r="U1565">
        <v>1630.48</v>
      </c>
      <c r="V1565">
        <v>17.352746829475901</v>
      </c>
      <c r="W1565">
        <v>14.7607</v>
      </c>
      <c r="Y1565" s="1">
        <v>41498</v>
      </c>
      <c r="Z1565">
        <v>380.81900000000002</v>
      </c>
      <c r="AB1565" s="1">
        <v>41557</v>
      </c>
      <c r="AC1565">
        <v>13.5</v>
      </c>
    </row>
    <row r="1566" spans="2:29" x14ac:dyDescent="0.45">
      <c r="B1566" s="1">
        <v>41522</v>
      </c>
      <c r="C1566">
        <v>7.87</v>
      </c>
      <c r="E1566" s="1">
        <v>41582</v>
      </c>
      <c r="F1566">
        <v>80.974500000000006</v>
      </c>
      <c r="H1566" t="s">
        <v>1223</v>
      </c>
      <c r="I1566">
        <v>2.8734999999999999</v>
      </c>
      <c r="J1566">
        <v>1.3949705791401701</v>
      </c>
      <c r="L1566" s="1">
        <v>41513</v>
      </c>
      <c r="M1566">
        <v>16.77</v>
      </c>
      <c r="O1566" s="1">
        <v>41590</v>
      </c>
      <c r="P1566">
        <v>2.8929999999999998</v>
      </c>
      <c r="Q1566">
        <v>0.4395</v>
      </c>
      <c r="R1566">
        <v>2.4535</v>
      </c>
      <c r="T1566" t="s">
        <v>1169</v>
      </c>
      <c r="U1566">
        <v>1656.78</v>
      </c>
      <c r="V1566">
        <v>10.911052949729701</v>
      </c>
      <c r="W1566">
        <v>12.828099999999999</v>
      </c>
      <c r="Y1566" s="1">
        <v>41495</v>
      </c>
      <c r="Z1566">
        <v>379.57</v>
      </c>
      <c r="AB1566" s="1">
        <v>41556</v>
      </c>
      <c r="AC1566">
        <v>14.5</v>
      </c>
    </row>
    <row r="1567" spans="2:29" x14ac:dyDescent="0.45">
      <c r="B1567" s="1">
        <v>41521</v>
      </c>
      <c r="C1567">
        <v>7.69</v>
      </c>
      <c r="E1567" s="1">
        <v>41579</v>
      </c>
      <c r="F1567">
        <v>82.758499999999998</v>
      </c>
      <c r="H1567" t="s">
        <v>1222</v>
      </c>
      <c r="I1567">
        <v>2.7349999999999999</v>
      </c>
      <c r="J1567">
        <v>0.78964865604900703</v>
      </c>
      <c r="L1567" s="1">
        <v>41512</v>
      </c>
      <c r="M1567">
        <v>14.99</v>
      </c>
      <c r="O1567" s="1">
        <v>41589</v>
      </c>
      <c r="P1567">
        <v>2.867</v>
      </c>
      <c r="Q1567">
        <v>0.42299999999999999</v>
      </c>
      <c r="R1567">
        <v>2.444</v>
      </c>
      <c r="T1567" t="s">
        <v>1168</v>
      </c>
      <c r="U1567">
        <v>1663.5</v>
      </c>
      <c r="V1567">
        <v>9.7439291275998094</v>
      </c>
      <c r="W1567">
        <v>12.0701</v>
      </c>
      <c r="Y1567" s="1">
        <v>41494</v>
      </c>
      <c r="Z1567">
        <v>377.49299999999999</v>
      </c>
      <c r="AB1567" s="1">
        <v>41555</v>
      </c>
      <c r="AC1567">
        <v>14.25</v>
      </c>
    </row>
    <row r="1568" spans="2:29" x14ac:dyDescent="0.45">
      <c r="B1568" s="1">
        <v>41520</v>
      </c>
      <c r="C1568">
        <v>7.61</v>
      </c>
      <c r="E1568" s="1">
        <v>41578</v>
      </c>
      <c r="F1568">
        <v>77.751000000000005</v>
      </c>
      <c r="H1568" t="s">
        <v>1221</v>
      </c>
      <c r="I1568">
        <v>2.7759999999999998</v>
      </c>
      <c r="J1568">
        <v>0.86663333269228504</v>
      </c>
      <c r="L1568" s="1">
        <v>41509</v>
      </c>
      <c r="M1568">
        <v>13.98</v>
      </c>
      <c r="O1568" s="1">
        <v>41586</v>
      </c>
      <c r="P1568">
        <v>2.8734999999999999</v>
      </c>
      <c r="Q1568">
        <v>0.4274</v>
      </c>
      <c r="R1568">
        <v>2.4460999999999999</v>
      </c>
      <c r="T1568" t="s">
        <v>1167</v>
      </c>
      <c r="U1568">
        <v>1656.96</v>
      </c>
      <c r="V1568">
        <v>11.653830395379</v>
      </c>
      <c r="W1568">
        <v>12.652100000000001</v>
      </c>
      <c r="Y1568" s="1">
        <v>41493</v>
      </c>
      <c r="Z1568">
        <v>383.18099999999998</v>
      </c>
      <c r="AB1568" s="1">
        <v>41554</v>
      </c>
      <c r="AC1568">
        <v>15.75</v>
      </c>
    </row>
    <row r="1569" spans="2:29" x14ac:dyDescent="0.45">
      <c r="B1569" s="1">
        <v>41516</v>
      </c>
      <c r="C1569">
        <v>7.19</v>
      </c>
      <c r="E1569" s="1">
        <v>41577</v>
      </c>
      <c r="F1569">
        <v>77.110500000000002</v>
      </c>
      <c r="H1569" t="s">
        <v>1220</v>
      </c>
      <c r="I1569">
        <v>2.8130000000000002</v>
      </c>
      <c r="J1569">
        <v>0.64328194958872098</v>
      </c>
      <c r="L1569" s="1">
        <v>41508</v>
      </c>
      <c r="M1569">
        <v>14.76</v>
      </c>
      <c r="O1569" s="1">
        <v>41585</v>
      </c>
      <c r="P1569">
        <v>2.7349999999999999</v>
      </c>
      <c r="Q1569">
        <v>0.40450000000000003</v>
      </c>
      <c r="R1569">
        <v>2.3304999999999998</v>
      </c>
      <c r="T1569" t="s">
        <v>1166</v>
      </c>
      <c r="U1569">
        <v>1642.8</v>
      </c>
      <c r="V1569">
        <v>7.3717292972572404</v>
      </c>
      <c r="W1569">
        <v>13.196199999999999</v>
      </c>
      <c r="Y1569" s="1">
        <v>41492</v>
      </c>
      <c r="Z1569">
        <v>371.56299999999999</v>
      </c>
      <c r="AB1569" s="1">
        <v>41551</v>
      </c>
      <c r="AC1569">
        <v>16.5</v>
      </c>
    </row>
    <row r="1570" spans="2:29" x14ac:dyDescent="0.45">
      <c r="B1570" s="1">
        <v>41515</v>
      </c>
      <c r="C1570">
        <v>6.9</v>
      </c>
      <c r="E1570" s="1">
        <v>41576</v>
      </c>
      <c r="F1570">
        <v>75.183499999999995</v>
      </c>
      <c r="H1570" t="s">
        <v>1219</v>
      </c>
      <c r="I1570">
        <v>2.7490000000000001</v>
      </c>
      <c r="J1570">
        <v>0.55122893005840301</v>
      </c>
      <c r="L1570" s="1">
        <v>41507</v>
      </c>
      <c r="M1570">
        <v>15.94</v>
      </c>
      <c r="O1570" s="1">
        <v>41584</v>
      </c>
      <c r="P1570">
        <v>2.7759999999999998</v>
      </c>
      <c r="Q1570">
        <v>0.40989999999999999</v>
      </c>
      <c r="R1570">
        <v>2.3660999999999999</v>
      </c>
      <c r="T1570" t="s">
        <v>1165</v>
      </c>
      <c r="U1570">
        <v>1652.35</v>
      </c>
      <c r="V1570">
        <v>12.1181978878029</v>
      </c>
      <c r="W1570">
        <v>12.6342</v>
      </c>
      <c r="Y1570" s="1">
        <v>41491</v>
      </c>
      <c r="Z1570">
        <v>363.42899999999997</v>
      </c>
      <c r="AB1570" s="1">
        <v>41550</v>
      </c>
      <c r="AC1570">
        <v>16.5</v>
      </c>
    </row>
    <row r="1571" spans="2:29" x14ac:dyDescent="0.45">
      <c r="B1571" s="1">
        <v>41514</v>
      </c>
      <c r="C1571">
        <v>6.93</v>
      </c>
      <c r="E1571" s="1">
        <v>41575</v>
      </c>
      <c r="F1571">
        <v>75.259500000000003</v>
      </c>
      <c r="H1571" t="s">
        <v>1218</v>
      </c>
      <c r="I1571">
        <v>2.766</v>
      </c>
      <c r="J1571">
        <v>0.55769615383288995</v>
      </c>
      <c r="L1571" s="1">
        <v>41506</v>
      </c>
      <c r="M1571">
        <v>14.91</v>
      </c>
      <c r="O1571" s="1">
        <v>41583</v>
      </c>
      <c r="P1571">
        <v>2.8130000000000002</v>
      </c>
      <c r="Q1571">
        <v>0.42199999999999999</v>
      </c>
      <c r="R1571">
        <v>2.391</v>
      </c>
      <c r="T1571" t="s">
        <v>1164</v>
      </c>
      <c r="U1571">
        <v>1646.06</v>
      </c>
      <c r="V1571">
        <v>7.9231117847147603</v>
      </c>
      <c r="W1571">
        <v>13.2348</v>
      </c>
      <c r="Y1571" s="1">
        <v>41488</v>
      </c>
      <c r="Z1571">
        <v>362.14699999999999</v>
      </c>
      <c r="AB1571" s="1">
        <v>41549</v>
      </c>
      <c r="AC1571">
        <v>16.5</v>
      </c>
    </row>
    <row r="1572" spans="2:29" x14ac:dyDescent="0.45">
      <c r="B1572" s="1">
        <v>41513</v>
      </c>
      <c r="C1572">
        <v>6.58</v>
      </c>
      <c r="E1572" s="1">
        <v>41572</v>
      </c>
      <c r="F1572">
        <v>76.399000000000001</v>
      </c>
      <c r="H1572" t="s">
        <v>1217</v>
      </c>
      <c r="I1572">
        <v>2.7</v>
      </c>
      <c r="J1572">
        <v>0.324123818933445</v>
      </c>
      <c r="L1572" s="1">
        <v>41505</v>
      </c>
      <c r="M1572">
        <v>15.1</v>
      </c>
      <c r="O1572" s="1">
        <v>41582</v>
      </c>
      <c r="P1572">
        <v>2.7490000000000001</v>
      </c>
      <c r="Q1572">
        <v>0.42049999999999998</v>
      </c>
      <c r="R1572">
        <v>2.3285</v>
      </c>
      <c r="T1572" t="s">
        <v>1163</v>
      </c>
      <c r="U1572">
        <v>1655.83</v>
      </c>
      <c r="V1572">
        <v>11.4535572834323</v>
      </c>
      <c r="W1572">
        <v>12.7928</v>
      </c>
      <c r="Y1572" s="1">
        <v>41487</v>
      </c>
      <c r="Z1572">
        <v>372.82499999999999</v>
      </c>
      <c r="AB1572" s="1">
        <v>41548</v>
      </c>
      <c r="AC1572">
        <v>15.65</v>
      </c>
    </row>
    <row r="1573" spans="2:29" x14ac:dyDescent="0.45">
      <c r="B1573" s="1">
        <v>41512</v>
      </c>
      <c r="C1573">
        <v>6.76</v>
      </c>
      <c r="E1573" s="1">
        <v>41571</v>
      </c>
      <c r="F1573">
        <v>78.627499999999998</v>
      </c>
      <c r="H1573" t="s">
        <v>1216</v>
      </c>
      <c r="I1573">
        <v>2.6819999999999999</v>
      </c>
      <c r="J1573">
        <v>0.33483227144347899</v>
      </c>
      <c r="L1573" s="1">
        <v>41502</v>
      </c>
      <c r="M1573">
        <v>14.37</v>
      </c>
      <c r="O1573" s="1">
        <v>41579</v>
      </c>
      <c r="P1573">
        <v>2.766</v>
      </c>
      <c r="Q1573">
        <v>0.43099999999999999</v>
      </c>
      <c r="R1573">
        <v>2.335</v>
      </c>
      <c r="T1573" t="s">
        <v>1162</v>
      </c>
      <c r="U1573">
        <v>1661.32</v>
      </c>
      <c r="V1573">
        <v>11.858695783502201</v>
      </c>
      <c r="W1573">
        <v>13.1525</v>
      </c>
      <c r="Y1573" s="1">
        <v>41486</v>
      </c>
      <c r="Z1573">
        <v>370.15</v>
      </c>
      <c r="AB1573" s="1">
        <v>41547</v>
      </c>
      <c r="AC1573">
        <v>15.5</v>
      </c>
    </row>
    <row r="1574" spans="2:29" x14ac:dyDescent="0.45">
      <c r="B1574" s="1">
        <v>41509</v>
      </c>
      <c r="C1574">
        <v>6.85</v>
      </c>
      <c r="E1574" s="1">
        <v>41570</v>
      </c>
      <c r="F1574">
        <v>77.444500000000005</v>
      </c>
      <c r="H1574" t="s">
        <v>1215</v>
      </c>
      <c r="I1574">
        <v>2.653</v>
      </c>
      <c r="J1574">
        <v>0.28518178413075301</v>
      </c>
      <c r="L1574" s="1">
        <v>41501</v>
      </c>
      <c r="M1574">
        <v>14.73</v>
      </c>
      <c r="O1574" s="1">
        <v>41578</v>
      </c>
      <c r="P1574">
        <v>2.7</v>
      </c>
      <c r="Q1574">
        <v>0.42549999999999999</v>
      </c>
      <c r="R1574">
        <v>2.2745000000000002</v>
      </c>
      <c r="T1574" t="s">
        <v>1161</v>
      </c>
      <c r="U1574">
        <v>1685.39</v>
      </c>
      <c r="V1574">
        <v>5.5833852462540703</v>
      </c>
      <c r="W1574">
        <v>11.617900000000001</v>
      </c>
      <c r="Y1574" s="1">
        <v>41485</v>
      </c>
      <c r="Z1574">
        <v>372.33699999999999</v>
      </c>
      <c r="AB1574" s="1">
        <v>41544</v>
      </c>
      <c r="AC1574">
        <v>15.5</v>
      </c>
    </row>
    <row r="1575" spans="2:29" x14ac:dyDescent="0.45">
      <c r="B1575" s="1">
        <v>41508</v>
      </c>
      <c r="C1575">
        <v>7.13</v>
      </c>
      <c r="E1575" s="1">
        <v>41569</v>
      </c>
      <c r="F1575">
        <v>80.206999999999994</v>
      </c>
      <c r="H1575" t="s">
        <v>1214</v>
      </c>
      <c r="I1575">
        <v>2.6709999999999998</v>
      </c>
      <c r="J1575">
        <v>0.22906036322332299</v>
      </c>
      <c r="L1575" s="1">
        <v>41500</v>
      </c>
      <c r="M1575">
        <v>13.04</v>
      </c>
      <c r="O1575" s="1">
        <v>41577</v>
      </c>
      <c r="P1575">
        <v>2.6819999999999999</v>
      </c>
      <c r="Q1575">
        <v>0.433</v>
      </c>
      <c r="R1575">
        <v>2.2490000000000001</v>
      </c>
      <c r="T1575" t="s">
        <v>1160</v>
      </c>
      <c r="U1575">
        <v>1694.16</v>
      </c>
      <c r="V1575">
        <v>5.5796924774246</v>
      </c>
      <c r="W1575">
        <v>11.3634</v>
      </c>
      <c r="Y1575" s="1">
        <v>41484</v>
      </c>
      <c r="Z1575">
        <v>372.40100000000001</v>
      </c>
      <c r="AB1575" s="1">
        <v>41543</v>
      </c>
      <c r="AC1575">
        <v>15.06</v>
      </c>
    </row>
    <row r="1576" spans="2:29" x14ac:dyDescent="0.45">
      <c r="B1576" s="1">
        <v>41507</v>
      </c>
      <c r="C1576">
        <v>6.96</v>
      </c>
      <c r="E1576" s="1">
        <v>41568</v>
      </c>
      <c r="F1576">
        <v>86.381500000000003</v>
      </c>
      <c r="H1576" t="s">
        <v>1213</v>
      </c>
      <c r="I1576">
        <v>2.6635</v>
      </c>
      <c r="J1576">
        <v>0.75575700459869899</v>
      </c>
      <c r="L1576" s="1">
        <v>41499</v>
      </c>
      <c r="M1576">
        <v>12.31</v>
      </c>
      <c r="O1576" s="1">
        <v>41576</v>
      </c>
      <c r="P1576">
        <v>2.653</v>
      </c>
      <c r="Q1576">
        <v>0.43099999999999999</v>
      </c>
      <c r="R1576">
        <v>2.222</v>
      </c>
      <c r="T1576" t="s">
        <v>1159</v>
      </c>
      <c r="U1576">
        <v>1689.47</v>
      </c>
      <c r="V1576">
        <v>5.7582313279807602</v>
      </c>
      <c r="W1576">
        <v>11.981299999999999</v>
      </c>
      <c r="Y1576" s="1">
        <v>41481</v>
      </c>
      <c r="Z1576">
        <v>363.47</v>
      </c>
      <c r="AB1576" s="1">
        <v>41542</v>
      </c>
      <c r="AC1576">
        <v>15</v>
      </c>
    </row>
    <row r="1577" spans="2:29" x14ac:dyDescent="0.45">
      <c r="B1577" s="1">
        <v>41506</v>
      </c>
      <c r="C1577">
        <v>6.89</v>
      </c>
      <c r="E1577" s="1">
        <v>41565</v>
      </c>
      <c r="F1577">
        <v>85.471999999999994</v>
      </c>
      <c r="H1577" t="s">
        <v>1212</v>
      </c>
      <c r="I1577">
        <v>2.6730999999999998</v>
      </c>
      <c r="J1577">
        <v>0.83193853939659101</v>
      </c>
      <c r="L1577" s="1">
        <v>41498</v>
      </c>
      <c r="M1577">
        <v>12.81</v>
      </c>
      <c r="O1577" s="1">
        <v>41575</v>
      </c>
      <c r="P1577">
        <v>2.6709999999999998</v>
      </c>
      <c r="Q1577">
        <v>0.4375</v>
      </c>
      <c r="R1577">
        <v>2.2334999999999998</v>
      </c>
      <c r="T1577" t="s">
        <v>1158</v>
      </c>
      <c r="U1577">
        <v>1691.42</v>
      </c>
      <c r="V1577">
        <v>6.8356442388572702</v>
      </c>
      <c r="W1577">
        <v>11.4749</v>
      </c>
      <c r="Y1577" s="1">
        <v>41480</v>
      </c>
      <c r="Z1577">
        <v>372.56599999999997</v>
      </c>
      <c r="AB1577" s="1">
        <v>41541</v>
      </c>
      <c r="AC1577">
        <v>15.25</v>
      </c>
    </row>
    <row r="1578" spans="2:29" x14ac:dyDescent="0.45">
      <c r="B1578" s="1">
        <v>41505</v>
      </c>
      <c r="C1578">
        <v>7.16</v>
      </c>
      <c r="E1578" s="1">
        <v>41564</v>
      </c>
      <c r="F1578">
        <v>85.685000000000002</v>
      </c>
      <c r="H1578" t="s">
        <v>1211</v>
      </c>
      <c r="I1578">
        <v>2.6515</v>
      </c>
      <c r="J1578">
        <v>0.760278457759612</v>
      </c>
      <c r="L1578" s="1">
        <v>41495</v>
      </c>
      <c r="M1578">
        <v>13.41</v>
      </c>
      <c r="O1578" s="1">
        <v>41572</v>
      </c>
      <c r="P1578">
        <v>2.6635</v>
      </c>
      <c r="Q1578">
        <v>0.43149999999999999</v>
      </c>
      <c r="R1578">
        <v>2.2320000000000002</v>
      </c>
      <c r="T1578" t="s">
        <v>1157</v>
      </c>
      <c r="U1578">
        <v>1697.48</v>
      </c>
      <c r="V1578">
        <v>6.7075022958052397</v>
      </c>
      <c r="W1578">
        <v>11.240399999999999</v>
      </c>
      <c r="Y1578" s="1">
        <v>41479</v>
      </c>
      <c r="Z1578">
        <v>375.53399999999999</v>
      </c>
      <c r="AB1578" s="1">
        <v>41540</v>
      </c>
      <c r="AC1578">
        <v>15</v>
      </c>
    </row>
    <row r="1579" spans="2:29" x14ac:dyDescent="0.45">
      <c r="B1579" s="1">
        <v>41502</v>
      </c>
      <c r="C1579">
        <v>6.95</v>
      </c>
      <c r="E1579" s="1">
        <v>41563</v>
      </c>
      <c r="F1579">
        <v>88.480999999999995</v>
      </c>
      <c r="H1579" t="s">
        <v>1210</v>
      </c>
      <c r="I1579">
        <v>2.6575000000000002</v>
      </c>
      <c r="J1579">
        <v>0.83336866591763403</v>
      </c>
      <c r="L1579" s="1">
        <v>41494</v>
      </c>
      <c r="M1579">
        <v>12.73</v>
      </c>
      <c r="O1579" s="1">
        <v>41571</v>
      </c>
      <c r="P1579">
        <v>2.6730999999999998</v>
      </c>
      <c r="Q1579">
        <v>0.43769999999999998</v>
      </c>
      <c r="R1579">
        <v>2.2353999999999998</v>
      </c>
      <c r="T1579" t="s">
        <v>1156</v>
      </c>
      <c r="U1579">
        <v>1690.91</v>
      </c>
      <c r="V1579">
        <v>5.1242457916481499</v>
      </c>
      <c r="W1579">
        <v>11.5</v>
      </c>
      <c r="Y1579" s="1">
        <v>41478</v>
      </c>
      <c r="Z1579">
        <v>365.80700000000002</v>
      </c>
      <c r="AB1579" s="1">
        <v>41537</v>
      </c>
      <c r="AC1579">
        <v>15.75</v>
      </c>
    </row>
    <row r="1580" spans="2:29" x14ac:dyDescent="0.45">
      <c r="B1580" s="1">
        <v>41501</v>
      </c>
      <c r="C1580">
        <v>6.45</v>
      </c>
      <c r="E1580" s="1">
        <v>41562</v>
      </c>
      <c r="F1580">
        <v>90.506</v>
      </c>
      <c r="H1580" t="s">
        <v>1209</v>
      </c>
      <c r="I1580">
        <v>2.7450000000000001</v>
      </c>
      <c r="J1580">
        <v>0.70220367415729501</v>
      </c>
      <c r="L1580" s="1">
        <v>41493</v>
      </c>
      <c r="M1580">
        <v>12.98</v>
      </c>
      <c r="O1580" s="1">
        <v>41570</v>
      </c>
      <c r="P1580">
        <v>2.6515</v>
      </c>
      <c r="Q1580">
        <v>0.441</v>
      </c>
      <c r="R1580">
        <v>2.2105000000000001</v>
      </c>
      <c r="T1580" t="s">
        <v>1155</v>
      </c>
      <c r="U1580">
        <v>1697.37</v>
      </c>
      <c r="V1580">
        <v>12.534997792251399</v>
      </c>
      <c r="W1580">
        <v>10.8553</v>
      </c>
      <c r="Y1580" s="1">
        <v>41477</v>
      </c>
      <c r="Z1580">
        <v>352.36799999999999</v>
      </c>
      <c r="AB1580" s="1">
        <v>41536</v>
      </c>
      <c r="AC1580">
        <v>15.5</v>
      </c>
    </row>
    <row r="1581" spans="2:29" x14ac:dyDescent="0.45">
      <c r="B1581" s="1">
        <v>41500</v>
      </c>
      <c r="C1581">
        <v>6.18</v>
      </c>
      <c r="E1581" s="1">
        <v>41561</v>
      </c>
      <c r="F1581">
        <v>88.21</v>
      </c>
      <c r="H1581" t="s">
        <v>1208</v>
      </c>
      <c r="I1581">
        <v>2.7235</v>
      </c>
      <c r="J1581">
        <v>0.80857049785408397</v>
      </c>
      <c r="L1581" s="1">
        <v>41492</v>
      </c>
      <c r="M1581">
        <v>12.72</v>
      </c>
      <c r="O1581" s="1">
        <v>41569</v>
      </c>
      <c r="P1581">
        <v>2.6575000000000002</v>
      </c>
      <c r="Q1581">
        <v>0.42799999999999999</v>
      </c>
      <c r="R1581">
        <v>2.2294999999999998</v>
      </c>
      <c r="T1581" t="s">
        <v>1154</v>
      </c>
      <c r="U1581">
        <v>1707.14</v>
      </c>
      <c r="V1581">
        <v>10.2510071243684</v>
      </c>
      <c r="W1581">
        <v>10.1516</v>
      </c>
      <c r="Y1581" s="1">
        <v>41474</v>
      </c>
      <c r="Z1581">
        <v>350.74599999999998</v>
      </c>
      <c r="AB1581" s="1">
        <v>41535</v>
      </c>
      <c r="AC1581">
        <v>15.25</v>
      </c>
    </row>
    <row r="1582" spans="2:29" x14ac:dyDescent="0.45">
      <c r="B1582" s="1">
        <v>41499</v>
      </c>
      <c r="C1582">
        <v>6.07</v>
      </c>
      <c r="E1582" s="1">
        <v>41558</v>
      </c>
      <c r="F1582">
        <v>88.968999999999994</v>
      </c>
      <c r="H1582" t="s">
        <v>1207</v>
      </c>
      <c r="I1582">
        <v>2.7294999999999998</v>
      </c>
      <c r="J1582">
        <v>0.82417610375453298</v>
      </c>
      <c r="L1582" s="1">
        <v>41491</v>
      </c>
      <c r="M1582">
        <v>11.84</v>
      </c>
      <c r="O1582" s="1">
        <v>41568</v>
      </c>
      <c r="P1582">
        <v>2.7450000000000001</v>
      </c>
      <c r="Q1582">
        <v>0.44800000000000001</v>
      </c>
      <c r="R1582">
        <v>2.2970000000000002</v>
      </c>
      <c r="T1582" t="s">
        <v>1153</v>
      </c>
      <c r="U1582">
        <v>1709.67</v>
      </c>
      <c r="V1582">
        <v>9.6189702207701409</v>
      </c>
      <c r="W1582">
        <v>10.3024</v>
      </c>
      <c r="Y1582" s="1">
        <v>41473</v>
      </c>
      <c r="Z1582">
        <v>358.88799999999998</v>
      </c>
      <c r="AB1582" s="1">
        <v>41534</v>
      </c>
      <c r="AC1582">
        <v>15</v>
      </c>
    </row>
    <row r="1583" spans="2:29" x14ac:dyDescent="0.45">
      <c r="B1583" s="1">
        <v>41498</v>
      </c>
      <c r="C1583">
        <v>5.57</v>
      </c>
      <c r="E1583" s="1">
        <v>41557</v>
      </c>
      <c r="F1583">
        <v>91.616500000000002</v>
      </c>
      <c r="H1583" t="s">
        <v>1206</v>
      </c>
      <c r="I1583">
        <v>2.7995000000000001</v>
      </c>
      <c r="J1583">
        <v>0.65236237373615102</v>
      </c>
      <c r="L1583" s="1">
        <v>41488</v>
      </c>
      <c r="M1583">
        <v>11.98</v>
      </c>
      <c r="O1583" s="1">
        <v>41565</v>
      </c>
      <c r="P1583">
        <v>2.7235</v>
      </c>
      <c r="Q1583">
        <v>0.44500000000000001</v>
      </c>
      <c r="R1583">
        <v>2.2785000000000002</v>
      </c>
      <c r="T1583" t="s">
        <v>1152</v>
      </c>
      <c r="U1583">
        <v>1706.87</v>
      </c>
      <c r="V1583">
        <v>11.3800040644274</v>
      </c>
      <c r="W1583">
        <v>11.173999999999999</v>
      </c>
      <c r="Y1583" s="1">
        <v>41472</v>
      </c>
      <c r="Z1583">
        <v>362.00599999999997</v>
      </c>
      <c r="AB1583" s="1">
        <v>41533</v>
      </c>
      <c r="AC1583">
        <v>15.5</v>
      </c>
    </row>
    <row r="1584" spans="2:29" x14ac:dyDescent="0.45">
      <c r="B1584" s="1">
        <v>41495</v>
      </c>
      <c r="C1584">
        <v>5.59</v>
      </c>
      <c r="E1584" s="1">
        <v>41556</v>
      </c>
      <c r="F1584">
        <v>90.286500000000004</v>
      </c>
      <c r="H1584" t="s">
        <v>1205</v>
      </c>
      <c r="I1584">
        <v>2.859</v>
      </c>
      <c r="J1584">
        <v>0.27845930283137099</v>
      </c>
      <c r="L1584" s="1">
        <v>41487</v>
      </c>
      <c r="M1584">
        <v>12.94</v>
      </c>
      <c r="O1584" s="1">
        <v>41564</v>
      </c>
      <c r="P1584">
        <v>2.7294999999999998</v>
      </c>
      <c r="Q1584">
        <v>0.44529999999999997</v>
      </c>
      <c r="R1584">
        <v>2.2841999999999998</v>
      </c>
      <c r="T1584" t="s">
        <v>1151</v>
      </c>
      <c r="U1584">
        <v>1685.73</v>
      </c>
      <c r="V1584">
        <v>3.36451731540535</v>
      </c>
      <c r="W1584">
        <v>11.383599999999999</v>
      </c>
      <c r="Y1584" s="1">
        <v>41471</v>
      </c>
      <c r="Z1584">
        <v>375.12200000000001</v>
      </c>
      <c r="AB1584" s="1">
        <v>41530</v>
      </c>
      <c r="AC1584">
        <v>16.3</v>
      </c>
    </row>
    <row r="1585" spans="2:29" x14ac:dyDescent="0.45">
      <c r="B1585" s="1">
        <v>41494</v>
      </c>
      <c r="C1585">
        <v>5.64</v>
      </c>
      <c r="E1585" s="1">
        <v>41555</v>
      </c>
      <c r="F1585">
        <v>89.807500000000005</v>
      </c>
      <c r="H1585" t="s">
        <v>1204</v>
      </c>
      <c r="I1585">
        <v>2.8210000000000002</v>
      </c>
      <c r="J1585">
        <v>0.23127815143963401</v>
      </c>
      <c r="L1585" s="1">
        <v>41486</v>
      </c>
      <c r="M1585">
        <v>13.45</v>
      </c>
      <c r="O1585" s="1">
        <v>41563</v>
      </c>
      <c r="P1585">
        <v>2.7995000000000001</v>
      </c>
      <c r="Q1585">
        <v>0.46500000000000002</v>
      </c>
      <c r="R1585">
        <v>2.3344999999999998</v>
      </c>
      <c r="T1585" t="s">
        <v>1150</v>
      </c>
      <c r="U1585">
        <v>1685.96</v>
      </c>
      <c r="V1585">
        <v>4.3019872565246002</v>
      </c>
      <c r="W1585">
        <v>11.5021</v>
      </c>
      <c r="Y1585" s="1">
        <v>41470</v>
      </c>
      <c r="Z1585">
        <v>370.22300000000001</v>
      </c>
      <c r="AB1585" s="1">
        <v>41529</v>
      </c>
      <c r="AC1585">
        <v>15.75</v>
      </c>
    </row>
    <row r="1586" spans="2:29" x14ac:dyDescent="0.45">
      <c r="B1586" s="1">
        <v>41493</v>
      </c>
      <c r="C1586">
        <v>5.64</v>
      </c>
      <c r="E1586" s="1">
        <v>41554</v>
      </c>
      <c r="F1586">
        <v>89.674499999999995</v>
      </c>
      <c r="H1586" t="s">
        <v>1203</v>
      </c>
      <c r="I1586">
        <v>2.82</v>
      </c>
      <c r="J1586">
        <v>0.273037695810184</v>
      </c>
      <c r="L1586" s="1">
        <v>41485</v>
      </c>
      <c r="M1586">
        <v>13.39</v>
      </c>
      <c r="O1586" s="1">
        <v>41562</v>
      </c>
      <c r="P1586">
        <v>2.859</v>
      </c>
      <c r="Q1586">
        <v>0.4798</v>
      </c>
      <c r="R1586">
        <v>2.3792</v>
      </c>
      <c r="T1586" t="s">
        <v>1149</v>
      </c>
      <c r="U1586">
        <v>1685.33</v>
      </c>
      <c r="V1586">
        <v>5.2188630009740704</v>
      </c>
      <c r="W1586">
        <v>11.4565</v>
      </c>
      <c r="Y1586" s="1">
        <v>41467</v>
      </c>
      <c r="Z1586">
        <v>376.803</v>
      </c>
      <c r="AB1586" s="1">
        <v>41528</v>
      </c>
      <c r="AC1586">
        <v>16.25</v>
      </c>
    </row>
    <row r="1587" spans="2:29" x14ac:dyDescent="0.45">
      <c r="B1587" s="1">
        <v>41492</v>
      </c>
      <c r="C1587">
        <v>5.8</v>
      </c>
      <c r="E1587" s="1">
        <v>41551</v>
      </c>
      <c r="F1587">
        <v>89.152000000000001</v>
      </c>
      <c r="H1587" t="s">
        <v>1202</v>
      </c>
      <c r="I1587">
        <v>2.8174999999999999</v>
      </c>
      <c r="J1587">
        <v>0.40461504338486398</v>
      </c>
      <c r="L1587" s="1">
        <v>41484</v>
      </c>
      <c r="M1587">
        <v>13.39</v>
      </c>
      <c r="O1587" s="1">
        <v>41561</v>
      </c>
      <c r="P1587">
        <v>2.8210000000000002</v>
      </c>
      <c r="Q1587">
        <v>0.48</v>
      </c>
      <c r="R1587">
        <v>2.3410000000000002</v>
      </c>
      <c r="T1587" t="s">
        <v>1148</v>
      </c>
      <c r="U1587">
        <v>1691.65</v>
      </c>
      <c r="V1587">
        <v>4.55206761782099</v>
      </c>
      <c r="W1587">
        <v>10.995799999999999</v>
      </c>
      <c r="Y1587" s="1">
        <v>41466</v>
      </c>
      <c r="Z1587">
        <v>381.51100000000002</v>
      </c>
      <c r="AB1587" s="1">
        <v>41527</v>
      </c>
      <c r="AC1587">
        <v>16</v>
      </c>
    </row>
    <row r="1588" spans="2:29" x14ac:dyDescent="0.45">
      <c r="B1588" s="1">
        <v>41491</v>
      </c>
      <c r="C1588">
        <v>5.94</v>
      </c>
      <c r="E1588" s="1">
        <v>41550</v>
      </c>
      <c r="F1588">
        <v>87.915999999999997</v>
      </c>
      <c r="H1588" t="s">
        <v>1201</v>
      </c>
      <c r="I1588">
        <v>2.8085</v>
      </c>
      <c r="J1588">
        <v>0.52141474215190298</v>
      </c>
      <c r="L1588" s="1">
        <v>41481</v>
      </c>
      <c r="M1588">
        <v>12.72</v>
      </c>
      <c r="O1588" s="1">
        <v>41558</v>
      </c>
      <c r="P1588">
        <v>2.82</v>
      </c>
      <c r="Q1588">
        <v>0.47949999999999998</v>
      </c>
      <c r="R1588">
        <v>2.3405</v>
      </c>
      <c r="T1588" t="s">
        <v>1147</v>
      </c>
      <c r="U1588">
        <v>1690.25</v>
      </c>
      <c r="V1588">
        <v>4.9581034893236202</v>
      </c>
      <c r="W1588">
        <v>11.089399999999999</v>
      </c>
      <c r="Y1588" s="1">
        <v>41465</v>
      </c>
      <c r="Z1588">
        <v>401.74400000000003</v>
      </c>
      <c r="AB1588" s="1">
        <v>41526</v>
      </c>
      <c r="AC1588">
        <v>17.100000000000001</v>
      </c>
    </row>
    <row r="1589" spans="2:29" x14ac:dyDescent="0.45">
      <c r="B1589" s="1">
        <v>41488</v>
      </c>
      <c r="C1589">
        <v>5.81</v>
      </c>
      <c r="E1589" s="1">
        <v>41549</v>
      </c>
      <c r="F1589">
        <v>89.417000000000002</v>
      </c>
      <c r="H1589" t="s">
        <v>1200</v>
      </c>
      <c r="I1589">
        <v>2.7765</v>
      </c>
      <c r="J1589">
        <v>0.47648670845400698</v>
      </c>
      <c r="L1589" s="1">
        <v>41480</v>
      </c>
      <c r="M1589">
        <v>12.97</v>
      </c>
      <c r="O1589" s="1">
        <v>41557</v>
      </c>
      <c r="P1589">
        <v>2.8174999999999999</v>
      </c>
      <c r="Q1589">
        <v>0.47699999999999998</v>
      </c>
      <c r="R1589">
        <v>2.3405</v>
      </c>
      <c r="T1589" t="s">
        <v>1146</v>
      </c>
      <c r="U1589">
        <v>1685.94</v>
      </c>
      <c r="V1589">
        <v>4.5318395440751003</v>
      </c>
      <c r="W1589">
        <v>11.4664</v>
      </c>
      <c r="Y1589" s="1">
        <v>41464</v>
      </c>
      <c r="Z1589">
        <v>402.11500000000001</v>
      </c>
      <c r="AB1589" s="1">
        <v>41523</v>
      </c>
      <c r="AC1589">
        <v>18.25</v>
      </c>
    </row>
    <row r="1590" spans="2:29" x14ac:dyDescent="0.45">
      <c r="B1590" s="1">
        <v>41487</v>
      </c>
      <c r="C1590">
        <v>6.5</v>
      </c>
      <c r="E1590" s="1">
        <v>41548</v>
      </c>
      <c r="F1590">
        <v>92.558000000000007</v>
      </c>
      <c r="H1590" t="s">
        <v>1199</v>
      </c>
      <c r="I1590">
        <v>2.7845</v>
      </c>
      <c r="J1590">
        <v>0.51602648510840399</v>
      </c>
      <c r="L1590" s="1">
        <v>41479</v>
      </c>
      <c r="M1590">
        <v>13.18</v>
      </c>
      <c r="O1590" s="1">
        <v>41556</v>
      </c>
      <c r="P1590">
        <v>2.8085</v>
      </c>
      <c r="Q1590">
        <v>0.48749999999999999</v>
      </c>
      <c r="R1590">
        <v>2.3210000000000002</v>
      </c>
      <c r="T1590" t="s">
        <v>1145</v>
      </c>
      <c r="U1590">
        <v>1692.39</v>
      </c>
      <c r="V1590">
        <v>4.5388890999027396</v>
      </c>
      <c r="W1590">
        <v>10.7567</v>
      </c>
      <c r="Y1590" s="1">
        <v>41463</v>
      </c>
      <c r="Z1590">
        <v>409.37900000000002</v>
      </c>
      <c r="AB1590" s="1">
        <v>41522</v>
      </c>
      <c r="AC1590">
        <v>19</v>
      </c>
    </row>
    <row r="1591" spans="2:29" x14ac:dyDescent="0.45">
      <c r="B1591" s="1">
        <v>41486</v>
      </c>
      <c r="C1591">
        <v>6.12</v>
      </c>
      <c r="E1591" s="1">
        <v>41547</v>
      </c>
      <c r="F1591">
        <v>92.083500000000001</v>
      </c>
      <c r="H1591" t="s">
        <v>1198</v>
      </c>
      <c r="I1591">
        <v>2.8115000000000001</v>
      </c>
      <c r="J1591">
        <v>0.58165245923432196</v>
      </c>
      <c r="L1591" s="1">
        <v>41478</v>
      </c>
      <c r="M1591">
        <v>12.66</v>
      </c>
      <c r="O1591" s="1">
        <v>41555</v>
      </c>
      <c r="P1591">
        <v>2.7765</v>
      </c>
      <c r="Q1591">
        <v>0.502</v>
      </c>
      <c r="R1591">
        <v>2.2745000000000002</v>
      </c>
      <c r="T1591" t="s">
        <v>1144</v>
      </c>
      <c r="U1591">
        <v>1695.53</v>
      </c>
      <c r="V1591">
        <v>2.4503655551258601</v>
      </c>
      <c r="W1591">
        <v>10.696300000000001</v>
      </c>
      <c r="Y1591" s="1">
        <v>41460</v>
      </c>
      <c r="Z1591">
        <v>431.81700000000001</v>
      </c>
      <c r="AB1591" s="1">
        <v>41521</v>
      </c>
      <c r="AC1591">
        <v>17.940000000000001</v>
      </c>
    </row>
    <row r="1592" spans="2:29" x14ac:dyDescent="0.45">
      <c r="B1592" s="1">
        <v>41485</v>
      </c>
      <c r="C1592">
        <v>6.14</v>
      </c>
      <c r="E1592" s="1">
        <v>41544</v>
      </c>
      <c r="F1592">
        <v>90.944000000000003</v>
      </c>
      <c r="H1592" t="s">
        <v>1197</v>
      </c>
      <c r="I1592">
        <v>2.7705000000000002</v>
      </c>
      <c r="J1592">
        <v>0.51278325505682198</v>
      </c>
      <c r="L1592" s="1">
        <v>41477</v>
      </c>
      <c r="M1592">
        <v>12.29</v>
      </c>
      <c r="O1592" s="1">
        <v>41554</v>
      </c>
      <c r="P1592">
        <v>2.7845</v>
      </c>
      <c r="Q1592">
        <v>0.4713</v>
      </c>
      <c r="R1592">
        <v>2.3132000000000001</v>
      </c>
      <c r="T1592" t="s">
        <v>1143</v>
      </c>
      <c r="U1592">
        <v>1692.09</v>
      </c>
      <c r="V1592">
        <v>5.9752231465328096</v>
      </c>
      <c r="W1592">
        <v>11.0251</v>
      </c>
      <c r="Y1592" s="1">
        <v>41458</v>
      </c>
      <c r="Z1592">
        <v>427.58199999999999</v>
      </c>
      <c r="AB1592" s="1">
        <v>41520</v>
      </c>
      <c r="AC1592">
        <v>17.5</v>
      </c>
    </row>
    <row r="1593" spans="2:29" x14ac:dyDescent="0.45">
      <c r="B1593" s="1">
        <v>41484</v>
      </c>
      <c r="C1593">
        <v>6.1</v>
      </c>
      <c r="E1593" s="1">
        <v>41543</v>
      </c>
      <c r="F1593">
        <v>91.268500000000003</v>
      </c>
      <c r="H1593" t="s">
        <v>1196</v>
      </c>
      <c r="I1593">
        <v>2.7829999999999999</v>
      </c>
      <c r="J1593">
        <v>0.53006917787524399</v>
      </c>
      <c r="L1593" s="1">
        <v>41474</v>
      </c>
      <c r="M1593">
        <v>12.54</v>
      </c>
      <c r="O1593" s="1">
        <v>41551</v>
      </c>
      <c r="P1593">
        <v>2.8115000000000001</v>
      </c>
      <c r="Q1593">
        <v>0.46300000000000002</v>
      </c>
      <c r="R1593">
        <v>2.3485</v>
      </c>
      <c r="T1593" t="s">
        <v>1142</v>
      </c>
      <c r="U1593">
        <v>1689.37</v>
      </c>
      <c r="V1593">
        <v>5.9718231736019796</v>
      </c>
      <c r="W1593">
        <v>11.821400000000001</v>
      </c>
      <c r="Y1593" s="1">
        <v>41457</v>
      </c>
      <c r="Z1593">
        <v>426.19299999999998</v>
      </c>
      <c r="AB1593" s="1">
        <v>41519</v>
      </c>
      <c r="AC1593">
        <v>19.75</v>
      </c>
    </row>
    <row r="1594" spans="2:29" x14ac:dyDescent="0.45">
      <c r="B1594" s="1">
        <v>41481</v>
      </c>
      <c r="C1594">
        <v>5.9</v>
      </c>
      <c r="E1594" s="1">
        <v>41542</v>
      </c>
      <c r="F1594">
        <v>90.349500000000006</v>
      </c>
      <c r="H1594" t="s">
        <v>1195</v>
      </c>
      <c r="I1594">
        <v>2.8085</v>
      </c>
      <c r="J1594">
        <v>0.50470742349735498</v>
      </c>
      <c r="L1594" s="1">
        <v>41473</v>
      </c>
      <c r="M1594">
        <v>13.77</v>
      </c>
      <c r="O1594" s="1">
        <v>41550</v>
      </c>
      <c r="P1594">
        <v>2.7705000000000002</v>
      </c>
      <c r="Q1594">
        <v>0.44950000000000001</v>
      </c>
      <c r="R1594">
        <v>2.3210000000000002</v>
      </c>
      <c r="T1594" t="s">
        <v>1141</v>
      </c>
      <c r="U1594">
        <v>1680.91</v>
      </c>
      <c r="V1594">
        <v>5.0806720013256399</v>
      </c>
      <c r="W1594">
        <v>12.146699999999999</v>
      </c>
      <c r="Y1594" s="1">
        <v>41456</v>
      </c>
      <c r="Z1594">
        <v>417.6</v>
      </c>
      <c r="AB1594" s="1">
        <v>41516</v>
      </c>
      <c r="AC1594">
        <v>19.75</v>
      </c>
    </row>
    <row r="1595" spans="2:29" x14ac:dyDescent="0.45">
      <c r="B1595" s="1">
        <v>41480</v>
      </c>
      <c r="C1595">
        <v>5.93</v>
      </c>
      <c r="E1595" s="1">
        <v>41541</v>
      </c>
      <c r="F1595">
        <v>90.737499999999997</v>
      </c>
      <c r="H1595" t="s">
        <v>1194</v>
      </c>
      <c r="I1595">
        <v>2.7639999999999998</v>
      </c>
      <c r="J1595">
        <v>0.36802300652722397</v>
      </c>
      <c r="L1595" s="1">
        <v>41472</v>
      </c>
      <c r="M1595">
        <v>13.78</v>
      </c>
      <c r="O1595" s="1">
        <v>41549</v>
      </c>
      <c r="P1595">
        <v>2.7829999999999999</v>
      </c>
      <c r="Q1595">
        <v>0.4587</v>
      </c>
      <c r="R1595">
        <v>2.3243</v>
      </c>
      <c r="T1595" t="s">
        <v>1140</v>
      </c>
      <c r="U1595">
        <v>1676.26</v>
      </c>
      <c r="V1595">
        <v>11.6281520020997</v>
      </c>
      <c r="W1595">
        <v>12.81</v>
      </c>
      <c r="Y1595" s="1">
        <v>41453</v>
      </c>
      <c r="Z1595">
        <v>434.98700000000002</v>
      </c>
      <c r="AB1595" s="1">
        <v>41515</v>
      </c>
      <c r="AC1595">
        <v>18.75</v>
      </c>
    </row>
    <row r="1596" spans="2:29" x14ac:dyDescent="0.45">
      <c r="B1596" s="1">
        <v>41479</v>
      </c>
      <c r="C1596">
        <v>6.09</v>
      </c>
      <c r="E1596" s="1">
        <v>41540</v>
      </c>
      <c r="F1596">
        <v>91.210999999999999</v>
      </c>
      <c r="H1596" t="s">
        <v>1193</v>
      </c>
      <c r="I1596">
        <v>2.7805</v>
      </c>
      <c r="J1596">
        <v>0.451805931789306</v>
      </c>
      <c r="L1596" s="1">
        <v>41471</v>
      </c>
      <c r="M1596">
        <v>14.42</v>
      </c>
      <c r="O1596" s="1">
        <v>41548</v>
      </c>
      <c r="P1596">
        <v>2.8085</v>
      </c>
      <c r="Q1596">
        <v>0.46650000000000003</v>
      </c>
      <c r="R1596">
        <v>2.3420000000000001</v>
      </c>
      <c r="T1596" t="s">
        <v>1139</v>
      </c>
      <c r="U1596">
        <v>1682.5</v>
      </c>
      <c r="V1596">
        <v>9.7979587285581893</v>
      </c>
      <c r="W1596">
        <v>12.093400000000001</v>
      </c>
      <c r="Y1596" s="1">
        <v>41452</v>
      </c>
      <c r="Z1596">
        <v>421.96699999999998</v>
      </c>
      <c r="AB1596" s="1">
        <v>41514</v>
      </c>
      <c r="AC1596">
        <v>19</v>
      </c>
    </row>
    <row r="1597" spans="2:29" x14ac:dyDescent="0.45">
      <c r="B1597" s="1">
        <v>41478</v>
      </c>
      <c r="C1597">
        <v>5.71</v>
      </c>
      <c r="E1597" s="1">
        <v>41537</v>
      </c>
      <c r="F1597">
        <v>92.188500000000005</v>
      </c>
      <c r="H1597" t="s">
        <v>1192</v>
      </c>
      <c r="I1597">
        <v>2.8010000000000002</v>
      </c>
      <c r="J1597">
        <v>0.487995747932298</v>
      </c>
      <c r="L1597" s="1">
        <v>41470</v>
      </c>
      <c r="M1597">
        <v>13.79</v>
      </c>
      <c r="O1597" s="1">
        <v>41547</v>
      </c>
      <c r="P1597">
        <v>2.7639999999999998</v>
      </c>
      <c r="Q1597">
        <v>0.46039999999999998</v>
      </c>
      <c r="R1597">
        <v>2.3035999999999999</v>
      </c>
      <c r="T1597" t="s">
        <v>1138</v>
      </c>
      <c r="U1597">
        <v>1680.19</v>
      </c>
      <c r="V1597">
        <v>9.28700646585113</v>
      </c>
      <c r="W1597">
        <v>12.416499999999999</v>
      </c>
      <c r="Y1597" s="1">
        <v>41451</v>
      </c>
      <c r="Z1597">
        <v>435.613</v>
      </c>
      <c r="AB1597" s="1">
        <v>41513</v>
      </c>
      <c r="AC1597">
        <v>18.5</v>
      </c>
    </row>
    <row r="1598" spans="2:29" x14ac:dyDescent="0.45">
      <c r="B1598" s="1">
        <v>41477</v>
      </c>
      <c r="C1598">
        <v>5.51</v>
      </c>
      <c r="E1598" s="1">
        <v>41536</v>
      </c>
      <c r="F1598">
        <v>93.503500000000003</v>
      </c>
      <c r="H1598" t="s">
        <v>1191</v>
      </c>
      <c r="I1598">
        <v>2.7789999999999999</v>
      </c>
      <c r="J1598">
        <v>0.18445487252984699</v>
      </c>
      <c r="L1598" s="1">
        <v>41467</v>
      </c>
      <c r="M1598">
        <v>13.84</v>
      </c>
      <c r="O1598" s="1">
        <v>41544</v>
      </c>
      <c r="P1598">
        <v>2.7805</v>
      </c>
      <c r="Q1598">
        <v>0.46750000000000003</v>
      </c>
      <c r="R1598">
        <v>2.3130000000000002</v>
      </c>
      <c r="T1598" t="s">
        <v>1137</v>
      </c>
      <c r="U1598">
        <v>1675.02</v>
      </c>
      <c r="V1598">
        <v>8.8560271295315101</v>
      </c>
      <c r="W1598">
        <v>12.379899999999999</v>
      </c>
      <c r="Y1598" s="1">
        <v>41450</v>
      </c>
      <c r="Z1598">
        <v>452.61099999999999</v>
      </c>
      <c r="AB1598" s="1">
        <v>41512</v>
      </c>
      <c r="AC1598">
        <v>18.5</v>
      </c>
    </row>
    <row r="1599" spans="2:29" x14ac:dyDescent="0.45">
      <c r="B1599" s="1">
        <v>41474</v>
      </c>
      <c r="C1599">
        <v>5.55</v>
      </c>
      <c r="E1599" s="1">
        <v>41535</v>
      </c>
      <c r="F1599">
        <v>92.707499999999996</v>
      </c>
      <c r="H1599" t="s">
        <v>1190</v>
      </c>
      <c r="I1599">
        <v>2.8088000000000002</v>
      </c>
      <c r="J1599">
        <v>0.83756110224866298</v>
      </c>
      <c r="L1599" s="1">
        <v>41466</v>
      </c>
      <c r="M1599">
        <v>14.01</v>
      </c>
      <c r="O1599" s="1">
        <v>41543</v>
      </c>
      <c r="P1599">
        <v>2.8010000000000002</v>
      </c>
      <c r="Q1599">
        <v>0.47399999999999998</v>
      </c>
      <c r="R1599">
        <v>2.327</v>
      </c>
      <c r="T1599" t="s">
        <v>1136</v>
      </c>
      <c r="U1599">
        <v>1652.62</v>
      </c>
      <c r="V1599">
        <v>6.7601515878281901</v>
      </c>
      <c r="W1599">
        <v>12.7117</v>
      </c>
      <c r="Y1599" s="1">
        <v>41449</v>
      </c>
      <c r="Z1599">
        <v>477.49700000000001</v>
      </c>
      <c r="AB1599" s="1">
        <v>41509</v>
      </c>
      <c r="AC1599">
        <v>19.25</v>
      </c>
    </row>
    <row r="1600" spans="2:29" x14ac:dyDescent="0.45">
      <c r="B1600" s="1">
        <v>41473</v>
      </c>
      <c r="C1600">
        <v>5.72</v>
      </c>
      <c r="E1600" s="1">
        <v>41534</v>
      </c>
      <c r="F1600">
        <v>100.0475</v>
      </c>
      <c r="H1600" t="s">
        <v>1189</v>
      </c>
      <c r="I1600">
        <v>2.8515000000000001</v>
      </c>
      <c r="J1600">
        <v>1.48875325356487</v>
      </c>
      <c r="L1600" s="1">
        <v>41465</v>
      </c>
      <c r="M1600">
        <v>14.21</v>
      </c>
      <c r="O1600" s="1">
        <v>41542</v>
      </c>
      <c r="P1600">
        <v>2.7789999999999999</v>
      </c>
      <c r="Q1600">
        <v>0.47</v>
      </c>
      <c r="R1600">
        <v>2.3090000000000002</v>
      </c>
      <c r="T1600" t="s">
        <v>1135</v>
      </c>
      <c r="U1600">
        <v>1652.32</v>
      </c>
      <c r="V1600">
        <v>6.3113376685120697</v>
      </c>
      <c r="W1600">
        <v>12.5175</v>
      </c>
      <c r="Y1600" s="1">
        <v>41446</v>
      </c>
      <c r="Z1600">
        <v>462.82400000000001</v>
      </c>
      <c r="AB1600" s="1">
        <v>41508</v>
      </c>
      <c r="AC1600">
        <v>20</v>
      </c>
    </row>
    <row r="1601" spans="2:29" x14ac:dyDescent="0.45">
      <c r="B1601" s="1">
        <v>41472</v>
      </c>
      <c r="C1601">
        <v>5.94</v>
      </c>
      <c r="E1601" s="1">
        <v>41533</v>
      </c>
      <c r="F1601">
        <v>103.0175</v>
      </c>
      <c r="H1601" t="s">
        <v>1188</v>
      </c>
      <c r="I1601">
        <v>2.8915000000000002</v>
      </c>
      <c r="J1601">
        <v>1.49121259383094</v>
      </c>
      <c r="L1601" s="1">
        <v>41464</v>
      </c>
      <c r="M1601">
        <v>14.35</v>
      </c>
      <c r="O1601" s="1">
        <v>41541</v>
      </c>
      <c r="P1601">
        <v>2.8088000000000002</v>
      </c>
      <c r="Q1601">
        <v>0.48049999999999998</v>
      </c>
      <c r="R1601">
        <v>2.3283</v>
      </c>
      <c r="T1601" t="s">
        <v>1134</v>
      </c>
      <c r="U1601">
        <v>1640.46</v>
      </c>
      <c r="V1601">
        <v>7.7929852062424496</v>
      </c>
      <c r="W1601">
        <v>12.9741</v>
      </c>
      <c r="Y1601" s="1">
        <v>41445</v>
      </c>
      <c r="Z1601">
        <v>465.81599999999997</v>
      </c>
      <c r="AB1601" s="1">
        <v>41507</v>
      </c>
      <c r="AC1601">
        <v>19</v>
      </c>
    </row>
    <row r="1602" spans="2:29" x14ac:dyDescent="0.45">
      <c r="B1602" s="1">
        <v>41471</v>
      </c>
      <c r="C1602">
        <v>6.21</v>
      </c>
      <c r="E1602" s="1">
        <v>41530</v>
      </c>
      <c r="F1602">
        <v>104.0625</v>
      </c>
      <c r="H1602" t="s">
        <v>1187</v>
      </c>
      <c r="I1602">
        <v>2.9089999999999998</v>
      </c>
      <c r="J1602">
        <v>1.4837329049843599</v>
      </c>
      <c r="L1602" s="1">
        <v>41463</v>
      </c>
      <c r="M1602">
        <v>14.78</v>
      </c>
      <c r="O1602" s="1">
        <v>41540</v>
      </c>
      <c r="P1602">
        <v>2.8515000000000001</v>
      </c>
      <c r="Q1602">
        <v>0.48</v>
      </c>
      <c r="R1602">
        <v>2.3715000000000002</v>
      </c>
      <c r="T1602" t="s">
        <v>1133</v>
      </c>
      <c r="U1602">
        <v>1631.89</v>
      </c>
      <c r="V1602">
        <v>7.8161505276524004</v>
      </c>
      <c r="W1602">
        <v>13.501899999999999</v>
      </c>
      <c r="Y1602" s="1">
        <v>41444</v>
      </c>
      <c r="Z1602">
        <v>439.48200000000003</v>
      </c>
      <c r="AB1602" s="1">
        <v>41506</v>
      </c>
      <c r="AC1602">
        <v>18.5</v>
      </c>
    </row>
    <row r="1603" spans="2:29" x14ac:dyDescent="0.45">
      <c r="B1603" s="1">
        <v>41470</v>
      </c>
      <c r="C1603">
        <v>6.25</v>
      </c>
      <c r="E1603" s="1">
        <v>41529</v>
      </c>
      <c r="F1603">
        <v>105.126</v>
      </c>
      <c r="H1603" t="s">
        <v>1186</v>
      </c>
      <c r="I1603">
        <v>2.8410000000000002</v>
      </c>
      <c r="J1603">
        <v>1.07060185565565</v>
      </c>
      <c r="L1603" s="1">
        <v>41460</v>
      </c>
      <c r="M1603">
        <v>14.89</v>
      </c>
      <c r="O1603" s="1">
        <v>41537</v>
      </c>
      <c r="P1603">
        <v>2.8915000000000002</v>
      </c>
      <c r="Q1603">
        <v>0.48780000000000001</v>
      </c>
      <c r="R1603">
        <v>2.4037000000000002</v>
      </c>
      <c r="T1603" t="s">
        <v>1131</v>
      </c>
      <c r="U1603">
        <v>1615.41</v>
      </c>
      <c r="V1603">
        <v>6.4518256224322803</v>
      </c>
      <c r="W1603">
        <v>14.450900000000001</v>
      </c>
      <c r="Y1603" s="1">
        <v>41443</v>
      </c>
      <c r="Z1603">
        <v>401.56799999999998</v>
      </c>
      <c r="AB1603" s="1">
        <v>41505</v>
      </c>
      <c r="AC1603">
        <v>18</v>
      </c>
    </row>
    <row r="1604" spans="2:29" x14ac:dyDescent="0.45">
      <c r="B1604" s="1">
        <v>41467</v>
      </c>
      <c r="C1604">
        <v>6.37</v>
      </c>
      <c r="E1604" s="1">
        <v>41528</v>
      </c>
      <c r="F1604">
        <v>107.7865</v>
      </c>
      <c r="H1604" t="s">
        <v>1185</v>
      </c>
      <c r="I1604">
        <v>2.9969999999999999</v>
      </c>
      <c r="J1604">
        <v>0.15117181174633201</v>
      </c>
      <c r="L1604" s="1">
        <v>41458</v>
      </c>
      <c r="M1604">
        <v>16.2</v>
      </c>
      <c r="O1604" s="1">
        <v>41536</v>
      </c>
      <c r="P1604">
        <v>2.9089999999999998</v>
      </c>
      <c r="Q1604">
        <v>0.49590000000000001</v>
      </c>
      <c r="R1604">
        <v>2.4131</v>
      </c>
      <c r="T1604" t="s">
        <v>1130</v>
      </c>
      <c r="U1604">
        <v>1614.08</v>
      </c>
      <c r="V1604">
        <v>8.0467189037589897</v>
      </c>
      <c r="W1604">
        <v>14.8459</v>
      </c>
      <c r="Y1604" s="1">
        <v>41442</v>
      </c>
      <c r="Z1604">
        <v>402.99799999999999</v>
      </c>
      <c r="AB1604" s="1">
        <v>41502</v>
      </c>
      <c r="AC1604">
        <v>16.75</v>
      </c>
    </row>
    <row r="1605" spans="2:29" x14ac:dyDescent="0.45">
      <c r="B1605" s="1">
        <v>41466</v>
      </c>
      <c r="C1605">
        <v>6.45</v>
      </c>
      <c r="E1605" s="1">
        <v>41527</v>
      </c>
      <c r="F1605">
        <v>110.002</v>
      </c>
      <c r="H1605" t="s">
        <v>1184</v>
      </c>
      <c r="I1605">
        <v>3.0205000000000002</v>
      </c>
      <c r="J1605">
        <v>0.28485376365193099</v>
      </c>
      <c r="L1605" s="1">
        <v>41457</v>
      </c>
      <c r="M1605">
        <v>16.440000000000001</v>
      </c>
      <c r="O1605" s="1">
        <v>41535</v>
      </c>
      <c r="P1605">
        <v>2.8410000000000002</v>
      </c>
      <c r="Q1605">
        <v>0.48349999999999999</v>
      </c>
      <c r="R1605">
        <v>2.3574999999999999</v>
      </c>
      <c r="T1605" t="s">
        <v>1129</v>
      </c>
      <c r="U1605">
        <v>1614.96</v>
      </c>
      <c r="V1605">
        <v>9.5907421429323492</v>
      </c>
      <c r="W1605">
        <v>14.4588</v>
      </c>
      <c r="Y1605" s="1">
        <v>41439</v>
      </c>
      <c r="Z1605">
        <v>414.315</v>
      </c>
      <c r="AB1605" s="1">
        <v>41501</v>
      </c>
      <c r="AC1605">
        <v>16.25</v>
      </c>
    </row>
    <row r="1606" spans="2:29" x14ac:dyDescent="0.45">
      <c r="B1606" s="1">
        <v>41465</v>
      </c>
      <c r="C1606">
        <v>7.07</v>
      </c>
      <c r="E1606" s="1">
        <v>41526</v>
      </c>
      <c r="F1606">
        <v>109.5595</v>
      </c>
      <c r="H1606" t="s">
        <v>1183</v>
      </c>
      <c r="I1606">
        <v>3.0510000000000002</v>
      </c>
      <c r="J1606">
        <v>0.59707900091473498</v>
      </c>
      <c r="L1606" s="1">
        <v>41456</v>
      </c>
      <c r="M1606">
        <v>16.37</v>
      </c>
      <c r="O1606" s="1">
        <v>41534</v>
      </c>
      <c r="P1606">
        <v>2.9969999999999999</v>
      </c>
      <c r="Q1606">
        <v>0.53100000000000003</v>
      </c>
      <c r="R1606">
        <v>2.4660000000000002</v>
      </c>
      <c r="T1606" t="s">
        <v>1128</v>
      </c>
      <c r="U1606">
        <v>1606.28</v>
      </c>
      <c r="V1606">
        <v>10.538567255683599</v>
      </c>
      <c r="W1606">
        <v>14.5863</v>
      </c>
      <c r="Y1606" s="1">
        <v>41438</v>
      </c>
      <c r="Z1606">
        <v>406.66300000000001</v>
      </c>
      <c r="AB1606" s="1">
        <v>41500</v>
      </c>
      <c r="AC1606">
        <v>16.5</v>
      </c>
    </row>
    <row r="1607" spans="2:29" x14ac:dyDescent="0.45">
      <c r="B1607" s="1">
        <v>41464</v>
      </c>
      <c r="C1607">
        <v>6.95</v>
      </c>
      <c r="E1607" s="1">
        <v>41523</v>
      </c>
      <c r="F1607">
        <v>113.024</v>
      </c>
      <c r="H1607" t="s">
        <v>1182</v>
      </c>
      <c r="I1607">
        <v>3.0680000000000001</v>
      </c>
      <c r="J1607">
        <v>0.62845544790383201</v>
      </c>
      <c r="L1607" s="1">
        <v>41453</v>
      </c>
      <c r="M1607">
        <v>16.86</v>
      </c>
      <c r="O1607" s="1">
        <v>41533</v>
      </c>
      <c r="P1607">
        <v>3.0205000000000002</v>
      </c>
      <c r="Q1607">
        <v>0.54610000000000003</v>
      </c>
      <c r="R1607">
        <v>2.4744000000000002</v>
      </c>
      <c r="T1607" t="s">
        <v>1127</v>
      </c>
      <c r="U1607">
        <v>1613.2</v>
      </c>
      <c r="V1607">
        <v>16.8083351429188</v>
      </c>
      <c r="W1607">
        <v>14.690899999999999</v>
      </c>
      <c r="Y1607" s="1">
        <v>41437</v>
      </c>
      <c r="Z1607">
        <v>433.92200000000003</v>
      </c>
      <c r="AB1607" s="1">
        <v>41499</v>
      </c>
      <c r="AC1607">
        <v>17.059999999999999</v>
      </c>
    </row>
    <row r="1608" spans="2:29" x14ac:dyDescent="0.45">
      <c r="B1608" s="1">
        <v>41463</v>
      </c>
      <c r="C1608">
        <v>7.4</v>
      </c>
      <c r="E1608" s="1">
        <v>41522</v>
      </c>
      <c r="F1608">
        <v>116.90649999999999</v>
      </c>
      <c r="H1608" t="s">
        <v>1181</v>
      </c>
      <c r="I1608">
        <v>3.0764999999999998</v>
      </c>
      <c r="J1608">
        <v>0.76124849206200096</v>
      </c>
      <c r="L1608" s="1">
        <v>41452</v>
      </c>
      <c r="M1608">
        <v>16.86</v>
      </c>
      <c r="O1608" s="1">
        <v>41530</v>
      </c>
      <c r="P1608">
        <v>3.0510000000000002</v>
      </c>
      <c r="Q1608">
        <v>0.59299999999999997</v>
      </c>
      <c r="R1608">
        <v>2.4580000000000002</v>
      </c>
      <c r="T1608" t="s">
        <v>1126</v>
      </c>
      <c r="U1608">
        <v>1603.26</v>
      </c>
      <c r="V1608">
        <v>16.5115863378706</v>
      </c>
      <c r="W1608">
        <v>15.132400000000001</v>
      </c>
      <c r="Y1608" s="1">
        <v>41436</v>
      </c>
      <c r="Z1608">
        <v>432.76799999999997</v>
      </c>
      <c r="AB1608" s="1">
        <v>41498</v>
      </c>
      <c r="AC1608">
        <v>17.059999999999999</v>
      </c>
    </row>
    <row r="1609" spans="2:29" x14ac:dyDescent="0.45">
      <c r="B1609" s="1">
        <v>41460</v>
      </c>
      <c r="C1609">
        <v>7.74</v>
      </c>
      <c r="E1609" s="1">
        <v>41521</v>
      </c>
      <c r="F1609">
        <v>115.64400000000001</v>
      </c>
      <c r="H1609" t="s">
        <v>1180</v>
      </c>
      <c r="I1609">
        <v>3.1255000000000002</v>
      </c>
      <c r="J1609">
        <v>1.2633317788029099</v>
      </c>
      <c r="L1609" s="1">
        <v>41451</v>
      </c>
      <c r="M1609">
        <v>17.21</v>
      </c>
      <c r="O1609" s="1">
        <v>41529</v>
      </c>
      <c r="P1609">
        <v>3.0680000000000001</v>
      </c>
      <c r="Q1609">
        <v>0.59450000000000003</v>
      </c>
      <c r="R1609">
        <v>2.4735</v>
      </c>
      <c r="T1609" t="s">
        <v>1125</v>
      </c>
      <c r="U1609">
        <v>1588.03</v>
      </c>
      <c r="V1609">
        <v>25.0776322337191</v>
      </c>
      <c r="W1609">
        <v>15.960599999999999</v>
      </c>
      <c r="Y1609" s="1">
        <v>41435</v>
      </c>
      <c r="Z1609">
        <v>425.00400000000002</v>
      </c>
      <c r="AB1609" s="1">
        <v>41495</v>
      </c>
      <c r="AC1609">
        <v>16.75</v>
      </c>
    </row>
    <row r="1610" spans="2:29" x14ac:dyDescent="0.45">
      <c r="B1610" s="1">
        <v>41458</v>
      </c>
      <c r="C1610">
        <v>6.9</v>
      </c>
      <c r="E1610" s="1">
        <v>41520</v>
      </c>
      <c r="F1610">
        <v>114.901</v>
      </c>
      <c r="H1610" t="s">
        <v>1179</v>
      </c>
      <c r="I1610">
        <v>3.085</v>
      </c>
      <c r="J1610">
        <v>1.2662803533709801</v>
      </c>
      <c r="L1610" s="1">
        <v>41450</v>
      </c>
      <c r="M1610">
        <v>18.47</v>
      </c>
      <c r="O1610" s="1">
        <v>41528</v>
      </c>
      <c r="P1610">
        <v>3.0764999999999998</v>
      </c>
      <c r="Q1610">
        <v>0.59570000000000001</v>
      </c>
      <c r="R1610">
        <v>2.4807999999999999</v>
      </c>
      <c r="T1610" t="s">
        <v>1124</v>
      </c>
      <c r="U1610">
        <v>1573.09</v>
      </c>
      <c r="V1610">
        <v>18.535404223762001</v>
      </c>
      <c r="W1610">
        <v>17.3611</v>
      </c>
      <c r="Y1610" s="1">
        <v>41432</v>
      </c>
      <c r="Z1610">
        <v>403.41899999999998</v>
      </c>
      <c r="AB1610" s="1">
        <v>41494</v>
      </c>
      <c r="AC1610">
        <v>17.559999999999999</v>
      </c>
    </row>
    <row r="1611" spans="2:29" x14ac:dyDescent="0.45">
      <c r="B1611" s="1">
        <v>41457</v>
      </c>
      <c r="C1611">
        <v>6.86</v>
      </c>
      <c r="E1611" s="1">
        <v>41519</v>
      </c>
      <c r="F1611">
        <v>108.38500000000001</v>
      </c>
      <c r="H1611" t="s">
        <v>1178</v>
      </c>
      <c r="I1611">
        <v>3.1175000000000002</v>
      </c>
      <c r="J1611">
        <v>1.18800835434773</v>
      </c>
      <c r="L1611" s="1">
        <v>41449</v>
      </c>
      <c r="M1611">
        <v>20.11</v>
      </c>
      <c r="O1611" s="1">
        <v>41527</v>
      </c>
      <c r="P1611">
        <v>3.1255000000000002</v>
      </c>
      <c r="Q1611">
        <v>0.62180000000000002</v>
      </c>
      <c r="R1611">
        <v>2.5036999999999998</v>
      </c>
      <c r="T1611" t="s">
        <v>1123</v>
      </c>
      <c r="U1611">
        <v>1592.43</v>
      </c>
      <c r="V1611">
        <v>24.548683562449899</v>
      </c>
      <c r="W1611">
        <v>16.034099999999999</v>
      </c>
      <c r="Y1611" s="1">
        <v>41431</v>
      </c>
      <c r="Z1611">
        <v>409.74400000000003</v>
      </c>
      <c r="AB1611" s="1">
        <v>41493</v>
      </c>
      <c r="AC1611">
        <v>18.25</v>
      </c>
    </row>
    <row r="1612" spans="2:29" x14ac:dyDescent="0.45">
      <c r="B1612" s="1">
        <v>41456</v>
      </c>
      <c r="C1612">
        <v>7.18</v>
      </c>
      <c r="E1612" s="1">
        <v>41516</v>
      </c>
      <c r="F1612">
        <v>109.71899999999999</v>
      </c>
      <c r="H1612" t="s">
        <v>1177</v>
      </c>
      <c r="I1612">
        <v>3.1846999999999999</v>
      </c>
      <c r="J1612">
        <v>0.72848005005856598</v>
      </c>
      <c r="L1612" s="1">
        <v>41446</v>
      </c>
      <c r="M1612">
        <v>18.899999999999999</v>
      </c>
      <c r="O1612" s="1">
        <v>41526</v>
      </c>
      <c r="P1612">
        <v>3.085</v>
      </c>
      <c r="Q1612">
        <v>0.60150000000000003</v>
      </c>
      <c r="R1612">
        <v>2.4834999999999998</v>
      </c>
      <c r="T1612" t="s">
        <v>1122</v>
      </c>
      <c r="U1612">
        <v>1588.19</v>
      </c>
      <c r="V1612">
        <v>26.485934422587199</v>
      </c>
      <c r="W1612">
        <v>18.3306</v>
      </c>
      <c r="Y1612" s="1">
        <v>41430</v>
      </c>
      <c r="Z1612">
        <v>428.767</v>
      </c>
      <c r="AB1612" s="1">
        <v>41492</v>
      </c>
      <c r="AC1612">
        <v>18.5</v>
      </c>
    </row>
    <row r="1613" spans="2:29" x14ac:dyDescent="0.45">
      <c r="B1613" s="1">
        <v>41453</v>
      </c>
      <c r="C1613">
        <v>7.19</v>
      </c>
      <c r="E1613" s="1">
        <v>41515</v>
      </c>
      <c r="F1613">
        <v>107.57</v>
      </c>
      <c r="H1613" t="s">
        <v>1176</v>
      </c>
      <c r="I1613">
        <v>3.0760000000000001</v>
      </c>
      <c r="J1613">
        <v>0.381142471174931</v>
      </c>
      <c r="L1613" s="1">
        <v>41445</v>
      </c>
      <c r="M1613">
        <v>20.49</v>
      </c>
      <c r="O1613" s="1">
        <v>41523</v>
      </c>
      <c r="P1613">
        <v>3.1175000000000002</v>
      </c>
      <c r="Q1613">
        <v>0.61599999999999999</v>
      </c>
      <c r="R1613">
        <v>2.5015000000000001</v>
      </c>
      <c r="T1613" t="s">
        <v>1121</v>
      </c>
      <c r="U1613">
        <v>1628.93</v>
      </c>
      <c r="V1613">
        <v>17.198216825192201</v>
      </c>
      <c r="W1613">
        <v>13.8681</v>
      </c>
      <c r="Y1613" s="1">
        <v>41429</v>
      </c>
      <c r="Z1613">
        <v>407.70100000000002</v>
      </c>
      <c r="AB1613" s="1">
        <v>41491</v>
      </c>
      <c r="AC1613">
        <v>17.5</v>
      </c>
    </row>
    <row r="1614" spans="2:29" x14ac:dyDescent="0.45">
      <c r="B1614" s="1">
        <v>41452</v>
      </c>
      <c r="C1614">
        <v>7.14</v>
      </c>
      <c r="E1614" s="1">
        <v>41514</v>
      </c>
      <c r="F1614">
        <v>107.1585</v>
      </c>
      <c r="H1614" t="s">
        <v>1175</v>
      </c>
      <c r="I1614">
        <v>3.0339999999999998</v>
      </c>
      <c r="J1614">
        <v>0.43378518109005698</v>
      </c>
      <c r="L1614" s="1">
        <v>41444</v>
      </c>
      <c r="M1614">
        <v>16.64</v>
      </c>
      <c r="O1614" s="1">
        <v>41522</v>
      </c>
      <c r="P1614">
        <v>3.1846999999999999</v>
      </c>
      <c r="Q1614">
        <v>0.67</v>
      </c>
      <c r="R1614">
        <v>2.5146999999999999</v>
      </c>
      <c r="T1614" t="s">
        <v>1120</v>
      </c>
      <c r="U1614">
        <v>1651.81</v>
      </c>
      <c r="V1614">
        <v>13.883607840524199</v>
      </c>
      <c r="W1614">
        <v>14.4269</v>
      </c>
      <c r="Y1614" s="1">
        <v>41428</v>
      </c>
      <c r="Z1614">
        <v>391.05</v>
      </c>
      <c r="AB1614" s="1">
        <v>41488</v>
      </c>
      <c r="AC1614">
        <v>17.5</v>
      </c>
    </row>
    <row r="1615" spans="2:29" x14ac:dyDescent="0.45">
      <c r="B1615" s="1">
        <v>41451</v>
      </c>
      <c r="C1615">
        <v>7.28</v>
      </c>
      <c r="E1615" s="1">
        <v>41513</v>
      </c>
      <c r="F1615">
        <v>104.321</v>
      </c>
      <c r="H1615" t="s">
        <v>1174</v>
      </c>
      <c r="I1615">
        <v>2.98</v>
      </c>
      <c r="J1615">
        <v>0.461190036752747</v>
      </c>
      <c r="L1615" s="1">
        <v>41443</v>
      </c>
      <c r="M1615">
        <v>16.61</v>
      </c>
      <c r="O1615" s="1">
        <v>41521</v>
      </c>
      <c r="P1615">
        <v>3.0760000000000001</v>
      </c>
      <c r="Q1615">
        <v>0.626</v>
      </c>
      <c r="R1615">
        <v>2.4500000000000002</v>
      </c>
      <c r="T1615" t="s">
        <v>1119</v>
      </c>
      <c r="U1615">
        <v>1639.04</v>
      </c>
      <c r="V1615">
        <v>17.714159488605901</v>
      </c>
      <c r="W1615">
        <v>15.188599999999999</v>
      </c>
      <c r="Y1615" s="1">
        <v>41425</v>
      </c>
      <c r="Z1615">
        <v>389.87900000000002</v>
      </c>
      <c r="AB1615" s="1">
        <v>41487</v>
      </c>
      <c r="AC1615">
        <v>18.75</v>
      </c>
    </row>
    <row r="1616" spans="2:29" x14ac:dyDescent="0.45">
      <c r="B1616" s="1">
        <v>41450</v>
      </c>
      <c r="C1616">
        <v>7.47</v>
      </c>
      <c r="E1616" s="1">
        <v>41512</v>
      </c>
      <c r="F1616">
        <v>106.78400000000001</v>
      </c>
      <c r="H1616" t="s">
        <v>1173</v>
      </c>
      <c r="I1616">
        <v>2.9809999999999999</v>
      </c>
      <c r="J1616">
        <v>0.92691423551480701</v>
      </c>
      <c r="L1616" s="1">
        <v>41442</v>
      </c>
      <c r="M1616">
        <v>16.8</v>
      </c>
      <c r="O1616" s="1">
        <v>41520</v>
      </c>
      <c r="P1616">
        <v>3.0339999999999998</v>
      </c>
      <c r="Q1616">
        <v>0.58850000000000002</v>
      </c>
      <c r="R1616">
        <v>2.4455</v>
      </c>
      <c r="T1616" t="s">
        <v>1118</v>
      </c>
      <c r="U1616">
        <v>1626.73</v>
      </c>
      <c r="V1616">
        <v>18.6381650630126</v>
      </c>
      <c r="W1616">
        <v>15.0197</v>
      </c>
      <c r="Y1616" s="1">
        <v>41424</v>
      </c>
      <c r="Z1616">
        <v>372.12799999999999</v>
      </c>
      <c r="AB1616" s="1">
        <v>41486</v>
      </c>
      <c r="AC1616">
        <v>19.25</v>
      </c>
    </row>
    <row r="1617" spans="2:29" x14ac:dyDescent="0.45">
      <c r="B1617" s="1">
        <v>41449</v>
      </c>
      <c r="C1617">
        <v>7.36</v>
      </c>
      <c r="E1617" s="1">
        <v>41509</v>
      </c>
      <c r="F1617">
        <v>107.636</v>
      </c>
      <c r="H1617" t="s">
        <v>1172</v>
      </c>
      <c r="I1617">
        <v>2.9514999999999998</v>
      </c>
      <c r="J1617">
        <v>0.91400013676147596</v>
      </c>
      <c r="L1617" s="1">
        <v>41439</v>
      </c>
      <c r="M1617">
        <v>17.149999999999999</v>
      </c>
      <c r="O1617" s="1">
        <v>41519</v>
      </c>
      <c r="P1617">
        <v>2.98</v>
      </c>
      <c r="Q1617">
        <v>0.57699999999999996</v>
      </c>
      <c r="R1617">
        <v>2.403</v>
      </c>
      <c r="T1617" t="s">
        <v>1117</v>
      </c>
      <c r="U1617">
        <v>1636.36</v>
      </c>
      <c r="V1617">
        <v>18.283464876315801</v>
      </c>
      <c r="W1617">
        <v>14.7027</v>
      </c>
      <c r="Y1617" s="1">
        <v>41423</v>
      </c>
      <c r="Z1617">
        <v>376.25400000000002</v>
      </c>
      <c r="AB1617" s="1">
        <v>41485</v>
      </c>
      <c r="AC1617">
        <v>19</v>
      </c>
    </row>
    <row r="1618" spans="2:29" x14ac:dyDescent="0.45">
      <c r="B1618" s="1">
        <v>41446</v>
      </c>
      <c r="C1618">
        <v>6.92</v>
      </c>
      <c r="E1618" s="1">
        <v>41508</v>
      </c>
      <c r="F1618">
        <v>112.76900000000001</v>
      </c>
      <c r="H1618" t="s">
        <v>1171</v>
      </c>
      <c r="I1618">
        <v>2.9535</v>
      </c>
      <c r="J1618">
        <v>1.0214676940559599</v>
      </c>
      <c r="L1618" s="1">
        <v>41438</v>
      </c>
      <c r="M1618">
        <v>16.41</v>
      </c>
      <c r="O1618" s="1">
        <v>41516</v>
      </c>
      <c r="P1618">
        <v>2.9809999999999999</v>
      </c>
      <c r="Q1618">
        <v>0.56799999999999995</v>
      </c>
      <c r="R1618">
        <v>2.4129999999999998</v>
      </c>
      <c r="T1618" t="s">
        <v>1116</v>
      </c>
      <c r="U1618">
        <v>1612.52</v>
      </c>
      <c r="V1618">
        <v>16.856009053646499</v>
      </c>
      <c r="W1618">
        <v>16.416799999999999</v>
      </c>
      <c r="Y1618" s="1">
        <v>41422</v>
      </c>
      <c r="Z1618">
        <v>372.17</v>
      </c>
      <c r="AB1618" s="1">
        <v>41484</v>
      </c>
      <c r="AC1618">
        <v>19.25</v>
      </c>
    </row>
    <row r="1619" spans="2:29" x14ac:dyDescent="0.45">
      <c r="B1619" s="1">
        <v>41445</v>
      </c>
      <c r="C1619">
        <v>6.08</v>
      </c>
      <c r="E1619" s="1">
        <v>41507</v>
      </c>
      <c r="F1619">
        <v>109.5715</v>
      </c>
      <c r="H1619" t="s">
        <v>1170</v>
      </c>
      <c r="I1619">
        <v>2.8955000000000002</v>
      </c>
      <c r="J1619">
        <v>0.58336345160342995</v>
      </c>
      <c r="L1619" s="1">
        <v>41437</v>
      </c>
      <c r="M1619">
        <v>18.59</v>
      </c>
      <c r="O1619" s="1">
        <v>41515</v>
      </c>
      <c r="P1619">
        <v>2.9514999999999998</v>
      </c>
      <c r="Q1619">
        <v>0.56499999999999995</v>
      </c>
      <c r="R1619">
        <v>2.3864999999999998</v>
      </c>
      <c r="T1619" t="s">
        <v>1115</v>
      </c>
      <c r="U1619">
        <v>1626.13</v>
      </c>
      <c r="V1619">
        <v>16.389424347335702</v>
      </c>
      <c r="W1619">
        <v>14.7005</v>
      </c>
      <c r="Y1619" s="1">
        <v>41418</v>
      </c>
      <c r="Z1619">
        <v>371.42</v>
      </c>
      <c r="AB1619" s="1">
        <v>41481</v>
      </c>
      <c r="AC1619">
        <v>19.940000000000001</v>
      </c>
    </row>
    <row r="1620" spans="2:29" x14ac:dyDescent="0.45">
      <c r="B1620" s="1">
        <v>41444</v>
      </c>
      <c r="C1620">
        <v>5.65</v>
      </c>
      <c r="E1620" s="1">
        <v>41506</v>
      </c>
      <c r="F1620">
        <v>107.8425</v>
      </c>
      <c r="H1620" t="s">
        <v>1169</v>
      </c>
      <c r="I1620">
        <v>2.9710000000000001</v>
      </c>
      <c r="J1620">
        <v>1.1168167187740901</v>
      </c>
      <c r="L1620" s="1">
        <v>41436</v>
      </c>
      <c r="M1620">
        <v>17.07</v>
      </c>
      <c r="O1620" s="1">
        <v>41514</v>
      </c>
      <c r="P1620">
        <v>2.9535</v>
      </c>
      <c r="Q1620">
        <v>0.55740000000000001</v>
      </c>
      <c r="R1620">
        <v>2.3961000000000001</v>
      </c>
      <c r="T1620" t="s">
        <v>1114</v>
      </c>
      <c r="U1620">
        <v>1642.81</v>
      </c>
      <c r="V1620">
        <v>18.953509376383199</v>
      </c>
      <c r="W1620">
        <v>13.4511</v>
      </c>
      <c r="Y1620" s="1">
        <v>41417</v>
      </c>
      <c r="Z1620">
        <v>359.36099999999999</v>
      </c>
      <c r="AB1620" s="1">
        <v>41480</v>
      </c>
      <c r="AC1620">
        <v>20</v>
      </c>
    </row>
    <row r="1621" spans="2:29" x14ac:dyDescent="0.45">
      <c r="B1621" s="1">
        <v>41443</v>
      </c>
      <c r="C1621">
        <v>6.14</v>
      </c>
      <c r="E1621" s="1">
        <v>41505</v>
      </c>
      <c r="F1621">
        <v>109.9995</v>
      </c>
      <c r="H1621" t="s">
        <v>1168</v>
      </c>
      <c r="I1621">
        <v>3.008</v>
      </c>
      <c r="J1621">
        <v>1.18484105825774</v>
      </c>
      <c r="L1621" s="1">
        <v>41435</v>
      </c>
      <c r="M1621">
        <v>15.44</v>
      </c>
      <c r="O1621" s="1">
        <v>41513</v>
      </c>
      <c r="P1621">
        <v>2.8955000000000002</v>
      </c>
      <c r="Q1621">
        <v>0.53649999999999998</v>
      </c>
      <c r="R1621">
        <v>2.359</v>
      </c>
      <c r="T1621" t="s">
        <v>1113</v>
      </c>
      <c r="U1621">
        <v>1643.38</v>
      </c>
      <c r="V1621">
        <v>19.886041652562302</v>
      </c>
      <c r="W1621">
        <v>13.296900000000001</v>
      </c>
      <c r="Y1621" s="1">
        <v>41416</v>
      </c>
      <c r="Z1621">
        <v>351.541</v>
      </c>
      <c r="AB1621" s="1">
        <v>41479</v>
      </c>
      <c r="AC1621">
        <v>19.5</v>
      </c>
    </row>
    <row r="1622" spans="2:29" x14ac:dyDescent="0.45">
      <c r="B1622" s="1">
        <v>41442</v>
      </c>
      <c r="C1622">
        <v>5.54</v>
      </c>
      <c r="E1622" s="1">
        <v>41502</v>
      </c>
      <c r="F1622">
        <v>105.965</v>
      </c>
      <c r="H1622" t="s">
        <v>1167</v>
      </c>
      <c r="I1622">
        <v>3.085</v>
      </c>
      <c r="J1622">
        <v>1.0754857429707401</v>
      </c>
      <c r="L1622" s="1">
        <v>41432</v>
      </c>
      <c r="M1622">
        <v>15.14</v>
      </c>
      <c r="O1622" s="1">
        <v>41512</v>
      </c>
      <c r="P1622">
        <v>2.9710000000000001</v>
      </c>
      <c r="Q1622">
        <v>0.54800000000000004</v>
      </c>
      <c r="R1622">
        <v>2.423</v>
      </c>
      <c r="T1622" t="s">
        <v>1112</v>
      </c>
      <c r="U1622">
        <v>1622.56</v>
      </c>
      <c r="V1622">
        <v>16.737733451398899</v>
      </c>
      <c r="W1622">
        <v>15.0518</v>
      </c>
      <c r="Y1622" s="1">
        <v>41415</v>
      </c>
      <c r="Z1622">
        <v>340.95699999999999</v>
      </c>
      <c r="AB1622" s="1">
        <v>41478</v>
      </c>
      <c r="AC1622">
        <v>20.100000000000001</v>
      </c>
    </row>
    <row r="1623" spans="2:29" x14ac:dyDescent="0.45">
      <c r="B1623" s="1">
        <v>41439</v>
      </c>
      <c r="C1623">
        <v>5.33</v>
      </c>
      <c r="E1623" s="1">
        <v>41501</v>
      </c>
      <c r="F1623">
        <v>101.48699999999999</v>
      </c>
      <c r="H1623" t="s">
        <v>1166</v>
      </c>
      <c r="I1623">
        <v>3.0859999999999999</v>
      </c>
      <c r="J1623">
        <v>1.08042275676391</v>
      </c>
      <c r="L1623" s="1">
        <v>41431</v>
      </c>
      <c r="M1623">
        <v>16.63</v>
      </c>
      <c r="O1623" s="1">
        <v>41509</v>
      </c>
      <c r="P1623">
        <v>3.008</v>
      </c>
      <c r="Q1623">
        <v>0.56030000000000002</v>
      </c>
      <c r="R1623">
        <v>2.4477000000000002</v>
      </c>
      <c r="T1623" t="s">
        <v>1111</v>
      </c>
      <c r="U1623">
        <v>1608.9</v>
      </c>
      <c r="V1623">
        <v>15.3323058085551</v>
      </c>
      <c r="W1623">
        <v>15.2027</v>
      </c>
      <c r="Y1623" s="1">
        <v>41414</v>
      </c>
      <c r="Z1623">
        <v>343.68400000000003</v>
      </c>
      <c r="AB1623" s="1">
        <v>41477</v>
      </c>
      <c r="AC1623">
        <v>20.75</v>
      </c>
    </row>
    <row r="1624" spans="2:29" x14ac:dyDescent="0.45">
      <c r="B1624" s="1">
        <v>41438</v>
      </c>
      <c r="C1624">
        <v>5.5</v>
      </c>
      <c r="E1624" s="1">
        <v>41500</v>
      </c>
      <c r="F1624">
        <v>97.991500000000002</v>
      </c>
      <c r="H1624" t="s">
        <v>1165</v>
      </c>
      <c r="I1624">
        <v>3.0005000000000002</v>
      </c>
      <c r="J1624">
        <v>0.98226184560601204</v>
      </c>
      <c r="L1624" s="1">
        <v>41430</v>
      </c>
      <c r="M1624">
        <v>17.5</v>
      </c>
      <c r="O1624" s="1">
        <v>41508</v>
      </c>
      <c r="P1624">
        <v>3.085</v>
      </c>
      <c r="Q1624">
        <v>0.57999999999999996</v>
      </c>
      <c r="R1624">
        <v>2.5049999999999999</v>
      </c>
      <c r="T1624" t="s">
        <v>1110</v>
      </c>
      <c r="U1624">
        <v>1631.38</v>
      </c>
      <c r="V1624">
        <v>15.006712390150099</v>
      </c>
      <c r="W1624">
        <v>14.516999999999999</v>
      </c>
      <c r="Y1624" s="1">
        <v>41411</v>
      </c>
      <c r="Z1624">
        <v>341.37400000000002</v>
      </c>
      <c r="AB1624" s="1">
        <v>41474</v>
      </c>
      <c r="AC1624">
        <v>20.81</v>
      </c>
    </row>
    <row r="1625" spans="2:29" x14ac:dyDescent="0.45">
      <c r="B1625" s="1">
        <v>41437</v>
      </c>
      <c r="C1625">
        <v>5.95</v>
      </c>
      <c r="E1625" s="1">
        <v>41499</v>
      </c>
      <c r="F1625">
        <v>97.138999999999996</v>
      </c>
      <c r="H1625" t="s">
        <v>1164</v>
      </c>
      <c r="I1625">
        <v>3.0609999999999999</v>
      </c>
      <c r="J1625">
        <v>0.57986169327981296</v>
      </c>
      <c r="L1625" s="1">
        <v>41429</v>
      </c>
      <c r="M1625">
        <v>16.27</v>
      </c>
      <c r="O1625" s="1">
        <v>41507</v>
      </c>
      <c r="P1625">
        <v>3.0859999999999999</v>
      </c>
      <c r="Q1625">
        <v>0.55459999999999998</v>
      </c>
      <c r="R1625">
        <v>2.5314000000000001</v>
      </c>
      <c r="T1625" t="s">
        <v>1109</v>
      </c>
      <c r="U1625">
        <v>1640.42</v>
      </c>
      <c r="V1625">
        <v>15.3177273595727</v>
      </c>
      <c r="W1625">
        <v>14.3034</v>
      </c>
      <c r="Y1625" s="1">
        <v>41410</v>
      </c>
      <c r="Z1625">
        <v>349.25599999999997</v>
      </c>
      <c r="AB1625" s="1">
        <v>41473</v>
      </c>
      <c r="AC1625">
        <v>20.25</v>
      </c>
    </row>
    <row r="1626" spans="2:29" x14ac:dyDescent="0.45">
      <c r="B1626" s="1">
        <v>41436</v>
      </c>
      <c r="C1626">
        <v>6.22</v>
      </c>
      <c r="E1626" s="1">
        <v>41498</v>
      </c>
      <c r="F1626">
        <v>91.753</v>
      </c>
      <c r="H1626" t="s">
        <v>1163</v>
      </c>
      <c r="I1626">
        <v>2.9944999999999999</v>
      </c>
      <c r="J1626">
        <v>0.72782438357981005</v>
      </c>
      <c r="L1626" s="1">
        <v>41428</v>
      </c>
      <c r="M1626">
        <v>16.28</v>
      </c>
      <c r="O1626" s="1">
        <v>41506</v>
      </c>
      <c r="P1626">
        <v>3.0005000000000002</v>
      </c>
      <c r="Q1626">
        <v>0.52739999999999998</v>
      </c>
      <c r="R1626">
        <v>2.4731000000000001</v>
      </c>
      <c r="T1626" t="s">
        <v>1108</v>
      </c>
      <c r="U1626">
        <v>1630.74</v>
      </c>
      <c r="V1626">
        <v>15.5223484521218</v>
      </c>
      <c r="W1626">
        <v>13.16</v>
      </c>
      <c r="Y1626" s="1">
        <v>41409</v>
      </c>
      <c r="Z1626">
        <v>348.34</v>
      </c>
      <c r="AB1626" s="1">
        <v>41472</v>
      </c>
      <c r="AC1626">
        <v>20.5</v>
      </c>
    </row>
    <row r="1627" spans="2:29" x14ac:dyDescent="0.45">
      <c r="B1627" s="1">
        <v>41435</v>
      </c>
      <c r="C1627">
        <v>5.64</v>
      </c>
      <c r="E1627" s="1">
        <v>41495</v>
      </c>
      <c r="F1627">
        <v>91.450999999999993</v>
      </c>
      <c r="H1627" t="s">
        <v>1162</v>
      </c>
      <c r="I1627">
        <v>2.93</v>
      </c>
      <c r="J1627">
        <v>0.71275587218438996</v>
      </c>
      <c r="L1627" s="1">
        <v>41425</v>
      </c>
      <c r="M1627">
        <v>16.3</v>
      </c>
      <c r="O1627" s="1">
        <v>41505</v>
      </c>
      <c r="P1627">
        <v>3.0609999999999999</v>
      </c>
      <c r="Q1627">
        <v>0.54420000000000002</v>
      </c>
      <c r="R1627">
        <v>2.5167999999999999</v>
      </c>
      <c r="T1627" t="s">
        <v>1107</v>
      </c>
      <c r="U1627">
        <v>1654.41</v>
      </c>
      <c r="V1627">
        <v>9.4166229058545792</v>
      </c>
      <c r="W1627">
        <v>12.3378</v>
      </c>
      <c r="Y1627" s="1">
        <v>41408</v>
      </c>
      <c r="Z1627">
        <v>352.048</v>
      </c>
      <c r="AB1627" s="1">
        <v>41471</v>
      </c>
      <c r="AC1627">
        <v>21.25</v>
      </c>
    </row>
    <row r="1628" spans="2:29" x14ac:dyDescent="0.45">
      <c r="B1628" s="1">
        <v>41432</v>
      </c>
      <c r="C1628">
        <v>5.45</v>
      </c>
      <c r="E1628" s="1">
        <v>41494</v>
      </c>
      <c r="F1628">
        <v>92.763000000000005</v>
      </c>
      <c r="H1628" t="s">
        <v>1161</v>
      </c>
      <c r="I1628">
        <v>2.8795000000000002</v>
      </c>
      <c r="J1628">
        <v>0.87344581972781699</v>
      </c>
      <c r="L1628" s="1">
        <v>41424</v>
      </c>
      <c r="M1628">
        <v>14.53</v>
      </c>
      <c r="O1628" s="1">
        <v>41502</v>
      </c>
      <c r="P1628">
        <v>2.9944999999999999</v>
      </c>
      <c r="Q1628">
        <v>0.53</v>
      </c>
      <c r="R1628">
        <v>2.4645000000000001</v>
      </c>
      <c r="T1628" t="s">
        <v>1106</v>
      </c>
      <c r="U1628">
        <v>1648.36</v>
      </c>
      <c r="V1628">
        <v>9.0442296337584605</v>
      </c>
      <c r="W1628">
        <v>12.749499999999999</v>
      </c>
      <c r="Y1628" s="1">
        <v>41407</v>
      </c>
      <c r="Z1628">
        <v>355.51400000000001</v>
      </c>
      <c r="AB1628" s="1">
        <v>41470</v>
      </c>
      <c r="AC1628">
        <v>21.75</v>
      </c>
    </row>
    <row r="1629" spans="2:29" x14ac:dyDescent="0.45">
      <c r="B1629" s="1">
        <v>41431</v>
      </c>
      <c r="C1629">
        <v>5.53</v>
      </c>
      <c r="E1629" s="1">
        <v>41493</v>
      </c>
      <c r="F1629">
        <v>94.403499999999994</v>
      </c>
      <c r="H1629" t="s">
        <v>1160</v>
      </c>
      <c r="I1629">
        <v>2.8895</v>
      </c>
      <c r="J1629">
        <v>0.895308429164685</v>
      </c>
      <c r="L1629" s="1">
        <v>41423</v>
      </c>
      <c r="M1629">
        <v>14.83</v>
      </c>
      <c r="O1629" s="1">
        <v>41501</v>
      </c>
      <c r="P1629">
        <v>2.93</v>
      </c>
      <c r="Q1629">
        <v>0.52649999999999997</v>
      </c>
      <c r="R1629">
        <v>2.4035000000000002</v>
      </c>
      <c r="T1629" t="s">
        <v>1105</v>
      </c>
      <c r="U1629">
        <v>1660.06</v>
      </c>
      <c r="V1629">
        <v>9.78096710502858</v>
      </c>
      <c r="W1629">
        <v>12.3851</v>
      </c>
      <c r="Y1629" s="1">
        <v>41404</v>
      </c>
      <c r="Z1629">
        <v>349.82799999999997</v>
      </c>
      <c r="AB1629" s="1">
        <v>41467</v>
      </c>
      <c r="AC1629">
        <v>22.25</v>
      </c>
    </row>
    <row r="1630" spans="2:29" x14ac:dyDescent="0.45">
      <c r="B1630" s="1">
        <v>41430</v>
      </c>
      <c r="C1630">
        <v>5.79</v>
      </c>
      <c r="E1630" s="1">
        <v>41492</v>
      </c>
      <c r="F1630">
        <v>96.364000000000004</v>
      </c>
      <c r="H1630" t="s">
        <v>1159</v>
      </c>
      <c r="I1630">
        <v>2.7915000000000001</v>
      </c>
      <c r="J1630">
        <v>0.62464064335691105</v>
      </c>
      <c r="L1630" s="1">
        <v>41422</v>
      </c>
      <c r="M1630">
        <v>14.48</v>
      </c>
      <c r="O1630" s="1">
        <v>41500</v>
      </c>
      <c r="P1630">
        <v>2.8795000000000002</v>
      </c>
      <c r="Q1630">
        <v>0.50449999999999995</v>
      </c>
      <c r="R1630">
        <v>2.375</v>
      </c>
      <c r="T1630" t="s">
        <v>1103</v>
      </c>
      <c r="U1630">
        <v>1649.6</v>
      </c>
      <c r="V1630">
        <v>6.9371976351572604</v>
      </c>
      <c r="W1630">
        <v>12.3782</v>
      </c>
      <c r="Y1630" s="1">
        <v>41403</v>
      </c>
      <c r="Z1630">
        <v>345.322</v>
      </c>
      <c r="AB1630" s="1">
        <v>41466</v>
      </c>
      <c r="AC1630">
        <v>21.62</v>
      </c>
    </row>
    <row r="1631" spans="2:29" x14ac:dyDescent="0.45">
      <c r="B1631" s="1">
        <v>41429</v>
      </c>
      <c r="C1631">
        <v>5.52</v>
      </c>
      <c r="E1631" s="1">
        <v>41491</v>
      </c>
      <c r="F1631">
        <v>97.197999999999993</v>
      </c>
      <c r="H1631" t="s">
        <v>1158</v>
      </c>
      <c r="I1631">
        <v>2.7467999999999999</v>
      </c>
      <c r="J1631">
        <v>0.42884643716214699</v>
      </c>
      <c r="L1631" s="1">
        <v>41418</v>
      </c>
      <c r="M1631">
        <v>13.99</v>
      </c>
      <c r="O1631" s="1">
        <v>41499</v>
      </c>
      <c r="P1631">
        <v>2.8895</v>
      </c>
      <c r="Q1631">
        <v>0.51</v>
      </c>
      <c r="R1631">
        <v>2.3795000000000002</v>
      </c>
      <c r="T1631" t="s">
        <v>1102</v>
      </c>
      <c r="U1631">
        <v>1650.51</v>
      </c>
      <c r="V1631">
        <v>6.8998567070672303</v>
      </c>
      <c r="W1631">
        <v>12.3086</v>
      </c>
      <c r="Y1631" s="1">
        <v>41402</v>
      </c>
      <c r="Z1631">
        <v>336.80399999999997</v>
      </c>
      <c r="AB1631" s="1">
        <v>41465</v>
      </c>
      <c r="AC1631">
        <v>21.5</v>
      </c>
    </row>
    <row r="1632" spans="2:29" x14ac:dyDescent="0.45">
      <c r="B1632" s="1">
        <v>41428</v>
      </c>
      <c r="C1632">
        <v>5.55</v>
      </c>
      <c r="E1632" s="1">
        <v>41488</v>
      </c>
      <c r="F1632">
        <v>95.500500000000002</v>
      </c>
      <c r="H1632" t="s">
        <v>1157</v>
      </c>
      <c r="I1632">
        <v>2.7654999999999998</v>
      </c>
      <c r="J1632">
        <v>0.61312962196694898</v>
      </c>
      <c r="L1632" s="1">
        <v>41417</v>
      </c>
      <c r="M1632">
        <v>14.07</v>
      </c>
      <c r="O1632" s="1">
        <v>41498</v>
      </c>
      <c r="P1632">
        <v>2.7915000000000001</v>
      </c>
      <c r="Q1632">
        <v>0.48070000000000002</v>
      </c>
      <c r="R1632">
        <v>2.3108</v>
      </c>
      <c r="T1632" t="s">
        <v>1101</v>
      </c>
      <c r="U1632">
        <v>1655.35</v>
      </c>
      <c r="V1632">
        <v>12.326451384993399</v>
      </c>
      <c r="W1632">
        <v>12.608599999999999</v>
      </c>
      <c r="Y1632" s="1">
        <v>41401</v>
      </c>
      <c r="Z1632">
        <v>336.911</v>
      </c>
      <c r="AB1632" s="1">
        <v>41464</v>
      </c>
      <c r="AC1632">
        <v>22.69</v>
      </c>
    </row>
    <row r="1633" spans="2:29" x14ac:dyDescent="0.45">
      <c r="B1633" s="1">
        <v>41425</v>
      </c>
      <c r="C1633">
        <v>5.54</v>
      </c>
      <c r="E1633" s="1">
        <v>41487</v>
      </c>
      <c r="F1633">
        <v>105.1305</v>
      </c>
      <c r="H1633" t="s">
        <v>1156</v>
      </c>
      <c r="I1633">
        <v>2.7810000000000001</v>
      </c>
      <c r="J1633">
        <v>1.1763261381663399</v>
      </c>
      <c r="L1633" s="1">
        <v>41416</v>
      </c>
      <c r="M1633">
        <v>13.82</v>
      </c>
      <c r="O1633" s="1">
        <v>41495</v>
      </c>
      <c r="P1633">
        <v>2.7467999999999999</v>
      </c>
      <c r="Q1633">
        <v>0.47499999999999998</v>
      </c>
      <c r="R1633">
        <v>2.2717999999999998</v>
      </c>
      <c r="T1633" t="s">
        <v>1100</v>
      </c>
      <c r="U1633">
        <v>1669.16</v>
      </c>
      <c r="V1633">
        <v>10.3652481264462</v>
      </c>
      <c r="W1633">
        <v>11.549899999999999</v>
      </c>
      <c r="Y1633" s="1">
        <v>41400</v>
      </c>
      <c r="Z1633">
        <v>340.91899999999998</v>
      </c>
      <c r="AB1633" s="1">
        <v>41463</v>
      </c>
      <c r="AC1633">
        <v>24.5</v>
      </c>
    </row>
    <row r="1634" spans="2:29" x14ac:dyDescent="0.45">
      <c r="B1634" s="1">
        <v>41424</v>
      </c>
      <c r="C1634">
        <v>5.28</v>
      </c>
      <c r="E1634" s="1">
        <v>41486</v>
      </c>
      <c r="F1634">
        <v>96.875500000000002</v>
      </c>
      <c r="H1634" t="s">
        <v>1155</v>
      </c>
      <c r="I1634">
        <v>2.8285</v>
      </c>
      <c r="J1634">
        <v>1.6513682004124099</v>
      </c>
      <c r="L1634" s="1">
        <v>41415</v>
      </c>
      <c r="M1634">
        <v>13.37</v>
      </c>
      <c r="O1634" s="1">
        <v>41494</v>
      </c>
      <c r="P1634">
        <v>2.7654999999999998</v>
      </c>
      <c r="Q1634">
        <v>0.48</v>
      </c>
      <c r="R1634">
        <v>2.2854999999999999</v>
      </c>
      <c r="T1634" t="s">
        <v>1099</v>
      </c>
      <c r="U1634">
        <v>1666.29</v>
      </c>
      <c r="V1634">
        <v>10.761533569432</v>
      </c>
      <c r="W1634">
        <v>11.2484</v>
      </c>
      <c r="Y1634" s="1">
        <v>41397</v>
      </c>
      <c r="Z1634">
        <v>352.37</v>
      </c>
      <c r="AB1634" s="1">
        <v>41460</v>
      </c>
      <c r="AC1634">
        <v>25.5</v>
      </c>
    </row>
    <row r="1635" spans="2:29" x14ac:dyDescent="0.45">
      <c r="B1635" s="1">
        <v>41423</v>
      </c>
      <c r="C1635">
        <v>5.4</v>
      </c>
      <c r="E1635" s="1">
        <v>41485</v>
      </c>
      <c r="F1635">
        <v>96.305000000000007</v>
      </c>
      <c r="H1635" t="s">
        <v>1154</v>
      </c>
      <c r="I1635">
        <v>2.8109999999999999</v>
      </c>
      <c r="J1635">
        <v>1.6904443005711001</v>
      </c>
      <c r="L1635" s="1">
        <v>41414</v>
      </c>
      <c r="M1635">
        <v>13.02</v>
      </c>
      <c r="O1635" s="1">
        <v>41493</v>
      </c>
      <c r="P1635">
        <v>2.7810000000000001</v>
      </c>
      <c r="Q1635">
        <v>0.48</v>
      </c>
      <c r="R1635">
        <v>2.3010000000000002</v>
      </c>
      <c r="T1635" t="s">
        <v>1098</v>
      </c>
      <c r="U1635">
        <v>1667.47</v>
      </c>
      <c r="V1635">
        <v>11.547830996988999</v>
      </c>
      <c r="W1635">
        <v>10.776999999999999</v>
      </c>
      <c r="Y1635" s="1">
        <v>41396</v>
      </c>
      <c r="Z1635">
        <v>358.45</v>
      </c>
      <c r="AB1635" s="1">
        <v>41459</v>
      </c>
      <c r="AC1635">
        <v>23</v>
      </c>
    </row>
    <row r="1636" spans="2:29" x14ac:dyDescent="0.45">
      <c r="B1636" s="1">
        <v>41422</v>
      </c>
      <c r="C1636">
        <v>5.09</v>
      </c>
      <c r="E1636" s="1">
        <v>41484</v>
      </c>
      <c r="F1636">
        <v>93.9</v>
      </c>
      <c r="H1636" t="s">
        <v>1153</v>
      </c>
      <c r="I1636">
        <v>2.7717000000000001</v>
      </c>
      <c r="J1636">
        <v>1.6482991031160901</v>
      </c>
      <c r="L1636" s="1">
        <v>41411</v>
      </c>
      <c r="M1636">
        <v>12.45</v>
      </c>
      <c r="O1636" s="1">
        <v>41492</v>
      </c>
      <c r="P1636">
        <v>2.8285</v>
      </c>
      <c r="Q1636">
        <v>0.48420000000000002</v>
      </c>
      <c r="R1636">
        <v>2.3443000000000001</v>
      </c>
      <c r="T1636" t="s">
        <v>1097</v>
      </c>
      <c r="U1636">
        <v>1650.47</v>
      </c>
      <c r="V1636">
        <v>10.4913321911224</v>
      </c>
      <c r="W1636">
        <v>11.3818</v>
      </c>
      <c r="Y1636" s="1">
        <v>41395</v>
      </c>
      <c r="Z1636">
        <v>373.08499999999998</v>
      </c>
      <c r="AB1636" s="1">
        <v>41458</v>
      </c>
      <c r="AC1636">
        <v>23</v>
      </c>
    </row>
    <row r="1637" spans="2:29" x14ac:dyDescent="0.45">
      <c r="B1637" s="1">
        <v>41418</v>
      </c>
      <c r="C1637">
        <v>4.4800000000000004</v>
      </c>
      <c r="E1637" s="1">
        <v>41481</v>
      </c>
      <c r="F1637">
        <v>94.365499999999997</v>
      </c>
      <c r="H1637" t="s">
        <v>1152</v>
      </c>
      <c r="I1637">
        <v>2.8944999999999999</v>
      </c>
      <c r="J1637">
        <v>1.06731829054567</v>
      </c>
      <c r="L1637" s="1">
        <v>41410</v>
      </c>
      <c r="M1637">
        <v>13.07</v>
      </c>
      <c r="O1637" s="1">
        <v>41491</v>
      </c>
      <c r="P1637">
        <v>2.8109999999999999</v>
      </c>
      <c r="Q1637">
        <v>0.47910000000000003</v>
      </c>
      <c r="R1637">
        <v>2.3319000000000001</v>
      </c>
      <c r="T1637" t="s">
        <v>1096</v>
      </c>
      <c r="U1637">
        <v>1658.78</v>
      </c>
      <c r="V1637">
        <v>6.6433392615537299</v>
      </c>
      <c r="W1637">
        <v>11.439500000000001</v>
      </c>
      <c r="Y1637" s="1">
        <v>41394</v>
      </c>
      <c r="Z1637">
        <v>361.875</v>
      </c>
      <c r="AB1637" s="1">
        <v>41457</v>
      </c>
      <c r="AC1637">
        <v>22.25</v>
      </c>
    </row>
    <row r="1638" spans="2:29" x14ac:dyDescent="0.45">
      <c r="B1638" s="1">
        <v>41417</v>
      </c>
      <c r="C1638">
        <v>4.63</v>
      </c>
      <c r="E1638" s="1">
        <v>41480</v>
      </c>
      <c r="F1638">
        <v>97.506500000000003</v>
      </c>
      <c r="H1638" t="s">
        <v>1151</v>
      </c>
      <c r="I1638">
        <v>2.7705000000000002</v>
      </c>
      <c r="J1638">
        <v>0.42966993145902099</v>
      </c>
      <c r="L1638" s="1">
        <v>41409</v>
      </c>
      <c r="M1638">
        <v>12.81</v>
      </c>
      <c r="O1638" s="1">
        <v>41488</v>
      </c>
      <c r="P1638">
        <v>2.7717000000000001</v>
      </c>
      <c r="Q1638">
        <v>0.46850000000000003</v>
      </c>
      <c r="R1638">
        <v>2.3031999999999999</v>
      </c>
      <c r="T1638" t="s">
        <v>1095</v>
      </c>
      <c r="U1638">
        <v>1650.34</v>
      </c>
      <c r="V1638">
        <v>9.54708374937751</v>
      </c>
      <c r="W1638">
        <v>11.4321</v>
      </c>
      <c r="Y1638" s="1">
        <v>41393</v>
      </c>
      <c r="Z1638">
        <v>370.51100000000002</v>
      </c>
      <c r="AB1638" s="1">
        <v>41456</v>
      </c>
      <c r="AC1638">
        <v>21.75</v>
      </c>
    </row>
    <row r="1639" spans="2:29" x14ac:dyDescent="0.45">
      <c r="B1639" s="1">
        <v>41416</v>
      </c>
      <c r="C1639">
        <v>4.53</v>
      </c>
      <c r="E1639" s="1">
        <v>41479</v>
      </c>
      <c r="F1639">
        <v>95.914000000000001</v>
      </c>
      <c r="H1639" t="s">
        <v>1150</v>
      </c>
      <c r="I1639">
        <v>2.802</v>
      </c>
      <c r="J1639">
        <v>0.32719260382838899</v>
      </c>
      <c r="L1639" s="1">
        <v>41408</v>
      </c>
      <c r="M1639">
        <v>12.77</v>
      </c>
      <c r="O1639" s="1">
        <v>41487</v>
      </c>
      <c r="P1639">
        <v>2.8944999999999999</v>
      </c>
      <c r="Q1639">
        <v>0.499</v>
      </c>
      <c r="R1639">
        <v>2.3955000000000002</v>
      </c>
      <c r="T1639" t="s">
        <v>1094</v>
      </c>
      <c r="U1639">
        <v>1633.77</v>
      </c>
      <c r="V1639">
        <v>6.1445521789626003</v>
      </c>
      <c r="W1639">
        <v>11.403700000000001</v>
      </c>
      <c r="Y1639" s="1">
        <v>41390</v>
      </c>
      <c r="Z1639">
        <v>382.31599999999997</v>
      </c>
      <c r="AB1639" s="1">
        <v>41453</v>
      </c>
      <c r="AC1639">
        <v>21</v>
      </c>
    </row>
    <row r="1640" spans="2:29" x14ac:dyDescent="0.45">
      <c r="B1640" s="1">
        <v>41415</v>
      </c>
      <c r="C1640">
        <v>4.29</v>
      </c>
      <c r="E1640" s="1">
        <v>41478</v>
      </c>
      <c r="F1640">
        <v>92.108000000000004</v>
      </c>
      <c r="H1640" t="s">
        <v>1149</v>
      </c>
      <c r="I1640">
        <v>2.7955000000000001</v>
      </c>
      <c r="J1640">
        <v>0.69064191155764898</v>
      </c>
      <c r="L1640" s="1">
        <v>41407</v>
      </c>
      <c r="M1640">
        <v>12.55</v>
      </c>
      <c r="O1640" s="1">
        <v>41486</v>
      </c>
      <c r="P1640">
        <v>2.7705000000000002</v>
      </c>
      <c r="Q1640">
        <v>0.47749999999999998</v>
      </c>
      <c r="R1640">
        <v>2.2930000000000001</v>
      </c>
      <c r="T1640" t="s">
        <v>1093</v>
      </c>
      <c r="U1640">
        <v>1633.7</v>
      </c>
      <c r="V1640">
        <v>6.6929818334370301</v>
      </c>
      <c r="W1640">
        <v>11.115399999999999</v>
      </c>
      <c r="Y1640" s="1">
        <v>41389</v>
      </c>
      <c r="Z1640">
        <v>383.74099999999999</v>
      </c>
      <c r="AB1640" s="1">
        <v>41452</v>
      </c>
      <c r="AC1640">
        <v>20.309999999999999</v>
      </c>
    </row>
    <row r="1641" spans="2:29" x14ac:dyDescent="0.45">
      <c r="B1641" s="1">
        <v>41414</v>
      </c>
      <c r="C1641">
        <v>4.41</v>
      </c>
      <c r="E1641" s="1">
        <v>41477</v>
      </c>
      <c r="F1641">
        <v>89.8</v>
      </c>
      <c r="H1641" t="s">
        <v>1148</v>
      </c>
      <c r="I1641">
        <v>2.7635000000000001</v>
      </c>
      <c r="J1641">
        <v>0.68318616301366697</v>
      </c>
      <c r="L1641" s="1">
        <v>41404</v>
      </c>
      <c r="M1641">
        <v>12.59</v>
      </c>
      <c r="O1641" s="1">
        <v>41485</v>
      </c>
      <c r="P1641">
        <v>2.802</v>
      </c>
      <c r="Q1641">
        <v>0.47799999999999998</v>
      </c>
      <c r="R1641">
        <v>2.3239999999999998</v>
      </c>
      <c r="T1641" t="s">
        <v>1092</v>
      </c>
      <c r="U1641">
        <v>1626.67</v>
      </c>
      <c r="V1641">
        <v>6.4003652345714199</v>
      </c>
      <c r="W1641">
        <v>11.323399999999999</v>
      </c>
      <c r="Y1641" s="1">
        <v>41388</v>
      </c>
      <c r="Z1641">
        <v>390.78699999999998</v>
      </c>
      <c r="AB1641" s="1">
        <v>41451</v>
      </c>
      <c r="AC1641">
        <v>21.56</v>
      </c>
    </row>
    <row r="1642" spans="2:29" x14ac:dyDescent="0.45">
      <c r="B1642" s="1">
        <v>41411</v>
      </c>
      <c r="C1642">
        <v>4.37</v>
      </c>
      <c r="E1642" s="1">
        <v>41474</v>
      </c>
      <c r="F1642">
        <v>91.358500000000006</v>
      </c>
      <c r="H1642" t="s">
        <v>1147</v>
      </c>
      <c r="I1642">
        <v>2.7719999999999998</v>
      </c>
      <c r="J1642">
        <v>0.659772372362877</v>
      </c>
      <c r="L1642" s="1">
        <v>41403</v>
      </c>
      <c r="M1642">
        <v>13.13</v>
      </c>
      <c r="O1642" s="1">
        <v>41484</v>
      </c>
      <c r="P1642">
        <v>2.7955000000000001</v>
      </c>
      <c r="Q1642">
        <v>0.47749999999999998</v>
      </c>
      <c r="R1642">
        <v>2.3180000000000001</v>
      </c>
      <c r="T1642" t="s">
        <v>1091</v>
      </c>
      <c r="U1642">
        <v>1632.69</v>
      </c>
      <c r="V1642">
        <v>5.8621002853017004</v>
      </c>
      <c r="W1642">
        <v>11.0448</v>
      </c>
      <c r="Y1642" s="1">
        <v>41387</v>
      </c>
      <c r="Z1642">
        <v>394.58800000000002</v>
      </c>
      <c r="AB1642" s="1">
        <v>41450</v>
      </c>
      <c r="AC1642">
        <v>22.25</v>
      </c>
    </row>
    <row r="1643" spans="2:29" x14ac:dyDescent="0.45">
      <c r="B1643" s="1">
        <v>41410</v>
      </c>
      <c r="C1643">
        <v>4.13</v>
      </c>
      <c r="E1643" s="1">
        <v>41473</v>
      </c>
      <c r="F1643">
        <v>94.275999999999996</v>
      </c>
      <c r="H1643" t="s">
        <v>1146</v>
      </c>
      <c r="I1643">
        <v>2.7850000000000001</v>
      </c>
      <c r="J1643">
        <v>0.80806456012705896</v>
      </c>
      <c r="L1643" s="1">
        <v>41402</v>
      </c>
      <c r="M1643">
        <v>12.66</v>
      </c>
      <c r="O1643" s="1">
        <v>41481</v>
      </c>
      <c r="P1643">
        <v>2.7635000000000001</v>
      </c>
      <c r="Q1643">
        <v>0.47349999999999998</v>
      </c>
      <c r="R1643">
        <v>2.29</v>
      </c>
      <c r="T1643" t="s">
        <v>1090</v>
      </c>
      <c r="U1643">
        <v>1625.96</v>
      </c>
      <c r="V1643">
        <v>6.3522043807045199</v>
      </c>
      <c r="W1643">
        <v>10.698700000000001</v>
      </c>
      <c r="Y1643" s="1">
        <v>41386</v>
      </c>
      <c r="Z1643">
        <v>400.34399999999999</v>
      </c>
      <c r="AB1643" s="1">
        <v>41449</v>
      </c>
      <c r="AC1643">
        <v>22.5</v>
      </c>
    </row>
    <row r="1644" spans="2:29" x14ac:dyDescent="0.45">
      <c r="B1644" s="1">
        <v>41409</v>
      </c>
      <c r="C1644">
        <v>4.37</v>
      </c>
      <c r="E1644" s="1">
        <v>41472</v>
      </c>
      <c r="F1644">
        <v>96.8</v>
      </c>
      <c r="H1644" t="s">
        <v>1145</v>
      </c>
      <c r="I1644">
        <v>2.706</v>
      </c>
      <c r="J1644">
        <v>0.53755774883573004</v>
      </c>
      <c r="L1644" s="1">
        <v>41401</v>
      </c>
      <c r="M1644">
        <v>12.83</v>
      </c>
      <c r="O1644" s="1">
        <v>41480</v>
      </c>
      <c r="P1644">
        <v>2.7719999999999998</v>
      </c>
      <c r="Q1644">
        <v>0.47710000000000002</v>
      </c>
      <c r="R1644">
        <v>2.2949000000000002</v>
      </c>
      <c r="T1644" t="s">
        <v>1089</v>
      </c>
      <c r="U1644">
        <v>1617.5</v>
      </c>
      <c r="V1644">
        <v>14.7243282282673</v>
      </c>
      <c r="W1644">
        <v>10.693199999999999</v>
      </c>
      <c r="Y1644" s="1">
        <v>41383</v>
      </c>
      <c r="Z1644">
        <v>407.26600000000002</v>
      </c>
      <c r="AB1644" s="1">
        <v>41446</v>
      </c>
      <c r="AC1644">
        <v>23</v>
      </c>
    </row>
    <row r="1645" spans="2:29" x14ac:dyDescent="0.45">
      <c r="B1645" s="1">
        <v>41408</v>
      </c>
      <c r="C1645">
        <v>4.29</v>
      </c>
      <c r="E1645" s="1">
        <v>41471</v>
      </c>
      <c r="F1645">
        <v>101.74299999999999</v>
      </c>
      <c r="H1645" t="s">
        <v>1144</v>
      </c>
      <c r="I1645">
        <v>2.6894999999999998</v>
      </c>
      <c r="J1645">
        <v>0.64646957907288405</v>
      </c>
      <c r="L1645" s="1">
        <v>41400</v>
      </c>
      <c r="M1645">
        <v>12.66</v>
      </c>
      <c r="O1645" s="1">
        <v>41479</v>
      </c>
      <c r="P1645">
        <v>2.7850000000000001</v>
      </c>
      <c r="Q1645">
        <v>0.50890000000000002</v>
      </c>
      <c r="R1645">
        <v>2.2761</v>
      </c>
      <c r="T1645" t="s">
        <v>1088</v>
      </c>
      <c r="U1645">
        <v>1614.42</v>
      </c>
      <c r="V1645">
        <v>14.6911557700346</v>
      </c>
      <c r="W1645">
        <v>10.802199999999999</v>
      </c>
      <c r="Y1645" s="1">
        <v>41382</v>
      </c>
      <c r="Z1645">
        <v>411.399</v>
      </c>
      <c r="AB1645" s="1">
        <v>41445</v>
      </c>
      <c r="AC1645">
        <v>22.69</v>
      </c>
    </row>
    <row r="1646" spans="2:29" x14ac:dyDescent="0.45">
      <c r="B1646" s="1">
        <v>41407</v>
      </c>
      <c r="C1646">
        <v>4.28</v>
      </c>
      <c r="E1646" s="1">
        <v>41470</v>
      </c>
      <c r="F1646">
        <v>102.893</v>
      </c>
      <c r="H1646" t="s">
        <v>1143</v>
      </c>
      <c r="I1646">
        <v>2.6905000000000001</v>
      </c>
      <c r="J1646">
        <v>0.63533455753642598</v>
      </c>
      <c r="L1646" s="1">
        <v>41397</v>
      </c>
      <c r="M1646">
        <v>12.85</v>
      </c>
      <c r="O1646" s="1">
        <v>41478</v>
      </c>
      <c r="P1646">
        <v>2.706</v>
      </c>
      <c r="Q1646">
        <v>0.48480000000000001</v>
      </c>
      <c r="R1646">
        <v>2.2212000000000001</v>
      </c>
      <c r="T1646" t="s">
        <v>1087</v>
      </c>
      <c r="U1646">
        <v>1597.59</v>
      </c>
      <c r="V1646">
        <v>13.466979503430601</v>
      </c>
      <c r="W1646">
        <v>11.393599999999999</v>
      </c>
      <c r="Y1646" s="1">
        <v>41381</v>
      </c>
      <c r="Z1646">
        <v>408.69600000000003</v>
      </c>
      <c r="AB1646" s="1">
        <v>41444</v>
      </c>
      <c r="AC1646">
        <v>20.75</v>
      </c>
    </row>
    <row r="1647" spans="2:29" x14ac:dyDescent="0.45">
      <c r="B1647" s="1">
        <v>41404</v>
      </c>
      <c r="C1647">
        <v>4.09</v>
      </c>
      <c r="E1647" s="1">
        <v>41467</v>
      </c>
      <c r="F1647">
        <v>105.1275</v>
      </c>
      <c r="H1647" t="s">
        <v>1142</v>
      </c>
      <c r="I1647">
        <v>2.7320000000000002</v>
      </c>
      <c r="J1647">
        <v>0.67194214780738704</v>
      </c>
      <c r="L1647" s="1">
        <v>41396</v>
      </c>
      <c r="M1647">
        <v>13.59</v>
      </c>
      <c r="O1647" s="1">
        <v>41477</v>
      </c>
      <c r="P1647">
        <v>2.6894999999999998</v>
      </c>
      <c r="Q1647">
        <v>0.47799999999999998</v>
      </c>
      <c r="R1647">
        <v>2.2115</v>
      </c>
      <c r="T1647" t="s">
        <v>1086</v>
      </c>
      <c r="U1647">
        <v>1582.7</v>
      </c>
      <c r="V1647">
        <v>11.3130893072991</v>
      </c>
      <c r="W1647">
        <v>12.3285</v>
      </c>
      <c r="Y1647" s="1">
        <v>41380</v>
      </c>
      <c r="Z1647">
        <v>398.62200000000001</v>
      </c>
      <c r="AB1647" s="1">
        <v>41443</v>
      </c>
      <c r="AC1647">
        <v>18.25</v>
      </c>
    </row>
    <row r="1648" spans="2:29" x14ac:dyDescent="0.45">
      <c r="B1648" s="1">
        <v>41403</v>
      </c>
      <c r="C1648">
        <v>3.8</v>
      </c>
      <c r="E1648" s="1">
        <v>41466</v>
      </c>
      <c r="F1648">
        <v>106.4435</v>
      </c>
      <c r="H1648" t="s">
        <v>1141</v>
      </c>
      <c r="I1648">
        <v>2.6949999999999998</v>
      </c>
      <c r="J1648">
        <v>0.52134721315708998</v>
      </c>
      <c r="L1648" s="1">
        <v>41395</v>
      </c>
      <c r="M1648">
        <v>14.49</v>
      </c>
      <c r="O1648" s="1">
        <v>41474</v>
      </c>
      <c r="P1648">
        <v>2.6905000000000001</v>
      </c>
      <c r="Q1648">
        <v>0.47399999999999998</v>
      </c>
      <c r="R1648">
        <v>2.2164999999999999</v>
      </c>
      <c r="T1648" t="s">
        <v>1085</v>
      </c>
      <c r="U1648">
        <v>1597.57</v>
      </c>
      <c r="V1648">
        <v>6.0393809065582102</v>
      </c>
      <c r="W1648">
        <v>11.4969</v>
      </c>
      <c r="Y1648" s="1">
        <v>41379</v>
      </c>
      <c r="Z1648">
        <v>415.57799999999997</v>
      </c>
      <c r="AB1648" s="1">
        <v>41442</v>
      </c>
      <c r="AC1648">
        <v>17.5</v>
      </c>
    </row>
    <row r="1649" spans="2:29" x14ac:dyDescent="0.45">
      <c r="B1649" s="1">
        <v>41402</v>
      </c>
      <c r="C1649">
        <v>3.82</v>
      </c>
      <c r="E1649" s="1">
        <v>41465</v>
      </c>
      <c r="F1649">
        <v>111.3005</v>
      </c>
      <c r="H1649" t="s">
        <v>1140</v>
      </c>
      <c r="I1649">
        <v>2.7450000000000001</v>
      </c>
      <c r="J1649">
        <v>0.51704891773731598</v>
      </c>
      <c r="L1649" s="1">
        <v>41394</v>
      </c>
      <c r="M1649">
        <v>13.52</v>
      </c>
      <c r="O1649" s="1">
        <v>41473</v>
      </c>
      <c r="P1649">
        <v>2.7320000000000002</v>
      </c>
      <c r="Q1649">
        <v>0.47960000000000003</v>
      </c>
      <c r="R1649">
        <v>2.2524000000000002</v>
      </c>
      <c r="T1649" t="s">
        <v>1084</v>
      </c>
      <c r="U1649">
        <v>1593.61</v>
      </c>
      <c r="V1649">
        <v>6.5186621982123798</v>
      </c>
      <c r="W1649">
        <v>11.452999999999999</v>
      </c>
      <c r="Y1649" s="1">
        <v>41376</v>
      </c>
      <c r="Z1649">
        <v>399.113</v>
      </c>
      <c r="AB1649" s="1">
        <v>41439</v>
      </c>
      <c r="AC1649">
        <v>17.75</v>
      </c>
    </row>
    <row r="1650" spans="2:29" x14ac:dyDescent="0.45">
      <c r="B1650" s="1">
        <v>41401</v>
      </c>
      <c r="C1650">
        <v>3.84</v>
      </c>
      <c r="E1650" s="1">
        <v>41464</v>
      </c>
      <c r="F1650">
        <v>112.55249999999999</v>
      </c>
      <c r="H1650" t="s">
        <v>1139</v>
      </c>
      <c r="I1650">
        <v>2.7545000000000002</v>
      </c>
      <c r="J1650">
        <v>0.49688194439591299</v>
      </c>
      <c r="L1650" s="1">
        <v>41393</v>
      </c>
      <c r="M1650">
        <v>13.71</v>
      </c>
      <c r="O1650" s="1">
        <v>41472</v>
      </c>
      <c r="P1650">
        <v>2.6949999999999998</v>
      </c>
      <c r="Q1650">
        <v>0.47499999999999998</v>
      </c>
      <c r="R1650">
        <v>2.2200000000000002</v>
      </c>
      <c r="T1650" t="s">
        <v>1083</v>
      </c>
      <c r="U1650">
        <v>1582.24</v>
      </c>
      <c r="V1650">
        <v>8.71566644099995</v>
      </c>
      <c r="W1650">
        <v>11.317500000000001</v>
      </c>
      <c r="Y1650" s="1">
        <v>41375</v>
      </c>
      <c r="Z1650">
        <v>399.39800000000002</v>
      </c>
      <c r="AB1650" s="1">
        <v>41438</v>
      </c>
      <c r="AC1650">
        <v>17.75</v>
      </c>
    </row>
    <row r="1651" spans="2:29" x14ac:dyDescent="0.45">
      <c r="B1651" s="1">
        <v>41400</v>
      </c>
      <c r="C1651">
        <v>3.95</v>
      </c>
      <c r="E1651" s="1">
        <v>41463</v>
      </c>
      <c r="F1651">
        <v>119.3265</v>
      </c>
      <c r="H1651" t="s">
        <v>1138</v>
      </c>
      <c r="I1651">
        <v>2.8054999999999999</v>
      </c>
      <c r="J1651">
        <v>0.42342846700081999</v>
      </c>
      <c r="L1651" s="1">
        <v>41390</v>
      </c>
      <c r="M1651">
        <v>13.61</v>
      </c>
      <c r="O1651" s="1">
        <v>41471</v>
      </c>
      <c r="P1651">
        <v>2.7450000000000001</v>
      </c>
      <c r="Q1651">
        <v>0.495</v>
      </c>
      <c r="R1651">
        <v>2.25</v>
      </c>
      <c r="T1651" t="s">
        <v>1082</v>
      </c>
      <c r="U1651">
        <v>1585.16</v>
      </c>
      <c r="V1651">
        <v>6.8768486198105503</v>
      </c>
      <c r="W1651">
        <v>11.6425</v>
      </c>
      <c r="Y1651" s="1">
        <v>41374</v>
      </c>
      <c r="Z1651">
        <v>404.87700000000001</v>
      </c>
      <c r="AB1651" s="1">
        <v>41437</v>
      </c>
      <c r="AC1651">
        <v>19.5</v>
      </c>
    </row>
    <row r="1652" spans="2:29" x14ac:dyDescent="0.45">
      <c r="B1652" s="1">
        <v>41397</v>
      </c>
      <c r="C1652">
        <v>3.88</v>
      </c>
      <c r="E1652" s="1">
        <v>41460</v>
      </c>
      <c r="F1652">
        <v>122.6035</v>
      </c>
      <c r="H1652" t="s">
        <v>1137</v>
      </c>
      <c r="I1652">
        <v>2.7905000000000002</v>
      </c>
      <c r="J1652">
        <v>0.68443376840519699</v>
      </c>
      <c r="L1652" s="1">
        <v>41389</v>
      </c>
      <c r="M1652">
        <v>13.62</v>
      </c>
      <c r="O1652" s="1">
        <v>41470</v>
      </c>
      <c r="P1652">
        <v>2.7545000000000002</v>
      </c>
      <c r="Q1652">
        <v>0.51</v>
      </c>
      <c r="R1652">
        <v>2.2444999999999999</v>
      </c>
      <c r="T1652" t="s">
        <v>1081</v>
      </c>
      <c r="U1652">
        <v>1578.79</v>
      </c>
      <c r="V1652">
        <v>7.4872628102960501</v>
      </c>
      <c r="W1652">
        <v>11.348100000000001</v>
      </c>
      <c r="Y1652" s="1">
        <v>41373</v>
      </c>
      <c r="Z1652">
        <v>413.03199999999998</v>
      </c>
      <c r="AB1652" s="1">
        <v>41436</v>
      </c>
      <c r="AC1652">
        <v>19.75</v>
      </c>
    </row>
    <row r="1653" spans="2:29" x14ac:dyDescent="0.45">
      <c r="B1653" s="1">
        <v>41396</v>
      </c>
      <c r="C1653">
        <v>3.76</v>
      </c>
      <c r="E1653" s="1">
        <v>41459</v>
      </c>
      <c r="F1653">
        <v>111.51</v>
      </c>
      <c r="H1653" t="s">
        <v>1136</v>
      </c>
      <c r="I1653">
        <v>2.8395000000000001</v>
      </c>
      <c r="J1653">
        <v>2.6029098300427802</v>
      </c>
      <c r="L1653" s="1">
        <v>41388</v>
      </c>
      <c r="M1653">
        <v>13.61</v>
      </c>
      <c r="O1653" s="1">
        <v>41467</v>
      </c>
      <c r="P1653">
        <v>2.8054999999999999</v>
      </c>
      <c r="Q1653">
        <v>0.52700000000000002</v>
      </c>
      <c r="R1653">
        <v>2.2785000000000002</v>
      </c>
      <c r="T1653" t="s">
        <v>1080</v>
      </c>
      <c r="U1653">
        <v>1578.78</v>
      </c>
      <c r="V1653">
        <v>12.4468466782349</v>
      </c>
      <c r="W1653">
        <v>11.2423</v>
      </c>
      <c r="Y1653" s="1">
        <v>41372</v>
      </c>
      <c r="Z1653">
        <v>415.17599999999999</v>
      </c>
      <c r="AB1653" s="1">
        <v>41435</v>
      </c>
      <c r="AC1653">
        <v>20.75</v>
      </c>
    </row>
    <row r="1654" spans="2:29" x14ac:dyDescent="0.45">
      <c r="B1654" s="1">
        <v>41395</v>
      </c>
      <c r="C1654">
        <v>3.73</v>
      </c>
      <c r="E1654" s="1">
        <v>41458</v>
      </c>
      <c r="F1654">
        <v>112.70650000000001</v>
      </c>
      <c r="H1654" t="s">
        <v>1135</v>
      </c>
      <c r="I1654">
        <v>2.8614999999999999</v>
      </c>
      <c r="J1654">
        <v>2.5597086422742201</v>
      </c>
      <c r="L1654" s="1">
        <v>41387</v>
      </c>
      <c r="M1654">
        <v>13.48</v>
      </c>
      <c r="O1654" s="1">
        <v>41466</v>
      </c>
      <c r="P1654">
        <v>2.7905000000000002</v>
      </c>
      <c r="Q1654">
        <v>0.49819999999999998</v>
      </c>
      <c r="R1654">
        <v>2.2923</v>
      </c>
      <c r="T1654" t="s">
        <v>1079</v>
      </c>
      <c r="U1654">
        <v>1562.5</v>
      </c>
      <c r="V1654">
        <v>17.1126028830721</v>
      </c>
      <c r="W1654">
        <v>12.0311</v>
      </c>
      <c r="Y1654" s="1">
        <v>41369</v>
      </c>
      <c r="Z1654">
        <v>424.096</v>
      </c>
      <c r="AB1654" s="1">
        <v>41432</v>
      </c>
      <c r="AC1654">
        <v>19.5</v>
      </c>
    </row>
    <row r="1655" spans="2:29" x14ac:dyDescent="0.45">
      <c r="B1655" s="1">
        <v>41394</v>
      </c>
      <c r="C1655">
        <v>3.74</v>
      </c>
      <c r="E1655" s="1">
        <v>41457</v>
      </c>
      <c r="F1655">
        <v>110.9235</v>
      </c>
      <c r="H1655" t="s">
        <v>1134</v>
      </c>
      <c r="I1655">
        <v>2.8824999999999998</v>
      </c>
      <c r="J1655">
        <v>2.4970481740113399</v>
      </c>
      <c r="L1655" s="1">
        <v>41386</v>
      </c>
      <c r="M1655">
        <v>14.39</v>
      </c>
      <c r="O1655" s="1">
        <v>41465</v>
      </c>
      <c r="P1655">
        <v>2.8395000000000001</v>
      </c>
      <c r="Q1655">
        <v>0.51639999999999997</v>
      </c>
      <c r="R1655">
        <v>2.3231000000000002</v>
      </c>
      <c r="T1655" t="s">
        <v>1078</v>
      </c>
      <c r="U1655">
        <v>1555.25</v>
      </c>
      <c r="V1655">
        <v>21.472632059934099</v>
      </c>
      <c r="W1655">
        <v>12.498799999999999</v>
      </c>
      <c r="Y1655" s="1">
        <v>41368</v>
      </c>
      <c r="Z1655">
        <v>426.84100000000001</v>
      </c>
      <c r="AB1655" s="1">
        <v>41431</v>
      </c>
      <c r="AC1655">
        <v>19.25</v>
      </c>
    </row>
    <row r="1656" spans="2:29" x14ac:dyDescent="0.45">
      <c r="B1656" s="1">
        <v>41393</v>
      </c>
      <c r="C1656">
        <v>3.72</v>
      </c>
      <c r="E1656" s="1">
        <v>41456</v>
      </c>
      <c r="F1656">
        <v>111.3155</v>
      </c>
      <c r="H1656" t="s">
        <v>1133</v>
      </c>
      <c r="I1656">
        <v>2.9940000000000002</v>
      </c>
      <c r="J1656">
        <v>1.9997920725248799</v>
      </c>
      <c r="L1656" s="1">
        <v>41383</v>
      </c>
      <c r="M1656">
        <v>14.97</v>
      </c>
      <c r="O1656" s="1">
        <v>41464</v>
      </c>
      <c r="P1656">
        <v>2.8614999999999999</v>
      </c>
      <c r="Q1656">
        <v>0.53600000000000003</v>
      </c>
      <c r="R1656">
        <v>2.3254999999999999</v>
      </c>
      <c r="T1656" t="s">
        <v>1077</v>
      </c>
      <c r="U1656">
        <v>1541.61</v>
      </c>
      <c r="V1656">
        <v>25.7882007707986</v>
      </c>
      <c r="W1656">
        <v>14.7773</v>
      </c>
      <c r="Y1656" s="1">
        <v>41367</v>
      </c>
      <c r="Z1656">
        <v>428.9</v>
      </c>
      <c r="AB1656" s="1">
        <v>41430</v>
      </c>
      <c r="AC1656">
        <v>19.25</v>
      </c>
    </row>
    <row r="1657" spans="2:29" x14ac:dyDescent="0.45">
      <c r="B1657" s="1">
        <v>41390</v>
      </c>
      <c r="C1657">
        <v>3.74</v>
      </c>
      <c r="E1657" s="1">
        <v>41453</v>
      </c>
      <c r="F1657">
        <v>108.7855</v>
      </c>
      <c r="H1657" t="s">
        <v>1132</v>
      </c>
      <c r="I1657">
        <v>2.734</v>
      </c>
      <c r="J1657">
        <v>0.219563961827376</v>
      </c>
      <c r="L1657" s="1">
        <v>41382</v>
      </c>
      <c r="M1657">
        <v>17.559999999999999</v>
      </c>
      <c r="O1657" s="1">
        <v>41463</v>
      </c>
      <c r="P1657">
        <v>2.8824999999999998</v>
      </c>
      <c r="Q1657">
        <v>0.53910000000000002</v>
      </c>
      <c r="R1657">
        <v>2.3433999999999999</v>
      </c>
      <c r="T1657" t="s">
        <v>1076</v>
      </c>
      <c r="U1657">
        <v>1552.01</v>
      </c>
      <c r="V1657">
        <v>26.083793739413402</v>
      </c>
      <c r="W1657">
        <v>13.777100000000001</v>
      </c>
      <c r="Y1657" s="1">
        <v>41366</v>
      </c>
      <c r="Z1657">
        <v>424.11500000000001</v>
      </c>
      <c r="AB1657" s="1">
        <v>41429</v>
      </c>
      <c r="AC1657">
        <v>19.5</v>
      </c>
    </row>
    <row r="1658" spans="2:29" x14ac:dyDescent="0.45">
      <c r="B1658" s="1">
        <v>41389</v>
      </c>
      <c r="C1658">
        <v>3.82</v>
      </c>
      <c r="E1658" s="1">
        <v>41452</v>
      </c>
      <c r="F1658">
        <v>108.262</v>
      </c>
      <c r="H1658" t="s">
        <v>1131</v>
      </c>
      <c r="I1658">
        <v>2.7185000000000001</v>
      </c>
      <c r="J1658">
        <v>0.244927710423574</v>
      </c>
      <c r="L1658" s="1">
        <v>41381</v>
      </c>
      <c r="M1658">
        <v>16.510000000000002</v>
      </c>
      <c r="O1658" s="1">
        <v>41460</v>
      </c>
      <c r="P1658">
        <v>2.9940000000000002</v>
      </c>
      <c r="Q1658">
        <v>0.58499999999999996</v>
      </c>
      <c r="R1658">
        <v>2.4089999999999998</v>
      </c>
      <c r="T1658" t="s">
        <v>1075</v>
      </c>
      <c r="U1658">
        <v>1574.57</v>
      </c>
      <c r="V1658">
        <v>25.409219242210199</v>
      </c>
      <c r="W1658">
        <v>11.8042</v>
      </c>
      <c r="Y1658" s="1">
        <v>41365</v>
      </c>
      <c r="Z1658">
        <v>428.25700000000001</v>
      </c>
      <c r="AB1658" s="1">
        <v>41428</v>
      </c>
      <c r="AC1658">
        <v>18.25</v>
      </c>
    </row>
    <row r="1659" spans="2:29" x14ac:dyDescent="0.45">
      <c r="B1659" s="1">
        <v>41388</v>
      </c>
      <c r="C1659">
        <v>3.75</v>
      </c>
      <c r="E1659" s="1">
        <v>41451</v>
      </c>
      <c r="F1659">
        <v>114.13500000000001</v>
      </c>
      <c r="H1659" t="s">
        <v>1130</v>
      </c>
      <c r="I1659">
        <v>2.6930000000000001</v>
      </c>
      <c r="J1659">
        <v>0.69821200218844703</v>
      </c>
      <c r="L1659" s="1">
        <v>41380</v>
      </c>
      <c r="M1659">
        <v>13.96</v>
      </c>
      <c r="O1659" s="1">
        <v>41459</v>
      </c>
      <c r="P1659">
        <v>2.734</v>
      </c>
      <c r="Q1659">
        <v>0.52200000000000002</v>
      </c>
      <c r="R1659">
        <v>2.2120000000000002</v>
      </c>
      <c r="T1659" t="s">
        <v>1074</v>
      </c>
      <c r="U1659">
        <v>1552.36</v>
      </c>
      <c r="V1659">
        <v>24.278724152410302</v>
      </c>
      <c r="W1659">
        <v>13.616199999999999</v>
      </c>
      <c r="Y1659" s="1">
        <v>41361</v>
      </c>
      <c r="Z1659">
        <v>429.73399999999998</v>
      </c>
      <c r="AB1659" s="1">
        <v>41425</v>
      </c>
      <c r="AC1659">
        <v>17.5</v>
      </c>
    </row>
    <row r="1660" spans="2:29" x14ac:dyDescent="0.45">
      <c r="B1660" s="1">
        <v>41387</v>
      </c>
      <c r="C1660">
        <v>3.85</v>
      </c>
      <c r="E1660" s="1">
        <v>41450</v>
      </c>
      <c r="F1660">
        <v>117.294</v>
      </c>
      <c r="H1660" t="s">
        <v>1129</v>
      </c>
      <c r="I1660">
        <v>2.6949999999999998</v>
      </c>
      <c r="J1660">
        <v>0.84970485071778501</v>
      </c>
      <c r="L1660" s="1">
        <v>41379</v>
      </c>
      <c r="M1660">
        <v>17.27</v>
      </c>
      <c r="O1660" s="1">
        <v>41458</v>
      </c>
      <c r="P1660">
        <v>2.7185000000000001</v>
      </c>
      <c r="Q1660">
        <v>0.55100000000000005</v>
      </c>
      <c r="R1660">
        <v>2.1675</v>
      </c>
      <c r="T1660" t="s">
        <v>1073</v>
      </c>
      <c r="U1660">
        <v>1588.85</v>
      </c>
      <c r="V1660">
        <v>9.8980672619532601</v>
      </c>
      <c r="W1660">
        <v>10.4756</v>
      </c>
      <c r="Y1660" s="1">
        <v>41360</v>
      </c>
      <c r="Z1660">
        <v>433.589</v>
      </c>
      <c r="AB1660" s="1">
        <v>41424</v>
      </c>
      <c r="AC1660">
        <v>16.75</v>
      </c>
    </row>
    <row r="1661" spans="2:29" x14ac:dyDescent="0.45">
      <c r="B1661" s="1">
        <v>41386</v>
      </c>
      <c r="C1661">
        <v>3.81</v>
      </c>
      <c r="E1661" s="1">
        <v>41449</v>
      </c>
      <c r="F1661">
        <v>118.5595</v>
      </c>
      <c r="H1661" t="s">
        <v>1128</v>
      </c>
      <c r="I1661">
        <v>2.6970000000000001</v>
      </c>
      <c r="J1661">
        <v>1.2027274559655401</v>
      </c>
      <c r="L1661" s="1">
        <v>41376</v>
      </c>
      <c r="M1661">
        <v>12.06</v>
      </c>
      <c r="O1661" s="1">
        <v>41457</v>
      </c>
      <c r="P1661">
        <v>2.6930000000000001</v>
      </c>
      <c r="Q1661">
        <v>0.52259999999999995</v>
      </c>
      <c r="R1661">
        <v>2.1703999999999999</v>
      </c>
      <c r="T1661" t="s">
        <v>1072</v>
      </c>
      <c r="U1661">
        <v>1593.37</v>
      </c>
      <c r="V1661">
        <v>6.5174916289948497</v>
      </c>
      <c r="W1661">
        <v>10.593500000000001</v>
      </c>
      <c r="Y1661" s="1">
        <v>41359</v>
      </c>
      <c r="Z1661">
        <v>394.09800000000001</v>
      </c>
      <c r="AB1661" s="1">
        <v>41423</v>
      </c>
      <c r="AC1661">
        <v>16</v>
      </c>
    </row>
    <row r="1662" spans="2:29" x14ac:dyDescent="0.45">
      <c r="B1662" s="1">
        <v>41383</v>
      </c>
      <c r="C1662">
        <v>3.87</v>
      </c>
      <c r="E1662" s="1">
        <v>41446</v>
      </c>
      <c r="F1662">
        <v>110.4055</v>
      </c>
      <c r="H1662" t="s">
        <v>1127</v>
      </c>
      <c r="I1662">
        <v>2.6739999999999999</v>
      </c>
      <c r="J1662">
        <v>1.1521226786530401</v>
      </c>
      <c r="L1662" s="1">
        <v>41375</v>
      </c>
      <c r="M1662">
        <v>12.24</v>
      </c>
      <c r="O1662" s="1">
        <v>41456</v>
      </c>
      <c r="P1662">
        <v>2.6949999999999998</v>
      </c>
      <c r="Q1662">
        <v>0.51739999999999997</v>
      </c>
      <c r="R1662">
        <v>2.1776</v>
      </c>
      <c r="T1662" t="s">
        <v>1071</v>
      </c>
      <c r="U1662">
        <v>1587.73</v>
      </c>
      <c r="V1662">
        <v>10.9985423537897</v>
      </c>
      <c r="W1662">
        <v>10.7393</v>
      </c>
      <c r="Y1662" s="1">
        <v>41358</v>
      </c>
      <c r="Z1662">
        <v>400.31099999999998</v>
      </c>
      <c r="AB1662" s="1">
        <v>41422</v>
      </c>
      <c r="AC1662">
        <v>16.690000000000001</v>
      </c>
    </row>
    <row r="1663" spans="2:29" x14ac:dyDescent="0.45">
      <c r="B1663" s="1">
        <v>41382</v>
      </c>
      <c r="C1663">
        <v>3.82</v>
      </c>
      <c r="E1663" s="1">
        <v>41445</v>
      </c>
      <c r="F1663">
        <v>105.29</v>
      </c>
      <c r="H1663" t="s">
        <v>1126</v>
      </c>
      <c r="I1663">
        <v>2.7509999999999999</v>
      </c>
      <c r="J1663">
        <v>1.3985325642734701</v>
      </c>
      <c r="L1663" s="1">
        <v>41374</v>
      </c>
      <c r="M1663">
        <v>12.36</v>
      </c>
      <c r="O1663" s="1">
        <v>41453</v>
      </c>
      <c r="P1663">
        <v>2.6970000000000001</v>
      </c>
      <c r="Q1663">
        <v>0.51100000000000001</v>
      </c>
      <c r="R1663">
        <v>2.1859999999999999</v>
      </c>
      <c r="T1663" t="s">
        <v>1070</v>
      </c>
      <c r="U1663">
        <v>1568.61</v>
      </c>
      <c r="V1663">
        <v>7.4480711258475303</v>
      </c>
      <c r="W1663">
        <v>10.724600000000001</v>
      </c>
      <c r="Y1663" s="1">
        <v>41355</v>
      </c>
      <c r="Z1663">
        <v>396.86599999999999</v>
      </c>
      <c r="AB1663" s="1">
        <v>41418</v>
      </c>
      <c r="AC1663">
        <v>15.06</v>
      </c>
    </row>
    <row r="1664" spans="2:29" x14ac:dyDescent="0.45">
      <c r="B1664" s="1">
        <v>41381</v>
      </c>
      <c r="C1664">
        <v>4.49</v>
      </c>
      <c r="E1664" s="1">
        <v>41444</v>
      </c>
      <c r="F1664">
        <v>96.049000000000007</v>
      </c>
      <c r="H1664" t="s">
        <v>1125</v>
      </c>
      <c r="I1664">
        <v>2.8319999999999999</v>
      </c>
      <c r="J1664">
        <v>0.79391409065045304</v>
      </c>
      <c r="L1664" s="1">
        <v>41373</v>
      </c>
      <c r="M1664">
        <v>12.84</v>
      </c>
      <c r="O1664" s="1">
        <v>41452</v>
      </c>
      <c r="P1664">
        <v>2.6739999999999999</v>
      </c>
      <c r="Q1664">
        <v>0.50560000000000005</v>
      </c>
      <c r="R1664">
        <v>2.1684000000000001</v>
      </c>
      <c r="T1664" t="s">
        <v>1069</v>
      </c>
      <c r="U1664">
        <v>1563.07</v>
      </c>
      <c r="V1664">
        <v>12.541213489843599</v>
      </c>
      <c r="W1664">
        <v>11.4855</v>
      </c>
      <c r="Y1664" s="1">
        <v>41354</v>
      </c>
      <c r="Z1664">
        <v>404.91699999999997</v>
      </c>
      <c r="AB1664" s="1">
        <v>41417</v>
      </c>
      <c r="AC1664">
        <v>13.81</v>
      </c>
    </row>
    <row r="1665" spans="2:29" x14ac:dyDescent="0.45">
      <c r="B1665" s="1">
        <v>41380</v>
      </c>
      <c r="C1665">
        <v>3.84</v>
      </c>
      <c r="E1665" s="1">
        <v>41443</v>
      </c>
      <c r="F1665">
        <v>88.495500000000007</v>
      </c>
      <c r="H1665" t="s">
        <v>1124</v>
      </c>
      <c r="I1665">
        <v>2.7629999999999999</v>
      </c>
      <c r="J1665">
        <v>1.28813544189525</v>
      </c>
      <c r="L1665" s="1">
        <v>41372</v>
      </c>
      <c r="M1665">
        <v>13.19</v>
      </c>
      <c r="O1665" s="1">
        <v>41451</v>
      </c>
      <c r="P1665">
        <v>2.7509999999999999</v>
      </c>
      <c r="Q1665">
        <v>0.53349999999999997</v>
      </c>
      <c r="R1665">
        <v>2.2174999999999998</v>
      </c>
      <c r="T1665" t="s">
        <v>1068</v>
      </c>
      <c r="U1665">
        <v>1553.28</v>
      </c>
      <c r="V1665">
        <v>11.9845649400801</v>
      </c>
      <c r="W1665">
        <v>12.278499999999999</v>
      </c>
      <c r="Y1665" s="1">
        <v>41353</v>
      </c>
      <c r="Z1665">
        <v>393.81700000000001</v>
      </c>
      <c r="AB1665" s="1">
        <v>41416</v>
      </c>
      <c r="AC1665">
        <v>13</v>
      </c>
    </row>
    <row r="1666" spans="2:29" x14ac:dyDescent="0.45">
      <c r="B1666" s="1">
        <v>41379</v>
      </c>
      <c r="C1666">
        <v>3.82</v>
      </c>
      <c r="E1666" s="1">
        <v>41442</v>
      </c>
      <c r="F1666">
        <v>87.378</v>
      </c>
      <c r="H1666" t="s">
        <v>1123</v>
      </c>
      <c r="I1666">
        <v>2.762</v>
      </c>
      <c r="J1666">
        <v>1.2233463328101299</v>
      </c>
      <c r="L1666" s="1">
        <v>41369</v>
      </c>
      <c r="M1666">
        <v>13.92</v>
      </c>
      <c r="O1666" s="1">
        <v>41450</v>
      </c>
      <c r="P1666">
        <v>2.8319999999999999</v>
      </c>
      <c r="Q1666">
        <v>0.58350000000000002</v>
      </c>
      <c r="R1666">
        <v>2.2484999999999999</v>
      </c>
      <c r="T1666" t="s">
        <v>1067</v>
      </c>
      <c r="U1666">
        <v>1559.98</v>
      </c>
      <c r="V1666">
        <v>12.0227220581443</v>
      </c>
      <c r="W1666">
        <v>12.0221</v>
      </c>
      <c r="Y1666" s="1">
        <v>41352</v>
      </c>
      <c r="Z1666">
        <v>402.10399999999998</v>
      </c>
      <c r="AB1666" s="1">
        <v>41415</v>
      </c>
      <c r="AC1666">
        <v>12.5</v>
      </c>
    </row>
    <row r="1667" spans="2:29" x14ac:dyDescent="0.45">
      <c r="B1667" s="1">
        <v>41376</v>
      </c>
      <c r="C1667">
        <v>3.82</v>
      </c>
      <c r="E1667" s="1">
        <v>41439</v>
      </c>
      <c r="F1667">
        <v>86.033500000000004</v>
      </c>
      <c r="H1667" t="s">
        <v>1122</v>
      </c>
      <c r="I1667">
        <v>2.6429999999999998</v>
      </c>
      <c r="J1667">
        <v>1.2630155712948801</v>
      </c>
      <c r="L1667" s="1">
        <v>41368</v>
      </c>
      <c r="M1667">
        <v>13.89</v>
      </c>
      <c r="O1667" s="1">
        <v>41449</v>
      </c>
      <c r="P1667">
        <v>2.7629999999999999</v>
      </c>
      <c r="Q1667">
        <v>0.57950000000000002</v>
      </c>
      <c r="R1667">
        <v>2.1835</v>
      </c>
      <c r="T1667" t="s">
        <v>1066</v>
      </c>
      <c r="U1667">
        <v>1553.69</v>
      </c>
      <c r="V1667">
        <v>12.0259754738184</v>
      </c>
      <c r="W1667">
        <v>11.960800000000001</v>
      </c>
      <c r="Y1667" s="1">
        <v>41351</v>
      </c>
      <c r="Z1667">
        <v>397.77199999999999</v>
      </c>
      <c r="AB1667" s="1">
        <v>41414</v>
      </c>
      <c r="AC1667">
        <v>13.25</v>
      </c>
    </row>
    <row r="1668" spans="2:29" x14ac:dyDescent="0.45">
      <c r="B1668" s="1">
        <v>41375</v>
      </c>
      <c r="C1668">
        <v>4.05</v>
      </c>
      <c r="E1668" s="1">
        <v>41438</v>
      </c>
      <c r="F1668">
        <v>88.966999999999999</v>
      </c>
      <c r="H1668" t="s">
        <v>1121</v>
      </c>
      <c r="I1668">
        <v>2.5615000000000001</v>
      </c>
      <c r="J1668">
        <v>1.5135784034312001</v>
      </c>
      <c r="L1668" s="1">
        <v>41367</v>
      </c>
      <c r="M1668">
        <v>14.21</v>
      </c>
      <c r="O1668" s="1">
        <v>41446</v>
      </c>
      <c r="P1668">
        <v>2.762</v>
      </c>
      <c r="Q1668">
        <v>0.56520000000000004</v>
      </c>
      <c r="R1668">
        <v>2.1968000000000001</v>
      </c>
      <c r="T1668" t="s">
        <v>1065</v>
      </c>
      <c r="U1668">
        <v>1570.25</v>
      </c>
      <c r="V1668">
        <v>7.1615812623426196</v>
      </c>
      <c r="W1668">
        <v>10.900600000000001</v>
      </c>
      <c r="Y1668" s="1">
        <v>41348</v>
      </c>
      <c r="Z1668">
        <v>392.80599999999998</v>
      </c>
      <c r="AB1668" s="1">
        <v>41411</v>
      </c>
      <c r="AC1668">
        <v>13.5</v>
      </c>
    </row>
    <row r="1669" spans="2:29" x14ac:dyDescent="0.45">
      <c r="B1669" s="1">
        <v>41374</v>
      </c>
      <c r="C1669">
        <v>4.05</v>
      </c>
      <c r="E1669" s="1">
        <v>41437</v>
      </c>
      <c r="F1669">
        <v>89.674999999999997</v>
      </c>
      <c r="H1669" t="s">
        <v>1120</v>
      </c>
      <c r="I1669">
        <v>2.3685</v>
      </c>
      <c r="J1669">
        <v>0.99782179437680096</v>
      </c>
      <c r="L1669" s="1">
        <v>41366</v>
      </c>
      <c r="M1669">
        <v>12.78</v>
      </c>
      <c r="O1669" s="1">
        <v>41445</v>
      </c>
      <c r="P1669">
        <v>2.6429999999999998</v>
      </c>
      <c r="Q1669">
        <v>0.50880000000000003</v>
      </c>
      <c r="R1669">
        <v>2.1341999999999999</v>
      </c>
      <c r="T1669" t="s">
        <v>1064</v>
      </c>
      <c r="U1669">
        <v>1562.17</v>
      </c>
      <c r="V1669">
        <v>8.6157406325462205</v>
      </c>
      <c r="W1669">
        <v>11.72</v>
      </c>
      <c r="Y1669" s="1">
        <v>41347</v>
      </c>
      <c r="Z1669">
        <v>388.541</v>
      </c>
      <c r="AB1669" s="1">
        <v>41410</v>
      </c>
      <c r="AC1669">
        <v>12.75</v>
      </c>
    </row>
    <row r="1670" spans="2:29" x14ac:dyDescent="0.45">
      <c r="B1670" s="1">
        <v>41373</v>
      </c>
      <c r="C1670">
        <v>3.95</v>
      </c>
      <c r="E1670" s="1">
        <v>41436</v>
      </c>
      <c r="F1670">
        <v>90.206000000000003</v>
      </c>
      <c r="H1670" t="s">
        <v>1119</v>
      </c>
      <c r="I1670">
        <v>2.3574999999999999</v>
      </c>
      <c r="J1670">
        <v>1.0801519954771801</v>
      </c>
      <c r="L1670" s="1">
        <v>41365</v>
      </c>
      <c r="M1670">
        <v>13.58</v>
      </c>
      <c r="O1670" s="1">
        <v>41444</v>
      </c>
      <c r="P1670">
        <v>2.5615000000000001</v>
      </c>
      <c r="Q1670">
        <v>0.47270000000000001</v>
      </c>
      <c r="R1670">
        <v>2.0888</v>
      </c>
      <c r="T1670" t="s">
        <v>1062</v>
      </c>
      <c r="U1670">
        <v>1569.19</v>
      </c>
      <c r="V1670">
        <v>7.9315429193959801</v>
      </c>
      <c r="W1670">
        <v>10.7075</v>
      </c>
      <c r="Y1670" s="1">
        <v>41346</v>
      </c>
      <c r="Z1670">
        <v>395.07499999999999</v>
      </c>
      <c r="AB1670" s="1">
        <v>41409</v>
      </c>
      <c r="AC1670">
        <v>13.5</v>
      </c>
    </row>
    <row r="1671" spans="2:29" x14ac:dyDescent="0.45">
      <c r="B1671" s="1">
        <v>41372</v>
      </c>
      <c r="C1671">
        <v>4.2699999999999996</v>
      </c>
      <c r="E1671" s="1">
        <v>41435</v>
      </c>
      <c r="F1671">
        <v>89.435500000000005</v>
      </c>
      <c r="H1671" t="s">
        <v>1118</v>
      </c>
      <c r="I1671">
        <v>2.3079999999999998</v>
      </c>
      <c r="J1671">
        <v>0.89766340202401995</v>
      </c>
      <c r="L1671" s="1">
        <v>41361</v>
      </c>
      <c r="M1671">
        <v>12.7</v>
      </c>
      <c r="O1671" s="1">
        <v>41443</v>
      </c>
      <c r="P1671">
        <v>2.3685</v>
      </c>
      <c r="Q1671">
        <v>0.4239</v>
      </c>
      <c r="R1671">
        <v>1.9446000000000001</v>
      </c>
      <c r="T1671" t="s">
        <v>1061</v>
      </c>
      <c r="U1671">
        <v>1562.85</v>
      </c>
      <c r="V1671">
        <v>8.9632553156069594</v>
      </c>
      <c r="W1671">
        <v>10.905900000000001</v>
      </c>
      <c r="Y1671" s="1">
        <v>41345</v>
      </c>
      <c r="Z1671">
        <v>399.471</v>
      </c>
      <c r="AB1671" s="1">
        <v>41408</v>
      </c>
      <c r="AC1671">
        <v>14.19</v>
      </c>
    </row>
    <row r="1672" spans="2:29" x14ac:dyDescent="0.45">
      <c r="B1672" s="1">
        <v>41369</v>
      </c>
      <c r="C1672">
        <v>4.0199999999999996</v>
      </c>
      <c r="E1672" s="1">
        <v>41432</v>
      </c>
      <c r="F1672">
        <v>86.186999999999998</v>
      </c>
      <c r="H1672" t="s">
        <v>1117</v>
      </c>
      <c r="I1672">
        <v>2.327</v>
      </c>
      <c r="J1672">
        <v>1.10619543179916</v>
      </c>
      <c r="L1672" s="1">
        <v>41360</v>
      </c>
      <c r="M1672">
        <v>13.15</v>
      </c>
      <c r="O1672" s="1">
        <v>41442</v>
      </c>
      <c r="P1672">
        <v>2.3574999999999999</v>
      </c>
      <c r="Q1672">
        <v>0.42630000000000001</v>
      </c>
      <c r="R1672">
        <v>1.9312</v>
      </c>
      <c r="T1672" t="s">
        <v>1060</v>
      </c>
      <c r="U1672">
        <v>1563.77</v>
      </c>
      <c r="V1672">
        <v>12.797790812464999</v>
      </c>
      <c r="W1672">
        <v>10.642300000000001</v>
      </c>
      <c r="Y1672" s="1">
        <v>41344</v>
      </c>
      <c r="Z1672">
        <v>398.78199999999998</v>
      </c>
      <c r="AB1672" s="1">
        <v>41407</v>
      </c>
      <c r="AC1672">
        <v>14.25</v>
      </c>
    </row>
    <row r="1673" spans="2:29" x14ac:dyDescent="0.45">
      <c r="B1673" s="1">
        <v>41368</v>
      </c>
      <c r="C1673">
        <v>4.2300000000000004</v>
      </c>
      <c r="E1673" s="1">
        <v>41431</v>
      </c>
      <c r="F1673">
        <v>88.185000000000002</v>
      </c>
      <c r="H1673" t="s">
        <v>1116</v>
      </c>
      <c r="I1673">
        <v>2.4235000000000002</v>
      </c>
      <c r="J1673">
        <v>0.87908769945513998</v>
      </c>
      <c r="L1673" s="1">
        <v>41359</v>
      </c>
      <c r="M1673">
        <v>12.77</v>
      </c>
      <c r="O1673" s="1">
        <v>41439</v>
      </c>
      <c r="P1673">
        <v>2.3079999999999998</v>
      </c>
      <c r="Q1673">
        <v>0.43049999999999999</v>
      </c>
      <c r="R1673">
        <v>1.8774999999999999</v>
      </c>
      <c r="T1673" t="s">
        <v>1059</v>
      </c>
      <c r="U1673">
        <v>1551.69</v>
      </c>
      <c r="V1673">
        <v>12.310291331206701</v>
      </c>
      <c r="W1673">
        <v>12.045999999999999</v>
      </c>
      <c r="Y1673" s="1">
        <v>41341</v>
      </c>
      <c r="Z1673">
        <v>405.505</v>
      </c>
      <c r="AB1673" s="1">
        <v>41404</v>
      </c>
      <c r="AC1673">
        <v>14.44</v>
      </c>
    </row>
    <row r="1674" spans="2:29" x14ac:dyDescent="0.45">
      <c r="B1674" s="1">
        <v>41367</v>
      </c>
      <c r="C1674">
        <v>4.1399999999999997</v>
      </c>
      <c r="E1674" s="1">
        <v>41430</v>
      </c>
      <c r="F1674">
        <v>87.1905</v>
      </c>
      <c r="H1674" t="s">
        <v>1115</v>
      </c>
      <c r="I1674">
        <v>2.3845000000000001</v>
      </c>
      <c r="J1674">
        <v>0.97012637492923004</v>
      </c>
      <c r="L1674" s="1">
        <v>41358</v>
      </c>
      <c r="M1674">
        <v>13.74</v>
      </c>
      <c r="O1674" s="1">
        <v>41438</v>
      </c>
      <c r="P1674">
        <v>2.327</v>
      </c>
      <c r="Q1674">
        <v>0.44440000000000002</v>
      </c>
      <c r="R1674">
        <v>1.8826000000000001</v>
      </c>
      <c r="T1674" t="s">
        <v>1058</v>
      </c>
      <c r="U1674">
        <v>1556.89</v>
      </c>
      <c r="V1674">
        <v>12.078731356941701</v>
      </c>
      <c r="W1674">
        <v>11.79</v>
      </c>
      <c r="Y1674" s="1">
        <v>41340</v>
      </c>
      <c r="Z1674">
        <v>412.87299999999999</v>
      </c>
      <c r="AB1674" s="1">
        <v>41403</v>
      </c>
      <c r="AC1674">
        <v>14.75</v>
      </c>
    </row>
    <row r="1675" spans="2:29" x14ac:dyDescent="0.45">
      <c r="B1675" s="1">
        <v>41366</v>
      </c>
      <c r="C1675">
        <v>4.17</v>
      </c>
      <c r="E1675" s="1">
        <v>41429</v>
      </c>
      <c r="F1675">
        <v>88.607500000000002</v>
      </c>
      <c r="H1675" t="s">
        <v>1114</v>
      </c>
      <c r="I1675">
        <v>2.4184999999999999</v>
      </c>
      <c r="J1675">
        <v>1.1131315510756099</v>
      </c>
      <c r="L1675" s="1">
        <v>41355</v>
      </c>
      <c r="M1675">
        <v>13.57</v>
      </c>
      <c r="O1675" s="1">
        <v>41437</v>
      </c>
      <c r="P1675">
        <v>2.4235000000000002</v>
      </c>
      <c r="Q1675">
        <v>0.5</v>
      </c>
      <c r="R1675">
        <v>1.9235</v>
      </c>
      <c r="T1675" t="s">
        <v>1057</v>
      </c>
      <c r="U1675">
        <v>1545.8</v>
      </c>
      <c r="V1675">
        <v>10.496981810724501</v>
      </c>
      <c r="W1675">
        <v>11.4597</v>
      </c>
      <c r="Y1675" s="1">
        <v>41339</v>
      </c>
      <c r="Z1675">
        <v>418.78300000000002</v>
      </c>
      <c r="AB1675" s="1">
        <v>41402</v>
      </c>
      <c r="AC1675">
        <v>18.25</v>
      </c>
    </row>
    <row r="1676" spans="2:29" x14ac:dyDescent="0.45">
      <c r="B1676" s="1">
        <v>41365</v>
      </c>
      <c r="C1676">
        <v>4.26</v>
      </c>
      <c r="E1676" s="1">
        <v>41428</v>
      </c>
      <c r="F1676">
        <v>88.343999999999994</v>
      </c>
      <c r="H1676" t="s">
        <v>1113</v>
      </c>
      <c r="I1676">
        <v>2.3679999999999999</v>
      </c>
      <c r="J1676">
        <v>1.0895435665145901</v>
      </c>
      <c r="L1676" s="1">
        <v>41354</v>
      </c>
      <c r="M1676">
        <v>13.99</v>
      </c>
      <c r="O1676" s="1">
        <v>41436</v>
      </c>
      <c r="P1676">
        <v>2.3845000000000001</v>
      </c>
      <c r="Q1676">
        <v>0.501</v>
      </c>
      <c r="R1676">
        <v>1.8835</v>
      </c>
      <c r="T1676" t="s">
        <v>1056</v>
      </c>
      <c r="U1676">
        <v>1558.71</v>
      </c>
      <c r="V1676">
        <v>8.4043695325678307</v>
      </c>
      <c r="W1676">
        <v>10.485200000000001</v>
      </c>
      <c r="Y1676" s="1">
        <v>41338</v>
      </c>
      <c r="Z1676">
        <v>417.38499999999999</v>
      </c>
      <c r="AB1676" s="1">
        <v>41401</v>
      </c>
      <c r="AC1676">
        <v>17.75</v>
      </c>
    </row>
    <row r="1677" spans="2:29" x14ac:dyDescent="0.45">
      <c r="B1677" s="1">
        <v>41361</v>
      </c>
      <c r="C1677">
        <v>4.3</v>
      </c>
      <c r="E1677" s="1">
        <v>41425</v>
      </c>
      <c r="F1677">
        <v>88.633499999999998</v>
      </c>
      <c r="H1677" t="s">
        <v>1112</v>
      </c>
      <c r="I1677">
        <v>2.2702</v>
      </c>
      <c r="J1677">
        <v>0.65223482478833295</v>
      </c>
      <c r="L1677" s="1">
        <v>41353</v>
      </c>
      <c r="M1677">
        <v>12.67</v>
      </c>
      <c r="O1677" s="1">
        <v>41435</v>
      </c>
      <c r="P1677">
        <v>2.4184999999999999</v>
      </c>
      <c r="Q1677">
        <v>0.49230000000000002</v>
      </c>
      <c r="R1677">
        <v>1.9261999999999999</v>
      </c>
      <c r="T1677" t="s">
        <v>1055</v>
      </c>
      <c r="U1677">
        <v>1548.34</v>
      </c>
      <c r="V1677">
        <v>7.5796661210923402</v>
      </c>
      <c r="W1677">
        <v>12.3316</v>
      </c>
      <c r="Y1677" s="1">
        <v>41337</v>
      </c>
      <c r="Z1677">
        <v>421.80500000000001</v>
      </c>
      <c r="AB1677" s="1">
        <v>41400</v>
      </c>
      <c r="AC1677">
        <v>18</v>
      </c>
    </row>
    <row r="1678" spans="2:29" x14ac:dyDescent="0.45">
      <c r="B1678" s="1">
        <v>41360</v>
      </c>
      <c r="C1678">
        <v>4.24</v>
      </c>
      <c r="E1678" s="1">
        <v>41424</v>
      </c>
      <c r="F1678">
        <v>87.218999999999994</v>
      </c>
      <c r="H1678" t="s">
        <v>1111</v>
      </c>
      <c r="I1678">
        <v>2.2829999999999999</v>
      </c>
      <c r="J1678">
        <v>0.701014740691427</v>
      </c>
      <c r="L1678" s="1">
        <v>41352</v>
      </c>
      <c r="M1678">
        <v>14.39</v>
      </c>
      <c r="O1678" s="1">
        <v>41432</v>
      </c>
      <c r="P1678">
        <v>2.3679999999999999</v>
      </c>
      <c r="Q1678">
        <v>0.48470000000000002</v>
      </c>
      <c r="R1678">
        <v>1.8833</v>
      </c>
      <c r="T1678" t="s">
        <v>1054</v>
      </c>
      <c r="U1678">
        <v>1552.1</v>
      </c>
      <c r="V1678">
        <v>7.5678551413628004</v>
      </c>
      <c r="W1678">
        <v>11.088200000000001</v>
      </c>
      <c r="Y1678" s="1">
        <v>41334</v>
      </c>
      <c r="Z1678">
        <v>432.57</v>
      </c>
      <c r="AB1678" s="1">
        <v>41397</v>
      </c>
      <c r="AC1678">
        <v>17.940000000000001</v>
      </c>
    </row>
    <row r="1679" spans="2:29" x14ac:dyDescent="0.45">
      <c r="B1679" s="1">
        <v>41359</v>
      </c>
      <c r="C1679">
        <v>4.26</v>
      </c>
      <c r="E1679" s="1">
        <v>41423</v>
      </c>
      <c r="F1679">
        <v>88.516999999999996</v>
      </c>
      <c r="H1679" t="s">
        <v>1110</v>
      </c>
      <c r="I1679">
        <v>2.3420000000000001</v>
      </c>
      <c r="J1679">
        <v>0.31134653790698602</v>
      </c>
      <c r="L1679" s="1">
        <v>41351</v>
      </c>
      <c r="M1679">
        <v>13.36</v>
      </c>
      <c r="O1679" s="1">
        <v>41431</v>
      </c>
      <c r="P1679">
        <v>2.2702</v>
      </c>
      <c r="Q1679">
        <v>0.46310000000000001</v>
      </c>
      <c r="R1679">
        <v>1.8070999999999999</v>
      </c>
      <c r="T1679" t="s">
        <v>1053</v>
      </c>
      <c r="U1679">
        <v>1560.7</v>
      </c>
      <c r="V1679">
        <v>5.8353751127338098</v>
      </c>
      <c r="W1679">
        <v>9.8536999999999999</v>
      </c>
      <c r="Y1679" s="1">
        <v>41333</v>
      </c>
      <c r="Z1679">
        <v>440.41300000000001</v>
      </c>
      <c r="AB1679" s="1">
        <v>41396</v>
      </c>
      <c r="AC1679">
        <v>18.309999999999999</v>
      </c>
    </row>
    <row r="1680" spans="2:29" x14ac:dyDescent="0.45">
      <c r="B1680" s="1">
        <v>41358</v>
      </c>
      <c r="C1680">
        <v>4.42</v>
      </c>
      <c r="E1680" s="1">
        <v>41422</v>
      </c>
      <c r="F1680">
        <v>84.206000000000003</v>
      </c>
      <c r="H1680" t="s">
        <v>1109</v>
      </c>
      <c r="I1680">
        <v>2.3025000000000002</v>
      </c>
      <c r="J1680">
        <v>0.57489419316369506</v>
      </c>
      <c r="L1680" s="1">
        <v>41348</v>
      </c>
      <c r="M1680">
        <v>11.3</v>
      </c>
      <c r="O1680" s="1">
        <v>41430</v>
      </c>
      <c r="P1680">
        <v>2.2829999999999999</v>
      </c>
      <c r="Q1680">
        <v>0.45800000000000002</v>
      </c>
      <c r="R1680">
        <v>1.825</v>
      </c>
      <c r="T1680" t="s">
        <v>1052</v>
      </c>
      <c r="U1680">
        <v>1563.23</v>
      </c>
      <c r="V1680">
        <v>5.4510141904788902</v>
      </c>
      <c r="W1680">
        <v>9.8658000000000001</v>
      </c>
      <c r="Y1680" s="1">
        <v>41332</v>
      </c>
      <c r="Z1680">
        <v>438.142</v>
      </c>
      <c r="AB1680" s="1">
        <v>41395</v>
      </c>
      <c r="AC1680">
        <v>19.059999999999999</v>
      </c>
    </row>
    <row r="1681" spans="2:29" x14ac:dyDescent="0.45">
      <c r="B1681" s="1">
        <v>41355</v>
      </c>
      <c r="C1681">
        <v>4.67</v>
      </c>
      <c r="E1681" s="1">
        <v>41421</v>
      </c>
      <c r="F1681">
        <v>73.86</v>
      </c>
      <c r="H1681" t="s">
        <v>1108</v>
      </c>
      <c r="I1681">
        <v>2.3050000000000002</v>
      </c>
      <c r="J1681">
        <v>1.62250475089186</v>
      </c>
      <c r="L1681" s="1">
        <v>41347</v>
      </c>
      <c r="M1681">
        <v>11.3</v>
      </c>
      <c r="O1681" s="1">
        <v>41429</v>
      </c>
      <c r="P1681">
        <v>2.3420000000000001</v>
      </c>
      <c r="Q1681">
        <v>0.46450000000000002</v>
      </c>
      <c r="R1681">
        <v>1.8774999999999999</v>
      </c>
      <c r="T1681" t="s">
        <v>1051</v>
      </c>
      <c r="U1681">
        <v>1554.52</v>
      </c>
      <c r="V1681">
        <v>4.8431437347529496</v>
      </c>
      <c r="W1681">
        <v>10.456</v>
      </c>
      <c r="Y1681" s="1">
        <v>41331</v>
      </c>
      <c r="Z1681">
        <v>446.36099999999999</v>
      </c>
      <c r="AB1681" s="1">
        <v>41394</v>
      </c>
      <c r="AC1681">
        <v>17.5</v>
      </c>
    </row>
    <row r="1682" spans="2:29" x14ac:dyDescent="0.45">
      <c r="B1682" s="1">
        <v>41354</v>
      </c>
      <c r="C1682">
        <v>4.46</v>
      </c>
      <c r="E1682" s="1">
        <v>41418</v>
      </c>
      <c r="F1682">
        <v>74.694000000000003</v>
      </c>
      <c r="H1682" t="s">
        <v>1107</v>
      </c>
      <c r="I1682">
        <v>2.2799999999999998</v>
      </c>
      <c r="J1682">
        <v>1.65793948421929</v>
      </c>
      <c r="L1682" s="1">
        <v>41346</v>
      </c>
      <c r="M1682">
        <v>11.83</v>
      </c>
      <c r="O1682" s="1">
        <v>41428</v>
      </c>
      <c r="P1682">
        <v>2.3025000000000002</v>
      </c>
      <c r="Q1682">
        <v>0.45500000000000002</v>
      </c>
      <c r="R1682">
        <v>1.8474999999999999</v>
      </c>
      <c r="T1682" t="s">
        <v>1050</v>
      </c>
      <c r="U1682">
        <v>1552.48</v>
      </c>
      <c r="V1682">
        <v>4.8292825932990802</v>
      </c>
      <c r="W1682">
        <v>10.589499999999999</v>
      </c>
      <c r="Y1682" s="1">
        <v>41330</v>
      </c>
      <c r="Z1682">
        <v>451.51100000000002</v>
      </c>
      <c r="AB1682" s="1">
        <v>41393</v>
      </c>
      <c r="AC1682">
        <v>17.25</v>
      </c>
    </row>
    <row r="1683" spans="2:29" x14ac:dyDescent="0.45">
      <c r="B1683" s="1">
        <v>41353</v>
      </c>
      <c r="C1683">
        <v>4.58</v>
      </c>
      <c r="E1683" s="1">
        <v>41417</v>
      </c>
      <c r="F1683">
        <v>77.745999999999995</v>
      </c>
      <c r="H1683" t="s">
        <v>1106</v>
      </c>
      <c r="I1683">
        <v>2.2759999999999998</v>
      </c>
      <c r="J1683">
        <v>1.6546609672880599</v>
      </c>
      <c r="L1683" s="1">
        <v>41345</v>
      </c>
      <c r="M1683">
        <v>12.27</v>
      </c>
      <c r="O1683" s="1">
        <v>41425</v>
      </c>
      <c r="P1683">
        <v>2.3050000000000002</v>
      </c>
      <c r="Q1683">
        <v>0.45850000000000002</v>
      </c>
      <c r="R1683">
        <v>1.8465</v>
      </c>
      <c r="T1683" t="s">
        <v>1049</v>
      </c>
      <c r="U1683">
        <v>1556.22</v>
      </c>
      <c r="V1683">
        <v>2.43103626412341</v>
      </c>
      <c r="W1683">
        <v>10.3416</v>
      </c>
      <c r="Y1683" s="1">
        <v>41327</v>
      </c>
      <c r="Z1683">
        <v>434.911</v>
      </c>
      <c r="AB1683" s="1">
        <v>41390</v>
      </c>
      <c r="AC1683">
        <v>18</v>
      </c>
    </row>
    <row r="1684" spans="2:29" x14ac:dyDescent="0.45">
      <c r="B1684" s="1">
        <v>41352</v>
      </c>
      <c r="C1684">
        <v>4.5</v>
      </c>
      <c r="E1684" s="1">
        <v>41416</v>
      </c>
      <c r="F1684">
        <v>75.261499999999998</v>
      </c>
      <c r="H1684" t="s">
        <v>1105</v>
      </c>
      <c r="I1684">
        <v>2.3344999999999998</v>
      </c>
      <c r="J1684">
        <v>1.48787978345026</v>
      </c>
      <c r="L1684" s="1">
        <v>41344</v>
      </c>
      <c r="M1684">
        <v>11.56</v>
      </c>
      <c r="O1684" s="1">
        <v>41424</v>
      </c>
      <c r="P1684">
        <v>2.2799999999999998</v>
      </c>
      <c r="Q1684">
        <v>0.4572</v>
      </c>
      <c r="R1684">
        <v>1.8228</v>
      </c>
      <c r="T1684" t="s">
        <v>1048</v>
      </c>
      <c r="U1684">
        <v>1551.18</v>
      </c>
      <c r="V1684">
        <v>6.15966603342964</v>
      </c>
      <c r="W1684">
        <v>10.583399999999999</v>
      </c>
      <c r="Y1684" s="1">
        <v>41326</v>
      </c>
      <c r="Z1684">
        <v>447.38400000000001</v>
      </c>
      <c r="AB1684" s="1">
        <v>41389</v>
      </c>
      <c r="AC1684">
        <v>17.5</v>
      </c>
    </row>
    <row r="1685" spans="2:29" x14ac:dyDescent="0.45">
      <c r="B1685" s="1">
        <v>41351</v>
      </c>
      <c r="C1685">
        <v>4.54</v>
      </c>
      <c r="E1685" s="1">
        <v>41415</v>
      </c>
      <c r="F1685">
        <v>71.566999999999993</v>
      </c>
      <c r="H1685" t="s">
        <v>1104</v>
      </c>
      <c r="I1685">
        <v>2.1560000000000001</v>
      </c>
      <c r="J1685">
        <v>0.98830916215523901</v>
      </c>
      <c r="L1685" s="1">
        <v>41341</v>
      </c>
      <c r="M1685">
        <v>12.59</v>
      </c>
      <c r="O1685" s="1">
        <v>41423</v>
      </c>
      <c r="P1685">
        <v>2.2759999999999998</v>
      </c>
      <c r="Q1685">
        <v>0.45579999999999998</v>
      </c>
      <c r="R1685">
        <v>1.8202</v>
      </c>
      <c r="T1685" t="s">
        <v>1047</v>
      </c>
      <c r="U1685">
        <v>1544.26</v>
      </c>
      <c r="V1685">
        <v>6.1650525257139401</v>
      </c>
      <c r="W1685">
        <v>10.9642</v>
      </c>
      <c r="Y1685" s="1">
        <v>41325</v>
      </c>
      <c r="Z1685">
        <v>441.20499999999998</v>
      </c>
      <c r="AB1685" s="1">
        <v>41388</v>
      </c>
      <c r="AC1685">
        <v>17.5</v>
      </c>
    </row>
    <row r="1686" spans="2:29" x14ac:dyDescent="0.45">
      <c r="B1686" s="1">
        <v>41348</v>
      </c>
      <c r="C1686">
        <v>4.57</v>
      </c>
      <c r="E1686" s="1">
        <v>41414</v>
      </c>
      <c r="F1686">
        <v>72.037999999999997</v>
      </c>
      <c r="H1686" t="s">
        <v>1103</v>
      </c>
      <c r="I1686">
        <v>2.16</v>
      </c>
      <c r="J1686">
        <v>1.12842811024894</v>
      </c>
      <c r="L1686" s="1">
        <v>41340</v>
      </c>
      <c r="M1686">
        <v>13.06</v>
      </c>
      <c r="O1686" s="1">
        <v>41422</v>
      </c>
      <c r="P1686">
        <v>2.3344999999999998</v>
      </c>
      <c r="Q1686">
        <v>0.47299999999999998</v>
      </c>
      <c r="R1686">
        <v>1.8614999999999999</v>
      </c>
      <c r="T1686" t="s">
        <v>1046</v>
      </c>
      <c r="U1686">
        <v>1541.46</v>
      </c>
      <c r="V1686">
        <v>6.0027571939310302</v>
      </c>
      <c r="W1686">
        <v>11.3</v>
      </c>
      <c r="Y1686" s="1">
        <v>41324</v>
      </c>
      <c r="Z1686">
        <v>430.21499999999997</v>
      </c>
      <c r="AB1686" s="1">
        <v>41387</v>
      </c>
      <c r="AC1686">
        <v>18.5</v>
      </c>
    </row>
    <row r="1687" spans="2:29" x14ac:dyDescent="0.45">
      <c r="B1687" s="1">
        <v>41347</v>
      </c>
      <c r="C1687">
        <v>4.34</v>
      </c>
      <c r="E1687" s="1">
        <v>41411</v>
      </c>
      <c r="F1687">
        <v>71.174000000000007</v>
      </c>
      <c r="H1687" t="s">
        <v>1102</v>
      </c>
      <c r="I1687">
        <v>2.1535000000000002</v>
      </c>
      <c r="J1687">
        <v>1.1258979749515401</v>
      </c>
      <c r="L1687" s="1">
        <v>41339</v>
      </c>
      <c r="M1687">
        <v>13.53</v>
      </c>
      <c r="O1687" s="1">
        <v>41421</v>
      </c>
      <c r="P1687">
        <v>2.1560000000000001</v>
      </c>
      <c r="Q1687">
        <v>0.40699999999999997</v>
      </c>
      <c r="R1687">
        <v>1.7490000000000001</v>
      </c>
      <c r="T1687" t="s">
        <v>1045</v>
      </c>
      <c r="U1687">
        <v>1539.79</v>
      </c>
      <c r="V1687">
        <v>7.0453492503752697</v>
      </c>
      <c r="W1687">
        <v>10.8635</v>
      </c>
      <c r="Y1687" s="1">
        <v>41320</v>
      </c>
      <c r="Z1687">
        <v>437.68700000000001</v>
      </c>
      <c r="AB1687" s="1">
        <v>41386</v>
      </c>
      <c r="AC1687">
        <v>17.25</v>
      </c>
    </row>
    <row r="1688" spans="2:29" x14ac:dyDescent="0.45">
      <c r="B1688" s="1">
        <v>41346</v>
      </c>
      <c r="C1688">
        <v>4.4000000000000004</v>
      </c>
      <c r="E1688" s="1">
        <v>41410</v>
      </c>
      <c r="F1688">
        <v>68.028999999999996</v>
      </c>
      <c r="H1688" t="s">
        <v>1101</v>
      </c>
      <c r="I1688">
        <v>2.1709999999999998</v>
      </c>
      <c r="J1688">
        <v>1.13823547651617</v>
      </c>
      <c r="L1688" s="1">
        <v>41338</v>
      </c>
      <c r="M1688">
        <v>13.48</v>
      </c>
      <c r="O1688" s="1">
        <v>41418</v>
      </c>
      <c r="P1688">
        <v>2.16</v>
      </c>
      <c r="Q1688">
        <v>0.40550000000000003</v>
      </c>
      <c r="R1688">
        <v>1.7544999999999999</v>
      </c>
      <c r="T1688" t="s">
        <v>1044</v>
      </c>
      <c r="U1688">
        <v>1525.2</v>
      </c>
      <c r="V1688">
        <v>9.2984902156847706</v>
      </c>
      <c r="W1688">
        <v>11.5641</v>
      </c>
      <c r="Y1688" s="1">
        <v>41319</v>
      </c>
      <c r="Z1688">
        <v>435.46899999999999</v>
      </c>
      <c r="AB1688" s="1">
        <v>41383</v>
      </c>
      <c r="AC1688">
        <v>16.75</v>
      </c>
    </row>
    <row r="1689" spans="2:29" x14ac:dyDescent="0.45">
      <c r="B1689" s="1">
        <v>41345</v>
      </c>
      <c r="C1689">
        <v>4.6100000000000003</v>
      </c>
      <c r="E1689" s="1">
        <v>41409</v>
      </c>
      <c r="F1689">
        <v>70.975499999999997</v>
      </c>
      <c r="H1689" t="s">
        <v>1100</v>
      </c>
      <c r="I1689">
        <v>2.0550000000000002</v>
      </c>
      <c r="J1689">
        <v>1.0127256950099299</v>
      </c>
      <c r="L1689" s="1">
        <v>41337</v>
      </c>
      <c r="M1689">
        <v>14.01</v>
      </c>
      <c r="O1689" s="1">
        <v>41417</v>
      </c>
      <c r="P1689">
        <v>2.1535000000000002</v>
      </c>
      <c r="Q1689">
        <v>0.39900000000000002</v>
      </c>
      <c r="R1689">
        <v>1.7544999999999999</v>
      </c>
      <c r="T1689" t="s">
        <v>1043</v>
      </c>
      <c r="U1689">
        <v>1518.2</v>
      </c>
      <c r="V1689">
        <v>9.3654330434401594</v>
      </c>
      <c r="W1689">
        <v>12.267200000000001</v>
      </c>
      <c r="Y1689" s="1">
        <v>41318</v>
      </c>
      <c r="Z1689">
        <v>434.04199999999997</v>
      </c>
      <c r="AB1689" s="1">
        <v>41382</v>
      </c>
      <c r="AC1689">
        <v>16.5</v>
      </c>
    </row>
    <row r="1690" spans="2:29" x14ac:dyDescent="0.45">
      <c r="B1690" s="1">
        <v>41344</v>
      </c>
      <c r="C1690">
        <v>4.46</v>
      </c>
      <c r="E1690" s="1">
        <v>41408</v>
      </c>
      <c r="F1690">
        <v>70.378500000000003</v>
      </c>
      <c r="H1690" t="s">
        <v>1099</v>
      </c>
      <c r="I1690">
        <v>2.0979999999999999</v>
      </c>
      <c r="J1690">
        <v>1.0195064165238701</v>
      </c>
      <c r="L1690" s="1">
        <v>41334</v>
      </c>
      <c r="M1690">
        <v>15.36</v>
      </c>
      <c r="O1690" s="1">
        <v>41416</v>
      </c>
      <c r="P1690">
        <v>2.1709999999999998</v>
      </c>
      <c r="Q1690">
        <v>0.39450000000000002</v>
      </c>
      <c r="R1690">
        <v>1.7765</v>
      </c>
      <c r="T1690" t="s">
        <v>1042</v>
      </c>
      <c r="U1690">
        <v>1514.68</v>
      </c>
      <c r="V1690">
        <v>21.616300932113301</v>
      </c>
      <c r="W1690">
        <v>12.031499999999999</v>
      </c>
      <c r="Y1690" s="1">
        <v>41317</v>
      </c>
      <c r="Z1690">
        <v>438.505</v>
      </c>
      <c r="AB1690" s="1">
        <v>41381</v>
      </c>
      <c r="AC1690">
        <v>16.75</v>
      </c>
    </row>
    <row r="1691" spans="2:29" x14ac:dyDescent="0.45">
      <c r="B1691" s="1">
        <v>41341</v>
      </c>
      <c r="C1691">
        <v>4.59</v>
      </c>
      <c r="E1691" s="1">
        <v>41407</v>
      </c>
      <c r="F1691">
        <v>67.975999999999999</v>
      </c>
      <c r="H1691" t="s">
        <v>1098</v>
      </c>
      <c r="I1691">
        <v>2.0870000000000002</v>
      </c>
      <c r="J1691">
        <v>1.1237598720367299</v>
      </c>
      <c r="L1691" s="1">
        <v>41333</v>
      </c>
      <c r="M1691">
        <v>15.51</v>
      </c>
      <c r="O1691" s="1">
        <v>41415</v>
      </c>
      <c r="P1691">
        <v>2.0550000000000002</v>
      </c>
      <c r="Q1691">
        <v>0.38300000000000001</v>
      </c>
      <c r="R1691">
        <v>1.6719999999999999</v>
      </c>
      <c r="T1691" t="s">
        <v>1041</v>
      </c>
      <c r="U1691">
        <v>1515.99</v>
      </c>
      <c r="V1691">
        <v>22.700103707066098</v>
      </c>
      <c r="W1691">
        <v>11.877000000000001</v>
      </c>
      <c r="Y1691" s="1">
        <v>41316</v>
      </c>
      <c r="Z1691">
        <v>445.59100000000001</v>
      </c>
      <c r="AB1691" s="1">
        <v>41380</v>
      </c>
      <c r="AC1691">
        <v>17.25</v>
      </c>
    </row>
    <row r="1692" spans="2:29" x14ac:dyDescent="0.45">
      <c r="B1692" s="1">
        <v>41340</v>
      </c>
      <c r="C1692">
        <v>4.43</v>
      </c>
      <c r="E1692" s="1">
        <v>41404</v>
      </c>
      <c r="F1692">
        <v>64.325000000000003</v>
      </c>
      <c r="H1692" t="s">
        <v>1097</v>
      </c>
      <c r="I1692">
        <v>2.0089999999999999</v>
      </c>
      <c r="J1692">
        <v>0.87704617894384795</v>
      </c>
      <c r="L1692" s="1">
        <v>41332</v>
      </c>
      <c r="M1692">
        <v>14.73</v>
      </c>
      <c r="O1692" s="1">
        <v>41414</v>
      </c>
      <c r="P1692">
        <v>2.0979999999999999</v>
      </c>
      <c r="Q1692">
        <v>0.38690000000000002</v>
      </c>
      <c r="R1692">
        <v>1.7111000000000001</v>
      </c>
      <c r="T1692" t="s">
        <v>1040</v>
      </c>
      <c r="U1692">
        <v>1496.94</v>
      </c>
      <c r="V1692">
        <v>20.181710737337902</v>
      </c>
      <c r="W1692">
        <v>14.424200000000001</v>
      </c>
      <c r="Y1692" s="1">
        <v>41313</v>
      </c>
      <c r="Z1692">
        <v>450.41199999999998</v>
      </c>
      <c r="AB1692" s="1">
        <v>41379</v>
      </c>
      <c r="AC1692">
        <v>17.25</v>
      </c>
    </row>
    <row r="1693" spans="2:29" x14ac:dyDescent="0.45">
      <c r="B1693" s="1">
        <v>41339</v>
      </c>
      <c r="C1693">
        <v>4.3600000000000003</v>
      </c>
      <c r="E1693" s="1">
        <v>41403</v>
      </c>
      <c r="F1693">
        <v>60.442</v>
      </c>
      <c r="H1693" t="s">
        <v>1096</v>
      </c>
      <c r="I1693">
        <v>2.0710000000000002</v>
      </c>
      <c r="J1693">
        <v>0.88240296916998096</v>
      </c>
      <c r="L1693" s="1">
        <v>41331</v>
      </c>
      <c r="M1693">
        <v>16.87</v>
      </c>
      <c r="O1693" s="1">
        <v>41411</v>
      </c>
      <c r="P1693">
        <v>2.0870000000000002</v>
      </c>
      <c r="Q1693">
        <v>0.38979999999999998</v>
      </c>
      <c r="R1693">
        <v>1.6972</v>
      </c>
      <c r="T1693" t="s">
        <v>1039</v>
      </c>
      <c r="U1693">
        <v>1487.85</v>
      </c>
      <c r="V1693">
        <v>18.845026297230799</v>
      </c>
      <c r="W1693">
        <v>15.0487</v>
      </c>
      <c r="Y1693" s="1">
        <v>41312</v>
      </c>
      <c r="Z1693">
        <v>449.197</v>
      </c>
      <c r="AB1693" s="1">
        <v>41376</v>
      </c>
      <c r="AC1693">
        <v>17.5</v>
      </c>
    </row>
    <row r="1694" spans="2:29" x14ac:dyDescent="0.45">
      <c r="B1694" s="1">
        <v>41338</v>
      </c>
      <c r="C1694">
        <v>4.3600000000000003</v>
      </c>
      <c r="E1694" s="1">
        <v>41402</v>
      </c>
      <c r="F1694">
        <v>62.177</v>
      </c>
      <c r="H1694" t="s">
        <v>1095</v>
      </c>
      <c r="I1694">
        <v>2.1160000000000001</v>
      </c>
      <c r="J1694">
        <v>0.53155902776643704</v>
      </c>
      <c r="L1694" s="1">
        <v>41330</v>
      </c>
      <c r="M1694">
        <v>18.989999999999998</v>
      </c>
      <c r="O1694" s="1">
        <v>41410</v>
      </c>
      <c r="P1694">
        <v>2.0089999999999999</v>
      </c>
      <c r="Q1694">
        <v>0.37330000000000002</v>
      </c>
      <c r="R1694">
        <v>1.6356999999999999</v>
      </c>
      <c r="T1694" t="s">
        <v>1038</v>
      </c>
      <c r="U1694">
        <v>1515.6</v>
      </c>
      <c r="V1694">
        <v>16.746381337619699</v>
      </c>
      <c r="W1694">
        <v>11.980700000000001</v>
      </c>
      <c r="Y1694" s="1">
        <v>41311</v>
      </c>
      <c r="Z1694">
        <v>449.26</v>
      </c>
      <c r="AB1694" s="1">
        <v>41375</v>
      </c>
      <c r="AC1694">
        <v>16.75</v>
      </c>
    </row>
    <row r="1695" spans="2:29" x14ac:dyDescent="0.45">
      <c r="B1695" s="1">
        <v>41337</v>
      </c>
      <c r="C1695">
        <v>4.3899999999999997</v>
      </c>
      <c r="E1695" s="1">
        <v>41401</v>
      </c>
      <c r="F1695">
        <v>63.090499999999999</v>
      </c>
      <c r="H1695" t="s">
        <v>1094</v>
      </c>
      <c r="I1695">
        <v>2.0634999999999999</v>
      </c>
      <c r="J1695">
        <v>0.634806939155519</v>
      </c>
      <c r="L1695" s="1">
        <v>41327</v>
      </c>
      <c r="M1695">
        <v>14.17</v>
      </c>
      <c r="O1695" s="1">
        <v>41409</v>
      </c>
      <c r="P1695">
        <v>2.0710000000000002</v>
      </c>
      <c r="Q1695">
        <v>0.38150000000000001</v>
      </c>
      <c r="R1695">
        <v>1.6895</v>
      </c>
      <c r="T1695" t="s">
        <v>1037</v>
      </c>
      <c r="U1695">
        <v>1502.42</v>
      </c>
      <c r="V1695">
        <v>13.5222276370106</v>
      </c>
      <c r="W1695">
        <v>12.6181</v>
      </c>
      <c r="Y1695" s="1">
        <v>41310</v>
      </c>
      <c r="Z1695">
        <v>444.56799999999998</v>
      </c>
      <c r="AB1695" s="1">
        <v>41374</v>
      </c>
      <c r="AC1695">
        <v>16.75</v>
      </c>
    </row>
    <row r="1696" spans="2:29" x14ac:dyDescent="0.45">
      <c r="B1696" s="1">
        <v>41334</v>
      </c>
      <c r="C1696">
        <v>4.28</v>
      </c>
      <c r="E1696" s="1">
        <v>41400</v>
      </c>
      <c r="F1696">
        <v>63.441499999999998</v>
      </c>
      <c r="H1696" t="s">
        <v>1093</v>
      </c>
      <c r="I1696">
        <v>2.0409999999999999</v>
      </c>
      <c r="J1696">
        <v>0.64180703226644797</v>
      </c>
      <c r="L1696" s="1">
        <v>41326</v>
      </c>
      <c r="M1696">
        <v>15.22</v>
      </c>
      <c r="O1696" s="1">
        <v>41408</v>
      </c>
      <c r="P1696">
        <v>2.1160000000000001</v>
      </c>
      <c r="Q1696">
        <v>0.3871</v>
      </c>
      <c r="R1696">
        <v>1.7289000000000001</v>
      </c>
      <c r="T1696" t="s">
        <v>1036</v>
      </c>
      <c r="U1696">
        <v>1511.95</v>
      </c>
      <c r="V1696">
        <v>13.269123684269999</v>
      </c>
      <c r="W1696">
        <v>11.8245</v>
      </c>
      <c r="Y1696" s="1">
        <v>41309</v>
      </c>
      <c r="Z1696">
        <v>453.41300000000001</v>
      </c>
      <c r="AB1696" s="1">
        <v>41373</v>
      </c>
      <c r="AC1696">
        <v>17.75</v>
      </c>
    </row>
    <row r="1697" spans="2:29" x14ac:dyDescent="0.45">
      <c r="B1697" s="1">
        <v>41333</v>
      </c>
      <c r="C1697">
        <v>4.33</v>
      </c>
      <c r="E1697" s="1">
        <v>41397</v>
      </c>
      <c r="F1697">
        <v>62.679000000000002</v>
      </c>
      <c r="H1697" t="s">
        <v>1092</v>
      </c>
      <c r="I1697">
        <v>1.958</v>
      </c>
      <c r="J1697">
        <v>0.206679139408567</v>
      </c>
      <c r="L1697" s="1">
        <v>41325</v>
      </c>
      <c r="M1697">
        <v>14.68</v>
      </c>
      <c r="O1697" s="1">
        <v>41407</v>
      </c>
      <c r="P1697">
        <v>2.0634999999999999</v>
      </c>
      <c r="Q1697">
        <v>0.38040000000000002</v>
      </c>
      <c r="R1697">
        <v>1.6831</v>
      </c>
      <c r="T1697" t="s">
        <v>1035</v>
      </c>
      <c r="U1697">
        <v>1530.94</v>
      </c>
      <c r="V1697">
        <v>5.9693008840823696</v>
      </c>
      <c r="W1697">
        <v>9.7341999999999995</v>
      </c>
      <c r="Y1697" s="1">
        <v>41306</v>
      </c>
      <c r="Z1697">
        <v>434.38799999999998</v>
      </c>
      <c r="AB1697" s="1">
        <v>41372</v>
      </c>
      <c r="AC1697">
        <v>19</v>
      </c>
    </row>
    <row r="1698" spans="2:29" x14ac:dyDescent="0.45">
      <c r="B1698" s="1">
        <v>41332</v>
      </c>
      <c r="C1698">
        <v>4.3899999999999997</v>
      </c>
      <c r="E1698" s="1">
        <v>41396</v>
      </c>
      <c r="F1698">
        <v>60.650500000000001</v>
      </c>
      <c r="H1698" t="s">
        <v>1091</v>
      </c>
      <c r="I1698">
        <v>1.9490000000000001</v>
      </c>
      <c r="J1698">
        <v>0.82181684902010399</v>
      </c>
      <c r="L1698" s="1">
        <v>41324</v>
      </c>
      <c r="M1698">
        <v>12.31</v>
      </c>
      <c r="O1698" s="1">
        <v>41404</v>
      </c>
      <c r="P1698">
        <v>2.0409999999999999</v>
      </c>
      <c r="Q1698">
        <v>0.371</v>
      </c>
      <c r="R1698">
        <v>1.67</v>
      </c>
      <c r="T1698" t="s">
        <v>1033</v>
      </c>
      <c r="U1698">
        <v>1519.79</v>
      </c>
      <c r="V1698">
        <v>1.77208344390971</v>
      </c>
      <c r="W1698">
        <v>10.091699999999999</v>
      </c>
      <c r="Y1698" s="1">
        <v>41305</v>
      </c>
      <c r="Z1698">
        <v>446.12900000000002</v>
      </c>
      <c r="AB1698" s="1">
        <v>41369</v>
      </c>
      <c r="AC1698">
        <v>17.25</v>
      </c>
    </row>
    <row r="1699" spans="2:29" x14ac:dyDescent="0.45">
      <c r="B1699" s="1">
        <v>41331</v>
      </c>
      <c r="C1699">
        <v>4.38</v>
      </c>
      <c r="E1699" s="1">
        <v>41395</v>
      </c>
      <c r="F1699">
        <v>59.408000000000001</v>
      </c>
      <c r="H1699" t="s">
        <v>1090</v>
      </c>
      <c r="I1699">
        <v>1.9561999999999999</v>
      </c>
      <c r="J1699">
        <v>0.84379555185680699</v>
      </c>
      <c r="L1699" s="1">
        <v>41320</v>
      </c>
      <c r="M1699">
        <v>12.46</v>
      </c>
      <c r="O1699" s="1">
        <v>41403</v>
      </c>
      <c r="P1699">
        <v>1.958</v>
      </c>
      <c r="Q1699">
        <v>0.35899999999999999</v>
      </c>
      <c r="R1699">
        <v>1.599</v>
      </c>
      <c r="T1699" t="s">
        <v>1032</v>
      </c>
      <c r="U1699">
        <v>1521.38</v>
      </c>
      <c r="V1699">
        <v>1.45634250623332</v>
      </c>
      <c r="W1699">
        <v>10.216100000000001</v>
      </c>
      <c r="Y1699" s="1">
        <v>41304</v>
      </c>
      <c r="Z1699">
        <v>450.565</v>
      </c>
      <c r="AB1699" s="1">
        <v>41368</v>
      </c>
      <c r="AC1699">
        <v>16.75</v>
      </c>
    </row>
    <row r="1700" spans="2:29" x14ac:dyDescent="0.45">
      <c r="B1700" s="1">
        <v>41330</v>
      </c>
      <c r="C1700">
        <v>4.51</v>
      </c>
      <c r="E1700" s="1">
        <v>41394</v>
      </c>
      <c r="F1700">
        <v>60.055</v>
      </c>
      <c r="H1700" t="s">
        <v>1089</v>
      </c>
      <c r="I1700">
        <v>1.9410000000000001</v>
      </c>
      <c r="J1700">
        <v>0.981732312462686</v>
      </c>
      <c r="L1700" s="1">
        <v>41319</v>
      </c>
      <c r="M1700">
        <v>12.66</v>
      </c>
      <c r="O1700" s="1">
        <v>41402</v>
      </c>
      <c r="P1700">
        <v>1.9490000000000001</v>
      </c>
      <c r="Q1700">
        <v>0.35799999999999998</v>
      </c>
      <c r="R1700">
        <v>1.591</v>
      </c>
      <c r="T1700" t="s">
        <v>1031</v>
      </c>
      <c r="U1700">
        <v>1520.33</v>
      </c>
      <c r="V1700">
        <v>4.37175411063361</v>
      </c>
      <c r="W1700">
        <v>10.7843</v>
      </c>
      <c r="Y1700" s="1">
        <v>41303</v>
      </c>
      <c r="Z1700">
        <v>434.46499999999997</v>
      </c>
      <c r="AB1700" s="1">
        <v>41367</v>
      </c>
      <c r="AC1700">
        <v>16</v>
      </c>
    </row>
    <row r="1701" spans="2:29" x14ac:dyDescent="0.45">
      <c r="B1701" s="1">
        <v>41327</v>
      </c>
      <c r="C1701">
        <v>4.43</v>
      </c>
      <c r="E1701" s="1">
        <v>41393</v>
      </c>
      <c r="F1701">
        <v>60.473999999999997</v>
      </c>
      <c r="H1701" t="s">
        <v>1088</v>
      </c>
      <c r="I1701">
        <v>1.9179999999999999</v>
      </c>
      <c r="J1701">
        <v>0.99279319766673102</v>
      </c>
      <c r="L1701" s="1">
        <v>41318</v>
      </c>
      <c r="M1701">
        <v>12.98</v>
      </c>
      <c r="O1701" s="1">
        <v>41401</v>
      </c>
      <c r="P1701">
        <v>1.9561999999999999</v>
      </c>
      <c r="Q1701">
        <v>0.36399999999999999</v>
      </c>
      <c r="R1701">
        <v>1.5922000000000001</v>
      </c>
      <c r="T1701" t="s">
        <v>1030</v>
      </c>
      <c r="U1701">
        <v>1519.43</v>
      </c>
      <c r="V1701">
        <v>5.2819695151876402</v>
      </c>
      <c r="W1701">
        <v>10.541600000000001</v>
      </c>
      <c r="Y1701" s="1">
        <v>41302</v>
      </c>
      <c r="Z1701">
        <v>433.07799999999997</v>
      </c>
      <c r="AB1701" s="1">
        <v>41366</v>
      </c>
      <c r="AC1701">
        <v>15.5</v>
      </c>
    </row>
    <row r="1702" spans="2:29" x14ac:dyDescent="0.45">
      <c r="B1702" s="1">
        <v>41326</v>
      </c>
      <c r="C1702">
        <v>4.42</v>
      </c>
      <c r="E1702" s="1">
        <v>41390</v>
      </c>
      <c r="F1702">
        <v>60.407499999999999</v>
      </c>
      <c r="H1702" t="s">
        <v>1087</v>
      </c>
      <c r="I1702">
        <v>1.8089999999999999</v>
      </c>
      <c r="J1702">
        <v>0.22665318587363101</v>
      </c>
      <c r="L1702" s="1">
        <v>41317</v>
      </c>
      <c r="M1702">
        <v>12.64</v>
      </c>
      <c r="O1702" s="1">
        <v>41400</v>
      </c>
      <c r="P1702">
        <v>1.9410000000000001</v>
      </c>
      <c r="Q1702">
        <v>0.35799999999999998</v>
      </c>
      <c r="R1702">
        <v>1.583</v>
      </c>
      <c r="T1702" t="s">
        <v>1029</v>
      </c>
      <c r="U1702">
        <v>1517.01</v>
      </c>
      <c r="V1702">
        <v>5.2825751433802797</v>
      </c>
      <c r="W1702">
        <v>10.790900000000001</v>
      </c>
      <c r="Y1702" s="1">
        <v>41299</v>
      </c>
      <c r="Z1702">
        <v>430.36599999999999</v>
      </c>
      <c r="AB1702" s="1">
        <v>41365</v>
      </c>
      <c r="AC1702">
        <v>15.75</v>
      </c>
    </row>
    <row r="1703" spans="2:29" x14ac:dyDescent="0.45">
      <c r="B1703" s="1">
        <v>41325</v>
      </c>
      <c r="C1703">
        <v>4.5</v>
      </c>
      <c r="E1703" s="1">
        <v>41389</v>
      </c>
      <c r="F1703">
        <v>61.42</v>
      </c>
      <c r="H1703" t="s">
        <v>1086</v>
      </c>
      <c r="I1703">
        <v>1.821</v>
      </c>
      <c r="J1703">
        <v>0.343664080171319</v>
      </c>
      <c r="L1703" s="1">
        <v>41316</v>
      </c>
      <c r="M1703">
        <v>12.94</v>
      </c>
      <c r="O1703" s="1">
        <v>41397</v>
      </c>
      <c r="P1703">
        <v>1.9179999999999999</v>
      </c>
      <c r="Q1703">
        <v>0.35699999999999998</v>
      </c>
      <c r="R1703">
        <v>1.5609999999999999</v>
      </c>
      <c r="T1703" t="s">
        <v>1028</v>
      </c>
      <c r="U1703">
        <v>1517.93</v>
      </c>
      <c r="V1703">
        <v>8.7537647454614103</v>
      </c>
      <c r="W1703">
        <v>10.7379</v>
      </c>
      <c r="Y1703" s="1">
        <v>41298</v>
      </c>
      <c r="Z1703">
        <v>436.93700000000001</v>
      </c>
      <c r="AB1703" s="1">
        <v>41362</v>
      </c>
      <c r="AC1703">
        <v>16</v>
      </c>
    </row>
    <row r="1704" spans="2:29" x14ac:dyDescent="0.45">
      <c r="B1704" s="1">
        <v>41324</v>
      </c>
      <c r="C1704">
        <v>4.47</v>
      </c>
      <c r="E1704" s="1">
        <v>41388</v>
      </c>
      <c r="F1704">
        <v>61.775500000000001</v>
      </c>
      <c r="H1704" t="s">
        <v>1085</v>
      </c>
      <c r="I1704">
        <v>1.8480000000000001</v>
      </c>
      <c r="J1704">
        <v>0.346583323314897</v>
      </c>
      <c r="L1704" s="1">
        <v>41313</v>
      </c>
      <c r="M1704">
        <v>13.02</v>
      </c>
      <c r="O1704" s="1">
        <v>41396</v>
      </c>
      <c r="P1704">
        <v>1.8089999999999999</v>
      </c>
      <c r="Q1704">
        <v>0.33789999999999998</v>
      </c>
      <c r="R1704">
        <v>1.4711000000000001</v>
      </c>
      <c r="T1704" t="s">
        <v>1027</v>
      </c>
      <c r="U1704">
        <v>1509.39</v>
      </c>
      <c r="V1704">
        <v>14.5443454052941</v>
      </c>
      <c r="W1704">
        <v>11.4947</v>
      </c>
      <c r="Y1704" s="1">
        <v>41297</v>
      </c>
      <c r="Z1704">
        <v>436.23899999999998</v>
      </c>
      <c r="AB1704" s="1">
        <v>41361</v>
      </c>
      <c r="AC1704">
        <v>16</v>
      </c>
    </row>
    <row r="1705" spans="2:29" x14ac:dyDescent="0.45">
      <c r="B1705" s="1">
        <v>41323</v>
      </c>
      <c r="C1705">
        <v>4.34</v>
      </c>
      <c r="E1705" s="1">
        <v>41387</v>
      </c>
      <c r="F1705">
        <v>62.21</v>
      </c>
      <c r="H1705" t="s">
        <v>1084</v>
      </c>
      <c r="I1705">
        <v>1.843</v>
      </c>
      <c r="J1705">
        <v>0.317206557309269</v>
      </c>
      <c r="L1705" s="1">
        <v>41312</v>
      </c>
      <c r="M1705">
        <v>13.5</v>
      </c>
      <c r="O1705" s="1">
        <v>41395</v>
      </c>
      <c r="P1705">
        <v>1.821</v>
      </c>
      <c r="Q1705">
        <v>0.34200000000000003</v>
      </c>
      <c r="R1705">
        <v>1.4790000000000001</v>
      </c>
      <c r="T1705" t="s">
        <v>1026</v>
      </c>
      <c r="U1705">
        <v>1512.12</v>
      </c>
      <c r="V1705">
        <v>16.6733496772585</v>
      </c>
      <c r="W1705">
        <v>11.471</v>
      </c>
      <c r="Y1705" s="1">
        <v>41296</v>
      </c>
      <c r="Z1705">
        <v>436.25099999999998</v>
      </c>
      <c r="AB1705" s="1">
        <v>41360</v>
      </c>
      <c r="AC1705">
        <v>15.75</v>
      </c>
    </row>
    <row r="1706" spans="2:29" x14ac:dyDescent="0.45">
      <c r="B1706" s="1">
        <v>41320</v>
      </c>
      <c r="C1706">
        <v>4.32</v>
      </c>
      <c r="E1706" s="1">
        <v>41386</v>
      </c>
      <c r="F1706">
        <v>62.4315</v>
      </c>
      <c r="H1706" t="s">
        <v>1083</v>
      </c>
      <c r="I1706">
        <v>1.8440000000000001</v>
      </c>
      <c r="J1706">
        <v>0.45540458202935502</v>
      </c>
      <c r="L1706" s="1">
        <v>41311</v>
      </c>
      <c r="M1706">
        <v>13.41</v>
      </c>
      <c r="O1706" s="1">
        <v>41394</v>
      </c>
      <c r="P1706">
        <v>1.8480000000000001</v>
      </c>
      <c r="Q1706">
        <v>0.34799999999999998</v>
      </c>
      <c r="R1706">
        <v>1.5</v>
      </c>
      <c r="T1706" t="s">
        <v>1025</v>
      </c>
      <c r="U1706">
        <v>1511.29</v>
      </c>
      <c r="V1706">
        <v>17.143874723597499</v>
      </c>
      <c r="W1706">
        <v>11.03</v>
      </c>
      <c r="Y1706" s="1">
        <v>41292</v>
      </c>
      <c r="Z1706">
        <v>438.87900000000002</v>
      </c>
      <c r="AB1706" s="1">
        <v>41359</v>
      </c>
      <c r="AC1706">
        <v>15.5</v>
      </c>
    </row>
    <row r="1707" spans="2:29" x14ac:dyDescent="0.45">
      <c r="B1707" s="1">
        <v>41319</v>
      </c>
      <c r="C1707">
        <v>4.38</v>
      </c>
      <c r="E1707" s="1">
        <v>41383</v>
      </c>
      <c r="F1707">
        <v>62.793500000000002</v>
      </c>
      <c r="H1707" t="s">
        <v>1082</v>
      </c>
      <c r="I1707">
        <v>1.8839999999999999</v>
      </c>
      <c r="J1707">
        <v>0.28432082817361898</v>
      </c>
      <c r="L1707" s="1">
        <v>41310</v>
      </c>
      <c r="M1707">
        <v>13.72</v>
      </c>
      <c r="O1707" s="1">
        <v>41393</v>
      </c>
      <c r="P1707">
        <v>1.843</v>
      </c>
      <c r="Q1707">
        <v>0.3463</v>
      </c>
      <c r="R1707">
        <v>1.4966999999999999</v>
      </c>
      <c r="T1707" t="s">
        <v>1024</v>
      </c>
      <c r="U1707">
        <v>1495.71</v>
      </c>
      <c r="V1707">
        <v>14.430899542819301</v>
      </c>
      <c r="W1707">
        <v>11.897500000000001</v>
      </c>
      <c r="Y1707" s="1">
        <v>41291</v>
      </c>
      <c r="Z1707">
        <v>441.17599999999999</v>
      </c>
      <c r="AB1707" s="1">
        <v>41358</v>
      </c>
      <c r="AC1707">
        <v>13.75</v>
      </c>
    </row>
    <row r="1708" spans="2:29" x14ac:dyDescent="0.45">
      <c r="B1708" s="1">
        <v>41318</v>
      </c>
      <c r="C1708">
        <v>4.6399999999999997</v>
      </c>
      <c r="E1708" s="1">
        <v>41382</v>
      </c>
      <c r="F1708">
        <v>62.488999999999997</v>
      </c>
      <c r="H1708" t="s">
        <v>1081</v>
      </c>
      <c r="I1708">
        <v>1.88</v>
      </c>
      <c r="J1708">
        <v>0.32526655735463</v>
      </c>
      <c r="L1708" s="1">
        <v>41309</v>
      </c>
      <c r="M1708">
        <v>14.67</v>
      </c>
      <c r="O1708" s="1">
        <v>41390</v>
      </c>
      <c r="P1708">
        <v>1.8440000000000001</v>
      </c>
      <c r="Q1708">
        <v>0.35899999999999999</v>
      </c>
      <c r="R1708">
        <v>1.4850000000000001</v>
      </c>
      <c r="T1708" t="s">
        <v>1023</v>
      </c>
      <c r="U1708">
        <v>1513.17</v>
      </c>
      <c r="V1708">
        <v>10.584184212847401</v>
      </c>
      <c r="W1708">
        <v>10.768599999999999</v>
      </c>
      <c r="Y1708" s="1">
        <v>41290</v>
      </c>
      <c r="Z1708">
        <v>446.60899999999998</v>
      </c>
      <c r="AB1708" s="1">
        <v>41355</v>
      </c>
      <c r="AC1708">
        <v>13.25</v>
      </c>
    </row>
    <row r="1709" spans="2:29" x14ac:dyDescent="0.45">
      <c r="B1709" s="1">
        <v>41317</v>
      </c>
      <c r="C1709">
        <v>4.41</v>
      </c>
      <c r="E1709" s="1">
        <v>41381</v>
      </c>
      <c r="F1709">
        <v>62.78</v>
      </c>
      <c r="H1709" t="s">
        <v>1080</v>
      </c>
      <c r="I1709">
        <v>1.893</v>
      </c>
      <c r="J1709">
        <v>0.31992707502387502</v>
      </c>
      <c r="L1709" s="1">
        <v>41306</v>
      </c>
      <c r="M1709">
        <v>12.9</v>
      </c>
      <c r="O1709" s="1">
        <v>41389</v>
      </c>
      <c r="P1709">
        <v>1.8839999999999999</v>
      </c>
      <c r="Q1709">
        <v>0.36299999999999999</v>
      </c>
      <c r="R1709">
        <v>1.5209999999999999</v>
      </c>
      <c r="T1709" t="s">
        <v>1022</v>
      </c>
      <c r="U1709">
        <v>1498.11</v>
      </c>
      <c r="V1709">
        <v>6.4905500883353602</v>
      </c>
      <c r="W1709">
        <v>11.8719</v>
      </c>
      <c r="Y1709" s="1">
        <v>41289</v>
      </c>
      <c r="Z1709">
        <v>447.71100000000001</v>
      </c>
      <c r="AB1709" s="1">
        <v>41354</v>
      </c>
      <c r="AC1709">
        <v>12.5</v>
      </c>
    </row>
    <row r="1710" spans="2:29" x14ac:dyDescent="0.45">
      <c r="B1710" s="1">
        <v>41316</v>
      </c>
      <c r="C1710">
        <v>4.42</v>
      </c>
      <c r="E1710" s="1">
        <v>41380</v>
      </c>
      <c r="F1710">
        <v>63.450499999999998</v>
      </c>
      <c r="H1710" t="s">
        <v>1079</v>
      </c>
      <c r="I1710">
        <v>1.8660000000000001</v>
      </c>
      <c r="J1710">
        <v>0.36848281280588002</v>
      </c>
      <c r="L1710" s="1">
        <v>41305</v>
      </c>
      <c r="M1710">
        <v>14.28</v>
      </c>
      <c r="O1710" s="1">
        <v>41388</v>
      </c>
      <c r="P1710">
        <v>1.88</v>
      </c>
      <c r="Q1710">
        <v>0.36</v>
      </c>
      <c r="R1710">
        <v>1.52</v>
      </c>
      <c r="T1710" t="s">
        <v>1021</v>
      </c>
      <c r="U1710">
        <v>1501.96</v>
      </c>
      <c r="V1710">
        <v>7.7020886765796801</v>
      </c>
      <c r="W1710">
        <v>11.569100000000001</v>
      </c>
      <c r="Y1710" s="1">
        <v>41288</v>
      </c>
      <c r="Z1710">
        <v>451.01900000000001</v>
      </c>
      <c r="AB1710" s="1">
        <v>41353</v>
      </c>
      <c r="AC1710">
        <v>11.75</v>
      </c>
    </row>
    <row r="1711" spans="2:29" x14ac:dyDescent="0.45">
      <c r="B1711" s="1">
        <v>41313</v>
      </c>
      <c r="C1711">
        <v>4.41</v>
      </c>
      <c r="E1711" s="1">
        <v>41379</v>
      </c>
      <c r="F1711">
        <v>63.016500000000001</v>
      </c>
      <c r="H1711" t="s">
        <v>1078</v>
      </c>
      <c r="I1711">
        <v>1.873</v>
      </c>
      <c r="J1711">
        <v>0.56013837576084702</v>
      </c>
      <c r="L1711" s="1">
        <v>41304</v>
      </c>
      <c r="M1711">
        <v>14.32</v>
      </c>
      <c r="O1711" s="1">
        <v>41387</v>
      </c>
      <c r="P1711">
        <v>1.893</v>
      </c>
      <c r="Q1711">
        <v>0.36349999999999999</v>
      </c>
      <c r="R1711">
        <v>1.5295000000000001</v>
      </c>
      <c r="T1711" t="s">
        <v>1020</v>
      </c>
      <c r="U1711">
        <v>1507.84</v>
      </c>
      <c r="V1711">
        <v>5.8898670808704701</v>
      </c>
      <c r="W1711">
        <v>10.805</v>
      </c>
      <c r="Y1711" s="1">
        <v>41285</v>
      </c>
      <c r="Z1711">
        <v>443.79300000000001</v>
      </c>
      <c r="AB1711" s="1">
        <v>41352</v>
      </c>
      <c r="AC1711">
        <v>11.25</v>
      </c>
    </row>
    <row r="1712" spans="2:29" x14ac:dyDescent="0.45">
      <c r="B1712" s="1">
        <v>41312</v>
      </c>
      <c r="C1712">
        <v>4.45</v>
      </c>
      <c r="E1712" s="1">
        <v>41376</v>
      </c>
      <c r="F1712">
        <v>63.529000000000003</v>
      </c>
      <c r="H1712" t="s">
        <v>1077</v>
      </c>
      <c r="I1712">
        <v>1.851</v>
      </c>
      <c r="J1712">
        <v>0.64110581549902201</v>
      </c>
      <c r="L1712" s="1">
        <v>41303</v>
      </c>
      <c r="M1712">
        <v>13.31</v>
      </c>
      <c r="O1712" s="1">
        <v>41386</v>
      </c>
      <c r="P1712">
        <v>1.8660000000000001</v>
      </c>
      <c r="Q1712">
        <v>0.36149999999999999</v>
      </c>
      <c r="R1712">
        <v>1.5044999999999999</v>
      </c>
      <c r="T1712" t="s">
        <v>1019</v>
      </c>
      <c r="U1712">
        <v>1500.18</v>
      </c>
      <c r="V1712">
        <v>4.9878544833982801</v>
      </c>
      <c r="W1712">
        <v>11.1671</v>
      </c>
      <c r="Y1712" s="1">
        <v>41284</v>
      </c>
      <c r="Z1712">
        <v>436.37</v>
      </c>
      <c r="AB1712" s="1">
        <v>41351</v>
      </c>
      <c r="AC1712">
        <v>10.25</v>
      </c>
    </row>
    <row r="1713" spans="2:29" x14ac:dyDescent="0.45">
      <c r="B1713" s="1">
        <v>41311</v>
      </c>
      <c r="C1713">
        <v>4.59</v>
      </c>
      <c r="E1713" s="1">
        <v>41375</v>
      </c>
      <c r="F1713">
        <v>63.521000000000001</v>
      </c>
      <c r="H1713" t="s">
        <v>1076</v>
      </c>
      <c r="I1713">
        <v>1.863</v>
      </c>
      <c r="J1713">
        <v>0.75586264184263796</v>
      </c>
      <c r="L1713" s="1">
        <v>41302</v>
      </c>
      <c r="M1713">
        <v>13.57</v>
      </c>
      <c r="O1713" s="1">
        <v>41383</v>
      </c>
      <c r="P1713">
        <v>1.873</v>
      </c>
      <c r="Q1713">
        <v>0.37040000000000001</v>
      </c>
      <c r="R1713">
        <v>1.5025999999999999</v>
      </c>
      <c r="T1713" t="s">
        <v>1018</v>
      </c>
      <c r="U1713">
        <v>1502.96</v>
      </c>
      <c r="V1713">
        <v>4.0589401404329504</v>
      </c>
      <c r="W1713">
        <v>10.381</v>
      </c>
      <c r="Y1713" s="1">
        <v>41283</v>
      </c>
      <c r="Z1713">
        <v>445.32100000000003</v>
      </c>
      <c r="AB1713" s="1">
        <v>41348</v>
      </c>
      <c r="AC1713">
        <v>9.19</v>
      </c>
    </row>
    <row r="1714" spans="2:29" x14ac:dyDescent="0.45">
      <c r="B1714" s="1">
        <v>41310</v>
      </c>
      <c r="C1714">
        <v>4.71</v>
      </c>
      <c r="E1714" s="1">
        <v>41374</v>
      </c>
      <c r="F1714">
        <v>64.558999999999997</v>
      </c>
      <c r="H1714" t="s">
        <v>1075</v>
      </c>
      <c r="I1714">
        <v>1.8965000000000001</v>
      </c>
      <c r="J1714">
        <v>0.751691148899155</v>
      </c>
      <c r="L1714" s="1">
        <v>41299</v>
      </c>
      <c r="M1714">
        <v>12.89</v>
      </c>
      <c r="O1714" s="1">
        <v>41382</v>
      </c>
      <c r="P1714">
        <v>1.851</v>
      </c>
      <c r="Q1714">
        <v>0.36670000000000003</v>
      </c>
      <c r="R1714">
        <v>1.4843</v>
      </c>
      <c r="T1714" t="s">
        <v>1017</v>
      </c>
      <c r="U1714">
        <v>1494.82</v>
      </c>
      <c r="V1714">
        <v>3.1675790742286298</v>
      </c>
      <c r="W1714">
        <v>10.447900000000001</v>
      </c>
      <c r="Y1714" s="1">
        <v>41282</v>
      </c>
      <c r="Z1714">
        <v>443.88299999999998</v>
      </c>
      <c r="AB1714" s="1">
        <v>41347</v>
      </c>
      <c r="AC1714">
        <v>9</v>
      </c>
    </row>
    <row r="1715" spans="2:29" x14ac:dyDescent="0.45">
      <c r="B1715" s="1">
        <v>41309</v>
      </c>
      <c r="C1715">
        <v>4.5999999999999996</v>
      </c>
      <c r="E1715" s="1">
        <v>41373</v>
      </c>
      <c r="F1715">
        <v>63.353999999999999</v>
      </c>
      <c r="H1715" t="s">
        <v>1074</v>
      </c>
      <c r="I1715">
        <v>1.8520000000000001</v>
      </c>
      <c r="J1715">
        <v>0.726423889107912</v>
      </c>
      <c r="L1715" s="1">
        <v>41298</v>
      </c>
      <c r="M1715">
        <v>12.69</v>
      </c>
      <c r="O1715" s="1">
        <v>41381</v>
      </c>
      <c r="P1715">
        <v>1.863</v>
      </c>
      <c r="Q1715">
        <v>0.37</v>
      </c>
      <c r="R1715">
        <v>1.4930000000000001</v>
      </c>
      <c r="T1715" t="s">
        <v>1016</v>
      </c>
      <c r="U1715">
        <v>1494.81</v>
      </c>
      <c r="V1715">
        <v>2.8125823732406401</v>
      </c>
      <c r="W1715">
        <v>10.1539</v>
      </c>
      <c r="Y1715" s="1">
        <v>41281</v>
      </c>
      <c r="Z1715">
        <v>440.983</v>
      </c>
      <c r="AB1715" s="1">
        <v>41346</v>
      </c>
      <c r="AC1715">
        <v>8.25</v>
      </c>
    </row>
    <row r="1716" spans="2:29" x14ac:dyDescent="0.45">
      <c r="B1716" s="1">
        <v>41306</v>
      </c>
      <c r="C1716">
        <v>4.78</v>
      </c>
      <c r="E1716" s="1">
        <v>41372</v>
      </c>
      <c r="F1716">
        <v>64.722999999999999</v>
      </c>
      <c r="H1716" t="s">
        <v>1073</v>
      </c>
      <c r="I1716">
        <v>1.897</v>
      </c>
      <c r="J1716">
        <v>0.67276340566353499</v>
      </c>
      <c r="L1716" s="1">
        <v>41297</v>
      </c>
      <c r="M1716">
        <v>12.46</v>
      </c>
      <c r="O1716" s="1">
        <v>41380</v>
      </c>
      <c r="P1716">
        <v>1.8965000000000001</v>
      </c>
      <c r="Q1716">
        <v>0.36780000000000002</v>
      </c>
      <c r="R1716">
        <v>1.5286999999999999</v>
      </c>
      <c r="T1716" t="s">
        <v>1015</v>
      </c>
      <c r="U1716">
        <v>1492.56</v>
      </c>
      <c r="V1716">
        <v>3.7534450065042901</v>
      </c>
      <c r="W1716">
        <v>10.378</v>
      </c>
      <c r="Y1716" s="1">
        <v>41278</v>
      </c>
      <c r="Z1716">
        <v>442.51900000000001</v>
      </c>
      <c r="AB1716" s="1">
        <v>41345</v>
      </c>
      <c r="AC1716">
        <v>8.5</v>
      </c>
    </row>
    <row r="1717" spans="2:29" x14ac:dyDescent="0.45">
      <c r="B1717" s="1">
        <v>41305</v>
      </c>
      <c r="C1717">
        <v>4.8600000000000003</v>
      </c>
      <c r="E1717" s="1">
        <v>41369</v>
      </c>
      <c r="F1717">
        <v>62.993499999999997</v>
      </c>
      <c r="H1717" t="s">
        <v>1072</v>
      </c>
      <c r="I1717">
        <v>1.958</v>
      </c>
      <c r="J1717">
        <v>0.51044810379378103</v>
      </c>
      <c r="L1717" s="1">
        <v>41296</v>
      </c>
      <c r="M1717">
        <v>12.43</v>
      </c>
      <c r="O1717" s="1">
        <v>41379</v>
      </c>
      <c r="P1717">
        <v>1.8520000000000001</v>
      </c>
      <c r="Q1717">
        <v>0.36799999999999999</v>
      </c>
      <c r="R1717">
        <v>1.484</v>
      </c>
      <c r="T1717" t="s">
        <v>1013</v>
      </c>
      <c r="U1717">
        <v>1485.98</v>
      </c>
      <c r="V1717">
        <v>3.9210187850762601</v>
      </c>
      <c r="W1717">
        <v>10.2872</v>
      </c>
      <c r="Y1717" s="1">
        <v>41277</v>
      </c>
      <c r="Z1717">
        <v>444.01900000000001</v>
      </c>
      <c r="AB1717" s="1">
        <v>41344</v>
      </c>
      <c r="AC1717">
        <v>8.25</v>
      </c>
    </row>
    <row r="1718" spans="2:29" x14ac:dyDescent="0.45">
      <c r="B1718" s="1">
        <v>41304</v>
      </c>
      <c r="C1718">
        <v>4.75</v>
      </c>
      <c r="E1718" s="1">
        <v>41368</v>
      </c>
      <c r="F1718">
        <v>65.001499999999993</v>
      </c>
      <c r="H1718" t="s">
        <v>1071</v>
      </c>
      <c r="I1718">
        <v>1.97</v>
      </c>
      <c r="J1718">
        <v>0.71691742899723099</v>
      </c>
      <c r="L1718" s="1">
        <v>41292</v>
      </c>
      <c r="M1718">
        <v>12.46</v>
      </c>
      <c r="O1718" s="1">
        <v>41376</v>
      </c>
      <c r="P1718">
        <v>1.897</v>
      </c>
      <c r="Q1718">
        <v>0.37240000000000001</v>
      </c>
      <c r="R1718">
        <v>1.5246</v>
      </c>
      <c r="T1718" t="s">
        <v>1012</v>
      </c>
      <c r="U1718">
        <v>1480.94</v>
      </c>
      <c r="V1718">
        <v>4.63412940822466</v>
      </c>
      <c r="W1718">
        <v>11.330399999999999</v>
      </c>
      <c r="Y1718" s="1">
        <v>41276</v>
      </c>
      <c r="Z1718">
        <v>439.74799999999999</v>
      </c>
      <c r="AB1718" s="1">
        <v>41341</v>
      </c>
      <c r="AC1718">
        <v>8.5</v>
      </c>
    </row>
    <row r="1719" spans="2:29" x14ac:dyDescent="0.45">
      <c r="B1719" s="1">
        <v>41303</v>
      </c>
      <c r="C1719">
        <v>4.72</v>
      </c>
      <c r="E1719" s="1">
        <v>41367</v>
      </c>
      <c r="F1719">
        <v>64.698499999999996</v>
      </c>
      <c r="H1719" t="s">
        <v>1070</v>
      </c>
      <c r="I1719">
        <v>1.929</v>
      </c>
      <c r="J1719">
        <v>0.71194377118795904</v>
      </c>
      <c r="L1719" s="1">
        <v>41291</v>
      </c>
      <c r="M1719">
        <v>13.57</v>
      </c>
      <c r="O1719" s="1">
        <v>41375</v>
      </c>
      <c r="P1719">
        <v>1.958</v>
      </c>
      <c r="Q1719">
        <v>0.37130000000000002</v>
      </c>
      <c r="R1719">
        <v>1.5867</v>
      </c>
      <c r="T1719" t="s">
        <v>1011</v>
      </c>
      <c r="U1719">
        <v>1472.63</v>
      </c>
      <c r="V1719">
        <v>1.36519056326295</v>
      </c>
      <c r="W1719">
        <v>11.4176</v>
      </c>
      <c r="Y1719" s="1">
        <v>41274</v>
      </c>
      <c r="Z1719">
        <v>484.36</v>
      </c>
      <c r="AB1719" s="1">
        <v>41340</v>
      </c>
      <c r="AC1719">
        <v>8</v>
      </c>
    </row>
    <row r="1720" spans="2:29" x14ac:dyDescent="0.45">
      <c r="B1720" s="1">
        <v>41302</v>
      </c>
      <c r="C1720">
        <v>4.74</v>
      </c>
      <c r="E1720" s="1">
        <v>41366</v>
      </c>
      <c r="F1720">
        <v>67.751999999999995</v>
      </c>
      <c r="H1720" t="s">
        <v>1069</v>
      </c>
      <c r="I1720">
        <v>1.9348000000000001</v>
      </c>
      <c r="J1720">
        <v>0.75292840518427295</v>
      </c>
      <c r="L1720" s="1">
        <v>41290</v>
      </c>
      <c r="M1720">
        <v>13.42</v>
      </c>
      <c r="O1720" s="1">
        <v>41374</v>
      </c>
      <c r="P1720">
        <v>1.97</v>
      </c>
      <c r="Q1720">
        <v>0.37580000000000002</v>
      </c>
      <c r="R1720">
        <v>1.5942000000000001</v>
      </c>
      <c r="T1720" t="s">
        <v>1010</v>
      </c>
      <c r="U1720">
        <v>1472.34</v>
      </c>
      <c r="V1720">
        <v>6.2126189181154396</v>
      </c>
      <c r="W1720">
        <v>11.515499999999999</v>
      </c>
      <c r="Y1720" s="1">
        <v>41271</v>
      </c>
      <c r="Z1720">
        <v>531.75199999999995</v>
      </c>
      <c r="AB1720" s="1">
        <v>41339</v>
      </c>
      <c r="AC1720">
        <v>8</v>
      </c>
    </row>
    <row r="1721" spans="2:29" x14ac:dyDescent="0.45">
      <c r="B1721" s="1">
        <v>41299</v>
      </c>
      <c r="C1721">
        <v>4.93</v>
      </c>
      <c r="E1721" s="1">
        <v>41365</v>
      </c>
      <c r="F1721">
        <v>68.673000000000002</v>
      </c>
      <c r="H1721" t="s">
        <v>1068</v>
      </c>
      <c r="I1721">
        <v>1.885</v>
      </c>
      <c r="J1721">
        <v>0.55726863659578996</v>
      </c>
      <c r="L1721" s="1">
        <v>41289</v>
      </c>
      <c r="M1721">
        <v>13.55</v>
      </c>
      <c r="O1721" s="1">
        <v>41373</v>
      </c>
      <c r="P1721">
        <v>1.929</v>
      </c>
      <c r="Q1721">
        <v>0.378</v>
      </c>
      <c r="R1721">
        <v>1.5509999999999999</v>
      </c>
      <c r="T1721" t="s">
        <v>1009</v>
      </c>
      <c r="U1721">
        <v>1470.68</v>
      </c>
      <c r="V1721">
        <v>6.1635430144896901</v>
      </c>
      <c r="W1721">
        <v>11.899100000000001</v>
      </c>
      <c r="Y1721" s="1">
        <v>41270</v>
      </c>
      <c r="Z1721">
        <v>487.815</v>
      </c>
      <c r="AB1721" s="1">
        <v>41338</v>
      </c>
      <c r="AC1721">
        <v>8</v>
      </c>
    </row>
    <row r="1722" spans="2:29" x14ac:dyDescent="0.45">
      <c r="B1722" s="1">
        <v>41298</v>
      </c>
      <c r="C1722">
        <v>4.33</v>
      </c>
      <c r="E1722" s="1">
        <v>41362</v>
      </c>
      <c r="F1722">
        <v>68.459999999999994</v>
      </c>
      <c r="H1722" t="s">
        <v>1067</v>
      </c>
      <c r="I1722">
        <v>1.931</v>
      </c>
      <c r="J1722">
        <v>0.51569047564082904</v>
      </c>
      <c r="L1722" s="1">
        <v>41288</v>
      </c>
      <c r="M1722">
        <v>13.52</v>
      </c>
      <c r="O1722" s="1">
        <v>41372</v>
      </c>
      <c r="P1722">
        <v>1.9348000000000001</v>
      </c>
      <c r="Q1722">
        <v>0.38100000000000001</v>
      </c>
      <c r="R1722">
        <v>1.5538000000000001</v>
      </c>
      <c r="T1722" t="s">
        <v>1008</v>
      </c>
      <c r="U1722">
        <v>1472.05</v>
      </c>
      <c r="V1722">
        <v>7.3819993469464498</v>
      </c>
      <c r="W1722">
        <v>11.803900000000001</v>
      </c>
      <c r="Y1722" s="1">
        <v>41269</v>
      </c>
      <c r="Z1722">
        <v>485.09</v>
      </c>
      <c r="AB1722" s="1">
        <v>41337</v>
      </c>
      <c r="AC1722">
        <v>8.5</v>
      </c>
    </row>
    <row r="1723" spans="2:29" x14ac:dyDescent="0.45">
      <c r="B1723" s="1">
        <v>41297</v>
      </c>
      <c r="C1723">
        <v>4.3899999999999997</v>
      </c>
      <c r="E1723" s="1">
        <v>41361</v>
      </c>
      <c r="F1723">
        <v>69.400999999999996</v>
      </c>
      <c r="H1723" t="s">
        <v>1066</v>
      </c>
      <c r="I1723">
        <v>1.972</v>
      </c>
      <c r="J1723">
        <v>0.467819409601609</v>
      </c>
      <c r="L1723" s="1">
        <v>41285</v>
      </c>
      <c r="M1723">
        <v>13.36</v>
      </c>
      <c r="O1723" s="1">
        <v>41369</v>
      </c>
      <c r="P1723">
        <v>1.885</v>
      </c>
      <c r="Q1723">
        <v>0.376</v>
      </c>
      <c r="R1723">
        <v>1.5089999999999999</v>
      </c>
      <c r="T1723" t="s">
        <v>1007</v>
      </c>
      <c r="U1723">
        <v>1472.12</v>
      </c>
      <c r="V1723">
        <v>8.3762129876685698</v>
      </c>
      <c r="W1723">
        <v>11.878399999999999</v>
      </c>
      <c r="Y1723" s="1">
        <v>41267</v>
      </c>
      <c r="Z1723">
        <v>475.97699999999998</v>
      </c>
      <c r="AB1723" s="1">
        <v>41334</v>
      </c>
      <c r="AC1723">
        <v>9.25</v>
      </c>
    </row>
    <row r="1724" spans="2:29" x14ac:dyDescent="0.45">
      <c r="B1724" s="1">
        <v>41296</v>
      </c>
      <c r="C1724">
        <v>4.4800000000000004</v>
      </c>
      <c r="E1724" s="1">
        <v>41360</v>
      </c>
      <c r="F1724">
        <v>69.569500000000005</v>
      </c>
      <c r="H1724" t="s">
        <v>1065</v>
      </c>
      <c r="I1724">
        <v>2.0154999999999998</v>
      </c>
      <c r="J1724">
        <v>0.28163140804959802</v>
      </c>
      <c r="L1724" s="1">
        <v>41284</v>
      </c>
      <c r="M1724">
        <v>13.49</v>
      </c>
      <c r="O1724" s="1">
        <v>41368</v>
      </c>
      <c r="P1724">
        <v>1.931</v>
      </c>
      <c r="Q1724">
        <v>0.38150000000000001</v>
      </c>
      <c r="R1724">
        <v>1.5495000000000001</v>
      </c>
      <c r="T1724" t="s">
        <v>1006</v>
      </c>
      <c r="U1724">
        <v>1461.02</v>
      </c>
      <c r="V1724">
        <v>6.6223024992241601</v>
      </c>
      <c r="W1724">
        <v>12.3339</v>
      </c>
      <c r="Y1724" s="1">
        <v>41264</v>
      </c>
      <c r="Z1724">
        <v>472.65100000000001</v>
      </c>
      <c r="AB1724" s="1">
        <v>41333</v>
      </c>
      <c r="AC1724">
        <v>9</v>
      </c>
    </row>
    <row r="1725" spans="2:29" x14ac:dyDescent="0.45">
      <c r="B1725" s="1">
        <v>41295</v>
      </c>
      <c r="C1725">
        <v>4.4400000000000004</v>
      </c>
      <c r="E1725" s="1">
        <v>41359</v>
      </c>
      <c r="F1725">
        <v>69.1875</v>
      </c>
      <c r="H1725" t="s">
        <v>1064</v>
      </c>
      <c r="I1725">
        <v>1.99</v>
      </c>
      <c r="J1725">
        <v>0.47816438944502598</v>
      </c>
      <c r="L1725" s="1">
        <v>41283</v>
      </c>
      <c r="M1725">
        <v>13.81</v>
      </c>
      <c r="O1725" s="1">
        <v>41367</v>
      </c>
      <c r="P1725">
        <v>1.972</v>
      </c>
      <c r="Q1725">
        <v>0.39100000000000001</v>
      </c>
      <c r="R1725">
        <v>1.581</v>
      </c>
      <c r="T1725" t="s">
        <v>1005</v>
      </c>
      <c r="U1725">
        <v>1457.15</v>
      </c>
      <c r="V1725">
        <v>6.2440749112138496</v>
      </c>
      <c r="W1725">
        <v>11.7402</v>
      </c>
      <c r="Y1725" s="1">
        <v>41263</v>
      </c>
      <c r="Z1725">
        <v>454.45800000000003</v>
      </c>
      <c r="AB1725" s="1">
        <v>41332</v>
      </c>
      <c r="AC1725">
        <v>9</v>
      </c>
    </row>
    <row r="1726" spans="2:29" x14ac:dyDescent="0.45">
      <c r="B1726" s="1">
        <v>41292</v>
      </c>
      <c r="C1726">
        <v>4.3899999999999997</v>
      </c>
      <c r="E1726" s="1">
        <v>41358</v>
      </c>
      <c r="F1726">
        <v>71.114999999999995</v>
      </c>
      <c r="H1726" t="s">
        <v>1063</v>
      </c>
      <c r="I1726">
        <v>2.0070000000000001</v>
      </c>
      <c r="J1726">
        <v>0.52412778340146704</v>
      </c>
      <c r="L1726" s="1">
        <v>41282</v>
      </c>
      <c r="M1726">
        <v>13.62</v>
      </c>
      <c r="O1726" s="1">
        <v>41366</v>
      </c>
      <c r="P1726">
        <v>2.0154999999999998</v>
      </c>
      <c r="Q1726">
        <v>0.40500000000000003</v>
      </c>
      <c r="R1726">
        <v>1.6105</v>
      </c>
      <c r="T1726" t="s">
        <v>1004</v>
      </c>
      <c r="U1726">
        <v>1461.89</v>
      </c>
      <c r="V1726">
        <v>21.110119472621399</v>
      </c>
      <c r="W1726">
        <v>11.641500000000001</v>
      </c>
      <c r="Y1726" s="1">
        <v>41262</v>
      </c>
      <c r="Z1726">
        <v>457.36399999999998</v>
      </c>
      <c r="AB1726" s="1">
        <v>41331</v>
      </c>
      <c r="AC1726">
        <v>8.75</v>
      </c>
    </row>
    <row r="1727" spans="2:29" x14ac:dyDescent="0.45">
      <c r="B1727" s="1">
        <v>41291</v>
      </c>
      <c r="C1727">
        <v>4.45</v>
      </c>
      <c r="E1727" s="1">
        <v>41355</v>
      </c>
      <c r="F1727">
        <v>70.53</v>
      </c>
      <c r="H1727" t="s">
        <v>1062</v>
      </c>
      <c r="I1727">
        <v>2.0070000000000001</v>
      </c>
      <c r="J1727">
        <v>0.52412778340146704</v>
      </c>
      <c r="L1727" s="1">
        <v>41281</v>
      </c>
      <c r="M1727">
        <v>13.79</v>
      </c>
      <c r="O1727" s="1">
        <v>41365</v>
      </c>
      <c r="P1727">
        <v>1.99</v>
      </c>
      <c r="Q1727">
        <v>0.40899999999999997</v>
      </c>
      <c r="R1727">
        <v>1.581</v>
      </c>
      <c r="T1727" t="s">
        <v>1003</v>
      </c>
      <c r="U1727">
        <v>1466.47</v>
      </c>
      <c r="V1727">
        <v>19.550493297304602</v>
      </c>
      <c r="W1727">
        <v>11.617800000000001</v>
      </c>
      <c r="Y1727" s="1">
        <v>41261</v>
      </c>
      <c r="Z1727">
        <v>451.62599999999998</v>
      </c>
      <c r="AB1727" s="1">
        <v>41330</v>
      </c>
      <c r="AC1727">
        <v>7.75</v>
      </c>
    </row>
    <row r="1728" spans="2:29" x14ac:dyDescent="0.45">
      <c r="B1728" s="1">
        <v>41290</v>
      </c>
      <c r="C1728">
        <v>4.29</v>
      </c>
      <c r="E1728" s="1">
        <v>41354</v>
      </c>
      <c r="F1728">
        <v>72.073999999999998</v>
      </c>
      <c r="H1728" t="s">
        <v>1061</v>
      </c>
      <c r="I1728">
        <v>2.004</v>
      </c>
      <c r="J1728">
        <v>0.58729033138077003</v>
      </c>
      <c r="L1728" s="1">
        <v>41278</v>
      </c>
      <c r="M1728">
        <v>13.83</v>
      </c>
      <c r="O1728" s="1">
        <v>41362</v>
      </c>
      <c r="P1728">
        <v>2.0070000000000001</v>
      </c>
      <c r="Q1728">
        <v>0.42</v>
      </c>
      <c r="R1728">
        <v>1.587</v>
      </c>
      <c r="T1728" t="s">
        <v>1002</v>
      </c>
      <c r="U1728">
        <v>1459.37</v>
      </c>
      <c r="V1728">
        <v>26.879180150631601</v>
      </c>
      <c r="W1728">
        <v>12.538600000000001</v>
      </c>
      <c r="Y1728" s="1">
        <v>41260</v>
      </c>
      <c r="Z1728">
        <v>464.69099999999997</v>
      </c>
      <c r="AB1728" s="1">
        <v>41327</v>
      </c>
      <c r="AC1728">
        <v>7.75</v>
      </c>
    </row>
    <row r="1729" spans="2:29" x14ac:dyDescent="0.45">
      <c r="B1729" s="1">
        <v>41289</v>
      </c>
      <c r="C1729">
        <v>4.3600000000000003</v>
      </c>
      <c r="E1729" s="1">
        <v>41353</v>
      </c>
      <c r="F1729">
        <v>72.341999999999999</v>
      </c>
      <c r="H1729" t="s">
        <v>1060</v>
      </c>
      <c r="I1729">
        <v>2.0653000000000001</v>
      </c>
      <c r="J1729">
        <v>0.41873890035040401</v>
      </c>
      <c r="L1729" s="1">
        <v>41277</v>
      </c>
      <c r="M1729">
        <v>14.56</v>
      </c>
      <c r="O1729" s="1">
        <v>41361</v>
      </c>
      <c r="P1729">
        <v>2.0070000000000001</v>
      </c>
      <c r="Q1729">
        <v>0.41649999999999998</v>
      </c>
      <c r="R1729">
        <v>1.5905</v>
      </c>
      <c r="T1729" t="s">
        <v>1001</v>
      </c>
      <c r="U1729">
        <v>1462.42</v>
      </c>
      <c r="V1729">
        <v>26.627798320681102</v>
      </c>
      <c r="W1729">
        <v>12.639799999999999</v>
      </c>
      <c r="Y1729" s="1">
        <v>41257</v>
      </c>
      <c r="Z1729">
        <v>480.30099999999999</v>
      </c>
      <c r="AB1729" s="1">
        <v>41326</v>
      </c>
      <c r="AC1729">
        <v>7.5</v>
      </c>
    </row>
    <row r="1730" spans="2:29" x14ac:dyDescent="0.45">
      <c r="B1730" s="1">
        <v>41288</v>
      </c>
      <c r="C1730">
        <v>4.45</v>
      </c>
      <c r="E1730" s="1">
        <v>41352</v>
      </c>
      <c r="F1730">
        <v>72.394000000000005</v>
      </c>
      <c r="H1730" t="s">
        <v>1059</v>
      </c>
      <c r="I1730">
        <v>2.0579999999999998</v>
      </c>
      <c r="J1730">
        <v>0.67263908103330505</v>
      </c>
      <c r="L1730" s="1">
        <v>41276</v>
      </c>
      <c r="M1730">
        <v>14.68</v>
      </c>
      <c r="O1730" s="1">
        <v>41360</v>
      </c>
      <c r="P1730">
        <v>2.004</v>
      </c>
      <c r="Q1730">
        <v>0.42030000000000001</v>
      </c>
      <c r="R1730">
        <v>1.5837000000000001</v>
      </c>
      <c r="T1730" t="s">
        <v>999</v>
      </c>
      <c r="U1730">
        <v>1426.19</v>
      </c>
      <c r="V1730">
        <v>19.308939301525999</v>
      </c>
      <c r="W1730">
        <v>16.145700000000001</v>
      </c>
      <c r="Y1730" s="1">
        <v>41256</v>
      </c>
      <c r="Z1730">
        <v>477.27800000000002</v>
      </c>
      <c r="AB1730" s="1">
        <v>41325</v>
      </c>
      <c r="AC1730">
        <v>7.5</v>
      </c>
    </row>
    <row r="1731" spans="2:29" x14ac:dyDescent="0.45">
      <c r="B1731" s="1">
        <v>41285</v>
      </c>
      <c r="C1731">
        <v>4.68</v>
      </c>
      <c r="E1731" s="1">
        <v>41351</v>
      </c>
      <c r="F1731">
        <v>71.260000000000005</v>
      </c>
      <c r="H1731" t="s">
        <v>1058</v>
      </c>
      <c r="I1731">
        <v>2.0579999999999998</v>
      </c>
      <c r="J1731">
        <v>0.80221152655227301</v>
      </c>
      <c r="L1731" s="1">
        <v>41274</v>
      </c>
      <c r="M1731">
        <v>18.02</v>
      </c>
      <c r="O1731" s="1">
        <v>41359</v>
      </c>
      <c r="P1731">
        <v>2.0653000000000001</v>
      </c>
      <c r="Q1731">
        <v>0.42930000000000001</v>
      </c>
      <c r="R1731">
        <v>1.6359999999999999</v>
      </c>
      <c r="T1731" t="s">
        <v>998</v>
      </c>
      <c r="U1731">
        <v>1402.43</v>
      </c>
      <c r="V1731">
        <v>7.1006453150529198</v>
      </c>
      <c r="W1731">
        <v>18.001200000000001</v>
      </c>
      <c r="Y1731" s="1">
        <v>41255</v>
      </c>
      <c r="Z1731">
        <v>469.88299999999998</v>
      </c>
      <c r="AB1731" s="1">
        <v>41324</v>
      </c>
      <c r="AC1731">
        <v>7.25</v>
      </c>
    </row>
    <row r="1732" spans="2:29" x14ac:dyDescent="0.45">
      <c r="B1732" s="1">
        <v>41284</v>
      </c>
      <c r="C1732">
        <v>4.45</v>
      </c>
      <c r="E1732" s="1">
        <v>41348</v>
      </c>
      <c r="F1732">
        <v>69.6755</v>
      </c>
      <c r="H1732" t="s">
        <v>1057</v>
      </c>
      <c r="I1732">
        <v>2.0369999999999999</v>
      </c>
      <c r="J1732">
        <v>0.78411069584168303</v>
      </c>
      <c r="L1732" s="1">
        <v>41271</v>
      </c>
      <c r="M1732">
        <v>22.72</v>
      </c>
      <c r="O1732" s="1">
        <v>41358</v>
      </c>
      <c r="P1732">
        <v>2.0579999999999998</v>
      </c>
      <c r="Q1732">
        <v>0.42449999999999999</v>
      </c>
      <c r="R1732">
        <v>1.6335</v>
      </c>
      <c r="T1732" t="s">
        <v>997</v>
      </c>
      <c r="U1732">
        <v>1418.1</v>
      </c>
      <c r="V1732">
        <v>5.8372275686484301</v>
      </c>
      <c r="W1732">
        <v>16.705100000000002</v>
      </c>
      <c r="Y1732" s="1">
        <v>41254</v>
      </c>
      <c r="Z1732">
        <v>467.71300000000002</v>
      </c>
      <c r="AB1732" s="1">
        <v>41323</v>
      </c>
      <c r="AC1732">
        <v>6.75</v>
      </c>
    </row>
    <row r="1733" spans="2:29" x14ac:dyDescent="0.45">
      <c r="B1733" s="1">
        <v>41283</v>
      </c>
      <c r="C1733">
        <v>4.49</v>
      </c>
      <c r="E1733" s="1">
        <v>41347</v>
      </c>
      <c r="F1733">
        <v>71.194999999999993</v>
      </c>
      <c r="H1733" t="s">
        <v>1056</v>
      </c>
      <c r="I1733">
        <v>2.0764999999999998</v>
      </c>
      <c r="J1733">
        <v>0.77519003046564705</v>
      </c>
      <c r="L1733" s="1">
        <v>41270</v>
      </c>
      <c r="M1733">
        <v>19.47</v>
      </c>
      <c r="O1733" s="1">
        <v>41355</v>
      </c>
      <c r="P1733">
        <v>2.0579999999999998</v>
      </c>
      <c r="Q1733">
        <v>0.42670000000000002</v>
      </c>
      <c r="R1733">
        <v>1.6313</v>
      </c>
      <c r="T1733" t="s">
        <v>996</v>
      </c>
      <c r="U1733">
        <v>1419.83</v>
      </c>
      <c r="V1733">
        <v>10.045228801016099</v>
      </c>
      <c r="W1733">
        <v>16.055199999999999</v>
      </c>
      <c r="Y1733" s="1">
        <v>41253</v>
      </c>
      <c r="Z1733">
        <v>475.72800000000001</v>
      </c>
      <c r="AB1733" s="1">
        <v>41320</v>
      </c>
      <c r="AC1733">
        <v>6.75</v>
      </c>
    </row>
    <row r="1734" spans="2:29" x14ac:dyDescent="0.45">
      <c r="B1734" s="1">
        <v>41282</v>
      </c>
      <c r="C1734">
        <v>4.49</v>
      </c>
      <c r="E1734" s="1">
        <v>41346</v>
      </c>
      <c r="F1734">
        <v>70.393500000000003</v>
      </c>
      <c r="H1734" t="s">
        <v>1055</v>
      </c>
      <c r="I1734">
        <v>2.016</v>
      </c>
      <c r="J1734">
        <v>0.42709044709522698</v>
      </c>
      <c r="L1734" s="1">
        <v>41269</v>
      </c>
      <c r="M1734">
        <v>19.48</v>
      </c>
      <c r="O1734" s="1">
        <v>41354</v>
      </c>
      <c r="P1734">
        <v>2.0369999999999999</v>
      </c>
      <c r="Q1734">
        <v>0.42549999999999999</v>
      </c>
      <c r="R1734">
        <v>1.6114999999999999</v>
      </c>
      <c r="T1734" t="s">
        <v>994</v>
      </c>
      <c r="U1734">
        <v>1426.66</v>
      </c>
      <c r="V1734">
        <v>10.7633862700665</v>
      </c>
      <c r="W1734">
        <v>15.3299</v>
      </c>
      <c r="Y1734" s="1">
        <v>41250</v>
      </c>
      <c r="Z1734">
        <v>486.70499999999998</v>
      </c>
      <c r="AB1734" s="1">
        <v>41319</v>
      </c>
      <c r="AC1734">
        <v>6.75</v>
      </c>
    </row>
    <row r="1735" spans="2:29" x14ac:dyDescent="0.45">
      <c r="B1735" s="1">
        <v>41281</v>
      </c>
      <c r="C1735">
        <v>4.74</v>
      </c>
      <c r="E1735" s="1">
        <v>41345</v>
      </c>
      <c r="F1735">
        <v>69.796000000000006</v>
      </c>
      <c r="H1735" t="s">
        <v>1054</v>
      </c>
      <c r="I1735">
        <v>2.0579999999999998</v>
      </c>
      <c r="J1735">
        <v>0.39199489792598302</v>
      </c>
      <c r="L1735" s="1">
        <v>41267</v>
      </c>
      <c r="M1735">
        <v>17.84</v>
      </c>
      <c r="O1735" s="1">
        <v>41353</v>
      </c>
      <c r="P1735">
        <v>2.0764999999999998</v>
      </c>
      <c r="Q1735">
        <v>0.41599999999999998</v>
      </c>
      <c r="R1735">
        <v>1.6605000000000001</v>
      </c>
      <c r="T1735" t="s">
        <v>993</v>
      </c>
      <c r="U1735">
        <v>1430.15</v>
      </c>
      <c r="V1735">
        <v>16.317419987320601</v>
      </c>
      <c r="W1735">
        <v>14.9513</v>
      </c>
      <c r="Y1735" s="1">
        <v>41249</v>
      </c>
      <c r="Z1735">
        <v>489.66899999999998</v>
      </c>
      <c r="AB1735" s="1">
        <v>41318</v>
      </c>
      <c r="AC1735">
        <v>9</v>
      </c>
    </row>
    <row r="1736" spans="2:29" x14ac:dyDescent="0.45">
      <c r="B1736" s="1">
        <v>41278</v>
      </c>
      <c r="C1736">
        <v>4.79</v>
      </c>
      <c r="E1736" s="1">
        <v>41344</v>
      </c>
      <c r="F1736">
        <v>70.587500000000006</v>
      </c>
      <c r="H1736" t="s">
        <v>1053</v>
      </c>
      <c r="I1736">
        <v>2.0834999999999999</v>
      </c>
      <c r="J1736">
        <v>0.446582859053056</v>
      </c>
      <c r="L1736" s="1">
        <v>41264</v>
      </c>
      <c r="M1736">
        <v>17.84</v>
      </c>
      <c r="O1736" s="1">
        <v>41352</v>
      </c>
      <c r="P1736">
        <v>2.016</v>
      </c>
      <c r="Q1736">
        <v>0.42199999999999999</v>
      </c>
      <c r="R1736">
        <v>1.5940000000000001</v>
      </c>
      <c r="T1736" t="s">
        <v>992</v>
      </c>
      <c r="U1736">
        <v>1443.69</v>
      </c>
      <c r="V1736">
        <v>14.620129890072</v>
      </c>
      <c r="W1736">
        <v>14.7902</v>
      </c>
      <c r="Y1736" s="1">
        <v>41248</v>
      </c>
      <c r="Z1736">
        <v>495.55700000000002</v>
      </c>
      <c r="AB1736" s="1">
        <v>41317</v>
      </c>
      <c r="AC1736">
        <v>8.75</v>
      </c>
    </row>
    <row r="1737" spans="2:29" x14ac:dyDescent="0.45">
      <c r="B1737" s="1">
        <v>41277</v>
      </c>
      <c r="C1737">
        <v>4.59</v>
      </c>
      <c r="E1737" s="1">
        <v>41341</v>
      </c>
      <c r="F1737">
        <v>71.174000000000007</v>
      </c>
      <c r="H1737" t="s">
        <v>1052</v>
      </c>
      <c r="I1737">
        <v>2.12</v>
      </c>
      <c r="J1737">
        <v>0.41253636203370098</v>
      </c>
      <c r="L1737" s="1">
        <v>41263</v>
      </c>
      <c r="M1737">
        <v>17.670000000000002</v>
      </c>
      <c r="O1737" s="1">
        <v>41351</v>
      </c>
      <c r="P1737">
        <v>2.0579999999999998</v>
      </c>
      <c r="Q1737">
        <v>0.39600000000000002</v>
      </c>
      <c r="R1737">
        <v>1.6619999999999999</v>
      </c>
      <c r="T1737" t="s">
        <v>991</v>
      </c>
      <c r="U1737">
        <v>1435.81</v>
      </c>
      <c r="V1737">
        <v>16.445870469293599</v>
      </c>
      <c r="W1737">
        <v>14.534000000000001</v>
      </c>
      <c r="Y1737" s="1">
        <v>41247</v>
      </c>
      <c r="Z1737">
        <v>516.34500000000003</v>
      </c>
      <c r="AB1737" s="1">
        <v>41316</v>
      </c>
      <c r="AC1737">
        <v>8.5</v>
      </c>
    </row>
    <row r="1738" spans="2:29" x14ac:dyDescent="0.45">
      <c r="B1738" s="1">
        <v>41276</v>
      </c>
      <c r="C1738">
        <v>4.62</v>
      </c>
      <c r="E1738" s="1">
        <v>41340</v>
      </c>
      <c r="F1738">
        <v>72.264499999999998</v>
      </c>
      <c r="H1738" t="s">
        <v>1051</v>
      </c>
      <c r="I1738">
        <v>2.1034999999999999</v>
      </c>
      <c r="J1738">
        <v>0.58828245766808396</v>
      </c>
      <c r="L1738" s="1">
        <v>41262</v>
      </c>
      <c r="M1738">
        <v>17.36</v>
      </c>
      <c r="O1738" s="1">
        <v>41348</v>
      </c>
      <c r="P1738">
        <v>2.0834999999999999</v>
      </c>
      <c r="Q1738">
        <v>0.39200000000000002</v>
      </c>
      <c r="R1738">
        <v>1.6915</v>
      </c>
      <c r="T1738" t="s">
        <v>990</v>
      </c>
      <c r="U1738">
        <v>1446.79</v>
      </c>
      <c r="V1738">
        <v>15.7584387381036</v>
      </c>
      <c r="W1738">
        <v>13.6259</v>
      </c>
      <c r="Y1738" s="1">
        <v>41246</v>
      </c>
      <c r="Z1738">
        <v>505.9</v>
      </c>
      <c r="AB1738" s="1">
        <v>41313</v>
      </c>
      <c r="AC1738">
        <v>8.25</v>
      </c>
    </row>
    <row r="1739" spans="2:29" x14ac:dyDescent="0.45">
      <c r="B1739" s="1">
        <v>41275</v>
      </c>
      <c r="C1739">
        <v>4.4800000000000004</v>
      </c>
      <c r="E1739" s="1">
        <v>41339</v>
      </c>
      <c r="F1739">
        <v>69.883499999999998</v>
      </c>
      <c r="H1739" t="s">
        <v>1050</v>
      </c>
      <c r="I1739">
        <v>2.1019999999999999</v>
      </c>
      <c r="J1739">
        <v>0.71581771422618401</v>
      </c>
      <c r="L1739" s="1">
        <v>41261</v>
      </c>
      <c r="M1739">
        <v>15.57</v>
      </c>
      <c r="O1739" s="1">
        <v>41347</v>
      </c>
      <c r="P1739">
        <v>2.12</v>
      </c>
      <c r="Q1739">
        <v>0.4017</v>
      </c>
      <c r="R1739">
        <v>1.7182999999999999</v>
      </c>
      <c r="T1739" t="s">
        <v>989</v>
      </c>
      <c r="U1739">
        <v>1430.36</v>
      </c>
      <c r="V1739">
        <v>13.0355091041497</v>
      </c>
      <c r="W1739">
        <v>14.650600000000001</v>
      </c>
      <c r="Y1739" s="1">
        <v>41243</v>
      </c>
      <c r="Z1739">
        <v>499.976</v>
      </c>
      <c r="AB1739" s="1">
        <v>41312</v>
      </c>
      <c r="AC1739">
        <v>8.5</v>
      </c>
    </row>
    <row r="1740" spans="2:29" x14ac:dyDescent="0.45">
      <c r="B1740" s="1">
        <v>41274</v>
      </c>
      <c r="C1740">
        <v>4.4800000000000004</v>
      </c>
      <c r="E1740" s="1">
        <v>41338</v>
      </c>
      <c r="F1740">
        <v>68.316500000000005</v>
      </c>
      <c r="H1740" t="s">
        <v>1049</v>
      </c>
      <c r="I1740">
        <v>2.141</v>
      </c>
      <c r="J1740">
        <v>0.31604324598594402</v>
      </c>
      <c r="L1740" s="1">
        <v>41260</v>
      </c>
      <c r="M1740">
        <v>16.34</v>
      </c>
      <c r="O1740" s="1">
        <v>41346</v>
      </c>
      <c r="P1740">
        <v>2.1034999999999999</v>
      </c>
      <c r="Q1740">
        <v>0.39500000000000002</v>
      </c>
      <c r="R1740">
        <v>1.7084999999999999</v>
      </c>
      <c r="T1740" t="s">
        <v>988</v>
      </c>
      <c r="U1740">
        <v>1413.58</v>
      </c>
      <c r="V1740">
        <v>9.1743088243609403</v>
      </c>
      <c r="W1740">
        <v>15.037100000000001</v>
      </c>
      <c r="Y1740" s="1">
        <v>41242</v>
      </c>
      <c r="Z1740">
        <v>501.27600000000001</v>
      </c>
      <c r="AB1740" s="1">
        <v>41311</v>
      </c>
      <c r="AC1740">
        <v>8.5</v>
      </c>
    </row>
    <row r="1741" spans="2:29" x14ac:dyDescent="0.45">
      <c r="B1741" s="1">
        <v>41271</v>
      </c>
      <c r="C1741">
        <v>4.29</v>
      </c>
      <c r="E1741" s="1">
        <v>41337</v>
      </c>
      <c r="F1741">
        <v>68.679000000000002</v>
      </c>
      <c r="H1741" t="s">
        <v>1048</v>
      </c>
      <c r="I1741">
        <v>2.1274999999999999</v>
      </c>
      <c r="J1741">
        <v>0.28308935574007699</v>
      </c>
      <c r="L1741" s="1">
        <v>41257</v>
      </c>
      <c r="M1741">
        <v>17</v>
      </c>
      <c r="O1741" s="1">
        <v>41345</v>
      </c>
      <c r="P1741">
        <v>2.1019999999999999</v>
      </c>
      <c r="Q1741">
        <v>0.39379999999999998</v>
      </c>
      <c r="R1741">
        <v>1.7081999999999999</v>
      </c>
      <c r="T1741" t="s">
        <v>987</v>
      </c>
      <c r="U1741">
        <v>1419.45</v>
      </c>
      <c r="V1741">
        <v>8.4763459098849694</v>
      </c>
      <c r="W1741">
        <v>14.7614</v>
      </c>
      <c r="Y1741" s="1">
        <v>41241</v>
      </c>
      <c r="Z1741">
        <v>508.85500000000002</v>
      </c>
      <c r="AB1741" s="1">
        <v>41310</v>
      </c>
      <c r="AC1741">
        <v>8.75</v>
      </c>
    </row>
    <row r="1742" spans="2:29" x14ac:dyDescent="0.45">
      <c r="B1742" s="1">
        <v>41270</v>
      </c>
      <c r="C1742">
        <v>4.09</v>
      </c>
      <c r="E1742" s="1">
        <v>41334</v>
      </c>
      <c r="F1742">
        <v>68.557500000000005</v>
      </c>
      <c r="H1742" t="s">
        <v>1047</v>
      </c>
      <c r="I1742">
        <v>2.0779999999999998</v>
      </c>
      <c r="J1742">
        <v>0.292768395379917</v>
      </c>
      <c r="L1742" s="1">
        <v>41256</v>
      </c>
      <c r="M1742">
        <v>16.559999999999999</v>
      </c>
      <c r="O1742" s="1">
        <v>41344</v>
      </c>
      <c r="P1742">
        <v>2.141</v>
      </c>
      <c r="Q1742">
        <v>0.39800000000000002</v>
      </c>
      <c r="R1742">
        <v>1.7430000000000001</v>
      </c>
      <c r="T1742" t="s">
        <v>986</v>
      </c>
      <c r="U1742">
        <v>1428.48</v>
      </c>
      <c r="V1742">
        <v>4.6792128442412402</v>
      </c>
      <c r="W1742">
        <v>14.048400000000001</v>
      </c>
      <c r="Y1742" s="1">
        <v>41240</v>
      </c>
      <c r="Z1742">
        <v>516.30999999999995</v>
      </c>
      <c r="AB1742" s="1">
        <v>41309</v>
      </c>
      <c r="AC1742">
        <v>9</v>
      </c>
    </row>
    <row r="1743" spans="2:29" x14ac:dyDescent="0.45">
      <c r="B1743" s="1">
        <v>41269</v>
      </c>
      <c r="C1743">
        <v>4.33</v>
      </c>
      <c r="E1743" s="1">
        <v>41333</v>
      </c>
      <c r="F1743">
        <v>69.935000000000002</v>
      </c>
      <c r="H1743" t="s">
        <v>1046</v>
      </c>
      <c r="I1743">
        <v>2.0190000000000001</v>
      </c>
      <c r="J1743">
        <v>0.49174815708856501</v>
      </c>
      <c r="L1743" s="1">
        <v>41255</v>
      </c>
      <c r="M1743">
        <v>15.95</v>
      </c>
      <c r="O1743" s="1">
        <v>41341</v>
      </c>
      <c r="P1743">
        <v>2.1274999999999999</v>
      </c>
      <c r="Q1743">
        <v>0.39850000000000002</v>
      </c>
      <c r="R1743">
        <v>1.7290000000000001</v>
      </c>
      <c r="T1743" t="s">
        <v>985</v>
      </c>
      <c r="U1743">
        <v>1427.84</v>
      </c>
      <c r="V1743">
        <v>4.0931085189059297</v>
      </c>
      <c r="W1743">
        <v>13.966200000000001</v>
      </c>
      <c r="Y1743" s="1">
        <v>41239</v>
      </c>
      <c r="Z1743">
        <v>513.32500000000005</v>
      </c>
      <c r="AB1743" s="1">
        <v>41306</v>
      </c>
      <c r="AC1743">
        <v>8.5</v>
      </c>
    </row>
    <row r="1744" spans="2:29" x14ac:dyDescent="0.45">
      <c r="B1744" s="1">
        <v>41268</v>
      </c>
      <c r="C1744">
        <v>4.7699999999999996</v>
      </c>
      <c r="E1744" s="1">
        <v>41332</v>
      </c>
      <c r="F1744">
        <v>70.789500000000004</v>
      </c>
      <c r="H1744" t="s">
        <v>1045</v>
      </c>
      <c r="I1744">
        <v>1.9790000000000001</v>
      </c>
      <c r="J1744">
        <v>0.46428619047594699</v>
      </c>
      <c r="L1744" s="1">
        <v>41254</v>
      </c>
      <c r="M1744">
        <v>15.57</v>
      </c>
      <c r="O1744" s="1">
        <v>41340</v>
      </c>
      <c r="P1744">
        <v>2.0779999999999998</v>
      </c>
      <c r="Q1744">
        <v>0.39400000000000002</v>
      </c>
      <c r="R1744">
        <v>1.6839999999999999</v>
      </c>
      <c r="T1744" t="s">
        <v>984</v>
      </c>
      <c r="U1744">
        <v>1418.55</v>
      </c>
      <c r="V1744">
        <v>2.17577089867107</v>
      </c>
      <c r="W1744">
        <v>14.283799999999999</v>
      </c>
      <c r="Y1744" s="1">
        <v>41236</v>
      </c>
      <c r="Z1744">
        <v>510.40600000000001</v>
      </c>
      <c r="AB1744" s="1">
        <v>41305</v>
      </c>
      <c r="AC1744">
        <v>7.75</v>
      </c>
    </row>
    <row r="1745" spans="2:29" x14ac:dyDescent="0.45">
      <c r="B1745" s="1">
        <v>41267</v>
      </c>
      <c r="C1745">
        <v>4.8</v>
      </c>
      <c r="E1745" s="1">
        <v>41331</v>
      </c>
      <c r="F1745">
        <v>72.052999999999997</v>
      </c>
      <c r="H1745" t="s">
        <v>1044</v>
      </c>
      <c r="I1745">
        <v>1.9610000000000001</v>
      </c>
      <c r="J1745">
        <v>0.478800149679732</v>
      </c>
      <c r="L1745" s="1">
        <v>41253</v>
      </c>
      <c r="M1745">
        <v>16.05</v>
      </c>
      <c r="O1745" s="1">
        <v>41339</v>
      </c>
      <c r="P1745">
        <v>2.0190000000000001</v>
      </c>
      <c r="Q1745">
        <v>0.38200000000000001</v>
      </c>
      <c r="R1745">
        <v>1.637</v>
      </c>
      <c r="T1745" t="s">
        <v>983</v>
      </c>
      <c r="U1745">
        <v>1418.07</v>
      </c>
      <c r="V1745">
        <v>3.6732141292468099</v>
      </c>
      <c r="W1745">
        <v>14.087</v>
      </c>
      <c r="Y1745" s="1">
        <v>41234</v>
      </c>
      <c r="Z1745">
        <v>519.23900000000003</v>
      </c>
      <c r="AB1745" s="1">
        <v>41304</v>
      </c>
      <c r="AC1745">
        <v>7.25</v>
      </c>
    </row>
    <row r="1746" spans="2:29" x14ac:dyDescent="0.45">
      <c r="B1746" s="1">
        <v>41264</v>
      </c>
      <c r="C1746">
        <v>4.32</v>
      </c>
      <c r="E1746" s="1">
        <v>41330</v>
      </c>
      <c r="F1746">
        <v>72.362499999999997</v>
      </c>
      <c r="H1746" t="s">
        <v>1043</v>
      </c>
      <c r="I1746">
        <v>1.9359999999999999</v>
      </c>
      <c r="J1746">
        <v>0.49664205755587498</v>
      </c>
      <c r="L1746" s="1">
        <v>41250</v>
      </c>
      <c r="M1746">
        <v>15.9</v>
      </c>
      <c r="O1746" s="1">
        <v>41338</v>
      </c>
      <c r="P1746">
        <v>1.9790000000000001</v>
      </c>
      <c r="Q1746">
        <v>0.378</v>
      </c>
      <c r="R1746">
        <v>1.601</v>
      </c>
      <c r="T1746" t="s">
        <v>982</v>
      </c>
      <c r="U1746">
        <v>1413.94</v>
      </c>
      <c r="V1746">
        <v>5.7637520208962298</v>
      </c>
      <c r="W1746">
        <v>14.7362</v>
      </c>
      <c r="Y1746" s="1">
        <v>41233</v>
      </c>
      <c r="Z1746">
        <v>522.20600000000002</v>
      </c>
      <c r="AB1746" s="1">
        <v>41303</v>
      </c>
      <c r="AC1746">
        <v>6.25</v>
      </c>
    </row>
    <row r="1747" spans="2:29" x14ac:dyDescent="0.45">
      <c r="B1747" s="1">
        <v>41263</v>
      </c>
      <c r="C1747">
        <v>4.3600000000000003</v>
      </c>
      <c r="E1747" s="1">
        <v>41327</v>
      </c>
      <c r="F1747">
        <v>71.837000000000003</v>
      </c>
      <c r="H1747" t="s">
        <v>1042</v>
      </c>
      <c r="I1747">
        <v>1.9664999999999999</v>
      </c>
      <c r="J1747">
        <v>0.93920689059085105</v>
      </c>
      <c r="L1747" s="1">
        <v>41249</v>
      </c>
      <c r="M1747">
        <v>16.579999999999998</v>
      </c>
      <c r="O1747" s="1">
        <v>41337</v>
      </c>
      <c r="P1747">
        <v>1.9610000000000001</v>
      </c>
      <c r="Q1747">
        <v>0.3735</v>
      </c>
      <c r="R1747">
        <v>1.5874999999999999</v>
      </c>
      <c r="T1747" t="s">
        <v>981</v>
      </c>
      <c r="U1747">
        <v>1409.28</v>
      </c>
      <c r="V1747">
        <v>4.4172111027268803</v>
      </c>
      <c r="W1747">
        <v>14.386900000000001</v>
      </c>
      <c r="Y1747" s="1">
        <v>41232</v>
      </c>
      <c r="Z1747">
        <v>534.36800000000005</v>
      </c>
      <c r="AB1747" s="1">
        <v>41302</v>
      </c>
      <c r="AC1747">
        <v>6</v>
      </c>
    </row>
    <row r="1748" spans="2:29" x14ac:dyDescent="0.45">
      <c r="B1748" s="1">
        <v>41262</v>
      </c>
      <c r="C1748">
        <v>4.51</v>
      </c>
      <c r="E1748" s="1">
        <v>41326</v>
      </c>
      <c r="F1748">
        <v>72.072999999999993</v>
      </c>
      <c r="H1748" t="s">
        <v>1041</v>
      </c>
      <c r="I1748">
        <v>1.992</v>
      </c>
      <c r="J1748">
        <v>0.93694628092187504</v>
      </c>
      <c r="L1748" s="1">
        <v>41248</v>
      </c>
      <c r="M1748">
        <v>16.46</v>
      </c>
      <c r="O1748" s="1">
        <v>41334</v>
      </c>
      <c r="P1748">
        <v>1.9359999999999999</v>
      </c>
      <c r="Q1748">
        <v>0.376</v>
      </c>
      <c r="R1748">
        <v>1.56</v>
      </c>
      <c r="T1748" t="s">
        <v>980</v>
      </c>
      <c r="U1748">
        <v>1407.05</v>
      </c>
      <c r="V1748">
        <v>6.0823422338965099</v>
      </c>
      <c r="W1748">
        <v>14.9587</v>
      </c>
      <c r="Y1748" s="1">
        <v>41229</v>
      </c>
      <c r="Z1748">
        <v>564.48599999999999</v>
      </c>
      <c r="AB1748" s="1">
        <v>41299</v>
      </c>
      <c r="AC1748">
        <v>6.25</v>
      </c>
    </row>
    <row r="1749" spans="2:29" x14ac:dyDescent="0.45">
      <c r="B1749" s="1">
        <v>41261</v>
      </c>
      <c r="C1749">
        <v>4.78</v>
      </c>
      <c r="E1749" s="1">
        <v>41325</v>
      </c>
      <c r="F1749">
        <v>72.548000000000002</v>
      </c>
      <c r="H1749" t="s">
        <v>1040</v>
      </c>
      <c r="I1749">
        <v>1.9704999999999999</v>
      </c>
      <c r="J1749">
        <v>0.85402551679287197</v>
      </c>
      <c r="L1749" s="1">
        <v>41247</v>
      </c>
      <c r="M1749">
        <v>17.12</v>
      </c>
      <c r="O1749" s="1">
        <v>41333</v>
      </c>
      <c r="P1749">
        <v>1.9664999999999999</v>
      </c>
      <c r="Q1749">
        <v>0.38279999999999997</v>
      </c>
      <c r="R1749">
        <v>1.5837000000000001</v>
      </c>
      <c r="T1749" t="s">
        <v>979</v>
      </c>
      <c r="U1749">
        <v>1409.46</v>
      </c>
      <c r="V1749">
        <v>8.7334268047593397</v>
      </c>
      <c r="W1749">
        <v>14.5299</v>
      </c>
      <c r="Y1749" s="1">
        <v>41228</v>
      </c>
      <c r="Z1749">
        <v>572.13900000000001</v>
      </c>
      <c r="AB1749" s="1">
        <v>41298</v>
      </c>
      <c r="AC1749">
        <v>5.75</v>
      </c>
    </row>
    <row r="1750" spans="2:29" x14ac:dyDescent="0.45">
      <c r="B1750" s="1">
        <v>41260</v>
      </c>
      <c r="C1750">
        <v>4.46</v>
      </c>
      <c r="E1750" s="1">
        <v>41324</v>
      </c>
      <c r="F1750">
        <v>73.285499999999999</v>
      </c>
      <c r="H1750" t="s">
        <v>1039</v>
      </c>
      <c r="I1750">
        <v>1.9419999999999999</v>
      </c>
      <c r="J1750">
        <v>0.64610499662722498</v>
      </c>
      <c r="L1750" s="1">
        <v>41246</v>
      </c>
      <c r="M1750">
        <v>16.64</v>
      </c>
      <c r="O1750" s="1">
        <v>41332</v>
      </c>
      <c r="P1750">
        <v>1.992</v>
      </c>
      <c r="Q1750">
        <v>0.39500000000000002</v>
      </c>
      <c r="R1750">
        <v>1.597</v>
      </c>
      <c r="T1750" t="s">
        <v>978</v>
      </c>
      <c r="U1750">
        <v>1416.18</v>
      </c>
      <c r="V1750">
        <v>9.0545001154576301</v>
      </c>
      <c r="W1750">
        <v>13.918200000000001</v>
      </c>
      <c r="Y1750" s="1">
        <v>41227</v>
      </c>
      <c r="Z1750">
        <v>563.28</v>
      </c>
      <c r="AB1750" s="1">
        <v>41297</v>
      </c>
      <c r="AC1750">
        <v>5.5</v>
      </c>
    </row>
    <row r="1751" spans="2:29" x14ac:dyDescent="0.45">
      <c r="B1751" s="1">
        <v>41257</v>
      </c>
      <c r="C1751">
        <v>4.49</v>
      </c>
      <c r="E1751" s="1">
        <v>41323</v>
      </c>
      <c r="F1751">
        <v>72.41</v>
      </c>
      <c r="H1751" t="s">
        <v>1038</v>
      </c>
      <c r="I1751">
        <v>2.04</v>
      </c>
      <c r="J1751">
        <v>0.44344860656751001</v>
      </c>
      <c r="L1751" s="1">
        <v>41243</v>
      </c>
      <c r="M1751">
        <v>15.87</v>
      </c>
      <c r="O1751" s="1">
        <v>41331</v>
      </c>
      <c r="P1751">
        <v>1.9704999999999999</v>
      </c>
      <c r="Q1751">
        <v>0.39200000000000002</v>
      </c>
      <c r="R1751">
        <v>1.5785</v>
      </c>
      <c r="T1751" t="s">
        <v>977</v>
      </c>
      <c r="U1751">
        <v>1415.95</v>
      </c>
      <c r="V1751">
        <v>9.5476948835563498</v>
      </c>
      <c r="W1751">
        <v>13.2403</v>
      </c>
      <c r="Y1751" s="1">
        <v>41226</v>
      </c>
      <c r="Z1751">
        <v>552.14200000000005</v>
      </c>
      <c r="AB1751" s="1">
        <v>41296</v>
      </c>
      <c r="AC1751">
        <v>5.25</v>
      </c>
    </row>
    <row r="1752" spans="2:29" x14ac:dyDescent="0.45">
      <c r="B1752" s="1">
        <v>41256</v>
      </c>
      <c r="C1752">
        <v>4.68</v>
      </c>
      <c r="E1752" s="1">
        <v>41320</v>
      </c>
      <c r="F1752">
        <v>72.710999999999999</v>
      </c>
      <c r="H1752" t="s">
        <v>1037</v>
      </c>
      <c r="I1752">
        <v>2.0510000000000002</v>
      </c>
      <c r="J1752">
        <v>0.447424556024066</v>
      </c>
      <c r="L1752" s="1">
        <v>41242</v>
      </c>
      <c r="M1752">
        <v>15.06</v>
      </c>
      <c r="O1752" s="1">
        <v>41330</v>
      </c>
      <c r="P1752">
        <v>1.9419999999999999</v>
      </c>
      <c r="Q1752">
        <v>0.38640000000000002</v>
      </c>
      <c r="R1752">
        <v>1.5556000000000001</v>
      </c>
      <c r="T1752" t="s">
        <v>976</v>
      </c>
      <c r="U1752">
        <v>1409.93</v>
      </c>
      <c r="V1752">
        <v>13.643789735920601</v>
      </c>
      <c r="W1752">
        <v>13.6052</v>
      </c>
      <c r="Y1752" s="1">
        <v>41222</v>
      </c>
      <c r="Z1752">
        <v>551.50099999999998</v>
      </c>
      <c r="AB1752" s="1">
        <v>41295</v>
      </c>
      <c r="AC1752">
        <v>5.25</v>
      </c>
    </row>
    <row r="1753" spans="2:29" x14ac:dyDescent="0.45">
      <c r="B1753" s="1">
        <v>41255</v>
      </c>
      <c r="C1753">
        <v>4.4000000000000004</v>
      </c>
      <c r="E1753" s="1">
        <v>41319</v>
      </c>
      <c r="F1753">
        <v>73.458500000000001</v>
      </c>
      <c r="H1753" t="s">
        <v>1036</v>
      </c>
      <c r="I1753">
        <v>2.085</v>
      </c>
      <c r="J1753">
        <v>0.31287654647373803</v>
      </c>
      <c r="L1753" s="1">
        <v>41241</v>
      </c>
      <c r="M1753">
        <v>15.51</v>
      </c>
      <c r="O1753" s="1">
        <v>41327</v>
      </c>
      <c r="P1753">
        <v>2.04</v>
      </c>
      <c r="Q1753">
        <v>0.40050000000000002</v>
      </c>
      <c r="R1753">
        <v>1.6395</v>
      </c>
      <c r="T1753" t="s">
        <v>975</v>
      </c>
      <c r="U1753">
        <v>1398.94</v>
      </c>
      <c r="V1753">
        <v>12.781787674467401</v>
      </c>
      <c r="W1753">
        <v>13.6098</v>
      </c>
      <c r="Y1753" s="1">
        <v>41221</v>
      </c>
      <c r="Z1753">
        <v>544.57500000000005</v>
      </c>
      <c r="AB1753" s="1">
        <v>41292</v>
      </c>
      <c r="AC1753">
        <v>5.25</v>
      </c>
    </row>
    <row r="1754" spans="2:29" x14ac:dyDescent="0.45">
      <c r="B1754" s="1">
        <v>41254</v>
      </c>
      <c r="C1754">
        <v>4.1500000000000004</v>
      </c>
      <c r="E1754" s="1">
        <v>41318</v>
      </c>
      <c r="F1754">
        <v>75.133499999999998</v>
      </c>
      <c r="H1754" t="s">
        <v>1035</v>
      </c>
      <c r="I1754">
        <v>2.101</v>
      </c>
      <c r="J1754">
        <v>0.57078716114970096</v>
      </c>
      <c r="L1754" s="1">
        <v>41240</v>
      </c>
      <c r="M1754">
        <v>15.92</v>
      </c>
      <c r="O1754" s="1">
        <v>41326</v>
      </c>
      <c r="P1754">
        <v>2.0510000000000002</v>
      </c>
      <c r="Q1754">
        <v>0.40400000000000003</v>
      </c>
      <c r="R1754">
        <v>1.647</v>
      </c>
      <c r="T1754" t="s">
        <v>974</v>
      </c>
      <c r="U1754">
        <v>1406.29</v>
      </c>
      <c r="V1754">
        <v>10.581632579871</v>
      </c>
      <c r="W1754">
        <v>13.5738</v>
      </c>
      <c r="Y1754" s="1">
        <v>41220</v>
      </c>
      <c r="Z1754">
        <v>525.71199999999999</v>
      </c>
      <c r="AB1754" s="1">
        <v>41291</v>
      </c>
      <c r="AC1754">
        <v>4.5</v>
      </c>
    </row>
    <row r="1755" spans="2:29" x14ac:dyDescent="0.45">
      <c r="B1755" s="1">
        <v>41253</v>
      </c>
      <c r="C1755">
        <v>4.3</v>
      </c>
      <c r="E1755" s="1">
        <v>41317</v>
      </c>
      <c r="F1755">
        <v>73.033500000000004</v>
      </c>
      <c r="H1755" t="s">
        <v>1034</v>
      </c>
      <c r="I1755">
        <v>2.0699999999999998</v>
      </c>
      <c r="J1755">
        <v>0.70217837240025305</v>
      </c>
      <c r="L1755" s="1">
        <v>41239</v>
      </c>
      <c r="M1755">
        <v>15.5</v>
      </c>
      <c r="O1755" s="1">
        <v>41325</v>
      </c>
      <c r="P1755">
        <v>2.085</v>
      </c>
      <c r="Q1755">
        <v>0.41499999999999998</v>
      </c>
      <c r="R1755">
        <v>1.67</v>
      </c>
      <c r="T1755" t="s">
        <v>973</v>
      </c>
      <c r="U1755">
        <v>1409.15</v>
      </c>
      <c r="V1755">
        <v>14.525512541946201</v>
      </c>
      <c r="W1755">
        <v>13.001300000000001</v>
      </c>
      <c r="Y1755" s="1">
        <v>41219</v>
      </c>
      <c r="Z1755">
        <v>502.55200000000002</v>
      </c>
      <c r="AB1755" s="1">
        <v>41290</v>
      </c>
      <c r="AC1755">
        <v>3.5</v>
      </c>
    </row>
    <row r="1756" spans="2:29" x14ac:dyDescent="0.45">
      <c r="B1756" s="1">
        <v>41250</v>
      </c>
      <c r="C1756">
        <v>4.1500000000000004</v>
      </c>
      <c r="E1756" s="1">
        <v>41316</v>
      </c>
      <c r="F1756">
        <v>73.322000000000003</v>
      </c>
      <c r="H1756" t="s">
        <v>1033</v>
      </c>
      <c r="I1756">
        <v>2.0676000000000001</v>
      </c>
      <c r="J1756">
        <v>0.71332166657126095</v>
      </c>
      <c r="L1756" s="1">
        <v>41236</v>
      </c>
      <c r="M1756">
        <v>15.14</v>
      </c>
      <c r="O1756" s="1">
        <v>41324</v>
      </c>
      <c r="P1756">
        <v>2.101</v>
      </c>
      <c r="Q1756">
        <v>0.42249999999999999</v>
      </c>
      <c r="R1756">
        <v>1.6785000000000001</v>
      </c>
      <c r="T1756" t="s">
        <v>971</v>
      </c>
      <c r="U1756">
        <v>1391.03</v>
      </c>
      <c r="V1756">
        <v>14.032083306068101</v>
      </c>
      <c r="W1756">
        <v>13.504</v>
      </c>
      <c r="Y1756" s="1">
        <v>41218</v>
      </c>
      <c r="Z1756">
        <v>511.505</v>
      </c>
      <c r="AB1756" s="1">
        <v>41289</v>
      </c>
      <c r="AC1756">
        <v>3.25</v>
      </c>
    </row>
    <row r="1757" spans="2:29" x14ac:dyDescent="0.45">
      <c r="B1757" s="1">
        <v>41249</v>
      </c>
      <c r="C1757">
        <v>4.17</v>
      </c>
      <c r="E1757" s="1">
        <v>41313</v>
      </c>
      <c r="F1757">
        <v>73.605000000000004</v>
      </c>
      <c r="H1757" t="s">
        <v>1032</v>
      </c>
      <c r="I1757">
        <v>2.0649999999999999</v>
      </c>
      <c r="J1757">
        <v>0.71722804369786597</v>
      </c>
      <c r="L1757" s="1">
        <v>41234</v>
      </c>
      <c r="M1757">
        <v>15.31</v>
      </c>
      <c r="O1757" s="1">
        <v>41323</v>
      </c>
      <c r="P1757">
        <v>2.0699999999999998</v>
      </c>
      <c r="Q1757">
        <v>0.42499999999999999</v>
      </c>
      <c r="R1757">
        <v>1.645</v>
      </c>
      <c r="T1757" t="s">
        <v>970</v>
      </c>
      <c r="U1757">
        <v>1387.81</v>
      </c>
      <c r="V1757">
        <v>15.417983046168199</v>
      </c>
      <c r="W1757">
        <v>13.455399999999999</v>
      </c>
      <c r="Y1757" s="1">
        <v>41215</v>
      </c>
      <c r="Z1757">
        <v>511.70299999999997</v>
      </c>
      <c r="AB1757" s="1">
        <v>41288</v>
      </c>
      <c r="AC1757">
        <v>3</v>
      </c>
    </row>
    <row r="1758" spans="2:29" x14ac:dyDescent="0.45">
      <c r="B1758" s="1">
        <v>41248</v>
      </c>
      <c r="C1758">
        <v>4.0999999999999996</v>
      </c>
      <c r="E1758" s="1">
        <v>41312</v>
      </c>
      <c r="F1758">
        <v>74.334000000000003</v>
      </c>
      <c r="H1758" t="s">
        <v>1031</v>
      </c>
      <c r="I1758">
        <v>2.1185</v>
      </c>
      <c r="J1758">
        <v>0.41139640251222498</v>
      </c>
      <c r="L1758" s="1">
        <v>41233</v>
      </c>
      <c r="M1758">
        <v>15.08</v>
      </c>
      <c r="O1758" s="1">
        <v>41320</v>
      </c>
      <c r="P1758">
        <v>2.0676000000000001</v>
      </c>
      <c r="Q1758">
        <v>0.42530000000000001</v>
      </c>
      <c r="R1758">
        <v>1.6423000000000001</v>
      </c>
      <c r="T1758" t="s">
        <v>969</v>
      </c>
      <c r="U1758">
        <v>1386.89</v>
      </c>
      <c r="V1758">
        <v>22.558919896001601</v>
      </c>
      <c r="W1758">
        <v>13.7094</v>
      </c>
      <c r="Y1758" s="1">
        <v>41214</v>
      </c>
      <c r="Z1758">
        <v>503.64699999999999</v>
      </c>
      <c r="AB1758" s="1">
        <v>41285</v>
      </c>
      <c r="AC1758">
        <v>3.25</v>
      </c>
    </row>
    <row r="1759" spans="2:29" x14ac:dyDescent="0.45">
      <c r="B1759" s="1">
        <v>41247</v>
      </c>
      <c r="C1759">
        <v>4.25</v>
      </c>
      <c r="E1759" s="1">
        <v>41311</v>
      </c>
      <c r="F1759">
        <v>75.477000000000004</v>
      </c>
      <c r="H1759" t="s">
        <v>1030</v>
      </c>
      <c r="I1759">
        <v>2.0653999999999999</v>
      </c>
      <c r="J1759">
        <v>0.20363918254271901</v>
      </c>
      <c r="L1759" s="1">
        <v>41232</v>
      </c>
      <c r="M1759">
        <v>15.24</v>
      </c>
      <c r="O1759" s="1">
        <v>41319</v>
      </c>
      <c r="P1759">
        <v>2.0649999999999999</v>
      </c>
      <c r="Q1759">
        <v>0.41749999999999998</v>
      </c>
      <c r="R1759">
        <v>1.6475</v>
      </c>
      <c r="T1759" t="s">
        <v>968</v>
      </c>
      <c r="U1759">
        <v>1359.88</v>
      </c>
      <c r="V1759">
        <v>12.569078663455899</v>
      </c>
      <c r="W1759">
        <v>15.326000000000001</v>
      </c>
      <c r="Y1759" s="1">
        <v>41213</v>
      </c>
      <c r="Z1759">
        <v>521.30700000000002</v>
      </c>
      <c r="AB1759" s="1">
        <v>41284</v>
      </c>
      <c r="AC1759">
        <v>2.75</v>
      </c>
    </row>
    <row r="1760" spans="2:29" x14ac:dyDescent="0.45">
      <c r="B1760" s="1">
        <v>41246</v>
      </c>
      <c r="C1760">
        <v>4.0999999999999996</v>
      </c>
      <c r="E1760" s="1">
        <v>41310</v>
      </c>
      <c r="F1760">
        <v>77.730500000000006</v>
      </c>
      <c r="H1760" t="s">
        <v>1029</v>
      </c>
      <c r="I1760">
        <v>2.0489999999999999</v>
      </c>
      <c r="J1760">
        <v>0.37313884815172799</v>
      </c>
      <c r="L1760" s="1">
        <v>41229</v>
      </c>
      <c r="M1760">
        <v>16.41</v>
      </c>
      <c r="O1760" s="1">
        <v>41318</v>
      </c>
      <c r="P1760">
        <v>2.1185</v>
      </c>
      <c r="Q1760">
        <v>0.43070000000000003</v>
      </c>
      <c r="R1760">
        <v>1.6878</v>
      </c>
      <c r="T1760" t="s">
        <v>967</v>
      </c>
      <c r="U1760">
        <v>1353.33</v>
      </c>
      <c r="V1760">
        <v>10.1522419430133</v>
      </c>
      <c r="W1760">
        <v>16.828099999999999</v>
      </c>
      <c r="Y1760" s="1">
        <v>41211</v>
      </c>
      <c r="Z1760">
        <v>530.94399999999996</v>
      </c>
      <c r="AB1760" s="1">
        <v>41283</v>
      </c>
      <c r="AC1760">
        <v>2.75</v>
      </c>
    </row>
    <row r="1761" spans="2:29" x14ac:dyDescent="0.45">
      <c r="B1761" s="1">
        <v>41243</v>
      </c>
      <c r="C1761">
        <v>4.0199999999999996</v>
      </c>
      <c r="E1761" s="1">
        <v>41309</v>
      </c>
      <c r="F1761">
        <v>75.77</v>
      </c>
      <c r="H1761" t="s">
        <v>1028</v>
      </c>
      <c r="I1761">
        <v>2.0339999999999998</v>
      </c>
      <c r="J1761">
        <v>0.54079503202846102</v>
      </c>
      <c r="L1761" s="1">
        <v>41228</v>
      </c>
      <c r="M1761">
        <v>17.989999999999998</v>
      </c>
      <c r="O1761" s="1">
        <v>41317</v>
      </c>
      <c r="P1761">
        <v>2.0653999999999999</v>
      </c>
      <c r="Q1761">
        <v>0.42230000000000001</v>
      </c>
      <c r="R1761">
        <v>1.6431</v>
      </c>
      <c r="T1761" t="s">
        <v>966</v>
      </c>
      <c r="U1761">
        <v>1355.49</v>
      </c>
      <c r="V1761">
        <v>11.3444625674038</v>
      </c>
      <c r="W1761">
        <v>16.400200000000002</v>
      </c>
      <c r="Y1761" s="1">
        <v>41208</v>
      </c>
      <c r="Z1761">
        <v>515.54700000000003</v>
      </c>
      <c r="AB1761" s="1">
        <v>41282</v>
      </c>
      <c r="AC1761">
        <v>2.25</v>
      </c>
    </row>
    <row r="1762" spans="2:29" x14ac:dyDescent="0.45">
      <c r="B1762" s="1">
        <v>41242</v>
      </c>
      <c r="C1762">
        <v>4.0199999999999996</v>
      </c>
      <c r="E1762" s="1">
        <v>41306</v>
      </c>
      <c r="F1762">
        <v>76.113</v>
      </c>
      <c r="H1762" t="s">
        <v>1027</v>
      </c>
      <c r="I1762">
        <v>2.0427</v>
      </c>
      <c r="J1762">
        <v>0.69249537904595304</v>
      </c>
      <c r="L1762" s="1">
        <v>41227</v>
      </c>
      <c r="M1762">
        <v>17.920000000000002</v>
      </c>
      <c r="O1762" s="1">
        <v>41316</v>
      </c>
      <c r="P1762">
        <v>2.0489999999999999</v>
      </c>
      <c r="Q1762">
        <v>0.41599999999999998</v>
      </c>
      <c r="R1762">
        <v>1.633</v>
      </c>
      <c r="T1762" t="s">
        <v>965</v>
      </c>
      <c r="U1762">
        <v>1374.53</v>
      </c>
      <c r="V1762">
        <v>10.090083763673499</v>
      </c>
      <c r="W1762">
        <v>15.263400000000001</v>
      </c>
      <c r="Y1762" s="1">
        <v>41207</v>
      </c>
      <c r="Z1762">
        <v>514.25300000000004</v>
      </c>
      <c r="AB1762" s="1">
        <v>41281</v>
      </c>
      <c r="AC1762">
        <v>2.75</v>
      </c>
    </row>
    <row r="1763" spans="2:29" x14ac:dyDescent="0.45">
      <c r="B1763" s="1">
        <v>41241</v>
      </c>
      <c r="C1763">
        <v>4.07</v>
      </c>
      <c r="E1763" s="1">
        <v>41305</v>
      </c>
      <c r="F1763">
        <v>75.917000000000002</v>
      </c>
      <c r="H1763" t="s">
        <v>1026</v>
      </c>
      <c r="I1763">
        <v>2.0455000000000001</v>
      </c>
      <c r="J1763">
        <v>0.81364585867153005</v>
      </c>
      <c r="L1763" s="1">
        <v>41226</v>
      </c>
      <c r="M1763">
        <v>16.649999999999999</v>
      </c>
      <c r="O1763" s="1">
        <v>41313</v>
      </c>
      <c r="P1763">
        <v>2.0339999999999998</v>
      </c>
      <c r="Q1763">
        <v>0.40450000000000003</v>
      </c>
      <c r="R1763">
        <v>1.6294999999999999</v>
      </c>
      <c r="T1763" t="s">
        <v>2625</v>
      </c>
      <c r="U1763">
        <v>1380.03</v>
      </c>
      <c r="V1763">
        <v>19.364263997891399</v>
      </c>
      <c r="W1763">
        <v>15.6569</v>
      </c>
      <c r="Y1763" s="1">
        <v>41206</v>
      </c>
      <c r="Z1763">
        <v>516.322</v>
      </c>
      <c r="AB1763" s="1">
        <v>41278</v>
      </c>
      <c r="AC1763">
        <v>2.75</v>
      </c>
    </row>
    <row r="1764" spans="2:29" x14ac:dyDescent="0.45">
      <c r="B1764" s="1">
        <v>41240</v>
      </c>
      <c r="C1764">
        <v>4.05</v>
      </c>
      <c r="E1764" s="1">
        <v>41304</v>
      </c>
      <c r="F1764">
        <v>77.227000000000004</v>
      </c>
      <c r="H1764" t="s">
        <v>1025</v>
      </c>
      <c r="I1764">
        <v>2.0859999999999999</v>
      </c>
      <c r="J1764">
        <v>0.72014813290970403</v>
      </c>
      <c r="L1764" s="1">
        <v>41225</v>
      </c>
      <c r="M1764">
        <v>16.68</v>
      </c>
      <c r="O1764" s="1">
        <v>41312</v>
      </c>
      <c r="P1764">
        <v>2.0427</v>
      </c>
      <c r="Q1764">
        <v>0.40799999999999997</v>
      </c>
      <c r="R1764">
        <v>1.6347</v>
      </c>
      <c r="T1764" t="s">
        <v>964</v>
      </c>
      <c r="U1764">
        <v>1379.85</v>
      </c>
      <c r="V1764">
        <v>23.021249749371702</v>
      </c>
      <c r="W1764">
        <v>16.359100000000002</v>
      </c>
      <c r="Y1764" s="1">
        <v>41205</v>
      </c>
      <c r="Z1764">
        <v>502.89</v>
      </c>
      <c r="AB1764" s="1">
        <v>41277</v>
      </c>
      <c r="AC1764">
        <v>3.25</v>
      </c>
    </row>
    <row r="1765" spans="2:29" x14ac:dyDescent="0.45">
      <c r="B1765" s="1">
        <v>41239</v>
      </c>
      <c r="C1765">
        <v>4.01</v>
      </c>
      <c r="E1765" s="1">
        <v>41303</v>
      </c>
      <c r="F1765">
        <v>74.006500000000003</v>
      </c>
      <c r="H1765" t="s">
        <v>1024</v>
      </c>
      <c r="I1765">
        <v>2.0449999999999999</v>
      </c>
      <c r="J1765">
        <v>0.61320435690994002</v>
      </c>
      <c r="L1765" s="1">
        <v>41222</v>
      </c>
      <c r="M1765">
        <v>18.61</v>
      </c>
      <c r="O1765" s="1">
        <v>41311</v>
      </c>
      <c r="P1765">
        <v>2.0455000000000001</v>
      </c>
      <c r="Q1765">
        <v>0.41099999999999998</v>
      </c>
      <c r="R1765">
        <v>1.6345000000000001</v>
      </c>
      <c r="T1765" t="s">
        <v>963</v>
      </c>
      <c r="U1765">
        <v>1377.51</v>
      </c>
      <c r="V1765">
        <v>23.1703465382699</v>
      </c>
      <c r="W1765">
        <v>16.171700000000001</v>
      </c>
      <c r="Y1765" s="1">
        <v>41204</v>
      </c>
      <c r="Z1765">
        <v>492.01799999999997</v>
      </c>
      <c r="AB1765" s="1">
        <v>41276</v>
      </c>
      <c r="AC1765">
        <v>4</v>
      </c>
    </row>
    <row r="1766" spans="2:29" x14ac:dyDescent="0.45">
      <c r="B1766" s="1">
        <v>41236</v>
      </c>
      <c r="C1766">
        <v>4.12</v>
      </c>
      <c r="E1766" s="1">
        <v>41302</v>
      </c>
      <c r="F1766">
        <v>75.834500000000006</v>
      </c>
      <c r="H1766" t="s">
        <v>1023</v>
      </c>
      <c r="I1766">
        <v>2.1</v>
      </c>
      <c r="J1766">
        <v>0.36069091107668699</v>
      </c>
      <c r="L1766" s="1">
        <v>41221</v>
      </c>
      <c r="M1766">
        <v>18.489999999999998</v>
      </c>
      <c r="O1766" s="1">
        <v>41310</v>
      </c>
      <c r="P1766">
        <v>2.0859999999999999</v>
      </c>
      <c r="Q1766">
        <v>0.42949999999999999</v>
      </c>
      <c r="R1766">
        <v>1.6565000000000001</v>
      </c>
      <c r="T1766" t="s">
        <v>962</v>
      </c>
      <c r="U1766">
        <v>1394.53</v>
      </c>
      <c r="V1766">
        <v>22.669516165317098</v>
      </c>
      <c r="W1766">
        <v>16.251799999999999</v>
      </c>
      <c r="Y1766" s="1">
        <v>41201</v>
      </c>
      <c r="Z1766">
        <v>485.524</v>
      </c>
      <c r="AB1766" s="1">
        <v>41275</v>
      </c>
      <c r="AC1766">
        <v>6.5</v>
      </c>
    </row>
    <row r="1767" spans="2:29" x14ac:dyDescent="0.45">
      <c r="B1767" s="1">
        <v>41235</v>
      </c>
      <c r="C1767">
        <v>4.12</v>
      </c>
      <c r="E1767" s="1">
        <v>41299</v>
      </c>
      <c r="F1767">
        <v>76.69</v>
      </c>
      <c r="H1767" t="s">
        <v>1022</v>
      </c>
      <c r="I1767">
        <v>2.0630000000000002</v>
      </c>
      <c r="J1767">
        <v>0.30863883963838801</v>
      </c>
      <c r="L1767" s="1">
        <v>41220</v>
      </c>
      <c r="M1767">
        <v>19.079999999999998</v>
      </c>
      <c r="O1767" s="1">
        <v>41309</v>
      </c>
      <c r="P1767">
        <v>2.0449999999999999</v>
      </c>
      <c r="Q1767">
        <v>0.41949999999999998</v>
      </c>
      <c r="R1767">
        <v>1.6254999999999999</v>
      </c>
      <c r="T1767" t="s">
        <v>961</v>
      </c>
      <c r="U1767">
        <v>1428.39</v>
      </c>
      <c r="V1767">
        <v>14.4257976605229</v>
      </c>
      <c r="W1767">
        <v>15.1044</v>
      </c>
      <c r="Y1767" s="1">
        <v>41200</v>
      </c>
      <c r="Z1767">
        <v>468.39299999999997</v>
      </c>
      <c r="AB1767" s="1">
        <v>41274</v>
      </c>
      <c r="AC1767">
        <v>5.88</v>
      </c>
    </row>
    <row r="1768" spans="2:29" x14ac:dyDescent="0.45">
      <c r="B1768" s="1">
        <v>41234</v>
      </c>
      <c r="C1768">
        <v>4.18</v>
      </c>
      <c r="E1768" s="1">
        <v>41298</v>
      </c>
      <c r="F1768">
        <v>69.072000000000003</v>
      </c>
      <c r="H1768" t="s">
        <v>1021</v>
      </c>
      <c r="I1768">
        <v>2.0659999999999998</v>
      </c>
      <c r="J1768">
        <v>0.73604292220857004</v>
      </c>
      <c r="L1768" s="1">
        <v>41219</v>
      </c>
      <c r="M1768">
        <v>17.579999999999998</v>
      </c>
      <c r="O1768" s="1">
        <v>41306</v>
      </c>
      <c r="P1768">
        <v>2.1</v>
      </c>
      <c r="Q1768">
        <v>0.42299999999999999</v>
      </c>
      <c r="R1768">
        <v>1.677</v>
      </c>
      <c r="T1768" t="s">
        <v>960</v>
      </c>
      <c r="U1768">
        <v>1417.26</v>
      </c>
      <c r="V1768">
        <v>13.428377309492401</v>
      </c>
      <c r="W1768">
        <v>15.694100000000001</v>
      </c>
      <c r="Y1768" s="1">
        <v>41199</v>
      </c>
      <c r="Z1768">
        <v>459.95800000000003</v>
      </c>
      <c r="AB1768" s="1">
        <v>41271</v>
      </c>
      <c r="AC1768">
        <v>6</v>
      </c>
    </row>
    <row r="1769" spans="2:29" x14ac:dyDescent="0.45">
      <c r="B1769" s="1">
        <v>41233</v>
      </c>
      <c r="C1769">
        <v>4.2</v>
      </c>
      <c r="E1769" s="1">
        <v>41297</v>
      </c>
      <c r="F1769">
        <v>68.596999999999994</v>
      </c>
      <c r="H1769" t="s">
        <v>1020</v>
      </c>
      <c r="I1769">
        <v>2.0625</v>
      </c>
      <c r="J1769">
        <v>0.65571272927504598</v>
      </c>
      <c r="L1769" s="1">
        <v>41218</v>
      </c>
      <c r="M1769">
        <v>18.420000000000002</v>
      </c>
      <c r="O1769" s="1">
        <v>41305</v>
      </c>
      <c r="P1769">
        <v>2.0630000000000002</v>
      </c>
      <c r="Q1769">
        <v>0.434</v>
      </c>
      <c r="R1769">
        <v>1.629</v>
      </c>
      <c r="T1769" t="s">
        <v>959</v>
      </c>
      <c r="U1769">
        <v>1414.2</v>
      </c>
      <c r="V1769">
        <v>13.402747748258401</v>
      </c>
      <c r="W1769">
        <v>14.8619</v>
      </c>
      <c r="Y1769" s="1">
        <v>41198</v>
      </c>
      <c r="Z1769">
        <v>475.57</v>
      </c>
      <c r="AB1769" s="1">
        <v>41270</v>
      </c>
      <c r="AC1769">
        <v>6.25</v>
      </c>
    </row>
    <row r="1770" spans="2:29" x14ac:dyDescent="0.45">
      <c r="B1770" s="1">
        <v>41232</v>
      </c>
      <c r="C1770">
        <v>4.17</v>
      </c>
      <c r="E1770" s="1">
        <v>41296</v>
      </c>
      <c r="F1770">
        <v>68.730999999999995</v>
      </c>
      <c r="H1770" t="s">
        <v>1019</v>
      </c>
      <c r="I1770">
        <v>2.0222000000000002</v>
      </c>
      <c r="J1770">
        <v>0.818154590119331</v>
      </c>
      <c r="L1770" s="1">
        <v>41215</v>
      </c>
      <c r="M1770">
        <v>17.59</v>
      </c>
      <c r="O1770" s="1">
        <v>41304</v>
      </c>
      <c r="P1770">
        <v>2.0659999999999998</v>
      </c>
      <c r="Q1770">
        <v>0.42599999999999999</v>
      </c>
      <c r="R1770">
        <v>1.64</v>
      </c>
      <c r="T1770" t="s">
        <v>958</v>
      </c>
      <c r="U1770">
        <v>1427.59</v>
      </c>
      <c r="V1770">
        <v>8.5056757879755605</v>
      </c>
      <c r="W1770">
        <v>14.3269</v>
      </c>
      <c r="Y1770" s="1">
        <v>41197</v>
      </c>
      <c r="Z1770">
        <v>497.08300000000003</v>
      </c>
      <c r="AB1770" s="1">
        <v>41269</v>
      </c>
      <c r="AC1770">
        <v>6</v>
      </c>
    </row>
    <row r="1771" spans="2:29" x14ac:dyDescent="0.45">
      <c r="B1771" s="1">
        <v>41229</v>
      </c>
      <c r="C1771">
        <v>4.21</v>
      </c>
      <c r="E1771" s="1">
        <v>41295</v>
      </c>
      <c r="F1771">
        <v>67.92</v>
      </c>
      <c r="H1771" t="s">
        <v>1018</v>
      </c>
      <c r="I1771">
        <v>2.012</v>
      </c>
      <c r="J1771">
        <v>0.83102547092933998</v>
      </c>
      <c r="L1771" s="1">
        <v>41214</v>
      </c>
      <c r="M1771">
        <v>16.690000000000001</v>
      </c>
      <c r="O1771" s="1">
        <v>41303</v>
      </c>
      <c r="P1771">
        <v>2.0625</v>
      </c>
      <c r="Q1771">
        <v>0.437</v>
      </c>
      <c r="R1771">
        <v>1.6254999999999999</v>
      </c>
      <c r="T1771" t="s">
        <v>957</v>
      </c>
      <c r="U1771">
        <v>1412.16</v>
      </c>
      <c r="V1771">
        <v>4.05134714467642</v>
      </c>
      <c r="W1771">
        <v>15.622400000000001</v>
      </c>
      <c r="Y1771" s="1">
        <v>41194</v>
      </c>
      <c r="Z1771">
        <v>500.71699999999998</v>
      </c>
      <c r="AB1771" s="1">
        <v>41268</v>
      </c>
      <c r="AC1771">
        <v>5.75</v>
      </c>
    </row>
    <row r="1772" spans="2:29" x14ac:dyDescent="0.45">
      <c r="B1772" s="1">
        <v>41228</v>
      </c>
      <c r="C1772">
        <v>4.21</v>
      </c>
      <c r="E1772" s="1">
        <v>41292</v>
      </c>
      <c r="F1772">
        <v>68.790499999999994</v>
      </c>
      <c r="H1772" t="s">
        <v>1017</v>
      </c>
      <c r="I1772">
        <v>1.9085000000000001</v>
      </c>
      <c r="J1772">
        <v>0.28819912097945999</v>
      </c>
      <c r="L1772" s="1">
        <v>41213</v>
      </c>
      <c r="M1772">
        <v>18.600000000000001</v>
      </c>
      <c r="O1772" s="1">
        <v>41302</v>
      </c>
      <c r="P1772">
        <v>2.0222000000000002</v>
      </c>
      <c r="Q1772">
        <v>0.442</v>
      </c>
      <c r="R1772">
        <v>1.5802</v>
      </c>
      <c r="T1772" t="s">
        <v>954</v>
      </c>
      <c r="U1772">
        <v>1411.94</v>
      </c>
      <c r="V1772">
        <v>12.1947306647545</v>
      </c>
      <c r="W1772">
        <v>14.9046</v>
      </c>
      <c r="Y1772" s="1">
        <v>41193</v>
      </c>
      <c r="Z1772">
        <v>502.87099999999998</v>
      </c>
      <c r="AB1772" s="1">
        <v>41267</v>
      </c>
      <c r="AC1772">
        <v>5.75</v>
      </c>
    </row>
    <row r="1773" spans="2:29" x14ac:dyDescent="0.45">
      <c r="B1773" s="1">
        <v>41227</v>
      </c>
      <c r="C1773">
        <v>4.0999999999999996</v>
      </c>
      <c r="E1773" s="1">
        <v>41291</v>
      </c>
      <c r="F1773">
        <v>69.658500000000004</v>
      </c>
      <c r="H1773" t="s">
        <v>1016</v>
      </c>
      <c r="I1773">
        <v>1.881</v>
      </c>
      <c r="J1773">
        <v>0.23862467042058499</v>
      </c>
      <c r="L1773" s="1">
        <v>41208</v>
      </c>
      <c r="M1773">
        <v>17.809999999999999</v>
      </c>
      <c r="O1773" s="1">
        <v>41299</v>
      </c>
      <c r="P1773">
        <v>2.012</v>
      </c>
      <c r="Q1773">
        <v>0.4325</v>
      </c>
      <c r="R1773">
        <v>1.5794999999999999</v>
      </c>
      <c r="T1773" t="s">
        <v>953</v>
      </c>
      <c r="U1773">
        <v>1412.97</v>
      </c>
      <c r="V1773">
        <v>12.4863919304671</v>
      </c>
      <c r="W1773">
        <v>15.7156</v>
      </c>
      <c r="Y1773" s="1">
        <v>41192</v>
      </c>
      <c r="Z1773">
        <v>508.67399999999998</v>
      </c>
      <c r="AB1773" s="1">
        <v>41264</v>
      </c>
      <c r="AC1773">
        <v>5.75</v>
      </c>
    </row>
    <row r="1774" spans="2:29" x14ac:dyDescent="0.45">
      <c r="B1774" s="1">
        <v>41226</v>
      </c>
      <c r="C1774">
        <v>3.98</v>
      </c>
      <c r="E1774" s="1">
        <v>41290</v>
      </c>
      <c r="F1774">
        <v>66.840500000000006</v>
      </c>
      <c r="H1774" t="s">
        <v>1015</v>
      </c>
      <c r="I1774">
        <v>1.895</v>
      </c>
      <c r="J1774">
        <v>0.69452626540205997</v>
      </c>
      <c r="L1774" s="1">
        <v>41207</v>
      </c>
      <c r="M1774">
        <v>18.12</v>
      </c>
      <c r="O1774" s="1">
        <v>41298</v>
      </c>
      <c r="P1774">
        <v>1.9085000000000001</v>
      </c>
      <c r="Q1774">
        <v>0.39400000000000002</v>
      </c>
      <c r="R1774">
        <v>1.5145</v>
      </c>
      <c r="T1774" t="s">
        <v>952</v>
      </c>
      <c r="U1774">
        <v>1408.75</v>
      </c>
      <c r="V1774">
        <v>13.592451872174699</v>
      </c>
      <c r="W1774">
        <v>15.8546</v>
      </c>
      <c r="Y1774" s="1">
        <v>41191</v>
      </c>
      <c r="Z1774">
        <v>497.82799999999997</v>
      </c>
      <c r="AB1774" s="1">
        <v>41263</v>
      </c>
      <c r="AC1774">
        <v>5</v>
      </c>
    </row>
    <row r="1775" spans="2:29" x14ac:dyDescent="0.45">
      <c r="B1775" s="1">
        <v>41225</v>
      </c>
      <c r="C1775">
        <v>4.04</v>
      </c>
      <c r="E1775" s="1">
        <v>41289</v>
      </c>
      <c r="F1775">
        <v>65.981999999999999</v>
      </c>
      <c r="H1775" t="s">
        <v>1014</v>
      </c>
      <c r="I1775">
        <v>1.89</v>
      </c>
      <c r="J1775">
        <v>0.72564918061921102</v>
      </c>
      <c r="L1775" s="1">
        <v>41206</v>
      </c>
      <c r="M1775">
        <v>18.329999999999998</v>
      </c>
      <c r="O1775" s="1">
        <v>41297</v>
      </c>
      <c r="P1775">
        <v>1.881</v>
      </c>
      <c r="Q1775">
        <v>0.38700000000000001</v>
      </c>
      <c r="R1775">
        <v>1.494</v>
      </c>
      <c r="T1775" t="s">
        <v>951</v>
      </c>
      <c r="U1775">
        <v>1413.11</v>
      </c>
      <c r="V1775">
        <v>13.8214424656845</v>
      </c>
      <c r="W1775">
        <v>15.592499999999999</v>
      </c>
      <c r="Y1775" s="1">
        <v>41187</v>
      </c>
      <c r="Z1775">
        <v>483.512</v>
      </c>
      <c r="AB1775" s="1">
        <v>41262</v>
      </c>
      <c r="AC1775">
        <v>4.75</v>
      </c>
    </row>
    <row r="1776" spans="2:29" x14ac:dyDescent="0.45">
      <c r="B1776" s="1">
        <v>41222</v>
      </c>
      <c r="C1776">
        <v>4.2</v>
      </c>
      <c r="E1776" s="1">
        <v>41288</v>
      </c>
      <c r="F1776">
        <v>68.213499999999996</v>
      </c>
      <c r="H1776" t="s">
        <v>1013</v>
      </c>
      <c r="I1776">
        <v>1.8951</v>
      </c>
      <c r="J1776">
        <v>0.72959987892908296</v>
      </c>
      <c r="L1776" s="1">
        <v>41205</v>
      </c>
      <c r="M1776">
        <v>18.829999999999998</v>
      </c>
      <c r="O1776" s="1">
        <v>41296</v>
      </c>
      <c r="P1776">
        <v>1.895</v>
      </c>
      <c r="Q1776">
        <v>0.39369999999999999</v>
      </c>
      <c r="R1776">
        <v>1.5013000000000001</v>
      </c>
      <c r="T1776" t="s">
        <v>950</v>
      </c>
      <c r="U1776">
        <v>1433.82</v>
      </c>
      <c r="V1776">
        <v>14.688218459352299</v>
      </c>
      <c r="W1776">
        <v>14.493600000000001</v>
      </c>
      <c r="Y1776" s="1">
        <v>41186</v>
      </c>
      <c r="Z1776">
        <v>486.37799999999999</v>
      </c>
      <c r="AB1776" s="1">
        <v>41261</v>
      </c>
      <c r="AC1776">
        <v>5</v>
      </c>
    </row>
    <row r="1777" spans="2:29" x14ac:dyDescent="0.45">
      <c r="B1777" s="1">
        <v>41221</v>
      </c>
      <c r="C1777">
        <v>4.2</v>
      </c>
      <c r="E1777" s="1">
        <v>41285</v>
      </c>
      <c r="F1777">
        <v>70.002499999999998</v>
      </c>
      <c r="H1777" t="s">
        <v>1012</v>
      </c>
      <c r="I1777">
        <v>1.925</v>
      </c>
      <c r="J1777">
        <v>0.71188533720911296</v>
      </c>
      <c r="L1777" s="1">
        <v>41204</v>
      </c>
      <c r="M1777">
        <v>16.62</v>
      </c>
      <c r="O1777" s="1">
        <v>41295</v>
      </c>
      <c r="P1777">
        <v>1.89</v>
      </c>
      <c r="Q1777">
        <v>0.39500000000000002</v>
      </c>
      <c r="R1777">
        <v>1.4950000000000001</v>
      </c>
      <c r="T1777" t="s">
        <v>949</v>
      </c>
      <c r="U1777">
        <v>1433.19</v>
      </c>
      <c r="V1777">
        <v>18.634353070179799</v>
      </c>
      <c r="W1777">
        <v>13.7988</v>
      </c>
      <c r="Y1777" s="1">
        <v>41185</v>
      </c>
      <c r="Z1777">
        <v>495.67399999999998</v>
      </c>
      <c r="AB1777" s="1">
        <v>41260</v>
      </c>
      <c r="AC1777">
        <v>5</v>
      </c>
    </row>
    <row r="1778" spans="2:29" x14ac:dyDescent="0.45">
      <c r="B1778" s="1">
        <v>41220</v>
      </c>
      <c r="C1778">
        <v>4.03</v>
      </c>
      <c r="E1778" s="1">
        <v>41284</v>
      </c>
      <c r="F1778">
        <v>70.331500000000005</v>
      </c>
      <c r="H1778" t="s">
        <v>1011</v>
      </c>
      <c r="I1778">
        <v>1.8540000000000001</v>
      </c>
      <c r="J1778">
        <v>0.12399112871491801</v>
      </c>
      <c r="L1778" s="1">
        <v>41201</v>
      </c>
      <c r="M1778">
        <v>17.059999999999999</v>
      </c>
      <c r="O1778" s="1">
        <v>41292</v>
      </c>
      <c r="P1778">
        <v>1.8951</v>
      </c>
      <c r="Q1778">
        <v>0.39750000000000002</v>
      </c>
      <c r="R1778">
        <v>1.4976</v>
      </c>
      <c r="T1778" t="s">
        <v>948</v>
      </c>
      <c r="U1778">
        <v>1457.34</v>
      </c>
      <c r="V1778">
        <v>8.9654131523597993</v>
      </c>
      <c r="W1778">
        <v>12.638999999999999</v>
      </c>
      <c r="Y1778" s="1">
        <v>41184</v>
      </c>
      <c r="Z1778">
        <v>502.14400000000001</v>
      </c>
      <c r="AB1778" s="1">
        <v>41257</v>
      </c>
      <c r="AC1778">
        <v>5.25</v>
      </c>
    </row>
    <row r="1779" spans="2:29" x14ac:dyDescent="0.45">
      <c r="B1779" s="1">
        <v>41219</v>
      </c>
      <c r="C1779">
        <v>4.3499999999999996</v>
      </c>
      <c r="E1779" s="1">
        <v>41283</v>
      </c>
      <c r="F1779">
        <v>68.897499999999994</v>
      </c>
      <c r="H1779" t="s">
        <v>1010</v>
      </c>
      <c r="I1779">
        <v>1.869</v>
      </c>
      <c r="J1779">
        <v>0.47987164950640498</v>
      </c>
      <c r="L1779" s="1">
        <v>41200</v>
      </c>
      <c r="M1779">
        <v>15.03</v>
      </c>
      <c r="O1779" s="1">
        <v>41291</v>
      </c>
      <c r="P1779">
        <v>1.925</v>
      </c>
      <c r="Q1779">
        <v>0.40500000000000003</v>
      </c>
      <c r="R1779">
        <v>1.52</v>
      </c>
      <c r="T1779" t="s">
        <v>947</v>
      </c>
      <c r="U1779">
        <v>1460.91</v>
      </c>
      <c r="V1779">
        <v>9.3435171115838695</v>
      </c>
      <c r="W1779">
        <v>12.585100000000001</v>
      </c>
      <c r="Y1779" s="1">
        <v>41183</v>
      </c>
      <c r="Z1779">
        <v>502.14299999999997</v>
      </c>
      <c r="AB1779" s="1">
        <v>41256</v>
      </c>
      <c r="AC1779">
        <v>4.5</v>
      </c>
    </row>
    <row r="1780" spans="2:29" x14ac:dyDescent="0.45">
      <c r="B1780" s="1">
        <v>41218</v>
      </c>
      <c r="C1780">
        <v>6.2</v>
      </c>
      <c r="E1780" s="1">
        <v>41282</v>
      </c>
      <c r="F1780">
        <v>71.663499999999999</v>
      </c>
      <c r="H1780" t="s">
        <v>1009</v>
      </c>
      <c r="I1780">
        <v>1.877</v>
      </c>
      <c r="J1780">
        <v>0.47869628506322398</v>
      </c>
      <c r="L1780" s="1">
        <v>41199</v>
      </c>
      <c r="M1780">
        <v>15.07</v>
      </c>
      <c r="O1780" s="1">
        <v>41290</v>
      </c>
      <c r="P1780">
        <v>1.8540000000000001</v>
      </c>
      <c r="Q1780">
        <v>0.374</v>
      </c>
      <c r="R1780">
        <v>1.48</v>
      </c>
      <c r="T1780" t="s">
        <v>946</v>
      </c>
      <c r="U1780">
        <v>1454.92</v>
      </c>
      <c r="V1780">
        <v>10.1136381963725</v>
      </c>
      <c r="W1780">
        <v>12.914899999999999</v>
      </c>
      <c r="Y1780" s="1">
        <v>41180</v>
      </c>
      <c r="Z1780">
        <v>503.59300000000002</v>
      </c>
      <c r="AB1780" s="1">
        <v>41255</v>
      </c>
      <c r="AC1780">
        <v>4.5</v>
      </c>
    </row>
    <row r="1781" spans="2:29" x14ac:dyDescent="0.45">
      <c r="B1781" s="1">
        <v>41215</v>
      </c>
      <c r="C1781">
        <v>4.74</v>
      </c>
      <c r="E1781" s="1">
        <v>41281</v>
      </c>
      <c r="F1781">
        <v>72.546999999999997</v>
      </c>
      <c r="H1781" t="s">
        <v>1008</v>
      </c>
      <c r="I1781">
        <v>1.9024000000000001</v>
      </c>
      <c r="J1781">
        <v>0.52601438510114096</v>
      </c>
      <c r="L1781" s="1">
        <v>41198</v>
      </c>
      <c r="M1781">
        <v>15.22</v>
      </c>
      <c r="O1781" s="1">
        <v>41289</v>
      </c>
      <c r="P1781">
        <v>1.869</v>
      </c>
      <c r="Q1781">
        <v>0.375</v>
      </c>
      <c r="R1781">
        <v>1.494</v>
      </c>
      <c r="T1781" t="s">
        <v>945</v>
      </c>
      <c r="U1781">
        <v>1440.13</v>
      </c>
      <c r="V1781">
        <v>9.8479505878541094</v>
      </c>
      <c r="W1781">
        <v>13.208500000000001</v>
      </c>
      <c r="Y1781" s="1">
        <v>41179</v>
      </c>
      <c r="Z1781">
        <v>503.59199999999998</v>
      </c>
      <c r="AB1781" s="1">
        <v>41254</v>
      </c>
      <c r="AC1781">
        <v>4.75</v>
      </c>
    </row>
    <row r="1782" spans="2:29" x14ac:dyDescent="0.45">
      <c r="B1782" s="1">
        <v>41214</v>
      </c>
      <c r="C1782">
        <v>4.75</v>
      </c>
      <c r="E1782" s="1">
        <v>41278</v>
      </c>
      <c r="F1782">
        <v>73.326499999999996</v>
      </c>
      <c r="H1782" t="s">
        <v>1007</v>
      </c>
      <c r="I1782">
        <v>1.9241999999999999</v>
      </c>
      <c r="J1782">
        <v>0.49844317629996598</v>
      </c>
      <c r="L1782" s="1">
        <v>41197</v>
      </c>
      <c r="M1782">
        <v>15.27</v>
      </c>
      <c r="O1782" s="1">
        <v>41288</v>
      </c>
      <c r="P1782">
        <v>1.877</v>
      </c>
      <c r="Q1782">
        <v>0.379</v>
      </c>
      <c r="R1782">
        <v>1.498</v>
      </c>
      <c r="T1782" t="s">
        <v>944</v>
      </c>
      <c r="U1782">
        <v>1428.59</v>
      </c>
      <c r="V1782">
        <v>7.00895629594004</v>
      </c>
      <c r="W1782">
        <v>13.6136</v>
      </c>
      <c r="Y1782" s="1">
        <v>41178</v>
      </c>
      <c r="Z1782">
        <v>500.77300000000002</v>
      </c>
      <c r="AB1782" s="1">
        <v>41253</v>
      </c>
      <c r="AC1782">
        <v>5.75</v>
      </c>
    </row>
    <row r="1783" spans="2:29" x14ac:dyDescent="0.45">
      <c r="B1783" s="1">
        <v>41213</v>
      </c>
      <c r="C1783">
        <v>4.93</v>
      </c>
      <c r="E1783" s="1">
        <v>41277</v>
      </c>
      <c r="F1783">
        <v>73.427499999999995</v>
      </c>
      <c r="H1783" t="s">
        <v>1006</v>
      </c>
      <c r="I1783">
        <v>1.885</v>
      </c>
      <c r="J1783">
        <v>0.25710892633278898</v>
      </c>
      <c r="L1783" s="1">
        <v>41194</v>
      </c>
      <c r="M1783">
        <v>16.14</v>
      </c>
      <c r="O1783" s="1">
        <v>41285</v>
      </c>
      <c r="P1783">
        <v>1.9024000000000001</v>
      </c>
      <c r="Q1783">
        <v>0.38500000000000001</v>
      </c>
      <c r="R1783">
        <v>1.5174000000000001</v>
      </c>
      <c r="T1783" t="s">
        <v>943</v>
      </c>
      <c r="U1783">
        <v>1432.84</v>
      </c>
      <c r="V1783">
        <v>6.9124055886805698</v>
      </c>
      <c r="W1783">
        <v>13.373699999999999</v>
      </c>
      <c r="Y1783" s="1">
        <v>41177</v>
      </c>
      <c r="Z1783">
        <v>496.86200000000002</v>
      </c>
      <c r="AB1783" s="1">
        <v>41250</v>
      </c>
      <c r="AC1783">
        <v>5.5</v>
      </c>
    </row>
    <row r="1784" spans="2:29" x14ac:dyDescent="0.45">
      <c r="B1784" s="1">
        <v>41212</v>
      </c>
      <c r="C1784">
        <v>4.82</v>
      </c>
      <c r="E1784" s="1">
        <v>41276</v>
      </c>
      <c r="F1784">
        <v>71.478999999999999</v>
      </c>
      <c r="H1784" t="s">
        <v>1005</v>
      </c>
      <c r="I1784">
        <v>1.891</v>
      </c>
      <c r="J1784">
        <v>0.73913434728290905</v>
      </c>
      <c r="L1784" s="1">
        <v>41193</v>
      </c>
      <c r="M1784">
        <v>15.59</v>
      </c>
      <c r="O1784" s="1">
        <v>41284</v>
      </c>
      <c r="P1784">
        <v>1.9241999999999999</v>
      </c>
      <c r="Q1784">
        <v>0.38729999999999998</v>
      </c>
      <c r="R1784">
        <v>1.5368999999999999</v>
      </c>
      <c r="T1784" t="s">
        <v>942</v>
      </c>
      <c r="U1784">
        <v>1432.56</v>
      </c>
      <c r="V1784">
        <v>6.5901701297447</v>
      </c>
      <c r="W1784">
        <v>13.9962</v>
      </c>
      <c r="Y1784" s="1">
        <v>41176</v>
      </c>
      <c r="Z1784">
        <v>470.87299999999999</v>
      </c>
      <c r="AB1784" s="1">
        <v>41249</v>
      </c>
      <c r="AC1784">
        <v>5.75</v>
      </c>
    </row>
    <row r="1785" spans="2:29" x14ac:dyDescent="0.45">
      <c r="B1785" s="1">
        <v>41211</v>
      </c>
      <c r="C1785">
        <v>4.97</v>
      </c>
      <c r="E1785" s="1">
        <v>41275</v>
      </c>
      <c r="F1785">
        <v>69.349999999999994</v>
      </c>
      <c r="H1785" t="s">
        <v>1004</v>
      </c>
      <c r="I1785">
        <v>1.927</v>
      </c>
      <c r="J1785">
        <v>0.67898699054792799</v>
      </c>
      <c r="L1785" s="1">
        <v>41192</v>
      </c>
      <c r="M1785">
        <v>16.29</v>
      </c>
      <c r="O1785" s="1">
        <v>41283</v>
      </c>
      <c r="P1785">
        <v>1.885</v>
      </c>
      <c r="Q1785">
        <v>0.37709999999999999</v>
      </c>
      <c r="R1785">
        <v>1.5079</v>
      </c>
      <c r="T1785" t="s">
        <v>941</v>
      </c>
      <c r="U1785">
        <v>1441.48</v>
      </c>
      <c r="V1785">
        <v>11.447146809027499</v>
      </c>
      <c r="W1785">
        <v>13.607799999999999</v>
      </c>
      <c r="Y1785" s="1">
        <v>41173</v>
      </c>
      <c r="Z1785">
        <v>457.8</v>
      </c>
      <c r="AB1785" s="1">
        <v>41248</v>
      </c>
      <c r="AC1785">
        <v>5.25</v>
      </c>
    </row>
    <row r="1786" spans="2:29" x14ac:dyDescent="0.45">
      <c r="B1786" s="1">
        <v>41208</v>
      </c>
      <c r="C1786">
        <v>4.99</v>
      </c>
      <c r="E1786" s="1">
        <v>41274</v>
      </c>
      <c r="F1786">
        <v>70.260000000000005</v>
      </c>
      <c r="H1786" t="s">
        <v>1003</v>
      </c>
      <c r="I1786">
        <v>1.927</v>
      </c>
      <c r="J1786">
        <v>0.65777022330496604</v>
      </c>
      <c r="L1786" s="1">
        <v>41191</v>
      </c>
      <c r="M1786">
        <v>16.37</v>
      </c>
      <c r="O1786" s="1">
        <v>41282</v>
      </c>
      <c r="P1786">
        <v>1.891</v>
      </c>
      <c r="Q1786">
        <v>0.38650000000000001</v>
      </c>
      <c r="R1786">
        <v>1.5044999999999999</v>
      </c>
      <c r="T1786" t="s">
        <v>940</v>
      </c>
      <c r="U1786">
        <v>1455.88</v>
      </c>
      <c r="V1786">
        <v>7.4534272546479103</v>
      </c>
      <c r="W1786">
        <v>12.6008</v>
      </c>
      <c r="Y1786" s="1">
        <v>41172</v>
      </c>
      <c r="Z1786">
        <v>455.54599999999999</v>
      </c>
      <c r="AB1786" s="1">
        <v>41247</v>
      </c>
      <c r="AC1786">
        <v>5</v>
      </c>
    </row>
    <row r="1787" spans="2:29" x14ac:dyDescent="0.45">
      <c r="B1787" s="1">
        <v>41207</v>
      </c>
      <c r="C1787">
        <v>4.99</v>
      </c>
      <c r="E1787" s="1">
        <v>41271</v>
      </c>
      <c r="F1787">
        <v>68.335499999999996</v>
      </c>
      <c r="H1787" t="s">
        <v>1002</v>
      </c>
      <c r="I1787">
        <v>1.946</v>
      </c>
      <c r="J1787">
        <v>0.43301655087690799</v>
      </c>
      <c r="L1787" s="1">
        <v>41190</v>
      </c>
      <c r="M1787">
        <v>15.11</v>
      </c>
      <c r="O1787" s="1">
        <v>41281</v>
      </c>
      <c r="P1787">
        <v>1.927</v>
      </c>
      <c r="Q1787">
        <v>0.39400000000000002</v>
      </c>
      <c r="R1787">
        <v>1.5329999999999999</v>
      </c>
      <c r="T1787" t="s">
        <v>939</v>
      </c>
      <c r="U1787">
        <v>1460.93</v>
      </c>
      <c r="V1787">
        <v>5.3511298398032698</v>
      </c>
      <c r="W1787">
        <v>12.2044</v>
      </c>
      <c r="Y1787" s="1">
        <v>41171</v>
      </c>
      <c r="Z1787">
        <v>448.01799999999997</v>
      </c>
      <c r="AB1787" s="1">
        <v>41246</v>
      </c>
      <c r="AC1787">
        <v>4.5</v>
      </c>
    </row>
    <row r="1788" spans="2:29" x14ac:dyDescent="0.45">
      <c r="B1788" s="1">
        <v>41206</v>
      </c>
      <c r="C1788">
        <v>5.12</v>
      </c>
      <c r="E1788" s="1">
        <v>41270</v>
      </c>
      <c r="F1788">
        <v>68.563500000000005</v>
      </c>
      <c r="H1788" t="s">
        <v>1001</v>
      </c>
      <c r="I1788">
        <v>1.8774999999999999</v>
      </c>
      <c r="J1788">
        <v>0.71372234330538697</v>
      </c>
      <c r="L1788" s="1">
        <v>41187</v>
      </c>
      <c r="M1788">
        <v>14.33</v>
      </c>
      <c r="O1788" s="1">
        <v>41278</v>
      </c>
      <c r="P1788">
        <v>1.927</v>
      </c>
      <c r="Q1788">
        <v>0.40100000000000002</v>
      </c>
      <c r="R1788">
        <v>1.526</v>
      </c>
      <c r="T1788" t="s">
        <v>938</v>
      </c>
      <c r="U1788">
        <v>1461.4</v>
      </c>
      <c r="V1788">
        <v>4.2600505966161499</v>
      </c>
      <c r="W1788">
        <v>12.310600000000001</v>
      </c>
      <c r="Y1788" s="1">
        <v>41170</v>
      </c>
      <c r="Z1788">
        <v>449.55099999999999</v>
      </c>
      <c r="AB1788" s="1">
        <v>41243</v>
      </c>
      <c r="AC1788">
        <v>4.88</v>
      </c>
    </row>
    <row r="1789" spans="2:29" x14ac:dyDescent="0.45">
      <c r="B1789" s="1">
        <v>41205</v>
      </c>
      <c r="C1789">
        <v>5.86</v>
      </c>
      <c r="E1789" s="1">
        <v>41269</v>
      </c>
      <c r="F1789">
        <v>68.701999999999998</v>
      </c>
      <c r="H1789" t="s">
        <v>1000</v>
      </c>
      <c r="I1789">
        <v>1.823</v>
      </c>
      <c r="J1789">
        <v>0.626076406412721</v>
      </c>
      <c r="L1789" s="1">
        <v>41186</v>
      </c>
      <c r="M1789">
        <v>14.55</v>
      </c>
      <c r="O1789" s="1">
        <v>41277</v>
      </c>
      <c r="P1789">
        <v>1.946</v>
      </c>
      <c r="Q1789">
        <v>0.39700000000000002</v>
      </c>
      <c r="R1789">
        <v>1.5489999999999999</v>
      </c>
      <c r="T1789" t="s">
        <v>937</v>
      </c>
      <c r="U1789">
        <v>1450.99</v>
      </c>
      <c r="V1789">
        <v>5.83420413388468</v>
      </c>
      <c r="W1789">
        <v>12.652900000000001</v>
      </c>
      <c r="Y1789" s="1">
        <v>41169</v>
      </c>
      <c r="Z1789">
        <v>449.57400000000001</v>
      </c>
      <c r="AB1789" s="1">
        <v>41242</v>
      </c>
      <c r="AC1789">
        <v>4.25</v>
      </c>
    </row>
    <row r="1790" spans="2:29" x14ac:dyDescent="0.45">
      <c r="B1790" s="1">
        <v>41204</v>
      </c>
      <c r="C1790">
        <v>5.83</v>
      </c>
      <c r="E1790" s="1">
        <v>41268</v>
      </c>
      <c r="F1790">
        <v>67.849999999999994</v>
      </c>
      <c r="H1790" t="s">
        <v>999</v>
      </c>
      <c r="I1790">
        <v>1.8160000000000001</v>
      </c>
      <c r="J1790">
        <v>0.63560527583293902</v>
      </c>
      <c r="L1790" s="1">
        <v>41185</v>
      </c>
      <c r="M1790">
        <v>15.43</v>
      </c>
      <c r="O1790" s="1">
        <v>41276</v>
      </c>
      <c r="P1790">
        <v>1.8774999999999999</v>
      </c>
      <c r="Q1790">
        <v>0.38369999999999999</v>
      </c>
      <c r="R1790">
        <v>1.4938</v>
      </c>
      <c r="T1790" t="s">
        <v>936</v>
      </c>
      <c r="U1790">
        <v>1445.75</v>
      </c>
      <c r="V1790">
        <v>9.3838555512984207</v>
      </c>
      <c r="W1790">
        <v>13.3462</v>
      </c>
      <c r="Y1790" s="1">
        <v>41166</v>
      </c>
      <c r="Z1790">
        <v>445.93299999999999</v>
      </c>
      <c r="AB1790" s="1">
        <v>41241</v>
      </c>
      <c r="AC1790">
        <v>4</v>
      </c>
    </row>
    <row r="1791" spans="2:29" x14ac:dyDescent="0.45">
      <c r="B1791" s="1">
        <v>41201</v>
      </c>
      <c r="C1791">
        <v>5</v>
      </c>
      <c r="E1791" s="1">
        <v>41267</v>
      </c>
      <c r="F1791">
        <v>68.445999999999998</v>
      </c>
      <c r="H1791" t="s">
        <v>998</v>
      </c>
      <c r="I1791">
        <v>1.762</v>
      </c>
      <c r="J1791">
        <v>0.207605354780007</v>
      </c>
      <c r="L1791" s="1">
        <v>41184</v>
      </c>
      <c r="M1791">
        <v>15.71</v>
      </c>
      <c r="O1791" s="1">
        <v>41275</v>
      </c>
      <c r="P1791">
        <v>1.823</v>
      </c>
      <c r="Q1791">
        <v>0.39100000000000001</v>
      </c>
      <c r="R1791">
        <v>1.4319999999999999</v>
      </c>
      <c r="T1791" t="s">
        <v>935</v>
      </c>
      <c r="U1791">
        <v>1444.49</v>
      </c>
      <c r="V1791">
        <v>11.4630502958449</v>
      </c>
      <c r="W1791">
        <v>13.2338</v>
      </c>
      <c r="Y1791" s="1">
        <v>41165</v>
      </c>
      <c r="Z1791">
        <v>457.19499999999999</v>
      </c>
      <c r="AB1791" s="1">
        <v>41240</v>
      </c>
      <c r="AC1791">
        <v>3.16</v>
      </c>
    </row>
    <row r="1792" spans="2:29" x14ac:dyDescent="0.45">
      <c r="B1792" s="1">
        <v>41200</v>
      </c>
      <c r="C1792">
        <v>4.99</v>
      </c>
      <c r="E1792" s="1">
        <v>41264</v>
      </c>
      <c r="F1792">
        <v>68.186999999999998</v>
      </c>
      <c r="H1792" t="s">
        <v>997</v>
      </c>
      <c r="I1792">
        <v>1.8</v>
      </c>
      <c r="J1792">
        <v>0.23577475126343</v>
      </c>
      <c r="L1792" s="1">
        <v>41183</v>
      </c>
      <c r="M1792">
        <v>16.32</v>
      </c>
      <c r="O1792" s="1">
        <v>41274</v>
      </c>
      <c r="P1792">
        <v>1.8160000000000001</v>
      </c>
      <c r="Q1792">
        <v>0.39150000000000001</v>
      </c>
      <c r="R1792">
        <v>1.4245000000000001</v>
      </c>
      <c r="T1792" t="s">
        <v>934</v>
      </c>
      <c r="U1792">
        <v>1440.67</v>
      </c>
      <c r="V1792">
        <v>13.9857742206281</v>
      </c>
      <c r="W1792">
        <v>12.691599999999999</v>
      </c>
      <c r="Y1792" s="1">
        <v>41164</v>
      </c>
      <c r="Z1792">
        <v>483.80200000000002</v>
      </c>
      <c r="AB1792" s="1">
        <v>41239</v>
      </c>
      <c r="AC1792">
        <v>3.88</v>
      </c>
    </row>
    <row r="1793" spans="2:29" x14ac:dyDescent="0.45">
      <c r="B1793" s="1">
        <v>41199</v>
      </c>
      <c r="C1793">
        <v>5.13</v>
      </c>
      <c r="E1793" s="1">
        <v>41263</v>
      </c>
      <c r="F1793">
        <v>67.289500000000004</v>
      </c>
      <c r="H1793" t="s">
        <v>996</v>
      </c>
      <c r="I1793">
        <v>1.8120000000000001</v>
      </c>
      <c r="J1793">
        <v>0.29787869454975302</v>
      </c>
      <c r="L1793" s="1">
        <v>41180</v>
      </c>
      <c r="M1793">
        <v>15.73</v>
      </c>
      <c r="O1793" s="1">
        <v>41271</v>
      </c>
      <c r="P1793">
        <v>1.762</v>
      </c>
      <c r="Q1793">
        <v>0.39250000000000002</v>
      </c>
      <c r="R1793">
        <v>1.3694999999999999</v>
      </c>
      <c r="T1793" t="s">
        <v>933</v>
      </c>
      <c r="U1793">
        <v>1447.154</v>
      </c>
      <c r="V1793">
        <v>13.866949079371301</v>
      </c>
      <c r="W1793">
        <v>12.032299999999999</v>
      </c>
      <c r="Y1793" s="1">
        <v>41163</v>
      </c>
      <c r="Z1793">
        <v>493.82</v>
      </c>
      <c r="AB1793" s="1">
        <v>41236</v>
      </c>
      <c r="AC1793">
        <v>3.75</v>
      </c>
    </row>
    <row r="1794" spans="2:29" x14ac:dyDescent="0.45">
      <c r="B1794" s="1">
        <v>41198</v>
      </c>
      <c r="C1794">
        <v>5.05</v>
      </c>
      <c r="E1794" s="1">
        <v>41262</v>
      </c>
      <c r="F1794">
        <v>69.807000000000002</v>
      </c>
      <c r="H1794" t="s">
        <v>995</v>
      </c>
      <c r="I1794">
        <v>1.8253999999999999</v>
      </c>
      <c r="J1794">
        <v>0.29638128595892399</v>
      </c>
      <c r="L1794" s="1">
        <v>41179</v>
      </c>
      <c r="M1794">
        <v>14.84</v>
      </c>
      <c r="O1794" s="1">
        <v>41270</v>
      </c>
      <c r="P1794">
        <v>1.8</v>
      </c>
      <c r="Q1794">
        <v>0.40450000000000003</v>
      </c>
      <c r="R1794">
        <v>1.3955</v>
      </c>
      <c r="T1794" t="s">
        <v>932</v>
      </c>
      <c r="U1794">
        <v>1433.316</v>
      </c>
      <c r="V1794">
        <v>7.3788601019139701</v>
      </c>
      <c r="W1794">
        <v>13.492900000000001</v>
      </c>
      <c r="Y1794" s="1">
        <v>41162</v>
      </c>
      <c r="Z1794">
        <v>503.07299999999998</v>
      </c>
      <c r="AB1794" s="1">
        <v>41235</v>
      </c>
      <c r="AC1794">
        <v>3.75</v>
      </c>
    </row>
    <row r="1795" spans="2:29" x14ac:dyDescent="0.45">
      <c r="B1795" s="1">
        <v>41197</v>
      </c>
      <c r="C1795">
        <v>4.7300000000000004</v>
      </c>
      <c r="E1795" s="1">
        <v>41261</v>
      </c>
      <c r="F1795">
        <v>74.257499999999993</v>
      </c>
      <c r="H1795" t="s">
        <v>994</v>
      </c>
      <c r="I1795">
        <v>1.8369</v>
      </c>
      <c r="J1795">
        <v>0.31139246404925303</v>
      </c>
      <c r="L1795" s="1">
        <v>41178</v>
      </c>
      <c r="M1795">
        <v>16.809999999999999</v>
      </c>
      <c r="O1795" s="1">
        <v>41269</v>
      </c>
      <c r="P1795">
        <v>1.8120000000000001</v>
      </c>
      <c r="Q1795">
        <v>0.41249999999999998</v>
      </c>
      <c r="R1795">
        <v>1.3995</v>
      </c>
      <c r="T1795" t="s">
        <v>931</v>
      </c>
      <c r="U1795">
        <v>1441.59</v>
      </c>
      <c r="V1795">
        <v>7.8855520408546598</v>
      </c>
      <c r="W1795">
        <v>12.202500000000001</v>
      </c>
      <c r="Y1795" s="1">
        <v>41159</v>
      </c>
      <c r="Z1795">
        <v>498.44200000000001</v>
      </c>
      <c r="AB1795" s="1">
        <v>41234</v>
      </c>
      <c r="AC1795">
        <v>3.5</v>
      </c>
    </row>
    <row r="1796" spans="2:29" x14ac:dyDescent="0.45">
      <c r="B1796" s="1">
        <v>41194</v>
      </c>
      <c r="C1796">
        <v>4.59</v>
      </c>
      <c r="E1796" s="1">
        <v>41260</v>
      </c>
      <c r="F1796">
        <v>70.004000000000005</v>
      </c>
      <c r="H1796" t="s">
        <v>993</v>
      </c>
      <c r="I1796">
        <v>1.82</v>
      </c>
      <c r="J1796">
        <v>0.51755655085539398</v>
      </c>
      <c r="L1796" s="1">
        <v>41177</v>
      </c>
      <c r="M1796">
        <v>15.43</v>
      </c>
      <c r="O1796" s="1">
        <v>41268</v>
      </c>
      <c r="P1796">
        <v>1.8253999999999999</v>
      </c>
      <c r="Q1796">
        <v>0.41</v>
      </c>
      <c r="R1796">
        <v>1.4154</v>
      </c>
      <c r="T1796" t="s">
        <v>930</v>
      </c>
      <c r="U1796">
        <v>1456.886</v>
      </c>
      <c r="V1796">
        <v>2.2845890388624701</v>
      </c>
      <c r="W1796">
        <v>11.159700000000001</v>
      </c>
      <c r="Y1796" s="1">
        <v>41158</v>
      </c>
      <c r="Z1796">
        <v>512.40300000000002</v>
      </c>
      <c r="AB1796" s="1">
        <v>41233</v>
      </c>
      <c r="AC1796">
        <v>4.0599999999999996</v>
      </c>
    </row>
    <row r="1797" spans="2:29" x14ac:dyDescent="0.45">
      <c r="B1797" s="1">
        <v>41193</v>
      </c>
      <c r="C1797">
        <v>4.59</v>
      </c>
      <c r="E1797" s="1">
        <v>41257</v>
      </c>
      <c r="F1797">
        <v>66.332499999999996</v>
      </c>
      <c r="H1797" t="s">
        <v>992</v>
      </c>
      <c r="I1797">
        <v>1.8471</v>
      </c>
      <c r="J1797">
        <v>0.64454695975804099</v>
      </c>
      <c r="L1797" s="1">
        <v>41176</v>
      </c>
      <c r="M1797">
        <v>14.15</v>
      </c>
      <c r="O1797" s="1">
        <v>41267</v>
      </c>
      <c r="P1797">
        <v>1.8369</v>
      </c>
      <c r="Q1797">
        <v>0.41099999999999998</v>
      </c>
      <c r="R1797">
        <v>1.4258999999999999</v>
      </c>
      <c r="T1797" t="s">
        <v>929</v>
      </c>
      <c r="U1797">
        <v>1460.1510000000001</v>
      </c>
      <c r="V1797">
        <v>1.67005572911922</v>
      </c>
      <c r="W1797">
        <v>10.7883</v>
      </c>
      <c r="Y1797" s="1">
        <v>41157</v>
      </c>
      <c r="Z1797">
        <v>541.45100000000002</v>
      </c>
      <c r="AB1797" s="1">
        <v>41232</v>
      </c>
      <c r="AC1797">
        <v>4.5</v>
      </c>
    </row>
    <row r="1798" spans="2:29" x14ac:dyDescent="0.45">
      <c r="B1798" s="1">
        <v>41192</v>
      </c>
      <c r="C1798">
        <v>4.8600000000000003</v>
      </c>
      <c r="E1798" s="1">
        <v>41256</v>
      </c>
      <c r="F1798">
        <v>68.063999999999993</v>
      </c>
      <c r="H1798" t="s">
        <v>991</v>
      </c>
      <c r="I1798">
        <v>1.8493999999999999</v>
      </c>
      <c r="J1798">
        <v>0.71659035252599801</v>
      </c>
      <c r="L1798" s="1">
        <v>41173</v>
      </c>
      <c r="M1798">
        <v>13.98</v>
      </c>
      <c r="O1798" s="1">
        <v>41264</v>
      </c>
      <c r="P1798">
        <v>1.82</v>
      </c>
      <c r="Q1798">
        <v>0.39900000000000002</v>
      </c>
      <c r="R1798">
        <v>1.421</v>
      </c>
      <c r="T1798" t="s">
        <v>928</v>
      </c>
      <c r="U1798">
        <v>1460.2619999999999</v>
      </c>
      <c r="V1798">
        <v>2.88587473066314</v>
      </c>
      <c r="W1798">
        <v>11.4139</v>
      </c>
      <c r="Y1798" s="1">
        <v>41156</v>
      </c>
      <c r="Z1798">
        <v>540.64200000000005</v>
      </c>
      <c r="AB1798" s="1">
        <v>41229</v>
      </c>
      <c r="AC1798">
        <v>4.75</v>
      </c>
    </row>
    <row r="1799" spans="2:29" x14ac:dyDescent="0.45">
      <c r="B1799" s="1">
        <v>41191</v>
      </c>
      <c r="C1799">
        <v>4.96</v>
      </c>
      <c r="E1799" s="1">
        <v>41255</v>
      </c>
      <c r="F1799">
        <v>66.397499999999994</v>
      </c>
      <c r="H1799" t="s">
        <v>990</v>
      </c>
      <c r="I1799">
        <v>1.8674999999999999</v>
      </c>
      <c r="J1799">
        <v>0.59821644633582804</v>
      </c>
      <c r="L1799" s="1">
        <v>41172</v>
      </c>
      <c r="M1799">
        <v>14.07</v>
      </c>
      <c r="O1799" s="1">
        <v>41263</v>
      </c>
      <c r="P1799">
        <v>1.8471</v>
      </c>
      <c r="Q1799">
        <v>0.40150000000000002</v>
      </c>
      <c r="R1799">
        <v>1.4456</v>
      </c>
      <c r="T1799" t="s">
        <v>927</v>
      </c>
      <c r="U1799">
        <v>1461.0530000000001</v>
      </c>
      <c r="V1799">
        <v>4.9590742843758804</v>
      </c>
      <c r="W1799">
        <v>11.547800000000001</v>
      </c>
      <c r="Y1799" s="1">
        <v>41155</v>
      </c>
      <c r="Z1799">
        <v>542.673</v>
      </c>
      <c r="AB1799" s="1">
        <v>41228</v>
      </c>
      <c r="AC1799">
        <v>4.46</v>
      </c>
    </row>
    <row r="1800" spans="2:29" x14ac:dyDescent="0.45">
      <c r="B1800" s="1">
        <v>41190</v>
      </c>
      <c r="C1800">
        <v>4.8099999999999996</v>
      </c>
      <c r="E1800" s="1">
        <v>41254</v>
      </c>
      <c r="F1800">
        <v>64.225499999999997</v>
      </c>
      <c r="H1800" t="s">
        <v>989</v>
      </c>
      <c r="I1800">
        <v>1.8225</v>
      </c>
      <c r="J1800">
        <v>0.591183431770546</v>
      </c>
      <c r="L1800" s="1">
        <v>41171</v>
      </c>
      <c r="M1800">
        <v>13.88</v>
      </c>
      <c r="O1800" s="1">
        <v>41262</v>
      </c>
      <c r="P1800">
        <v>1.8493999999999999</v>
      </c>
      <c r="Q1800">
        <v>0.39800000000000002</v>
      </c>
      <c r="R1800">
        <v>1.4514</v>
      </c>
      <c r="T1800" t="s">
        <v>926</v>
      </c>
      <c r="U1800">
        <v>1459.32</v>
      </c>
      <c r="V1800">
        <v>14.0251591085225</v>
      </c>
      <c r="W1800">
        <v>12.042899999999999</v>
      </c>
      <c r="Y1800" s="1">
        <v>41152</v>
      </c>
      <c r="Z1800">
        <v>543.072</v>
      </c>
      <c r="AB1800" s="1">
        <v>41227</v>
      </c>
      <c r="AC1800">
        <v>3.56</v>
      </c>
    </row>
    <row r="1801" spans="2:29" x14ac:dyDescent="0.45">
      <c r="B1801" s="1">
        <v>41187</v>
      </c>
      <c r="C1801">
        <v>4.59</v>
      </c>
      <c r="E1801" s="1">
        <v>41253</v>
      </c>
      <c r="F1801">
        <v>65.026499999999999</v>
      </c>
      <c r="H1801" t="s">
        <v>988</v>
      </c>
      <c r="I1801">
        <v>1.7549999999999999</v>
      </c>
      <c r="J1801">
        <v>0.44005749624338703</v>
      </c>
      <c r="L1801" s="1">
        <v>41170</v>
      </c>
      <c r="M1801">
        <v>14.18</v>
      </c>
      <c r="O1801" s="1">
        <v>41261</v>
      </c>
      <c r="P1801">
        <v>1.8674999999999999</v>
      </c>
      <c r="Q1801">
        <v>0.39400000000000002</v>
      </c>
      <c r="R1801">
        <v>1.4735</v>
      </c>
      <c r="T1801" t="s">
        <v>925</v>
      </c>
      <c r="U1801">
        <v>1461.1880000000001</v>
      </c>
      <c r="V1801">
        <v>13.178381419293499</v>
      </c>
      <c r="W1801">
        <v>12.789</v>
      </c>
      <c r="Y1801" s="1">
        <v>41151</v>
      </c>
      <c r="Z1801">
        <v>553.59199999999998</v>
      </c>
      <c r="AB1801" s="1">
        <v>41226</v>
      </c>
      <c r="AC1801">
        <v>4.54</v>
      </c>
    </row>
    <row r="1802" spans="2:29" x14ac:dyDescent="0.45">
      <c r="B1802" s="1">
        <v>41186</v>
      </c>
      <c r="C1802">
        <v>4.59</v>
      </c>
      <c r="E1802" s="1">
        <v>41250</v>
      </c>
      <c r="F1802">
        <v>65.263999999999996</v>
      </c>
      <c r="H1802" t="s">
        <v>987</v>
      </c>
      <c r="I1802">
        <v>1.7749999999999999</v>
      </c>
      <c r="J1802">
        <v>0.304202564091756</v>
      </c>
      <c r="L1802" s="1">
        <v>41169</v>
      </c>
      <c r="M1802">
        <v>14.59</v>
      </c>
      <c r="O1802" s="1">
        <v>41260</v>
      </c>
      <c r="P1802">
        <v>1.8225</v>
      </c>
      <c r="Q1802">
        <v>0.3785</v>
      </c>
      <c r="R1802">
        <v>1.444</v>
      </c>
      <c r="T1802" t="s">
        <v>924</v>
      </c>
      <c r="U1802">
        <v>1465.7739999999999</v>
      </c>
      <c r="V1802">
        <v>10.646256910660901</v>
      </c>
      <c r="W1802">
        <v>12.870200000000001</v>
      </c>
      <c r="Y1802" s="1">
        <v>41150</v>
      </c>
      <c r="Z1802">
        <v>545.43399999999997</v>
      </c>
      <c r="AB1802" s="1">
        <v>41225</v>
      </c>
      <c r="AC1802">
        <v>3.75</v>
      </c>
    </row>
    <row r="1803" spans="2:29" x14ac:dyDescent="0.45">
      <c r="B1803" s="1">
        <v>41185</v>
      </c>
      <c r="C1803">
        <v>4.6399999999999997</v>
      </c>
      <c r="E1803" s="1">
        <v>41249</v>
      </c>
      <c r="F1803">
        <v>65.459000000000003</v>
      </c>
      <c r="H1803" t="s">
        <v>986</v>
      </c>
      <c r="I1803">
        <v>1.744</v>
      </c>
      <c r="J1803">
        <v>0.31173738948030999</v>
      </c>
      <c r="L1803" s="1">
        <v>41166</v>
      </c>
      <c r="M1803">
        <v>14.51</v>
      </c>
      <c r="O1803" s="1">
        <v>41257</v>
      </c>
      <c r="P1803">
        <v>1.7549999999999999</v>
      </c>
      <c r="Q1803">
        <v>0.35799999999999998</v>
      </c>
      <c r="R1803">
        <v>1.397</v>
      </c>
      <c r="T1803" t="s">
        <v>923</v>
      </c>
      <c r="U1803">
        <v>1459.9880000000001</v>
      </c>
      <c r="V1803">
        <v>14.887887810213</v>
      </c>
      <c r="W1803">
        <v>12.3688</v>
      </c>
      <c r="Y1803" s="1">
        <v>41149</v>
      </c>
      <c r="Z1803">
        <v>546.82500000000005</v>
      </c>
      <c r="AB1803" s="1">
        <v>41222</v>
      </c>
      <c r="AC1803">
        <v>3.75</v>
      </c>
    </row>
    <row r="1804" spans="2:29" x14ac:dyDescent="0.45">
      <c r="B1804" s="1">
        <v>41184</v>
      </c>
      <c r="C1804">
        <v>5.07</v>
      </c>
      <c r="E1804" s="1">
        <v>41248</v>
      </c>
      <c r="F1804">
        <v>66.012500000000003</v>
      </c>
      <c r="H1804" t="s">
        <v>985</v>
      </c>
      <c r="I1804">
        <v>1.7028000000000001</v>
      </c>
      <c r="J1804">
        <v>0.29741281635688199</v>
      </c>
      <c r="L1804" s="1">
        <v>41165</v>
      </c>
      <c r="M1804">
        <v>14.05</v>
      </c>
      <c r="O1804" s="1">
        <v>41256</v>
      </c>
      <c r="P1804">
        <v>1.7749999999999999</v>
      </c>
      <c r="Q1804">
        <v>0.36220000000000002</v>
      </c>
      <c r="R1804">
        <v>1.4128000000000001</v>
      </c>
      <c r="T1804" t="s">
        <v>922</v>
      </c>
      <c r="U1804">
        <v>1436.5630000000001</v>
      </c>
      <c r="V1804">
        <v>7.5674791747133696</v>
      </c>
      <c r="W1804">
        <v>13.735099999999999</v>
      </c>
      <c r="Y1804" s="1">
        <v>41148</v>
      </c>
      <c r="Z1804">
        <v>543.46900000000005</v>
      </c>
      <c r="AB1804" s="1">
        <v>41221</v>
      </c>
      <c r="AC1804">
        <v>1.88</v>
      </c>
    </row>
    <row r="1805" spans="2:29" x14ac:dyDescent="0.45">
      <c r="B1805" s="1">
        <v>41183</v>
      </c>
      <c r="C1805">
        <v>5.13</v>
      </c>
      <c r="E1805" s="1">
        <v>41247</v>
      </c>
      <c r="F1805">
        <v>67.095500000000001</v>
      </c>
      <c r="H1805" t="s">
        <v>984</v>
      </c>
      <c r="I1805">
        <v>1.6748000000000001</v>
      </c>
      <c r="J1805">
        <v>0.32875398603413503</v>
      </c>
      <c r="L1805" s="1">
        <v>41164</v>
      </c>
      <c r="M1805">
        <v>15.8</v>
      </c>
      <c r="O1805" s="1">
        <v>41255</v>
      </c>
      <c r="P1805">
        <v>1.744</v>
      </c>
      <c r="Q1805">
        <v>0.35349999999999998</v>
      </c>
      <c r="R1805">
        <v>1.3905000000000001</v>
      </c>
      <c r="T1805" t="s">
        <v>921</v>
      </c>
      <c r="U1805">
        <v>1433.5650000000001</v>
      </c>
      <c r="V1805">
        <v>17.6796250352755</v>
      </c>
      <c r="W1805">
        <v>13.5892</v>
      </c>
      <c r="Y1805" s="1">
        <v>41145</v>
      </c>
      <c r="Z1805">
        <v>547.98900000000003</v>
      </c>
      <c r="AB1805" s="1">
        <v>41220</v>
      </c>
      <c r="AC1805">
        <v>4.63</v>
      </c>
    </row>
    <row r="1806" spans="2:29" x14ac:dyDescent="0.45">
      <c r="B1806" s="1">
        <v>41180</v>
      </c>
      <c r="C1806">
        <v>4.58</v>
      </c>
      <c r="E1806" s="1">
        <v>41246</v>
      </c>
      <c r="F1806">
        <v>67.977000000000004</v>
      </c>
      <c r="H1806" t="s">
        <v>983</v>
      </c>
      <c r="I1806">
        <v>1.6774</v>
      </c>
      <c r="J1806">
        <v>0.36073055503149798</v>
      </c>
      <c r="L1806" s="1">
        <v>41163</v>
      </c>
      <c r="M1806">
        <v>16.41</v>
      </c>
      <c r="O1806" s="1">
        <v>41254</v>
      </c>
      <c r="P1806">
        <v>1.7028000000000001</v>
      </c>
      <c r="Q1806">
        <v>0.35249999999999998</v>
      </c>
      <c r="R1806">
        <v>1.3503000000000001</v>
      </c>
      <c r="T1806" t="s">
        <v>920</v>
      </c>
      <c r="U1806">
        <v>1429.0840000000001</v>
      </c>
      <c r="V1806">
        <v>18.437958000442901</v>
      </c>
      <c r="W1806">
        <v>12.9611</v>
      </c>
      <c r="Y1806" s="1">
        <v>41144</v>
      </c>
      <c r="Z1806">
        <v>552.01499999999999</v>
      </c>
      <c r="AB1806" s="1">
        <v>41219</v>
      </c>
      <c r="AC1806">
        <v>4.21</v>
      </c>
    </row>
    <row r="1807" spans="2:29" x14ac:dyDescent="0.45">
      <c r="B1807" s="1">
        <v>41179</v>
      </c>
      <c r="C1807">
        <v>4.58</v>
      </c>
      <c r="E1807" s="1">
        <v>41243</v>
      </c>
      <c r="F1807">
        <v>68.447500000000005</v>
      </c>
      <c r="H1807" t="s">
        <v>982</v>
      </c>
      <c r="I1807">
        <v>1.643</v>
      </c>
      <c r="J1807">
        <v>0.14154410384517099</v>
      </c>
      <c r="L1807" s="1">
        <v>41162</v>
      </c>
      <c r="M1807">
        <v>16.28</v>
      </c>
      <c r="O1807" s="1">
        <v>41253</v>
      </c>
      <c r="P1807">
        <v>1.6748000000000001</v>
      </c>
      <c r="Q1807">
        <v>0.35349999999999998</v>
      </c>
      <c r="R1807">
        <v>1.3212999999999999</v>
      </c>
      <c r="T1807" t="s">
        <v>919</v>
      </c>
      <c r="U1807">
        <v>1437.9169999999999</v>
      </c>
      <c r="V1807">
        <v>16.306962714039599</v>
      </c>
      <c r="W1807">
        <v>11.8925</v>
      </c>
      <c r="Y1807" s="1">
        <v>41143</v>
      </c>
      <c r="Z1807">
        <v>540.04600000000005</v>
      </c>
      <c r="AB1807" s="1">
        <v>41218</v>
      </c>
      <c r="AC1807">
        <v>3.4</v>
      </c>
    </row>
    <row r="1808" spans="2:29" x14ac:dyDescent="0.45">
      <c r="B1808" s="1">
        <v>41178</v>
      </c>
      <c r="C1808">
        <v>4.54</v>
      </c>
      <c r="E1808" s="1">
        <v>41242</v>
      </c>
      <c r="F1808">
        <v>69.114000000000004</v>
      </c>
      <c r="H1808" t="s">
        <v>981</v>
      </c>
      <c r="I1808">
        <v>1.6409</v>
      </c>
      <c r="J1808">
        <v>0.16333319727885301</v>
      </c>
      <c r="L1808" s="1">
        <v>41159</v>
      </c>
      <c r="M1808">
        <v>14.38</v>
      </c>
      <c r="O1808" s="1">
        <v>41250</v>
      </c>
      <c r="P1808">
        <v>1.6774</v>
      </c>
      <c r="Q1808">
        <v>0.3574</v>
      </c>
      <c r="R1808">
        <v>1.32</v>
      </c>
      <c r="T1808" t="s">
        <v>918</v>
      </c>
      <c r="U1808">
        <v>1432.115</v>
      </c>
      <c r="V1808">
        <v>16.2484006140476</v>
      </c>
      <c r="W1808">
        <v>13.3003</v>
      </c>
      <c r="Y1808" s="1">
        <v>41142</v>
      </c>
      <c r="Z1808">
        <v>537.53099999999995</v>
      </c>
      <c r="AB1808" s="1">
        <v>41215</v>
      </c>
      <c r="AC1808">
        <v>3.06</v>
      </c>
    </row>
    <row r="1809" spans="2:29" x14ac:dyDescent="0.45">
      <c r="B1809" s="1">
        <v>41177</v>
      </c>
      <c r="C1809">
        <v>4.38</v>
      </c>
      <c r="E1809" s="1">
        <v>41241</v>
      </c>
      <c r="F1809">
        <v>68.523499999999999</v>
      </c>
      <c r="H1809" t="s">
        <v>980</v>
      </c>
      <c r="I1809">
        <v>1.6536999999999999</v>
      </c>
      <c r="J1809">
        <v>0.15385962216687199</v>
      </c>
      <c r="L1809" s="1">
        <v>41158</v>
      </c>
      <c r="M1809">
        <v>15.6</v>
      </c>
      <c r="O1809" s="1">
        <v>41249</v>
      </c>
      <c r="P1809">
        <v>1.643</v>
      </c>
      <c r="Q1809">
        <v>0.3574</v>
      </c>
      <c r="R1809">
        <v>1.2856000000000001</v>
      </c>
      <c r="T1809" t="s">
        <v>917</v>
      </c>
      <c r="U1809">
        <v>1403.43</v>
      </c>
      <c r="V1809">
        <v>8.4885380021897703</v>
      </c>
      <c r="W1809">
        <v>15.0748</v>
      </c>
      <c r="Y1809" s="1">
        <v>41141</v>
      </c>
      <c r="Z1809">
        <v>534.00900000000001</v>
      </c>
      <c r="AB1809" s="1">
        <v>41214</v>
      </c>
      <c r="AC1809">
        <v>4.25</v>
      </c>
    </row>
    <row r="1810" spans="2:29" x14ac:dyDescent="0.45">
      <c r="B1810" s="1">
        <v>41176</v>
      </c>
      <c r="C1810">
        <v>4.8099999999999996</v>
      </c>
      <c r="E1810" s="1">
        <v>41240</v>
      </c>
      <c r="F1810">
        <v>66.156999999999996</v>
      </c>
      <c r="H1810" t="s">
        <v>979</v>
      </c>
      <c r="I1810">
        <v>1.667</v>
      </c>
      <c r="J1810">
        <v>0.115351347340777</v>
      </c>
      <c r="L1810" s="1">
        <v>41157</v>
      </c>
      <c r="M1810">
        <v>17.739999999999998</v>
      </c>
      <c r="O1810" s="1">
        <v>41248</v>
      </c>
      <c r="P1810">
        <v>1.6409</v>
      </c>
      <c r="Q1810">
        <v>0.36049999999999999</v>
      </c>
      <c r="R1810">
        <v>1.2804</v>
      </c>
      <c r="T1810" t="s">
        <v>916</v>
      </c>
      <c r="U1810">
        <v>1404.9390000000001</v>
      </c>
      <c r="V1810">
        <v>8.6628960614536297</v>
      </c>
      <c r="W1810">
        <v>15.1068</v>
      </c>
      <c r="Y1810" s="1">
        <v>41138</v>
      </c>
      <c r="Z1810">
        <v>540.68200000000002</v>
      </c>
      <c r="AB1810" s="1">
        <v>41213</v>
      </c>
      <c r="AC1810">
        <v>4.63</v>
      </c>
    </row>
    <row r="1811" spans="2:29" x14ac:dyDescent="0.45">
      <c r="B1811" s="1">
        <v>41173</v>
      </c>
      <c r="C1811">
        <v>4.34</v>
      </c>
      <c r="E1811" s="1">
        <v>41239</v>
      </c>
      <c r="F1811">
        <v>69.628</v>
      </c>
      <c r="H1811" t="s">
        <v>978</v>
      </c>
      <c r="I1811">
        <v>1.6648000000000001</v>
      </c>
      <c r="J1811">
        <v>0.26950782301570803</v>
      </c>
      <c r="L1811" s="1">
        <v>41156</v>
      </c>
      <c r="M1811">
        <v>17.98</v>
      </c>
      <c r="O1811" s="1">
        <v>41247</v>
      </c>
      <c r="P1811">
        <v>1.6536999999999999</v>
      </c>
      <c r="Q1811">
        <v>0.36399999999999999</v>
      </c>
      <c r="R1811">
        <v>1.2897000000000001</v>
      </c>
      <c r="T1811" t="s">
        <v>915</v>
      </c>
      <c r="U1811">
        <v>1406.576</v>
      </c>
      <c r="V1811">
        <v>8.6537251542977405</v>
      </c>
      <c r="W1811">
        <v>14.7897</v>
      </c>
      <c r="Y1811" s="1">
        <v>41137</v>
      </c>
      <c r="Z1811">
        <v>546.61599999999999</v>
      </c>
      <c r="AB1811" s="1">
        <v>41212</v>
      </c>
      <c r="AC1811">
        <v>4.25</v>
      </c>
    </row>
    <row r="1812" spans="2:29" x14ac:dyDescent="0.45">
      <c r="B1812" s="1">
        <v>41172</v>
      </c>
      <c r="C1812">
        <v>4.63</v>
      </c>
      <c r="E1812" s="1">
        <v>41236</v>
      </c>
      <c r="F1812">
        <v>69.837000000000003</v>
      </c>
      <c r="H1812" t="s">
        <v>977</v>
      </c>
      <c r="I1812">
        <v>1.6585000000000001</v>
      </c>
      <c r="J1812">
        <v>0.23017051650171499</v>
      </c>
      <c r="L1812" s="1">
        <v>41152</v>
      </c>
      <c r="M1812">
        <v>17.47</v>
      </c>
      <c r="O1812" s="1">
        <v>41246</v>
      </c>
      <c r="P1812">
        <v>1.667</v>
      </c>
      <c r="Q1812">
        <v>0.3725</v>
      </c>
      <c r="R1812">
        <v>1.2945</v>
      </c>
      <c r="T1812" t="s">
        <v>914</v>
      </c>
      <c r="U1812">
        <v>1399.4829999999999</v>
      </c>
      <c r="V1812">
        <v>6.3005130938979397</v>
      </c>
      <c r="W1812">
        <v>14.919499999999999</v>
      </c>
      <c r="Y1812" s="1">
        <v>41136</v>
      </c>
      <c r="Z1812">
        <v>558.18200000000002</v>
      </c>
      <c r="AB1812" s="1">
        <v>41211</v>
      </c>
      <c r="AC1812">
        <v>4.13</v>
      </c>
    </row>
    <row r="1813" spans="2:29" x14ac:dyDescent="0.45">
      <c r="B1813" s="1">
        <v>41171</v>
      </c>
      <c r="C1813">
        <v>4.71</v>
      </c>
      <c r="E1813" s="1">
        <v>41235</v>
      </c>
      <c r="F1813">
        <v>69.7</v>
      </c>
      <c r="H1813" t="s">
        <v>976</v>
      </c>
      <c r="I1813">
        <v>1.669</v>
      </c>
      <c r="J1813">
        <v>0.364540075528968</v>
      </c>
      <c r="L1813" s="1">
        <v>41151</v>
      </c>
      <c r="M1813">
        <v>17.829999999999998</v>
      </c>
      <c r="O1813" s="1">
        <v>41243</v>
      </c>
      <c r="P1813">
        <v>1.6648000000000001</v>
      </c>
      <c r="Q1813">
        <v>0.37</v>
      </c>
      <c r="R1813">
        <v>1.2948</v>
      </c>
      <c r="T1813" t="s">
        <v>913</v>
      </c>
      <c r="U1813">
        <v>1410.489</v>
      </c>
      <c r="V1813">
        <v>5.4291354728941004</v>
      </c>
      <c r="W1813">
        <v>14.1013</v>
      </c>
      <c r="Y1813" s="1">
        <v>41135</v>
      </c>
      <c r="Z1813">
        <v>553.75</v>
      </c>
      <c r="AB1813" s="1">
        <v>41208</v>
      </c>
      <c r="AC1813">
        <v>4</v>
      </c>
    </row>
    <row r="1814" spans="2:29" x14ac:dyDescent="0.45">
      <c r="B1814" s="1">
        <v>41170</v>
      </c>
      <c r="C1814">
        <v>4.42</v>
      </c>
      <c r="E1814" s="1">
        <v>41234</v>
      </c>
      <c r="F1814">
        <v>70.233000000000004</v>
      </c>
      <c r="H1814" t="s">
        <v>975</v>
      </c>
      <c r="I1814">
        <v>1.67</v>
      </c>
      <c r="J1814">
        <v>0.35892020933163699</v>
      </c>
      <c r="L1814" s="1">
        <v>41150</v>
      </c>
      <c r="M1814">
        <v>17.059999999999999</v>
      </c>
      <c r="O1814" s="1">
        <v>41242</v>
      </c>
      <c r="P1814">
        <v>1.6585000000000001</v>
      </c>
      <c r="Q1814">
        <v>0.376</v>
      </c>
      <c r="R1814">
        <v>1.2825</v>
      </c>
      <c r="T1814" t="s">
        <v>912</v>
      </c>
      <c r="U1814">
        <v>1409.299</v>
      </c>
      <c r="V1814">
        <v>9.5717443640658892</v>
      </c>
      <c r="W1814">
        <v>13.7928</v>
      </c>
      <c r="Y1814" s="1">
        <v>41134</v>
      </c>
      <c r="Z1814">
        <v>554.52300000000002</v>
      </c>
      <c r="AB1814" s="1">
        <v>41207</v>
      </c>
      <c r="AC1814">
        <v>4</v>
      </c>
    </row>
    <row r="1815" spans="2:29" x14ac:dyDescent="0.45">
      <c r="B1815" s="1">
        <v>41169</v>
      </c>
      <c r="C1815">
        <v>5.37</v>
      </c>
      <c r="E1815" s="1">
        <v>41233</v>
      </c>
      <c r="F1815">
        <v>70.513999999999996</v>
      </c>
      <c r="H1815" t="s">
        <v>974</v>
      </c>
      <c r="I1815">
        <v>1.7021999999999999</v>
      </c>
      <c r="J1815">
        <v>0.30529461180964101</v>
      </c>
      <c r="L1815" s="1">
        <v>41149</v>
      </c>
      <c r="M1815">
        <v>16.489999999999998</v>
      </c>
      <c r="O1815" s="1">
        <v>41241</v>
      </c>
      <c r="P1815">
        <v>1.669</v>
      </c>
      <c r="Q1815">
        <v>0.3785</v>
      </c>
      <c r="R1815">
        <v>1.2905</v>
      </c>
      <c r="T1815" t="s">
        <v>911</v>
      </c>
      <c r="U1815">
        <v>1410.4349999999999</v>
      </c>
      <c r="V1815">
        <v>9.6020857177223</v>
      </c>
      <c r="W1815">
        <v>13.3544</v>
      </c>
      <c r="Y1815" s="1">
        <v>41131</v>
      </c>
      <c r="Z1815">
        <v>552.89300000000003</v>
      </c>
      <c r="AB1815" s="1">
        <v>41206</v>
      </c>
      <c r="AC1815">
        <v>3</v>
      </c>
    </row>
    <row r="1816" spans="2:29" x14ac:dyDescent="0.45">
      <c r="B1816" s="1">
        <v>41166</v>
      </c>
      <c r="C1816">
        <v>5.13</v>
      </c>
      <c r="E1816" s="1">
        <v>41232</v>
      </c>
      <c r="F1816">
        <v>71.295500000000004</v>
      </c>
      <c r="H1816" t="s">
        <v>973</v>
      </c>
      <c r="I1816">
        <v>1.7282999999999999</v>
      </c>
      <c r="J1816">
        <v>0.33714860719471001</v>
      </c>
      <c r="L1816" s="1">
        <v>41148</v>
      </c>
      <c r="M1816">
        <v>16.350000000000001</v>
      </c>
      <c r="O1816" s="1">
        <v>41240</v>
      </c>
      <c r="P1816">
        <v>1.67</v>
      </c>
      <c r="Q1816">
        <v>0.38800000000000001</v>
      </c>
      <c r="R1816">
        <v>1.282</v>
      </c>
      <c r="T1816" t="s">
        <v>910</v>
      </c>
      <c r="U1816">
        <v>1411.127</v>
      </c>
      <c r="V1816">
        <v>9.9066296355792502</v>
      </c>
      <c r="W1816">
        <v>12.6959</v>
      </c>
      <c r="Y1816" s="1">
        <v>41130</v>
      </c>
      <c r="Z1816">
        <v>551.26800000000003</v>
      </c>
      <c r="AB1816" s="1">
        <v>41205</v>
      </c>
      <c r="AC1816">
        <v>4.5</v>
      </c>
    </row>
    <row r="1817" spans="2:29" x14ac:dyDescent="0.45">
      <c r="B1817" s="1">
        <v>41165</v>
      </c>
      <c r="C1817">
        <v>5.0199999999999996</v>
      </c>
      <c r="E1817" s="1">
        <v>41229</v>
      </c>
      <c r="F1817">
        <v>69.340999999999994</v>
      </c>
      <c r="H1817" t="s">
        <v>972</v>
      </c>
      <c r="I1817">
        <v>1.7118</v>
      </c>
      <c r="J1817">
        <v>0.35200842792940801</v>
      </c>
      <c r="L1817" s="1">
        <v>41145</v>
      </c>
      <c r="M1817">
        <v>15.18</v>
      </c>
      <c r="O1817" s="1">
        <v>41239</v>
      </c>
      <c r="P1817">
        <v>1.7021999999999999</v>
      </c>
      <c r="Q1817">
        <v>0.39900000000000002</v>
      </c>
      <c r="R1817">
        <v>1.3031999999999999</v>
      </c>
      <c r="T1817" t="s">
        <v>909</v>
      </c>
      <c r="U1817">
        <v>1402.0830000000001</v>
      </c>
      <c r="V1817">
        <v>6.2813001169274001</v>
      </c>
      <c r="W1817">
        <v>13.5319</v>
      </c>
      <c r="Y1817" s="1">
        <v>41129</v>
      </c>
      <c r="Z1817">
        <v>548.072</v>
      </c>
      <c r="AB1817" s="1">
        <v>41204</v>
      </c>
      <c r="AC1817">
        <v>3.13</v>
      </c>
    </row>
    <row r="1818" spans="2:29" x14ac:dyDescent="0.45">
      <c r="B1818" s="1">
        <v>41164</v>
      </c>
      <c r="C1818">
        <v>5.08</v>
      </c>
      <c r="E1818" s="1">
        <v>41228</v>
      </c>
      <c r="F1818">
        <v>71.08</v>
      </c>
      <c r="H1818" t="s">
        <v>971</v>
      </c>
      <c r="I1818">
        <v>1.7155</v>
      </c>
      <c r="J1818">
        <v>0.38817126804199897</v>
      </c>
      <c r="L1818" s="1">
        <v>41144</v>
      </c>
      <c r="M1818">
        <v>15.96</v>
      </c>
      <c r="O1818" s="1">
        <v>41236</v>
      </c>
      <c r="P1818">
        <v>1.7282999999999999</v>
      </c>
      <c r="Q1818">
        <v>0.40100000000000002</v>
      </c>
      <c r="R1818">
        <v>1.3272999999999999</v>
      </c>
      <c r="T1818" t="s">
        <v>908</v>
      </c>
      <c r="U1818">
        <v>1413.4929999999999</v>
      </c>
      <c r="V1818">
        <v>3.64477697179866</v>
      </c>
      <c r="W1818">
        <v>12.586499999999999</v>
      </c>
      <c r="AB1818" s="1">
        <v>41201</v>
      </c>
      <c r="AC1818">
        <v>3.13</v>
      </c>
    </row>
    <row r="1819" spans="2:29" x14ac:dyDescent="0.45">
      <c r="B1819" s="1">
        <v>41163</v>
      </c>
      <c r="C1819">
        <v>5.16</v>
      </c>
      <c r="E1819" s="1">
        <v>41227</v>
      </c>
      <c r="F1819">
        <v>71.129499999999993</v>
      </c>
      <c r="H1819" t="s">
        <v>970</v>
      </c>
      <c r="I1819">
        <v>1.7050000000000001</v>
      </c>
      <c r="J1819">
        <v>0.39064169430993001</v>
      </c>
      <c r="L1819" s="1">
        <v>41143</v>
      </c>
      <c r="M1819">
        <v>15.11</v>
      </c>
      <c r="O1819" s="1">
        <v>41235</v>
      </c>
      <c r="P1819">
        <v>1.7118</v>
      </c>
      <c r="Q1819">
        <v>0.38600000000000001</v>
      </c>
      <c r="R1819">
        <v>1.3258000000000001</v>
      </c>
      <c r="T1819" t="s">
        <v>907</v>
      </c>
      <c r="U1819">
        <v>1413.171</v>
      </c>
      <c r="V1819">
        <v>7.1243304107395797</v>
      </c>
      <c r="W1819">
        <v>12.764799999999999</v>
      </c>
      <c r="AB1819" s="1">
        <v>41200</v>
      </c>
      <c r="AC1819">
        <v>3</v>
      </c>
    </row>
    <row r="1820" spans="2:29" x14ac:dyDescent="0.45">
      <c r="B1820" s="1">
        <v>41162</v>
      </c>
      <c r="C1820">
        <v>4.8899999999999997</v>
      </c>
      <c r="E1820" s="1">
        <v>41226</v>
      </c>
      <c r="F1820">
        <v>71.052499999999995</v>
      </c>
      <c r="H1820" t="s">
        <v>969</v>
      </c>
      <c r="I1820">
        <v>1.659</v>
      </c>
      <c r="J1820">
        <v>0.31148986072315799</v>
      </c>
      <c r="L1820" s="1">
        <v>41142</v>
      </c>
      <c r="M1820">
        <v>15.02</v>
      </c>
      <c r="O1820" s="1">
        <v>41234</v>
      </c>
      <c r="P1820">
        <v>1.7155</v>
      </c>
      <c r="Q1820">
        <v>0.39250000000000002</v>
      </c>
      <c r="R1820">
        <v>1.323</v>
      </c>
      <c r="T1820" t="s">
        <v>906</v>
      </c>
      <c r="U1820">
        <v>1418.134</v>
      </c>
      <c r="V1820">
        <v>5.0633189416850097</v>
      </c>
      <c r="W1820">
        <v>12.016</v>
      </c>
      <c r="AB1820" s="1">
        <v>41199</v>
      </c>
      <c r="AC1820">
        <v>3.06</v>
      </c>
    </row>
    <row r="1821" spans="2:29" x14ac:dyDescent="0.45">
      <c r="B1821" s="1">
        <v>41159</v>
      </c>
      <c r="C1821">
        <v>4.6399999999999997</v>
      </c>
      <c r="E1821" s="1">
        <v>41225</v>
      </c>
      <c r="F1821">
        <v>70.55</v>
      </c>
      <c r="H1821" t="s">
        <v>968</v>
      </c>
      <c r="I1821">
        <v>1.6288</v>
      </c>
      <c r="J1821">
        <v>0.149610104382468</v>
      </c>
      <c r="L1821" s="1">
        <v>41141</v>
      </c>
      <c r="M1821">
        <v>14.02</v>
      </c>
      <c r="O1821" s="1">
        <v>41233</v>
      </c>
      <c r="P1821">
        <v>1.7050000000000001</v>
      </c>
      <c r="Q1821">
        <v>0.3795</v>
      </c>
      <c r="R1821">
        <v>1.3254999999999999</v>
      </c>
      <c r="T1821" t="s">
        <v>905</v>
      </c>
      <c r="U1821">
        <v>1418.163</v>
      </c>
      <c r="V1821">
        <v>5.1113014639573402</v>
      </c>
      <c r="W1821">
        <v>12.0618</v>
      </c>
      <c r="AB1821" s="1">
        <v>41198</v>
      </c>
      <c r="AC1821">
        <v>3.88</v>
      </c>
    </row>
    <row r="1822" spans="2:29" x14ac:dyDescent="0.45">
      <c r="B1822" s="1">
        <v>41158</v>
      </c>
      <c r="C1822">
        <v>4.96</v>
      </c>
      <c r="E1822" s="1">
        <v>41222</v>
      </c>
      <c r="F1822">
        <v>69.206500000000005</v>
      </c>
      <c r="H1822" t="s">
        <v>967</v>
      </c>
      <c r="I1822">
        <v>1.6383000000000001</v>
      </c>
      <c r="J1822">
        <v>0.17543640823196499</v>
      </c>
      <c r="L1822" s="1">
        <v>41138</v>
      </c>
      <c r="M1822">
        <v>13.45</v>
      </c>
      <c r="O1822" s="1">
        <v>41232</v>
      </c>
      <c r="P1822">
        <v>1.659</v>
      </c>
      <c r="Q1822">
        <v>0.37340000000000001</v>
      </c>
      <c r="R1822">
        <v>1.2856000000000001</v>
      </c>
      <c r="T1822" t="s">
        <v>904</v>
      </c>
      <c r="U1822">
        <v>1415.5139999999999</v>
      </c>
      <c r="V1822">
        <v>5.9845840237694103</v>
      </c>
      <c r="W1822">
        <v>13.089499999999999</v>
      </c>
      <c r="AB1822" s="1">
        <v>41197</v>
      </c>
      <c r="AC1822">
        <v>5.63</v>
      </c>
    </row>
    <row r="1823" spans="2:29" x14ac:dyDescent="0.45">
      <c r="B1823" s="1">
        <v>41157</v>
      </c>
      <c r="C1823">
        <v>4.96</v>
      </c>
      <c r="E1823" s="1">
        <v>41221</v>
      </c>
      <c r="F1823">
        <v>71.454999999999998</v>
      </c>
      <c r="H1823" t="s">
        <v>966</v>
      </c>
      <c r="I1823">
        <v>1.629</v>
      </c>
      <c r="J1823">
        <v>0.48874840153191101</v>
      </c>
      <c r="L1823" s="1">
        <v>41137</v>
      </c>
      <c r="M1823">
        <v>14.29</v>
      </c>
      <c r="O1823" s="1">
        <v>41229</v>
      </c>
      <c r="P1823">
        <v>1.6288</v>
      </c>
      <c r="Q1823">
        <v>0.3765</v>
      </c>
      <c r="R1823">
        <v>1.2523</v>
      </c>
      <c r="T1823" t="s">
        <v>903</v>
      </c>
      <c r="U1823">
        <v>1405.527</v>
      </c>
      <c r="V1823">
        <v>2.41351805125176</v>
      </c>
      <c r="W1823">
        <v>13.5085</v>
      </c>
      <c r="AB1823" s="1">
        <v>41194</v>
      </c>
      <c r="AC1823">
        <v>5.5</v>
      </c>
    </row>
    <row r="1824" spans="2:29" x14ac:dyDescent="0.45">
      <c r="B1824" s="1">
        <v>41156</v>
      </c>
      <c r="C1824">
        <v>4.95</v>
      </c>
      <c r="E1824" s="1">
        <v>41220</v>
      </c>
      <c r="F1824">
        <v>72.585999999999999</v>
      </c>
      <c r="H1824" t="s">
        <v>965</v>
      </c>
      <c r="I1824">
        <v>1.64</v>
      </c>
      <c r="J1824">
        <v>0.81372907039136599</v>
      </c>
      <c r="L1824" s="1">
        <v>41136</v>
      </c>
      <c r="M1824">
        <v>14.63</v>
      </c>
      <c r="O1824" s="1">
        <v>41228</v>
      </c>
      <c r="P1824">
        <v>1.6383000000000001</v>
      </c>
      <c r="Q1824">
        <v>0.3765</v>
      </c>
      <c r="R1824">
        <v>1.2618</v>
      </c>
      <c r="T1824" t="s">
        <v>902</v>
      </c>
      <c r="U1824">
        <v>1403.9269999999999</v>
      </c>
      <c r="V1824">
        <v>2.3120991842367902</v>
      </c>
      <c r="W1824">
        <v>13.4612</v>
      </c>
      <c r="AB1824" s="1">
        <v>41193</v>
      </c>
      <c r="AC1824">
        <v>4.6900000000000004</v>
      </c>
    </row>
    <row r="1825" spans="2:29" x14ac:dyDescent="0.45">
      <c r="B1825" s="1">
        <v>41155</v>
      </c>
      <c r="C1825">
        <v>4.96</v>
      </c>
      <c r="E1825" s="1">
        <v>41219</v>
      </c>
      <c r="F1825">
        <v>78.031999999999996</v>
      </c>
      <c r="H1825" t="s">
        <v>964</v>
      </c>
      <c r="I1825">
        <v>1.6455</v>
      </c>
      <c r="J1825">
        <v>1.24435927287902</v>
      </c>
      <c r="L1825" s="1">
        <v>41135</v>
      </c>
      <c r="M1825">
        <v>14.85</v>
      </c>
      <c r="O1825" s="1">
        <v>41227</v>
      </c>
      <c r="P1825">
        <v>1.629</v>
      </c>
      <c r="Q1825">
        <v>0.36699999999999999</v>
      </c>
      <c r="R1825">
        <v>1.262</v>
      </c>
      <c r="T1825" t="s">
        <v>901</v>
      </c>
      <c r="U1825">
        <v>1404.1089999999999</v>
      </c>
      <c r="V1825">
        <v>2.2689656434696102</v>
      </c>
      <c r="W1825">
        <v>13.177300000000001</v>
      </c>
      <c r="AB1825" s="1">
        <v>41192</v>
      </c>
      <c r="AC1825">
        <v>5.5</v>
      </c>
    </row>
    <row r="1826" spans="2:29" x14ac:dyDescent="0.45">
      <c r="B1826" s="1">
        <v>41152</v>
      </c>
      <c r="C1826">
        <v>4.8</v>
      </c>
      <c r="E1826" s="1">
        <v>41218</v>
      </c>
      <c r="F1826">
        <v>77.2</v>
      </c>
      <c r="H1826" t="s">
        <v>963</v>
      </c>
      <c r="I1826">
        <v>1.6345000000000001</v>
      </c>
      <c r="J1826">
        <v>1.20468252387645</v>
      </c>
      <c r="L1826" s="1">
        <v>41134</v>
      </c>
      <c r="M1826">
        <v>13.7</v>
      </c>
      <c r="O1826" s="1">
        <v>41226</v>
      </c>
      <c r="P1826">
        <v>1.64</v>
      </c>
      <c r="Q1826">
        <v>0.372</v>
      </c>
      <c r="R1826">
        <v>1.268</v>
      </c>
      <c r="T1826" t="s">
        <v>900</v>
      </c>
      <c r="U1826">
        <v>1405.8679999999999</v>
      </c>
      <c r="V1826">
        <v>3.48298246869332</v>
      </c>
      <c r="W1826">
        <v>13.203900000000001</v>
      </c>
      <c r="AB1826" s="1">
        <v>41191</v>
      </c>
      <c r="AC1826">
        <v>5.69</v>
      </c>
    </row>
    <row r="1827" spans="2:29" x14ac:dyDescent="0.45">
      <c r="B1827" s="1">
        <v>41151</v>
      </c>
      <c r="C1827">
        <v>4.8</v>
      </c>
      <c r="E1827" s="1">
        <v>41215</v>
      </c>
      <c r="F1827">
        <v>78.015500000000003</v>
      </c>
      <c r="H1827" t="s">
        <v>962</v>
      </c>
      <c r="I1827">
        <v>1.694</v>
      </c>
      <c r="J1827">
        <v>1.15616336792571</v>
      </c>
      <c r="L1827" s="1">
        <v>41131</v>
      </c>
      <c r="M1827">
        <v>14.74</v>
      </c>
      <c r="O1827" s="1">
        <v>41225</v>
      </c>
      <c r="Q1827">
        <v>0.3775</v>
      </c>
      <c r="R1827">
        <v>1.268</v>
      </c>
      <c r="T1827" t="s">
        <v>899</v>
      </c>
      <c r="U1827">
        <v>1402.796</v>
      </c>
      <c r="V1827">
        <v>3.4884733857875698</v>
      </c>
      <c r="W1827">
        <v>13.4231</v>
      </c>
      <c r="AB1827" s="1">
        <v>41190</v>
      </c>
      <c r="AC1827">
        <v>6.5</v>
      </c>
    </row>
    <row r="1828" spans="2:29" x14ac:dyDescent="0.45">
      <c r="B1828" s="1">
        <v>41150</v>
      </c>
      <c r="C1828">
        <v>4.79</v>
      </c>
      <c r="E1828" s="1">
        <v>41214</v>
      </c>
      <c r="F1828">
        <v>79.354500000000002</v>
      </c>
      <c r="H1828" t="s">
        <v>961</v>
      </c>
      <c r="I1828">
        <v>1.7929999999999999</v>
      </c>
      <c r="J1828">
        <v>0.78638332467908501</v>
      </c>
      <c r="L1828" s="1">
        <v>41130</v>
      </c>
      <c r="M1828">
        <v>15.28</v>
      </c>
      <c r="O1828" s="1">
        <v>41222</v>
      </c>
      <c r="P1828">
        <v>1.6455</v>
      </c>
      <c r="Q1828">
        <v>0.38090000000000002</v>
      </c>
      <c r="R1828">
        <v>1.2645999999999999</v>
      </c>
      <c r="T1828" t="s">
        <v>898</v>
      </c>
      <c r="U1828">
        <v>1402.22</v>
      </c>
      <c r="V1828">
        <v>13.3797018830894</v>
      </c>
      <c r="W1828">
        <v>13.9481</v>
      </c>
      <c r="AB1828" s="1">
        <v>41187</v>
      </c>
      <c r="AC1828">
        <v>6.38</v>
      </c>
    </row>
    <row r="1829" spans="2:29" x14ac:dyDescent="0.45">
      <c r="B1829" s="1">
        <v>41149</v>
      </c>
      <c r="C1829">
        <v>4.7699999999999996</v>
      </c>
      <c r="E1829" s="1">
        <v>41213</v>
      </c>
      <c r="F1829">
        <v>78.293000000000006</v>
      </c>
      <c r="H1829" t="s">
        <v>960</v>
      </c>
      <c r="I1829">
        <v>1.7175</v>
      </c>
      <c r="J1829">
        <v>0.44327145558149</v>
      </c>
      <c r="L1829" s="1">
        <v>41129</v>
      </c>
      <c r="M1829">
        <v>15.32</v>
      </c>
      <c r="O1829" s="1">
        <v>41221</v>
      </c>
      <c r="P1829">
        <v>1.6345000000000001</v>
      </c>
      <c r="Q1829">
        <v>0.3735</v>
      </c>
      <c r="R1829">
        <v>1.2609999999999999</v>
      </c>
      <c r="T1829" t="s">
        <v>897</v>
      </c>
      <c r="U1829">
        <v>1401.346</v>
      </c>
      <c r="V1829">
        <v>17.4849136924086</v>
      </c>
      <c r="W1829">
        <v>13.6622</v>
      </c>
      <c r="AB1829" s="1">
        <v>41186</v>
      </c>
      <c r="AC1829">
        <v>7.63</v>
      </c>
    </row>
    <row r="1830" spans="2:29" x14ac:dyDescent="0.45">
      <c r="B1830" s="1">
        <v>41148</v>
      </c>
      <c r="C1830">
        <v>4.76</v>
      </c>
      <c r="E1830" s="1">
        <v>41212</v>
      </c>
      <c r="F1830">
        <v>77.3</v>
      </c>
      <c r="H1830" t="s">
        <v>959</v>
      </c>
      <c r="I1830">
        <v>1.7456</v>
      </c>
      <c r="J1830">
        <v>0.40606789251716702</v>
      </c>
      <c r="L1830" s="1">
        <v>41128</v>
      </c>
      <c r="M1830">
        <v>15.99</v>
      </c>
      <c r="O1830" s="1">
        <v>41220</v>
      </c>
      <c r="P1830">
        <v>1.694</v>
      </c>
      <c r="Q1830">
        <v>0.378</v>
      </c>
      <c r="R1830">
        <v>1.3160000000000001</v>
      </c>
      <c r="T1830" t="s">
        <v>896</v>
      </c>
      <c r="U1830">
        <v>1394.2270000000001</v>
      </c>
      <c r="V1830">
        <v>18.532925944909401</v>
      </c>
      <c r="W1830">
        <v>13.535</v>
      </c>
      <c r="AB1830" s="1">
        <v>41185</v>
      </c>
      <c r="AC1830">
        <v>6.75</v>
      </c>
    </row>
    <row r="1831" spans="2:29" x14ac:dyDescent="0.45">
      <c r="B1831" s="1">
        <v>41145</v>
      </c>
      <c r="C1831">
        <v>4.66</v>
      </c>
      <c r="E1831" s="1">
        <v>41211</v>
      </c>
      <c r="F1831">
        <v>77.3</v>
      </c>
      <c r="H1831" t="s">
        <v>958</v>
      </c>
      <c r="I1831">
        <v>1.768</v>
      </c>
      <c r="J1831">
        <v>0.412078127705576</v>
      </c>
      <c r="L1831" s="1">
        <v>41127</v>
      </c>
      <c r="M1831">
        <v>15.95</v>
      </c>
      <c r="O1831" s="1">
        <v>41219</v>
      </c>
      <c r="P1831">
        <v>1.7929999999999999</v>
      </c>
      <c r="Q1831">
        <v>0.40300000000000002</v>
      </c>
      <c r="R1831">
        <v>1.39</v>
      </c>
      <c r="T1831" t="s">
        <v>895</v>
      </c>
      <c r="U1831">
        <v>1390.989</v>
      </c>
      <c r="V1831">
        <v>19.400328531322401</v>
      </c>
      <c r="W1831">
        <v>13.6874</v>
      </c>
      <c r="AB1831" s="1">
        <v>41184</v>
      </c>
      <c r="AC1831">
        <v>7.81</v>
      </c>
    </row>
    <row r="1832" spans="2:29" x14ac:dyDescent="0.45">
      <c r="B1832" s="1">
        <v>41144</v>
      </c>
      <c r="C1832">
        <v>4.5999999999999996</v>
      </c>
      <c r="E1832" s="1">
        <v>41208</v>
      </c>
      <c r="F1832">
        <v>77.441000000000003</v>
      </c>
      <c r="H1832" t="s">
        <v>957</v>
      </c>
      <c r="I1832">
        <v>1.738</v>
      </c>
      <c r="J1832">
        <v>0.54234410970649605</v>
      </c>
      <c r="L1832" s="1">
        <v>41124</v>
      </c>
      <c r="M1832">
        <v>15.64</v>
      </c>
      <c r="O1832" s="1">
        <v>41218</v>
      </c>
      <c r="P1832">
        <v>1.7175</v>
      </c>
      <c r="Q1832">
        <v>0.373</v>
      </c>
      <c r="R1832">
        <v>1.3445</v>
      </c>
      <c r="T1832" t="s">
        <v>894</v>
      </c>
      <c r="U1832">
        <v>1364.998</v>
      </c>
      <c r="V1832">
        <v>4.6371705988802097</v>
      </c>
      <c r="W1832">
        <v>15.446</v>
      </c>
      <c r="AB1832" s="1">
        <v>41183</v>
      </c>
      <c r="AC1832">
        <v>7.5</v>
      </c>
    </row>
    <row r="1833" spans="2:29" x14ac:dyDescent="0.45">
      <c r="B1833" s="1">
        <v>41143</v>
      </c>
      <c r="C1833">
        <v>4.71</v>
      </c>
      <c r="E1833" s="1">
        <v>41207</v>
      </c>
      <c r="F1833">
        <v>80.5655</v>
      </c>
      <c r="H1833" t="s">
        <v>956</v>
      </c>
      <c r="I1833">
        <v>1.7618</v>
      </c>
      <c r="J1833">
        <v>0.83587327588177596</v>
      </c>
      <c r="L1833" s="1">
        <v>41123</v>
      </c>
      <c r="M1833">
        <v>17.57</v>
      </c>
      <c r="O1833" s="1">
        <v>41215</v>
      </c>
      <c r="P1833">
        <v>1.7456</v>
      </c>
      <c r="Q1833">
        <v>0.3795</v>
      </c>
      <c r="R1833">
        <v>1.3661000000000001</v>
      </c>
      <c r="T1833" t="s">
        <v>893</v>
      </c>
      <c r="U1833">
        <v>1375.136</v>
      </c>
      <c r="V1833">
        <v>17.5349553148327</v>
      </c>
      <c r="W1833">
        <v>15.730600000000001</v>
      </c>
      <c r="AB1833" s="1">
        <v>41180</v>
      </c>
      <c r="AC1833">
        <v>6.88</v>
      </c>
    </row>
    <row r="1834" spans="2:29" x14ac:dyDescent="0.45">
      <c r="B1834" s="1">
        <v>41142</v>
      </c>
      <c r="C1834">
        <v>4.8499999999999996</v>
      </c>
      <c r="E1834" s="1">
        <v>41206</v>
      </c>
      <c r="F1834">
        <v>78.063500000000005</v>
      </c>
      <c r="H1834" t="s">
        <v>955</v>
      </c>
      <c r="I1834">
        <v>1.7618</v>
      </c>
      <c r="J1834">
        <v>0.87135167029927196</v>
      </c>
      <c r="L1834" s="1">
        <v>41122</v>
      </c>
      <c r="M1834">
        <v>18.96</v>
      </c>
      <c r="O1834" s="1">
        <v>41214</v>
      </c>
      <c r="P1834">
        <v>1.768</v>
      </c>
      <c r="Q1834">
        <v>0.38200000000000001</v>
      </c>
      <c r="R1834">
        <v>1.3859999999999999</v>
      </c>
      <c r="T1834" t="s">
        <v>892</v>
      </c>
      <c r="U1834">
        <v>1379.3240000000001</v>
      </c>
      <c r="V1834">
        <v>18.9138583960505</v>
      </c>
      <c r="W1834">
        <v>15.8992</v>
      </c>
      <c r="AB1834" s="1">
        <v>41179</v>
      </c>
      <c r="AC1834">
        <v>5.5</v>
      </c>
    </row>
    <row r="1835" spans="2:29" x14ac:dyDescent="0.45">
      <c r="B1835" s="1">
        <v>41141</v>
      </c>
      <c r="C1835">
        <v>4.93</v>
      </c>
      <c r="E1835" s="1">
        <v>41205</v>
      </c>
      <c r="F1835">
        <v>78.861500000000007</v>
      </c>
      <c r="H1835" t="s">
        <v>954</v>
      </c>
      <c r="I1835">
        <v>1.7857000000000001</v>
      </c>
      <c r="J1835">
        <v>0.90731257936097498</v>
      </c>
      <c r="L1835" s="1">
        <v>41121</v>
      </c>
      <c r="M1835">
        <v>18.93</v>
      </c>
      <c r="O1835" s="1">
        <v>41213</v>
      </c>
      <c r="P1835">
        <v>1.738</v>
      </c>
      <c r="Q1835">
        <v>0.38700000000000001</v>
      </c>
      <c r="R1835">
        <v>1.351</v>
      </c>
      <c r="T1835" t="s">
        <v>891</v>
      </c>
      <c r="U1835">
        <v>1385.3009999999999</v>
      </c>
      <c r="V1835">
        <v>16.887840423463501</v>
      </c>
      <c r="W1835">
        <v>15.299200000000001</v>
      </c>
      <c r="AB1835" s="1">
        <v>41178</v>
      </c>
      <c r="AC1835">
        <v>5.5</v>
      </c>
    </row>
    <row r="1836" spans="2:29" x14ac:dyDescent="0.45">
      <c r="B1836" s="1">
        <v>41138</v>
      </c>
      <c r="C1836">
        <v>4.8600000000000003</v>
      </c>
      <c r="E1836" s="1">
        <v>41204</v>
      </c>
      <c r="F1836">
        <v>80.013999999999996</v>
      </c>
      <c r="H1836" t="s">
        <v>953</v>
      </c>
      <c r="I1836">
        <v>1.865</v>
      </c>
      <c r="J1836">
        <v>0.67774326505936799</v>
      </c>
      <c r="L1836" s="1">
        <v>41120</v>
      </c>
      <c r="M1836">
        <v>18.03</v>
      </c>
      <c r="O1836" s="1">
        <v>41212</v>
      </c>
      <c r="P1836">
        <v>1.7618</v>
      </c>
      <c r="Q1836">
        <v>0.39229999999999998</v>
      </c>
      <c r="R1836">
        <v>1.3694999999999999</v>
      </c>
      <c r="T1836" t="s">
        <v>890</v>
      </c>
      <c r="U1836">
        <v>1385.97</v>
      </c>
      <c r="V1836">
        <v>21.654243831822399</v>
      </c>
      <c r="W1836">
        <v>13.9793</v>
      </c>
      <c r="AB1836" s="1">
        <v>41177</v>
      </c>
      <c r="AC1836">
        <v>3.31</v>
      </c>
    </row>
    <row r="1837" spans="2:29" x14ac:dyDescent="0.45">
      <c r="B1837" s="1">
        <v>41137</v>
      </c>
      <c r="C1837">
        <v>4.97</v>
      </c>
      <c r="E1837" s="1">
        <v>41201</v>
      </c>
      <c r="F1837">
        <v>77.828999999999994</v>
      </c>
      <c r="H1837" t="s">
        <v>952</v>
      </c>
      <c r="I1837">
        <v>1.8198000000000001</v>
      </c>
      <c r="J1837">
        <v>0.86246464661843802</v>
      </c>
      <c r="L1837" s="1">
        <v>41117</v>
      </c>
      <c r="M1837">
        <v>16.7</v>
      </c>
      <c r="O1837" s="1">
        <v>41211</v>
      </c>
      <c r="P1837">
        <v>1.7618</v>
      </c>
      <c r="Q1837">
        <v>0.39240000000000003</v>
      </c>
      <c r="R1837">
        <v>1.3694</v>
      </c>
      <c r="T1837" t="s">
        <v>889</v>
      </c>
      <c r="U1837">
        <v>1360.0239999999999</v>
      </c>
      <c r="V1837">
        <v>19.326386838452802</v>
      </c>
      <c r="W1837">
        <v>15.0686</v>
      </c>
      <c r="AB1837" s="1">
        <v>41176</v>
      </c>
      <c r="AC1837">
        <v>1.75</v>
      </c>
    </row>
    <row r="1838" spans="2:29" x14ac:dyDescent="0.45">
      <c r="B1838" s="1">
        <v>41136</v>
      </c>
      <c r="C1838">
        <v>4.8600000000000003</v>
      </c>
      <c r="E1838" s="1">
        <v>41200</v>
      </c>
      <c r="F1838">
        <v>79.751000000000005</v>
      </c>
      <c r="H1838" t="s">
        <v>951</v>
      </c>
      <c r="I1838">
        <v>1.8029999999999999</v>
      </c>
      <c r="J1838">
        <v>0.85620456083812202</v>
      </c>
      <c r="L1838" s="1">
        <v>41116</v>
      </c>
      <c r="M1838">
        <v>17.53</v>
      </c>
      <c r="O1838" s="1">
        <v>41208</v>
      </c>
      <c r="P1838">
        <v>1.7857000000000001</v>
      </c>
      <c r="Q1838">
        <v>0.40250000000000002</v>
      </c>
      <c r="R1838">
        <v>1.3832</v>
      </c>
      <c r="T1838" t="s">
        <v>888</v>
      </c>
      <c r="U1838">
        <v>1337.8879999999999</v>
      </c>
      <c r="V1838">
        <v>7.35469042498561</v>
      </c>
      <c r="W1838">
        <v>16.574400000000001</v>
      </c>
      <c r="AB1838" s="1">
        <v>41173</v>
      </c>
      <c r="AC1838">
        <v>1.38</v>
      </c>
    </row>
    <row r="1839" spans="2:29" x14ac:dyDescent="0.45">
      <c r="B1839" s="1">
        <v>41135</v>
      </c>
      <c r="C1839">
        <v>4.74</v>
      </c>
      <c r="E1839" s="1">
        <v>41199</v>
      </c>
      <c r="F1839">
        <v>80.592500000000001</v>
      </c>
      <c r="H1839" t="s">
        <v>950</v>
      </c>
      <c r="I1839">
        <v>1.845</v>
      </c>
      <c r="J1839">
        <v>1.08472577179672</v>
      </c>
      <c r="L1839" s="1">
        <v>41115</v>
      </c>
      <c r="M1839">
        <v>19.34</v>
      </c>
      <c r="O1839" s="1">
        <v>41207</v>
      </c>
      <c r="P1839">
        <v>1.865</v>
      </c>
      <c r="Q1839">
        <v>0.41799999999999998</v>
      </c>
      <c r="R1839">
        <v>1.4470000000000001</v>
      </c>
      <c r="T1839" t="s">
        <v>887</v>
      </c>
      <c r="U1839">
        <v>1338.3140000000001</v>
      </c>
      <c r="V1839">
        <v>9.7881072652234806</v>
      </c>
      <c r="W1839">
        <v>17.558700000000002</v>
      </c>
      <c r="AB1839" s="1">
        <v>41172</v>
      </c>
      <c r="AC1839">
        <v>0.75</v>
      </c>
    </row>
    <row r="1840" spans="2:29" x14ac:dyDescent="0.45">
      <c r="B1840" s="1">
        <v>41134</v>
      </c>
      <c r="C1840">
        <v>4.67</v>
      </c>
      <c r="E1840" s="1">
        <v>41198</v>
      </c>
      <c r="F1840">
        <v>77.072000000000003</v>
      </c>
      <c r="H1840" t="s">
        <v>949</v>
      </c>
      <c r="I1840">
        <v>1.796</v>
      </c>
      <c r="J1840">
        <v>1.0664018551496699</v>
      </c>
      <c r="L1840" s="1">
        <v>41114</v>
      </c>
      <c r="M1840">
        <v>20.47</v>
      </c>
      <c r="O1840" s="1">
        <v>41206</v>
      </c>
      <c r="P1840">
        <v>1.8198000000000001</v>
      </c>
      <c r="Q1840">
        <v>0.38900000000000001</v>
      </c>
      <c r="R1840">
        <v>1.4308000000000001</v>
      </c>
      <c r="T1840" t="s">
        <v>886</v>
      </c>
      <c r="U1840">
        <v>1350.5170000000001</v>
      </c>
      <c r="V1840">
        <v>13.510274186212699</v>
      </c>
      <c r="W1840">
        <v>15.422499999999999</v>
      </c>
      <c r="AB1840" s="1">
        <v>41171</v>
      </c>
      <c r="AC1840">
        <v>2</v>
      </c>
    </row>
    <row r="1841" spans="2:29" x14ac:dyDescent="0.45">
      <c r="B1841" s="1">
        <v>41131</v>
      </c>
      <c r="C1841">
        <v>4.6399999999999997</v>
      </c>
      <c r="E1841" s="1">
        <v>41197</v>
      </c>
      <c r="F1841">
        <v>74.864000000000004</v>
      </c>
      <c r="H1841" t="s">
        <v>948</v>
      </c>
      <c r="I1841">
        <v>1.8640000000000001</v>
      </c>
      <c r="J1841">
        <v>0.60626176964520195</v>
      </c>
      <c r="L1841" s="1">
        <v>41113</v>
      </c>
      <c r="M1841">
        <v>18.62</v>
      </c>
      <c r="O1841" s="1">
        <v>41205</v>
      </c>
      <c r="P1841">
        <v>1.8029999999999999</v>
      </c>
      <c r="Q1841">
        <v>0.39600000000000002</v>
      </c>
      <c r="R1841">
        <v>1.407</v>
      </c>
      <c r="T1841" t="s">
        <v>885</v>
      </c>
      <c r="U1841">
        <v>1362.66</v>
      </c>
      <c r="V1841">
        <v>13.081832498092499</v>
      </c>
      <c r="W1841">
        <v>13.824</v>
      </c>
      <c r="AB1841" s="1">
        <v>41170</v>
      </c>
      <c r="AC1841">
        <v>3.75</v>
      </c>
    </row>
    <row r="1842" spans="2:29" x14ac:dyDescent="0.45">
      <c r="B1842" s="1">
        <v>41130</v>
      </c>
      <c r="C1842">
        <v>4.8099999999999996</v>
      </c>
      <c r="E1842" s="1">
        <v>41194</v>
      </c>
      <c r="F1842">
        <v>72.783000000000001</v>
      </c>
      <c r="H1842" t="s">
        <v>947</v>
      </c>
      <c r="I1842">
        <v>1.8494999999999999</v>
      </c>
      <c r="J1842">
        <v>0.69164507998442804</v>
      </c>
      <c r="L1842" s="1">
        <v>41110</v>
      </c>
      <c r="M1842">
        <v>16.27</v>
      </c>
      <c r="O1842" s="1">
        <v>41204</v>
      </c>
      <c r="P1842">
        <v>1.845</v>
      </c>
      <c r="Q1842">
        <v>0.40379999999999999</v>
      </c>
      <c r="R1842">
        <v>1.4412</v>
      </c>
      <c r="T1842" t="s">
        <v>884</v>
      </c>
      <c r="U1842">
        <v>1376.5129999999999</v>
      </c>
      <c r="V1842">
        <v>7.1773236994132699</v>
      </c>
      <c r="W1842">
        <v>13.6455</v>
      </c>
      <c r="AB1842" s="1">
        <v>41169</v>
      </c>
      <c r="AC1842">
        <v>3.75</v>
      </c>
    </row>
    <row r="1843" spans="2:29" x14ac:dyDescent="0.45">
      <c r="B1843" s="1">
        <v>41129</v>
      </c>
      <c r="C1843">
        <v>4.84</v>
      </c>
      <c r="E1843" s="1">
        <v>41193</v>
      </c>
      <c r="F1843">
        <v>73.748500000000007</v>
      </c>
      <c r="H1843" t="s">
        <v>946</v>
      </c>
      <c r="I1843">
        <v>1.7589999999999999</v>
      </c>
      <c r="J1843">
        <v>0.36633773124445301</v>
      </c>
      <c r="L1843" s="1">
        <v>41109</v>
      </c>
      <c r="M1843">
        <v>15.45</v>
      </c>
      <c r="O1843" s="1">
        <v>41201</v>
      </c>
      <c r="P1843">
        <v>1.796</v>
      </c>
      <c r="Q1843">
        <v>0.40150000000000002</v>
      </c>
      <c r="R1843">
        <v>1.3945000000000001</v>
      </c>
      <c r="T1843" t="s">
        <v>883</v>
      </c>
      <c r="U1843">
        <v>1372.7809999999999</v>
      </c>
      <c r="V1843">
        <v>12.309259745921899</v>
      </c>
      <c r="W1843">
        <v>13.722200000000001</v>
      </c>
      <c r="AB1843" s="1">
        <v>41166</v>
      </c>
      <c r="AC1843">
        <v>2.75</v>
      </c>
    </row>
    <row r="1844" spans="2:29" x14ac:dyDescent="0.45">
      <c r="B1844" s="1">
        <v>41128</v>
      </c>
      <c r="C1844">
        <v>4.82</v>
      </c>
      <c r="E1844" s="1">
        <v>41192</v>
      </c>
      <c r="F1844">
        <v>73.012500000000003</v>
      </c>
      <c r="H1844" t="s">
        <v>945</v>
      </c>
      <c r="I1844">
        <v>1.7195</v>
      </c>
      <c r="J1844">
        <v>0.33673738531185698</v>
      </c>
      <c r="L1844" s="1">
        <v>41108</v>
      </c>
      <c r="M1844">
        <v>16.16</v>
      </c>
      <c r="O1844" s="1">
        <v>41200</v>
      </c>
      <c r="P1844">
        <v>1.8640000000000001</v>
      </c>
      <c r="Q1844">
        <v>0.39500000000000002</v>
      </c>
      <c r="R1844">
        <v>1.4690000000000001</v>
      </c>
      <c r="T1844" t="s">
        <v>882</v>
      </c>
      <c r="U1844">
        <v>1363.674</v>
      </c>
      <c r="V1844">
        <v>15.7263401999304</v>
      </c>
      <c r="W1844">
        <v>14.511799999999999</v>
      </c>
      <c r="AB1844" s="1">
        <v>41165</v>
      </c>
      <c r="AC1844">
        <v>6.5</v>
      </c>
    </row>
    <row r="1845" spans="2:29" x14ac:dyDescent="0.45">
      <c r="B1845" s="1">
        <v>41127</v>
      </c>
      <c r="C1845">
        <v>4.7</v>
      </c>
      <c r="E1845" s="1">
        <v>41191</v>
      </c>
      <c r="F1845">
        <v>73.423000000000002</v>
      </c>
      <c r="H1845" t="s">
        <v>944</v>
      </c>
      <c r="I1845">
        <v>1.712</v>
      </c>
      <c r="J1845">
        <v>0.29217871243470001</v>
      </c>
      <c r="L1845" s="1">
        <v>41107</v>
      </c>
      <c r="M1845">
        <v>16.48</v>
      </c>
      <c r="O1845" s="1">
        <v>41199</v>
      </c>
      <c r="P1845">
        <v>1.8494999999999999</v>
      </c>
      <c r="Q1845">
        <v>0.38500000000000001</v>
      </c>
      <c r="R1845">
        <v>1.4644999999999999</v>
      </c>
      <c r="T1845" t="s">
        <v>881</v>
      </c>
      <c r="U1845">
        <v>1353.644</v>
      </c>
      <c r="V1845">
        <v>15.520511179552599</v>
      </c>
      <c r="W1845">
        <v>15.220800000000001</v>
      </c>
      <c r="AB1845" s="1">
        <v>41164</v>
      </c>
      <c r="AC1845">
        <v>9</v>
      </c>
    </row>
    <row r="1846" spans="2:29" x14ac:dyDescent="0.45">
      <c r="B1846" s="1">
        <v>41124</v>
      </c>
      <c r="C1846">
        <v>4.78</v>
      </c>
      <c r="E1846" s="1">
        <v>41190</v>
      </c>
      <c r="F1846">
        <v>73.349999999999994</v>
      </c>
      <c r="H1846" t="s">
        <v>943</v>
      </c>
      <c r="I1846">
        <v>1.718</v>
      </c>
      <c r="J1846">
        <v>0.31446526040248002</v>
      </c>
      <c r="L1846" s="1">
        <v>41106</v>
      </c>
      <c r="M1846">
        <v>17.11</v>
      </c>
      <c r="O1846" s="1">
        <v>41198</v>
      </c>
      <c r="P1846">
        <v>1.7589999999999999</v>
      </c>
      <c r="Q1846">
        <v>0.36259999999999998</v>
      </c>
      <c r="R1846">
        <v>1.3964000000000001</v>
      </c>
      <c r="T1846" t="s">
        <v>880</v>
      </c>
      <c r="U1846">
        <v>1356.7840000000001</v>
      </c>
      <c r="V1846">
        <v>17.5874086872095</v>
      </c>
      <c r="W1846">
        <v>14.970499999999999</v>
      </c>
      <c r="AB1846" s="1">
        <v>41163</v>
      </c>
      <c r="AC1846">
        <v>9.75</v>
      </c>
    </row>
    <row r="1847" spans="2:29" x14ac:dyDescent="0.45">
      <c r="B1847" s="1">
        <v>41123</v>
      </c>
      <c r="C1847">
        <v>4.5199999999999996</v>
      </c>
      <c r="E1847" s="1">
        <v>41187</v>
      </c>
      <c r="F1847">
        <v>74.304000000000002</v>
      </c>
      <c r="H1847" t="s">
        <v>942</v>
      </c>
      <c r="I1847">
        <v>1.7290000000000001</v>
      </c>
      <c r="J1847">
        <v>0.76151470767149299</v>
      </c>
      <c r="L1847" s="1">
        <v>41103</v>
      </c>
      <c r="M1847">
        <v>16.739999999999998</v>
      </c>
      <c r="O1847" s="1">
        <v>41197</v>
      </c>
      <c r="P1847">
        <v>1.7195</v>
      </c>
      <c r="Q1847">
        <v>0.36799999999999999</v>
      </c>
      <c r="R1847">
        <v>1.3514999999999999</v>
      </c>
      <c r="T1847" t="s">
        <v>879</v>
      </c>
      <c r="U1847">
        <v>1334.7570000000001</v>
      </c>
      <c r="V1847">
        <v>5.84155452350553</v>
      </c>
      <c r="W1847">
        <v>16.321899999999999</v>
      </c>
      <c r="AB1847" s="1">
        <v>41162</v>
      </c>
      <c r="AC1847">
        <v>10</v>
      </c>
    </row>
    <row r="1848" spans="2:29" x14ac:dyDescent="0.45">
      <c r="B1848" s="1">
        <v>41122</v>
      </c>
      <c r="C1848">
        <v>4.78</v>
      </c>
      <c r="E1848" s="1">
        <v>41186</v>
      </c>
      <c r="F1848">
        <v>73.435000000000002</v>
      </c>
      <c r="H1848" t="s">
        <v>941</v>
      </c>
      <c r="I1848">
        <v>1.7708999999999999</v>
      </c>
      <c r="J1848">
        <v>0.81756262757051301</v>
      </c>
      <c r="L1848" s="1">
        <v>41102</v>
      </c>
      <c r="M1848">
        <v>18.329999999999998</v>
      </c>
      <c r="O1848" s="1">
        <v>41194</v>
      </c>
      <c r="P1848">
        <v>1.712</v>
      </c>
      <c r="Q1848">
        <v>0.3795</v>
      </c>
      <c r="R1848">
        <v>1.3325</v>
      </c>
      <c r="T1848" t="s">
        <v>878</v>
      </c>
      <c r="U1848">
        <v>1341.4549999999999</v>
      </c>
      <c r="V1848">
        <v>7.5665505616541999</v>
      </c>
      <c r="W1848">
        <v>16.594100000000001</v>
      </c>
      <c r="AB1848" s="1">
        <v>41159</v>
      </c>
      <c r="AC1848">
        <v>10.63</v>
      </c>
    </row>
    <row r="1849" spans="2:29" x14ac:dyDescent="0.45">
      <c r="B1849" s="1">
        <v>41121</v>
      </c>
      <c r="C1849">
        <v>4.8</v>
      </c>
      <c r="E1849" s="1">
        <v>41185</v>
      </c>
      <c r="F1849">
        <v>72.784999999999997</v>
      </c>
      <c r="H1849" t="s">
        <v>940</v>
      </c>
      <c r="I1849">
        <v>1.8080000000000001</v>
      </c>
      <c r="J1849">
        <v>0.70070173159959104</v>
      </c>
      <c r="L1849" s="1">
        <v>41101</v>
      </c>
      <c r="M1849">
        <v>17.95</v>
      </c>
      <c r="O1849" s="1">
        <v>41193</v>
      </c>
      <c r="P1849">
        <v>1.718</v>
      </c>
      <c r="Q1849">
        <v>0.38500000000000001</v>
      </c>
      <c r="R1849">
        <v>1.333</v>
      </c>
      <c r="T1849" t="s">
        <v>877</v>
      </c>
      <c r="U1849">
        <v>1341.4739999999999</v>
      </c>
      <c r="V1849">
        <v>5.6997196272860604</v>
      </c>
      <c r="W1849">
        <v>16.536899999999999</v>
      </c>
      <c r="AB1849" s="1">
        <v>41158</v>
      </c>
      <c r="AC1849">
        <v>10.5</v>
      </c>
    </row>
    <row r="1850" spans="2:29" x14ac:dyDescent="0.45">
      <c r="B1850" s="1">
        <v>41120</v>
      </c>
      <c r="C1850">
        <v>4.8899999999999997</v>
      </c>
      <c r="E1850" s="1">
        <v>41184</v>
      </c>
      <c r="F1850">
        <v>74.094999999999999</v>
      </c>
      <c r="H1850" t="s">
        <v>939</v>
      </c>
      <c r="I1850">
        <v>1.81</v>
      </c>
      <c r="J1850">
        <v>0.70252757952980005</v>
      </c>
      <c r="L1850" s="1">
        <v>41100</v>
      </c>
      <c r="M1850">
        <v>18.72</v>
      </c>
      <c r="O1850" s="1">
        <v>41192</v>
      </c>
      <c r="P1850">
        <v>1.7290000000000001</v>
      </c>
      <c r="Q1850">
        <v>0.38400000000000001</v>
      </c>
      <c r="R1850">
        <v>1.345</v>
      </c>
      <c r="T1850" t="s">
        <v>876</v>
      </c>
      <c r="U1850">
        <v>1352.4570000000001</v>
      </c>
      <c r="V1850">
        <v>10.6179232907299</v>
      </c>
      <c r="W1850">
        <v>15.5634</v>
      </c>
      <c r="AB1850" s="1">
        <v>41157</v>
      </c>
      <c r="AC1850">
        <v>9.8800000000000008</v>
      </c>
    </row>
    <row r="1851" spans="2:29" x14ac:dyDescent="0.45">
      <c r="B1851" s="1">
        <v>41117</v>
      </c>
      <c r="C1851">
        <v>5.0199999999999996</v>
      </c>
      <c r="E1851" s="1">
        <v>41183</v>
      </c>
      <c r="F1851">
        <v>74.784999999999997</v>
      </c>
      <c r="H1851" t="s">
        <v>938</v>
      </c>
      <c r="I1851">
        <v>1.7495000000000001</v>
      </c>
      <c r="J1851">
        <v>0.62423519872987998</v>
      </c>
      <c r="L1851" s="1">
        <v>41099</v>
      </c>
      <c r="M1851">
        <v>17.98</v>
      </c>
      <c r="O1851" s="1">
        <v>41191</v>
      </c>
      <c r="P1851">
        <v>1.7708999999999999</v>
      </c>
      <c r="Q1851">
        <v>0.38450000000000001</v>
      </c>
      <c r="R1851">
        <v>1.3864000000000001</v>
      </c>
      <c r="T1851" t="s">
        <v>875</v>
      </c>
      <c r="U1851">
        <v>1354.6759999999999</v>
      </c>
      <c r="V1851">
        <v>11.3611303656215</v>
      </c>
      <c r="W1851">
        <v>14.9716</v>
      </c>
      <c r="AB1851" s="1">
        <v>41156</v>
      </c>
      <c r="AC1851">
        <v>10.19</v>
      </c>
    </row>
    <row r="1852" spans="2:29" x14ac:dyDescent="0.45">
      <c r="B1852" s="1">
        <v>41116</v>
      </c>
      <c r="C1852">
        <v>4.62</v>
      </c>
      <c r="E1852" s="1">
        <v>41180</v>
      </c>
      <c r="F1852">
        <v>75.045000000000002</v>
      </c>
      <c r="H1852" t="s">
        <v>937</v>
      </c>
      <c r="I1852">
        <v>1.681</v>
      </c>
      <c r="J1852">
        <v>0.11287448781722</v>
      </c>
      <c r="L1852" s="1">
        <v>41096</v>
      </c>
      <c r="M1852">
        <v>17.100000000000001</v>
      </c>
      <c r="O1852" s="1">
        <v>41190</v>
      </c>
      <c r="P1852">
        <v>1.8080000000000001</v>
      </c>
      <c r="Q1852">
        <v>0.39750000000000002</v>
      </c>
      <c r="R1852">
        <v>1.4105000000000001</v>
      </c>
      <c r="T1852" t="s">
        <v>874</v>
      </c>
      <c r="U1852">
        <v>1367.5820000000001</v>
      </c>
      <c r="V1852">
        <v>20.140673991721499</v>
      </c>
      <c r="W1852">
        <v>14.888299999999999</v>
      </c>
      <c r="AB1852" s="1">
        <v>41155</v>
      </c>
      <c r="AC1852">
        <v>11.25</v>
      </c>
    </row>
    <row r="1853" spans="2:29" x14ac:dyDescent="0.45">
      <c r="B1853" s="1">
        <v>41115</v>
      </c>
      <c r="C1853">
        <v>4.6100000000000003</v>
      </c>
      <c r="E1853" s="1">
        <v>41179</v>
      </c>
      <c r="F1853">
        <v>74.855000000000004</v>
      </c>
      <c r="H1853" t="s">
        <v>936</v>
      </c>
      <c r="I1853">
        <v>1.6984999999999999</v>
      </c>
      <c r="J1853">
        <v>0.39159341158911198</v>
      </c>
      <c r="L1853" s="1">
        <v>41095</v>
      </c>
      <c r="M1853">
        <v>17.5</v>
      </c>
      <c r="O1853" s="1">
        <v>41187</v>
      </c>
      <c r="P1853">
        <v>1.81</v>
      </c>
      <c r="Q1853">
        <v>0.39900000000000002</v>
      </c>
      <c r="R1853">
        <v>1.411</v>
      </c>
      <c r="T1853" t="s">
        <v>872</v>
      </c>
      <c r="U1853">
        <v>1374.0160000000001</v>
      </c>
      <c r="V1853">
        <v>18.894135282325198</v>
      </c>
      <c r="W1853">
        <v>14.250500000000001</v>
      </c>
      <c r="AB1853" s="1">
        <v>41152</v>
      </c>
      <c r="AC1853">
        <v>11</v>
      </c>
    </row>
    <row r="1854" spans="2:29" x14ac:dyDescent="0.45">
      <c r="B1854" s="1">
        <v>41114</v>
      </c>
      <c r="C1854">
        <v>4.5999999999999996</v>
      </c>
      <c r="E1854" s="1">
        <v>41178</v>
      </c>
      <c r="F1854">
        <v>74.015000000000001</v>
      </c>
      <c r="H1854" t="s">
        <v>935</v>
      </c>
      <c r="I1854">
        <v>1.7010000000000001</v>
      </c>
      <c r="J1854">
        <v>0.531563715215149</v>
      </c>
      <c r="L1854" s="1">
        <v>41093</v>
      </c>
      <c r="M1854">
        <v>16.66</v>
      </c>
      <c r="O1854" s="1">
        <v>41186</v>
      </c>
      <c r="P1854">
        <v>1.7495000000000001</v>
      </c>
      <c r="Q1854">
        <v>0.38150000000000001</v>
      </c>
      <c r="R1854">
        <v>1.3680000000000001</v>
      </c>
      <c r="T1854" t="s">
        <v>871</v>
      </c>
      <c r="U1854">
        <v>1365.5129999999999</v>
      </c>
      <c r="V1854">
        <v>18.8240545866886</v>
      </c>
      <c r="W1854">
        <v>14.634499999999999</v>
      </c>
      <c r="AB1854" s="1">
        <v>41151</v>
      </c>
      <c r="AC1854">
        <v>10.75</v>
      </c>
    </row>
    <row r="1855" spans="2:29" x14ac:dyDescent="0.45">
      <c r="B1855" s="1">
        <v>41113</v>
      </c>
      <c r="C1855">
        <v>4.6100000000000003</v>
      </c>
      <c r="E1855" s="1">
        <v>41177</v>
      </c>
      <c r="F1855">
        <v>73.91</v>
      </c>
      <c r="H1855" t="s">
        <v>934</v>
      </c>
      <c r="I1855">
        <v>1.704</v>
      </c>
      <c r="J1855">
        <v>0.57706150740916096</v>
      </c>
      <c r="L1855" s="1">
        <v>41092</v>
      </c>
      <c r="M1855">
        <v>16.8</v>
      </c>
      <c r="O1855" s="1">
        <v>41185</v>
      </c>
      <c r="P1855">
        <v>1.681</v>
      </c>
      <c r="Q1855">
        <v>0.3695</v>
      </c>
      <c r="R1855">
        <v>1.3115000000000001</v>
      </c>
      <c r="T1855" t="s">
        <v>870</v>
      </c>
      <c r="U1855">
        <v>1362.1590000000001</v>
      </c>
      <c r="V1855">
        <v>18.269288437236899</v>
      </c>
      <c r="W1855">
        <v>15.341200000000001</v>
      </c>
      <c r="AB1855" s="1">
        <v>41150</v>
      </c>
      <c r="AC1855">
        <v>9.75</v>
      </c>
    </row>
    <row r="1856" spans="2:29" x14ac:dyDescent="0.45">
      <c r="B1856" s="1">
        <v>41110</v>
      </c>
      <c r="C1856">
        <v>4.37</v>
      </c>
      <c r="E1856" s="1">
        <v>41176</v>
      </c>
      <c r="F1856">
        <v>74.894999999999996</v>
      </c>
      <c r="H1856" t="s">
        <v>933</v>
      </c>
      <c r="I1856">
        <v>1.7101</v>
      </c>
      <c r="J1856">
        <v>0.63781971068110799</v>
      </c>
      <c r="L1856" s="1">
        <v>41089</v>
      </c>
      <c r="M1856">
        <v>17.079999999999998</v>
      </c>
      <c r="O1856" s="1">
        <v>41184</v>
      </c>
      <c r="P1856">
        <v>1.6984999999999999</v>
      </c>
      <c r="Q1856">
        <v>0.38</v>
      </c>
      <c r="R1856">
        <v>1.3185</v>
      </c>
      <c r="T1856" t="s">
        <v>869</v>
      </c>
      <c r="U1856">
        <v>1329.0440000000001</v>
      </c>
      <c r="V1856">
        <v>17.685284878555802</v>
      </c>
      <c r="W1856">
        <v>18.012599999999999</v>
      </c>
      <c r="AB1856" s="1">
        <v>41149</v>
      </c>
      <c r="AC1856">
        <v>9.06</v>
      </c>
    </row>
    <row r="1857" spans="2:29" x14ac:dyDescent="0.45">
      <c r="B1857" s="1">
        <v>41109</v>
      </c>
      <c r="C1857">
        <v>4.3899999999999997</v>
      </c>
      <c r="E1857" s="1">
        <v>41173</v>
      </c>
      <c r="F1857">
        <v>75</v>
      </c>
      <c r="H1857" t="s">
        <v>932</v>
      </c>
      <c r="I1857">
        <v>1.6655</v>
      </c>
      <c r="J1857">
        <v>0.24695394307440999</v>
      </c>
      <c r="L1857" s="1">
        <v>41088</v>
      </c>
      <c r="M1857">
        <v>19.71</v>
      </c>
      <c r="O1857" s="1">
        <v>41183</v>
      </c>
      <c r="P1857">
        <v>1.7010000000000001</v>
      </c>
      <c r="Q1857">
        <v>0.3664</v>
      </c>
      <c r="R1857">
        <v>1.3346</v>
      </c>
      <c r="T1857" t="s">
        <v>868</v>
      </c>
      <c r="U1857">
        <v>1331.8530000000001</v>
      </c>
      <c r="V1857">
        <v>18.777412006531101</v>
      </c>
      <c r="W1857">
        <v>17.3688</v>
      </c>
      <c r="AB1857" s="1">
        <v>41148</v>
      </c>
      <c r="AC1857">
        <v>9.75</v>
      </c>
    </row>
    <row r="1858" spans="2:29" x14ac:dyDescent="0.45">
      <c r="B1858" s="1">
        <v>41108</v>
      </c>
      <c r="C1858">
        <v>4.51</v>
      </c>
      <c r="E1858" s="1">
        <v>41172</v>
      </c>
      <c r="F1858">
        <v>76.715000000000003</v>
      </c>
      <c r="H1858" t="s">
        <v>931</v>
      </c>
      <c r="I1858">
        <v>1.7004999999999999</v>
      </c>
      <c r="J1858">
        <v>0.23143173939630499</v>
      </c>
      <c r="L1858" s="1">
        <v>41087</v>
      </c>
      <c r="M1858">
        <v>19.45</v>
      </c>
      <c r="O1858" s="1">
        <v>41180</v>
      </c>
      <c r="P1858">
        <v>1.704</v>
      </c>
      <c r="Q1858">
        <v>0.36699999999999999</v>
      </c>
      <c r="R1858">
        <v>1.337</v>
      </c>
      <c r="T1858" t="s">
        <v>867</v>
      </c>
      <c r="U1858">
        <v>1319.99</v>
      </c>
      <c r="V1858">
        <v>23.9389367817788</v>
      </c>
      <c r="W1858">
        <v>17.3142</v>
      </c>
      <c r="AB1858" s="1">
        <v>41145</v>
      </c>
      <c r="AC1858">
        <v>10.5</v>
      </c>
    </row>
    <row r="1859" spans="2:29" x14ac:dyDescent="0.45">
      <c r="B1859" s="1">
        <v>41107</v>
      </c>
      <c r="C1859">
        <v>4.54</v>
      </c>
      <c r="E1859" s="1">
        <v>41171</v>
      </c>
      <c r="F1859">
        <v>75.33</v>
      </c>
      <c r="H1859" t="s">
        <v>930</v>
      </c>
      <c r="I1859">
        <v>1.7275</v>
      </c>
      <c r="J1859">
        <v>0.33319273701567897</v>
      </c>
      <c r="L1859" s="1">
        <v>41086</v>
      </c>
      <c r="M1859">
        <v>19.72</v>
      </c>
      <c r="O1859" s="1">
        <v>41179</v>
      </c>
      <c r="P1859">
        <v>1.7101</v>
      </c>
      <c r="Q1859">
        <v>0.3992</v>
      </c>
      <c r="R1859">
        <v>1.3109</v>
      </c>
      <c r="T1859" t="s">
        <v>866</v>
      </c>
      <c r="U1859">
        <v>1313.7180000000001</v>
      </c>
      <c r="V1859">
        <v>21.7315817394833</v>
      </c>
      <c r="W1859">
        <v>17.726099999999999</v>
      </c>
      <c r="AB1859" s="1">
        <v>41144</v>
      </c>
      <c r="AC1859">
        <v>10.5</v>
      </c>
    </row>
    <row r="1860" spans="2:29" x14ac:dyDescent="0.45">
      <c r="B1860" s="1">
        <v>41106</v>
      </c>
      <c r="C1860">
        <v>4.5199999999999996</v>
      </c>
      <c r="E1860" s="1">
        <v>41170</v>
      </c>
      <c r="F1860">
        <v>76.144999999999996</v>
      </c>
      <c r="H1860" t="s">
        <v>929</v>
      </c>
      <c r="I1860">
        <v>1.7669999999999999</v>
      </c>
      <c r="J1860">
        <v>0.32357688421764602</v>
      </c>
      <c r="L1860" s="1">
        <v>41085</v>
      </c>
      <c r="M1860">
        <v>20.38</v>
      </c>
      <c r="O1860" s="1">
        <v>41178</v>
      </c>
      <c r="P1860">
        <v>1.6655</v>
      </c>
      <c r="Q1860">
        <v>0.42099999999999999</v>
      </c>
      <c r="R1860">
        <v>1.2444999999999999</v>
      </c>
      <c r="T1860" t="s">
        <v>865</v>
      </c>
      <c r="U1860">
        <v>1335.02</v>
      </c>
      <c r="V1860">
        <v>23.606698133746299</v>
      </c>
      <c r="W1860">
        <v>15.812099999999999</v>
      </c>
      <c r="AB1860" s="1">
        <v>41143</v>
      </c>
      <c r="AC1860">
        <v>10.25</v>
      </c>
    </row>
    <row r="1861" spans="2:29" x14ac:dyDescent="0.45">
      <c r="B1861" s="1">
        <v>41103</v>
      </c>
      <c r="C1861">
        <v>4.5199999999999996</v>
      </c>
      <c r="E1861" s="1">
        <v>41169</v>
      </c>
      <c r="F1861">
        <v>81.665000000000006</v>
      </c>
      <c r="H1861" t="s">
        <v>928</v>
      </c>
      <c r="I1861">
        <v>1.772</v>
      </c>
      <c r="J1861">
        <v>0.26541853740837301</v>
      </c>
      <c r="L1861" s="1">
        <v>41082</v>
      </c>
      <c r="M1861">
        <v>18.11</v>
      </c>
      <c r="O1861" s="1">
        <v>41177</v>
      </c>
      <c r="P1861">
        <v>1.7004999999999999</v>
      </c>
      <c r="Q1861">
        <v>0.40250000000000002</v>
      </c>
      <c r="R1861">
        <v>1.298</v>
      </c>
      <c r="T1861" t="s">
        <v>864</v>
      </c>
      <c r="U1861">
        <v>1325.5139999999999</v>
      </c>
      <c r="V1861">
        <v>22.131425927892199</v>
      </c>
      <c r="W1861">
        <v>17.445</v>
      </c>
      <c r="AB1861" s="1">
        <v>41142</v>
      </c>
      <c r="AC1861">
        <v>10.75</v>
      </c>
    </row>
    <row r="1862" spans="2:29" x14ac:dyDescent="0.45">
      <c r="B1862" s="1">
        <v>41102</v>
      </c>
      <c r="C1862">
        <v>4.5599999999999996</v>
      </c>
      <c r="E1862" s="1">
        <v>41166</v>
      </c>
      <c r="F1862">
        <v>83.525000000000006</v>
      </c>
      <c r="H1862" t="s">
        <v>927</v>
      </c>
      <c r="I1862">
        <v>1.7926</v>
      </c>
      <c r="J1862">
        <v>1.1396470213769401</v>
      </c>
      <c r="L1862" s="1">
        <v>41081</v>
      </c>
      <c r="M1862">
        <v>20.079999999999998</v>
      </c>
      <c r="O1862" s="1">
        <v>41176</v>
      </c>
      <c r="P1862">
        <v>1.7275</v>
      </c>
      <c r="Q1862">
        <v>0.39600000000000002</v>
      </c>
      <c r="R1862">
        <v>1.3314999999999999</v>
      </c>
      <c r="T1862" t="s">
        <v>863</v>
      </c>
      <c r="U1862">
        <v>1355.694</v>
      </c>
      <c r="V1862">
        <v>9.6762097040149708</v>
      </c>
      <c r="W1862">
        <v>15.52</v>
      </c>
      <c r="AB1862" s="1">
        <v>41141</v>
      </c>
      <c r="AC1862">
        <v>10.75</v>
      </c>
    </row>
    <row r="1863" spans="2:29" x14ac:dyDescent="0.45">
      <c r="B1863" s="1">
        <v>41101</v>
      </c>
      <c r="C1863">
        <v>4.59</v>
      </c>
      <c r="E1863" s="1">
        <v>41165</v>
      </c>
      <c r="F1863">
        <v>80.239999999999995</v>
      </c>
      <c r="H1863" t="s">
        <v>926</v>
      </c>
      <c r="I1863">
        <v>1.8445</v>
      </c>
      <c r="J1863">
        <v>1.16469417301997</v>
      </c>
      <c r="L1863" s="1">
        <v>41080</v>
      </c>
      <c r="M1863">
        <v>17.239999999999998</v>
      </c>
      <c r="O1863" s="1">
        <v>41173</v>
      </c>
      <c r="P1863">
        <v>1.7669999999999999</v>
      </c>
      <c r="Q1863">
        <v>0.38900000000000001</v>
      </c>
      <c r="R1863">
        <v>1.3779999999999999</v>
      </c>
      <c r="T1863" t="s">
        <v>862</v>
      </c>
      <c r="U1863">
        <v>1357.9839999999999</v>
      </c>
      <c r="V1863">
        <v>7.1441148497893296</v>
      </c>
      <c r="W1863">
        <v>15.582800000000001</v>
      </c>
      <c r="AB1863" s="1">
        <v>41138</v>
      </c>
      <c r="AC1863">
        <v>11.13</v>
      </c>
    </row>
    <row r="1864" spans="2:29" x14ac:dyDescent="0.45">
      <c r="B1864" s="1">
        <v>41100</v>
      </c>
      <c r="C1864">
        <v>4.82</v>
      </c>
      <c r="E1864" s="1">
        <v>41164</v>
      </c>
      <c r="F1864">
        <v>83.564999999999998</v>
      </c>
      <c r="H1864" t="s">
        <v>925</v>
      </c>
      <c r="I1864">
        <v>1.8797999999999999</v>
      </c>
      <c r="J1864">
        <v>1.1509503826548499</v>
      </c>
      <c r="L1864" s="1">
        <v>41079</v>
      </c>
      <c r="M1864">
        <v>18.38</v>
      </c>
      <c r="O1864" s="1">
        <v>41172</v>
      </c>
      <c r="P1864">
        <v>1.772</v>
      </c>
      <c r="Q1864">
        <v>0.39350000000000002</v>
      </c>
      <c r="R1864">
        <v>1.3785000000000001</v>
      </c>
      <c r="T1864" t="s">
        <v>861</v>
      </c>
      <c r="U1864">
        <v>1344.777</v>
      </c>
      <c r="V1864">
        <v>13.6031911938628</v>
      </c>
      <c r="W1864">
        <v>16.474599999999999</v>
      </c>
      <c r="AB1864" s="1">
        <v>41137</v>
      </c>
      <c r="AC1864">
        <v>11.88</v>
      </c>
    </row>
    <row r="1865" spans="2:29" x14ac:dyDescent="0.45">
      <c r="B1865" s="1">
        <v>41099</v>
      </c>
      <c r="C1865">
        <v>4.87</v>
      </c>
      <c r="E1865" s="1">
        <v>41163</v>
      </c>
      <c r="F1865">
        <v>79.8</v>
      </c>
      <c r="H1865" t="s">
        <v>924</v>
      </c>
      <c r="I1865">
        <v>1.895</v>
      </c>
      <c r="J1865">
        <v>1.0903328543767401</v>
      </c>
      <c r="L1865" s="1">
        <v>41078</v>
      </c>
      <c r="M1865">
        <v>18.32</v>
      </c>
      <c r="O1865" s="1">
        <v>41171</v>
      </c>
      <c r="P1865">
        <v>1.7926</v>
      </c>
      <c r="Q1865">
        <v>0.3901</v>
      </c>
      <c r="R1865">
        <v>1.4025000000000001</v>
      </c>
      <c r="T1865" t="s">
        <v>860</v>
      </c>
      <c r="U1865">
        <v>1342.835</v>
      </c>
      <c r="V1865">
        <v>14.470059551849401</v>
      </c>
      <c r="W1865">
        <v>18.5747</v>
      </c>
      <c r="AB1865" s="1">
        <v>41136</v>
      </c>
      <c r="AC1865">
        <v>11.5</v>
      </c>
    </row>
    <row r="1866" spans="2:29" x14ac:dyDescent="0.45">
      <c r="B1866" s="1">
        <v>41096</v>
      </c>
      <c r="C1866">
        <v>4.57</v>
      </c>
      <c r="E1866" s="1">
        <v>41162</v>
      </c>
      <c r="F1866">
        <v>80.075000000000003</v>
      </c>
      <c r="H1866" t="s">
        <v>923</v>
      </c>
      <c r="I1866">
        <v>1.7909999999999999</v>
      </c>
      <c r="J1866">
        <v>0.84357097113007296</v>
      </c>
      <c r="L1866" s="1">
        <v>41075</v>
      </c>
      <c r="M1866">
        <v>21.11</v>
      </c>
      <c r="O1866" s="1">
        <v>41170</v>
      </c>
      <c r="P1866">
        <v>1.8445</v>
      </c>
      <c r="Q1866">
        <v>0.38700000000000001</v>
      </c>
      <c r="R1866">
        <v>1.4575</v>
      </c>
      <c r="T1866" t="s">
        <v>859</v>
      </c>
      <c r="U1866">
        <v>1329.0989999999999</v>
      </c>
      <c r="V1866">
        <v>19.941257883504498</v>
      </c>
      <c r="W1866">
        <v>20.718299999999999</v>
      </c>
      <c r="AB1866" s="1">
        <v>41135</v>
      </c>
      <c r="AC1866">
        <v>10.25</v>
      </c>
    </row>
    <row r="1867" spans="2:29" x14ac:dyDescent="0.45">
      <c r="B1867" s="1">
        <v>41095</v>
      </c>
      <c r="C1867">
        <v>4.74</v>
      </c>
      <c r="E1867" s="1">
        <v>41159</v>
      </c>
      <c r="F1867">
        <v>79.709999999999994</v>
      </c>
      <c r="H1867" t="s">
        <v>922</v>
      </c>
      <c r="I1867">
        <v>1.849</v>
      </c>
      <c r="J1867">
        <v>0.58133816894013401</v>
      </c>
      <c r="L1867" s="1">
        <v>41074</v>
      </c>
      <c r="M1867">
        <v>21.68</v>
      </c>
      <c r="O1867" s="1">
        <v>41169</v>
      </c>
      <c r="P1867">
        <v>1.8797999999999999</v>
      </c>
      <c r="Q1867">
        <v>0.38200000000000001</v>
      </c>
      <c r="R1867">
        <v>1.4978</v>
      </c>
      <c r="T1867" t="s">
        <v>858</v>
      </c>
      <c r="U1867">
        <v>1314.8810000000001</v>
      </c>
      <c r="V1867">
        <v>18.853710368379801</v>
      </c>
      <c r="W1867">
        <v>22.059100000000001</v>
      </c>
      <c r="AB1867" s="1">
        <v>41134</v>
      </c>
      <c r="AC1867">
        <v>10.5</v>
      </c>
    </row>
    <row r="1868" spans="2:29" x14ac:dyDescent="0.45">
      <c r="B1868" s="1">
        <v>41094</v>
      </c>
      <c r="C1868">
        <v>4.8099999999999996</v>
      </c>
      <c r="E1868" s="1">
        <v>41158</v>
      </c>
      <c r="F1868">
        <v>83.685000000000002</v>
      </c>
      <c r="H1868" t="s">
        <v>921</v>
      </c>
      <c r="I1868">
        <v>1.7988999999999999</v>
      </c>
      <c r="J1868">
        <v>0.81855384673215104</v>
      </c>
      <c r="L1868" s="1">
        <v>41073</v>
      </c>
      <c r="M1868">
        <v>24.27</v>
      </c>
      <c r="O1868" s="1">
        <v>41166</v>
      </c>
      <c r="P1868">
        <v>1.895</v>
      </c>
      <c r="Q1868">
        <v>0.376</v>
      </c>
      <c r="R1868">
        <v>1.5189999999999999</v>
      </c>
      <c r="T1868" t="s">
        <v>857</v>
      </c>
      <c r="U1868">
        <v>1324.1759999999999</v>
      </c>
      <c r="V1868">
        <v>17.3864976855597</v>
      </c>
      <c r="W1868">
        <v>20.284400000000002</v>
      </c>
      <c r="AB1868" s="1">
        <v>41131</v>
      </c>
      <c r="AC1868">
        <v>11</v>
      </c>
    </row>
    <row r="1869" spans="2:29" x14ac:dyDescent="0.45">
      <c r="B1869" s="1">
        <v>41093</v>
      </c>
      <c r="C1869">
        <v>4.93</v>
      </c>
      <c r="E1869" s="1">
        <v>41157</v>
      </c>
      <c r="F1869">
        <v>79.540000000000006</v>
      </c>
      <c r="H1869" t="s">
        <v>920</v>
      </c>
      <c r="I1869">
        <v>1.7549999999999999</v>
      </c>
      <c r="J1869">
        <v>0.79598890277021805</v>
      </c>
      <c r="L1869" s="1">
        <v>41072</v>
      </c>
      <c r="M1869">
        <v>22.09</v>
      </c>
      <c r="O1869" s="1">
        <v>41165</v>
      </c>
      <c r="P1869">
        <v>1.7909999999999999</v>
      </c>
      <c r="Q1869">
        <v>0.3735</v>
      </c>
      <c r="R1869">
        <v>1.4175</v>
      </c>
      <c r="T1869" t="s">
        <v>856</v>
      </c>
      <c r="U1869">
        <v>1308.933</v>
      </c>
      <c r="V1869">
        <v>23.994486507023399</v>
      </c>
      <c r="W1869">
        <v>20.417200000000001</v>
      </c>
      <c r="AB1869" s="1">
        <v>41130</v>
      </c>
      <c r="AC1869">
        <v>11</v>
      </c>
    </row>
    <row r="1870" spans="2:29" x14ac:dyDescent="0.45">
      <c r="B1870" s="1">
        <v>41092</v>
      </c>
      <c r="C1870">
        <v>4.71</v>
      </c>
      <c r="E1870" s="1">
        <v>41156</v>
      </c>
      <c r="F1870">
        <v>79.540000000000006</v>
      </c>
      <c r="H1870" t="s">
        <v>919</v>
      </c>
      <c r="I1870">
        <v>1.7765</v>
      </c>
      <c r="J1870">
        <v>0.67509875820751997</v>
      </c>
      <c r="L1870" s="1">
        <v>41071</v>
      </c>
      <c r="M1870">
        <v>23.56</v>
      </c>
      <c r="O1870" s="1">
        <v>41164</v>
      </c>
      <c r="P1870">
        <v>1.849</v>
      </c>
      <c r="Q1870">
        <v>0.39800000000000002</v>
      </c>
      <c r="R1870">
        <v>1.4510000000000001</v>
      </c>
      <c r="T1870" t="s">
        <v>855</v>
      </c>
      <c r="U1870">
        <v>1325.6559999999999</v>
      </c>
      <c r="V1870">
        <v>15.7105630368109</v>
      </c>
      <c r="W1870">
        <v>18.920500000000001</v>
      </c>
      <c r="AB1870" s="1">
        <v>41129</v>
      </c>
      <c r="AC1870">
        <v>13.75</v>
      </c>
    </row>
    <row r="1871" spans="2:29" x14ac:dyDescent="0.45">
      <c r="B1871" s="1">
        <v>41089</v>
      </c>
      <c r="C1871">
        <v>4.96</v>
      </c>
      <c r="E1871" s="1">
        <v>41155</v>
      </c>
      <c r="F1871">
        <v>79.8</v>
      </c>
      <c r="H1871" t="s">
        <v>918</v>
      </c>
      <c r="I1871">
        <v>1.784</v>
      </c>
      <c r="J1871">
        <v>1.0677046330017199</v>
      </c>
      <c r="L1871" s="1">
        <v>41068</v>
      </c>
      <c r="M1871">
        <v>21.23</v>
      </c>
      <c r="O1871" s="1">
        <v>41163</v>
      </c>
      <c r="P1871">
        <v>1.7988999999999999</v>
      </c>
      <c r="Q1871">
        <v>0.39650000000000002</v>
      </c>
      <c r="R1871">
        <v>1.4024000000000001</v>
      </c>
      <c r="T1871" t="s">
        <v>854</v>
      </c>
      <c r="U1871">
        <v>1314.9860000000001</v>
      </c>
      <c r="V1871">
        <v>17.3934405764678</v>
      </c>
      <c r="W1871">
        <v>18.730699999999999</v>
      </c>
      <c r="AB1871" s="1">
        <v>41128</v>
      </c>
      <c r="AC1871">
        <v>14.13</v>
      </c>
    </row>
    <row r="1872" spans="2:29" x14ac:dyDescent="0.45">
      <c r="B1872" s="1">
        <v>41088</v>
      </c>
      <c r="C1872">
        <v>5</v>
      </c>
      <c r="E1872" s="1">
        <v>41152</v>
      </c>
      <c r="F1872">
        <v>79.655000000000001</v>
      </c>
      <c r="H1872" t="s">
        <v>917</v>
      </c>
      <c r="I1872">
        <v>1.6944999999999999</v>
      </c>
      <c r="J1872">
        <v>0.68304914415679696</v>
      </c>
      <c r="L1872" s="1">
        <v>41067</v>
      </c>
      <c r="M1872">
        <v>21.72</v>
      </c>
      <c r="O1872" s="1">
        <v>41162</v>
      </c>
      <c r="P1872">
        <v>1.7549999999999999</v>
      </c>
      <c r="Q1872">
        <v>0.39650000000000002</v>
      </c>
      <c r="R1872">
        <v>1.3585</v>
      </c>
      <c r="T1872" t="s">
        <v>853</v>
      </c>
      <c r="U1872">
        <v>1315.1310000000001</v>
      </c>
      <c r="V1872">
        <v>31.857445829166299</v>
      </c>
      <c r="W1872">
        <v>20.393999999999998</v>
      </c>
      <c r="AB1872" s="1">
        <v>41127</v>
      </c>
      <c r="AC1872">
        <v>14.25</v>
      </c>
    </row>
    <row r="1873" spans="2:29" x14ac:dyDescent="0.45">
      <c r="B1873" s="1">
        <v>41087</v>
      </c>
      <c r="C1873">
        <v>4.83</v>
      </c>
      <c r="E1873" s="1">
        <v>41151</v>
      </c>
      <c r="F1873">
        <v>81.349999999999994</v>
      </c>
      <c r="H1873" t="s">
        <v>916</v>
      </c>
      <c r="I1873">
        <v>1.6759999999999999</v>
      </c>
      <c r="J1873">
        <v>0.70604329423437795</v>
      </c>
      <c r="L1873" s="1">
        <v>41066</v>
      </c>
      <c r="M1873">
        <v>22.16</v>
      </c>
      <c r="O1873" s="1">
        <v>41159</v>
      </c>
      <c r="P1873">
        <v>1.7765</v>
      </c>
      <c r="Q1873">
        <v>0.40450000000000003</v>
      </c>
      <c r="R1873">
        <v>1.3720000000000001</v>
      </c>
      <c r="T1873" t="s">
        <v>852</v>
      </c>
      <c r="U1873">
        <v>1285.4970000000001</v>
      </c>
      <c r="V1873">
        <v>21.743717662001</v>
      </c>
      <c r="W1873">
        <v>21.561299999999999</v>
      </c>
      <c r="AB1873" s="1">
        <v>41124</v>
      </c>
      <c r="AC1873">
        <v>15</v>
      </c>
    </row>
    <row r="1874" spans="2:29" x14ac:dyDescent="0.45">
      <c r="B1874" s="1">
        <v>41086</v>
      </c>
      <c r="C1874">
        <v>4.82</v>
      </c>
      <c r="E1874" s="1">
        <v>41150</v>
      </c>
      <c r="F1874">
        <v>77.8</v>
      </c>
      <c r="H1874" t="s">
        <v>915</v>
      </c>
      <c r="I1874">
        <v>1.6595</v>
      </c>
      <c r="J1874">
        <v>0.63504990617535895</v>
      </c>
      <c r="L1874" s="1">
        <v>41065</v>
      </c>
      <c r="M1874">
        <v>24.68</v>
      </c>
      <c r="O1874" s="1">
        <v>41158</v>
      </c>
      <c r="P1874">
        <v>1.784</v>
      </c>
      <c r="Q1874">
        <v>0.42480000000000001</v>
      </c>
      <c r="R1874">
        <v>1.3592</v>
      </c>
      <c r="T1874" t="s">
        <v>851</v>
      </c>
      <c r="U1874">
        <v>1278.1769999999999</v>
      </c>
      <c r="V1874">
        <v>18.715565572986002</v>
      </c>
      <c r="W1874">
        <v>22.8658</v>
      </c>
      <c r="AB1874" s="1">
        <v>41123</v>
      </c>
      <c r="AC1874">
        <v>15.75</v>
      </c>
    </row>
    <row r="1875" spans="2:29" x14ac:dyDescent="0.45">
      <c r="B1875" s="1">
        <v>41085</v>
      </c>
      <c r="C1875">
        <v>5.22</v>
      </c>
      <c r="E1875" s="1">
        <v>41149</v>
      </c>
      <c r="F1875">
        <v>78.319999999999993</v>
      </c>
      <c r="H1875" t="s">
        <v>914</v>
      </c>
      <c r="I1875">
        <v>1.7317</v>
      </c>
      <c r="J1875">
        <v>0.45712740747702402</v>
      </c>
      <c r="L1875" s="1">
        <v>41064</v>
      </c>
      <c r="M1875">
        <v>26.12</v>
      </c>
      <c r="O1875" s="1">
        <v>41157</v>
      </c>
      <c r="P1875">
        <v>1.6944999999999999</v>
      </c>
      <c r="Q1875">
        <v>0.40300000000000002</v>
      </c>
      <c r="R1875">
        <v>1.2915000000000001</v>
      </c>
      <c r="T1875" t="s">
        <v>850</v>
      </c>
      <c r="U1875">
        <v>1278.0450000000001</v>
      </c>
      <c r="V1875">
        <v>25.023641434814198</v>
      </c>
      <c r="W1875">
        <v>22.943300000000001</v>
      </c>
      <c r="AB1875" s="1">
        <v>41122</v>
      </c>
      <c r="AC1875">
        <v>13.38</v>
      </c>
    </row>
    <row r="1876" spans="2:29" x14ac:dyDescent="0.45">
      <c r="B1876" s="1">
        <v>41082</v>
      </c>
      <c r="C1876">
        <v>5.23</v>
      </c>
      <c r="E1876" s="1">
        <v>41148</v>
      </c>
      <c r="F1876">
        <v>78.224999999999994</v>
      </c>
      <c r="H1876" t="s">
        <v>913</v>
      </c>
      <c r="I1876">
        <v>1.7488999999999999</v>
      </c>
      <c r="J1876">
        <v>0.48995780430563501</v>
      </c>
      <c r="L1876" s="1">
        <v>41061</v>
      </c>
      <c r="M1876">
        <v>26.66</v>
      </c>
      <c r="O1876" s="1">
        <v>41156</v>
      </c>
      <c r="P1876">
        <v>1.6759999999999999</v>
      </c>
      <c r="Q1876">
        <v>0.39600000000000002</v>
      </c>
      <c r="R1876">
        <v>1.28</v>
      </c>
      <c r="T1876" t="s">
        <v>849</v>
      </c>
      <c r="U1876">
        <v>1310.329</v>
      </c>
      <c r="V1876">
        <v>16.762963705917201</v>
      </c>
      <c r="W1876">
        <v>19.448399999999999</v>
      </c>
      <c r="AB1876" s="1">
        <v>41121</v>
      </c>
      <c r="AC1876">
        <v>12.13</v>
      </c>
    </row>
    <row r="1877" spans="2:29" x14ac:dyDescent="0.45">
      <c r="B1877" s="1">
        <v>41081</v>
      </c>
      <c r="C1877">
        <v>5.34</v>
      </c>
      <c r="E1877" s="1">
        <v>41145</v>
      </c>
      <c r="F1877">
        <v>77.715000000000003</v>
      </c>
      <c r="H1877" t="s">
        <v>912</v>
      </c>
      <c r="I1877">
        <v>1.7250000000000001</v>
      </c>
      <c r="J1877">
        <v>0.34826713884603</v>
      </c>
      <c r="L1877" s="1">
        <v>41060</v>
      </c>
      <c r="M1877">
        <v>24.06</v>
      </c>
      <c r="O1877" s="1">
        <v>41155</v>
      </c>
      <c r="Q1877">
        <v>0.39910000000000001</v>
      </c>
      <c r="R1877">
        <v>1.2604</v>
      </c>
      <c r="T1877" t="s">
        <v>848</v>
      </c>
      <c r="U1877">
        <v>1313.32</v>
      </c>
      <c r="V1877">
        <v>16.962218438744401</v>
      </c>
      <c r="W1877">
        <v>19.685099999999998</v>
      </c>
      <c r="AB1877" s="1">
        <v>41120</v>
      </c>
      <c r="AC1877">
        <v>11.75</v>
      </c>
    </row>
    <row r="1878" spans="2:29" x14ac:dyDescent="0.45">
      <c r="B1878" s="1">
        <v>41080</v>
      </c>
      <c r="C1878">
        <v>5.52</v>
      </c>
      <c r="E1878" s="1">
        <v>41144</v>
      </c>
      <c r="F1878">
        <v>77.525000000000006</v>
      </c>
      <c r="H1878" t="s">
        <v>911</v>
      </c>
      <c r="I1878">
        <v>1.7490000000000001</v>
      </c>
      <c r="J1878">
        <v>0.85445669872732599</v>
      </c>
      <c r="L1878" s="1">
        <v>41059</v>
      </c>
      <c r="M1878">
        <v>24.14</v>
      </c>
      <c r="O1878" s="1">
        <v>41152</v>
      </c>
      <c r="P1878">
        <v>1.6595</v>
      </c>
      <c r="Q1878">
        <v>0.40200000000000002</v>
      </c>
      <c r="R1878">
        <v>1.2575000000000001</v>
      </c>
      <c r="T1878" t="s">
        <v>847</v>
      </c>
      <c r="U1878">
        <v>1332.4190000000001</v>
      </c>
      <c r="V1878">
        <v>9.0874845273425304</v>
      </c>
      <c r="W1878">
        <v>17.864599999999999</v>
      </c>
      <c r="AB1878" s="1">
        <v>41117</v>
      </c>
      <c r="AC1878">
        <v>12.25</v>
      </c>
    </row>
    <row r="1879" spans="2:29" x14ac:dyDescent="0.45">
      <c r="B1879" s="1">
        <v>41079</v>
      </c>
      <c r="C1879">
        <v>5.78</v>
      </c>
      <c r="E1879" s="1">
        <v>41143</v>
      </c>
      <c r="F1879">
        <v>78.8</v>
      </c>
      <c r="H1879" t="s">
        <v>910</v>
      </c>
      <c r="I1879">
        <v>1.7925</v>
      </c>
      <c r="J1879">
        <v>0.88890733487805196</v>
      </c>
      <c r="L1879" s="1">
        <v>41058</v>
      </c>
      <c r="M1879">
        <v>21.03</v>
      </c>
      <c r="O1879" s="1">
        <v>41151</v>
      </c>
      <c r="P1879">
        <v>1.7317</v>
      </c>
      <c r="Q1879">
        <v>0.42799999999999999</v>
      </c>
      <c r="R1879">
        <v>1.3037000000000001</v>
      </c>
      <c r="T1879" t="s">
        <v>845</v>
      </c>
      <c r="U1879">
        <v>1317.8209999999999</v>
      </c>
      <c r="V1879">
        <v>2.8255833195517099</v>
      </c>
      <c r="W1879">
        <v>18.755800000000001</v>
      </c>
      <c r="AB1879" s="1">
        <v>41116</v>
      </c>
      <c r="AC1879">
        <v>13.5</v>
      </c>
    </row>
    <row r="1880" spans="2:29" x14ac:dyDescent="0.45">
      <c r="B1880" s="1">
        <v>41078</v>
      </c>
      <c r="C1880">
        <v>5.74</v>
      </c>
      <c r="E1880" s="1">
        <v>41142</v>
      </c>
      <c r="F1880">
        <v>82.49</v>
      </c>
      <c r="H1880" t="s">
        <v>909</v>
      </c>
      <c r="I1880">
        <v>1.7849999999999999</v>
      </c>
      <c r="J1880">
        <v>0.84142834909852404</v>
      </c>
      <c r="L1880" s="1">
        <v>41054</v>
      </c>
      <c r="M1880">
        <v>21.76</v>
      </c>
      <c r="O1880" s="1">
        <v>41150</v>
      </c>
      <c r="P1880">
        <v>1.7488999999999999</v>
      </c>
      <c r="Q1880">
        <v>0.44550000000000001</v>
      </c>
      <c r="R1880">
        <v>1.3033999999999999</v>
      </c>
      <c r="T1880" t="s">
        <v>844</v>
      </c>
      <c r="U1880">
        <v>1320.6790000000001</v>
      </c>
      <c r="V1880">
        <v>11.8979583619967</v>
      </c>
      <c r="W1880">
        <v>18.762499999999999</v>
      </c>
      <c r="AB1880" s="1">
        <v>41115</v>
      </c>
      <c r="AC1880">
        <v>13.94</v>
      </c>
    </row>
    <row r="1881" spans="2:29" x14ac:dyDescent="0.45">
      <c r="B1881" s="1">
        <v>41075</v>
      </c>
      <c r="C1881">
        <v>5.92</v>
      </c>
      <c r="E1881" s="1">
        <v>41141</v>
      </c>
      <c r="F1881">
        <v>83.01</v>
      </c>
      <c r="H1881" t="s">
        <v>908</v>
      </c>
      <c r="I1881">
        <v>1.7949999999999999</v>
      </c>
      <c r="J1881">
        <v>0.80523081577065003</v>
      </c>
      <c r="L1881" s="1">
        <v>41053</v>
      </c>
      <c r="M1881">
        <v>21.54</v>
      </c>
      <c r="O1881" s="1">
        <v>41149</v>
      </c>
      <c r="P1881">
        <v>1.7250000000000001</v>
      </c>
      <c r="Q1881">
        <v>0.4375</v>
      </c>
      <c r="R1881">
        <v>1.2875000000000001</v>
      </c>
      <c r="T1881" t="s">
        <v>843</v>
      </c>
      <c r="U1881">
        <v>1318.8579999999999</v>
      </c>
      <c r="V1881">
        <v>15.653510308925799</v>
      </c>
      <c r="W1881">
        <v>19.127099999999999</v>
      </c>
      <c r="AB1881" s="1">
        <v>41114</v>
      </c>
      <c r="AC1881">
        <v>14.25</v>
      </c>
    </row>
    <row r="1882" spans="2:29" x14ac:dyDescent="0.45">
      <c r="B1882" s="1">
        <v>41074</v>
      </c>
      <c r="C1882">
        <v>6.13</v>
      </c>
      <c r="E1882" s="1">
        <v>41138</v>
      </c>
      <c r="F1882">
        <v>84.1</v>
      </c>
      <c r="H1882" t="s">
        <v>907</v>
      </c>
      <c r="I1882">
        <v>1.9075</v>
      </c>
      <c r="J1882">
        <v>0.34708401960716601</v>
      </c>
      <c r="L1882" s="1">
        <v>41052</v>
      </c>
      <c r="M1882">
        <v>22.33</v>
      </c>
      <c r="O1882" s="1">
        <v>41148</v>
      </c>
      <c r="P1882">
        <v>1.7490000000000001</v>
      </c>
      <c r="Q1882">
        <v>0.44379999999999997</v>
      </c>
      <c r="R1882">
        <v>1.3051999999999999</v>
      </c>
      <c r="T1882" t="s">
        <v>842</v>
      </c>
      <c r="U1882">
        <v>1316.6279999999999</v>
      </c>
      <c r="V1882">
        <v>21.406520751298999</v>
      </c>
      <c r="W1882">
        <v>19.037600000000001</v>
      </c>
      <c r="AB1882" s="1">
        <v>41113</v>
      </c>
      <c r="AC1882">
        <v>13.75</v>
      </c>
    </row>
    <row r="1883" spans="2:29" x14ac:dyDescent="0.45">
      <c r="B1883" s="1">
        <v>41073</v>
      </c>
      <c r="C1883">
        <v>6</v>
      </c>
      <c r="E1883" s="1">
        <v>41137</v>
      </c>
      <c r="F1883">
        <v>86.3</v>
      </c>
      <c r="H1883" t="s">
        <v>906</v>
      </c>
      <c r="I1883">
        <v>1.915</v>
      </c>
      <c r="J1883">
        <v>0.85446088266227804</v>
      </c>
      <c r="L1883" s="1">
        <v>41051</v>
      </c>
      <c r="M1883">
        <v>22.48</v>
      </c>
      <c r="O1883" s="1">
        <v>41145</v>
      </c>
      <c r="P1883">
        <v>1.7925</v>
      </c>
      <c r="Q1883">
        <v>0.45150000000000001</v>
      </c>
      <c r="R1883">
        <v>1.341</v>
      </c>
      <c r="T1883" t="s">
        <v>841</v>
      </c>
      <c r="U1883">
        <v>1315.989</v>
      </c>
      <c r="V1883">
        <v>21.3675042500285</v>
      </c>
      <c r="W1883">
        <v>19.012499999999999</v>
      </c>
      <c r="AB1883" s="1">
        <v>41110</v>
      </c>
      <c r="AC1883">
        <v>13.5</v>
      </c>
    </row>
    <row r="1884" spans="2:29" x14ac:dyDescent="0.45">
      <c r="B1884" s="1">
        <v>41072</v>
      </c>
      <c r="C1884">
        <v>5.84</v>
      </c>
      <c r="E1884" s="1">
        <v>41136</v>
      </c>
      <c r="F1884">
        <v>83.3</v>
      </c>
      <c r="H1884" t="s">
        <v>905</v>
      </c>
      <c r="I1884">
        <v>1.9219999999999999</v>
      </c>
      <c r="J1884">
        <v>0.878528163084903</v>
      </c>
      <c r="L1884" s="1">
        <v>41050</v>
      </c>
      <c r="M1884">
        <v>22.01</v>
      </c>
      <c r="O1884" s="1">
        <v>41144</v>
      </c>
      <c r="P1884">
        <v>1.7849999999999999</v>
      </c>
      <c r="Q1884">
        <v>0.44569999999999999</v>
      </c>
      <c r="R1884">
        <v>1.3392999999999999</v>
      </c>
      <c r="T1884" t="s">
        <v>840</v>
      </c>
      <c r="U1884">
        <v>1295.22</v>
      </c>
      <c r="V1884">
        <v>7.7573957806711196</v>
      </c>
      <c r="W1884">
        <v>21.218900000000001</v>
      </c>
      <c r="AB1884" s="1">
        <v>41109</v>
      </c>
      <c r="AC1884">
        <v>13</v>
      </c>
    </row>
    <row r="1885" spans="2:29" x14ac:dyDescent="0.45">
      <c r="B1885" s="1">
        <v>41071</v>
      </c>
      <c r="C1885">
        <v>5.63</v>
      </c>
      <c r="E1885" s="1">
        <v>41135</v>
      </c>
      <c r="F1885">
        <v>78.75</v>
      </c>
      <c r="H1885" t="s">
        <v>904</v>
      </c>
      <c r="I1885">
        <v>1.9530000000000001</v>
      </c>
      <c r="J1885">
        <v>0.67501980217867097</v>
      </c>
      <c r="L1885" s="1">
        <v>41047</v>
      </c>
      <c r="M1885">
        <v>25.1</v>
      </c>
      <c r="O1885" s="1">
        <v>41143</v>
      </c>
      <c r="P1885">
        <v>1.7949999999999999</v>
      </c>
      <c r="Q1885">
        <v>0.45350000000000001</v>
      </c>
      <c r="R1885">
        <v>1.3414999999999999</v>
      </c>
      <c r="T1885" t="s">
        <v>839</v>
      </c>
      <c r="U1885">
        <v>1304.8630000000001</v>
      </c>
      <c r="V1885">
        <v>8.0212941891416207</v>
      </c>
      <c r="W1885">
        <v>20.1751</v>
      </c>
      <c r="AB1885" s="1">
        <v>41108</v>
      </c>
      <c r="AC1885">
        <v>13.75</v>
      </c>
    </row>
    <row r="1886" spans="2:29" x14ac:dyDescent="0.45">
      <c r="B1886" s="1">
        <v>41068</v>
      </c>
      <c r="C1886">
        <v>5.5</v>
      </c>
      <c r="E1886" s="1">
        <v>41134</v>
      </c>
      <c r="F1886">
        <v>77.2</v>
      </c>
      <c r="H1886" t="s">
        <v>903</v>
      </c>
      <c r="I1886">
        <v>1.9314</v>
      </c>
      <c r="J1886">
        <v>0.920299806222588</v>
      </c>
      <c r="L1886" s="1">
        <v>41046</v>
      </c>
      <c r="M1886">
        <v>24.49</v>
      </c>
      <c r="O1886" s="1">
        <v>41142</v>
      </c>
      <c r="P1886">
        <v>1.9075</v>
      </c>
      <c r="Q1886">
        <v>0.4965</v>
      </c>
      <c r="R1886">
        <v>1.411</v>
      </c>
      <c r="T1886" t="s">
        <v>838</v>
      </c>
      <c r="U1886">
        <v>1324.8030000000001</v>
      </c>
      <c r="V1886">
        <v>5.5895983097618904</v>
      </c>
      <c r="W1886">
        <v>19.384899999999998</v>
      </c>
      <c r="AB1886" s="1">
        <v>41107</v>
      </c>
      <c r="AC1886">
        <v>14.75</v>
      </c>
    </row>
    <row r="1887" spans="2:29" x14ac:dyDescent="0.45">
      <c r="B1887" s="1">
        <v>41067</v>
      </c>
      <c r="C1887">
        <v>5.37</v>
      </c>
      <c r="E1887" s="1">
        <v>41131</v>
      </c>
      <c r="F1887">
        <v>78.125</v>
      </c>
      <c r="H1887" t="s">
        <v>902</v>
      </c>
      <c r="I1887">
        <v>1.84</v>
      </c>
      <c r="J1887">
        <v>0.67414296208840896</v>
      </c>
      <c r="L1887" s="1">
        <v>41045</v>
      </c>
      <c r="M1887">
        <v>22.27</v>
      </c>
      <c r="O1887" s="1">
        <v>41141</v>
      </c>
      <c r="P1887">
        <v>1.915</v>
      </c>
      <c r="Q1887">
        <v>0.49149999999999999</v>
      </c>
      <c r="R1887">
        <v>1.4235</v>
      </c>
      <c r="T1887" t="s">
        <v>837</v>
      </c>
      <c r="U1887">
        <v>1330.66</v>
      </c>
      <c r="V1887">
        <v>9.1528108463769708</v>
      </c>
      <c r="W1887">
        <v>19.582899999999999</v>
      </c>
      <c r="AB1887" s="1">
        <v>41106</v>
      </c>
      <c r="AC1887">
        <v>14.5</v>
      </c>
    </row>
    <row r="1888" spans="2:29" x14ac:dyDescent="0.45">
      <c r="B1888" s="1">
        <v>41066</v>
      </c>
      <c r="C1888">
        <v>5.6</v>
      </c>
      <c r="E1888" s="1">
        <v>41130</v>
      </c>
      <c r="F1888">
        <v>81.484999999999999</v>
      </c>
      <c r="H1888" t="s">
        <v>901</v>
      </c>
      <c r="I1888">
        <v>1.77</v>
      </c>
      <c r="J1888">
        <v>0.33620935937795299</v>
      </c>
      <c r="L1888" s="1">
        <v>41044</v>
      </c>
      <c r="M1888">
        <v>21.97</v>
      </c>
      <c r="O1888" s="1">
        <v>41138</v>
      </c>
      <c r="P1888">
        <v>1.9219999999999999</v>
      </c>
      <c r="Q1888">
        <v>0.49640000000000001</v>
      </c>
      <c r="R1888">
        <v>1.4256</v>
      </c>
      <c r="T1888" t="s">
        <v>836</v>
      </c>
      <c r="U1888">
        <v>1338.348</v>
      </c>
      <c r="V1888">
        <v>9.3047279962383893</v>
      </c>
      <c r="W1888">
        <v>18.891300000000001</v>
      </c>
      <c r="AB1888" s="1">
        <v>41103</v>
      </c>
      <c r="AC1888">
        <v>12.75</v>
      </c>
    </row>
    <row r="1889" spans="2:29" x14ac:dyDescent="0.45">
      <c r="B1889" s="1">
        <v>41065</v>
      </c>
      <c r="C1889">
        <v>5.73</v>
      </c>
      <c r="E1889" s="1">
        <v>41129</v>
      </c>
      <c r="F1889">
        <v>81.900000000000006</v>
      </c>
      <c r="H1889" t="s">
        <v>900</v>
      </c>
      <c r="I1889">
        <v>1.7689999999999999</v>
      </c>
      <c r="J1889">
        <v>0.60672761598595404</v>
      </c>
      <c r="L1889" s="1">
        <v>41043</v>
      </c>
      <c r="M1889">
        <v>21.87</v>
      </c>
      <c r="O1889" s="1">
        <v>41137</v>
      </c>
      <c r="P1889">
        <v>1.9530000000000001</v>
      </c>
      <c r="Q1889">
        <v>0.497</v>
      </c>
      <c r="R1889">
        <v>1.456</v>
      </c>
      <c r="T1889" t="s">
        <v>835</v>
      </c>
      <c r="U1889">
        <v>1353.3920000000001</v>
      </c>
      <c r="V1889">
        <v>6.3259218495712499</v>
      </c>
      <c r="W1889">
        <v>17.108699999999999</v>
      </c>
      <c r="AB1889" s="1">
        <v>41102</v>
      </c>
      <c r="AC1889">
        <v>12</v>
      </c>
    </row>
    <row r="1890" spans="2:29" x14ac:dyDescent="0.45">
      <c r="B1890" s="1">
        <v>41064</v>
      </c>
      <c r="C1890">
        <v>5.73</v>
      </c>
      <c r="E1890" s="1">
        <v>41128</v>
      </c>
      <c r="F1890">
        <v>81.75</v>
      </c>
      <c r="H1890" t="s">
        <v>899</v>
      </c>
      <c r="I1890">
        <v>1.7989999999999999</v>
      </c>
      <c r="J1890">
        <v>0.46183227474917599</v>
      </c>
      <c r="L1890" s="1">
        <v>41040</v>
      </c>
      <c r="M1890">
        <v>19.89</v>
      </c>
      <c r="O1890" s="1">
        <v>41136</v>
      </c>
      <c r="P1890">
        <v>1.9314</v>
      </c>
      <c r="Q1890">
        <v>0.49230000000000002</v>
      </c>
      <c r="R1890">
        <v>1.4391</v>
      </c>
      <c r="T1890" t="s">
        <v>834</v>
      </c>
      <c r="U1890">
        <v>1357.992</v>
      </c>
      <c r="V1890">
        <v>6.8129654181805002</v>
      </c>
      <c r="W1890">
        <v>16.643999999999998</v>
      </c>
      <c r="AB1890" s="1">
        <v>41101</v>
      </c>
      <c r="AC1890">
        <v>12.56</v>
      </c>
    </row>
    <row r="1891" spans="2:29" x14ac:dyDescent="0.45">
      <c r="B1891" s="1">
        <v>41061</v>
      </c>
      <c r="C1891">
        <v>5.86</v>
      </c>
      <c r="E1891" s="1">
        <v>41127</v>
      </c>
      <c r="F1891">
        <v>78.55</v>
      </c>
      <c r="H1891" t="s">
        <v>898</v>
      </c>
      <c r="I1891">
        <v>1.7874000000000001</v>
      </c>
      <c r="J1891">
        <v>0.62108538060398499</v>
      </c>
      <c r="L1891" s="1">
        <v>41039</v>
      </c>
      <c r="M1891">
        <v>18.829999999999998</v>
      </c>
      <c r="O1891" s="1">
        <v>41135</v>
      </c>
      <c r="P1891">
        <v>1.84</v>
      </c>
      <c r="Q1891">
        <v>0.47449999999999998</v>
      </c>
      <c r="R1891">
        <v>1.3654999999999999</v>
      </c>
      <c r="T1891" t="s">
        <v>833</v>
      </c>
      <c r="U1891">
        <v>1354.576</v>
      </c>
      <c r="V1891">
        <v>11.301419827180201</v>
      </c>
      <c r="W1891">
        <v>17.621200000000002</v>
      </c>
      <c r="AB1891" s="1">
        <v>41100</v>
      </c>
      <c r="AC1891">
        <v>13.5</v>
      </c>
    </row>
    <row r="1892" spans="2:29" x14ac:dyDescent="0.45">
      <c r="B1892" s="1">
        <v>41060</v>
      </c>
      <c r="C1892">
        <v>5.38</v>
      </c>
      <c r="E1892" s="1">
        <v>41124</v>
      </c>
      <c r="F1892">
        <v>81.38</v>
      </c>
      <c r="H1892" t="s">
        <v>897</v>
      </c>
      <c r="I1892">
        <v>1.7709999999999999</v>
      </c>
      <c r="J1892">
        <v>0.78273188257537896</v>
      </c>
      <c r="L1892" s="1">
        <v>41038</v>
      </c>
      <c r="M1892">
        <v>20.079999999999998</v>
      </c>
      <c r="O1892" s="1">
        <v>41134</v>
      </c>
      <c r="P1892">
        <v>1.77</v>
      </c>
      <c r="Q1892">
        <v>0.46600000000000003</v>
      </c>
      <c r="R1892">
        <v>1.304</v>
      </c>
      <c r="T1892" t="s">
        <v>832</v>
      </c>
      <c r="U1892">
        <v>1363.722</v>
      </c>
      <c r="V1892">
        <v>11.327095231573299</v>
      </c>
      <c r="W1892">
        <v>16.3203</v>
      </c>
      <c r="AB1892" s="1">
        <v>41099</v>
      </c>
      <c r="AC1892">
        <v>14</v>
      </c>
    </row>
    <row r="1893" spans="2:29" x14ac:dyDescent="0.45">
      <c r="B1893" s="1">
        <v>41059</v>
      </c>
      <c r="C1893">
        <v>5.31</v>
      </c>
      <c r="E1893" s="1">
        <v>41123</v>
      </c>
      <c r="F1893">
        <v>78.834999999999994</v>
      </c>
      <c r="H1893" t="s">
        <v>896</v>
      </c>
      <c r="I1893">
        <v>1.7090000000000001</v>
      </c>
      <c r="J1893">
        <v>0.80613224721505705</v>
      </c>
      <c r="L1893" s="1">
        <v>41037</v>
      </c>
      <c r="M1893">
        <v>19.05</v>
      </c>
      <c r="O1893" s="1">
        <v>41131</v>
      </c>
      <c r="P1893">
        <v>1.7689999999999999</v>
      </c>
      <c r="Q1893">
        <v>0.46949999999999997</v>
      </c>
      <c r="R1893">
        <v>1.2995000000000001</v>
      </c>
      <c r="T1893" t="s">
        <v>831</v>
      </c>
      <c r="U1893">
        <v>1369.5830000000001</v>
      </c>
      <c r="V1893">
        <v>11.7756938253076</v>
      </c>
      <c r="W1893">
        <v>16.3963</v>
      </c>
      <c r="AB1893" s="1">
        <v>41096</v>
      </c>
      <c r="AC1893">
        <v>15.13</v>
      </c>
    </row>
    <row r="1894" spans="2:29" x14ac:dyDescent="0.45">
      <c r="B1894" s="1">
        <v>41058</v>
      </c>
      <c r="C1894">
        <v>4.9800000000000004</v>
      </c>
      <c r="E1894" s="1">
        <v>41122</v>
      </c>
      <c r="F1894">
        <v>81.935000000000002</v>
      </c>
      <c r="H1894" t="s">
        <v>895</v>
      </c>
      <c r="I1894">
        <v>1.7139</v>
      </c>
      <c r="J1894">
        <v>0.92818251617520398</v>
      </c>
      <c r="L1894" s="1">
        <v>41036</v>
      </c>
      <c r="M1894">
        <v>18.940000000000001</v>
      </c>
      <c r="O1894" s="1">
        <v>41130</v>
      </c>
      <c r="P1894">
        <v>1.7989999999999999</v>
      </c>
      <c r="Q1894">
        <v>0.48</v>
      </c>
      <c r="R1894">
        <v>1.319</v>
      </c>
      <c r="T1894" t="s">
        <v>830</v>
      </c>
      <c r="U1894">
        <v>1369.098</v>
      </c>
      <c r="V1894">
        <v>14.831337005064199</v>
      </c>
      <c r="W1894">
        <v>16.2499</v>
      </c>
      <c r="AB1894" s="1">
        <v>41095</v>
      </c>
      <c r="AC1894">
        <v>15.06</v>
      </c>
    </row>
    <row r="1895" spans="2:29" x14ac:dyDescent="0.45">
      <c r="B1895" s="1">
        <v>41057</v>
      </c>
      <c r="C1895">
        <v>5.29</v>
      </c>
      <c r="E1895" s="1">
        <v>41121</v>
      </c>
      <c r="F1895">
        <v>78.59</v>
      </c>
      <c r="H1895" t="s">
        <v>894</v>
      </c>
      <c r="I1895">
        <v>1.6363000000000001</v>
      </c>
      <c r="J1895">
        <v>0.83444783140309797</v>
      </c>
      <c r="L1895" s="1">
        <v>41033</v>
      </c>
      <c r="M1895">
        <v>19.16</v>
      </c>
      <c r="O1895" s="1">
        <v>41129</v>
      </c>
      <c r="P1895">
        <v>1.7874000000000001</v>
      </c>
      <c r="Q1895">
        <v>0.47</v>
      </c>
      <c r="R1895">
        <v>1.3173999999999999</v>
      </c>
      <c r="T1895" t="s">
        <v>829</v>
      </c>
      <c r="U1895">
        <v>1391.5709999999999</v>
      </c>
      <c r="V1895">
        <v>9.0504203851218694</v>
      </c>
      <c r="W1895">
        <v>14.7949</v>
      </c>
      <c r="AB1895" s="1">
        <v>41094</v>
      </c>
      <c r="AC1895">
        <v>14</v>
      </c>
    </row>
    <row r="1896" spans="2:29" x14ac:dyDescent="0.45">
      <c r="B1896" s="1">
        <v>41054</v>
      </c>
      <c r="C1896">
        <v>4.99</v>
      </c>
      <c r="E1896" s="1">
        <v>41120</v>
      </c>
      <c r="F1896">
        <v>79.224999999999994</v>
      </c>
      <c r="H1896" t="s">
        <v>893</v>
      </c>
      <c r="I1896">
        <v>1.657</v>
      </c>
      <c r="J1896">
        <v>1.14073653838211</v>
      </c>
      <c r="L1896" s="1">
        <v>41032</v>
      </c>
      <c r="M1896">
        <v>17.559999999999999</v>
      </c>
      <c r="O1896" s="1">
        <v>41128</v>
      </c>
      <c r="P1896">
        <v>1.7709999999999999</v>
      </c>
      <c r="Q1896">
        <v>0.46050000000000002</v>
      </c>
      <c r="R1896">
        <v>1.3105</v>
      </c>
      <c r="T1896" t="s">
        <v>828</v>
      </c>
      <c r="U1896">
        <v>1402.3050000000001</v>
      </c>
      <c r="V1896">
        <v>7.1126821837573901</v>
      </c>
      <c r="W1896">
        <v>14.214399999999999</v>
      </c>
      <c r="AB1896" s="1">
        <v>41093</v>
      </c>
      <c r="AC1896">
        <v>14.25</v>
      </c>
    </row>
    <row r="1897" spans="2:29" x14ac:dyDescent="0.45">
      <c r="B1897" s="1">
        <v>41053</v>
      </c>
      <c r="C1897">
        <v>5.08</v>
      </c>
      <c r="E1897" s="1">
        <v>41117</v>
      </c>
      <c r="F1897">
        <v>79.040000000000006</v>
      </c>
      <c r="H1897" t="s">
        <v>892</v>
      </c>
      <c r="I1897">
        <v>1.589</v>
      </c>
      <c r="J1897">
        <v>1.05117867177754</v>
      </c>
      <c r="L1897" s="1">
        <v>41031</v>
      </c>
      <c r="M1897">
        <v>16.88</v>
      </c>
      <c r="O1897" s="1">
        <v>41127</v>
      </c>
      <c r="P1897">
        <v>1.7090000000000001</v>
      </c>
      <c r="Q1897">
        <v>0.436</v>
      </c>
      <c r="R1897">
        <v>1.2729999999999999</v>
      </c>
      <c r="T1897" t="s">
        <v>827</v>
      </c>
      <c r="U1897">
        <v>1405.8240000000001</v>
      </c>
      <c r="V1897">
        <v>7.6657279987195803</v>
      </c>
      <c r="W1897">
        <v>13.7127</v>
      </c>
      <c r="AB1897" s="1">
        <v>41092</v>
      </c>
      <c r="AC1897">
        <v>15</v>
      </c>
    </row>
    <row r="1898" spans="2:29" x14ac:dyDescent="0.45">
      <c r="B1898" s="1">
        <v>41052</v>
      </c>
      <c r="C1898">
        <v>5.17</v>
      </c>
      <c r="E1898" s="1">
        <v>41116</v>
      </c>
      <c r="F1898">
        <v>75.144999999999996</v>
      </c>
      <c r="H1898" t="s">
        <v>891</v>
      </c>
      <c r="I1898">
        <v>1.621</v>
      </c>
      <c r="J1898">
        <v>0.94868567853987495</v>
      </c>
      <c r="L1898" s="1">
        <v>41030</v>
      </c>
      <c r="M1898">
        <v>16.600000000000001</v>
      </c>
      <c r="O1898" s="1">
        <v>41124</v>
      </c>
      <c r="P1898">
        <v>1.7139</v>
      </c>
      <c r="Q1898">
        <v>0.4471</v>
      </c>
      <c r="R1898">
        <v>1.2667999999999999</v>
      </c>
      <c r="T1898" t="s">
        <v>826</v>
      </c>
      <c r="U1898">
        <v>1397.912</v>
      </c>
      <c r="V1898">
        <v>11.8203617600438</v>
      </c>
      <c r="W1898">
        <v>14.5037</v>
      </c>
      <c r="AB1898" s="1">
        <v>41089</v>
      </c>
      <c r="AC1898">
        <v>12.75</v>
      </c>
    </row>
    <row r="1899" spans="2:29" x14ac:dyDescent="0.45">
      <c r="B1899" s="1">
        <v>41051</v>
      </c>
      <c r="C1899">
        <v>4.95</v>
      </c>
      <c r="E1899" s="1">
        <v>41115</v>
      </c>
      <c r="F1899">
        <v>75.435000000000002</v>
      </c>
      <c r="H1899" t="s">
        <v>890</v>
      </c>
      <c r="I1899">
        <v>1.6679999999999999</v>
      </c>
      <c r="J1899">
        <v>0.86243135958753103</v>
      </c>
      <c r="L1899" s="1">
        <v>41029</v>
      </c>
      <c r="M1899">
        <v>17.149999999999999</v>
      </c>
      <c r="O1899" s="1">
        <v>41123</v>
      </c>
      <c r="P1899">
        <v>1.6363000000000001</v>
      </c>
      <c r="Q1899">
        <v>0.437</v>
      </c>
      <c r="R1899">
        <v>1.1993</v>
      </c>
      <c r="T1899" t="s">
        <v>825</v>
      </c>
      <c r="U1899">
        <v>1403.3579999999999</v>
      </c>
      <c r="V1899">
        <v>8.0346831301578305</v>
      </c>
      <c r="W1899">
        <v>13.519399999999999</v>
      </c>
      <c r="AB1899" s="1">
        <v>41088</v>
      </c>
      <c r="AC1899">
        <v>13.5</v>
      </c>
    </row>
    <row r="1900" spans="2:29" x14ac:dyDescent="0.45">
      <c r="B1900" s="1">
        <v>41050</v>
      </c>
      <c r="C1900">
        <v>5.0599999999999996</v>
      </c>
      <c r="E1900" s="1">
        <v>41114</v>
      </c>
      <c r="F1900">
        <v>74.875</v>
      </c>
      <c r="H1900" t="s">
        <v>889</v>
      </c>
      <c r="I1900">
        <v>1.5737000000000001</v>
      </c>
      <c r="J1900">
        <v>0.52434683178217101</v>
      </c>
      <c r="L1900" s="1">
        <v>41026</v>
      </c>
      <c r="M1900">
        <v>16.32</v>
      </c>
      <c r="O1900" s="1">
        <v>41122</v>
      </c>
      <c r="P1900">
        <v>1.657</v>
      </c>
      <c r="Q1900">
        <v>0.434</v>
      </c>
      <c r="R1900">
        <v>1.2230000000000001</v>
      </c>
      <c r="T1900" t="s">
        <v>824</v>
      </c>
      <c r="U1900">
        <v>1399.98</v>
      </c>
      <c r="V1900">
        <v>14.8130972486316</v>
      </c>
      <c r="W1900">
        <v>13.5945</v>
      </c>
      <c r="AB1900" s="1">
        <v>41087</v>
      </c>
      <c r="AC1900">
        <v>13.31</v>
      </c>
    </row>
    <row r="1901" spans="2:29" x14ac:dyDescent="0.45">
      <c r="B1901" s="1">
        <v>41047</v>
      </c>
      <c r="C1901">
        <v>5</v>
      </c>
      <c r="E1901" s="1">
        <v>41113</v>
      </c>
      <c r="F1901">
        <v>74.775000000000006</v>
      </c>
      <c r="H1901" t="s">
        <v>888</v>
      </c>
      <c r="I1901">
        <v>1.538</v>
      </c>
      <c r="J1901">
        <v>0.37020543846176401</v>
      </c>
      <c r="L1901" s="1">
        <v>41025</v>
      </c>
      <c r="M1901">
        <v>16.239999999999998</v>
      </c>
      <c r="O1901" s="1">
        <v>41121</v>
      </c>
      <c r="P1901">
        <v>1.589</v>
      </c>
      <c r="Q1901">
        <v>0.41420000000000001</v>
      </c>
      <c r="R1901">
        <v>1.1748000000000001</v>
      </c>
      <c r="T1901" t="s">
        <v>823</v>
      </c>
      <c r="U1901">
        <v>1390.693</v>
      </c>
      <c r="V1901">
        <v>14.5739000470137</v>
      </c>
      <c r="W1901">
        <v>14.340199999999999</v>
      </c>
      <c r="AB1901" s="1">
        <v>41086</v>
      </c>
      <c r="AC1901">
        <v>13.5</v>
      </c>
    </row>
    <row r="1902" spans="2:29" x14ac:dyDescent="0.45">
      <c r="B1902" s="1">
        <v>41046</v>
      </c>
      <c r="C1902">
        <v>4.9000000000000004</v>
      </c>
      <c r="E1902" s="1">
        <v>41110</v>
      </c>
      <c r="F1902">
        <v>72.849999999999994</v>
      </c>
      <c r="H1902" t="s">
        <v>887</v>
      </c>
      <c r="I1902">
        <v>1.5305</v>
      </c>
      <c r="J1902">
        <v>0.35571615556976599</v>
      </c>
      <c r="L1902" s="1">
        <v>41024</v>
      </c>
      <c r="M1902">
        <v>16.82</v>
      </c>
      <c r="O1902" s="1">
        <v>41120</v>
      </c>
      <c r="P1902">
        <v>1.621</v>
      </c>
      <c r="Q1902">
        <v>0.41799999999999998</v>
      </c>
      <c r="R1902">
        <v>1.2030000000000001</v>
      </c>
      <c r="T1902" t="s">
        <v>822</v>
      </c>
      <c r="U1902">
        <v>1371.971</v>
      </c>
      <c r="V1902">
        <v>9.2514872370246692</v>
      </c>
      <c r="W1902">
        <v>15.9514</v>
      </c>
      <c r="AB1902" s="1">
        <v>41085</v>
      </c>
      <c r="AC1902">
        <v>13.75</v>
      </c>
    </row>
    <row r="1903" spans="2:29" x14ac:dyDescent="0.45">
      <c r="B1903" s="1">
        <v>41045</v>
      </c>
      <c r="C1903">
        <v>4.93</v>
      </c>
      <c r="E1903" s="1">
        <v>41109</v>
      </c>
      <c r="F1903">
        <v>74</v>
      </c>
      <c r="H1903" t="s">
        <v>886</v>
      </c>
      <c r="I1903">
        <v>1.5634999999999999</v>
      </c>
      <c r="J1903">
        <v>0.34681080336883102</v>
      </c>
      <c r="L1903" s="1">
        <v>41023</v>
      </c>
      <c r="M1903">
        <v>18.100000000000001</v>
      </c>
      <c r="O1903" s="1">
        <v>41117</v>
      </c>
      <c r="P1903">
        <v>1.6679999999999999</v>
      </c>
      <c r="Q1903">
        <v>0.4425</v>
      </c>
      <c r="R1903">
        <v>1.2255</v>
      </c>
      <c r="T1903" t="s">
        <v>821</v>
      </c>
      <c r="U1903">
        <v>1366.943</v>
      </c>
      <c r="V1903">
        <v>6.57502123694199</v>
      </c>
      <c r="W1903">
        <v>16.3704</v>
      </c>
      <c r="AB1903" s="1">
        <v>41082</v>
      </c>
      <c r="AC1903">
        <v>13.5</v>
      </c>
    </row>
    <row r="1904" spans="2:29" x14ac:dyDescent="0.45">
      <c r="B1904" s="1">
        <v>41044</v>
      </c>
      <c r="C1904">
        <v>4.9000000000000004</v>
      </c>
      <c r="E1904" s="1">
        <v>41108</v>
      </c>
      <c r="F1904">
        <v>75.83</v>
      </c>
      <c r="H1904" t="s">
        <v>885</v>
      </c>
      <c r="I1904">
        <v>1.5925</v>
      </c>
      <c r="J1904">
        <v>0.578599804124866</v>
      </c>
      <c r="L1904" s="1">
        <v>41022</v>
      </c>
      <c r="M1904">
        <v>18.97</v>
      </c>
      <c r="O1904" s="1">
        <v>41116</v>
      </c>
      <c r="P1904">
        <v>1.5737000000000001</v>
      </c>
      <c r="Q1904">
        <v>0.442</v>
      </c>
      <c r="R1904">
        <v>1.1316999999999999</v>
      </c>
      <c r="T1904" t="s">
        <v>820</v>
      </c>
      <c r="U1904">
        <v>1378.5329999999999</v>
      </c>
      <c r="V1904">
        <v>15.5463558139085</v>
      </c>
      <c r="W1904">
        <v>15.039400000000001</v>
      </c>
      <c r="AB1904" s="1">
        <v>41081</v>
      </c>
      <c r="AC1904">
        <v>16</v>
      </c>
    </row>
    <row r="1905" spans="2:29" x14ac:dyDescent="0.45">
      <c r="B1905" s="1">
        <v>41043</v>
      </c>
      <c r="C1905">
        <v>5.14</v>
      </c>
      <c r="E1905" s="1">
        <v>41107</v>
      </c>
      <c r="F1905">
        <v>76.63</v>
      </c>
      <c r="H1905" t="s">
        <v>884</v>
      </c>
      <c r="I1905">
        <v>1.6386000000000001</v>
      </c>
      <c r="J1905">
        <v>0.393337937826156</v>
      </c>
      <c r="L1905" s="1">
        <v>41019</v>
      </c>
      <c r="M1905">
        <v>17.440000000000001</v>
      </c>
      <c r="O1905" s="1">
        <v>41115</v>
      </c>
      <c r="P1905">
        <v>1.538</v>
      </c>
      <c r="Q1905">
        <v>0.4345</v>
      </c>
      <c r="R1905">
        <v>1.1034999999999999</v>
      </c>
      <c r="T1905" t="s">
        <v>819</v>
      </c>
      <c r="U1905">
        <v>1376.92</v>
      </c>
      <c r="V1905">
        <v>15.6477357437543</v>
      </c>
      <c r="W1905">
        <v>16.019600000000001</v>
      </c>
      <c r="AB1905" s="1">
        <v>41080</v>
      </c>
      <c r="AC1905">
        <v>14.94</v>
      </c>
    </row>
    <row r="1906" spans="2:29" x14ac:dyDescent="0.45">
      <c r="B1906" s="1">
        <v>41040</v>
      </c>
      <c r="C1906">
        <v>4.71</v>
      </c>
      <c r="E1906" s="1">
        <v>41106</v>
      </c>
      <c r="F1906">
        <v>74.95</v>
      </c>
      <c r="H1906" t="s">
        <v>883</v>
      </c>
      <c r="I1906">
        <v>1.633</v>
      </c>
      <c r="J1906">
        <v>0.41111585958218599</v>
      </c>
      <c r="L1906" s="1">
        <v>41018</v>
      </c>
      <c r="M1906">
        <v>18.36</v>
      </c>
      <c r="O1906" s="1">
        <v>41114</v>
      </c>
      <c r="P1906">
        <v>1.5305</v>
      </c>
      <c r="Q1906">
        <v>0.4405</v>
      </c>
      <c r="R1906">
        <v>1.0900000000000001</v>
      </c>
      <c r="T1906" t="s">
        <v>818</v>
      </c>
      <c r="U1906">
        <v>1385.1420000000001</v>
      </c>
      <c r="V1906">
        <v>18.842704399162301</v>
      </c>
      <c r="W1906">
        <v>15.379200000000001</v>
      </c>
      <c r="AB1906" s="1">
        <v>41079</v>
      </c>
      <c r="AC1906">
        <v>15.56</v>
      </c>
    </row>
    <row r="1907" spans="2:29" x14ac:dyDescent="0.45">
      <c r="B1907" s="1">
        <v>41039</v>
      </c>
      <c r="C1907">
        <v>4.3600000000000003</v>
      </c>
      <c r="E1907" s="1">
        <v>41103</v>
      </c>
      <c r="F1907">
        <v>72.8</v>
      </c>
      <c r="H1907" t="s">
        <v>882</v>
      </c>
      <c r="I1907">
        <v>1.6555</v>
      </c>
      <c r="J1907">
        <v>0.58971709318960797</v>
      </c>
      <c r="L1907" s="1">
        <v>41017</v>
      </c>
      <c r="M1907">
        <v>18.64</v>
      </c>
      <c r="O1907" s="1">
        <v>41113</v>
      </c>
      <c r="P1907">
        <v>1.5634999999999999</v>
      </c>
      <c r="Q1907">
        <v>0.44800000000000001</v>
      </c>
      <c r="R1907">
        <v>1.1154999999999999</v>
      </c>
      <c r="T1907" t="s">
        <v>817</v>
      </c>
      <c r="U1907">
        <v>1390.78</v>
      </c>
      <c r="V1907">
        <v>21.172173733732699</v>
      </c>
      <c r="W1907">
        <v>15.4643</v>
      </c>
      <c r="AB1907" s="1">
        <v>41078</v>
      </c>
      <c r="AC1907">
        <v>15.5</v>
      </c>
    </row>
    <row r="1908" spans="2:29" x14ac:dyDescent="0.45">
      <c r="B1908" s="1">
        <v>41038</v>
      </c>
      <c r="C1908">
        <v>4.53</v>
      </c>
      <c r="E1908" s="1">
        <v>41102</v>
      </c>
      <c r="F1908">
        <v>73.819999999999993</v>
      </c>
      <c r="H1908" t="s">
        <v>881</v>
      </c>
      <c r="I1908">
        <v>1.6185</v>
      </c>
      <c r="J1908">
        <v>0.47676514134320003</v>
      </c>
      <c r="L1908" s="1">
        <v>41016</v>
      </c>
      <c r="M1908">
        <v>18.46</v>
      </c>
      <c r="O1908" s="1">
        <v>41110</v>
      </c>
      <c r="P1908">
        <v>1.5925</v>
      </c>
      <c r="Q1908">
        <v>0.44350000000000001</v>
      </c>
      <c r="R1908">
        <v>1.149</v>
      </c>
      <c r="T1908" t="s">
        <v>816</v>
      </c>
      <c r="U1908">
        <v>1369.569</v>
      </c>
      <c r="V1908">
        <v>18.2385149328213</v>
      </c>
      <c r="W1908">
        <v>17.194099999999999</v>
      </c>
      <c r="AB1908" s="1">
        <v>41075</v>
      </c>
      <c r="AC1908">
        <v>15</v>
      </c>
    </row>
    <row r="1909" spans="2:29" x14ac:dyDescent="0.45">
      <c r="B1909" s="1">
        <v>41037</v>
      </c>
      <c r="C1909">
        <v>4.4400000000000004</v>
      </c>
      <c r="E1909" s="1">
        <v>41101</v>
      </c>
      <c r="F1909">
        <v>75.03</v>
      </c>
      <c r="H1909" t="s">
        <v>880</v>
      </c>
      <c r="I1909">
        <v>1.6160000000000001</v>
      </c>
      <c r="J1909">
        <v>0.47457305373707798</v>
      </c>
      <c r="L1909" s="1">
        <v>41015</v>
      </c>
      <c r="M1909">
        <v>19.55</v>
      </c>
      <c r="O1909" s="1">
        <v>41109</v>
      </c>
      <c r="P1909">
        <v>1.6386000000000001</v>
      </c>
      <c r="Q1909">
        <v>0.44600000000000001</v>
      </c>
      <c r="R1909">
        <v>1.1926000000000001</v>
      </c>
      <c r="T1909" t="s">
        <v>815</v>
      </c>
      <c r="U1909">
        <v>1370.261</v>
      </c>
      <c r="V1909">
        <v>24.235372837609301</v>
      </c>
      <c r="W1909">
        <v>16.483000000000001</v>
      </c>
      <c r="AB1909" s="1">
        <v>41074</v>
      </c>
      <c r="AC1909">
        <v>15.75</v>
      </c>
    </row>
    <row r="1910" spans="2:29" x14ac:dyDescent="0.45">
      <c r="B1910" s="1">
        <v>41036</v>
      </c>
      <c r="C1910">
        <v>4.38</v>
      </c>
      <c r="E1910" s="1">
        <v>41100</v>
      </c>
      <c r="F1910">
        <v>75.489999999999995</v>
      </c>
      <c r="H1910" t="s">
        <v>879</v>
      </c>
      <c r="I1910">
        <v>1.5954999999999999</v>
      </c>
      <c r="J1910">
        <v>0.429266331469559</v>
      </c>
      <c r="L1910" s="1">
        <v>41012</v>
      </c>
      <c r="M1910">
        <v>19.55</v>
      </c>
      <c r="O1910" s="1">
        <v>41108</v>
      </c>
      <c r="P1910">
        <v>1.633</v>
      </c>
      <c r="Q1910">
        <v>0.46079999999999999</v>
      </c>
      <c r="R1910">
        <v>1.1721999999999999</v>
      </c>
      <c r="T1910" t="s">
        <v>814</v>
      </c>
      <c r="U1910">
        <v>1387.5650000000001</v>
      </c>
      <c r="V1910">
        <v>23.831620507170101</v>
      </c>
      <c r="W1910">
        <v>15.7936</v>
      </c>
      <c r="AB1910" s="1">
        <v>41073</v>
      </c>
      <c r="AC1910">
        <v>16.5</v>
      </c>
    </row>
    <row r="1911" spans="2:29" x14ac:dyDescent="0.45">
      <c r="B1911" s="1">
        <v>41033</v>
      </c>
      <c r="C1911">
        <v>4.3899999999999997</v>
      </c>
      <c r="E1911" s="1">
        <v>41099</v>
      </c>
      <c r="F1911">
        <v>74.974999999999994</v>
      </c>
      <c r="H1911" t="s">
        <v>878</v>
      </c>
      <c r="I1911">
        <v>1.643</v>
      </c>
      <c r="J1911">
        <v>0.42106165423446801</v>
      </c>
      <c r="L1911" s="1">
        <v>41011</v>
      </c>
      <c r="M1911">
        <v>17.2</v>
      </c>
      <c r="O1911" s="1">
        <v>41107</v>
      </c>
      <c r="P1911">
        <v>1.6555</v>
      </c>
      <c r="Q1911">
        <v>0.47549999999999998</v>
      </c>
      <c r="R1911">
        <v>1.18</v>
      </c>
      <c r="T1911" t="s">
        <v>813</v>
      </c>
      <c r="U1911">
        <v>1368.7049999999999</v>
      </c>
      <c r="V1911">
        <v>17.7414207494385</v>
      </c>
      <c r="W1911">
        <v>17.458600000000001</v>
      </c>
      <c r="AB1911" s="1">
        <v>41072</v>
      </c>
      <c r="AC1911">
        <v>16.63</v>
      </c>
    </row>
    <row r="1912" spans="2:29" x14ac:dyDescent="0.45">
      <c r="B1912" s="1">
        <v>41032</v>
      </c>
      <c r="C1912">
        <v>4.76</v>
      </c>
      <c r="E1912" s="1">
        <v>41096</v>
      </c>
      <c r="F1912">
        <v>75.83</v>
      </c>
      <c r="H1912" t="s">
        <v>877</v>
      </c>
      <c r="I1912">
        <v>1.6375</v>
      </c>
      <c r="J1912">
        <v>0.27243274399381501</v>
      </c>
      <c r="L1912" s="1">
        <v>41010</v>
      </c>
      <c r="M1912">
        <v>20.02</v>
      </c>
      <c r="O1912" s="1">
        <v>41106</v>
      </c>
      <c r="P1912">
        <v>1.6185</v>
      </c>
      <c r="Q1912">
        <v>0.46400000000000002</v>
      </c>
      <c r="R1912">
        <v>1.1545000000000001</v>
      </c>
      <c r="T1912" t="s">
        <v>812</v>
      </c>
      <c r="U1912">
        <v>1358.5940000000001</v>
      </c>
      <c r="V1912">
        <v>11.099691227240699</v>
      </c>
      <c r="W1912">
        <v>17.913599999999999</v>
      </c>
      <c r="AB1912" s="1">
        <v>41071</v>
      </c>
      <c r="AC1912">
        <v>18.88</v>
      </c>
    </row>
    <row r="1913" spans="2:29" x14ac:dyDescent="0.45">
      <c r="B1913" s="1">
        <v>41031</v>
      </c>
      <c r="C1913">
        <v>4.82</v>
      </c>
      <c r="E1913" s="1">
        <v>41095</v>
      </c>
      <c r="F1913">
        <v>79.665000000000006</v>
      </c>
      <c r="H1913" t="s">
        <v>876</v>
      </c>
      <c r="I1913">
        <v>1.6525000000000001</v>
      </c>
      <c r="J1913">
        <v>0.36417466047671898</v>
      </c>
      <c r="L1913" s="1">
        <v>41009</v>
      </c>
      <c r="M1913">
        <v>20.39</v>
      </c>
      <c r="O1913" s="1">
        <v>41103</v>
      </c>
      <c r="P1913">
        <v>1.6160000000000001</v>
      </c>
      <c r="Q1913">
        <v>0.47020000000000001</v>
      </c>
      <c r="R1913">
        <v>1.1457999999999999</v>
      </c>
      <c r="T1913" t="s">
        <v>811</v>
      </c>
      <c r="U1913">
        <v>1382.202</v>
      </c>
      <c r="V1913">
        <v>8.2799526763884703</v>
      </c>
      <c r="W1913">
        <v>15.217000000000001</v>
      </c>
      <c r="AB1913" s="1">
        <v>41068</v>
      </c>
      <c r="AC1913">
        <v>19.13</v>
      </c>
    </row>
    <row r="1914" spans="2:29" x14ac:dyDescent="0.45">
      <c r="B1914" s="1">
        <v>41030</v>
      </c>
      <c r="C1914">
        <v>4.9400000000000004</v>
      </c>
      <c r="E1914" s="1">
        <v>41094</v>
      </c>
      <c r="F1914">
        <v>79.3</v>
      </c>
      <c r="H1914" t="s">
        <v>875</v>
      </c>
      <c r="I1914">
        <v>1.702</v>
      </c>
      <c r="J1914">
        <v>0.529191065054327</v>
      </c>
      <c r="L1914" s="1">
        <v>41008</v>
      </c>
      <c r="M1914">
        <v>18.809999999999999</v>
      </c>
      <c r="O1914" s="1">
        <v>41102</v>
      </c>
      <c r="P1914">
        <v>1.5954999999999999</v>
      </c>
      <c r="Q1914">
        <v>0.48049999999999998</v>
      </c>
      <c r="R1914">
        <v>1.115</v>
      </c>
      <c r="T1914" t="s">
        <v>809</v>
      </c>
      <c r="U1914">
        <v>1398.0840000000001</v>
      </c>
      <c r="V1914">
        <v>11.916338202964299</v>
      </c>
      <c r="W1914">
        <v>13.9947</v>
      </c>
      <c r="AB1914" s="1">
        <v>41067</v>
      </c>
      <c r="AC1914">
        <v>18.309999999999999</v>
      </c>
    </row>
    <row r="1915" spans="2:29" x14ac:dyDescent="0.45">
      <c r="B1915" s="1">
        <v>41029</v>
      </c>
      <c r="C1915">
        <v>4.7699999999999996</v>
      </c>
      <c r="E1915" s="1">
        <v>41093</v>
      </c>
      <c r="F1915">
        <v>79.25</v>
      </c>
      <c r="H1915" t="s">
        <v>874</v>
      </c>
      <c r="I1915">
        <v>1.7475000000000001</v>
      </c>
      <c r="J1915">
        <v>0.470597421724059</v>
      </c>
      <c r="L1915" s="1">
        <v>41004</v>
      </c>
      <c r="M1915">
        <v>16.7</v>
      </c>
      <c r="O1915" s="1">
        <v>41101</v>
      </c>
      <c r="P1915">
        <v>1.643</v>
      </c>
      <c r="Q1915">
        <v>0.5</v>
      </c>
      <c r="R1915">
        <v>1.143</v>
      </c>
      <c r="T1915" t="s">
        <v>808</v>
      </c>
      <c r="U1915">
        <v>1398.9590000000001</v>
      </c>
      <c r="V1915">
        <v>12.7781971979096</v>
      </c>
      <c r="W1915">
        <v>13.6464</v>
      </c>
      <c r="AB1915" s="1">
        <v>41066</v>
      </c>
      <c r="AC1915">
        <v>16.809999999999999</v>
      </c>
    </row>
    <row r="1916" spans="2:29" x14ac:dyDescent="0.45">
      <c r="B1916" s="1">
        <v>41026</v>
      </c>
      <c r="C1916">
        <v>4.78</v>
      </c>
      <c r="E1916" s="1">
        <v>41092</v>
      </c>
      <c r="F1916">
        <v>80.66</v>
      </c>
      <c r="H1916" t="s">
        <v>873</v>
      </c>
      <c r="I1916">
        <v>1.7703</v>
      </c>
      <c r="J1916">
        <v>0.66388943607601703</v>
      </c>
      <c r="L1916" s="1">
        <v>41003</v>
      </c>
      <c r="M1916">
        <v>16.440000000000001</v>
      </c>
      <c r="O1916" s="1">
        <v>41100</v>
      </c>
      <c r="P1916">
        <v>1.6375</v>
      </c>
      <c r="Q1916">
        <v>0.52300000000000002</v>
      </c>
      <c r="R1916">
        <v>1.1145</v>
      </c>
      <c r="T1916" t="s">
        <v>807</v>
      </c>
      <c r="U1916">
        <v>1413.3810000000001</v>
      </c>
      <c r="V1916">
        <v>8.3502069337517</v>
      </c>
      <c r="W1916">
        <v>13.357699999999999</v>
      </c>
      <c r="AB1916" s="1">
        <v>41065</v>
      </c>
      <c r="AC1916">
        <v>19.5</v>
      </c>
    </row>
    <row r="1917" spans="2:29" x14ac:dyDescent="0.45">
      <c r="B1917" s="1">
        <v>41025</v>
      </c>
      <c r="C1917">
        <v>4.8</v>
      </c>
      <c r="E1917" s="1">
        <v>41089</v>
      </c>
      <c r="F1917">
        <v>80.55</v>
      </c>
      <c r="H1917" t="s">
        <v>872</v>
      </c>
      <c r="I1917">
        <v>1.7709999999999999</v>
      </c>
      <c r="J1917">
        <v>0.793995959267635</v>
      </c>
      <c r="L1917" s="1">
        <v>41002</v>
      </c>
      <c r="M1917">
        <v>15.66</v>
      </c>
      <c r="O1917" s="1">
        <v>41099</v>
      </c>
      <c r="P1917">
        <v>1.6525000000000001</v>
      </c>
      <c r="Q1917">
        <v>0.52039999999999997</v>
      </c>
      <c r="R1917">
        <v>1.1321000000000001</v>
      </c>
      <c r="T1917" t="s">
        <v>806</v>
      </c>
      <c r="U1917">
        <v>1419.0440000000001</v>
      </c>
      <c r="V1917">
        <v>8.8991879397108296</v>
      </c>
      <c r="W1917">
        <v>12.637</v>
      </c>
      <c r="AB1917" s="1">
        <v>41064</v>
      </c>
      <c r="AC1917">
        <v>21.25</v>
      </c>
    </row>
    <row r="1918" spans="2:29" x14ac:dyDescent="0.45">
      <c r="B1918" s="1">
        <v>41024</v>
      </c>
      <c r="C1918">
        <v>4.9800000000000004</v>
      </c>
      <c r="E1918" s="1">
        <v>41088</v>
      </c>
      <c r="F1918">
        <v>78.8</v>
      </c>
      <c r="H1918" t="s">
        <v>871</v>
      </c>
      <c r="I1918">
        <v>1.7395</v>
      </c>
      <c r="J1918">
        <v>0.74098245593266199</v>
      </c>
      <c r="L1918" s="1">
        <v>41001</v>
      </c>
      <c r="M1918">
        <v>15.64</v>
      </c>
      <c r="O1918" s="1">
        <v>41096</v>
      </c>
      <c r="P1918">
        <v>1.702</v>
      </c>
      <c r="Q1918">
        <v>0.52149999999999996</v>
      </c>
      <c r="R1918">
        <v>1.1805000000000001</v>
      </c>
      <c r="T1918" t="s">
        <v>805</v>
      </c>
      <c r="U1918">
        <v>1408.4680000000001</v>
      </c>
      <c r="V1918">
        <v>5.9322166700132799</v>
      </c>
      <c r="W1918">
        <v>12.757300000000001</v>
      </c>
      <c r="AB1918" s="1">
        <v>41061</v>
      </c>
      <c r="AC1918">
        <v>21.88</v>
      </c>
    </row>
    <row r="1919" spans="2:29" x14ac:dyDescent="0.45">
      <c r="B1919" s="1">
        <v>41023</v>
      </c>
      <c r="C1919">
        <v>5.0199999999999996</v>
      </c>
      <c r="E1919" s="1">
        <v>41087</v>
      </c>
      <c r="F1919">
        <v>79.64</v>
      </c>
      <c r="H1919" t="s">
        <v>870</v>
      </c>
      <c r="I1919">
        <v>1.7745</v>
      </c>
      <c r="J1919">
        <v>0.686476510887299</v>
      </c>
      <c r="L1919" s="1">
        <v>40998</v>
      </c>
      <c r="M1919">
        <v>15.5</v>
      </c>
      <c r="O1919" s="1">
        <v>41095</v>
      </c>
      <c r="P1919">
        <v>1.7475000000000001</v>
      </c>
      <c r="Q1919">
        <v>0.53349999999999997</v>
      </c>
      <c r="R1919">
        <v>1.214</v>
      </c>
      <c r="T1919" t="s">
        <v>804</v>
      </c>
      <c r="U1919">
        <v>1403.277</v>
      </c>
      <c r="V1919">
        <v>13.823125576658001</v>
      </c>
      <c r="W1919">
        <v>13.0228</v>
      </c>
      <c r="AB1919" s="1">
        <v>41060</v>
      </c>
      <c r="AC1919">
        <v>17.88</v>
      </c>
    </row>
    <row r="1920" spans="2:29" x14ac:dyDescent="0.45">
      <c r="B1920" s="1">
        <v>41022</v>
      </c>
      <c r="C1920">
        <v>5.03</v>
      </c>
      <c r="E1920" s="1">
        <v>41086</v>
      </c>
      <c r="F1920">
        <v>81.37</v>
      </c>
      <c r="H1920" t="s">
        <v>869</v>
      </c>
      <c r="I1920">
        <v>1.714</v>
      </c>
      <c r="J1920">
        <v>0.63151087348780799</v>
      </c>
      <c r="L1920" s="1">
        <v>40997</v>
      </c>
      <c r="M1920">
        <v>15.48</v>
      </c>
      <c r="O1920" s="1">
        <v>41094</v>
      </c>
      <c r="P1920">
        <v>1.7703</v>
      </c>
      <c r="Q1920">
        <v>0.52700000000000002</v>
      </c>
      <c r="R1920">
        <v>1.2433000000000001</v>
      </c>
      <c r="T1920" t="s">
        <v>803</v>
      </c>
      <c r="U1920">
        <v>1405.5419999999999</v>
      </c>
      <c r="V1920">
        <v>13.5403849533147</v>
      </c>
      <c r="W1920">
        <v>13.485799999999999</v>
      </c>
      <c r="AB1920" s="1">
        <v>41059</v>
      </c>
      <c r="AC1920">
        <v>16.25</v>
      </c>
    </row>
    <row r="1921" spans="2:29" x14ac:dyDescent="0.45">
      <c r="B1921" s="1">
        <v>41019</v>
      </c>
      <c r="C1921">
        <v>5.01</v>
      </c>
      <c r="E1921" s="1">
        <v>41085</v>
      </c>
      <c r="F1921">
        <v>81.8</v>
      </c>
      <c r="H1921" t="s">
        <v>868</v>
      </c>
      <c r="I1921">
        <v>1.7524999999999999</v>
      </c>
      <c r="J1921">
        <v>0.74094853622457102</v>
      </c>
      <c r="L1921" s="1">
        <v>40996</v>
      </c>
      <c r="M1921">
        <v>15.47</v>
      </c>
      <c r="O1921" s="1">
        <v>41093</v>
      </c>
      <c r="P1921">
        <v>1.7709999999999999</v>
      </c>
      <c r="Q1921">
        <v>0.5383</v>
      </c>
      <c r="R1921">
        <v>1.2326999999999999</v>
      </c>
      <c r="T1921" t="s">
        <v>802</v>
      </c>
      <c r="U1921">
        <v>1412.5160000000001</v>
      </c>
      <c r="V1921">
        <v>14.6743856126386</v>
      </c>
      <c r="W1921">
        <v>12.712400000000001</v>
      </c>
      <c r="AB1921" s="1">
        <v>41058</v>
      </c>
      <c r="AC1921">
        <v>14.75</v>
      </c>
    </row>
    <row r="1922" spans="2:29" x14ac:dyDescent="0.45">
      <c r="B1922" s="1">
        <v>41018</v>
      </c>
      <c r="C1922">
        <v>5.15</v>
      </c>
      <c r="E1922" s="1">
        <v>41082</v>
      </c>
      <c r="F1922">
        <v>83.46</v>
      </c>
      <c r="H1922" t="s">
        <v>867</v>
      </c>
      <c r="I1922">
        <v>1.7625</v>
      </c>
      <c r="J1922">
        <v>0.76788409498656396</v>
      </c>
      <c r="L1922" s="1">
        <v>40995</v>
      </c>
      <c r="M1922">
        <v>15.59</v>
      </c>
      <c r="O1922" s="1">
        <v>41092</v>
      </c>
      <c r="P1922">
        <v>1.7395</v>
      </c>
      <c r="Q1922">
        <v>0.54600000000000004</v>
      </c>
      <c r="R1922">
        <v>1.1935</v>
      </c>
      <c r="T1922" t="s">
        <v>801</v>
      </c>
      <c r="U1922">
        <v>1416.5119999999999</v>
      </c>
      <c r="V1922">
        <v>14.436323478163899</v>
      </c>
      <c r="W1922">
        <v>12.0657</v>
      </c>
      <c r="AB1922" s="1">
        <v>41057</v>
      </c>
      <c r="AC1922">
        <v>15</v>
      </c>
    </row>
    <row r="1923" spans="2:29" x14ac:dyDescent="0.45">
      <c r="B1923" s="1">
        <v>41017</v>
      </c>
      <c r="C1923">
        <v>5.21</v>
      </c>
      <c r="E1923" s="1">
        <v>41081</v>
      </c>
      <c r="F1923">
        <v>84.15</v>
      </c>
      <c r="H1923" t="s">
        <v>866</v>
      </c>
      <c r="I1923">
        <v>1.7404999999999999</v>
      </c>
      <c r="J1923">
        <v>0.80870018136101196</v>
      </c>
      <c r="L1923" s="1">
        <v>40994</v>
      </c>
      <c r="M1923">
        <v>14.26</v>
      </c>
      <c r="O1923" s="1">
        <v>41089</v>
      </c>
      <c r="P1923">
        <v>1.7745</v>
      </c>
      <c r="Q1923">
        <v>0.54700000000000004</v>
      </c>
      <c r="R1923">
        <v>1.2275</v>
      </c>
      <c r="T1923" t="s">
        <v>800</v>
      </c>
      <c r="U1923">
        <v>1397.1079999999999</v>
      </c>
      <c r="V1923">
        <v>6.8508139590694999</v>
      </c>
      <c r="W1923">
        <v>12.455500000000001</v>
      </c>
      <c r="AB1923" s="1">
        <v>41054</v>
      </c>
      <c r="AC1923">
        <v>15</v>
      </c>
    </row>
    <row r="1924" spans="2:29" x14ac:dyDescent="0.45">
      <c r="B1924" s="1">
        <v>41016</v>
      </c>
      <c r="C1924">
        <v>5.32</v>
      </c>
      <c r="E1924" s="1">
        <v>41080</v>
      </c>
      <c r="F1924">
        <v>86.71</v>
      </c>
      <c r="H1924" t="s">
        <v>865</v>
      </c>
      <c r="I1924">
        <v>1.8101</v>
      </c>
      <c r="J1924">
        <v>0.55508083495409299</v>
      </c>
      <c r="L1924" s="1">
        <v>40991</v>
      </c>
      <c r="M1924">
        <v>14.82</v>
      </c>
      <c r="O1924" s="1">
        <v>41088</v>
      </c>
      <c r="P1924">
        <v>1.714</v>
      </c>
      <c r="Q1924">
        <v>0.55149999999999999</v>
      </c>
      <c r="R1924">
        <v>1.1625000000000001</v>
      </c>
      <c r="T1924" t="s">
        <v>799</v>
      </c>
      <c r="U1924">
        <v>1392.7850000000001</v>
      </c>
      <c r="V1924">
        <v>7.44431234919226</v>
      </c>
      <c r="W1924">
        <v>13.803699999999999</v>
      </c>
      <c r="AB1924" s="1">
        <v>41053</v>
      </c>
      <c r="AC1924">
        <v>14.31</v>
      </c>
    </row>
    <row r="1925" spans="2:29" x14ac:dyDescent="0.45">
      <c r="B1925" s="1">
        <v>41015</v>
      </c>
      <c r="C1925">
        <v>5.37</v>
      </c>
      <c r="E1925" s="1">
        <v>41079</v>
      </c>
      <c r="F1925">
        <v>89.2</v>
      </c>
      <c r="H1925" t="s">
        <v>864</v>
      </c>
      <c r="I1925">
        <v>1.7775000000000001</v>
      </c>
      <c r="J1925">
        <v>0.553009568934691</v>
      </c>
      <c r="L1925" s="1">
        <v>40990</v>
      </c>
      <c r="M1925">
        <v>15.57</v>
      </c>
      <c r="O1925" s="1">
        <v>41087</v>
      </c>
      <c r="P1925">
        <v>1.7524999999999999</v>
      </c>
      <c r="Q1925">
        <v>0.54349999999999998</v>
      </c>
      <c r="R1925">
        <v>1.2090000000000001</v>
      </c>
      <c r="T1925" t="s">
        <v>798</v>
      </c>
      <c r="U1925">
        <v>1402.895</v>
      </c>
      <c r="V1925">
        <v>5.0524468153944797</v>
      </c>
      <c r="W1925">
        <v>12.3611</v>
      </c>
      <c r="AB1925" s="1">
        <v>41052</v>
      </c>
      <c r="AC1925">
        <v>14</v>
      </c>
    </row>
    <row r="1926" spans="2:29" x14ac:dyDescent="0.45">
      <c r="B1926" s="1">
        <v>41012</v>
      </c>
      <c r="C1926">
        <v>5.41</v>
      </c>
      <c r="E1926" s="1">
        <v>41078</v>
      </c>
      <c r="F1926">
        <v>90.3</v>
      </c>
      <c r="H1926" t="s">
        <v>863</v>
      </c>
      <c r="I1926">
        <v>1.8080000000000001</v>
      </c>
      <c r="J1926">
        <v>0.83985291370969595</v>
      </c>
      <c r="L1926" s="1">
        <v>40989</v>
      </c>
      <c r="M1926">
        <v>15.13</v>
      </c>
      <c r="O1926" s="1">
        <v>41086</v>
      </c>
      <c r="P1926">
        <v>1.7625</v>
      </c>
      <c r="Q1926">
        <v>0.53949999999999998</v>
      </c>
      <c r="R1926">
        <v>1.2230000000000001</v>
      </c>
      <c r="T1926" t="s">
        <v>797</v>
      </c>
      <c r="U1926">
        <v>1405.5170000000001</v>
      </c>
      <c r="V1926">
        <v>6.2631721570826597</v>
      </c>
      <c r="W1926">
        <v>12.779500000000001</v>
      </c>
      <c r="AB1926" s="1">
        <v>41051</v>
      </c>
      <c r="AC1926">
        <v>13.25</v>
      </c>
    </row>
    <row r="1927" spans="2:29" x14ac:dyDescent="0.45">
      <c r="B1927" s="1">
        <v>41011</v>
      </c>
      <c r="C1927">
        <v>5.43</v>
      </c>
      <c r="E1927" s="1">
        <v>41075</v>
      </c>
      <c r="F1927">
        <v>96.16</v>
      </c>
      <c r="H1927" t="s">
        <v>862</v>
      </c>
      <c r="I1927">
        <v>1.776</v>
      </c>
      <c r="J1927">
        <v>0.86478128256031706</v>
      </c>
      <c r="L1927" s="1">
        <v>40988</v>
      </c>
      <c r="M1927">
        <v>15.58</v>
      </c>
      <c r="O1927" s="1">
        <v>41085</v>
      </c>
      <c r="P1927">
        <v>1.7404999999999999</v>
      </c>
      <c r="Q1927">
        <v>0.53149999999999997</v>
      </c>
      <c r="R1927">
        <v>1.2090000000000001</v>
      </c>
      <c r="T1927" t="s">
        <v>796</v>
      </c>
      <c r="U1927">
        <v>1409.7460000000001</v>
      </c>
      <c r="V1927">
        <v>5.0642847392860997</v>
      </c>
      <c r="W1927">
        <v>12.3513</v>
      </c>
      <c r="AB1927" s="1">
        <v>41050</v>
      </c>
      <c r="AC1927">
        <v>12.38</v>
      </c>
    </row>
    <row r="1928" spans="2:29" x14ac:dyDescent="0.45">
      <c r="B1928" s="1">
        <v>41010</v>
      </c>
      <c r="C1928">
        <v>5.42</v>
      </c>
      <c r="E1928" s="1">
        <v>41074</v>
      </c>
      <c r="F1928">
        <v>95.32</v>
      </c>
      <c r="H1928" t="s">
        <v>861</v>
      </c>
      <c r="I1928">
        <v>1.7295</v>
      </c>
      <c r="J1928">
        <v>0.88433474054417505</v>
      </c>
      <c r="L1928" s="1">
        <v>40987</v>
      </c>
      <c r="M1928">
        <v>15.04</v>
      </c>
      <c r="O1928" s="1">
        <v>41082</v>
      </c>
      <c r="P1928">
        <v>1.8101</v>
      </c>
      <c r="Q1928">
        <v>0.54</v>
      </c>
      <c r="R1928">
        <v>1.2701</v>
      </c>
      <c r="T1928" t="s">
        <v>795</v>
      </c>
      <c r="U1928">
        <v>1404.172</v>
      </c>
      <c r="V1928">
        <v>13.768064136669301</v>
      </c>
      <c r="W1928">
        <v>12.351599999999999</v>
      </c>
      <c r="AB1928" s="1">
        <v>41047</v>
      </c>
      <c r="AC1928">
        <v>12.38</v>
      </c>
    </row>
    <row r="1929" spans="2:29" x14ac:dyDescent="0.45">
      <c r="B1929" s="1">
        <v>41009</v>
      </c>
      <c r="C1929">
        <v>5.35</v>
      </c>
      <c r="E1929" s="1">
        <v>41073</v>
      </c>
      <c r="F1929">
        <v>92.7</v>
      </c>
      <c r="H1929" t="s">
        <v>860</v>
      </c>
      <c r="I1929">
        <v>1.7290000000000001</v>
      </c>
      <c r="J1929">
        <v>1.1036037256793501</v>
      </c>
      <c r="L1929" s="1">
        <v>40984</v>
      </c>
      <c r="M1929">
        <v>14.47</v>
      </c>
      <c r="O1929" s="1">
        <v>41081</v>
      </c>
      <c r="P1929">
        <v>1.7775000000000001</v>
      </c>
      <c r="Q1929">
        <v>0.5605</v>
      </c>
      <c r="R1929">
        <v>1.2170000000000001</v>
      </c>
      <c r="T1929" t="s">
        <v>794</v>
      </c>
      <c r="U1929">
        <v>1402.598</v>
      </c>
      <c r="V1929">
        <v>14.077051898732501</v>
      </c>
      <c r="W1929">
        <v>13.5009</v>
      </c>
      <c r="AB1929" s="1">
        <v>41046</v>
      </c>
      <c r="AC1929">
        <v>13.25</v>
      </c>
    </row>
    <row r="1930" spans="2:29" x14ac:dyDescent="0.45">
      <c r="B1930" s="1">
        <v>41008</v>
      </c>
      <c r="C1930">
        <v>5.54</v>
      </c>
      <c r="E1930" s="1">
        <v>41072</v>
      </c>
      <c r="F1930">
        <v>94.424999999999997</v>
      </c>
      <c r="H1930" t="s">
        <v>859</v>
      </c>
      <c r="I1930">
        <v>1.7995000000000001</v>
      </c>
      <c r="J1930">
        <v>1.01830411305595</v>
      </c>
      <c r="L1930" s="1">
        <v>40983</v>
      </c>
      <c r="M1930">
        <v>15.42</v>
      </c>
      <c r="O1930" s="1">
        <v>41080</v>
      </c>
      <c r="P1930">
        <v>1.8080000000000001</v>
      </c>
      <c r="Q1930">
        <v>0.54849999999999999</v>
      </c>
      <c r="R1930">
        <v>1.2595000000000001</v>
      </c>
      <c r="T1930" t="s">
        <v>793</v>
      </c>
      <c r="U1930">
        <v>1394.278</v>
      </c>
      <c r="V1930">
        <v>14.169018701522001</v>
      </c>
      <c r="W1930">
        <v>14.249700000000001</v>
      </c>
      <c r="AB1930" s="1">
        <v>41045</v>
      </c>
      <c r="AC1930">
        <v>13.81</v>
      </c>
    </row>
    <row r="1931" spans="2:29" x14ac:dyDescent="0.45">
      <c r="B1931" s="1">
        <v>41004</v>
      </c>
      <c r="C1931">
        <v>5.85</v>
      </c>
      <c r="E1931" s="1">
        <v>41071</v>
      </c>
      <c r="F1931">
        <v>92</v>
      </c>
      <c r="H1931" t="s">
        <v>858</v>
      </c>
      <c r="I1931">
        <v>1.76</v>
      </c>
      <c r="J1931">
        <v>0.91338264161303095</v>
      </c>
      <c r="L1931" s="1">
        <v>40982</v>
      </c>
      <c r="M1931">
        <v>15.31</v>
      </c>
      <c r="O1931" s="1">
        <v>41079</v>
      </c>
      <c r="P1931">
        <v>1.776</v>
      </c>
      <c r="Q1931">
        <v>0.53749999999999998</v>
      </c>
      <c r="R1931">
        <v>1.2384999999999999</v>
      </c>
      <c r="T1931" t="s">
        <v>792</v>
      </c>
      <c r="U1931">
        <v>1395.9469999999999</v>
      </c>
      <c r="V1931">
        <v>12.59011848924</v>
      </c>
      <c r="W1931">
        <v>13.4422</v>
      </c>
      <c r="AB1931" s="1">
        <v>41044</v>
      </c>
      <c r="AC1931">
        <v>15.5</v>
      </c>
    </row>
    <row r="1932" spans="2:29" x14ac:dyDescent="0.45">
      <c r="B1932" s="1">
        <v>41003</v>
      </c>
      <c r="C1932">
        <v>5.94</v>
      </c>
      <c r="E1932" s="1">
        <v>41068</v>
      </c>
      <c r="F1932">
        <v>91.15</v>
      </c>
      <c r="H1932" t="s">
        <v>857</v>
      </c>
      <c r="I1932">
        <v>1.8312999999999999</v>
      </c>
      <c r="J1932">
        <v>0.69332713538896396</v>
      </c>
      <c r="L1932" s="1">
        <v>40981</v>
      </c>
      <c r="M1932">
        <v>14.8</v>
      </c>
      <c r="O1932" s="1">
        <v>41078</v>
      </c>
      <c r="P1932">
        <v>1.7295</v>
      </c>
      <c r="Q1932">
        <v>0.54369999999999996</v>
      </c>
      <c r="R1932">
        <v>1.1858</v>
      </c>
      <c r="T1932" t="s">
        <v>791</v>
      </c>
      <c r="U1932">
        <v>1371.0940000000001</v>
      </c>
      <c r="V1932">
        <v>6.6809088025475303</v>
      </c>
      <c r="W1932">
        <v>13.751899999999999</v>
      </c>
      <c r="AB1932" s="1">
        <v>41043</v>
      </c>
      <c r="AC1932">
        <v>16</v>
      </c>
    </row>
    <row r="1933" spans="2:29" x14ac:dyDescent="0.45">
      <c r="B1933" s="1">
        <v>41002</v>
      </c>
      <c r="C1933">
        <v>6.05</v>
      </c>
      <c r="E1933" s="1">
        <v>41067</v>
      </c>
      <c r="F1933">
        <v>91.8</v>
      </c>
      <c r="H1933" t="s">
        <v>856</v>
      </c>
      <c r="I1933">
        <v>1.7765</v>
      </c>
      <c r="J1933">
        <v>0.701443452223105</v>
      </c>
      <c r="L1933" s="1">
        <v>40980</v>
      </c>
      <c r="M1933">
        <v>15.64</v>
      </c>
      <c r="O1933" s="1">
        <v>41075</v>
      </c>
      <c r="P1933">
        <v>1.7290000000000001</v>
      </c>
      <c r="Q1933">
        <v>0.54449999999999998</v>
      </c>
      <c r="R1933">
        <v>1.1845000000000001</v>
      </c>
      <c r="T1933" t="s">
        <v>790</v>
      </c>
      <c r="U1933">
        <v>1370.866</v>
      </c>
      <c r="V1933">
        <v>18.3896869656792</v>
      </c>
      <c r="W1933">
        <v>14.4068</v>
      </c>
      <c r="AB1933" s="1">
        <v>41040</v>
      </c>
      <c r="AC1933">
        <v>15</v>
      </c>
    </row>
    <row r="1934" spans="2:29" x14ac:dyDescent="0.45">
      <c r="B1934" s="1">
        <v>41001</v>
      </c>
      <c r="C1934">
        <v>5.71</v>
      </c>
      <c r="E1934" s="1">
        <v>41066</v>
      </c>
      <c r="F1934">
        <v>94.295000000000002</v>
      </c>
      <c r="H1934" t="s">
        <v>855</v>
      </c>
      <c r="I1934">
        <v>1.8265</v>
      </c>
      <c r="J1934">
        <v>0.45651533380599602</v>
      </c>
      <c r="L1934" s="1">
        <v>40977</v>
      </c>
      <c r="M1934">
        <v>17.11</v>
      </c>
      <c r="O1934" s="1">
        <v>41074</v>
      </c>
      <c r="P1934">
        <v>1.7995000000000001</v>
      </c>
      <c r="Q1934">
        <v>0.59199999999999997</v>
      </c>
      <c r="R1934">
        <v>1.2075</v>
      </c>
      <c r="T1934" t="s">
        <v>789</v>
      </c>
      <c r="U1934">
        <v>1365.9090000000001</v>
      </c>
      <c r="V1934">
        <v>18.524081435769901</v>
      </c>
      <c r="W1934">
        <v>14.588200000000001</v>
      </c>
      <c r="AB1934" s="1">
        <v>41039</v>
      </c>
      <c r="AC1934">
        <v>14</v>
      </c>
    </row>
    <row r="1935" spans="2:29" x14ac:dyDescent="0.45">
      <c r="B1935" s="1">
        <v>40998</v>
      </c>
      <c r="C1935">
        <v>5.8</v>
      </c>
      <c r="E1935" s="1">
        <v>41065</v>
      </c>
      <c r="F1935">
        <v>90.8</v>
      </c>
      <c r="H1935" t="s">
        <v>854</v>
      </c>
      <c r="I1935">
        <v>1.8225</v>
      </c>
      <c r="J1935">
        <v>0.51549612025698199</v>
      </c>
      <c r="L1935" s="1">
        <v>40976</v>
      </c>
      <c r="M1935">
        <v>17.95</v>
      </c>
      <c r="O1935" s="1">
        <v>41073</v>
      </c>
      <c r="P1935">
        <v>1.76</v>
      </c>
      <c r="Q1935">
        <v>0.59550000000000003</v>
      </c>
      <c r="R1935">
        <v>1.1645000000000001</v>
      </c>
      <c r="T1935" t="s">
        <v>788</v>
      </c>
      <c r="U1935">
        <v>1352.626</v>
      </c>
      <c r="V1935">
        <v>14.7460249084483</v>
      </c>
      <c r="W1935">
        <v>15.885300000000001</v>
      </c>
      <c r="AB1935" s="1">
        <v>41038</v>
      </c>
      <c r="AC1935">
        <v>16.25</v>
      </c>
    </row>
    <row r="1936" spans="2:29" x14ac:dyDescent="0.45">
      <c r="B1936" s="1">
        <v>40997</v>
      </c>
      <c r="C1936">
        <v>5.72</v>
      </c>
      <c r="E1936" s="1">
        <v>41064</v>
      </c>
      <c r="F1936">
        <v>92.954999999999998</v>
      </c>
      <c r="H1936" t="s">
        <v>853</v>
      </c>
      <c r="I1936">
        <v>1.8280000000000001</v>
      </c>
      <c r="J1936">
        <v>1.0000531235889401</v>
      </c>
      <c r="L1936" s="1">
        <v>40975</v>
      </c>
      <c r="M1936">
        <v>19.07</v>
      </c>
      <c r="O1936" s="1">
        <v>41072</v>
      </c>
      <c r="P1936">
        <v>1.8312999999999999</v>
      </c>
      <c r="Q1936">
        <v>0.59350000000000003</v>
      </c>
      <c r="R1936">
        <v>1.2378</v>
      </c>
      <c r="T1936" t="s">
        <v>787</v>
      </c>
      <c r="U1936">
        <v>1343.36</v>
      </c>
      <c r="V1936">
        <v>14.280776903968301</v>
      </c>
      <c r="W1936">
        <v>16.525600000000001</v>
      </c>
      <c r="AB1936" s="1">
        <v>41037</v>
      </c>
      <c r="AC1936">
        <v>15.13</v>
      </c>
    </row>
    <row r="1937" spans="2:29" x14ac:dyDescent="0.45">
      <c r="B1937" s="1">
        <v>40996</v>
      </c>
      <c r="C1937">
        <v>5.85</v>
      </c>
      <c r="E1937" s="1">
        <v>41061</v>
      </c>
      <c r="F1937">
        <v>87.8</v>
      </c>
      <c r="H1937" t="s">
        <v>852</v>
      </c>
      <c r="I1937">
        <v>1.772</v>
      </c>
      <c r="J1937">
        <v>1.0419253012252501</v>
      </c>
      <c r="L1937" s="1">
        <v>40974</v>
      </c>
      <c r="M1937">
        <v>20.87</v>
      </c>
      <c r="O1937" s="1">
        <v>41071</v>
      </c>
      <c r="P1937">
        <v>1.7765</v>
      </c>
      <c r="Q1937">
        <v>0.56999999999999995</v>
      </c>
      <c r="R1937">
        <v>1.2064999999999999</v>
      </c>
      <c r="T1937" t="s">
        <v>786</v>
      </c>
      <c r="U1937">
        <v>1364.335</v>
      </c>
      <c r="V1937">
        <v>8.1936153853820795</v>
      </c>
      <c r="W1937">
        <v>14.0564</v>
      </c>
      <c r="AB1937" s="1">
        <v>41036</v>
      </c>
      <c r="AC1937">
        <v>13.75</v>
      </c>
    </row>
    <row r="1938" spans="2:29" x14ac:dyDescent="0.45">
      <c r="B1938" s="1">
        <v>40995</v>
      </c>
      <c r="C1938">
        <v>5.97</v>
      </c>
      <c r="E1938" s="1">
        <v>41060</v>
      </c>
      <c r="F1938">
        <v>87.5</v>
      </c>
      <c r="H1938" t="s">
        <v>851</v>
      </c>
      <c r="I1938">
        <v>1.7370000000000001</v>
      </c>
      <c r="J1938">
        <v>1.2086106003727299</v>
      </c>
      <c r="L1938" s="1">
        <v>40973</v>
      </c>
      <c r="M1938">
        <v>18.05</v>
      </c>
      <c r="O1938" s="1">
        <v>41068</v>
      </c>
      <c r="P1938">
        <v>1.8265</v>
      </c>
      <c r="Q1938">
        <v>0.57399999999999995</v>
      </c>
      <c r="R1938">
        <v>1.2524999999999999</v>
      </c>
      <c r="T1938" t="s">
        <v>785</v>
      </c>
      <c r="U1938">
        <v>1369.6279999999999</v>
      </c>
      <c r="V1938">
        <v>8.3961139835956207</v>
      </c>
      <c r="W1938">
        <v>13.545199999999999</v>
      </c>
      <c r="AB1938" s="1">
        <v>41033</v>
      </c>
      <c r="AC1938">
        <v>14</v>
      </c>
    </row>
    <row r="1939" spans="2:29" x14ac:dyDescent="0.45">
      <c r="B1939" s="1">
        <v>40994</v>
      </c>
      <c r="C1939">
        <v>6.23</v>
      </c>
      <c r="E1939" s="1">
        <v>41059</v>
      </c>
      <c r="F1939">
        <v>86.355000000000004</v>
      </c>
      <c r="H1939" t="s">
        <v>850</v>
      </c>
      <c r="I1939">
        <v>1.67</v>
      </c>
      <c r="J1939">
        <v>0.74666257439354899</v>
      </c>
      <c r="L1939" s="1">
        <v>40970</v>
      </c>
      <c r="M1939">
        <v>17.29</v>
      </c>
      <c r="O1939" s="1">
        <v>41067</v>
      </c>
      <c r="P1939">
        <v>1.8225</v>
      </c>
      <c r="Q1939">
        <v>0.58350000000000002</v>
      </c>
      <c r="R1939">
        <v>1.2390000000000001</v>
      </c>
      <c r="T1939" t="s">
        <v>784</v>
      </c>
      <c r="U1939">
        <v>1374.086</v>
      </c>
      <c r="V1939">
        <v>7.4408401814619101</v>
      </c>
      <c r="W1939">
        <v>13.8565</v>
      </c>
      <c r="AB1939" s="1">
        <v>41032</v>
      </c>
      <c r="AC1939">
        <v>12.88</v>
      </c>
    </row>
    <row r="1940" spans="2:29" x14ac:dyDescent="0.45">
      <c r="B1940" s="1">
        <v>40991</v>
      </c>
      <c r="C1940">
        <v>6.28</v>
      </c>
      <c r="E1940" s="1">
        <v>41058</v>
      </c>
      <c r="F1940">
        <v>84.86</v>
      </c>
      <c r="H1940" t="s">
        <v>849</v>
      </c>
      <c r="I1940">
        <v>1.7384999999999999</v>
      </c>
      <c r="J1940">
        <v>0.83659771296205199</v>
      </c>
      <c r="L1940" s="1">
        <v>40969</v>
      </c>
      <c r="M1940">
        <v>17.260000000000002</v>
      </c>
      <c r="O1940" s="1">
        <v>41066</v>
      </c>
      <c r="P1940">
        <v>1.8280000000000001</v>
      </c>
      <c r="Q1940">
        <v>0.59350000000000003</v>
      </c>
      <c r="R1940">
        <v>1.2344999999999999</v>
      </c>
      <c r="T1940" t="s">
        <v>783</v>
      </c>
      <c r="U1940">
        <v>1365.683</v>
      </c>
      <c r="V1940">
        <v>5.7133472700280699</v>
      </c>
      <c r="W1940">
        <v>14.3369</v>
      </c>
      <c r="AB1940" s="1">
        <v>41031</v>
      </c>
      <c r="AC1940">
        <v>12.63</v>
      </c>
    </row>
    <row r="1941" spans="2:29" x14ac:dyDescent="0.45">
      <c r="B1941" s="1">
        <v>40990</v>
      </c>
      <c r="C1941">
        <v>6.52</v>
      </c>
      <c r="E1941" s="1">
        <v>41057</v>
      </c>
      <c r="F1941">
        <v>84.8</v>
      </c>
      <c r="H1941" t="s">
        <v>848</v>
      </c>
      <c r="I1941">
        <v>1.7849999999999999</v>
      </c>
      <c r="J1941">
        <v>0.83136017064406897</v>
      </c>
      <c r="L1941" s="1">
        <v>40968</v>
      </c>
      <c r="M1941">
        <v>18.43</v>
      </c>
      <c r="O1941" s="1">
        <v>41065</v>
      </c>
      <c r="P1941">
        <v>1.772</v>
      </c>
      <c r="Q1941">
        <v>0.60750000000000004</v>
      </c>
      <c r="R1941">
        <v>1.1645000000000001</v>
      </c>
      <c r="T1941" t="s">
        <v>782</v>
      </c>
      <c r="U1941">
        <v>1372.175</v>
      </c>
      <c r="V1941">
        <v>2.2315360818761398</v>
      </c>
      <c r="W1941">
        <v>14.2826</v>
      </c>
      <c r="AB1941" s="1">
        <v>41030</v>
      </c>
      <c r="AC1941">
        <v>12.81</v>
      </c>
    </row>
    <row r="1942" spans="2:29" x14ac:dyDescent="0.45">
      <c r="B1942" s="1">
        <v>40989</v>
      </c>
      <c r="C1942">
        <v>6.46</v>
      </c>
      <c r="E1942" s="1">
        <v>41054</v>
      </c>
      <c r="F1942">
        <v>84.844999999999999</v>
      </c>
      <c r="H1942" t="s">
        <v>847</v>
      </c>
      <c r="I1942">
        <v>1.8925000000000001</v>
      </c>
      <c r="J1942">
        <v>0.51334660156012901</v>
      </c>
      <c r="L1942" s="1">
        <v>40967</v>
      </c>
      <c r="M1942">
        <v>17.96</v>
      </c>
      <c r="O1942" s="1">
        <v>41064</v>
      </c>
      <c r="P1942">
        <v>1.7370000000000001</v>
      </c>
      <c r="Q1942">
        <v>0.625</v>
      </c>
      <c r="R1942">
        <v>1.1120000000000001</v>
      </c>
      <c r="T1942" t="s">
        <v>781</v>
      </c>
      <c r="U1942">
        <v>1367.587</v>
      </c>
      <c r="V1942">
        <v>5.1097201050713199</v>
      </c>
      <c r="W1942">
        <v>13.980399999999999</v>
      </c>
      <c r="AB1942" s="1">
        <v>41029</v>
      </c>
      <c r="AC1942">
        <v>12.63</v>
      </c>
    </row>
    <row r="1943" spans="2:29" x14ac:dyDescent="0.45">
      <c r="B1943" s="1">
        <v>40988</v>
      </c>
      <c r="C1943">
        <v>6.86</v>
      </c>
      <c r="E1943" s="1">
        <v>41053</v>
      </c>
      <c r="F1943">
        <v>85.44</v>
      </c>
      <c r="H1943" t="s">
        <v>846</v>
      </c>
      <c r="I1943">
        <v>1.889</v>
      </c>
      <c r="J1943">
        <v>0.57813902595598399</v>
      </c>
      <c r="L1943" s="1">
        <v>40966</v>
      </c>
      <c r="M1943">
        <v>18.190000000000001</v>
      </c>
      <c r="O1943" s="1">
        <v>41061</v>
      </c>
      <c r="P1943">
        <v>1.67</v>
      </c>
      <c r="Q1943">
        <v>0.625</v>
      </c>
      <c r="R1943">
        <v>1.0449999999999999</v>
      </c>
      <c r="T1943" t="s">
        <v>780</v>
      </c>
      <c r="U1943">
        <v>1365.7429999999999</v>
      </c>
      <c r="V1943">
        <v>5.0960935831983702</v>
      </c>
      <c r="W1943">
        <v>13.623900000000001</v>
      </c>
      <c r="AB1943" s="1">
        <v>41026</v>
      </c>
      <c r="AC1943">
        <v>13</v>
      </c>
    </row>
    <row r="1944" spans="2:29" x14ac:dyDescent="0.45">
      <c r="B1944" s="1">
        <v>40987</v>
      </c>
      <c r="C1944">
        <v>6.8</v>
      </c>
      <c r="E1944" s="1">
        <v>41052</v>
      </c>
      <c r="F1944">
        <v>85.165000000000006</v>
      </c>
      <c r="H1944" t="s">
        <v>845</v>
      </c>
      <c r="I1944">
        <v>1.8889</v>
      </c>
      <c r="J1944">
        <v>0.67091161862051496</v>
      </c>
      <c r="L1944" s="1">
        <v>40963</v>
      </c>
      <c r="M1944">
        <v>17.309999999999999</v>
      </c>
      <c r="O1944" s="1">
        <v>41060</v>
      </c>
      <c r="P1944">
        <v>1.7384999999999999</v>
      </c>
      <c r="Q1944">
        <v>0.61750000000000005</v>
      </c>
      <c r="R1944">
        <v>1.121</v>
      </c>
      <c r="T1944" t="s">
        <v>779</v>
      </c>
      <c r="U1944">
        <v>1363.46</v>
      </c>
      <c r="V1944">
        <v>5.2190840551398203</v>
      </c>
      <c r="W1944">
        <v>13.554600000000001</v>
      </c>
      <c r="AB1944" s="1">
        <v>41025</v>
      </c>
      <c r="AC1944">
        <v>13.06</v>
      </c>
    </row>
    <row r="1945" spans="2:29" x14ac:dyDescent="0.45">
      <c r="B1945" s="1">
        <v>40984</v>
      </c>
      <c r="C1945">
        <v>6.13</v>
      </c>
      <c r="E1945" s="1">
        <v>41051</v>
      </c>
      <c r="F1945">
        <v>83.204999999999998</v>
      </c>
      <c r="H1945" t="s">
        <v>844</v>
      </c>
      <c r="I1945">
        <v>1.921</v>
      </c>
      <c r="J1945">
        <v>0.53470864340623203</v>
      </c>
      <c r="L1945" s="1">
        <v>40962</v>
      </c>
      <c r="M1945">
        <v>16.8</v>
      </c>
      <c r="O1945" s="1">
        <v>41059</v>
      </c>
      <c r="P1945">
        <v>1.7849999999999999</v>
      </c>
      <c r="Q1945">
        <v>0.61650000000000005</v>
      </c>
      <c r="R1945">
        <v>1.1685000000000001</v>
      </c>
      <c r="T1945" t="s">
        <v>778</v>
      </c>
      <c r="U1945">
        <v>1357.6559999999999</v>
      </c>
      <c r="V1945">
        <v>9.7183911534814893</v>
      </c>
      <c r="W1945">
        <v>14.442500000000001</v>
      </c>
      <c r="AB1945" s="1">
        <v>41024</v>
      </c>
      <c r="AC1945">
        <v>12.13</v>
      </c>
    </row>
    <row r="1946" spans="2:29" x14ac:dyDescent="0.45">
      <c r="B1946" s="1">
        <v>40983</v>
      </c>
      <c r="C1946">
        <v>5.89</v>
      </c>
      <c r="E1946" s="1">
        <v>41050</v>
      </c>
      <c r="F1946">
        <v>81.290000000000006</v>
      </c>
      <c r="H1946" t="s">
        <v>843</v>
      </c>
      <c r="I1946">
        <v>1.8754999999999999</v>
      </c>
      <c r="J1946">
        <v>0.44682537603258998</v>
      </c>
      <c r="L1946" s="1">
        <v>40961</v>
      </c>
      <c r="M1946">
        <v>18.190000000000001</v>
      </c>
      <c r="O1946" s="1">
        <v>41058</v>
      </c>
      <c r="P1946">
        <v>1.8925000000000001</v>
      </c>
      <c r="Q1946">
        <v>0.62250000000000005</v>
      </c>
      <c r="R1946">
        <v>1.27</v>
      </c>
      <c r="T1946" t="s">
        <v>777</v>
      </c>
      <c r="U1946">
        <v>1362.2059999999999</v>
      </c>
      <c r="V1946">
        <v>10.8895989951345</v>
      </c>
      <c r="W1946">
        <v>14.944599999999999</v>
      </c>
      <c r="AB1946" s="1">
        <v>41023</v>
      </c>
      <c r="AC1946">
        <v>12.63</v>
      </c>
    </row>
    <row r="1947" spans="2:29" x14ac:dyDescent="0.45">
      <c r="B1947" s="1">
        <v>40982</v>
      </c>
      <c r="C1947">
        <v>6.21</v>
      </c>
      <c r="E1947" s="1">
        <v>41047</v>
      </c>
      <c r="F1947">
        <v>79.55</v>
      </c>
      <c r="H1947" t="s">
        <v>842</v>
      </c>
      <c r="I1947">
        <v>1.9039999999999999</v>
      </c>
      <c r="J1947">
        <v>0.71168930487022597</v>
      </c>
      <c r="L1947" s="1">
        <v>40960</v>
      </c>
      <c r="M1947">
        <v>18.190000000000001</v>
      </c>
      <c r="O1947" s="1">
        <v>41057</v>
      </c>
      <c r="P1947">
        <v>1.889</v>
      </c>
      <c r="Q1947">
        <v>0.62749999999999995</v>
      </c>
      <c r="R1947">
        <v>1.2615000000000001</v>
      </c>
      <c r="T1947" t="s">
        <v>775</v>
      </c>
      <c r="U1947">
        <v>1361.2270000000001</v>
      </c>
      <c r="V1947">
        <v>11.1586876544822</v>
      </c>
      <c r="W1947">
        <v>14.0436</v>
      </c>
      <c r="AB1947" s="1">
        <v>41022</v>
      </c>
      <c r="AC1947">
        <v>12.56</v>
      </c>
    </row>
    <row r="1948" spans="2:29" x14ac:dyDescent="0.45">
      <c r="B1948" s="1">
        <v>40981</v>
      </c>
      <c r="C1948">
        <v>5.37</v>
      </c>
      <c r="E1948" s="1">
        <v>41046</v>
      </c>
      <c r="F1948">
        <v>79.459999999999994</v>
      </c>
      <c r="H1948" t="s">
        <v>841</v>
      </c>
      <c r="I1948">
        <v>1.8665</v>
      </c>
      <c r="J1948">
        <v>0.60715456571343196</v>
      </c>
      <c r="L1948" s="1">
        <v>40956</v>
      </c>
      <c r="M1948">
        <v>17.78</v>
      </c>
      <c r="O1948" s="1">
        <v>41054</v>
      </c>
      <c r="P1948">
        <v>1.8889</v>
      </c>
      <c r="Q1948">
        <v>0.63900000000000001</v>
      </c>
      <c r="R1948">
        <v>1.2499</v>
      </c>
      <c r="T1948" t="s">
        <v>774</v>
      </c>
      <c r="U1948">
        <v>1358.0440000000001</v>
      </c>
      <c r="V1948">
        <v>11.912489615252699</v>
      </c>
      <c r="W1948">
        <v>14.953099999999999</v>
      </c>
      <c r="AB1948" s="1">
        <v>41019</v>
      </c>
      <c r="AC1948">
        <v>11.44</v>
      </c>
    </row>
    <row r="1949" spans="2:29" x14ac:dyDescent="0.45">
      <c r="B1949" s="1">
        <v>40980</v>
      </c>
      <c r="C1949">
        <v>5.23</v>
      </c>
      <c r="E1949" s="1">
        <v>41045</v>
      </c>
      <c r="F1949">
        <v>79.349999999999994</v>
      </c>
      <c r="H1949" t="s">
        <v>840</v>
      </c>
      <c r="I1949">
        <v>1.849</v>
      </c>
      <c r="J1949">
        <v>0.53838338260635998</v>
      </c>
      <c r="L1949" s="1">
        <v>40955</v>
      </c>
      <c r="M1949">
        <v>19.22</v>
      </c>
      <c r="O1949" s="1">
        <v>41053</v>
      </c>
      <c r="P1949">
        <v>1.921</v>
      </c>
      <c r="Q1949">
        <v>0.64200000000000002</v>
      </c>
      <c r="R1949">
        <v>1.2789999999999999</v>
      </c>
      <c r="T1949" t="s">
        <v>773</v>
      </c>
      <c r="U1949">
        <v>1343.229</v>
      </c>
      <c r="V1949">
        <v>9.9050651851087697</v>
      </c>
      <c r="W1949">
        <v>17.2546</v>
      </c>
      <c r="AB1949" s="1">
        <v>41018</v>
      </c>
      <c r="AC1949">
        <v>11.75</v>
      </c>
    </row>
    <row r="1950" spans="2:29" x14ac:dyDescent="0.45">
      <c r="B1950" s="1">
        <v>40977</v>
      </c>
      <c r="C1950">
        <v>5.25</v>
      </c>
      <c r="E1950" s="1">
        <v>41044</v>
      </c>
      <c r="F1950">
        <v>79.155000000000001</v>
      </c>
      <c r="H1950" t="s">
        <v>839</v>
      </c>
      <c r="I1950">
        <v>1.8360000000000001</v>
      </c>
      <c r="J1950">
        <v>0.495916239567395</v>
      </c>
      <c r="L1950" s="1">
        <v>40954</v>
      </c>
      <c r="M1950">
        <v>21.14</v>
      </c>
      <c r="O1950" s="1">
        <v>41052</v>
      </c>
      <c r="P1950">
        <v>1.8754999999999999</v>
      </c>
      <c r="Q1950">
        <v>0.63849999999999996</v>
      </c>
      <c r="R1950">
        <v>1.2370000000000001</v>
      </c>
      <c r="T1950" t="s">
        <v>772</v>
      </c>
      <c r="U1950">
        <v>1350.499</v>
      </c>
      <c r="V1950">
        <v>9.1526907774861392</v>
      </c>
      <c r="W1950">
        <v>17.096599999999999</v>
      </c>
      <c r="AB1950" s="1">
        <v>41017</v>
      </c>
      <c r="AC1950">
        <v>11</v>
      </c>
    </row>
    <row r="1951" spans="2:29" x14ac:dyDescent="0.45">
      <c r="B1951" s="1">
        <v>40976</v>
      </c>
      <c r="C1951">
        <v>5.47</v>
      </c>
      <c r="E1951" s="1">
        <v>41043</v>
      </c>
      <c r="F1951">
        <v>80.900000000000006</v>
      </c>
      <c r="H1951" t="s">
        <v>838</v>
      </c>
      <c r="I1951">
        <v>1.899</v>
      </c>
      <c r="J1951">
        <v>0.426684407183263</v>
      </c>
      <c r="L1951" s="1">
        <v>40953</v>
      </c>
      <c r="M1951">
        <v>19.54</v>
      </c>
      <c r="O1951" s="1">
        <v>41051</v>
      </c>
      <c r="P1951">
        <v>1.9039999999999999</v>
      </c>
      <c r="Q1951">
        <v>0.64649999999999996</v>
      </c>
      <c r="R1951">
        <v>1.2575000000000001</v>
      </c>
      <c r="T1951" t="s">
        <v>771</v>
      </c>
      <c r="U1951">
        <v>1351.771</v>
      </c>
      <c r="V1951">
        <v>9.1883233213990003</v>
      </c>
      <c r="W1951">
        <v>15.622400000000001</v>
      </c>
      <c r="AB1951" s="1">
        <v>41016</v>
      </c>
      <c r="AC1951">
        <v>10.75</v>
      </c>
    </row>
    <row r="1952" spans="2:29" x14ac:dyDescent="0.45">
      <c r="B1952" s="1">
        <v>40975</v>
      </c>
      <c r="C1952">
        <v>5.37</v>
      </c>
      <c r="E1952" s="1">
        <v>41040</v>
      </c>
      <c r="F1952">
        <v>75.599999999999994</v>
      </c>
      <c r="H1952" t="s">
        <v>837</v>
      </c>
      <c r="I1952">
        <v>1.9245000000000001</v>
      </c>
      <c r="J1952">
        <v>0.58158782655760399</v>
      </c>
      <c r="L1952" s="1">
        <v>40952</v>
      </c>
      <c r="M1952">
        <v>19.04</v>
      </c>
      <c r="O1952" s="1">
        <v>41050</v>
      </c>
      <c r="P1952">
        <v>1.8665</v>
      </c>
      <c r="Q1952">
        <v>0.63849999999999996</v>
      </c>
      <c r="R1952">
        <v>1.228</v>
      </c>
      <c r="T1952" t="s">
        <v>770</v>
      </c>
      <c r="U1952">
        <v>1342.6410000000001</v>
      </c>
      <c r="V1952">
        <v>7.1032670527954203</v>
      </c>
      <c r="W1952">
        <v>17.816800000000001</v>
      </c>
      <c r="AB1952" s="1">
        <v>41015</v>
      </c>
      <c r="AC1952">
        <v>11</v>
      </c>
    </row>
    <row r="1953" spans="2:29" x14ac:dyDescent="0.45">
      <c r="B1953" s="1">
        <v>40974</v>
      </c>
      <c r="C1953">
        <v>5.48</v>
      </c>
      <c r="E1953" s="1">
        <v>41039</v>
      </c>
      <c r="F1953">
        <v>74.400000000000006</v>
      </c>
      <c r="H1953" t="s">
        <v>836</v>
      </c>
      <c r="I1953">
        <v>1.925</v>
      </c>
      <c r="J1953">
        <v>0.56878699879656003</v>
      </c>
      <c r="L1953" s="1">
        <v>40949</v>
      </c>
      <c r="M1953">
        <v>20.79</v>
      </c>
      <c r="O1953" s="1">
        <v>41047</v>
      </c>
      <c r="P1953">
        <v>1.849</v>
      </c>
      <c r="Q1953">
        <v>0.66500000000000004</v>
      </c>
      <c r="R1953">
        <v>1.1839999999999999</v>
      </c>
      <c r="T1953" t="s">
        <v>769</v>
      </c>
      <c r="U1953">
        <v>1351.9480000000001</v>
      </c>
      <c r="V1953">
        <v>1.91884376351824</v>
      </c>
      <c r="W1953">
        <v>15.2425</v>
      </c>
      <c r="AB1953" s="1">
        <v>41012</v>
      </c>
      <c r="AC1953">
        <v>11.5</v>
      </c>
    </row>
    <row r="1954" spans="2:29" x14ac:dyDescent="0.45">
      <c r="B1954" s="1">
        <v>40973</v>
      </c>
      <c r="C1954">
        <v>5.68</v>
      </c>
      <c r="E1954" s="1">
        <v>41038</v>
      </c>
      <c r="F1954">
        <v>73.900000000000006</v>
      </c>
      <c r="H1954" t="s">
        <v>835</v>
      </c>
      <c r="I1954">
        <v>1.9884999999999999</v>
      </c>
      <c r="J1954">
        <v>0.29883437441722099</v>
      </c>
      <c r="L1954" s="1">
        <v>40948</v>
      </c>
      <c r="M1954">
        <v>18.63</v>
      </c>
      <c r="O1954" s="1">
        <v>41046</v>
      </c>
      <c r="P1954">
        <v>1.8360000000000001</v>
      </c>
      <c r="Q1954">
        <v>0.65649999999999997</v>
      </c>
      <c r="R1954">
        <v>1.1795</v>
      </c>
      <c r="T1954" t="s">
        <v>768</v>
      </c>
      <c r="U1954">
        <v>1349.96</v>
      </c>
      <c r="V1954">
        <v>10.8513504677718</v>
      </c>
      <c r="W1954">
        <v>15.1814</v>
      </c>
      <c r="AB1954" s="1">
        <v>41011</v>
      </c>
      <c r="AC1954">
        <v>10.44</v>
      </c>
    </row>
    <row r="1955" spans="2:29" x14ac:dyDescent="0.45">
      <c r="B1955" s="1">
        <v>40970</v>
      </c>
      <c r="C1955">
        <v>5.58</v>
      </c>
      <c r="E1955" s="1">
        <v>41037</v>
      </c>
      <c r="F1955">
        <v>76.194999999999993</v>
      </c>
      <c r="H1955" t="s">
        <v>834</v>
      </c>
      <c r="I1955">
        <v>2.0074999999999998</v>
      </c>
      <c r="J1955">
        <v>0.26518292428686302</v>
      </c>
      <c r="L1955" s="1">
        <v>40947</v>
      </c>
      <c r="M1955">
        <v>18.16</v>
      </c>
      <c r="O1955" s="1">
        <v>41045</v>
      </c>
      <c r="P1955">
        <v>1.899</v>
      </c>
      <c r="Q1955">
        <v>0.64800000000000002</v>
      </c>
      <c r="R1955">
        <v>1.2509999999999999</v>
      </c>
      <c r="T1955" t="s">
        <v>767</v>
      </c>
      <c r="U1955">
        <v>1347.048</v>
      </c>
      <c r="V1955">
        <v>11.086847968884401</v>
      </c>
      <c r="W1955">
        <v>14.5852</v>
      </c>
      <c r="AB1955" s="1">
        <v>41010</v>
      </c>
      <c r="AC1955">
        <v>10.63</v>
      </c>
    </row>
    <row r="1956" spans="2:29" x14ac:dyDescent="0.45">
      <c r="B1956" s="1">
        <v>40969</v>
      </c>
      <c r="C1956">
        <v>5.79</v>
      </c>
      <c r="E1956" s="1">
        <v>41036</v>
      </c>
      <c r="F1956">
        <v>74.7</v>
      </c>
      <c r="H1956" t="s">
        <v>833</v>
      </c>
      <c r="I1956">
        <v>1.9861</v>
      </c>
      <c r="J1956">
        <v>0.26130008291872597</v>
      </c>
      <c r="L1956" s="1">
        <v>40946</v>
      </c>
      <c r="M1956">
        <v>17.649999999999999</v>
      </c>
      <c r="O1956" s="1">
        <v>41044</v>
      </c>
      <c r="P1956">
        <v>1.9245000000000001</v>
      </c>
      <c r="Q1956">
        <v>0.66400000000000003</v>
      </c>
      <c r="R1956">
        <v>1.2605</v>
      </c>
      <c r="T1956" t="s">
        <v>766</v>
      </c>
      <c r="U1956">
        <v>1344.3340000000001</v>
      </c>
      <c r="V1956">
        <v>11.238314748879199</v>
      </c>
      <c r="W1956">
        <v>14.7864</v>
      </c>
      <c r="AB1956" s="1">
        <v>41009</v>
      </c>
      <c r="AC1956">
        <v>11.44</v>
      </c>
    </row>
    <row r="1957" spans="2:29" x14ac:dyDescent="0.45">
      <c r="B1957" s="1">
        <v>40968</v>
      </c>
      <c r="C1957">
        <v>5.68</v>
      </c>
      <c r="E1957" s="1">
        <v>41033</v>
      </c>
      <c r="F1957">
        <v>76.59</v>
      </c>
      <c r="H1957" t="s">
        <v>832</v>
      </c>
      <c r="I1957">
        <v>1.9935</v>
      </c>
      <c r="J1957">
        <v>0.30756571113612002</v>
      </c>
      <c r="L1957" s="1">
        <v>40945</v>
      </c>
      <c r="M1957">
        <v>17.760000000000002</v>
      </c>
      <c r="O1957" s="1">
        <v>41043</v>
      </c>
      <c r="P1957">
        <v>1.925</v>
      </c>
      <c r="Q1957">
        <v>0.64149999999999996</v>
      </c>
      <c r="R1957">
        <v>1.2835000000000001</v>
      </c>
      <c r="T1957" t="s">
        <v>765</v>
      </c>
      <c r="U1957">
        <v>1344.902</v>
      </c>
      <c r="V1957">
        <v>11.2570357177141</v>
      </c>
      <c r="W1957">
        <v>14.257300000000001</v>
      </c>
      <c r="AB1957" s="1">
        <v>41008</v>
      </c>
      <c r="AC1957">
        <v>9.31</v>
      </c>
    </row>
    <row r="1958" spans="2:29" x14ac:dyDescent="0.45">
      <c r="B1958" s="1">
        <v>40967</v>
      </c>
      <c r="C1958">
        <v>5.46</v>
      </c>
      <c r="E1958" s="1">
        <v>41032</v>
      </c>
      <c r="F1958">
        <v>79.900000000000006</v>
      </c>
      <c r="H1958" t="s">
        <v>831</v>
      </c>
      <c r="I1958">
        <v>2.0099999999999998</v>
      </c>
      <c r="J1958">
        <v>0.30756571113612002</v>
      </c>
      <c r="L1958" s="1">
        <v>40942</v>
      </c>
      <c r="M1958">
        <v>17.100000000000001</v>
      </c>
      <c r="O1958" s="1">
        <v>41040</v>
      </c>
      <c r="P1958">
        <v>1.9884999999999999</v>
      </c>
      <c r="Q1958">
        <v>0.60950000000000004</v>
      </c>
      <c r="R1958">
        <v>1.379</v>
      </c>
      <c r="T1958" t="s">
        <v>764</v>
      </c>
      <c r="U1958">
        <v>1325.5409999999999</v>
      </c>
      <c r="V1958">
        <v>8.0135499357819402</v>
      </c>
      <c r="W1958">
        <v>15.007300000000001</v>
      </c>
      <c r="AB1958" s="1">
        <v>41005</v>
      </c>
      <c r="AC1958">
        <v>9.31</v>
      </c>
    </row>
    <row r="1959" spans="2:29" x14ac:dyDescent="0.45">
      <c r="B1959" s="1">
        <v>40966</v>
      </c>
      <c r="C1959">
        <v>5.59</v>
      </c>
      <c r="E1959" s="1">
        <v>41031</v>
      </c>
      <c r="F1959">
        <v>81.754999999999995</v>
      </c>
      <c r="H1959" t="s">
        <v>830</v>
      </c>
      <c r="I1959">
        <v>2.0169999999999999</v>
      </c>
      <c r="J1959">
        <v>0.50419201038229</v>
      </c>
      <c r="L1959" s="1">
        <v>40941</v>
      </c>
      <c r="M1959">
        <v>17.98</v>
      </c>
      <c r="O1959" s="1">
        <v>41039</v>
      </c>
      <c r="P1959">
        <v>2.0074999999999998</v>
      </c>
      <c r="Q1959">
        <v>0.58950000000000002</v>
      </c>
      <c r="R1959">
        <v>1.4179999999999999</v>
      </c>
      <c r="T1959" t="s">
        <v>763</v>
      </c>
      <c r="U1959">
        <v>1324.0889999999999</v>
      </c>
      <c r="V1959">
        <v>8.4822056154478496</v>
      </c>
      <c r="W1959">
        <v>15.391299999999999</v>
      </c>
      <c r="AB1959" s="1">
        <v>41004</v>
      </c>
      <c r="AC1959">
        <v>10.69</v>
      </c>
    </row>
    <row r="1960" spans="2:29" x14ac:dyDescent="0.45">
      <c r="B1960" s="1">
        <v>40963</v>
      </c>
      <c r="C1960">
        <v>5.65</v>
      </c>
      <c r="E1960" s="1">
        <v>41030</v>
      </c>
      <c r="F1960">
        <v>82.1</v>
      </c>
      <c r="H1960" t="s">
        <v>829</v>
      </c>
      <c r="I1960">
        <v>2.0585</v>
      </c>
      <c r="J1960">
        <v>0.42207106431658697</v>
      </c>
      <c r="L1960" s="1">
        <v>40940</v>
      </c>
      <c r="M1960">
        <v>18.55</v>
      </c>
      <c r="O1960" s="1">
        <v>41038</v>
      </c>
      <c r="P1960">
        <v>1.9861</v>
      </c>
      <c r="Q1960">
        <v>0.59099999999999997</v>
      </c>
      <c r="R1960">
        <v>1.3951</v>
      </c>
      <c r="T1960" t="s">
        <v>762</v>
      </c>
      <c r="U1960">
        <v>1312.41</v>
      </c>
      <c r="V1960">
        <v>3.6749394100917301</v>
      </c>
      <c r="W1960">
        <v>16.176300000000001</v>
      </c>
      <c r="AB1960" s="1">
        <v>41003</v>
      </c>
      <c r="AC1960">
        <v>10</v>
      </c>
    </row>
    <row r="1961" spans="2:29" x14ac:dyDescent="0.45">
      <c r="B1961" s="1">
        <v>40962</v>
      </c>
      <c r="C1961">
        <v>5.77</v>
      </c>
      <c r="E1961" s="1">
        <v>41029</v>
      </c>
      <c r="F1961">
        <v>81.405000000000001</v>
      </c>
      <c r="H1961" t="s">
        <v>828</v>
      </c>
      <c r="I1961">
        <v>2.0554999999999999</v>
      </c>
      <c r="J1961">
        <v>0.41860719455515399</v>
      </c>
      <c r="L1961" s="1">
        <v>40939</v>
      </c>
      <c r="M1961">
        <v>19.440000000000001</v>
      </c>
      <c r="O1961" s="1">
        <v>41037</v>
      </c>
      <c r="P1961">
        <v>1.9935</v>
      </c>
      <c r="Q1961">
        <v>0.5645</v>
      </c>
      <c r="R1961">
        <v>1.429</v>
      </c>
      <c r="T1961" t="s">
        <v>761</v>
      </c>
      <c r="U1961">
        <v>1313.0139999999999</v>
      </c>
      <c r="V1961">
        <v>10.0326137759494</v>
      </c>
      <c r="W1961">
        <v>16.1706</v>
      </c>
      <c r="AB1961" s="1">
        <v>41002</v>
      </c>
      <c r="AC1961">
        <v>8.81</v>
      </c>
    </row>
    <row r="1962" spans="2:29" x14ac:dyDescent="0.45">
      <c r="B1962" s="1">
        <v>40961</v>
      </c>
      <c r="C1962">
        <v>5.84</v>
      </c>
      <c r="E1962" s="1">
        <v>41026</v>
      </c>
      <c r="F1962">
        <v>81.88</v>
      </c>
      <c r="H1962" t="s">
        <v>827</v>
      </c>
      <c r="I1962">
        <v>2.0720000000000001</v>
      </c>
      <c r="J1962">
        <v>0.500761403597898</v>
      </c>
      <c r="L1962" s="1">
        <v>40938</v>
      </c>
      <c r="M1962">
        <v>19.399999999999999</v>
      </c>
      <c r="O1962" s="1">
        <v>41036</v>
      </c>
      <c r="P1962">
        <v>2.0099999999999998</v>
      </c>
      <c r="Q1962">
        <v>0.55149999999999999</v>
      </c>
      <c r="R1962">
        <v>1.4584999999999999</v>
      </c>
      <c r="T1962" t="s">
        <v>760</v>
      </c>
      <c r="U1962">
        <v>1316.328</v>
      </c>
      <c r="V1962">
        <v>9.81747642373041</v>
      </c>
      <c r="W1962">
        <v>15.082599999999999</v>
      </c>
      <c r="AB1962" s="1">
        <v>41001</v>
      </c>
      <c r="AC1962">
        <v>8.75</v>
      </c>
    </row>
    <row r="1963" spans="2:29" x14ac:dyDescent="0.45">
      <c r="B1963" s="1">
        <v>40960</v>
      </c>
      <c r="C1963">
        <v>5.78</v>
      </c>
      <c r="E1963" s="1">
        <v>41025</v>
      </c>
      <c r="F1963">
        <v>83.68</v>
      </c>
      <c r="H1963" t="s">
        <v>826</v>
      </c>
      <c r="I1963">
        <v>2.0394999999999999</v>
      </c>
      <c r="J1963">
        <v>0.33072949671899898</v>
      </c>
      <c r="L1963" s="1">
        <v>40935</v>
      </c>
      <c r="M1963">
        <v>18.53</v>
      </c>
      <c r="O1963" s="1">
        <v>41033</v>
      </c>
      <c r="P1963">
        <v>2.0169999999999999</v>
      </c>
      <c r="Q1963">
        <v>0.54649999999999999</v>
      </c>
      <c r="R1963">
        <v>1.4704999999999999</v>
      </c>
      <c r="T1963" t="s">
        <v>759</v>
      </c>
      <c r="U1963">
        <v>1318.43</v>
      </c>
      <c r="V1963">
        <v>9.6551887737677902</v>
      </c>
      <c r="W1963">
        <v>15.924899999999999</v>
      </c>
      <c r="AB1963" s="1">
        <v>40998</v>
      </c>
      <c r="AC1963">
        <v>7.69</v>
      </c>
    </row>
    <row r="1964" spans="2:29" x14ac:dyDescent="0.45">
      <c r="B1964" s="1">
        <v>40959</v>
      </c>
      <c r="C1964">
        <v>5.65</v>
      </c>
      <c r="E1964" s="1">
        <v>41024</v>
      </c>
      <c r="F1964">
        <v>86.35</v>
      </c>
      <c r="H1964" t="s">
        <v>825</v>
      </c>
      <c r="I1964">
        <v>2.0666000000000002</v>
      </c>
      <c r="J1964">
        <v>0.52567734083434103</v>
      </c>
      <c r="L1964" s="1">
        <v>40934</v>
      </c>
      <c r="M1964">
        <v>18.57</v>
      </c>
      <c r="O1964" s="1">
        <v>41032</v>
      </c>
      <c r="P1964">
        <v>2.0585</v>
      </c>
      <c r="Q1964">
        <v>0.54300000000000004</v>
      </c>
      <c r="R1964">
        <v>1.5155000000000001</v>
      </c>
      <c r="T1964" t="s">
        <v>758</v>
      </c>
      <c r="U1964">
        <v>1326.047</v>
      </c>
      <c r="V1964">
        <v>7.0314831165240399</v>
      </c>
      <c r="W1964">
        <v>14.7432</v>
      </c>
      <c r="AB1964" s="1">
        <v>40997</v>
      </c>
      <c r="AC1964">
        <v>7</v>
      </c>
    </row>
    <row r="1965" spans="2:29" x14ac:dyDescent="0.45">
      <c r="B1965" s="1">
        <v>40956</v>
      </c>
      <c r="C1965">
        <v>5.75</v>
      </c>
      <c r="E1965" s="1">
        <v>41023</v>
      </c>
      <c r="F1965">
        <v>86.924999999999997</v>
      </c>
      <c r="H1965" t="s">
        <v>824</v>
      </c>
      <c r="I1965">
        <v>2.0699999999999998</v>
      </c>
      <c r="J1965">
        <v>0.55632538440496404</v>
      </c>
      <c r="L1965" s="1">
        <v>40933</v>
      </c>
      <c r="M1965">
        <v>18.309999999999999</v>
      </c>
      <c r="O1965" s="1">
        <v>41031</v>
      </c>
      <c r="P1965">
        <v>2.0554999999999999</v>
      </c>
      <c r="Q1965">
        <v>0.54649999999999999</v>
      </c>
      <c r="R1965">
        <v>1.5089999999999999</v>
      </c>
      <c r="T1965" t="s">
        <v>757</v>
      </c>
      <c r="U1965">
        <v>1314.655</v>
      </c>
      <c r="V1965">
        <v>4.12759988779053</v>
      </c>
      <c r="W1965">
        <v>15.3912</v>
      </c>
      <c r="AB1965" s="1">
        <v>40996</v>
      </c>
      <c r="AC1965">
        <v>6.56</v>
      </c>
    </row>
    <row r="1966" spans="2:29" x14ac:dyDescent="0.45">
      <c r="B1966" s="1">
        <v>40955</v>
      </c>
      <c r="C1966">
        <v>5.64</v>
      </c>
      <c r="E1966" s="1">
        <v>41022</v>
      </c>
      <c r="F1966">
        <v>86.295000000000002</v>
      </c>
      <c r="H1966" t="s">
        <v>823</v>
      </c>
      <c r="I1966">
        <v>2.1074999999999999</v>
      </c>
      <c r="J1966">
        <v>0.42582664704469902</v>
      </c>
      <c r="L1966" s="1">
        <v>40932</v>
      </c>
      <c r="M1966">
        <v>18.91</v>
      </c>
      <c r="O1966" s="1">
        <v>41030</v>
      </c>
      <c r="P1966">
        <v>2.0720000000000001</v>
      </c>
      <c r="Q1966">
        <v>0.54600000000000004</v>
      </c>
      <c r="R1966">
        <v>1.526</v>
      </c>
      <c r="T1966" t="s">
        <v>756</v>
      </c>
      <c r="U1966">
        <v>1316.0039999999999</v>
      </c>
      <c r="V1966">
        <v>7.9935840060609102</v>
      </c>
      <c r="W1966">
        <v>15.035399999999999</v>
      </c>
      <c r="AB1966" s="1">
        <v>40995</v>
      </c>
      <c r="AC1966">
        <v>5.75</v>
      </c>
    </row>
    <row r="1967" spans="2:29" x14ac:dyDescent="0.45">
      <c r="B1967" s="1">
        <v>40954</v>
      </c>
      <c r="C1967">
        <v>5.45</v>
      </c>
      <c r="E1967" s="1">
        <v>41019</v>
      </c>
      <c r="F1967">
        <v>86.4</v>
      </c>
      <c r="H1967" t="s">
        <v>822</v>
      </c>
      <c r="I1967">
        <v>2.1006999999999998</v>
      </c>
      <c r="J1967">
        <v>0.42923226035950601</v>
      </c>
      <c r="L1967" s="1">
        <v>40931</v>
      </c>
      <c r="M1967">
        <v>18.670000000000002</v>
      </c>
      <c r="O1967" s="1">
        <v>41029</v>
      </c>
      <c r="P1967">
        <v>2.0394999999999999</v>
      </c>
      <c r="Q1967">
        <v>0.54749999999999999</v>
      </c>
      <c r="R1967">
        <v>1.492</v>
      </c>
      <c r="T1967" t="s">
        <v>755</v>
      </c>
      <c r="U1967">
        <v>1315.384</v>
      </c>
      <c r="V1967">
        <v>7.0535300172336903</v>
      </c>
      <c r="W1967">
        <v>14.9695</v>
      </c>
      <c r="AB1967" s="1">
        <v>40994</v>
      </c>
      <c r="AC1967">
        <v>7</v>
      </c>
    </row>
    <row r="1968" spans="2:29" x14ac:dyDescent="0.45">
      <c r="B1968" s="1">
        <v>40953</v>
      </c>
      <c r="C1968">
        <v>5.59</v>
      </c>
      <c r="E1968" s="1">
        <v>41018</v>
      </c>
      <c r="F1968">
        <v>87.74</v>
      </c>
      <c r="H1968" t="s">
        <v>821</v>
      </c>
      <c r="I1968">
        <v>2.0590000000000002</v>
      </c>
      <c r="J1968">
        <v>0.14947680979559</v>
      </c>
      <c r="L1968" s="1">
        <v>40928</v>
      </c>
      <c r="M1968">
        <v>18.28</v>
      </c>
      <c r="O1968" s="1">
        <v>41026</v>
      </c>
      <c r="P1968">
        <v>2.0666000000000002</v>
      </c>
      <c r="Q1968">
        <v>0.55549999999999999</v>
      </c>
      <c r="R1968">
        <v>1.5111000000000001</v>
      </c>
      <c r="T1968" t="s">
        <v>754</v>
      </c>
      <c r="U1968">
        <v>1314.501</v>
      </c>
      <c r="V1968">
        <v>10.6352507530514</v>
      </c>
      <c r="W1968">
        <v>16.157499999999999</v>
      </c>
      <c r="AB1968" s="1">
        <v>40991</v>
      </c>
      <c r="AC1968">
        <v>7.56</v>
      </c>
    </row>
    <row r="1969" spans="2:29" x14ac:dyDescent="0.45">
      <c r="B1969" s="1">
        <v>40952</v>
      </c>
      <c r="C1969">
        <v>5.64</v>
      </c>
      <c r="E1969" s="1">
        <v>41017</v>
      </c>
      <c r="F1969">
        <v>87.72</v>
      </c>
      <c r="H1969" t="s">
        <v>820</v>
      </c>
      <c r="I1969">
        <v>2.0790000000000002</v>
      </c>
      <c r="J1969">
        <v>0.21937787035159401</v>
      </c>
      <c r="L1969" s="1">
        <v>40927</v>
      </c>
      <c r="M1969">
        <v>19.87</v>
      </c>
      <c r="O1969" s="1">
        <v>41025</v>
      </c>
      <c r="P1969">
        <v>2.0699999999999998</v>
      </c>
      <c r="Q1969">
        <v>0.5605</v>
      </c>
      <c r="R1969">
        <v>1.5095000000000001</v>
      </c>
      <c r="T1969" t="s">
        <v>753</v>
      </c>
      <c r="U1969">
        <v>1308.037</v>
      </c>
      <c r="V1969">
        <v>10.5676781387738</v>
      </c>
      <c r="W1969">
        <v>16.9011</v>
      </c>
      <c r="AB1969" s="1">
        <v>40990</v>
      </c>
      <c r="AC1969">
        <v>7.25</v>
      </c>
    </row>
    <row r="1970" spans="2:29" x14ac:dyDescent="0.45">
      <c r="B1970" s="1">
        <v>40949</v>
      </c>
      <c r="C1970">
        <v>5.64</v>
      </c>
      <c r="E1970" s="1">
        <v>41016</v>
      </c>
      <c r="F1970">
        <v>88.3</v>
      </c>
      <c r="H1970" t="s">
        <v>819</v>
      </c>
      <c r="I1970">
        <v>2.0849000000000002</v>
      </c>
      <c r="J1970">
        <v>0.22034756635824401</v>
      </c>
      <c r="L1970" s="1">
        <v>40926</v>
      </c>
      <c r="M1970">
        <v>20.89</v>
      </c>
      <c r="O1970" s="1">
        <v>41024</v>
      </c>
      <c r="P1970">
        <v>2.1074999999999999</v>
      </c>
      <c r="Q1970">
        <v>0.5575</v>
      </c>
      <c r="R1970">
        <v>1.55</v>
      </c>
      <c r="T1970" t="s">
        <v>752</v>
      </c>
      <c r="U1970">
        <v>1293.6679999999999</v>
      </c>
      <c r="V1970">
        <v>6.0595677304319997</v>
      </c>
      <c r="W1970">
        <v>18.529499999999999</v>
      </c>
      <c r="AB1970" s="1">
        <v>40989</v>
      </c>
      <c r="AC1970">
        <v>7.25</v>
      </c>
    </row>
    <row r="1971" spans="2:29" x14ac:dyDescent="0.45">
      <c r="B1971" s="1">
        <v>40948</v>
      </c>
      <c r="C1971">
        <v>5.66</v>
      </c>
      <c r="E1971" s="1">
        <v>41015</v>
      </c>
      <c r="F1971">
        <v>88.855000000000004</v>
      </c>
      <c r="H1971" t="s">
        <v>818</v>
      </c>
      <c r="I1971">
        <v>2.0865</v>
      </c>
      <c r="J1971">
        <v>0.49047691077154798</v>
      </c>
      <c r="L1971" s="1">
        <v>40925</v>
      </c>
      <c r="M1971">
        <v>22.2</v>
      </c>
      <c r="O1971" s="1">
        <v>41023</v>
      </c>
      <c r="P1971">
        <v>2.1006999999999998</v>
      </c>
      <c r="Q1971">
        <v>0.57550000000000001</v>
      </c>
      <c r="R1971">
        <v>1.5251999999999999</v>
      </c>
      <c r="T1971" t="s">
        <v>750</v>
      </c>
      <c r="U1971">
        <v>1289.0920000000001</v>
      </c>
      <c r="V1971">
        <v>9.2040970091467003</v>
      </c>
      <c r="W1971">
        <v>18.6051</v>
      </c>
      <c r="AB1971" s="1">
        <v>40988</v>
      </c>
      <c r="AC1971">
        <v>8.19</v>
      </c>
    </row>
    <row r="1972" spans="2:29" x14ac:dyDescent="0.45">
      <c r="B1972" s="1">
        <v>40947</v>
      </c>
      <c r="C1972">
        <v>5.64</v>
      </c>
      <c r="E1972" s="1">
        <v>41012</v>
      </c>
      <c r="F1972">
        <v>87.4</v>
      </c>
      <c r="H1972" t="s">
        <v>817</v>
      </c>
      <c r="I1972">
        <v>2.1055000000000001</v>
      </c>
      <c r="J1972">
        <v>0.55395631596724304</v>
      </c>
      <c r="L1972" s="1">
        <v>40921</v>
      </c>
      <c r="M1972">
        <v>20.91</v>
      </c>
      <c r="O1972" s="1">
        <v>41022</v>
      </c>
      <c r="P1972">
        <v>2.0590000000000002</v>
      </c>
      <c r="Q1972">
        <v>0.57269999999999999</v>
      </c>
      <c r="R1972">
        <v>1.4863</v>
      </c>
      <c r="T1972" t="s">
        <v>749</v>
      </c>
      <c r="U1972">
        <v>1295.5039999999999</v>
      </c>
      <c r="V1972">
        <v>6.0054726592446102</v>
      </c>
      <c r="W1972">
        <v>18.041699999999999</v>
      </c>
      <c r="AB1972" s="1">
        <v>40987</v>
      </c>
      <c r="AC1972">
        <v>7.25</v>
      </c>
    </row>
    <row r="1973" spans="2:29" x14ac:dyDescent="0.45">
      <c r="B1973" s="1">
        <v>40946</v>
      </c>
      <c r="C1973">
        <v>5.61</v>
      </c>
      <c r="E1973" s="1">
        <v>41011</v>
      </c>
      <c r="F1973">
        <v>89.45</v>
      </c>
      <c r="H1973" t="s">
        <v>816</v>
      </c>
      <c r="I1973">
        <v>2.0914999999999999</v>
      </c>
      <c r="J1973">
        <v>0.70494244445912002</v>
      </c>
      <c r="L1973" s="1">
        <v>40920</v>
      </c>
      <c r="M1973">
        <v>20.47</v>
      </c>
      <c r="O1973" s="1">
        <v>41019</v>
      </c>
      <c r="P1973">
        <v>2.0790000000000002</v>
      </c>
      <c r="Q1973">
        <v>0.5665</v>
      </c>
      <c r="R1973">
        <v>1.5125</v>
      </c>
      <c r="T1973" t="s">
        <v>748</v>
      </c>
      <c r="U1973">
        <v>1292.4760000000001</v>
      </c>
      <c r="V1973">
        <v>7.7995658141573401</v>
      </c>
      <c r="W1973">
        <v>18.2346</v>
      </c>
      <c r="AB1973" s="1">
        <v>40984</v>
      </c>
      <c r="AC1973">
        <v>5.94</v>
      </c>
    </row>
    <row r="1974" spans="2:29" x14ac:dyDescent="0.45">
      <c r="B1974" s="1">
        <v>40945</v>
      </c>
      <c r="C1974">
        <v>5.33</v>
      </c>
      <c r="E1974" s="1">
        <v>41010</v>
      </c>
      <c r="F1974">
        <v>90.95</v>
      </c>
      <c r="H1974" t="s">
        <v>815</v>
      </c>
      <c r="I1974">
        <v>2.0981999999999998</v>
      </c>
      <c r="J1974">
        <v>0.79328574086936998</v>
      </c>
      <c r="L1974" s="1">
        <v>40919</v>
      </c>
      <c r="M1974">
        <v>21.05</v>
      </c>
      <c r="O1974" s="1">
        <v>41018</v>
      </c>
      <c r="P1974">
        <v>2.0849000000000002</v>
      </c>
      <c r="Q1974">
        <v>0.5655</v>
      </c>
      <c r="R1974">
        <v>1.5194000000000001</v>
      </c>
      <c r="T1974" t="s">
        <v>747</v>
      </c>
      <c r="U1974">
        <v>1292.079</v>
      </c>
      <c r="V1974">
        <v>7.5242878991800399</v>
      </c>
      <c r="W1974">
        <v>17.594200000000001</v>
      </c>
      <c r="AB1974" s="1">
        <v>40983</v>
      </c>
      <c r="AC1974">
        <v>6.38</v>
      </c>
    </row>
    <row r="1975" spans="2:29" x14ac:dyDescent="0.45">
      <c r="B1975" s="1">
        <v>40942</v>
      </c>
      <c r="C1975">
        <v>5.43</v>
      </c>
      <c r="E1975" s="1">
        <v>41009</v>
      </c>
      <c r="F1975">
        <v>88.3</v>
      </c>
      <c r="H1975" t="s">
        <v>814</v>
      </c>
      <c r="I1975">
        <v>2.1564999999999999</v>
      </c>
      <c r="J1975">
        <v>0.61395879340555004</v>
      </c>
      <c r="L1975" s="1">
        <v>40918</v>
      </c>
      <c r="M1975">
        <v>20.69</v>
      </c>
      <c r="O1975" s="1">
        <v>41017</v>
      </c>
      <c r="P1975">
        <v>2.0865</v>
      </c>
      <c r="Q1975">
        <v>0.56059999999999999</v>
      </c>
      <c r="R1975">
        <v>1.5259</v>
      </c>
      <c r="T1975" t="s">
        <v>746</v>
      </c>
      <c r="U1975">
        <v>1280.702</v>
      </c>
      <c r="V1975">
        <v>3.9711408219070199</v>
      </c>
      <c r="W1975">
        <v>18.008900000000001</v>
      </c>
      <c r="AB1975" s="1">
        <v>40982</v>
      </c>
      <c r="AC1975">
        <v>5.19</v>
      </c>
    </row>
    <row r="1976" spans="2:29" x14ac:dyDescent="0.45">
      <c r="B1976" s="1">
        <v>40941</v>
      </c>
      <c r="C1976">
        <v>5.03</v>
      </c>
      <c r="E1976" s="1">
        <v>41008</v>
      </c>
      <c r="F1976">
        <v>87.9</v>
      </c>
      <c r="H1976" t="s">
        <v>813</v>
      </c>
      <c r="I1976">
        <v>2.1415000000000002</v>
      </c>
      <c r="J1976">
        <v>1.27008949159761</v>
      </c>
      <c r="L1976" s="1">
        <v>40917</v>
      </c>
      <c r="M1976">
        <v>21.07</v>
      </c>
      <c r="O1976" s="1">
        <v>41016</v>
      </c>
      <c r="P1976">
        <v>2.1055000000000001</v>
      </c>
      <c r="Q1976">
        <v>0.56200000000000006</v>
      </c>
      <c r="R1976">
        <v>1.5435000000000001</v>
      </c>
      <c r="T1976" t="s">
        <v>745</v>
      </c>
      <c r="U1976">
        <v>1277.807</v>
      </c>
      <c r="V1976">
        <v>12.740829008273501</v>
      </c>
      <c r="W1976">
        <v>17.644500000000001</v>
      </c>
      <c r="AB1976" s="1">
        <v>40981</v>
      </c>
      <c r="AC1976">
        <v>6.69</v>
      </c>
    </row>
    <row r="1977" spans="2:29" x14ac:dyDescent="0.45">
      <c r="B1977" s="1">
        <v>40940</v>
      </c>
      <c r="C1977">
        <v>5.22</v>
      </c>
      <c r="E1977" s="1">
        <v>41005</v>
      </c>
      <c r="F1977">
        <v>91.875</v>
      </c>
      <c r="H1977" t="s">
        <v>812</v>
      </c>
      <c r="I1977">
        <v>2.0960000000000001</v>
      </c>
      <c r="J1977">
        <v>0.93970597351867002</v>
      </c>
      <c r="L1977" s="1">
        <v>40914</v>
      </c>
      <c r="M1977">
        <v>20.63</v>
      </c>
      <c r="O1977" s="1">
        <v>41015</v>
      </c>
      <c r="P1977">
        <v>2.0914999999999999</v>
      </c>
      <c r="Q1977">
        <v>0.56899999999999995</v>
      </c>
      <c r="R1977">
        <v>1.5225</v>
      </c>
      <c r="T1977" t="s">
        <v>744</v>
      </c>
      <c r="U1977">
        <v>1281.056</v>
      </c>
      <c r="V1977">
        <v>13.5706004802342</v>
      </c>
      <c r="W1977">
        <v>18.447199999999999</v>
      </c>
      <c r="AB1977" s="1">
        <v>40980</v>
      </c>
      <c r="AC1977">
        <v>6.69</v>
      </c>
    </row>
    <row r="1978" spans="2:29" x14ac:dyDescent="0.45">
      <c r="B1978" s="1">
        <v>40939</v>
      </c>
      <c r="C1978">
        <v>5.45</v>
      </c>
      <c r="E1978" s="1">
        <v>41004</v>
      </c>
      <c r="F1978">
        <v>96.754999999999995</v>
      </c>
      <c r="H1978" t="s">
        <v>811</v>
      </c>
      <c r="I1978">
        <v>2.141</v>
      </c>
      <c r="J1978">
        <v>0.93101077687998401</v>
      </c>
      <c r="L1978" s="1">
        <v>40913</v>
      </c>
      <c r="M1978">
        <v>21.48</v>
      </c>
      <c r="O1978" s="1">
        <v>41012</v>
      </c>
      <c r="P1978">
        <v>2.0981999999999998</v>
      </c>
      <c r="Q1978">
        <v>0.56699999999999995</v>
      </c>
      <c r="R1978">
        <v>1.5311999999999999</v>
      </c>
      <c r="T1978" t="s">
        <v>743</v>
      </c>
      <c r="U1978">
        <v>1277.3009999999999</v>
      </c>
      <c r="V1978">
        <v>14.651526443316699</v>
      </c>
      <c r="W1978">
        <v>19.093499999999999</v>
      </c>
      <c r="AB1978" s="1">
        <v>40977</v>
      </c>
      <c r="AC1978">
        <v>7.69</v>
      </c>
    </row>
    <row r="1979" spans="2:29" x14ac:dyDescent="0.45">
      <c r="B1979" s="1">
        <v>40938</v>
      </c>
      <c r="C1979">
        <v>5.48</v>
      </c>
      <c r="E1979" s="1">
        <v>41003</v>
      </c>
      <c r="F1979">
        <v>93.8</v>
      </c>
      <c r="H1979" t="s">
        <v>810</v>
      </c>
      <c r="I1979">
        <v>2.1478999999999999</v>
      </c>
      <c r="J1979">
        <v>1.76054328262613</v>
      </c>
      <c r="L1979" s="1">
        <v>40912</v>
      </c>
      <c r="M1979">
        <v>22.22</v>
      </c>
      <c r="O1979" s="1">
        <v>41011</v>
      </c>
      <c r="P1979">
        <v>2.1564999999999999</v>
      </c>
      <c r="Q1979">
        <v>0.57099999999999995</v>
      </c>
      <c r="R1979">
        <v>1.5854999999999999</v>
      </c>
      <c r="T1979" t="s">
        <v>742</v>
      </c>
      <c r="U1979">
        <v>1277.0609999999999</v>
      </c>
      <c r="V1979">
        <v>20.906538596392299</v>
      </c>
      <c r="W1979">
        <v>19.738900000000001</v>
      </c>
      <c r="AB1979" s="1">
        <v>40976</v>
      </c>
      <c r="AC1979">
        <v>8</v>
      </c>
    </row>
    <row r="1980" spans="2:29" x14ac:dyDescent="0.45">
      <c r="B1980" s="1">
        <v>40935</v>
      </c>
      <c r="C1980">
        <v>5.21</v>
      </c>
      <c r="E1980" s="1">
        <v>41002</v>
      </c>
      <c r="F1980">
        <v>94.6</v>
      </c>
      <c r="H1980" t="s">
        <v>809</v>
      </c>
      <c r="I1980">
        <v>2.2890000000000001</v>
      </c>
      <c r="J1980">
        <v>1.3122588667383099</v>
      </c>
      <c r="L1980" s="1">
        <v>40911</v>
      </c>
      <c r="M1980">
        <v>22.97</v>
      </c>
      <c r="O1980" s="1">
        <v>41010</v>
      </c>
      <c r="P1980">
        <v>2.1415000000000002</v>
      </c>
      <c r="Q1980">
        <v>0.58750000000000002</v>
      </c>
      <c r="R1980">
        <v>1.554</v>
      </c>
      <c r="T1980" t="s">
        <v>740</v>
      </c>
      <c r="U1980">
        <v>1257.605</v>
      </c>
      <c r="V1980">
        <v>15.5826393739391</v>
      </c>
      <c r="W1980">
        <v>20.266100000000002</v>
      </c>
      <c r="AB1980" s="1">
        <v>40975</v>
      </c>
      <c r="AC1980">
        <v>8.31</v>
      </c>
    </row>
    <row r="1981" spans="2:29" x14ac:dyDescent="0.45">
      <c r="B1981" s="1">
        <v>40934</v>
      </c>
      <c r="C1981">
        <v>5.45</v>
      </c>
      <c r="E1981" s="1">
        <v>41001</v>
      </c>
      <c r="F1981">
        <v>92.424999999999997</v>
      </c>
      <c r="H1981" t="s">
        <v>808</v>
      </c>
      <c r="I1981">
        <v>2.3245</v>
      </c>
      <c r="J1981">
        <v>1.30645688154387</v>
      </c>
      <c r="L1981" s="1">
        <v>40907</v>
      </c>
      <c r="M1981">
        <v>23.4</v>
      </c>
      <c r="O1981" s="1">
        <v>41009</v>
      </c>
      <c r="P1981">
        <v>2.0960000000000001</v>
      </c>
      <c r="Q1981">
        <v>0.60050000000000003</v>
      </c>
      <c r="R1981">
        <v>1.4955000000000001</v>
      </c>
      <c r="T1981" t="s">
        <v>739</v>
      </c>
      <c r="U1981">
        <v>1263.0160000000001</v>
      </c>
      <c r="V1981">
        <v>17.146607542480901</v>
      </c>
      <c r="W1981">
        <v>19.907699999999998</v>
      </c>
      <c r="AB1981" s="1">
        <v>40974</v>
      </c>
      <c r="AC1981">
        <v>8.3800000000000008</v>
      </c>
    </row>
    <row r="1982" spans="2:29" x14ac:dyDescent="0.45">
      <c r="B1982" s="1">
        <v>40933</v>
      </c>
      <c r="C1982">
        <v>5.66</v>
      </c>
      <c r="E1982" s="1">
        <v>40998</v>
      </c>
      <c r="F1982">
        <v>93.135000000000005</v>
      </c>
      <c r="H1982" t="s">
        <v>807</v>
      </c>
      <c r="I1982">
        <v>2.3889999999999998</v>
      </c>
      <c r="J1982">
        <v>1.15276894909604</v>
      </c>
      <c r="L1982" s="1">
        <v>40906</v>
      </c>
      <c r="M1982">
        <v>22.65</v>
      </c>
      <c r="O1982" s="1">
        <v>41008</v>
      </c>
      <c r="P1982">
        <v>2.141</v>
      </c>
      <c r="Q1982">
        <v>0.60450000000000004</v>
      </c>
      <c r="R1982">
        <v>1.5365</v>
      </c>
      <c r="T1982" t="s">
        <v>738</v>
      </c>
      <c r="U1982">
        <v>1249.6389999999999</v>
      </c>
      <c r="V1982">
        <v>16.147687764473599</v>
      </c>
      <c r="W1982">
        <v>20.683700000000002</v>
      </c>
      <c r="AB1982" s="1">
        <v>40973</v>
      </c>
      <c r="AC1982">
        <v>7.69</v>
      </c>
    </row>
    <row r="1983" spans="2:29" x14ac:dyDescent="0.45">
      <c r="B1983" s="1">
        <v>40932</v>
      </c>
      <c r="C1983">
        <v>6.07</v>
      </c>
      <c r="E1983" s="1">
        <v>40997</v>
      </c>
      <c r="F1983">
        <v>91.57</v>
      </c>
      <c r="H1983" t="s">
        <v>806</v>
      </c>
      <c r="I1983">
        <v>2.27</v>
      </c>
      <c r="J1983">
        <v>0.68145157568237802</v>
      </c>
      <c r="L1983" s="1">
        <v>40905</v>
      </c>
      <c r="M1983">
        <v>23.52</v>
      </c>
      <c r="O1983" s="1">
        <v>41005</v>
      </c>
      <c r="P1983">
        <v>2.1478999999999999</v>
      </c>
      <c r="Q1983">
        <v>0.61150000000000004</v>
      </c>
      <c r="R1983">
        <v>1.5364</v>
      </c>
      <c r="T1983" t="s">
        <v>737</v>
      </c>
      <c r="U1983">
        <v>1265.433</v>
      </c>
      <c r="V1983">
        <v>7.2036867600171703</v>
      </c>
      <c r="W1983">
        <v>18.978100000000001</v>
      </c>
      <c r="AB1983" s="1">
        <v>40970</v>
      </c>
      <c r="AC1983">
        <v>8.6300000000000008</v>
      </c>
    </row>
    <row r="1984" spans="2:29" x14ac:dyDescent="0.45">
      <c r="B1984" s="1">
        <v>40931</v>
      </c>
      <c r="C1984">
        <v>6.18</v>
      </c>
      <c r="E1984" s="1">
        <v>40996</v>
      </c>
      <c r="F1984">
        <v>92.3</v>
      </c>
      <c r="H1984" t="s">
        <v>805</v>
      </c>
      <c r="I1984">
        <v>2.2869999999999999</v>
      </c>
      <c r="J1984">
        <v>0.97123718352762101</v>
      </c>
      <c r="L1984" s="1">
        <v>40904</v>
      </c>
      <c r="M1984">
        <v>21.91</v>
      </c>
      <c r="O1984" s="1">
        <v>41004</v>
      </c>
      <c r="P1984">
        <v>2.2890000000000001</v>
      </c>
      <c r="Q1984">
        <v>0.63100000000000001</v>
      </c>
      <c r="R1984">
        <v>1.6579999999999999</v>
      </c>
      <c r="T1984" t="s">
        <v>735</v>
      </c>
      <c r="U1984">
        <v>1265.3330000000001</v>
      </c>
      <c r="V1984">
        <v>19.232882792757898</v>
      </c>
      <c r="W1984">
        <v>18.3917</v>
      </c>
      <c r="AB1984" s="1">
        <v>40969</v>
      </c>
      <c r="AC1984">
        <v>8.69</v>
      </c>
    </row>
    <row r="1985" spans="2:29" x14ac:dyDescent="0.45">
      <c r="B1985" s="1">
        <v>40928</v>
      </c>
      <c r="C1985">
        <v>6.12</v>
      </c>
      <c r="E1985" s="1">
        <v>40995</v>
      </c>
      <c r="F1985">
        <v>96.43</v>
      </c>
      <c r="H1985" t="s">
        <v>804</v>
      </c>
      <c r="I1985">
        <v>2.2290000000000001</v>
      </c>
      <c r="J1985">
        <v>0.74068633712253795</v>
      </c>
      <c r="L1985" s="1">
        <v>40900</v>
      </c>
      <c r="M1985">
        <v>20.73</v>
      </c>
      <c r="O1985" s="1">
        <v>41003</v>
      </c>
      <c r="P1985">
        <v>2.3245</v>
      </c>
      <c r="Q1985">
        <v>0.626</v>
      </c>
      <c r="R1985">
        <v>1.6984999999999999</v>
      </c>
      <c r="T1985" t="s">
        <v>734</v>
      </c>
      <c r="U1985">
        <v>1254</v>
      </c>
      <c r="V1985">
        <v>27.646760497875299</v>
      </c>
      <c r="W1985">
        <v>18.702300000000001</v>
      </c>
      <c r="AB1985" s="1">
        <v>40968</v>
      </c>
      <c r="AC1985">
        <v>9</v>
      </c>
    </row>
    <row r="1986" spans="2:29" x14ac:dyDescent="0.45">
      <c r="B1986" s="1">
        <v>40927</v>
      </c>
      <c r="C1986">
        <v>5.8</v>
      </c>
      <c r="E1986" s="1">
        <v>40994</v>
      </c>
      <c r="F1986">
        <v>99.9</v>
      </c>
      <c r="H1986" t="s">
        <v>803</v>
      </c>
      <c r="I1986">
        <v>2.2654999999999998</v>
      </c>
      <c r="J1986">
        <v>0.75776645478669902</v>
      </c>
      <c r="L1986" s="1">
        <v>40899</v>
      </c>
      <c r="M1986">
        <v>21.16</v>
      </c>
      <c r="O1986" s="1">
        <v>41002</v>
      </c>
      <c r="P1986">
        <v>2.3889999999999998</v>
      </c>
      <c r="Q1986">
        <v>0.62090000000000001</v>
      </c>
      <c r="R1986">
        <v>1.7681</v>
      </c>
      <c r="T1986" t="s">
        <v>733</v>
      </c>
      <c r="U1986">
        <v>1243.7159999999999</v>
      </c>
      <c r="V1986">
        <v>27.740046767430499</v>
      </c>
      <c r="W1986">
        <v>19.378399999999999</v>
      </c>
      <c r="AB1986" s="1">
        <v>40967</v>
      </c>
      <c r="AC1986">
        <v>9.44</v>
      </c>
    </row>
    <row r="1987" spans="2:29" x14ac:dyDescent="0.45">
      <c r="B1987" s="1">
        <v>40926</v>
      </c>
      <c r="C1987">
        <v>5.43</v>
      </c>
      <c r="E1987" s="1">
        <v>40991</v>
      </c>
      <c r="F1987">
        <v>99.144999999999996</v>
      </c>
      <c r="H1987" t="s">
        <v>802</v>
      </c>
      <c r="I1987">
        <v>2.2414999999999998</v>
      </c>
      <c r="J1987">
        <v>0.59802173873530895</v>
      </c>
      <c r="L1987" s="1">
        <v>40898</v>
      </c>
      <c r="M1987">
        <v>21.43</v>
      </c>
      <c r="O1987" s="1">
        <v>41001</v>
      </c>
      <c r="P1987">
        <v>2.27</v>
      </c>
      <c r="Q1987">
        <v>0.57950000000000002</v>
      </c>
      <c r="R1987">
        <v>1.6904999999999999</v>
      </c>
      <c r="T1987" t="s">
        <v>732</v>
      </c>
      <c r="U1987">
        <v>1241.3050000000001</v>
      </c>
      <c r="V1987">
        <v>27.6073650390558</v>
      </c>
      <c r="W1987">
        <v>20.2271</v>
      </c>
      <c r="AB1987" s="1">
        <v>40966</v>
      </c>
      <c r="AC1987">
        <v>10.31</v>
      </c>
    </row>
    <row r="1988" spans="2:29" x14ac:dyDescent="0.45">
      <c r="B1988" s="1">
        <v>40925</v>
      </c>
      <c r="C1988">
        <v>5.43</v>
      </c>
      <c r="E1988" s="1">
        <v>40990</v>
      </c>
      <c r="F1988">
        <v>100.765</v>
      </c>
      <c r="H1988" t="s">
        <v>801</v>
      </c>
      <c r="I1988">
        <v>2.3180000000000001</v>
      </c>
      <c r="J1988">
        <v>0.56629350458338501</v>
      </c>
      <c r="L1988" s="1">
        <v>40897</v>
      </c>
      <c r="M1988">
        <v>23.22</v>
      </c>
      <c r="O1988" s="1">
        <v>40998</v>
      </c>
      <c r="P1988">
        <v>2.2869999999999999</v>
      </c>
      <c r="Q1988">
        <v>0.58099999999999996</v>
      </c>
      <c r="R1988">
        <v>1.706</v>
      </c>
      <c r="T1988" t="s">
        <v>731</v>
      </c>
      <c r="U1988">
        <v>1205.3510000000001</v>
      </c>
      <c r="V1988">
        <v>13.810592328680499</v>
      </c>
      <c r="W1988">
        <v>22.670400000000001</v>
      </c>
      <c r="AB1988" s="1">
        <v>40963</v>
      </c>
      <c r="AC1988">
        <v>10.5</v>
      </c>
    </row>
    <row r="1989" spans="2:29" x14ac:dyDescent="0.45">
      <c r="B1989" s="1">
        <v>40924</v>
      </c>
      <c r="C1989">
        <v>5.58</v>
      </c>
      <c r="E1989" s="1">
        <v>40989</v>
      </c>
      <c r="F1989">
        <v>102.3</v>
      </c>
      <c r="H1989" t="s">
        <v>800</v>
      </c>
      <c r="I1989">
        <v>2.3075000000000001</v>
      </c>
      <c r="J1989">
        <v>0.45640260005102101</v>
      </c>
      <c r="L1989" s="1">
        <v>40896</v>
      </c>
      <c r="M1989">
        <v>24.92</v>
      </c>
      <c r="O1989" s="1">
        <v>40997</v>
      </c>
      <c r="P1989">
        <v>2.2290000000000001</v>
      </c>
      <c r="Q1989">
        <v>0.58099999999999996</v>
      </c>
      <c r="R1989">
        <v>1.6479999999999999</v>
      </c>
      <c r="T1989" t="s">
        <v>730</v>
      </c>
      <c r="U1989">
        <v>1219.6569999999999</v>
      </c>
      <c r="V1989">
        <v>12.5022312497498</v>
      </c>
      <c r="W1989">
        <v>22.368400000000001</v>
      </c>
      <c r="AB1989" s="1">
        <v>40962</v>
      </c>
      <c r="AC1989">
        <v>9.5</v>
      </c>
    </row>
    <row r="1990" spans="2:29" x14ac:dyDescent="0.45">
      <c r="B1990" s="1">
        <v>40921</v>
      </c>
      <c r="C1990">
        <v>5.53</v>
      </c>
      <c r="E1990" s="1">
        <v>40988</v>
      </c>
      <c r="F1990">
        <v>104.3</v>
      </c>
      <c r="H1990" t="s">
        <v>799</v>
      </c>
      <c r="I1990">
        <v>2.3515000000000001</v>
      </c>
      <c r="J1990">
        <v>1.1185226491522899</v>
      </c>
      <c r="L1990" s="1">
        <v>40893</v>
      </c>
      <c r="M1990">
        <v>24.29</v>
      </c>
      <c r="O1990" s="1">
        <v>40996</v>
      </c>
      <c r="P1990">
        <v>2.2654999999999998</v>
      </c>
      <c r="Q1990">
        <v>0.57599999999999996</v>
      </c>
      <c r="R1990">
        <v>1.6895</v>
      </c>
      <c r="T1990" t="s">
        <v>729</v>
      </c>
      <c r="U1990">
        <v>1215.752</v>
      </c>
      <c r="V1990">
        <v>12.763066324872799</v>
      </c>
      <c r="W1990">
        <v>22.559100000000001</v>
      </c>
      <c r="AB1990" s="1">
        <v>40961</v>
      </c>
      <c r="AC1990">
        <v>8.75</v>
      </c>
    </row>
    <row r="1991" spans="2:29" x14ac:dyDescent="0.45">
      <c r="B1991" s="1">
        <v>40920</v>
      </c>
      <c r="C1991">
        <v>5.46</v>
      </c>
      <c r="E1991" s="1">
        <v>40987</v>
      </c>
      <c r="F1991">
        <v>103.3</v>
      </c>
      <c r="H1991" t="s">
        <v>798</v>
      </c>
      <c r="I1991">
        <v>2.3694999999999999</v>
      </c>
      <c r="J1991">
        <v>1.1042154077292501</v>
      </c>
      <c r="L1991" s="1">
        <v>40892</v>
      </c>
      <c r="M1991">
        <v>25.11</v>
      </c>
      <c r="O1991" s="1">
        <v>40995</v>
      </c>
      <c r="P1991">
        <v>2.2414999999999998</v>
      </c>
      <c r="Q1991">
        <v>0.56599999999999995</v>
      </c>
      <c r="R1991">
        <v>1.6755</v>
      </c>
      <c r="T1991" t="s">
        <v>728</v>
      </c>
      <c r="U1991">
        <v>1211.818</v>
      </c>
      <c r="V1991">
        <v>23.3234771102065</v>
      </c>
      <c r="W1991">
        <v>24.0684</v>
      </c>
      <c r="AB1991" s="1">
        <v>40960</v>
      </c>
      <c r="AC1991">
        <v>8.75</v>
      </c>
    </row>
    <row r="1992" spans="2:29" x14ac:dyDescent="0.45">
      <c r="B1992" s="1">
        <v>40919</v>
      </c>
      <c r="C1992">
        <v>5.62</v>
      </c>
      <c r="E1992" s="1">
        <v>40984</v>
      </c>
      <c r="F1992">
        <v>97.65</v>
      </c>
      <c r="H1992" t="s">
        <v>797</v>
      </c>
      <c r="I1992">
        <v>2.4409999999999998</v>
      </c>
      <c r="J1992">
        <v>0.72582711440122005</v>
      </c>
      <c r="L1992" s="1">
        <v>40891</v>
      </c>
      <c r="M1992">
        <v>26.04</v>
      </c>
      <c r="O1992" s="1">
        <v>40994</v>
      </c>
      <c r="P1992">
        <v>2.3180000000000001</v>
      </c>
      <c r="Q1992">
        <v>0.59319999999999995</v>
      </c>
      <c r="R1992">
        <v>1.7248000000000001</v>
      </c>
      <c r="T1992" t="s">
        <v>727</v>
      </c>
      <c r="U1992">
        <v>1225.7339999999999</v>
      </c>
      <c r="V1992">
        <v>26.939674836184501</v>
      </c>
      <c r="W1992">
        <v>23.897099999999998</v>
      </c>
      <c r="AB1992" s="1">
        <v>40959</v>
      </c>
      <c r="AC1992">
        <v>8</v>
      </c>
    </row>
    <row r="1993" spans="2:29" x14ac:dyDescent="0.45">
      <c r="B1993" s="1">
        <v>40918</v>
      </c>
      <c r="C1993">
        <v>5.73</v>
      </c>
      <c r="E1993" s="1">
        <v>40983</v>
      </c>
      <c r="F1993">
        <v>97.45</v>
      </c>
      <c r="H1993" t="s">
        <v>796</v>
      </c>
      <c r="I1993">
        <v>2.4495</v>
      </c>
      <c r="J1993">
        <v>0.90839286655059104</v>
      </c>
      <c r="L1993" s="1">
        <v>40890</v>
      </c>
      <c r="M1993">
        <v>25.41</v>
      </c>
      <c r="O1993" s="1">
        <v>40991</v>
      </c>
      <c r="P1993">
        <v>2.3075000000000001</v>
      </c>
      <c r="Q1993">
        <v>0.61050000000000004</v>
      </c>
      <c r="R1993">
        <v>1.6970000000000001</v>
      </c>
      <c r="T1993" t="s">
        <v>726</v>
      </c>
      <c r="U1993">
        <v>1236.47</v>
      </c>
      <c r="V1993">
        <v>27.755734452577201</v>
      </c>
      <c r="W1993">
        <v>24.730699999999999</v>
      </c>
      <c r="AB1993" s="1">
        <v>40956</v>
      </c>
      <c r="AC1993">
        <v>8</v>
      </c>
    </row>
    <row r="1994" spans="2:29" x14ac:dyDescent="0.45">
      <c r="B1994" s="1">
        <v>40917</v>
      </c>
      <c r="C1994">
        <v>5.72</v>
      </c>
      <c r="E1994" s="1">
        <v>40982</v>
      </c>
      <c r="F1994">
        <v>100.28</v>
      </c>
      <c r="H1994" t="s">
        <v>795</v>
      </c>
      <c r="I1994">
        <v>2.355</v>
      </c>
      <c r="J1994">
        <v>0.90606195520321198</v>
      </c>
      <c r="L1994" s="1">
        <v>40889</v>
      </c>
      <c r="M1994">
        <v>25.67</v>
      </c>
      <c r="O1994" s="1">
        <v>40990</v>
      </c>
      <c r="P1994">
        <v>2.3515000000000001</v>
      </c>
      <c r="Q1994">
        <v>0.62849999999999995</v>
      </c>
      <c r="R1994">
        <v>1.7230000000000001</v>
      </c>
      <c r="T1994" t="s">
        <v>725</v>
      </c>
      <c r="U1994">
        <v>1255.192</v>
      </c>
      <c r="V1994">
        <v>25.3497249131259</v>
      </c>
      <c r="W1994">
        <v>23.5061</v>
      </c>
      <c r="AB1994" s="1">
        <v>40955</v>
      </c>
      <c r="AC1994">
        <v>7.63</v>
      </c>
    </row>
    <row r="1995" spans="2:29" x14ac:dyDescent="0.45">
      <c r="B1995" s="1">
        <v>40914</v>
      </c>
      <c r="C1995">
        <v>5.82</v>
      </c>
      <c r="E1995" s="1">
        <v>40981</v>
      </c>
      <c r="F1995">
        <v>89.9</v>
      </c>
      <c r="H1995" t="s">
        <v>794</v>
      </c>
      <c r="I1995">
        <v>2.3445</v>
      </c>
      <c r="J1995">
        <v>0.98942298841294296</v>
      </c>
      <c r="L1995" s="1">
        <v>40886</v>
      </c>
      <c r="M1995">
        <v>26.38</v>
      </c>
      <c r="O1995" s="1">
        <v>40989</v>
      </c>
      <c r="P1995">
        <v>2.3694999999999999</v>
      </c>
      <c r="Q1995">
        <v>0.63149999999999995</v>
      </c>
      <c r="R1995">
        <v>1.738</v>
      </c>
      <c r="T1995" t="s">
        <v>724</v>
      </c>
      <c r="U1995">
        <v>1234.3530000000001</v>
      </c>
      <c r="V1995">
        <v>21.842981645607701</v>
      </c>
      <c r="W1995">
        <v>26.730599999999999</v>
      </c>
      <c r="AB1995" s="1">
        <v>40954</v>
      </c>
      <c r="AC1995">
        <v>8</v>
      </c>
    </row>
    <row r="1996" spans="2:29" x14ac:dyDescent="0.45">
      <c r="B1996" s="1">
        <v>40913</v>
      </c>
      <c r="C1996">
        <v>6.08</v>
      </c>
      <c r="E1996" s="1">
        <v>40980</v>
      </c>
      <c r="F1996">
        <v>88.155000000000001</v>
      </c>
      <c r="H1996" t="s">
        <v>793</v>
      </c>
      <c r="I1996">
        <v>2.3220000000000001</v>
      </c>
      <c r="J1996">
        <v>1.0246013127065601</v>
      </c>
      <c r="L1996" s="1">
        <v>40885</v>
      </c>
      <c r="M1996">
        <v>30.59</v>
      </c>
      <c r="O1996" s="1">
        <v>40988</v>
      </c>
      <c r="P1996">
        <v>2.4409999999999998</v>
      </c>
      <c r="Q1996">
        <v>0.66</v>
      </c>
      <c r="R1996">
        <v>1.7809999999999999</v>
      </c>
      <c r="T1996" t="s">
        <v>723</v>
      </c>
      <c r="U1996">
        <v>1261.009</v>
      </c>
      <c r="V1996">
        <v>7.62919341775945</v>
      </c>
      <c r="W1996">
        <v>25.518899999999999</v>
      </c>
      <c r="AB1996" s="1">
        <v>40953</v>
      </c>
      <c r="AC1996">
        <v>7.94</v>
      </c>
    </row>
    <row r="1997" spans="2:29" x14ac:dyDescent="0.45">
      <c r="B1997" s="1">
        <v>40912</v>
      </c>
      <c r="C1997">
        <v>6.03</v>
      </c>
      <c r="E1997" s="1">
        <v>40977</v>
      </c>
      <c r="F1997">
        <v>88.1</v>
      </c>
      <c r="H1997" t="s">
        <v>792</v>
      </c>
      <c r="I1997">
        <v>2.1947000000000001</v>
      </c>
      <c r="J1997">
        <v>0.69336463471009802</v>
      </c>
      <c r="L1997" s="1">
        <v>40884</v>
      </c>
      <c r="M1997">
        <v>28.67</v>
      </c>
      <c r="O1997" s="1">
        <v>40987</v>
      </c>
      <c r="P1997">
        <v>2.4495</v>
      </c>
      <c r="Q1997">
        <v>0.63600000000000001</v>
      </c>
      <c r="R1997">
        <v>1.8134999999999999</v>
      </c>
      <c r="T1997" t="s">
        <v>722</v>
      </c>
      <c r="U1997">
        <v>1258.47</v>
      </c>
      <c r="V1997">
        <v>8.7633400261870094</v>
      </c>
      <c r="W1997">
        <v>23.982600000000001</v>
      </c>
      <c r="AB1997" s="1">
        <v>40952</v>
      </c>
      <c r="AC1997">
        <v>8.25</v>
      </c>
    </row>
    <row r="1998" spans="2:29" x14ac:dyDescent="0.45">
      <c r="B1998" s="1">
        <v>40911</v>
      </c>
      <c r="C1998">
        <v>6.11</v>
      </c>
      <c r="E1998" s="1">
        <v>40976</v>
      </c>
      <c r="F1998">
        <v>91.8</v>
      </c>
      <c r="H1998" t="s">
        <v>791</v>
      </c>
      <c r="I1998">
        <v>2.101</v>
      </c>
      <c r="J1998">
        <v>0.28971825394107698</v>
      </c>
      <c r="L1998" s="1">
        <v>40883</v>
      </c>
      <c r="M1998">
        <v>28.13</v>
      </c>
      <c r="O1998" s="1">
        <v>40984</v>
      </c>
      <c r="P1998">
        <v>2.355</v>
      </c>
      <c r="Q1998">
        <v>0.61550000000000005</v>
      </c>
      <c r="R1998">
        <v>1.7395</v>
      </c>
      <c r="T1998" t="s">
        <v>721</v>
      </c>
      <c r="U1998">
        <v>1257.0809999999999</v>
      </c>
      <c r="V1998">
        <v>33.165253751498</v>
      </c>
      <c r="W1998">
        <v>24.4603</v>
      </c>
      <c r="AB1998" s="1">
        <v>40949</v>
      </c>
      <c r="AC1998">
        <v>8.6300000000000008</v>
      </c>
    </row>
    <row r="1999" spans="2:29" x14ac:dyDescent="0.45">
      <c r="B1999" s="1">
        <v>40910</v>
      </c>
      <c r="C1999">
        <v>6.01</v>
      </c>
      <c r="E1999" s="1">
        <v>40975</v>
      </c>
      <c r="F1999">
        <v>90.83</v>
      </c>
      <c r="H1999" t="s">
        <v>790</v>
      </c>
      <c r="I1999">
        <v>2.1059999999999999</v>
      </c>
      <c r="J1999">
        <v>0.70698538410163303</v>
      </c>
      <c r="L1999" s="1">
        <v>40882</v>
      </c>
      <c r="M1999">
        <v>27.84</v>
      </c>
      <c r="O1999" s="1">
        <v>40983</v>
      </c>
      <c r="P1999">
        <v>2.3445</v>
      </c>
      <c r="Q1999">
        <v>0.625</v>
      </c>
      <c r="R1999">
        <v>1.7195</v>
      </c>
      <c r="T1999" t="s">
        <v>720</v>
      </c>
      <c r="U1999">
        <v>1244.278</v>
      </c>
      <c r="V1999">
        <v>34.276751434338301</v>
      </c>
      <c r="W1999">
        <v>23.679200000000002</v>
      </c>
      <c r="AB1999" s="1">
        <v>40948</v>
      </c>
      <c r="AC1999">
        <v>8.06</v>
      </c>
    </row>
    <row r="2000" spans="2:29" x14ac:dyDescent="0.45">
      <c r="B2000" s="1">
        <v>40907</v>
      </c>
      <c r="C2000">
        <v>6.06</v>
      </c>
      <c r="E2000" s="1">
        <v>40974</v>
      </c>
      <c r="F2000">
        <v>91.7</v>
      </c>
      <c r="H2000" t="s">
        <v>789</v>
      </c>
      <c r="I2000">
        <v>2.0935000000000001</v>
      </c>
      <c r="J2000">
        <v>0.73807830433723898</v>
      </c>
      <c r="L2000" s="1">
        <v>40879</v>
      </c>
      <c r="M2000">
        <v>27.52</v>
      </c>
      <c r="O2000" s="1">
        <v>40982</v>
      </c>
      <c r="P2000">
        <v>2.3220000000000001</v>
      </c>
      <c r="Q2000">
        <v>0.64100000000000001</v>
      </c>
      <c r="R2000">
        <v>1.681</v>
      </c>
      <c r="T2000" t="s">
        <v>719</v>
      </c>
      <c r="U2000">
        <v>1244.5830000000001</v>
      </c>
      <c r="V2000">
        <v>34.305188424908302</v>
      </c>
      <c r="W2000">
        <v>23.307099999999998</v>
      </c>
      <c r="AB2000" s="1">
        <v>40947</v>
      </c>
      <c r="AC2000">
        <v>11.75</v>
      </c>
    </row>
    <row r="2001" spans="2:29" x14ac:dyDescent="0.45">
      <c r="B2001" s="1">
        <v>40906</v>
      </c>
      <c r="C2001">
        <v>6.22</v>
      </c>
      <c r="E2001" s="1">
        <v>40973</v>
      </c>
      <c r="F2001">
        <v>91.65</v>
      </c>
      <c r="H2001" t="s">
        <v>788</v>
      </c>
      <c r="I2001">
        <v>2.06</v>
      </c>
      <c r="J2001">
        <v>0.82212301390971798</v>
      </c>
      <c r="L2001" s="1">
        <v>40878</v>
      </c>
      <c r="M2001">
        <v>27.41</v>
      </c>
      <c r="O2001" s="1">
        <v>40981</v>
      </c>
      <c r="P2001">
        <v>2.1947000000000001</v>
      </c>
      <c r="Q2001">
        <v>0.60550000000000004</v>
      </c>
      <c r="R2001">
        <v>1.5891999999999999</v>
      </c>
      <c r="T2001" t="s">
        <v>718</v>
      </c>
      <c r="U2001">
        <v>1246.96</v>
      </c>
      <c r="V2001">
        <v>34.701007627277903</v>
      </c>
      <c r="W2001">
        <v>24.067799999999998</v>
      </c>
      <c r="AB2001" s="1">
        <v>40946</v>
      </c>
      <c r="AC2001">
        <v>11.25</v>
      </c>
    </row>
    <row r="2002" spans="2:29" x14ac:dyDescent="0.45">
      <c r="B2002" s="1">
        <v>40905</v>
      </c>
      <c r="C2002">
        <v>6.15</v>
      </c>
      <c r="E2002" s="1">
        <v>40970</v>
      </c>
      <c r="F2002">
        <v>91.55</v>
      </c>
      <c r="H2002" t="s">
        <v>787</v>
      </c>
      <c r="I2002">
        <v>2.0289999999999999</v>
      </c>
      <c r="J2002">
        <v>0.93675837332793399</v>
      </c>
      <c r="L2002" s="1">
        <v>40877</v>
      </c>
      <c r="M2002">
        <v>27.8</v>
      </c>
      <c r="O2002" s="1">
        <v>40980</v>
      </c>
      <c r="P2002">
        <v>2.101</v>
      </c>
      <c r="Q2002">
        <v>0.57950000000000002</v>
      </c>
      <c r="R2002">
        <v>1.5215000000000001</v>
      </c>
      <c r="T2002" t="s">
        <v>717</v>
      </c>
      <c r="U2002">
        <v>1195.193</v>
      </c>
      <c r="V2002">
        <v>33.986941054357899</v>
      </c>
      <c r="W2002">
        <v>27.073399999999999</v>
      </c>
      <c r="AB2002" s="1">
        <v>40945</v>
      </c>
      <c r="AC2002">
        <v>10.94</v>
      </c>
    </row>
    <row r="2003" spans="2:29" x14ac:dyDescent="0.45">
      <c r="B2003" s="1">
        <v>40904</v>
      </c>
      <c r="C2003">
        <v>6.49</v>
      </c>
      <c r="E2003" s="1">
        <v>40969</v>
      </c>
      <c r="F2003">
        <v>94.25</v>
      </c>
      <c r="H2003" t="s">
        <v>786</v>
      </c>
      <c r="I2003">
        <v>2.089</v>
      </c>
      <c r="J2003">
        <v>0.76091584072528295</v>
      </c>
      <c r="L2003" s="1">
        <v>40876</v>
      </c>
      <c r="M2003">
        <v>30.64</v>
      </c>
      <c r="O2003" s="1">
        <v>40977</v>
      </c>
      <c r="P2003">
        <v>2.1059999999999999</v>
      </c>
      <c r="Q2003">
        <v>0.57399999999999995</v>
      </c>
      <c r="R2003">
        <v>1.532</v>
      </c>
      <c r="T2003" t="s">
        <v>716</v>
      </c>
      <c r="U2003">
        <v>1192.547</v>
      </c>
      <c r="V2003">
        <v>34.257950690065798</v>
      </c>
      <c r="W2003">
        <v>28.817699999999999</v>
      </c>
      <c r="AB2003" s="1">
        <v>40942</v>
      </c>
      <c r="AC2003">
        <v>10.75</v>
      </c>
    </row>
    <row r="2004" spans="2:29" x14ac:dyDescent="0.45">
      <c r="B2004" s="1">
        <v>40903</v>
      </c>
      <c r="C2004">
        <v>6.56</v>
      </c>
      <c r="E2004" s="1">
        <v>40968</v>
      </c>
      <c r="F2004">
        <v>90.95</v>
      </c>
      <c r="H2004" t="s">
        <v>785</v>
      </c>
      <c r="I2004">
        <v>2.0590000000000002</v>
      </c>
      <c r="J2004">
        <v>0.73797379131420704</v>
      </c>
      <c r="L2004" s="1">
        <v>40875</v>
      </c>
      <c r="M2004">
        <v>32.130000000000003</v>
      </c>
      <c r="O2004" s="1">
        <v>40976</v>
      </c>
      <c r="P2004">
        <v>2.0935000000000001</v>
      </c>
      <c r="Q2004">
        <v>0.55800000000000005</v>
      </c>
      <c r="R2004">
        <v>1.5355000000000001</v>
      </c>
      <c r="T2004" t="s">
        <v>715</v>
      </c>
      <c r="U2004">
        <v>1158.6669999999999</v>
      </c>
      <c r="V2004">
        <v>16.168204826332801</v>
      </c>
      <c r="W2004">
        <v>30.3948</v>
      </c>
      <c r="AB2004" s="1">
        <v>40941</v>
      </c>
      <c r="AC2004">
        <v>10.25</v>
      </c>
    </row>
    <row r="2005" spans="2:29" x14ac:dyDescent="0.45">
      <c r="B2005" s="1">
        <v>40900</v>
      </c>
      <c r="C2005">
        <v>6.53</v>
      </c>
      <c r="E2005" s="1">
        <v>40967</v>
      </c>
      <c r="F2005">
        <v>89.15</v>
      </c>
      <c r="H2005" t="s">
        <v>784</v>
      </c>
      <c r="I2005">
        <v>2.1145</v>
      </c>
      <c r="J2005">
        <v>0.71730522327202495</v>
      </c>
      <c r="L2005" s="1">
        <v>40872</v>
      </c>
      <c r="M2005">
        <v>34.47</v>
      </c>
      <c r="O2005" s="1">
        <v>40975</v>
      </c>
      <c r="P2005">
        <v>2.06</v>
      </c>
      <c r="Q2005">
        <v>0.55449999999999999</v>
      </c>
      <c r="R2005">
        <v>1.5055000000000001</v>
      </c>
      <c r="T2005" t="s">
        <v>713</v>
      </c>
      <c r="U2005">
        <v>1161.7909999999999</v>
      </c>
      <c r="V2005">
        <v>17.379570240721598</v>
      </c>
      <c r="W2005">
        <v>29.925000000000001</v>
      </c>
      <c r="AB2005" s="1">
        <v>40940</v>
      </c>
      <c r="AC2005">
        <v>10</v>
      </c>
    </row>
    <row r="2006" spans="2:29" x14ac:dyDescent="0.45">
      <c r="B2006" s="1">
        <v>40899</v>
      </c>
      <c r="C2006">
        <v>6.27</v>
      </c>
      <c r="E2006" s="1">
        <v>40966</v>
      </c>
      <c r="F2006">
        <v>90.05</v>
      </c>
      <c r="H2006" t="s">
        <v>783</v>
      </c>
      <c r="I2006">
        <v>2.0615000000000001</v>
      </c>
      <c r="J2006">
        <v>0.53292357175614902</v>
      </c>
      <c r="L2006" s="1">
        <v>40870</v>
      </c>
      <c r="M2006">
        <v>33.979999999999997</v>
      </c>
      <c r="O2006" s="1">
        <v>40974</v>
      </c>
      <c r="P2006">
        <v>2.0289999999999999</v>
      </c>
      <c r="Q2006">
        <v>0.55220000000000002</v>
      </c>
      <c r="R2006">
        <v>1.4767999999999999</v>
      </c>
      <c r="T2006" t="s">
        <v>712</v>
      </c>
      <c r="U2006">
        <v>1188.0360000000001</v>
      </c>
      <c r="V2006">
        <v>14.798653009372201</v>
      </c>
      <c r="W2006">
        <v>28.441199999999998</v>
      </c>
      <c r="AB2006" s="1">
        <v>40939</v>
      </c>
      <c r="AC2006">
        <v>11.69</v>
      </c>
    </row>
    <row r="2007" spans="2:29" x14ac:dyDescent="0.45">
      <c r="B2007" s="1">
        <v>40898</v>
      </c>
      <c r="C2007">
        <v>6.37</v>
      </c>
      <c r="E2007" s="1">
        <v>40963</v>
      </c>
      <c r="F2007">
        <v>91.31</v>
      </c>
      <c r="H2007" t="s">
        <v>782</v>
      </c>
      <c r="I2007">
        <v>2.0385</v>
      </c>
      <c r="J2007">
        <v>0.44520504639247999</v>
      </c>
      <c r="L2007" s="1">
        <v>40869</v>
      </c>
      <c r="M2007">
        <v>31.97</v>
      </c>
      <c r="O2007" s="1">
        <v>40973</v>
      </c>
      <c r="P2007">
        <v>2.089</v>
      </c>
      <c r="Q2007">
        <v>0.55200000000000005</v>
      </c>
      <c r="R2007">
        <v>1.5369999999999999</v>
      </c>
      <c r="T2007" t="s">
        <v>711</v>
      </c>
      <c r="U2007">
        <v>1192.9829999999999</v>
      </c>
      <c r="V2007">
        <v>13.8854001219933</v>
      </c>
      <c r="W2007">
        <v>29.011299999999999</v>
      </c>
      <c r="AB2007" s="1">
        <v>40938</v>
      </c>
      <c r="AC2007">
        <v>12.5</v>
      </c>
    </row>
    <row r="2008" spans="2:29" x14ac:dyDescent="0.45">
      <c r="B2008" s="1">
        <v>40897</v>
      </c>
      <c r="C2008">
        <v>6.4</v>
      </c>
      <c r="E2008" s="1">
        <v>40962</v>
      </c>
      <c r="F2008">
        <v>93.3</v>
      </c>
      <c r="H2008" t="s">
        <v>781</v>
      </c>
      <c r="I2008">
        <v>2.0289000000000001</v>
      </c>
      <c r="J2008">
        <v>0.46458452765167602</v>
      </c>
      <c r="L2008" s="1">
        <v>40868</v>
      </c>
      <c r="M2008">
        <v>32.909999999999997</v>
      </c>
      <c r="O2008" s="1">
        <v>40970</v>
      </c>
      <c r="P2008">
        <v>2.0590000000000002</v>
      </c>
      <c r="Q2008">
        <v>0.52400000000000002</v>
      </c>
      <c r="R2008">
        <v>1.5349999999999999</v>
      </c>
      <c r="T2008" t="s">
        <v>710</v>
      </c>
      <c r="U2008">
        <v>1215.653</v>
      </c>
      <c r="V2008">
        <v>18.071886210971599</v>
      </c>
      <c r="W2008">
        <v>28.144300000000001</v>
      </c>
      <c r="AB2008" s="1">
        <v>40935</v>
      </c>
      <c r="AC2008">
        <v>11.75</v>
      </c>
    </row>
    <row r="2009" spans="2:29" x14ac:dyDescent="0.45">
      <c r="B2009" s="1">
        <v>40896</v>
      </c>
      <c r="C2009">
        <v>6.07</v>
      </c>
      <c r="E2009" s="1">
        <v>40961</v>
      </c>
      <c r="F2009">
        <v>93.8</v>
      </c>
      <c r="H2009" t="s">
        <v>780</v>
      </c>
      <c r="I2009">
        <v>2.0815999999999999</v>
      </c>
      <c r="J2009">
        <v>0.86980801521561701</v>
      </c>
      <c r="L2009" s="1">
        <v>40865</v>
      </c>
      <c r="M2009">
        <v>32</v>
      </c>
      <c r="O2009" s="1">
        <v>40969</v>
      </c>
      <c r="P2009">
        <v>2.1145</v>
      </c>
      <c r="Q2009">
        <v>0.55130000000000001</v>
      </c>
      <c r="R2009">
        <v>1.5631999999999999</v>
      </c>
      <c r="T2009" t="s">
        <v>709</v>
      </c>
      <c r="U2009">
        <v>1216.125</v>
      </c>
      <c r="V2009">
        <v>16.463472845490202</v>
      </c>
      <c r="W2009">
        <v>30.157900000000001</v>
      </c>
      <c r="AB2009" s="1">
        <v>40934</v>
      </c>
      <c r="AC2009">
        <v>10.75</v>
      </c>
    </row>
    <row r="2010" spans="2:29" x14ac:dyDescent="0.45">
      <c r="B2010" s="1">
        <v>40893</v>
      </c>
      <c r="C2010">
        <v>6.31</v>
      </c>
      <c r="E2010" s="1">
        <v>40960</v>
      </c>
      <c r="F2010">
        <v>91.8</v>
      </c>
      <c r="H2010" t="s">
        <v>779</v>
      </c>
      <c r="I2010">
        <v>2.0924999999999998</v>
      </c>
      <c r="J2010">
        <v>0.86804161766587995</v>
      </c>
      <c r="L2010" s="1">
        <v>40864</v>
      </c>
      <c r="M2010">
        <v>34.51</v>
      </c>
      <c r="O2010" s="1">
        <v>40968</v>
      </c>
      <c r="P2010">
        <v>2.0615000000000001</v>
      </c>
      <c r="Q2010">
        <v>0.55269999999999997</v>
      </c>
      <c r="R2010">
        <v>1.5087999999999999</v>
      </c>
      <c r="T2010" t="s">
        <v>708</v>
      </c>
      <c r="U2010">
        <v>1236.914</v>
      </c>
      <c r="V2010">
        <v>25.789430071948001</v>
      </c>
      <c r="W2010">
        <v>27.183299999999999</v>
      </c>
      <c r="AB2010" s="1">
        <v>40933</v>
      </c>
      <c r="AC2010">
        <v>10.63</v>
      </c>
    </row>
    <row r="2011" spans="2:29" x14ac:dyDescent="0.45">
      <c r="B2011" s="1">
        <v>40892</v>
      </c>
      <c r="C2011">
        <v>6.16</v>
      </c>
      <c r="E2011" s="1">
        <v>40959</v>
      </c>
      <c r="F2011">
        <v>93.4</v>
      </c>
      <c r="H2011" t="s">
        <v>778</v>
      </c>
      <c r="I2011">
        <v>2.0914999999999999</v>
      </c>
      <c r="J2011">
        <v>0.88036261468404597</v>
      </c>
      <c r="L2011" s="1">
        <v>40863</v>
      </c>
      <c r="M2011">
        <v>33.51</v>
      </c>
      <c r="O2011" s="1">
        <v>40967</v>
      </c>
      <c r="P2011">
        <v>2.0385</v>
      </c>
      <c r="Q2011">
        <v>0.56899999999999995</v>
      </c>
      <c r="R2011">
        <v>1.4695</v>
      </c>
      <c r="T2011" t="s">
        <v>707</v>
      </c>
      <c r="U2011">
        <v>1257.8119999999999</v>
      </c>
      <c r="V2011">
        <v>19.265727492258598</v>
      </c>
      <c r="W2011">
        <v>25.567699999999999</v>
      </c>
      <c r="AB2011" s="1">
        <v>40932</v>
      </c>
      <c r="AC2011">
        <v>11.5</v>
      </c>
    </row>
    <row r="2012" spans="2:29" x14ac:dyDescent="0.45">
      <c r="B2012" s="1">
        <v>40891</v>
      </c>
      <c r="C2012">
        <v>6.62</v>
      </c>
      <c r="E2012" s="1">
        <v>40956</v>
      </c>
      <c r="F2012">
        <v>93.265000000000001</v>
      </c>
      <c r="H2012" t="s">
        <v>777</v>
      </c>
      <c r="I2012">
        <v>2.1469999999999998</v>
      </c>
      <c r="J2012">
        <v>0.58960686054353295</v>
      </c>
      <c r="L2012" s="1">
        <v>40862</v>
      </c>
      <c r="M2012">
        <v>31.22</v>
      </c>
      <c r="O2012" s="1">
        <v>40966</v>
      </c>
      <c r="P2012">
        <v>2.0289000000000001</v>
      </c>
      <c r="Q2012">
        <v>0.58850000000000002</v>
      </c>
      <c r="R2012">
        <v>1.4403999999999999</v>
      </c>
      <c r="T2012" t="s">
        <v>706</v>
      </c>
      <c r="U2012">
        <v>1251.7809999999999</v>
      </c>
      <c r="V2012">
        <v>39.992019184978297</v>
      </c>
      <c r="W2012">
        <v>26.843499999999999</v>
      </c>
      <c r="AB2012" s="1">
        <v>40931</v>
      </c>
      <c r="AC2012">
        <v>11.94</v>
      </c>
    </row>
    <row r="2013" spans="2:29" x14ac:dyDescent="0.45">
      <c r="B2013" s="1">
        <v>40890</v>
      </c>
      <c r="C2013">
        <v>6.6</v>
      </c>
      <c r="E2013" s="1">
        <v>40955</v>
      </c>
      <c r="F2013">
        <v>91.57</v>
      </c>
      <c r="H2013" t="s">
        <v>776</v>
      </c>
      <c r="I2013">
        <v>2.0724999999999998</v>
      </c>
      <c r="J2013">
        <v>0.47090648399301599</v>
      </c>
      <c r="L2013" s="1">
        <v>40861</v>
      </c>
      <c r="M2013">
        <v>31.13</v>
      </c>
      <c r="O2013" s="1">
        <v>40963</v>
      </c>
      <c r="P2013">
        <v>2.0815999999999999</v>
      </c>
      <c r="Q2013">
        <v>0.61850000000000005</v>
      </c>
      <c r="R2013">
        <v>1.4631000000000001</v>
      </c>
      <c r="T2013" t="s">
        <v>705</v>
      </c>
      <c r="U2013">
        <v>1263.855</v>
      </c>
      <c r="V2013">
        <v>41.419714411934898</v>
      </c>
      <c r="W2013">
        <v>25.188099999999999</v>
      </c>
      <c r="AB2013" s="1">
        <v>40928</v>
      </c>
      <c r="AC2013">
        <v>12.81</v>
      </c>
    </row>
    <row r="2014" spans="2:29" x14ac:dyDescent="0.45">
      <c r="B2014" s="1">
        <v>40889</v>
      </c>
      <c r="C2014">
        <v>6.89</v>
      </c>
      <c r="E2014" s="1">
        <v>40954</v>
      </c>
      <c r="F2014">
        <v>89.594999999999999</v>
      </c>
      <c r="H2014" t="s">
        <v>775</v>
      </c>
      <c r="I2014">
        <v>2.0819999999999999</v>
      </c>
      <c r="J2014">
        <v>0.63702040783635705</v>
      </c>
      <c r="L2014" s="1">
        <v>40858</v>
      </c>
      <c r="M2014">
        <v>30.04</v>
      </c>
      <c r="O2014" s="1">
        <v>40962</v>
      </c>
      <c r="P2014">
        <v>2.0924999999999998</v>
      </c>
      <c r="Q2014">
        <v>0.6</v>
      </c>
      <c r="R2014">
        <v>1.4924999999999999</v>
      </c>
      <c r="T2014" t="s">
        <v>704</v>
      </c>
      <c r="U2014">
        <v>1239.6890000000001</v>
      </c>
      <c r="V2014">
        <v>37.445754314627997</v>
      </c>
      <c r="W2014">
        <v>27.632000000000001</v>
      </c>
      <c r="AB2014" s="1">
        <v>40927</v>
      </c>
      <c r="AC2014">
        <v>12.75</v>
      </c>
    </row>
    <row r="2015" spans="2:29" x14ac:dyDescent="0.45">
      <c r="B2015" s="1">
        <v>40886</v>
      </c>
      <c r="C2015">
        <v>6.84</v>
      </c>
      <c r="E2015" s="1">
        <v>40953</v>
      </c>
      <c r="F2015">
        <v>91.53</v>
      </c>
      <c r="H2015" t="s">
        <v>774</v>
      </c>
      <c r="I2015">
        <v>2.0605000000000002</v>
      </c>
      <c r="J2015">
        <v>0.62607208051469598</v>
      </c>
      <c r="L2015" s="1">
        <v>40857</v>
      </c>
      <c r="M2015">
        <v>32.81</v>
      </c>
      <c r="O2015" s="1">
        <v>40961</v>
      </c>
      <c r="P2015">
        <v>2.0914999999999999</v>
      </c>
      <c r="Q2015">
        <v>0.58850000000000002</v>
      </c>
      <c r="R2015">
        <v>1.5029999999999999</v>
      </c>
      <c r="T2015" t="s">
        <v>703</v>
      </c>
      <c r="U2015">
        <v>1229.096</v>
      </c>
      <c r="V2015">
        <v>35.422181887447799</v>
      </c>
      <c r="W2015">
        <v>29.785299999999999</v>
      </c>
      <c r="AB2015" s="1">
        <v>40926</v>
      </c>
      <c r="AC2015">
        <v>13.38</v>
      </c>
    </row>
    <row r="2016" spans="2:29" x14ac:dyDescent="0.45">
      <c r="B2016" s="1">
        <v>40885</v>
      </c>
      <c r="C2016">
        <v>6.67</v>
      </c>
      <c r="E2016" s="1">
        <v>40952</v>
      </c>
      <c r="F2016">
        <v>91.89</v>
      </c>
      <c r="H2016" t="s">
        <v>773</v>
      </c>
      <c r="I2016">
        <v>2.0085000000000002</v>
      </c>
      <c r="J2016">
        <v>0.31256199385082301</v>
      </c>
      <c r="L2016" s="1">
        <v>40856</v>
      </c>
      <c r="M2016">
        <v>36.159999999999997</v>
      </c>
      <c r="O2016" s="1">
        <v>40960</v>
      </c>
      <c r="P2016">
        <v>2.1469999999999998</v>
      </c>
      <c r="Q2016">
        <v>0.59450000000000003</v>
      </c>
      <c r="R2016">
        <v>1.5525</v>
      </c>
      <c r="T2016" t="s">
        <v>702</v>
      </c>
      <c r="U2016">
        <v>1275.924</v>
      </c>
      <c r="V2016">
        <v>16.985481407780298</v>
      </c>
      <c r="W2016">
        <v>23.205100000000002</v>
      </c>
      <c r="AB2016" s="1">
        <v>40925</v>
      </c>
      <c r="AC2016">
        <v>13.88</v>
      </c>
    </row>
    <row r="2017" spans="2:29" x14ac:dyDescent="0.45">
      <c r="B2017" s="1">
        <v>40884</v>
      </c>
      <c r="C2017">
        <v>6.51</v>
      </c>
      <c r="E2017" s="1">
        <v>40949</v>
      </c>
      <c r="F2017">
        <v>92.6</v>
      </c>
      <c r="H2017" t="s">
        <v>772</v>
      </c>
      <c r="I2017">
        <v>2.0169999999999999</v>
      </c>
      <c r="J2017">
        <v>0.46511960827297</v>
      </c>
      <c r="L2017" s="1">
        <v>40855</v>
      </c>
      <c r="M2017">
        <v>27.48</v>
      </c>
      <c r="O2017" s="1">
        <v>40959</v>
      </c>
      <c r="P2017">
        <v>2.0724999999999998</v>
      </c>
      <c r="Q2017">
        <v>0.59899999999999998</v>
      </c>
      <c r="R2017">
        <v>1.4735</v>
      </c>
      <c r="T2017" t="s">
        <v>701</v>
      </c>
      <c r="U2017">
        <v>1261.1199999999999</v>
      </c>
      <c r="V2017">
        <v>18.201022333668199</v>
      </c>
      <c r="W2017">
        <v>25.3081</v>
      </c>
      <c r="AB2017" s="1">
        <v>40924</v>
      </c>
      <c r="AC2017">
        <v>14.75</v>
      </c>
    </row>
    <row r="2018" spans="2:29" x14ac:dyDescent="0.45">
      <c r="B2018" s="1">
        <v>40883</v>
      </c>
      <c r="C2018">
        <v>6.47</v>
      </c>
      <c r="E2018" s="1">
        <v>40948</v>
      </c>
      <c r="F2018">
        <v>95.3</v>
      </c>
      <c r="H2018" t="s">
        <v>771</v>
      </c>
      <c r="I2018">
        <v>2.0569999999999999</v>
      </c>
      <c r="J2018">
        <v>0.48272102019006302</v>
      </c>
      <c r="L2018" s="1">
        <v>40854</v>
      </c>
      <c r="M2018">
        <v>29.85</v>
      </c>
      <c r="O2018" s="1">
        <v>40956</v>
      </c>
      <c r="P2018">
        <v>2.0819999999999999</v>
      </c>
      <c r="Q2018">
        <v>0.58040000000000003</v>
      </c>
      <c r="R2018">
        <v>1.5016</v>
      </c>
      <c r="T2018" t="s">
        <v>700</v>
      </c>
      <c r="U2018">
        <v>1253.2270000000001</v>
      </c>
      <c r="V2018">
        <v>35.383273491664298</v>
      </c>
      <c r="W2018">
        <v>25.694099999999999</v>
      </c>
      <c r="AB2018" s="1">
        <v>40921</v>
      </c>
      <c r="AC2018">
        <v>14.75</v>
      </c>
    </row>
    <row r="2019" spans="2:29" x14ac:dyDescent="0.45">
      <c r="B2019" s="1">
        <v>40882</v>
      </c>
      <c r="C2019">
        <v>6.69</v>
      </c>
      <c r="E2019" s="1">
        <v>40947</v>
      </c>
      <c r="F2019">
        <v>94.9</v>
      </c>
      <c r="H2019" t="s">
        <v>770</v>
      </c>
      <c r="I2019">
        <v>2.0699999999999998</v>
      </c>
      <c r="J2019">
        <v>0.77135486861323299</v>
      </c>
      <c r="L2019" s="1">
        <v>40851</v>
      </c>
      <c r="M2019">
        <v>30.16</v>
      </c>
      <c r="O2019" s="1">
        <v>40955</v>
      </c>
      <c r="P2019">
        <v>2.0605000000000002</v>
      </c>
      <c r="Q2019">
        <v>0.58799999999999997</v>
      </c>
      <c r="R2019">
        <v>1.4724999999999999</v>
      </c>
      <c r="T2019" t="s">
        <v>699</v>
      </c>
      <c r="U2019">
        <v>1261.155</v>
      </c>
      <c r="V2019">
        <v>41.045521330829501</v>
      </c>
      <c r="W2019">
        <v>24.9739</v>
      </c>
      <c r="AB2019" s="1">
        <v>40920</v>
      </c>
      <c r="AC2019">
        <v>13.75</v>
      </c>
    </row>
    <row r="2020" spans="2:29" x14ac:dyDescent="0.45">
      <c r="B2020" s="1">
        <v>40879</v>
      </c>
      <c r="C2020">
        <v>6.8</v>
      </c>
      <c r="E2020" s="1">
        <v>40946</v>
      </c>
      <c r="F2020">
        <v>92.99</v>
      </c>
      <c r="H2020" t="s">
        <v>769</v>
      </c>
      <c r="I2020">
        <v>2.1175000000000002</v>
      </c>
      <c r="J2020">
        <v>0.55866656722354002</v>
      </c>
      <c r="L2020" s="1">
        <v>40850</v>
      </c>
      <c r="M2020">
        <v>30.5</v>
      </c>
      <c r="O2020" s="1">
        <v>40954</v>
      </c>
      <c r="P2020">
        <v>2.0085000000000002</v>
      </c>
      <c r="Q2020">
        <v>0.55249999999999999</v>
      </c>
      <c r="R2020">
        <v>1.456</v>
      </c>
      <c r="T2020" t="s">
        <v>698</v>
      </c>
      <c r="U2020">
        <v>1237.903</v>
      </c>
      <c r="V2020">
        <v>34.1223131648646</v>
      </c>
      <c r="W2020">
        <v>27.467600000000001</v>
      </c>
      <c r="AB2020" s="1">
        <v>40919</v>
      </c>
      <c r="AC2020">
        <v>14.31</v>
      </c>
    </row>
    <row r="2021" spans="2:29" x14ac:dyDescent="0.45">
      <c r="B2021" s="1">
        <v>40878</v>
      </c>
      <c r="C2021">
        <v>7.01</v>
      </c>
      <c r="E2021" s="1">
        <v>40945</v>
      </c>
      <c r="F2021">
        <v>89.754999999999995</v>
      </c>
      <c r="H2021" t="s">
        <v>768</v>
      </c>
      <c r="I2021">
        <v>2.1015000000000001</v>
      </c>
      <c r="J2021">
        <v>0.86539490022378296</v>
      </c>
      <c r="L2021" s="1">
        <v>40849</v>
      </c>
      <c r="M2021">
        <v>32.74</v>
      </c>
      <c r="O2021" s="1">
        <v>40953</v>
      </c>
      <c r="P2021">
        <v>2.0169999999999999</v>
      </c>
      <c r="Q2021">
        <v>0.56899999999999995</v>
      </c>
      <c r="R2021">
        <v>1.448</v>
      </c>
      <c r="T2021" t="s">
        <v>697</v>
      </c>
      <c r="U2021">
        <v>1218.277</v>
      </c>
      <c r="V2021">
        <v>46.310283126488599</v>
      </c>
      <c r="W2021">
        <v>28.7958</v>
      </c>
      <c r="AB2021" s="1">
        <v>40918</v>
      </c>
      <c r="AC2021">
        <v>13.63</v>
      </c>
    </row>
    <row r="2022" spans="2:29" x14ac:dyDescent="0.45">
      <c r="B2022" s="1">
        <v>40877</v>
      </c>
      <c r="C2022">
        <v>7.26</v>
      </c>
      <c r="E2022" s="1">
        <v>40942</v>
      </c>
      <c r="F2022">
        <v>91.9</v>
      </c>
      <c r="H2022" t="s">
        <v>767</v>
      </c>
      <c r="I2022">
        <v>2.0865</v>
      </c>
      <c r="J2022">
        <v>0.92802388618684395</v>
      </c>
      <c r="L2022" s="1">
        <v>40848</v>
      </c>
      <c r="M2022">
        <v>34.770000000000003</v>
      </c>
      <c r="O2022" s="1">
        <v>40952</v>
      </c>
      <c r="P2022">
        <v>2.0569999999999999</v>
      </c>
      <c r="Q2022">
        <v>0.57699999999999996</v>
      </c>
      <c r="R2022">
        <v>1.48</v>
      </c>
      <c r="T2022" t="s">
        <v>696</v>
      </c>
      <c r="U2022">
        <v>1253.296</v>
      </c>
      <c r="V2022">
        <v>39.264691637378696</v>
      </c>
      <c r="W2022">
        <v>24.454599999999999</v>
      </c>
      <c r="AB2022" s="1">
        <v>40917</v>
      </c>
      <c r="AC2022">
        <v>13.94</v>
      </c>
    </row>
    <row r="2023" spans="2:29" x14ac:dyDescent="0.45">
      <c r="B2023" s="1">
        <v>40876</v>
      </c>
      <c r="C2023">
        <v>7.64</v>
      </c>
      <c r="E2023" s="1">
        <v>40941</v>
      </c>
      <c r="F2023">
        <v>85.924999999999997</v>
      </c>
      <c r="H2023" t="s">
        <v>766</v>
      </c>
      <c r="I2023">
        <v>2.0169999999999999</v>
      </c>
      <c r="J2023">
        <v>0.882964467008722</v>
      </c>
      <c r="L2023" s="1">
        <v>40847</v>
      </c>
      <c r="M2023">
        <v>29.96</v>
      </c>
      <c r="O2023" s="1">
        <v>40949</v>
      </c>
      <c r="P2023">
        <v>2.0699999999999998</v>
      </c>
      <c r="Q2023">
        <v>0.55049999999999999</v>
      </c>
      <c r="R2023">
        <v>1.5195000000000001</v>
      </c>
      <c r="T2023" t="s">
        <v>695</v>
      </c>
      <c r="U2023">
        <v>1285.086</v>
      </c>
      <c r="V2023">
        <v>36.163718949814502</v>
      </c>
      <c r="W2023">
        <v>21.038900000000002</v>
      </c>
      <c r="AB2023" s="1">
        <v>40914</v>
      </c>
      <c r="AC2023">
        <v>13.75</v>
      </c>
    </row>
    <row r="2024" spans="2:29" x14ac:dyDescent="0.45">
      <c r="B2024" s="1">
        <v>40875</v>
      </c>
      <c r="C2024">
        <v>7.76</v>
      </c>
      <c r="E2024" s="1">
        <v>40940</v>
      </c>
      <c r="F2024">
        <v>86.8</v>
      </c>
      <c r="H2024" t="s">
        <v>765</v>
      </c>
      <c r="I2024">
        <v>2.0305</v>
      </c>
      <c r="J2024">
        <v>1.07663596447453</v>
      </c>
      <c r="L2024" s="1">
        <v>40844</v>
      </c>
      <c r="M2024">
        <v>24.53</v>
      </c>
      <c r="O2024" s="1">
        <v>40948</v>
      </c>
      <c r="P2024">
        <v>2.1175000000000002</v>
      </c>
      <c r="Q2024">
        <v>0.53400000000000003</v>
      </c>
      <c r="R2024">
        <v>1.5834999999999999</v>
      </c>
      <c r="T2024" t="s">
        <v>694</v>
      </c>
      <c r="U2024">
        <v>1284.5909999999999</v>
      </c>
      <c r="V2024">
        <v>35.851880372849998</v>
      </c>
      <c r="W2024">
        <v>21.0367</v>
      </c>
      <c r="AB2024" s="1">
        <v>40913</v>
      </c>
      <c r="AC2024">
        <v>13.56</v>
      </c>
    </row>
    <row r="2025" spans="2:29" x14ac:dyDescent="0.45">
      <c r="B2025" s="1">
        <v>40872</v>
      </c>
      <c r="C2025">
        <v>7.6</v>
      </c>
      <c r="E2025" s="1">
        <v>40939</v>
      </c>
      <c r="F2025">
        <v>87.68</v>
      </c>
      <c r="H2025" t="s">
        <v>764</v>
      </c>
      <c r="I2025">
        <v>1.9245000000000001</v>
      </c>
      <c r="J2025">
        <v>0.49489392802902799</v>
      </c>
      <c r="L2025" s="1">
        <v>40843</v>
      </c>
      <c r="M2025">
        <v>25.46</v>
      </c>
      <c r="O2025" s="1">
        <v>40947</v>
      </c>
      <c r="P2025">
        <v>2.1015000000000001</v>
      </c>
      <c r="Q2025">
        <v>0.53600000000000003</v>
      </c>
      <c r="R2025">
        <v>1.5654999999999999</v>
      </c>
      <c r="T2025" t="s">
        <v>693</v>
      </c>
      <c r="U2025">
        <v>1242</v>
      </c>
      <c r="V2025">
        <v>28.140028276317398</v>
      </c>
      <c r="W2025">
        <v>24.9985</v>
      </c>
      <c r="AB2025" s="1">
        <v>40912</v>
      </c>
      <c r="AC2025">
        <v>13.69</v>
      </c>
    </row>
    <row r="2026" spans="2:29" x14ac:dyDescent="0.45">
      <c r="B2026" s="1">
        <v>40871</v>
      </c>
      <c r="C2026">
        <v>7.66</v>
      </c>
      <c r="E2026" s="1">
        <v>40938</v>
      </c>
      <c r="F2026">
        <v>87.894999999999996</v>
      </c>
      <c r="H2026" t="s">
        <v>763</v>
      </c>
      <c r="I2026">
        <v>1.9275</v>
      </c>
      <c r="J2026">
        <v>0.45765297988760001</v>
      </c>
      <c r="L2026" s="1">
        <v>40842</v>
      </c>
      <c r="M2026">
        <v>29.86</v>
      </c>
      <c r="O2026" s="1">
        <v>40946</v>
      </c>
      <c r="P2026">
        <v>2.0865</v>
      </c>
      <c r="Q2026">
        <v>0.54549999999999998</v>
      </c>
      <c r="R2026">
        <v>1.5409999999999999</v>
      </c>
      <c r="T2026" t="s">
        <v>692</v>
      </c>
      <c r="U2026">
        <v>1229.05</v>
      </c>
      <c r="V2026">
        <v>27.615721851182101</v>
      </c>
      <c r="W2026">
        <v>26.214200000000002</v>
      </c>
      <c r="AB2026" s="1">
        <v>40911</v>
      </c>
      <c r="AC2026">
        <v>15.69</v>
      </c>
    </row>
    <row r="2027" spans="2:29" x14ac:dyDescent="0.45">
      <c r="B2027" s="1">
        <v>40870</v>
      </c>
      <c r="C2027">
        <v>7.66</v>
      </c>
      <c r="E2027" s="1">
        <v>40935</v>
      </c>
      <c r="F2027">
        <v>85.4</v>
      </c>
      <c r="H2027" t="s">
        <v>762</v>
      </c>
      <c r="I2027">
        <v>1.9155</v>
      </c>
      <c r="J2027">
        <v>0.22404519633323999</v>
      </c>
      <c r="L2027" s="1">
        <v>40841</v>
      </c>
      <c r="M2027">
        <v>32.22</v>
      </c>
      <c r="O2027" s="1">
        <v>40945</v>
      </c>
      <c r="P2027">
        <v>2.0169999999999999</v>
      </c>
      <c r="Q2027">
        <v>0.5222</v>
      </c>
      <c r="R2027">
        <v>1.4947999999999999</v>
      </c>
      <c r="T2027" t="s">
        <v>691</v>
      </c>
      <c r="U2027">
        <v>1254.1949999999999</v>
      </c>
      <c r="V2027">
        <v>22.000464750116901</v>
      </c>
      <c r="W2027">
        <v>24.6313</v>
      </c>
      <c r="AB2027" s="1">
        <v>40910</v>
      </c>
      <c r="AC2027">
        <v>16.75</v>
      </c>
    </row>
    <row r="2028" spans="2:29" x14ac:dyDescent="0.45">
      <c r="B2028" s="1">
        <v>40869</v>
      </c>
      <c r="C2028">
        <v>7.57</v>
      </c>
      <c r="E2028" s="1">
        <v>40934</v>
      </c>
      <c r="F2028">
        <v>87.8</v>
      </c>
      <c r="H2028" t="s">
        <v>761</v>
      </c>
      <c r="I2028">
        <v>1.9695</v>
      </c>
      <c r="J2028">
        <v>0.30159022972680399</v>
      </c>
      <c r="L2028" s="1">
        <v>40840</v>
      </c>
      <c r="M2028">
        <v>29.26</v>
      </c>
      <c r="O2028" s="1">
        <v>40942</v>
      </c>
      <c r="P2028">
        <v>2.0305</v>
      </c>
      <c r="Q2028">
        <v>0.503</v>
      </c>
      <c r="R2028">
        <v>1.5275000000000001</v>
      </c>
      <c r="T2028" t="s">
        <v>690</v>
      </c>
      <c r="U2028">
        <v>1238.25</v>
      </c>
      <c r="V2028">
        <v>24.689861407999601</v>
      </c>
      <c r="W2028">
        <v>26.717199999999998</v>
      </c>
      <c r="AB2028" s="1">
        <v>40907</v>
      </c>
      <c r="AC2028">
        <v>16.75</v>
      </c>
    </row>
    <row r="2029" spans="2:29" x14ac:dyDescent="0.45">
      <c r="B2029" s="1">
        <v>40868</v>
      </c>
      <c r="C2029">
        <v>7.79</v>
      </c>
      <c r="E2029" s="1">
        <v>40933</v>
      </c>
      <c r="F2029">
        <v>87.9</v>
      </c>
      <c r="H2029" t="s">
        <v>760</v>
      </c>
      <c r="I2029">
        <v>2.0085000000000002</v>
      </c>
      <c r="J2029">
        <v>0.54812977477965796</v>
      </c>
      <c r="L2029" s="1">
        <v>40837</v>
      </c>
      <c r="M2029">
        <v>31.32</v>
      </c>
      <c r="O2029" s="1">
        <v>40941</v>
      </c>
      <c r="P2029">
        <v>1.9245000000000001</v>
      </c>
      <c r="Q2029">
        <v>0.48899999999999999</v>
      </c>
      <c r="R2029">
        <v>1.4355</v>
      </c>
      <c r="T2029" t="s">
        <v>689</v>
      </c>
      <c r="U2029">
        <v>1215.3900000000001</v>
      </c>
      <c r="V2029">
        <v>28.838087598604002</v>
      </c>
      <c r="W2029">
        <v>29.241700000000002</v>
      </c>
      <c r="AB2029" s="1">
        <v>40906</v>
      </c>
      <c r="AC2029">
        <v>16.5</v>
      </c>
    </row>
    <row r="2030" spans="2:29" x14ac:dyDescent="0.45">
      <c r="B2030" s="1">
        <v>40865</v>
      </c>
      <c r="C2030">
        <v>7.79</v>
      </c>
      <c r="E2030" s="1">
        <v>40932</v>
      </c>
      <c r="F2030">
        <v>93.3</v>
      </c>
      <c r="H2030" t="s">
        <v>759</v>
      </c>
      <c r="I2030">
        <v>2.0409999999999999</v>
      </c>
      <c r="J2030">
        <v>0.74000225224882499</v>
      </c>
      <c r="L2030" s="1">
        <v>40836</v>
      </c>
      <c r="M2030">
        <v>34.78</v>
      </c>
      <c r="O2030" s="1">
        <v>40940</v>
      </c>
      <c r="P2030">
        <v>1.9275</v>
      </c>
      <c r="Q2030">
        <v>0.504</v>
      </c>
      <c r="R2030">
        <v>1.4235</v>
      </c>
      <c r="T2030" t="s">
        <v>688</v>
      </c>
      <c r="U2030">
        <v>1209.8810000000001</v>
      </c>
      <c r="V2030">
        <v>32.825997392140003</v>
      </c>
      <c r="W2030">
        <v>29.494</v>
      </c>
      <c r="AB2030" s="1">
        <v>40905</v>
      </c>
      <c r="AC2030">
        <v>16.25</v>
      </c>
    </row>
    <row r="2031" spans="2:29" x14ac:dyDescent="0.45">
      <c r="B2031" s="1">
        <v>40864</v>
      </c>
      <c r="C2031">
        <v>7.81</v>
      </c>
      <c r="E2031" s="1">
        <v>40931</v>
      </c>
      <c r="F2031">
        <v>97.65</v>
      </c>
      <c r="H2031" t="s">
        <v>758</v>
      </c>
      <c r="I2031">
        <v>2.1040000000000001</v>
      </c>
      <c r="J2031">
        <v>0.81655985696089595</v>
      </c>
      <c r="L2031" s="1">
        <v>40835</v>
      </c>
      <c r="M2031">
        <v>34.44</v>
      </c>
      <c r="O2031" s="1">
        <v>40939</v>
      </c>
      <c r="P2031">
        <v>1.9155</v>
      </c>
      <c r="Q2031">
        <v>0.51200000000000001</v>
      </c>
      <c r="R2031">
        <v>1.4035</v>
      </c>
      <c r="T2031" t="s">
        <v>687</v>
      </c>
      <c r="U2031">
        <v>1225.3779999999999</v>
      </c>
      <c r="V2031">
        <v>30.041904439042501</v>
      </c>
      <c r="W2031">
        <v>25.623699999999999</v>
      </c>
      <c r="AB2031" s="1">
        <v>40904</v>
      </c>
      <c r="AC2031">
        <v>16.13</v>
      </c>
    </row>
    <row r="2032" spans="2:29" x14ac:dyDescent="0.45">
      <c r="B2032" s="1">
        <v>40863</v>
      </c>
      <c r="C2032">
        <v>7.56</v>
      </c>
      <c r="E2032" s="1">
        <v>40928</v>
      </c>
      <c r="F2032">
        <v>97.45</v>
      </c>
      <c r="H2032" t="s">
        <v>757</v>
      </c>
      <c r="I2032">
        <v>2.1755</v>
      </c>
      <c r="J2032">
        <v>0.48914168022499799</v>
      </c>
      <c r="L2032" s="1">
        <v>40834</v>
      </c>
      <c r="M2032">
        <v>31.56</v>
      </c>
      <c r="O2032" s="1">
        <v>40938</v>
      </c>
      <c r="P2032">
        <v>1.9695</v>
      </c>
      <c r="Q2032">
        <v>0.54049999999999998</v>
      </c>
      <c r="R2032">
        <v>1.429</v>
      </c>
      <c r="T2032" t="s">
        <v>686</v>
      </c>
      <c r="U2032">
        <v>1200.8579999999999</v>
      </c>
      <c r="V2032">
        <v>25.975385079911799</v>
      </c>
      <c r="W2032">
        <v>27.1907</v>
      </c>
      <c r="AB2032" s="1">
        <v>40903</v>
      </c>
      <c r="AC2032">
        <v>16.25</v>
      </c>
    </row>
    <row r="2033" spans="2:29" x14ac:dyDescent="0.45">
      <c r="B2033" s="1">
        <v>40862</v>
      </c>
      <c r="C2033">
        <v>7.73</v>
      </c>
      <c r="E2033" s="1">
        <v>40927</v>
      </c>
      <c r="F2033">
        <v>93.19</v>
      </c>
      <c r="H2033" t="s">
        <v>756</v>
      </c>
      <c r="I2033">
        <v>2.1720000000000002</v>
      </c>
      <c r="J2033">
        <v>0.35737876732303597</v>
      </c>
      <c r="L2033" s="1">
        <v>40833</v>
      </c>
      <c r="M2033">
        <v>33.39</v>
      </c>
      <c r="O2033" s="1">
        <v>40935</v>
      </c>
      <c r="P2033">
        <v>2.0085000000000002</v>
      </c>
      <c r="Q2033">
        <v>0.53700000000000003</v>
      </c>
      <c r="R2033">
        <v>1.4715</v>
      </c>
      <c r="T2033" t="s">
        <v>685</v>
      </c>
      <c r="U2033">
        <v>1224.577</v>
      </c>
      <c r="V2033">
        <v>14.7372193822199</v>
      </c>
      <c r="W2033">
        <v>24.178799999999999</v>
      </c>
      <c r="AB2033" s="1">
        <v>40900</v>
      </c>
      <c r="AC2033">
        <v>16.5</v>
      </c>
    </row>
    <row r="2034" spans="2:29" x14ac:dyDescent="0.45">
      <c r="B2034" s="1">
        <v>40861</v>
      </c>
      <c r="C2034">
        <v>7.82</v>
      </c>
      <c r="E2034" s="1">
        <v>40926</v>
      </c>
      <c r="F2034">
        <v>87.8</v>
      </c>
      <c r="H2034" t="s">
        <v>755</v>
      </c>
      <c r="I2034">
        <v>2.153</v>
      </c>
      <c r="J2034">
        <v>0.50661951534986505</v>
      </c>
      <c r="L2034" s="1">
        <v>40830</v>
      </c>
      <c r="M2034">
        <v>28.24</v>
      </c>
      <c r="O2034" s="1">
        <v>40934</v>
      </c>
      <c r="P2034">
        <v>2.0409999999999999</v>
      </c>
      <c r="Q2034">
        <v>0.53149999999999997</v>
      </c>
      <c r="R2034">
        <v>1.5095000000000001</v>
      </c>
      <c r="T2034" t="s">
        <v>684</v>
      </c>
      <c r="U2034">
        <v>1203.6590000000001</v>
      </c>
      <c r="V2034">
        <v>26.536136053722</v>
      </c>
      <c r="W2034">
        <v>26.4925</v>
      </c>
      <c r="AB2034" s="1">
        <v>40899</v>
      </c>
      <c r="AC2034">
        <v>16.5</v>
      </c>
    </row>
    <row r="2035" spans="2:29" x14ac:dyDescent="0.45">
      <c r="B2035" s="1">
        <v>40858</v>
      </c>
      <c r="C2035">
        <v>7.83</v>
      </c>
      <c r="E2035" s="1">
        <v>40925</v>
      </c>
      <c r="F2035">
        <v>90.9</v>
      </c>
      <c r="H2035" t="s">
        <v>754</v>
      </c>
      <c r="I2035">
        <v>2.1059999999999999</v>
      </c>
      <c r="J2035">
        <v>0.61557155013315301</v>
      </c>
      <c r="L2035" s="1">
        <v>40829</v>
      </c>
      <c r="M2035">
        <v>30.7</v>
      </c>
      <c r="O2035" s="1">
        <v>40933</v>
      </c>
      <c r="P2035">
        <v>2.1040000000000001</v>
      </c>
      <c r="Q2035">
        <v>0.55549999999999999</v>
      </c>
      <c r="R2035">
        <v>1.5485</v>
      </c>
      <c r="T2035" t="s">
        <v>683</v>
      </c>
      <c r="U2035">
        <v>1207.2539999999999</v>
      </c>
      <c r="V2035">
        <v>29.001878095929602</v>
      </c>
      <c r="W2035">
        <v>26.246500000000001</v>
      </c>
      <c r="AB2035" s="1">
        <v>40898</v>
      </c>
      <c r="AC2035">
        <v>16.13</v>
      </c>
    </row>
    <row r="2036" spans="2:29" x14ac:dyDescent="0.45">
      <c r="B2036" s="1">
        <v>40857</v>
      </c>
      <c r="C2036">
        <v>7.8</v>
      </c>
      <c r="E2036" s="1">
        <v>40924</v>
      </c>
      <c r="F2036">
        <v>91.5</v>
      </c>
      <c r="H2036" t="s">
        <v>753</v>
      </c>
      <c r="I2036">
        <v>2.0339999999999998</v>
      </c>
      <c r="J2036">
        <v>0.57233172199345805</v>
      </c>
      <c r="L2036" s="1">
        <v>40828</v>
      </c>
      <c r="M2036">
        <v>31.26</v>
      </c>
      <c r="O2036" s="1">
        <v>40932</v>
      </c>
      <c r="P2036">
        <v>2.1755</v>
      </c>
      <c r="Q2036">
        <v>0.58450000000000002</v>
      </c>
      <c r="R2036">
        <v>1.591</v>
      </c>
      <c r="T2036" t="s">
        <v>682</v>
      </c>
      <c r="U2036">
        <v>1195.5350000000001</v>
      </c>
      <c r="V2036">
        <v>29.9836259602253</v>
      </c>
      <c r="W2036">
        <v>28.588100000000001</v>
      </c>
      <c r="AB2036" s="1">
        <v>40897</v>
      </c>
      <c r="AC2036">
        <v>16.88</v>
      </c>
    </row>
    <row r="2037" spans="2:29" x14ac:dyDescent="0.45">
      <c r="B2037" s="1">
        <v>40856</v>
      </c>
      <c r="C2037">
        <v>7.7</v>
      </c>
      <c r="E2037" s="1">
        <v>40921</v>
      </c>
      <c r="F2037">
        <v>89.965000000000003</v>
      </c>
      <c r="H2037" t="s">
        <v>752</v>
      </c>
      <c r="I2037">
        <v>1.9975000000000001</v>
      </c>
      <c r="J2037">
        <v>0.42094251388995901</v>
      </c>
      <c r="L2037" s="1">
        <v>40827</v>
      </c>
      <c r="M2037">
        <v>32.86</v>
      </c>
      <c r="O2037" s="1">
        <v>40931</v>
      </c>
      <c r="P2037">
        <v>2.1720000000000002</v>
      </c>
      <c r="Q2037">
        <v>0.58250000000000002</v>
      </c>
      <c r="R2037">
        <v>1.5894999999999999</v>
      </c>
      <c r="T2037" t="s">
        <v>681</v>
      </c>
      <c r="U2037">
        <v>1194.8879999999999</v>
      </c>
      <c r="V2037">
        <v>27.913195402534502</v>
      </c>
      <c r="W2037">
        <v>30.162099999999999</v>
      </c>
      <c r="AB2037" s="1">
        <v>40896</v>
      </c>
      <c r="AC2037">
        <v>18.63</v>
      </c>
    </row>
    <row r="2038" spans="2:29" x14ac:dyDescent="0.45">
      <c r="B2038" s="1">
        <v>40855</v>
      </c>
      <c r="C2038">
        <v>7.51</v>
      </c>
      <c r="E2038" s="1">
        <v>40920</v>
      </c>
      <c r="F2038">
        <v>90.2</v>
      </c>
      <c r="H2038" t="s">
        <v>751</v>
      </c>
      <c r="I2038">
        <v>2.0009999999999999</v>
      </c>
      <c r="J2038">
        <v>0.51485201757397903</v>
      </c>
      <c r="L2038" s="1">
        <v>40826</v>
      </c>
      <c r="M2038">
        <v>33.020000000000003</v>
      </c>
      <c r="O2038" s="1">
        <v>40928</v>
      </c>
      <c r="P2038">
        <v>2.153</v>
      </c>
      <c r="Q2038">
        <v>0.59399999999999997</v>
      </c>
      <c r="R2038">
        <v>1.5589999999999999</v>
      </c>
      <c r="T2038" t="s">
        <v>680</v>
      </c>
      <c r="U2038">
        <v>1155.4639999999999</v>
      </c>
      <c r="V2038">
        <v>22.4615436969721</v>
      </c>
      <c r="W2038">
        <v>31.3127</v>
      </c>
      <c r="AB2038" s="1">
        <v>40893</v>
      </c>
      <c r="AC2038">
        <v>18.13</v>
      </c>
    </row>
    <row r="2039" spans="2:29" x14ac:dyDescent="0.45">
      <c r="B2039" s="1">
        <v>40854</v>
      </c>
      <c r="C2039">
        <v>7.45</v>
      </c>
      <c r="E2039" s="1">
        <v>40919</v>
      </c>
      <c r="F2039">
        <v>89.59</v>
      </c>
      <c r="H2039" t="s">
        <v>750</v>
      </c>
      <c r="I2039">
        <v>2.0110000000000001</v>
      </c>
      <c r="J2039">
        <v>0.59171827474454697</v>
      </c>
      <c r="L2039" s="1">
        <v>40823</v>
      </c>
      <c r="M2039">
        <v>36.200000000000003</v>
      </c>
      <c r="O2039" s="1">
        <v>40927</v>
      </c>
      <c r="P2039">
        <v>2.1059999999999999</v>
      </c>
      <c r="Q2039">
        <v>0.58750000000000002</v>
      </c>
      <c r="R2039">
        <v>1.5185</v>
      </c>
      <c r="T2039" t="s">
        <v>679</v>
      </c>
      <c r="U2039">
        <v>1164.973</v>
      </c>
      <c r="V2039">
        <v>39.023129650043401</v>
      </c>
      <c r="W2039">
        <v>33.4054</v>
      </c>
      <c r="AB2039" s="1">
        <v>40892</v>
      </c>
      <c r="AC2039">
        <v>16.190000000000001</v>
      </c>
    </row>
    <row r="2040" spans="2:29" x14ac:dyDescent="0.45">
      <c r="B2040" s="1">
        <v>40851</v>
      </c>
      <c r="C2040">
        <v>7.45</v>
      </c>
      <c r="E2040" s="1">
        <v>40918</v>
      </c>
      <c r="F2040">
        <v>89.8</v>
      </c>
      <c r="H2040" t="s">
        <v>749</v>
      </c>
      <c r="I2040">
        <v>2.0611999999999999</v>
      </c>
      <c r="J2040">
        <v>0.51011266729354099</v>
      </c>
      <c r="L2040" s="1">
        <v>40822</v>
      </c>
      <c r="M2040">
        <v>36.270000000000003</v>
      </c>
      <c r="O2040" s="1">
        <v>40926</v>
      </c>
      <c r="P2040">
        <v>2.0339999999999998</v>
      </c>
      <c r="Q2040">
        <v>0.58050000000000002</v>
      </c>
      <c r="R2040">
        <v>1.4535</v>
      </c>
      <c r="T2040" t="s">
        <v>678</v>
      </c>
      <c r="U2040">
        <v>1144.0340000000001</v>
      </c>
      <c r="V2040">
        <v>43.969690978413396</v>
      </c>
      <c r="W2040">
        <v>34.251600000000003</v>
      </c>
      <c r="AB2040" s="1">
        <v>40891</v>
      </c>
      <c r="AC2040">
        <v>14.56</v>
      </c>
    </row>
    <row r="2041" spans="2:29" x14ac:dyDescent="0.45">
      <c r="B2041" s="1">
        <v>40850</v>
      </c>
      <c r="C2041">
        <v>7.7</v>
      </c>
      <c r="E2041" s="1">
        <v>40917</v>
      </c>
      <c r="F2041">
        <v>88.8</v>
      </c>
      <c r="H2041" t="s">
        <v>748</v>
      </c>
      <c r="I2041">
        <v>2.0505</v>
      </c>
      <c r="J2041">
        <v>0.49223258391401098</v>
      </c>
      <c r="L2041" s="1">
        <v>40821</v>
      </c>
      <c r="M2041">
        <v>37.81</v>
      </c>
      <c r="O2041" s="1">
        <v>40925</v>
      </c>
      <c r="P2041">
        <v>1.9975000000000001</v>
      </c>
      <c r="Q2041">
        <v>0.56699999999999995</v>
      </c>
      <c r="R2041">
        <v>1.4305000000000001</v>
      </c>
      <c r="T2041" t="s">
        <v>677</v>
      </c>
      <c r="U2041">
        <v>1123.9469999999999</v>
      </c>
      <c r="V2041">
        <v>40.478846936313801</v>
      </c>
      <c r="W2041">
        <v>39.350200000000001</v>
      </c>
      <c r="AB2041" s="1">
        <v>40890</v>
      </c>
      <c r="AC2041">
        <v>14.44</v>
      </c>
    </row>
    <row r="2042" spans="2:29" x14ac:dyDescent="0.45">
      <c r="B2042" s="1">
        <v>40849</v>
      </c>
      <c r="C2042">
        <v>7.64</v>
      </c>
      <c r="E2042" s="1">
        <v>40914</v>
      </c>
      <c r="F2042">
        <v>90.3</v>
      </c>
      <c r="H2042" t="s">
        <v>747</v>
      </c>
      <c r="I2042">
        <v>2.1059999999999999</v>
      </c>
      <c r="J2042">
        <v>0.36273440697016501</v>
      </c>
      <c r="L2042" s="1">
        <v>40820</v>
      </c>
      <c r="M2042">
        <v>40.82</v>
      </c>
      <c r="O2042" s="1">
        <v>40924</v>
      </c>
      <c r="P2042">
        <v>2.0009999999999999</v>
      </c>
      <c r="Q2042">
        <v>0.54500000000000004</v>
      </c>
      <c r="R2042">
        <v>1.456</v>
      </c>
      <c r="T2042" t="s">
        <v>676</v>
      </c>
      <c r="U2042">
        <v>1099.2270000000001</v>
      </c>
      <c r="V2042">
        <v>27.196576642224699</v>
      </c>
      <c r="W2042">
        <v>40.445300000000003</v>
      </c>
      <c r="AB2042" s="1">
        <v>40889</v>
      </c>
      <c r="AC2042">
        <v>14.19</v>
      </c>
    </row>
    <row r="2043" spans="2:29" x14ac:dyDescent="0.45">
      <c r="B2043" s="1">
        <v>40848</v>
      </c>
      <c r="C2043">
        <v>8.2200000000000006</v>
      </c>
      <c r="E2043" s="1">
        <v>40913</v>
      </c>
      <c r="F2043">
        <v>95.495000000000005</v>
      </c>
      <c r="H2043" t="s">
        <v>746</v>
      </c>
      <c r="I2043">
        <v>2.0954999999999999</v>
      </c>
      <c r="J2043">
        <v>0.364321286778575</v>
      </c>
      <c r="L2043" s="1">
        <v>40819</v>
      </c>
      <c r="M2043">
        <v>45.45</v>
      </c>
      <c r="O2043" s="1">
        <v>40921</v>
      </c>
      <c r="P2043">
        <v>2.0110000000000001</v>
      </c>
      <c r="Q2043">
        <v>0.56950000000000001</v>
      </c>
      <c r="R2043">
        <v>1.4415</v>
      </c>
      <c r="T2043" t="s">
        <v>675</v>
      </c>
      <c r="U2043">
        <v>1131.42</v>
      </c>
      <c r="V2043">
        <v>30.3940419529191</v>
      </c>
      <c r="W2043">
        <v>36.942300000000003</v>
      </c>
      <c r="AB2043" s="1">
        <v>40886</v>
      </c>
      <c r="AC2043">
        <v>12.5</v>
      </c>
    </row>
    <row r="2044" spans="2:29" x14ac:dyDescent="0.45">
      <c r="B2044" s="1">
        <v>40847</v>
      </c>
      <c r="C2044">
        <v>7.59</v>
      </c>
      <c r="E2044" s="1">
        <v>40912</v>
      </c>
      <c r="F2044">
        <v>97.754999999999995</v>
      </c>
      <c r="H2044" t="s">
        <v>745</v>
      </c>
      <c r="I2044">
        <v>2.0960000000000001</v>
      </c>
      <c r="J2044">
        <v>0.669135013780226</v>
      </c>
      <c r="L2044" s="1">
        <v>40816</v>
      </c>
      <c r="M2044">
        <v>42.96</v>
      </c>
      <c r="O2044" s="1">
        <v>40920</v>
      </c>
      <c r="P2044">
        <v>2.0611999999999999</v>
      </c>
      <c r="Q2044">
        <v>0.58250000000000002</v>
      </c>
      <c r="R2044">
        <v>1.4786999999999999</v>
      </c>
      <c r="T2044" t="s">
        <v>674</v>
      </c>
      <c r="U2044">
        <v>1160.3979999999999</v>
      </c>
      <c r="V2044">
        <v>29.998424756893701</v>
      </c>
      <c r="W2044">
        <v>35.809699999999999</v>
      </c>
      <c r="AB2044" s="1">
        <v>40885</v>
      </c>
      <c r="AC2044">
        <v>13.13</v>
      </c>
    </row>
    <row r="2045" spans="2:29" x14ac:dyDescent="0.45">
      <c r="B2045" s="1">
        <v>40844</v>
      </c>
      <c r="C2045">
        <v>7.77</v>
      </c>
      <c r="E2045" s="1">
        <v>40911</v>
      </c>
      <c r="F2045">
        <v>97.2</v>
      </c>
      <c r="H2045" t="s">
        <v>744</v>
      </c>
      <c r="I2045">
        <v>2.1309999999999998</v>
      </c>
      <c r="J2045">
        <v>0.46605614826255998</v>
      </c>
      <c r="L2045" s="1">
        <v>40815</v>
      </c>
      <c r="M2045">
        <v>38.840000000000003</v>
      </c>
      <c r="O2045" s="1">
        <v>40919</v>
      </c>
      <c r="P2045">
        <v>2.0505</v>
      </c>
      <c r="Q2045">
        <v>0.60750000000000004</v>
      </c>
      <c r="R2045">
        <v>1.4430000000000001</v>
      </c>
      <c r="T2045" t="s">
        <v>673</v>
      </c>
      <c r="U2045">
        <v>1151.0609999999999</v>
      </c>
      <c r="V2045">
        <v>29.875574918426299</v>
      </c>
      <c r="W2045">
        <v>34.506599999999999</v>
      </c>
      <c r="AB2045" s="1">
        <v>40884</v>
      </c>
      <c r="AC2045">
        <v>13</v>
      </c>
    </row>
    <row r="2046" spans="2:29" x14ac:dyDescent="0.45">
      <c r="B2046" s="1">
        <v>40843</v>
      </c>
      <c r="C2046">
        <v>7.65</v>
      </c>
      <c r="E2046" s="1">
        <v>40910</v>
      </c>
      <c r="F2046">
        <v>97.4</v>
      </c>
      <c r="H2046" t="s">
        <v>743</v>
      </c>
      <c r="I2046">
        <v>2.1164999999999998</v>
      </c>
      <c r="J2046">
        <v>0.63182935459927103</v>
      </c>
      <c r="L2046" s="1">
        <v>40814</v>
      </c>
      <c r="M2046">
        <v>41.08</v>
      </c>
      <c r="O2046" s="1">
        <v>40918</v>
      </c>
      <c r="P2046">
        <v>2.1059999999999999</v>
      </c>
      <c r="Q2046">
        <v>0.63949999999999996</v>
      </c>
      <c r="R2046">
        <v>1.4664999999999999</v>
      </c>
      <c r="T2046" t="s">
        <v>672</v>
      </c>
      <c r="U2046">
        <v>1175.375</v>
      </c>
      <c r="V2046">
        <v>38.590256459500303</v>
      </c>
      <c r="W2046">
        <v>32.140700000000002</v>
      </c>
      <c r="AB2046" s="1">
        <v>40883</v>
      </c>
      <c r="AC2046">
        <v>13.25</v>
      </c>
    </row>
    <row r="2047" spans="2:29" x14ac:dyDescent="0.45">
      <c r="B2047" s="1">
        <v>40842</v>
      </c>
      <c r="C2047">
        <v>7.6</v>
      </c>
      <c r="E2047" s="1">
        <v>40907</v>
      </c>
      <c r="F2047">
        <v>97.4</v>
      </c>
      <c r="H2047" t="s">
        <v>742</v>
      </c>
      <c r="I2047">
        <v>2.1055000000000001</v>
      </c>
      <c r="J2047">
        <v>0.68204349812408105</v>
      </c>
      <c r="L2047" s="1">
        <v>40813</v>
      </c>
      <c r="M2047">
        <v>37.71</v>
      </c>
      <c r="O2047" s="1">
        <v>40917</v>
      </c>
      <c r="P2047">
        <v>2.0954999999999999</v>
      </c>
      <c r="Q2047">
        <v>0.64600000000000002</v>
      </c>
      <c r="R2047">
        <v>1.4495</v>
      </c>
      <c r="T2047" t="s">
        <v>671</v>
      </c>
      <c r="U2047">
        <v>1162.9469999999999</v>
      </c>
      <c r="V2047">
        <v>44.007314388328197</v>
      </c>
      <c r="W2047">
        <v>34.713500000000003</v>
      </c>
      <c r="AB2047" s="1">
        <v>40882</v>
      </c>
      <c r="AC2047">
        <v>14.44</v>
      </c>
    </row>
    <row r="2048" spans="2:29" x14ac:dyDescent="0.45">
      <c r="B2048" s="1">
        <v>40841</v>
      </c>
      <c r="C2048">
        <v>7.6</v>
      </c>
      <c r="E2048" s="1">
        <v>40906</v>
      </c>
      <c r="F2048">
        <v>100.15</v>
      </c>
      <c r="H2048" t="s">
        <v>741</v>
      </c>
      <c r="I2048">
        <v>2.0390000000000001</v>
      </c>
      <c r="J2048">
        <v>0.62211433836554297</v>
      </c>
      <c r="L2048" s="1">
        <v>40812</v>
      </c>
      <c r="M2048">
        <v>39.020000000000003</v>
      </c>
      <c r="O2048" s="1">
        <v>40914</v>
      </c>
      <c r="P2048">
        <v>2.0960000000000001</v>
      </c>
      <c r="Q2048">
        <v>0.67800000000000005</v>
      </c>
      <c r="R2048">
        <v>1.4179999999999999</v>
      </c>
      <c r="T2048" t="s">
        <v>670</v>
      </c>
      <c r="U2048">
        <v>1136.4290000000001</v>
      </c>
      <c r="V2048">
        <v>31.4748068911906</v>
      </c>
      <c r="W2048">
        <v>36.108600000000003</v>
      </c>
      <c r="AB2048" s="1">
        <v>40879</v>
      </c>
      <c r="AC2048">
        <v>17.63</v>
      </c>
    </row>
    <row r="2049" spans="2:29" x14ac:dyDescent="0.45">
      <c r="B2049" s="1">
        <v>40840</v>
      </c>
      <c r="C2049">
        <v>7.56</v>
      </c>
      <c r="E2049" s="1">
        <v>40905</v>
      </c>
      <c r="F2049">
        <v>100.7</v>
      </c>
      <c r="H2049" t="s">
        <v>740</v>
      </c>
      <c r="I2049">
        <v>2.036</v>
      </c>
      <c r="J2049">
        <v>0.51726363362086702</v>
      </c>
      <c r="L2049" s="1">
        <v>40809</v>
      </c>
      <c r="M2049">
        <v>41.25</v>
      </c>
      <c r="O2049" s="1">
        <v>40913</v>
      </c>
      <c r="P2049">
        <v>2.1309999999999998</v>
      </c>
      <c r="Q2049">
        <v>0.71850000000000003</v>
      </c>
      <c r="R2049">
        <v>1.4125000000000001</v>
      </c>
      <c r="T2049" t="s">
        <v>669</v>
      </c>
      <c r="U2049">
        <v>1129.56</v>
      </c>
      <c r="V2049">
        <v>24.273067751481801</v>
      </c>
      <c r="W2049">
        <v>37.928600000000003</v>
      </c>
      <c r="AB2049" s="1">
        <v>40878</v>
      </c>
      <c r="AC2049">
        <v>16.75</v>
      </c>
    </row>
    <row r="2050" spans="2:29" x14ac:dyDescent="0.45">
      <c r="B2050" s="1">
        <v>40837</v>
      </c>
      <c r="C2050">
        <v>7.57</v>
      </c>
      <c r="E2050" s="1">
        <v>40904</v>
      </c>
      <c r="F2050">
        <v>101.675</v>
      </c>
      <c r="H2050" t="s">
        <v>739</v>
      </c>
      <c r="I2050">
        <v>2.0634999999999999</v>
      </c>
      <c r="J2050">
        <v>0.62317862607762398</v>
      </c>
      <c r="L2050" s="1">
        <v>40808</v>
      </c>
      <c r="M2050">
        <v>41.35</v>
      </c>
      <c r="O2050" s="1">
        <v>40912</v>
      </c>
      <c r="P2050">
        <v>2.1164999999999998</v>
      </c>
      <c r="Q2050">
        <v>0.72399999999999998</v>
      </c>
      <c r="R2050">
        <v>1.3925000000000001</v>
      </c>
      <c r="T2050" t="s">
        <v>668</v>
      </c>
      <c r="U2050">
        <v>1166.7619999999999</v>
      </c>
      <c r="V2050">
        <v>24.703797592426501</v>
      </c>
      <c r="W2050">
        <v>29.738499999999998</v>
      </c>
      <c r="AB2050" s="1">
        <v>40877</v>
      </c>
      <c r="AC2050">
        <v>14.75</v>
      </c>
    </row>
    <row r="2051" spans="2:29" x14ac:dyDescent="0.45">
      <c r="B2051" s="1">
        <v>40836</v>
      </c>
      <c r="C2051">
        <v>7.48</v>
      </c>
      <c r="E2051" s="1">
        <v>40903</v>
      </c>
      <c r="F2051">
        <v>101.675</v>
      </c>
      <c r="H2051" t="s">
        <v>738</v>
      </c>
      <c r="I2051">
        <v>2.0815000000000001</v>
      </c>
      <c r="J2051">
        <v>1.09436173178707</v>
      </c>
      <c r="L2051" s="1">
        <v>40807</v>
      </c>
      <c r="M2051">
        <v>37.32</v>
      </c>
      <c r="O2051" s="1">
        <v>40911</v>
      </c>
      <c r="P2051">
        <v>2.1055000000000001</v>
      </c>
      <c r="Q2051">
        <v>0.74050000000000005</v>
      </c>
      <c r="R2051">
        <v>1.365</v>
      </c>
      <c r="T2051" t="s">
        <v>667</v>
      </c>
      <c r="U2051">
        <v>1202.088</v>
      </c>
      <c r="V2051">
        <v>18.417696945757601</v>
      </c>
      <c r="W2051">
        <v>28.279299999999999</v>
      </c>
      <c r="AB2051" s="1">
        <v>40876</v>
      </c>
      <c r="AC2051">
        <v>17.63</v>
      </c>
    </row>
    <row r="2052" spans="2:29" x14ac:dyDescent="0.45">
      <c r="B2052" s="1">
        <v>40835</v>
      </c>
      <c r="C2052">
        <v>7.41</v>
      </c>
      <c r="E2052" s="1">
        <v>40900</v>
      </c>
      <c r="F2052">
        <v>101</v>
      </c>
      <c r="H2052" t="s">
        <v>737</v>
      </c>
      <c r="I2052">
        <v>2.1684999999999999</v>
      </c>
      <c r="J2052">
        <v>0.73926800507889801</v>
      </c>
      <c r="L2052" s="1">
        <v>40806</v>
      </c>
      <c r="M2052">
        <v>32.86</v>
      </c>
      <c r="O2052" s="1">
        <v>40910</v>
      </c>
      <c r="P2052">
        <v>2.0390000000000001</v>
      </c>
      <c r="Q2052">
        <v>0.72609999999999997</v>
      </c>
      <c r="R2052">
        <v>1.3129</v>
      </c>
      <c r="T2052" t="s">
        <v>666</v>
      </c>
      <c r="U2052">
        <v>1204.0899999999999</v>
      </c>
      <c r="V2052">
        <v>19.231133658138098</v>
      </c>
      <c r="W2052">
        <v>28.331099999999999</v>
      </c>
      <c r="AB2052" s="1">
        <v>40875</v>
      </c>
      <c r="AC2052">
        <v>18.809999999999999</v>
      </c>
    </row>
    <row r="2053" spans="2:29" x14ac:dyDescent="0.45">
      <c r="B2053" s="1">
        <v>40834</v>
      </c>
      <c r="C2053">
        <v>7.53</v>
      </c>
      <c r="E2053" s="1">
        <v>40899</v>
      </c>
      <c r="F2053">
        <v>97.9</v>
      </c>
      <c r="H2053" t="s">
        <v>736</v>
      </c>
      <c r="I2053">
        <v>2.1930000000000001</v>
      </c>
      <c r="J2053">
        <v>0.64839585388351495</v>
      </c>
      <c r="L2053" s="1">
        <v>40805</v>
      </c>
      <c r="M2053">
        <v>32.729999999999997</v>
      </c>
      <c r="O2053" s="1">
        <v>40907</v>
      </c>
      <c r="P2053">
        <v>2.036</v>
      </c>
      <c r="Q2053">
        <v>0.72609999999999997</v>
      </c>
      <c r="R2053">
        <v>1.3099000000000001</v>
      </c>
      <c r="T2053" t="s">
        <v>665</v>
      </c>
      <c r="U2053">
        <v>1216.0139999999999</v>
      </c>
      <c r="V2053">
        <v>7.9941167246230398</v>
      </c>
      <c r="W2053">
        <v>27.424399999999999</v>
      </c>
      <c r="AB2053" s="1">
        <v>40872</v>
      </c>
      <c r="AC2053">
        <v>19.5</v>
      </c>
    </row>
    <row r="2054" spans="2:29" x14ac:dyDescent="0.45">
      <c r="B2054" s="1">
        <v>40833</v>
      </c>
      <c r="C2054">
        <v>7.58</v>
      </c>
      <c r="E2054" s="1">
        <v>40898</v>
      </c>
      <c r="F2054">
        <v>101.28</v>
      </c>
      <c r="H2054" t="s">
        <v>735</v>
      </c>
      <c r="I2054">
        <v>2.1903000000000001</v>
      </c>
      <c r="J2054">
        <v>0.78706618739044398</v>
      </c>
      <c r="L2054" s="1">
        <v>40802</v>
      </c>
      <c r="M2054">
        <v>30.98</v>
      </c>
      <c r="O2054" s="1">
        <v>40906</v>
      </c>
      <c r="P2054">
        <v>2.0634999999999999</v>
      </c>
      <c r="Q2054">
        <v>0.75600000000000001</v>
      </c>
      <c r="R2054">
        <v>1.3075000000000001</v>
      </c>
      <c r="T2054" t="s">
        <v>664</v>
      </c>
      <c r="U2054">
        <v>1209.1120000000001</v>
      </c>
      <c r="V2054">
        <v>7.26826818389197</v>
      </c>
      <c r="W2054">
        <v>28.315999999999999</v>
      </c>
      <c r="AB2054" s="1">
        <v>40871</v>
      </c>
      <c r="AC2054">
        <v>20.440000000000001</v>
      </c>
    </row>
    <row r="2055" spans="2:29" x14ac:dyDescent="0.45">
      <c r="B2055" s="1">
        <v>40830</v>
      </c>
      <c r="C2055">
        <v>7.56</v>
      </c>
      <c r="E2055" s="1">
        <v>40897</v>
      </c>
      <c r="F2055">
        <v>100.8</v>
      </c>
      <c r="H2055" t="s">
        <v>734</v>
      </c>
      <c r="I2055">
        <v>2.1135000000000002</v>
      </c>
      <c r="J2055">
        <v>0.92548725905150198</v>
      </c>
      <c r="L2055" s="1">
        <v>40801</v>
      </c>
      <c r="M2055">
        <v>31.97</v>
      </c>
      <c r="O2055" s="1">
        <v>40905</v>
      </c>
      <c r="P2055">
        <v>2.0815000000000001</v>
      </c>
      <c r="Q2055">
        <v>0.77600000000000002</v>
      </c>
      <c r="R2055">
        <v>1.3055000000000001</v>
      </c>
      <c r="T2055" t="s">
        <v>663</v>
      </c>
      <c r="U2055">
        <v>1188.675</v>
      </c>
      <c r="V2055">
        <v>30.0351058179631</v>
      </c>
      <c r="W2055">
        <v>29.564</v>
      </c>
      <c r="AB2055" s="1">
        <v>40870</v>
      </c>
      <c r="AC2055">
        <v>20.88</v>
      </c>
    </row>
    <row r="2056" spans="2:29" x14ac:dyDescent="0.45">
      <c r="B2056" s="1">
        <v>40829</v>
      </c>
      <c r="C2056">
        <v>7.52</v>
      </c>
      <c r="E2056" s="1">
        <v>40896</v>
      </c>
      <c r="F2056">
        <v>98.46</v>
      </c>
      <c r="H2056" t="s">
        <v>733</v>
      </c>
      <c r="I2056">
        <v>2.1280000000000001</v>
      </c>
      <c r="J2056">
        <v>1.0367736413187401</v>
      </c>
      <c r="L2056" s="1">
        <v>40800</v>
      </c>
      <c r="M2056">
        <v>34.6</v>
      </c>
      <c r="O2056" s="1">
        <v>40904</v>
      </c>
      <c r="P2056">
        <v>2.1684999999999999</v>
      </c>
      <c r="Q2056">
        <v>0.78500000000000003</v>
      </c>
      <c r="R2056">
        <v>1.3835</v>
      </c>
      <c r="T2056" t="s">
        <v>662</v>
      </c>
      <c r="U2056">
        <v>1172.8710000000001</v>
      </c>
      <c r="V2056">
        <v>27.285453778380699</v>
      </c>
      <c r="W2056">
        <v>32.582000000000001</v>
      </c>
      <c r="AB2056" s="1">
        <v>40869</v>
      </c>
      <c r="AC2056">
        <v>18.63</v>
      </c>
    </row>
    <row r="2057" spans="2:29" x14ac:dyDescent="0.45">
      <c r="B2057" s="1">
        <v>40828</v>
      </c>
      <c r="C2057">
        <v>7.61</v>
      </c>
      <c r="E2057" s="1">
        <v>40893</v>
      </c>
      <c r="F2057">
        <v>98.935000000000002</v>
      </c>
      <c r="H2057" t="s">
        <v>732</v>
      </c>
      <c r="I2057">
        <v>2.0924999999999998</v>
      </c>
      <c r="J2057">
        <v>1.0190858567036101</v>
      </c>
      <c r="L2057" s="1">
        <v>40799</v>
      </c>
      <c r="M2057">
        <v>36.909999999999997</v>
      </c>
      <c r="O2057" s="1">
        <v>40903</v>
      </c>
      <c r="P2057">
        <v>2.1930000000000001</v>
      </c>
      <c r="Q2057">
        <v>0.77690000000000003</v>
      </c>
      <c r="R2057">
        <v>1.4160999999999999</v>
      </c>
      <c r="T2057" t="s">
        <v>661</v>
      </c>
      <c r="U2057">
        <v>1162.2660000000001</v>
      </c>
      <c r="V2057">
        <v>38.2767733077782</v>
      </c>
      <c r="W2057">
        <v>35.051600000000001</v>
      </c>
      <c r="AB2057" s="1">
        <v>40868</v>
      </c>
      <c r="AC2057">
        <v>18.25</v>
      </c>
    </row>
    <row r="2058" spans="2:29" x14ac:dyDescent="0.45">
      <c r="B2058" s="1">
        <v>40827</v>
      </c>
      <c r="C2058">
        <v>7.3</v>
      </c>
      <c r="E2058" s="1">
        <v>40892</v>
      </c>
      <c r="F2058">
        <v>97.7</v>
      </c>
      <c r="H2058" t="s">
        <v>731</v>
      </c>
      <c r="I2058">
        <v>1.9970000000000001</v>
      </c>
      <c r="J2058">
        <v>0.59051162844886596</v>
      </c>
      <c r="L2058" s="1">
        <v>40798</v>
      </c>
      <c r="M2058">
        <v>38.590000000000003</v>
      </c>
      <c r="O2058" s="1">
        <v>40900</v>
      </c>
      <c r="P2058">
        <v>2.1903000000000001</v>
      </c>
      <c r="Q2058">
        <v>0.78900000000000003</v>
      </c>
      <c r="R2058">
        <v>1.4013</v>
      </c>
      <c r="T2058" t="s">
        <v>660</v>
      </c>
      <c r="U2058">
        <v>1154.2339999999999</v>
      </c>
      <c r="V2058">
        <v>37.561076811679698</v>
      </c>
      <c r="W2058">
        <v>34.718600000000002</v>
      </c>
      <c r="AB2058" s="1">
        <v>40865</v>
      </c>
      <c r="AC2058">
        <v>17.309999999999999</v>
      </c>
    </row>
    <row r="2059" spans="2:29" x14ac:dyDescent="0.45">
      <c r="B2059" s="1">
        <v>40826</v>
      </c>
      <c r="C2059">
        <v>7.41</v>
      </c>
      <c r="E2059" s="1">
        <v>40891</v>
      </c>
      <c r="F2059">
        <v>102.9</v>
      </c>
      <c r="H2059" t="s">
        <v>730</v>
      </c>
      <c r="I2059">
        <v>2.0295000000000001</v>
      </c>
      <c r="J2059">
        <v>0.60601655642949603</v>
      </c>
      <c r="L2059" s="1">
        <v>40795</v>
      </c>
      <c r="M2059">
        <v>38.520000000000003</v>
      </c>
      <c r="O2059" s="1">
        <v>40899</v>
      </c>
      <c r="P2059">
        <v>2.1135000000000002</v>
      </c>
      <c r="Q2059">
        <v>0.75600000000000001</v>
      </c>
      <c r="R2059">
        <v>1.3574999999999999</v>
      </c>
      <c r="T2059" t="s">
        <v>659</v>
      </c>
      <c r="U2059">
        <v>1185.9000000000001</v>
      </c>
      <c r="V2059">
        <v>36.805626381300101</v>
      </c>
      <c r="W2059">
        <v>29.241800000000001</v>
      </c>
      <c r="AB2059" s="1">
        <v>40864</v>
      </c>
      <c r="AC2059">
        <v>19.559999999999999</v>
      </c>
    </row>
    <row r="2060" spans="2:29" x14ac:dyDescent="0.45">
      <c r="B2060" s="1">
        <v>40823</v>
      </c>
      <c r="C2060">
        <v>7.13</v>
      </c>
      <c r="E2060" s="1">
        <v>40890</v>
      </c>
      <c r="F2060">
        <v>101.4</v>
      </c>
      <c r="H2060" t="s">
        <v>729</v>
      </c>
      <c r="I2060">
        <v>2.0714999999999999</v>
      </c>
      <c r="J2060">
        <v>0.59639549238180201</v>
      </c>
      <c r="L2060" s="1">
        <v>40794</v>
      </c>
      <c r="M2060">
        <v>34.32</v>
      </c>
      <c r="O2060" s="1">
        <v>40898</v>
      </c>
      <c r="P2060">
        <v>2.1280000000000001</v>
      </c>
      <c r="Q2060">
        <v>0.74150000000000005</v>
      </c>
      <c r="R2060">
        <v>1.3865000000000001</v>
      </c>
      <c r="T2060" t="s">
        <v>658</v>
      </c>
      <c r="U2060">
        <v>1198.6199999999999</v>
      </c>
      <c r="V2060">
        <v>37.0236762466348</v>
      </c>
      <c r="W2060">
        <v>28.059000000000001</v>
      </c>
      <c r="AB2060" s="1">
        <v>40863</v>
      </c>
      <c r="AC2060">
        <v>20.38</v>
      </c>
    </row>
    <row r="2061" spans="2:29" x14ac:dyDescent="0.45">
      <c r="B2061" s="1">
        <v>40822</v>
      </c>
      <c r="C2061">
        <v>7.06</v>
      </c>
      <c r="E2061" s="1">
        <v>40889</v>
      </c>
      <c r="F2061">
        <v>108</v>
      </c>
      <c r="H2061" t="s">
        <v>728</v>
      </c>
      <c r="I2061">
        <v>2.0486</v>
      </c>
      <c r="J2061">
        <v>1.09397044445147</v>
      </c>
      <c r="L2061" s="1">
        <v>40793</v>
      </c>
      <c r="M2061">
        <v>33.380000000000003</v>
      </c>
      <c r="O2061" s="1">
        <v>40897</v>
      </c>
      <c r="P2061">
        <v>2.0924999999999998</v>
      </c>
      <c r="Q2061">
        <v>0.73050000000000004</v>
      </c>
      <c r="R2061">
        <v>1.3620000000000001</v>
      </c>
      <c r="T2061" t="s">
        <v>657</v>
      </c>
      <c r="U2061">
        <v>1165.24</v>
      </c>
      <c r="V2061">
        <v>20.316240076384101</v>
      </c>
      <c r="W2061">
        <v>31.644200000000001</v>
      </c>
      <c r="AB2061" s="1">
        <v>40862</v>
      </c>
      <c r="AC2061">
        <v>19.38</v>
      </c>
    </row>
    <row r="2062" spans="2:29" x14ac:dyDescent="0.45">
      <c r="B2062" s="1">
        <v>40821</v>
      </c>
      <c r="C2062">
        <v>7.05</v>
      </c>
      <c r="E2062" s="1">
        <v>40886</v>
      </c>
      <c r="F2062">
        <v>107.37</v>
      </c>
      <c r="H2062" t="s">
        <v>727</v>
      </c>
      <c r="I2062">
        <v>2.1114999999999999</v>
      </c>
      <c r="J2062">
        <v>1.06247302710861</v>
      </c>
      <c r="L2062" s="1">
        <v>40792</v>
      </c>
      <c r="M2062">
        <v>37</v>
      </c>
      <c r="O2062" s="1">
        <v>40896</v>
      </c>
      <c r="P2062">
        <v>1.9970000000000001</v>
      </c>
      <c r="Q2062">
        <v>0.74199999999999999</v>
      </c>
      <c r="R2062">
        <v>1.2549999999999999</v>
      </c>
      <c r="T2062" t="s">
        <v>655</v>
      </c>
      <c r="U2062">
        <v>1173.9659999999999</v>
      </c>
      <c r="V2062">
        <v>22.777537734151501</v>
      </c>
      <c r="W2062">
        <v>29.1142</v>
      </c>
      <c r="AB2062" s="1">
        <v>40861</v>
      </c>
      <c r="AC2062">
        <v>19</v>
      </c>
    </row>
    <row r="2063" spans="2:29" x14ac:dyDescent="0.45">
      <c r="B2063" s="1">
        <v>40820</v>
      </c>
      <c r="C2063">
        <v>6.89</v>
      </c>
      <c r="E2063" s="1">
        <v>40885</v>
      </c>
      <c r="F2063">
        <v>102.80500000000001</v>
      </c>
      <c r="H2063" t="s">
        <v>726</v>
      </c>
      <c r="I2063">
        <v>2.1564999999999999</v>
      </c>
      <c r="J2063">
        <v>1.13576505786482</v>
      </c>
      <c r="L2063" s="1">
        <v>40788</v>
      </c>
      <c r="M2063">
        <v>33.92</v>
      </c>
      <c r="O2063" s="1">
        <v>40893</v>
      </c>
      <c r="P2063">
        <v>2.0295000000000001</v>
      </c>
      <c r="Q2063">
        <v>0.71879999999999999</v>
      </c>
      <c r="R2063">
        <v>1.3107</v>
      </c>
      <c r="T2063" t="s">
        <v>654</v>
      </c>
      <c r="U2063">
        <v>1204.42</v>
      </c>
      <c r="V2063">
        <v>26.588299787855298</v>
      </c>
      <c r="W2063">
        <v>27.03</v>
      </c>
      <c r="AB2063" s="1">
        <v>40858</v>
      </c>
      <c r="AC2063">
        <v>17.5</v>
      </c>
    </row>
    <row r="2064" spans="2:29" x14ac:dyDescent="0.45">
      <c r="B2064" s="1">
        <v>40819</v>
      </c>
      <c r="C2064">
        <v>6.83</v>
      </c>
      <c r="E2064" s="1">
        <v>40884</v>
      </c>
      <c r="F2064">
        <v>102.65</v>
      </c>
      <c r="H2064" t="s">
        <v>725</v>
      </c>
      <c r="I2064">
        <v>2.1878000000000002</v>
      </c>
      <c r="J2064">
        <v>1.1805732435276299</v>
      </c>
      <c r="L2064" s="1">
        <v>40787</v>
      </c>
      <c r="M2064">
        <v>31.82</v>
      </c>
      <c r="O2064" s="1">
        <v>40892</v>
      </c>
      <c r="P2064">
        <v>2.0714999999999999</v>
      </c>
      <c r="Q2064">
        <v>0.70899999999999996</v>
      </c>
      <c r="R2064">
        <v>1.3625</v>
      </c>
      <c r="T2064" t="s">
        <v>653</v>
      </c>
      <c r="U2064">
        <v>1218.894</v>
      </c>
      <c r="V2064">
        <v>18.7108903537865</v>
      </c>
      <c r="W2064">
        <v>27.3842</v>
      </c>
      <c r="AB2064" s="1">
        <v>40857</v>
      </c>
      <c r="AC2064">
        <v>17</v>
      </c>
    </row>
    <row r="2065" spans="2:29" x14ac:dyDescent="0.45">
      <c r="B2065" s="1">
        <v>40816</v>
      </c>
      <c r="C2065">
        <v>6.66</v>
      </c>
      <c r="E2065" s="1">
        <v>40883</v>
      </c>
      <c r="F2065">
        <v>104.11</v>
      </c>
      <c r="H2065" t="s">
        <v>724</v>
      </c>
      <c r="I2065">
        <v>2.101</v>
      </c>
      <c r="J2065">
        <v>0.72232235416975499</v>
      </c>
      <c r="L2065" s="1">
        <v>40786</v>
      </c>
      <c r="M2065">
        <v>31.62</v>
      </c>
      <c r="O2065" s="1">
        <v>40891</v>
      </c>
      <c r="P2065">
        <v>2.0486</v>
      </c>
      <c r="Q2065">
        <v>0.71850000000000003</v>
      </c>
      <c r="R2065">
        <v>1.3301000000000001</v>
      </c>
      <c r="T2065" t="s">
        <v>652</v>
      </c>
      <c r="U2065">
        <v>1212.923</v>
      </c>
      <c r="V2065">
        <v>29.9717495941603</v>
      </c>
      <c r="W2065">
        <v>26.747900000000001</v>
      </c>
      <c r="AB2065" s="1">
        <v>40856</v>
      </c>
      <c r="AC2065">
        <v>20.02</v>
      </c>
    </row>
    <row r="2066" spans="2:29" x14ac:dyDescent="0.45">
      <c r="B2066" s="1">
        <v>40815</v>
      </c>
      <c r="C2066">
        <v>6.8</v>
      </c>
      <c r="E2066" s="1">
        <v>40882</v>
      </c>
      <c r="F2066">
        <v>105.9</v>
      </c>
      <c r="H2066" t="s">
        <v>723</v>
      </c>
      <c r="I2066">
        <v>2.1555</v>
      </c>
      <c r="J2066">
        <v>0.69963800163608802</v>
      </c>
      <c r="L2066" s="1">
        <v>40785</v>
      </c>
      <c r="M2066">
        <v>32.89</v>
      </c>
      <c r="O2066" s="1">
        <v>40890</v>
      </c>
      <c r="P2066">
        <v>2.1114999999999999</v>
      </c>
      <c r="Q2066">
        <v>0.69099999999999995</v>
      </c>
      <c r="R2066">
        <v>1.4205000000000001</v>
      </c>
      <c r="T2066" t="s">
        <v>651</v>
      </c>
      <c r="U2066">
        <v>1210.085</v>
      </c>
      <c r="V2066">
        <v>29.649670239781099</v>
      </c>
      <c r="W2066">
        <v>26.830200000000001</v>
      </c>
      <c r="AB2066" s="1">
        <v>40855</v>
      </c>
      <c r="AC2066">
        <v>16.38</v>
      </c>
    </row>
    <row r="2067" spans="2:29" x14ac:dyDescent="0.45">
      <c r="B2067" s="1">
        <v>40814</v>
      </c>
      <c r="C2067">
        <v>6.83</v>
      </c>
      <c r="E2067" s="1">
        <v>40879</v>
      </c>
      <c r="F2067">
        <v>108.89</v>
      </c>
      <c r="H2067" t="s">
        <v>722</v>
      </c>
      <c r="I2067">
        <v>2.2225000000000001</v>
      </c>
      <c r="J2067">
        <v>0.66702292564299204</v>
      </c>
      <c r="L2067" s="1">
        <v>40784</v>
      </c>
      <c r="M2067">
        <v>32.28</v>
      </c>
      <c r="O2067" s="1">
        <v>40889</v>
      </c>
      <c r="P2067">
        <v>2.1564999999999999</v>
      </c>
      <c r="Q2067">
        <v>0.66249999999999998</v>
      </c>
      <c r="R2067">
        <v>1.494</v>
      </c>
      <c r="T2067" t="s">
        <v>650</v>
      </c>
      <c r="U2067">
        <v>1176.8</v>
      </c>
      <c r="V2067">
        <v>32.878687497662497</v>
      </c>
      <c r="W2067">
        <v>31.096299999999999</v>
      </c>
      <c r="AB2067" s="1">
        <v>40854</v>
      </c>
      <c r="AC2067">
        <v>16.170000000000002</v>
      </c>
    </row>
    <row r="2068" spans="2:29" x14ac:dyDescent="0.45">
      <c r="B2068" s="1">
        <v>40813</v>
      </c>
      <c r="C2068">
        <v>7.01</v>
      </c>
      <c r="E2068" s="1">
        <v>40878</v>
      </c>
      <c r="F2068">
        <v>113.315</v>
      </c>
      <c r="H2068" t="s">
        <v>721</v>
      </c>
      <c r="I2068">
        <v>2.1894999999999998</v>
      </c>
      <c r="J2068">
        <v>0.73604998698005197</v>
      </c>
      <c r="L2068" s="1">
        <v>40781</v>
      </c>
      <c r="M2068">
        <v>35.590000000000003</v>
      </c>
      <c r="O2068" s="1">
        <v>40886</v>
      </c>
      <c r="P2068">
        <v>2.1878000000000002</v>
      </c>
      <c r="Q2068">
        <v>0.64700000000000002</v>
      </c>
      <c r="R2068">
        <v>1.5407999999999999</v>
      </c>
      <c r="T2068" t="s">
        <v>649</v>
      </c>
      <c r="U2068">
        <v>1159.27</v>
      </c>
      <c r="V2068">
        <v>33.661574272858402</v>
      </c>
      <c r="W2068">
        <v>33.253900000000002</v>
      </c>
      <c r="AB2068" s="1">
        <v>40851</v>
      </c>
      <c r="AC2068">
        <v>15.79</v>
      </c>
    </row>
    <row r="2069" spans="2:29" x14ac:dyDescent="0.45">
      <c r="B2069" s="1">
        <v>40812</v>
      </c>
      <c r="C2069">
        <v>6.9</v>
      </c>
      <c r="E2069" s="1">
        <v>40877</v>
      </c>
      <c r="F2069">
        <v>112.85</v>
      </c>
      <c r="H2069" t="s">
        <v>720</v>
      </c>
      <c r="I2069">
        <v>2.2084999999999999</v>
      </c>
      <c r="J2069">
        <v>0.69324478601236905</v>
      </c>
      <c r="L2069" s="1">
        <v>40780</v>
      </c>
      <c r="M2069">
        <v>39.76</v>
      </c>
      <c r="O2069" s="1">
        <v>40885</v>
      </c>
      <c r="P2069">
        <v>2.101</v>
      </c>
      <c r="Q2069">
        <v>0.63749999999999996</v>
      </c>
      <c r="R2069">
        <v>1.4635</v>
      </c>
      <c r="T2069" t="s">
        <v>648</v>
      </c>
      <c r="U2069">
        <v>1177.6020000000001</v>
      </c>
      <c r="V2069">
        <v>33.320179097131003</v>
      </c>
      <c r="W2069">
        <v>29.360499999999998</v>
      </c>
      <c r="AB2069" s="1">
        <v>40850</v>
      </c>
      <c r="AC2069">
        <v>16.63</v>
      </c>
    </row>
    <row r="2070" spans="2:29" x14ac:dyDescent="0.45">
      <c r="B2070" s="1">
        <v>40809</v>
      </c>
      <c r="C2070">
        <v>6.74</v>
      </c>
      <c r="E2070" s="1">
        <v>40876</v>
      </c>
      <c r="F2070">
        <v>112.7</v>
      </c>
      <c r="H2070" t="s">
        <v>719</v>
      </c>
      <c r="I2070">
        <v>2.2555000000000001</v>
      </c>
      <c r="J2070">
        <v>0.36635990956071202</v>
      </c>
      <c r="L2070" s="1">
        <v>40779</v>
      </c>
      <c r="M2070">
        <v>35.9</v>
      </c>
      <c r="O2070" s="1">
        <v>40884</v>
      </c>
      <c r="P2070">
        <v>2.1555</v>
      </c>
      <c r="Q2070">
        <v>0.65669999999999995</v>
      </c>
      <c r="R2070">
        <v>1.4987999999999999</v>
      </c>
      <c r="T2070" t="s">
        <v>647</v>
      </c>
      <c r="U2070">
        <v>1162.3520000000001</v>
      </c>
      <c r="V2070">
        <v>53.211660386662402</v>
      </c>
      <c r="W2070">
        <v>30.540600000000001</v>
      </c>
      <c r="AB2070" s="1">
        <v>40849</v>
      </c>
      <c r="AC2070">
        <v>16.649999999999999</v>
      </c>
    </row>
    <row r="2071" spans="2:29" x14ac:dyDescent="0.45">
      <c r="B2071" s="1">
        <v>40808</v>
      </c>
      <c r="C2071">
        <v>6.67</v>
      </c>
      <c r="E2071" s="1">
        <v>40875</v>
      </c>
      <c r="F2071">
        <v>112.7</v>
      </c>
      <c r="H2071" t="s">
        <v>718</v>
      </c>
      <c r="I2071">
        <v>2.2170000000000001</v>
      </c>
      <c r="J2071">
        <v>0.49823883161926802</v>
      </c>
      <c r="L2071" s="1">
        <v>40778</v>
      </c>
      <c r="M2071">
        <v>36.270000000000003</v>
      </c>
      <c r="O2071" s="1">
        <v>40883</v>
      </c>
      <c r="P2071">
        <v>2.2225000000000001</v>
      </c>
      <c r="Q2071">
        <v>0.68</v>
      </c>
      <c r="R2071">
        <v>1.5425</v>
      </c>
      <c r="T2071" t="s">
        <v>646</v>
      </c>
      <c r="U2071">
        <v>1123.82</v>
      </c>
      <c r="V2071">
        <v>35.135525846985601</v>
      </c>
      <c r="W2071">
        <v>35.084200000000003</v>
      </c>
      <c r="AB2071" s="1">
        <v>40848</v>
      </c>
      <c r="AC2071">
        <v>17.75</v>
      </c>
    </row>
    <row r="2072" spans="2:29" x14ac:dyDescent="0.45">
      <c r="B2072" s="1">
        <v>40807</v>
      </c>
      <c r="C2072">
        <v>6.4</v>
      </c>
      <c r="E2072" s="1">
        <v>40872</v>
      </c>
      <c r="F2072">
        <v>112.95</v>
      </c>
      <c r="H2072" t="s">
        <v>717</v>
      </c>
      <c r="I2072">
        <v>2.169</v>
      </c>
      <c r="J2072">
        <v>0.50028718419190499</v>
      </c>
      <c r="L2072" s="1">
        <v>40777</v>
      </c>
      <c r="M2072">
        <v>42.44</v>
      </c>
      <c r="O2072" s="1">
        <v>40882</v>
      </c>
      <c r="P2072">
        <v>2.1894999999999998</v>
      </c>
      <c r="Q2072">
        <v>0.68979999999999997</v>
      </c>
      <c r="R2072">
        <v>1.4997</v>
      </c>
      <c r="T2072" t="s">
        <v>645</v>
      </c>
      <c r="U2072">
        <v>1123.5260000000001</v>
      </c>
      <c r="V2072">
        <v>32.192951361115298</v>
      </c>
      <c r="W2072">
        <v>36.689500000000002</v>
      </c>
      <c r="AB2072" s="1">
        <v>40847</v>
      </c>
      <c r="AC2072">
        <v>16.920000000000002</v>
      </c>
    </row>
    <row r="2073" spans="2:29" x14ac:dyDescent="0.45">
      <c r="B2073" s="1">
        <v>40806</v>
      </c>
      <c r="C2073">
        <v>6.94</v>
      </c>
      <c r="E2073" s="1">
        <v>40871</v>
      </c>
      <c r="F2073">
        <v>114.72499999999999</v>
      </c>
      <c r="H2073" t="s">
        <v>716</v>
      </c>
      <c r="I2073">
        <v>2.1655000000000002</v>
      </c>
      <c r="J2073">
        <v>0.55187160342480601</v>
      </c>
      <c r="L2073" s="1">
        <v>40774</v>
      </c>
      <c r="M2073">
        <v>43.05</v>
      </c>
      <c r="O2073" s="1">
        <v>40879</v>
      </c>
      <c r="P2073">
        <v>2.2084999999999999</v>
      </c>
      <c r="Q2073">
        <v>0.69599999999999995</v>
      </c>
      <c r="R2073">
        <v>1.5125</v>
      </c>
      <c r="T2073" t="s">
        <v>644</v>
      </c>
      <c r="U2073">
        <v>1140.6469999999999</v>
      </c>
      <c r="V2073">
        <v>45.330430462344097</v>
      </c>
      <c r="W2073">
        <v>36.0092</v>
      </c>
      <c r="AB2073" s="1">
        <v>40844</v>
      </c>
      <c r="AC2073">
        <v>14.53</v>
      </c>
    </row>
    <row r="2074" spans="2:29" x14ac:dyDescent="0.45">
      <c r="B2074" s="1">
        <v>40805</v>
      </c>
      <c r="C2074">
        <v>6.86</v>
      </c>
      <c r="E2074" s="1">
        <v>40870</v>
      </c>
      <c r="F2074">
        <v>114.6</v>
      </c>
      <c r="H2074" t="s">
        <v>715</v>
      </c>
      <c r="I2074">
        <v>2.16</v>
      </c>
      <c r="J2074">
        <v>0.68042446311107796</v>
      </c>
      <c r="L2074" s="1">
        <v>40773</v>
      </c>
      <c r="M2074">
        <v>42.67</v>
      </c>
      <c r="O2074" s="1">
        <v>40878</v>
      </c>
      <c r="P2074">
        <v>2.2555000000000001</v>
      </c>
      <c r="Q2074">
        <v>0.68659999999999999</v>
      </c>
      <c r="R2074">
        <v>1.5689</v>
      </c>
      <c r="T2074" t="s">
        <v>643</v>
      </c>
      <c r="U2074">
        <v>1193.885</v>
      </c>
      <c r="V2074">
        <v>20.978769651543701</v>
      </c>
      <c r="W2074">
        <v>26.335599999999999</v>
      </c>
      <c r="AB2074" s="1">
        <v>40843</v>
      </c>
      <c r="AC2074">
        <v>15.13</v>
      </c>
    </row>
    <row r="2075" spans="2:29" x14ac:dyDescent="0.45">
      <c r="B2075" s="1">
        <v>40802</v>
      </c>
      <c r="C2075">
        <v>6.79</v>
      </c>
      <c r="E2075" s="1">
        <v>40869</v>
      </c>
      <c r="F2075">
        <v>114.1</v>
      </c>
      <c r="H2075" t="s">
        <v>714</v>
      </c>
      <c r="I2075">
        <v>2.0948000000000002</v>
      </c>
      <c r="J2075">
        <v>0.329532395979514</v>
      </c>
      <c r="L2075" s="1">
        <v>40772</v>
      </c>
      <c r="M2075">
        <v>31.58</v>
      </c>
      <c r="O2075" s="1">
        <v>40877</v>
      </c>
      <c r="P2075">
        <v>2.2170000000000001</v>
      </c>
      <c r="Q2075">
        <v>0.66700000000000004</v>
      </c>
      <c r="R2075">
        <v>1.55</v>
      </c>
      <c r="T2075" t="s">
        <v>642</v>
      </c>
      <c r="U2075">
        <v>1192.761</v>
      </c>
      <c r="V2075">
        <v>37.997684442717599</v>
      </c>
      <c r="W2075">
        <v>27.386500000000002</v>
      </c>
      <c r="AB2075" s="1">
        <v>40842</v>
      </c>
      <c r="AC2075">
        <v>19</v>
      </c>
    </row>
    <row r="2076" spans="2:29" x14ac:dyDescent="0.45">
      <c r="B2076" s="1">
        <v>40801</v>
      </c>
      <c r="C2076">
        <v>6.87</v>
      </c>
      <c r="E2076" s="1">
        <v>40868</v>
      </c>
      <c r="F2076">
        <v>120.065</v>
      </c>
      <c r="H2076" t="s">
        <v>713</v>
      </c>
      <c r="I2076">
        <v>2.0939999999999999</v>
      </c>
      <c r="J2076">
        <v>0.50453052434912005</v>
      </c>
      <c r="L2076" s="1">
        <v>40771</v>
      </c>
      <c r="M2076">
        <v>32.85</v>
      </c>
      <c r="O2076" s="1">
        <v>40876</v>
      </c>
      <c r="P2076">
        <v>2.169</v>
      </c>
      <c r="Q2076">
        <v>0.7802</v>
      </c>
      <c r="R2076">
        <v>1.3888</v>
      </c>
      <c r="T2076" t="s">
        <v>641</v>
      </c>
      <c r="U2076">
        <v>1204.4870000000001</v>
      </c>
      <c r="V2076">
        <v>61.742355564626699</v>
      </c>
      <c r="W2076">
        <v>27.054600000000001</v>
      </c>
      <c r="AB2076" s="1">
        <v>40841</v>
      </c>
      <c r="AC2076">
        <v>19.16</v>
      </c>
    </row>
    <row r="2077" spans="2:29" x14ac:dyDescent="0.45">
      <c r="B2077" s="1">
        <v>40800</v>
      </c>
      <c r="C2077">
        <v>6.72</v>
      </c>
      <c r="E2077" s="1">
        <v>40865</v>
      </c>
      <c r="F2077">
        <v>117.85</v>
      </c>
      <c r="H2077" t="s">
        <v>712</v>
      </c>
      <c r="I2077">
        <v>2.1055000000000001</v>
      </c>
      <c r="J2077">
        <v>0.55795075947613704</v>
      </c>
      <c r="L2077" s="1">
        <v>40770</v>
      </c>
      <c r="M2077">
        <v>31.87</v>
      </c>
      <c r="O2077" s="1">
        <v>40875</v>
      </c>
      <c r="P2077">
        <v>2.1655000000000002</v>
      </c>
      <c r="Q2077">
        <v>0.8</v>
      </c>
      <c r="R2077">
        <v>1.3654999999999999</v>
      </c>
      <c r="T2077" t="s">
        <v>640</v>
      </c>
      <c r="U2077">
        <v>1178.8119999999999</v>
      </c>
      <c r="V2077">
        <v>69.6248720773998</v>
      </c>
      <c r="W2077">
        <v>31.543199999999999</v>
      </c>
      <c r="AB2077" s="1">
        <v>40840</v>
      </c>
      <c r="AC2077">
        <v>19.38</v>
      </c>
    </row>
    <row r="2078" spans="2:29" x14ac:dyDescent="0.45">
      <c r="B2078" s="1">
        <v>40799</v>
      </c>
      <c r="C2078">
        <v>6.91</v>
      </c>
      <c r="E2078" s="1">
        <v>40864</v>
      </c>
      <c r="F2078">
        <v>120.785</v>
      </c>
      <c r="H2078" t="s">
        <v>711</v>
      </c>
      <c r="I2078">
        <v>2.1383000000000001</v>
      </c>
      <c r="J2078">
        <v>0.56626882602994499</v>
      </c>
      <c r="L2078" s="1">
        <v>40767</v>
      </c>
      <c r="M2078">
        <v>36.36</v>
      </c>
      <c r="O2078" s="1">
        <v>40872</v>
      </c>
      <c r="P2078">
        <v>2.16</v>
      </c>
      <c r="Q2078">
        <v>0.82</v>
      </c>
      <c r="R2078">
        <v>1.34</v>
      </c>
      <c r="T2078" t="s">
        <v>639</v>
      </c>
      <c r="U2078">
        <v>1172.6369999999999</v>
      </c>
      <c r="V2078">
        <v>97.017610853688595</v>
      </c>
      <c r="W2078">
        <v>32.032699999999998</v>
      </c>
      <c r="AB2078" s="1">
        <v>40837</v>
      </c>
      <c r="AC2078">
        <v>19.57</v>
      </c>
    </row>
    <row r="2079" spans="2:29" x14ac:dyDescent="0.45">
      <c r="B2079" s="1">
        <v>40798</v>
      </c>
      <c r="C2079">
        <v>6.84</v>
      </c>
      <c r="E2079" s="1">
        <v>40863</v>
      </c>
      <c r="F2079">
        <v>118.57</v>
      </c>
      <c r="H2079" t="s">
        <v>710</v>
      </c>
      <c r="I2079">
        <v>2.1827999999999999</v>
      </c>
      <c r="J2079">
        <v>0.54061851922897797</v>
      </c>
      <c r="L2079" s="1">
        <v>40766</v>
      </c>
      <c r="M2079">
        <v>39</v>
      </c>
      <c r="O2079" s="1">
        <v>40871</v>
      </c>
      <c r="P2079">
        <v>2.0948000000000002</v>
      </c>
      <c r="Q2079">
        <v>0.80400000000000005</v>
      </c>
      <c r="R2079">
        <v>1.2907999999999999</v>
      </c>
      <c r="T2079" t="s">
        <v>638</v>
      </c>
      <c r="U2079">
        <v>1120.7560000000001</v>
      </c>
      <c r="V2079">
        <v>82.068091702451994</v>
      </c>
      <c r="W2079">
        <v>34.8157</v>
      </c>
      <c r="AB2079" s="1">
        <v>40836</v>
      </c>
      <c r="AC2079">
        <v>19.25</v>
      </c>
    </row>
    <row r="2080" spans="2:29" x14ac:dyDescent="0.45">
      <c r="B2080" s="1">
        <v>40795</v>
      </c>
      <c r="C2080">
        <v>6.71</v>
      </c>
      <c r="E2080" s="1">
        <v>40862</v>
      </c>
      <c r="F2080">
        <v>119.845</v>
      </c>
      <c r="H2080" t="s">
        <v>709</v>
      </c>
      <c r="I2080">
        <v>2.1560999999999999</v>
      </c>
      <c r="J2080">
        <v>0.58780494213642098</v>
      </c>
      <c r="L2080" s="1">
        <v>40765</v>
      </c>
      <c r="M2080">
        <v>42.99</v>
      </c>
      <c r="O2080" s="1">
        <v>40870</v>
      </c>
      <c r="P2080">
        <v>2.0939999999999999</v>
      </c>
      <c r="Q2080">
        <v>0.8085</v>
      </c>
      <c r="R2080">
        <v>1.2855000000000001</v>
      </c>
      <c r="T2080" t="s">
        <v>637</v>
      </c>
      <c r="U2080">
        <v>1172.5340000000001</v>
      </c>
      <c r="V2080">
        <v>83.255718962664901</v>
      </c>
      <c r="W2080">
        <v>34.403100000000002</v>
      </c>
      <c r="AB2080" s="1">
        <v>40835</v>
      </c>
      <c r="AC2080">
        <v>19.25</v>
      </c>
    </row>
    <row r="2081" spans="2:29" x14ac:dyDescent="0.45">
      <c r="B2081" s="1">
        <v>40794</v>
      </c>
      <c r="C2081">
        <v>6.64</v>
      </c>
      <c r="E2081" s="1">
        <v>40861</v>
      </c>
      <c r="F2081">
        <v>122.935</v>
      </c>
      <c r="H2081" t="s">
        <v>708</v>
      </c>
      <c r="I2081">
        <v>2.2029999999999998</v>
      </c>
      <c r="J2081">
        <v>0.47909985041394898</v>
      </c>
      <c r="L2081" s="1">
        <v>40764</v>
      </c>
      <c r="M2081">
        <v>35.06</v>
      </c>
      <c r="O2081" s="1">
        <v>40869</v>
      </c>
      <c r="P2081">
        <v>2.1055000000000001</v>
      </c>
      <c r="Q2081">
        <v>0.77600000000000002</v>
      </c>
      <c r="R2081">
        <v>1.3294999999999999</v>
      </c>
      <c r="T2081" t="s">
        <v>636</v>
      </c>
      <c r="U2081">
        <v>1119.461</v>
      </c>
      <c r="V2081">
        <v>58.576657663253897</v>
      </c>
      <c r="W2081">
        <v>37.2423</v>
      </c>
      <c r="AB2081" s="1">
        <v>40834</v>
      </c>
      <c r="AC2081">
        <v>19.84</v>
      </c>
    </row>
    <row r="2082" spans="2:29" x14ac:dyDescent="0.45">
      <c r="B2082" s="1">
        <v>40793</v>
      </c>
      <c r="C2082">
        <v>6.77</v>
      </c>
      <c r="E2082" s="1">
        <v>40858</v>
      </c>
      <c r="F2082">
        <v>123.6</v>
      </c>
      <c r="H2082" t="s">
        <v>707</v>
      </c>
      <c r="I2082">
        <v>2.2410000000000001</v>
      </c>
      <c r="J2082">
        <v>0.59308761297692203</v>
      </c>
      <c r="L2082" s="1">
        <v>40763</v>
      </c>
      <c r="M2082">
        <v>48</v>
      </c>
      <c r="O2082" s="1">
        <v>40868</v>
      </c>
      <c r="P2082">
        <v>2.1383000000000001</v>
      </c>
      <c r="Q2082">
        <v>0.79100000000000004</v>
      </c>
      <c r="R2082">
        <v>1.3472999999999999</v>
      </c>
      <c r="T2082" t="s">
        <v>635</v>
      </c>
      <c r="U2082">
        <v>1199.375</v>
      </c>
      <c r="V2082">
        <v>40.103648128707697</v>
      </c>
      <c r="W2082">
        <v>29.858799999999999</v>
      </c>
      <c r="AB2082" s="1">
        <v>40833</v>
      </c>
      <c r="AC2082">
        <v>19.5</v>
      </c>
    </row>
    <row r="2083" spans="2:29" x14ac:dyDescent="0.45">
      <c r="B2083" s="1">
        <v>40792</v>
      </c>
      <c r="C2083">
        <v>6.97</v>
      </c>
      <c r="E2083" s="1">
        <v>40857</v>
      </c>
      <c r="F2083">
        <v>122</v>
      </c>
      <c r="H2083" t="s">
        <v>706</v>
      </c>
      <c r="I2083">
        <v>2.2465000000000002</v>
      </c>
      <c r="J2083">
        <v>1.0233537592966899</v>
      </c>
      <c r="L2083" s="1">
        <v>40760</v>
      </c>
      <c r="M2083">
        <v>32</v>
      </c>
      <c r="O2083" s="1">
        <v>40865</v>
      </c>
      <c r="P2083">
        <v>2.1827999999999999</v>
      </c>
      <c r="Q2083">
        <v>0.77100000000000002</v>
      </c>
      <c r="R2083">
        <v>1.4117999999999999</v>
      </c>
      <c r="T2083" t="s">
        <v>634</v>
      </c>
      <c r="U2083">
        <v>1200.07</v>
      </c>
      <c r="V2083">
        <v>38.876079136506803</v>
      </c>
      <c r="W2083">
        <v>26.452999999999999</v>
      </c>
      <c r="AB2083" s="1">
        <v>40830</v>
      </c>
      <c r="AC2083">
        <v>18.63</v>
      </c>
    </row>
    <row r="2084" spans="2:29" x14ac:dyDescent="0.45">
      <c r="B2084" s="1">
        <v>40788</v>
      </c>
      <c r="C2084">
        <v>6.96</v>
      </c>
      <c r="E2084" s="1">
        <v>40856</v>
      </c>
      <c r="F2084">
        <v>121.87</v>
      </c>
      <c r="H2084" t="s">
        <v>705</v>
      </c>
      <c r="I2084">
        <v>2.2130000000000001</v>
      </c>
      <c r="J2084">
        <v>1.0518697638015799</v>
      </c>
      <c r="L2084" s="1">
        <v>40759</v>
      </c>
      <c r="M2084">
        <v>31.66</v>
      </c>
      <c r="O2084" s="1">
        <v>40864</v>
      </c>
      <c r="P2084">
        <v>2.1560999999999999</v>
      </c>
      <c r="Q2084">
        <v>0.78649999999999998</v>
      </c>
      <c r="R2084">
        <v>1.3695999999999999</v>
      </c>
      <c r="T2084" t="s">
        <v>633</v>
      </c>
      <c r="U2084">
        <v>1260.3409999999999</v>
      </c>
      <c r="V2084">
        <v>20.953435811604301</v>
      </c>
      <c r="W2084">
        <v>20.5762</v>
      </c>
      <c r="AB2084" s="1">
        <v>40829</v>
      </c>
      <c r="AC2084">
        <v>17.38</v>
      </c>
    </row>
    <row r="2085" spans="2:29" x14ac:dyDescent="0.45">
      <c r="B2085" s="1">
        <v>40787</v>
      </c>
      <c r="C2085">
        <v>7.17</v>
      </c>
      <c r="E2085" s="1">
        <v>40855</v>
      </c>
      <c r="F2085">
        <v>121.215</v>
      </c>
      <c r="H2085" t="s">
        <v>704</v>
      </c>
      <c r="I2085">
        <v>2.2269999999999999</v>
      </c>
      <c r="J2085">
        <v>1.03526003174725</v>
      </c>
      <c r="L2085" s="1">
        <v>40758</v>
      </c>
      <c r="M2085">
        <v>23.38</v>
      </c>
      <c r="O2085" s="1">
        <v>40863</v>
      </c>
      <c r="P2085">
        <v>2.2029999999999998</v>
      </c>
      <c r="Q2085">
        <v>0.75849999999999995</v>
      </c>
      <c r="R2085">
        <v>1.4444999999999999</v>
      </c>
      <c r="T2085" t="s">
        <v>632</v>
      </c>
      <c r="U2085">
        <v>1254.0450000000001</v>
      </c>
      <c r="V2085">
        <v>17.294522888819898</v>
      </c>
      <c r="W2085">
        <v>21.2913</v>
      </c>
      <c r="AB2085" s="1">
        <v>40828</v>
      </c>
      <c r="AC2085">
        <v>16.13</v>
      </c>
    </row>
    <row r="2086" spans="2:29" x14ac:dyDescent="0.45">
      <c r="B2086" s="1">
        <v>40786</v>
      </c>
      <c r="C2086">
        <v>7.08</v>
      </c>
      <c r="E2086" s="1">
        <v>40854</v>
      </c>
      <c r="F2086">
        <v>120.86</v>
      </c>
      <c r="H2086" t="s">
        <v>703</v>
      </c>
      <c r="I2086">
        <v>2.1615000000000002</v>
      </c>
      <c r="J2086">
        <v>0.88617624281704299</v>
      </c>
      <c r="L2086" s="1">
        <v>40757</v>
      </c>
      <c r="M2086">
        <v>24.79</v>
      </c>
      <c r="O2086" s="1">
        <v>40862</v>
      </c>
      <c r="P2086">
        <v>2.2410000000000001</v>
      </c>
      <c r="Q2086">
        <v>0.70750000000000002</v>
      </c>
      <c r="R2086">
        <v>1.5335000000000001</v>
      </c>
      <c r="T2086" t="s">
        <v>631</v>
      </c>
      <c r="U2086">
        <v>1286.942</v>
      </c>
      <c r="V2086">
        <v>13.0056372819903</v>
      </c>
      <c r="W2086">
        <v>20.292100000000001</v>
      </c>
      <c r="AB2086" s="1">
        <v>40827</v>
      </c>
      <c r="AC2086">
        <v>18.75</v>
      </c>
    </row>
    <row r="2087" spans="2:29" x14ac:dyDescent="0.45">
      <c r="B2087" s="1">
        <v>40785</v>
      </c>
      <c r="C2087">
        <v>7.17</v>
      </c>
      <c r="E2087" s="1">
        <v>40851</v>
      </c>
      <c r="F2087">
        <v>116.64</v>
      </c>
      <c r="H2087" t="s">
        <v>702</v>
      </c>
      <c r="I2087">
        <v>2.242</v>
      </c>
      <c r="J2087">
        <v>0.91628780049356395</v>
      </c>
      <c r="L2087" s="1">
        <v>40756</v>
      </c>
      <c r="M2087">
        <v>23.66</v>
      </c>
      <c r="O2087" s="1">
        <v>40861</v>
      </c>
      <c r="P2087">
        <v>2.2465000000000002</v>
      </c>
      <c r="Q2087">
        <v>0.70199999999999996</v>
      </c>
      <c r="R2087">
        <v>1.5445</v>
      </c>
      <c r="T2087" t="s">
        <v>630</v>
      </c>
      <c r="U2087">
        <v>1292.2829999999999</v>
      </c>
      <c r="V2087">
        <v>13.012897139195401</v>
      </c>
      <c r="W2087">
        <v>21.552600000000002</v>
      </c>
      <c r="AB2087" s="1">
        <v>40826</v>
      </c>
      <c r="AC2087">
        <v>20</v>
      </c>
    </row>
    <row r="2088" spans="2:29" x14ac:dyDescent="0.45">
      <c r="B2088" s="1">
        <v>40784</v>
      </c>
      <c r="C2088">
        <v>7.05</v>
      </c>
      <c r="E2088" s="1">
        <v>40850</v>
      </c>
      <c r="F2088">
        <v>120</v>
      </c>
      <c r="H2088" t="s">
        <v>701</v>
      </c>
      <c r="I2088">
        <v>2.1989999999999998</v>
      </c>
      <c r="J2088">
        <v>0.91628780049356295</v>
      </c>
      <c r="L2088" s="1">
        <v>40753</v>
      </c>
      <c r="M2088">
        <v>25.25</v>
      </c>
      <c r="O2088" s="1">
        <v>40858</v>
      </c>
      <c r="P2088">
        <v>2.2130000000000001</v>
      </c>
      <c r="Q2088">
        <v>0.69899999999999995</v>
      </c>
      <c r="R2088">
        <v>1.514</v>
      </c>
      <c r="T2088" t="s">
        <v>629</v>
      </c>
      <c r="U2088">
        <v>1300.6679999999999</v>
      </c>
      <c r="V2088">
        <v>13.1435598833553</v>
      </c>
      <c r="W2088">
        <v>20.153700000000001</v>
      </c>
      <c r="AB2088" s="1">
        <v>40823</v>
      </c>
      <c r="AC2088">
        <v>19.88</v>
      </c>
    </row>
    <row r="2089" spans="2:29" x14ac:dyDescent="0.45">
      <c r="B2089" s="1">
        <v>40781</v>
      </c>
      <c r="C2089">
        <v>7.15</v>
      </c>
      <c r="E2089" s="1">
        <v>40849</v>
      </c>
      <c r="F2089">
        <v>120</v>
      </c>
      <c r="H2089" t="s">
        <v>700</v>
      </c>
      <c r="I2089">
        <v>2.1930000000000001</v>
      </c>
      <c r="J2089">
        <v>1.3599031828283501</v>
      </c>
      <c r="L2089" s="1">
        <v>40752</v>
      </c>
      <c r="M2089">
        <v>23.74</v>
      </c>
      <c r="O2089" s="1">
        <v>40857</v>
      </c>
      <c r="P2089">
        <v>2.2269999999999999</v>
      </c>
      <c r="Q2089">
        <v>0.68200000000000005</v>
      </c>
      <c r="R2089">
        <v>1.5449999999999999</v>
      </c>
      <c r="T2089" t="s">
        <v>628</v>
      </c>
      <c r="U2089">
        <v>1304.8889999999999</v>
      </c>
      <c r="V2089">
        <v>14.8609012096749</v>
      </c>
      <c r="W2089">
        <v>19.4848</v>
      </c>
      <c r="AB2089" s="1">
        <v>40822</v>
      </c>
      <c r="AC2089">
        <v>20.88</v>
      </c>
    </row>
    <row r="2090" spans="2:29" x14ac:dyDescent="0.45">
      <c r="B2090" s="1">
        <v>40780</v>
      </c>
      <c r="C2090">
        <v>7.59</v>
      </c>
      <c r="E2090" s="1">
        <v>40848</v>
      </c>
      <c r="F2090">
        <v>123</v>
      </c>
      <c r="H2090" t="s">
        <v>699</v>
      </c>
      <c r="I2090">
        <v>2.2404999999999999</v>
      </c>
      <c r="J2090">
        <v>1.8880306097448001</v>
      </c>
      <c r="L2090" s="1">
        <v>40751</v>
      </c>
      <c r="M2090">
        <v>22.98</v>
      </c>
      <c r="O2090" s="1">
        <v>40856</v>
      </c>
      <c r="P2090">
        <v>2.1615000000000002</v>
      </c>
      <c r="Q2090">
        <v>0.64859999999999995</v>
      </c>
      <c r="R2090">
        <v>1.5128999999999999</v>
      </c>
      <c r="T2090" t="s">
        <v>627</v>
      </c>
      <c r="U2090">
        <v>1331.9380000000001</v>
      </c>
      <c r="V2090">
        <v>13.9812992752036</v>
      </c>
      <c r="W2090">
        <v>16.9465</v>
      </c>
      <c r="AB2090" s="1">
        <v>40821</v>
      </c>
      <c r="AC2090">
        <v>23.38</v>
      </c>
    </row>
    <row r="2091" spans="2:29" x14ac:dyDescent="0.45">
      <c r="B2091" s="1">
        <v>40779</v>
      </c>
      <c r="C2091">
        <v>7.49</v>
      </c>
      <c r="E2091" s="1">
        <v>40847</v>
      </c>
      <c r="F2091">
        <v>117</v>
      </c>
      <c r="H2091" t="s">
        <v>698</v>
      </c>
      <c r="I2091">
        <v>2.1539999999999999</v>
      </c>
      <c r="J2091">
        <v>1.1169386434954001</v>
      </c>
      <c r="L2091" s="1">
        <v>40750</v>
      </c>
      <c r="M2091">
        <v>20.23</v>
      </c>
      <c r="O2091" s="1">
        <v>40855</v>
      </c>
      <c r="P2091">
        <v>2.242</v>
      </c>
      <c r="Q2091">
        <v>0.60050000000000003</v>
      </c>
      <c r="R2091">
        <v>1.6415</v>
      </c>
      <c r="T2091" t="s">
        <v>626</v>
      </c>
      <c r="U2091">
        <v>1337.433</v>
      </c>
      <c r="V2091">
        <v>13.104946649103301</v>
      </c>
      <c r="W2091">
        <v>16.598299999999998</v>
      </c>
      <c r="AB2091" s="1">
        <v>40820</v>
      </c>
      <c r="AC2091">
        <v>23.38</v>
      </c>
    </row>
    <row r="2092" spans="2:29" x14ac:dyDescent="0.45">
      <c r="B2092" s="1">
        <v>40778</v>
      </c>
      <c r="C2092">
        <v>7.22</v>
      </c>
      <c r="E2092" s="1">
        <v>40844</v>
      </c>
      <c r="F2092">
        <v>117</v>
      </c>
      <c r="H2092" t="s">
        <v>697</v>
      </c>
      <c r="I2092">
        <v>2.1669999999999998</v>
      </c>
      <c r="J2092">
        <v>2.3539294665162198</v>
      </c>
      <c r="L2092" s="1">
        <v>40749</v>
      </c>
      <c r="M2092">
        <v>19.350000000000001</v>
      </c>
      <c r="O2092" s="1">
        <v>40854</v>
      </c>
      <c r="P2092">
        <v>2.1989999999999998</v>
      </c>
      <c r="Q2092">
        <v>0.59260000000000002</v>
      </c>
      <c r="R2092">
        <v>1.6064000000000001</v>
      </c>
      <c r="T2092" t="s">
        <v>625</v>
      </c>
      <c r="U2092">
        <v>1345.0160000000001</v>
      </c>
      <c r="V2092">
        <v>13.8398700609423</v>
      </c>
      <c r="W2092">
        <v>14.8659</v>
      </c>
      <c r="AB2092" s="1">
        <v>40819</v>
      </c>
      <c r="AC2092">
        <v>21.75</v>
      </c>
    </row>
    <row r="2093" spans="2:29" x14ac:dyDescent="0.45">
      <c r="B2093" s="1">
        <v>40777</v>
      </c>
      <c r="C2093">
        <v>7.1</v>
      </c>
      <c r="E2093" s="1">
        <v>40843</v>
      </c>
      <c r="F2093">
        <v>117.81</v>
      </c>
      <c r="H2093" t="s">
        <v>696</v>
      </c>
      <c r="I2093">
        <v>2.2829999999999999</v>
      </c>
      <c r="J2093">
        <v>2.50276942272622</v>
      </c>
      <c r="L2093" s="1">
        <v>40746</v>
      </c>
      <c r="M2093">
        <v>17.52</v>
      </c>
      <c r="O2093" s="1">
        <v>40851</v>
      </c>
      <c r="P2093">
        <v>2.1930000000000001</v>
      </c>
      <c r="Q2093">
        <v>0.58079999999999998</v>
      </c>
      <c r="R2093">
        <v>1.6122000000000001</v>
      </c>
      <c r="T2093" t="s">
        <v>624</v>
      </c>
      <c r="U2093">
        <v>1343.8009999999999</v>
      </c>
      <c r="V2093">
        <v>18.6619329519032</v>
      </c>
      <c r="W2093">
        <v>15.048400000000001</v>
      </c>
      <c r="AB2093" s="1">
        <v>40816</v>
      </c>
      <c r="AC2093">
        <v>19</v>
      </c>
    </row>
    <row r="2094" spans="2:29" x14ac:dyDescent="0.45">
      <c r="B2094" s="1">
        <v>40774</v>
      </c>
      <c r="C2094">
        <v>6.9</v>
      </c>
      <c r="E2094" s="1">
        <v>40842</v>
      </c>
      <c r="F2094">
        <v>116.895</v>
      </c>
      <c r="H2094" t="s">
        <v>695</v>
      </c>
      <c r="I2094">
        <v>2.4630000000000001</v>
      </c>
      <c r="J2094">
        <v>2.1871259375414702</v>
      </c>
      <c r="L2094" s="1">
        <v>40745</v>
      </c>
      <c r="M2094">
        <v>17.559999999999999</v>
      </c>
      <c r="O2094" s="1">
        <v>40850</v>
      </c>
      <c r="P2094">
        <v>2.2404999999999999</v>
      </c>
      <c r="Q2094">
        <v>0.57450000000000001</v>
      </c>
      <c r="R2094">
        <v>1.6659999999999999</v>
      </c>
      <c r="T2094" t="s">
        <v>623</v>
      </c>
      <c r="U2094">
        <v>1325.8389999999999</v>
      </c>
      <c r="V2094">
        <v>16.604373357336701</v>
      </c>
      <c r="W2094">
        <v>16.075800000000001</v>
      </c>
      <c r="AB2094" s="1">
        <v>40815</v>
      </c>
      <c r="AC2094">
        <v>17.63</v>
      </c>
    </row>
    <row r="2095" spans="2:29" x14ac:dyDescent="0.45">
      <c r="B2095" s="1">
        <v>40773</v>
      </c>
      <c r="C2095">
        <v>6.87</v>
      </c>
      <c r="E2095" s="1">
        <v>40841</v>
      </c>
      <c r="F2095">
        <v>115.455</v>
      </c>
      <c r="H2095" t="s">
        <v>694</v>
      </c>
      <c r="I2095">
        <v>2.5497999999999998</v>
      </c>
      <c r="J2095">
        <v>1.94555627006777</v>
      </c>
      <c r="L2095" s="1">
        <v>40744</v>
      </c>
      <c r="M2095">
        <v>19.09</v>
      </c>
      <c r="O2095" s="1">
        <v>40849</v>
      </c>
      <c r="P2095">
        <v>2.1539999999999999</v>
      </c>
      <c r="Q2095">
        <v>0.57079999999999997</v>
      </c>
      <c r="R2095">
        <v>1.5831999999999999</v>
      </c>
      <c r="T2095" t="s">
        <v>622</v>
      </c>
      <c r="U2095">
        <v>1326.7260000000001</v>
      </c>
      <c r="V2095">
        <v>18.4553196027599</v>
      </c>
      <c r="W2095">
        <v>15.9558</v>
      </c>
      <c r="AB2095" s="1">
        <v>40814</v>
      </c>
      <c r="AC2095">
        <v>17.37</v>
      </c>
    </row>
    <row r="2096" spans="2:29" x14ac:dyDescent="0.45">
      <c r="B2096" s="1">
        <v>40772</v>
      </c>
      <c r="C2096">
        <v>6.69</v>
      </c>
      <c r="E2096" s="1">
        <v>40840</v>
      </c>
      <c r="F2096">
        <v>116</v>
      </c>
      <c r="H2096" t="s">
        <v>693</v>
      </c>
      <c r="I2096">
        <v>2.3959999999999999</v>
      </c>
      <c r="J2096">
        <v>1.4893213890896799</v>
      </c>
      <c r="L2096" s="1">
        <v>40743</v>
      </c>
      <c r="M2096">
        <v>19.21</v>
      </c>
      <c r="O2096" s="1">
        <v>40848</v>
      </c>
      <c r="P2096">
        <v>2.1669999999999998</v>
      </c>
      <c r="Q2096">
        <v>0.58299999999999996</v>
      </c>
      <c r="R2096">
        <v>1.5840000000000001</v>
      </c>
      <c r="T2096" t="s">
        <v>621</v>
      </c>
      <c r="U2096">
        <v>1305.4359999999999</v>
      </c>
      <c r="V2096">
        <v>11.119839571761</v>
      </c>
      <c r="W2096">
        <v>17.7927</v>
      </c>
      <c r="AB2096" s="1">
        <v>40813</v>
      </c>
      <c r="AC2096">
        <v>17.75</v>
      </c>
    </row>
    <row r="2097" spans="2:29" x14ac:dyDescent="0.45">
      <c r="B2097" s="1">
        <v>40771</v>
      </c>
      <c r="C2097">
        <v>6.91</v>
      </c>
      <c r="E2097" s="1">
        <v>40837</v>
      </c>
      <c r="F2097">
        <v>116.47</v>
      </c>
      <c r="H2097" t="s">
        <v>692</v>
      </c>
      <c r="I2097">
        <v>2.3022999999999998</v>
      </c>
      <c r="J2097">
        <v>1.21486070532112</v>
      </c>
      <c r="L2097" s="1">
        <v>40742</v>
      </c>
      <c r="M2097">
        <v>20.95</v>
      </c>
      <c r="O2097" s="1">
        <v>40847</v>
      </c>
      <c r="P2097">
        <v>2.2829999999999999</v>
      </c>
      <c r="Q2097">
        <v>0.5645</v>
      </c>
      <c r="R2097">
        <v>1.7184999999999999</v>
      </c>
      <c r="T2097" t="s">
        <v>620</v>
      </c>
      <c r="U2097">
        <v>1316.144</v>
      </c>
      <c r="V2097">
        <v>9.4876892710830898</v>
      </c>
      <c r="W2097">
        <v>16.8748</v>
      </c>
      <c r="AB2097" s="1">
        <v>40812</v>
      </c>
      <c r="AC2097">
        <v>18.37</v>
      </c>
    </row>
    <row r="2098" spans="2:29" x14ac:dyDescent="0.45">
      <c r="B2098" s="1">
        <v>40770</v>
      </c>
      <c r="C2098">
        <v>7.19</v>
      </c>
      <c r="E2098" s="1">
        <v>40836</v>
      </c>
      <c r="F2098">
        <v>116.13500000000001</v>
      </c>
      <c r="H2098" t="s">
        <v>691</v>
      </c>
      <c r="I2098">
        <v>2.427</v>
      </c>
      <c r="J2098">
        <v>0.41536722708144802</v>
      </c>
      <c r="L2098" s="1">
        <v>40739</v>
      </c>
      <c r="M2098">
        <v>19.53</v>
      </c>
      <c r="O2098" s="1">
        <v>40844</v>
      </c>
      <c r="P2098">
        <v>2.4630000000000001</v>
      </c>
      <c r="Q2098">
        <v>0.6</v>
      </c>
      <c r="R2098">
        <v>1.863</v>
      </c>
      <c r="T2098" t="s">
        <v>619</v>
      </c>
      <c r="U2098">
        <v>1308.8679999999999</v>
      </c>
      <c r="V2098">
        <v>14.261085317519999</v>
      </c>
      <c r="W2098">
        <v>17.815999999999999</v>
      </c>
      <c r="AB2098" s="1">
        <v>40809</v>
      </c>
      <c r="AC2098">
        <v>18.440000000000001</v>
      </c>
    </row>
    <row r="2099" spans="2:29" x14ac:dyDescent="0.45">
      <c r="B2099" s="1">
        <v>40767</v>
      </c>
      <c r="C2099">
        <v>7.42</v>
      </c>
      <c r="E2099" s="1">
        <v>40835</v>
      </c>
      <c r="F2099">
        <v>116.9</v>
      </c>
      <c r="H2099" t="s">
        <v>690</v>
      </c>
      <c r="I2099">
        <v>2.4169999999999998</v>
      </c>
      <c r="J2099">
        <v>0.42426988266117999</v>
      </c>
      <c r="L2099" s="1">
        <v>40738</v>
      </c>
      <c r="M2099">
        <v>20.8</v>
      </c>
      <c r="O2099" s="1">
        <v>40843</v>
      </c>
      <c r="P2099">
        <v>2.5497999999999998</v>
      </c>
      <c r="Q2099">
        <v>0.63319999999999999</v>
      </c>
      <c r="R2099">
        <v>1.9166000000000001</v>
      </c>
      <c r="T2099" t="s">
        <v>618</v>
      </c>
      <c r="U2099">
        <v>1317.72</v>
      </c>
      <c r="V2099">
        <v>14.2646590216031</v>
      </c>
      <c r="W2099">
        <v>17.230799999999999</v>
      </c>
      <c r="AB2099" s="1">
        <v>40808</v>
      </c>
      <c r="AC2099">
        <v>19.059999999999999</v>
      </c>
    </row>
    <row r="2100" spans="2:29" x14ac:dyDescent="0.45">
      <c r="B2100" s="1">
        <v>40766</v>
      </c>
      <c r="C2100">
        <v>7.66</v>
      </c>
      <c r="E2100" s="1">
        <v>40834</v>
      </c>
      <c r="F2100">
        <v>119.04</v>
      </c>
      <c r="H2100" t="s">
        <v>689</v>
      </c>
      <c r="I2100">
        <v>2.3822000000000001</v>
      </c>
      <c r="J2100">
        <v>0.84884918173568003</v>
      </c>
      <c r="L2100" s="1">
        <v>40737</v>
      </c>
      <c r="M2100">
        <v>19.91</v>
      </c>
      <c r="O2100" s="1">
        <v>40842</v>
      </c>
      <c r="P2100">
        <v>2.3959999999999999</v>
      </c>
      <c r="Q2100">
        <v>0.64849999999999997</v>
      </c>
      <c r="R2100">
        <v>1.7475000000000001</v>
      </c>
      <c r="T2100" t="s">
        <v>617</v>
      </c>
      <c r="U2100">
        <v>1313.644</v>
      </c>
      <c r="V2100">
        <v>19.007701984778802</v>
      </c>
      <c r="W2100">
        <v>16.710599999999999</v>
      </c>
      <c r="AB2100" s="1">
        <v>40807</v>
      </c>
      <c r="AC2100">
        <v>21.25</v>
      </c>
    </row>
    <row r="2101" spans="2:29" x14ac:dyDescent="0.45">
      <c r="B2101" s="1">
        <v>40765</v>
      </c>
      <c r="C2101">
        <v>7.22</v>
      </c>
      <c r="E2101" s="1">
        <v>40833</v>
      </c>
      <c r="F2101">
        <v>119.5</v>
      </c>
      <c r="H2101" t="s">
        <v>688</v>
      </c>
      <c r="I2101">
        <v>2.3534999999999999</v>
      </c>
      <c r="J2101">
        <v>1.1132444400639701</v>
      </c>
      <c r="L2101" s="1">
        <v>40736</v>
      </c>
      <c r="M2101">
        <v>19.87</v>
      </c>
      <c r="O2101" s="1">
        <v>40841</v>
      </c>
      <c r="P2101">
        <v>2.3022999999999998</v>
      </c>
      <c r="Q2101">
        <v>0.61750000000000005</v>
      </c>
      <c r="R2101">
        <v>1.6848000000000001</v>
      </c>
      <c r="T2101" t="s">
        <v>616</v>
      </c>
      <c r="U2101">
        <v>1319.49</v>
      </c>
      <c r="V2101">
        <v>19.6005184188956</v>
      </c>
      <c r="W2101">
        <v>16.2805</v>
      </c>
      <c r="AB2101" s="1">
        <v>40806</v>
      </c>
      <c r="AC2101">
        <v>20.25</v>
      </c>
    </row>
    <row r="2102" spans="2:29" x14ac:dyDescent="0.45">
      <c r="B2102" s="1">
        <v>40764</v>
      </c>
      <c r="C2102">
        <v>7.84</v>
      </c>
      <c r="E2102" s="1">
        <v>40830</v>
      </c>
      <c r="F2102">
        <v>117.86499999999999</v>
      </c>
      <c r="H2102" t="s">
        <v>687</v>
      </c>
      <c r="I2102">
        <v>2.3759999999999999</v>
      </c>
      <c r="J2102">
        <v>1.1017999742845099</v>
      </c>
      <c r="L2102" s="1">
        <v>40735</v>
      </c>
      <c r="M2102">
        <v>18.39</v>
      </c>
      <c r="O2102" s="1">
        <v>40840</v>
      </c>
      <c r="P2102">
        <v>2.427</v>
      </c>
      <c r="Q2102">
        <v>0.64370000000000005</v>
      </c>
      <c r="R2102">
        <v>1.7833000000000001</v>
      </c>
      <c r="T2102" t="s">
        <v>615</v>
      </c>
      <c r="U2102">
        <v>1343.8040000000001</v>
      </c>
      <c r="V2102">
        <v>11.671663098537399</v>
      </c>
      <c r="W2102">
        <v>14.3437</v>
      </c>
      <c r="AB2102" s="1">
        <v>40805</v>
      </c>
      <c r="AC2102">
        <v>20.190000000000001</v>
      </c>
    </row>
    <row r="2103" spans="2:29" x14ac:dyDescent="0.45">
      <c r="B2103" s="1">
        <v>40763</v>
      </c>
      <c r="C2103">
        <v>8</v>
      </c>
      <c r="E2103" s="1">
        <v>40829</v>
      </c>
      <c r="F2103">
        <v>120.15</v>
      </c>
      <c r="H2103" t="s">
        <v>686</v>
      </c>
      <c r="I2103">
        <v>2.351</v>
      </c>
      <c r="J2103">
        <v>1.1221156803110801</v>
      </c>
      <c r="L2103" s="1">
        <v>40732</v>
      </c>
      <c r="M2103">
        <v>15.95</v>
      </c>
      <c r="O2103" s="1">
        <v>40837</v>
      </c>
      <c r="P2103">
        <v>2.4169999999999998</v>
      </c>
      <c r="Q2103">
        <v>0.64649999999999996</v>
      </c>
      <c r="R2103">
        <v>1.7705</v>
      </c>
      <c r="T2103" t="s">
        <v>614</v>
      </c>
      <c r="U2103">
        <v>1353.2170000000001</v>
      </c>
      <c r="V2103">
        <v>12.0325512615834</v>
      </c>
      <c r="W2103">
        <v>13.8696</v>
      </c>
      <c r="AB2103" s="1">
        <v>40802</v>
      </c>
      <c r="AC2103">
        <v>18.88</v>
      </c>
    </row>
    <row r="2104" spans="2:29" x14ac:dyDescent="0.45">
      <c r="B2104" s="1">
        <v>40760</v>
      </c>
      <c r="C2104">
        <v>7.56</v>
      </c>
      <c r="E2104" s="1">
        <v>40828</v>
      </c>
      <c r="F2104">
        <v>120.62</v>
      </c>
      <c r="H2104" t="s">
        <v>685</v>
      </c>
      <c r="I2104">
        <v>2.4350000000000001</v>
      </c>
      <c r="J2104">
        <v>0.67060329803344798</v>
      </c>
      <c r="L2104" s="1">
        <v>40731</v>
      </c>
      <c r="M2104">
        <v>15.95</v>
      </c>
      <c r="O2104" s="1">
        <v>40836</v>
      </c>
      <c r="P2104">
        <v>2.3822000000000001</v>
      </c>
      <c r="Q2104">
        <v>0.63539999999999996</v>
      </c>
      <c r="R2104">
        <v>1.7467999999999999</v>
      </c>
      <c r="T2104" t="s">
        <v>613</v>
      </c>
      <c r="U2104">
        <v>1339.2249999999999</v>
      </c>
      <c r="V2104">
        <v>11.933784498947199</v>
      </c>
      <c r="W2104">
        <v>14.4156</v>
      </c>
      <c r="AB2104" s="1">
        <v>40801</v>
      </c>
      <c r="AC2104">
        <v>18.25</v>
      </c>
    </row>
    <row r="2105" spans="2:29" x14ac:dyDescent="0.45">
      <c r="B2105" s="1">
        <v>40759</v>
      </c>
      <c r="C2105">
        <v>7.05</v>
      </c>
      <c r="E2105" s="1">
        <v>40827</v>
      </c>
      <c r="F2105">
        <v>118.69499999999999</v>
      </c>
      <c r="H2105" t="s">
        <v>684</v>
      </c>
      <c r="I2105">
        <v>2.3567999999999998</v>
      </c>
      <c r="J2105">
        <v>0.61103971502131904</v>
      </c>
      <c r="L2105" s="1">
        <v>40730</v>
      </c>
      <c r="M2105">
        <v>16.34</v>
      </c>
      <c r="O2105" s="1">
        <v>40835</v>
      </c>
      <c r="P2105">
        <v>2.3534999999999999</v>
      </c>
      <c r="Q2105">
        <v>0.63849999999999996</v>
      </c>
      <c r="R2105">
        <v>1.7150000000000001</v>
      </c>
      <c r="T2105" t="s">
        <v>612</v>
      </c>
      <c r="U2105">
        <v>1337.877</v>
      </c>
      <c r="V2105">
        <v>10.6628492210113</v>
      </c>
      <c r="W2105">
        <v>13.589</v>
      </c>
      <c r="AB2105" s="1">
        <v>40800</v>
      </c>
      <c r="AC2105">
        <v>20.190000000000001</v>
      </c>
    </row>
    <row r="2106" spans="2:29" x14ac:dyDescent="0.45">
      <c r="B2106" s="1">
        <v>40758</v>
      </c>
      <c r="C2106">
        <v>7.13</v>
      </c>
      <c r="E2106" s="1">
        <v>40826</v>
      </c>
      <c r="F2106">
        <v>116</v>
      </c>
      <c r="H2106" t="s">
        <v>683</v>
      </c>
      <c r="I2106">
        <v>2.3715000000000002</v>
      </c>
      <c r="J2106">
        <v>0.61748456121050799</v>
      </c>
      <c r="L2106" s="1">
        <v>40729</v>
      </c>
      <c r="M2106">
        <v>16.059999999999999</v>
      </c>
      <c r="O2106" s="1">
        <v>40834</v>
      </c>
      <c r="P2106">
        <v>2.3759999999999999</v>
      </c>
      <c r="Q2106">
        <v>0.63900000000000001</v>
      </c>
      <c r="R2106">
        <v>1.7370000000000001</v>
      </c>
      <c r="T2106" t="s">
        <v>610</v>
      </c>
      <c r="U2106">
        <v>1339.6690000000001</v>
      </c>
      <c r="V2106">
        <v>4.3977186776384398</v>
      </c>
      <c r="W2106">
        <v>13.043699999999999</v>
      </c>
      <c r="AB2106" s="1">
        <v>40799</v>
      </c>
      <c r="AC2106">
        <v>21.13</v>
      </c>
    </row>
    <row r="2107" spans="2:29" x14ac:dyDescent="0.45">
      <c r="B2107" s="1">
        <v>40757</v>
      </c>
      <c r="C2107">
        <v>7.18</v>
      </c>
      <c r="E2107" s="1">
        <v>40823</v>
      </c>
      <c r="F2107">
        <v>115.18</v>
      </c>
      <c r="H2107" t="s">
        <v>682</v>
      </c>
      <c r="I2107">
        <v>2.3370000000000002</v>
      </c>
      <c r="J2107">
        <v>0.65528055060408996</v>
      </c>
      <c r="L2107" s="1">
        <v>40725</v>
      </c>
      <c r="M2107">
        <v>15.87</v>
      </c>
      <c r="O2107" s="1">
        <v>40833</v>
      </c>
      <c r="P2107">
        <v>2.351</v>
      </c>
      <c r="Q2107">
        <v>0.65049999999999997</v>
      </c>
      <c r="R2107">
        <v>1.7004999999999999</v>
      </c>
      <c r="T2107" t="s">
        <v>609</v>
      </c>
      <c r="U2107">
        <v>1320.6389999999999</v>
      </c>
      <c r="V2107">
        <v>3.22525956023981</v>
      </c>
      <c r="W2107">
        <v>13.557399999999999</v>
      </c>
      <c r="AB2107" s="1">
        <v>40798</v>
      </c>
      <c r="AC2107">
        <v>21.69</v>
      </c>
    </row>
    <row r="2108" spans="2:29" x14ac:dyDescent="0.45">
      <c r="B2108" s="1">
        <v>40756</v>
      </c>
      <c r="C2108">
        <v>7.21</v>
      </c>
      <c r="E2108" s="1">
        <v>40822</v>
      </c>
      <c r="F2108">
        <v>116</v>
      </c>
      <c r="H2108" t="s">
        <v>681</v>
      </c>
      <c r="I2108">
        <v>2.2703000000000002</v>
      </c>
      <c r="J2108">
        <v>0.65100372502774495</v>
      </c>
      <c r="L2108" s="1">
        <v>40724</v>
      </c>
      <c r="M2108">
        <v>16.52</v>
      </c>
      <c r="O2108" s="1">
        <v>40830</v>
      </c>
      <c r="P2108">
        <v>2.4350000000000001</v>
      </c>
      <c r="Q2108">
        <v>0.65200000000000002</v>
      </c>
      <c r="R2108">
        <v>1.7829999999999999</v>
      </c>
      <c r="T2108" t="s">
        <v>608</v>
      </c>
      <c r="U2108">
        <v>1307.4110000000001</v>
      </c>
      <c r="V2108">
        <v>17.935792095672699</v>
      </c>
      <c r="W2108">
        <v>14.2973</v>
      </c>
      <c r="AB2108" s="1">
        <v>40795</v>
      </c>
      <c r="AC2108">
        <v>22.19</v>
      </c>
    </row>
    <row r="2109" spans="2:29" x14ac:dyDescent="0.45">
      <c r="B2109" s="1">
        <v>40753</v>
      </c>
      <c r="C2109">
        <v>7.48</v>
      </c>
      <c r="E2109" s="1">
        <v>40821</v>
      </c>
      <c r="F2109">
        <v>114.56</v>
      </c>
      <c r="H2109" t="s">
        <v>680</v>
      </c>
      <c r="I2109">
        <v>2.2770000000000001</v>
      </c>
      <c r="J2109">
        <v>0.13499407394400301</v>
      </c>
      <c r="L2109" s="1">
        <v>40723</v>
      </c>
      <c r="M2109">
        <v>17.27</v>
      </c>
      <c r="O2109" s="1">
        <v>40829</v>
      </c>
      <c r="P2109">
        <v>2.3567999999999998</v>
      </c>
      <c r="Q2109">
        <v>0.66200000000000003</v>
      </c>
      <c r="R2109">
        <v>1.6948000000000001</v>
      </c>
      <c r="T2109" t="s">
        <v>607</v>
      </c>
      <c r="U2109">
        <v>1296.673</v>
      </c>
      <c r="V2109">
        <v>18.212715741256201</v>
      </c>
      <c r="W2109">
        <v>16.3398</v>
      </c>
      <c r="AB2109" s="1">
        <v>40794</v>
      </c>
      <c r="AC2109">
        <v>19</v>
      </c>
    </row>
    <row r="2110" spans="2:29" x14ac:dyDescent="0.45">
      <c r="B2110" s="1">
        <v>40752</v>
      </c>
      <c r="C2110">
        <v>7.51</v>
      </c>
      <c r="E2110" s="1">
        <v>40820</v>
      </c>
      <c r="F2110">
        <v>114</v>
      </c>
      <c r="H2110" t="s">
        <v>679</v>
      </c>
      <c r="I2110">
        <v>2.198</v>
      </c>
      <c r="J2110">
        <v>1.6830606247746001</v>
      </c>
      <c r="L2110" s="1">
        <v>40722</v>
      </c>
      <c r="M2110">
        <v>19.170000000000002</v>
      </c>
      <c r="O2110" s="1">
        <v>40828</v>
      </c>
      <c r="P2110">
        <v>2.3715000000000002</v>
      </c>
      <c r="Q2110">
        <v>0.65400000000000003</v>
      </c>
      <c r="R2110">
        <v>1.7175</v>
      </c>
      <c r="T2110" t="s">
        <v>606</v>
      </c>
      <c r="U2110">
        <v>1280.096</v>
      </c>
      <c r="V2110">
        <v>14.3345589715559</v>
      </c>
      <c r="W2110">
        <v>17.1754</v>
      </c>
      <c r="AB2110" s="1">
        <v>40793</v>
      </c>
      <c r="AC2110">
        <v>19.309999999999999</v>
      </c>
    </row>
    <row r="2111" spans="2:29" x14ac:dyDescent="0.45">
      <c r="B2111" s="1">
        <v>40751</v>
      </c>
      <c r="C2111">
        <v>7.89</v>
      </c>
      <c r="E2111" s="1">
        <v>40819</v>
      </c>
      <c r="F2111">
        <v>113.505</v>
      </c>
      <c r="H2111" t="s">
        <v>678</v>
      </c>
      <c r="I2111">
        <v>2.1219999999999999</v>
      </c>
      <c r="J2111">
        <v>1.6826019483724199</v>
      </c>
      <c r="L2111" s="1">
        <v>40721</v>
      </c>
      <c r="M2111">
        <v>20.56</v>
      </c>
      <c r="O2111" s="1">
        <v>40827</v>
      </c>
      <c r="P2111">
        <v>2.3370000000000002</v>
      </c>
      <c r="Q2111">
        <v>0.68899999999999995</v>
      </c>
      <c r="R2111">
        <v>1.6479999999999999</v>
      </c>
      <c r="T2111" t="s">
        <v>605</v>
      </c>
      <c r="U2111">
        <v>1268.4449999999999</v>
      </c>
      <c r="V2111">
        <v>17.463685081951901</v>
      </c>
      <c r="W2111">
        <v>18.1496</v>
      </c>
      <c r="AB2111" s="1">
        <v>40792</v>
      </c>
      <c r="AC2111">
        <v>20.75</v>
      </c>
    </row>
    <row r="2112" spans="2:29" x14ac:dyDescent="0.45">
      <c r="B2112" s="1">
        <v>40750</v>
      </c>
      <c r="C2112">
        <v>7.8</v>
      </c>
      <c r="E2112" s="1">
        <v>40816</v>
      </c>
      <c r="F2112">
        <v>110.8</v>
      </c>
      <c r="H2112" t="s">
        <v>677</v>
      </c>
      <c r="I2112">
        <v>2.0579999999999998</v>
      </c>
      <c r="J2112">
        <v>1.5366194443214201</v>
      </c>
      <c r="L2112" s="1">
        <v>40718</v>
      </c>
      <c r="M2112">
        <v>21.1</v>
      </c>
      <c r="O2112" s="1">
        <v>40826</v>
      </c>
      <c r="P2112">
        <v>2.2703000000000002</v>
      </c>
      <c r="Q2112">
        <v>0.69299999999999995</v>
      </c>
      <c r="R2112">
        <v>1.5772999999999999</v>
      </c>
      <c r="T2112" t="s">
        <v>604</v>
      </c>
      <c r="U2112">
        <v>1283.499</v>
      </c>
      <c r="V2112">
        <v>14.264341061567601</v>
      </c>
      <c r="W2112">
        <v>17.231400000000001</v>
      </c>
      <c r="AB2112" s="1">
        <v>40791</v>
      </c>
      <c r="AC2112">
        <v>20</v>
      </c>
    </row>
    <row r="2113" spans="2:29" x14ac:dyDescent="0.45">
      <c r="B2113" s="1">
        <v>40749</v>
      </c>
      <c r="C2113">
        <v>7.8</v>
      </c>
      <c r="E2113" s="1">
        <v>40815</v>
      </c>
      <c r="F2113">
        <v>113.5</v>
      </c>
      <c r="H2113" t="s">
        <v>676</v>
      </c>
      <c r="I2113">
        <v>1.9743999999999999</v>
      </c>
      <c r="J2113">
        <v>1.1402973223389301</v>
      </c>
      <c r="L2113" s="1">
        <v>40717</v>
      </c>
      <c r="M2113">
        <v>19.29</v>
      </c>
      <c r="O2113" s="1">
        <v>40823</v>
      </c>
      <c r="P2113">
        <v>2.2770000000000001</v>
      </c>
      <c r="Q2113">
        <v>0.67900000000000005</v>
      </c>
      <c r="R2113">
        <v>1.5980000000000001</v>
      </c>
      <c r="T2113" t="s">
        <v>603</v>
      </c>
      <c r="U2113">
        <v>1287.136</v>
      </c>
      <c r="V2113">
        <v>13.1600091280007</v>
      </c>
      <c r="W2113">
        <v>15.657500000000001</v>
      </c>
      <c r="AB2113" s="1">
        <v>40788</v>
      </c>
      <c r="AC2113">
        <v>20</v>
      </c>
    </row>
    <row r="2114" spans="2:29" x14ac:dyDescent="0.45">
      <c r="B2114" s="1">
        <v>40746</v>
      </c>
      <c r="C2114">
        <v>7.47</v>
      </c>
      <c r="E2114" s="1">
        <v>40814</v>
      </c>
      <c r="F2114">
        <v>116.16</v>
      </c>
      <c r="H2114" t="s">
        <v>675</v>
      </c>
      <c r="I2114">
        <v>2.1080000000000001</v>
      </c>
      <c r="J2114">
        <v>0.874487049646821</v>
      </c>
      <c r="L2114" s="1">
        <v>40716</v>
      </c>
      <c r="M2114">
        <v>18.52</v>
      </c>
      <c r="O2114" s="1">
        <v>40822</v>
      </c>
      <c r="P2114">
        <v>2.198</v>
      </c>
      <c r="Q2114">
        <v>0.64349999999999996</v>
      </c>
      <c r="R2114">
        <v>1.5545</v>
      </c>
      <c r="T2114" t="s">
        <v>602</v>
      </c>
      <c r="U2114">
        <v>1295.519</v>
      </c>
      <c r="V2114">
        <v>8.3721361730582107</v>
      </c>
      <c r="W2114">
        <v>15.8468</v>
      </c>
      <c r="AB2114" s="1">
        <v>40787</v>
      </c>
      <c r="AC2114">
        <v>19.38</v>
      </c>
    </row>
    <row r="2115" spans="2:29" x14ac:dyDescent="0.45">
      <c r="B2115" s="1">
        <v>40745</v>
      </c>
      <c r="C2115">
        <v>7.75</v>
      </c>
      <c r="E2115" s="1">
        <v>40813</v>
      </c>
      <c r="F2115">
        <v>118.5</v>
      </c>
      <c r="H2115" t="s">
        <v>674</v>
      </c>
      <c r="I2115">
        <v>2.1745000000000001</v>
      </c>
      <c r="J2115">
        <v>0.50928353268750803</v>
      </c>
      <c r="L2115" s="1">
        <v>40715</v>
      </c>
      <c r="M2115">
        <v>18.86</v>
      </c>
      <c r="O2115" s="1">
        <v>40821</v>
      </c>
      <c r="P2115">
        <v>2.1219999999999999</v>
      </c>
      <c r="Q2115">
        <v>0.63800000000000001</v>
      </c>
      <c r="R2115">
        <v>1.484</v>
      </c>
      <c r="T2115" t="s">
        <v>601</v>
      </c>
      <c r="U2115">
        <v>1278.3630000000001</v>
      </c>
      <c r="V2115">
        <v>17.081825009978001</v>
      </c>
      <c r="W2115">
        <v>17.5749</v>
      </c>
      <c r="AB2115" s="1">
        <v>40786</v>
      </c>
      <c r="AC2115">
        <v>17.809999999999999</v>
      </c>
    </row>
    <row r="2116" spans="2:29" x14ac:dyDescent="0.45">
      <c r="B2116" s="1">
        <v>40744</v>
      </c>
      <c r="C2116">
        <v>7.68</v>
      </c>
      <c r="E2116" s="1">
        <v>40812</v>
      </c>
      <c r="F2116">
        <v>118</v>
      </c>
      <c r="H2116" t="s">
        <v>673</v>
      </c>
      <c r="I2116">
        <v>2.1555</v>
      </c>
      <c r="J2116">
        <v>0.67641830006784098</v>
      </c>
      <c r="L2116" s="1">
        <v>40714</v>
      </c>
      <c r="M2116">
        <v>19.989999999999998</v>
      </c>
      <c r="O2116" s="1">
        <v>40820</v>
      </c>
      <c r="P2116">
        <v>2.0579999999999998</v>
      </c>
      <c r="Q2116">
        <v>0.62649999999999995</v>
      </c>
      <c r="R2116">
        <v>1.4315</v>
      </c>
      <c r="T2116" t="s">
        <v>600</v>
      </c>
      <c r="U2116">
        <v>1271.5029999999999</v>
      </c>
      <c r="V2116">
        <v>20.364693379572302</v>
      </c>
      <c r="W2116">
        <v>18.601400000000002</v>
      </c>
      <c r="AB2116" s="1">
        <v>40785</v>
      </c>
      <c r="AC2116">
        <v>18.38</v>
      </c>
    </row>
    <row r="2117" spans="2:29" x14ac:dyDescent="0.45">
      <c r="B2117" s="1">
        <v>40743</v>
      </c>
      <c r="C2117">
        <v>7.65</v>
      </c>
      <c r="E2117" s="1">
        <v>40809</v>
      </c>
      <c r="F2117">
        <v>115</v>
      </c>
      <c r="H2117" t="s">
        <v>672</v>
      </c>
      <c r="I2117">
        <v>2.1495000000000002</v>
      </c>
      <c r="J2117">
        <v>1.97785280460065</v>
      </c>
      <c r="L2117" s="1">
        <v>40711</v>
      </c>
      <c r="M2117">
        <v>21.85</v>
      </c>
      <c r="O2117" s="1">
        <v>40819</v>
      </c>
      <c r="P2117">
        <v>1.9743999999999999</v>
      </c>
      <c r="Q2117">
        <v>0.60150000000000003</v>
      </c>
      <c r="R2117">
        <v>1.3729</v>
      </c>
      <c r="T2117" t="s">
        <v>599</v>
      </c>
      <c r="U2117">
        <v>1267.6369999999999</v>
      </c>
      <c r="V2117">
        <v>20.1390536459581</v>
      </c>
      <c r="W2117">
        <v>19.1996</v>
      </c>
      <c r="AB2117" s="1">
        <v>40784</v>
      </c>
      <c r="AC2117">
        <v>15.88</v>
      </c>
    </row>
    <row r="2118" spans="2:29" x14ac:dyDescent="0.45">
      <c r="B2118" s="1">
        <v>40742</v>
      </c>
      <c r="C2118">
        <v>7.61</v>
      </c>
      <c r="E2118" s="1">
        <v>40808</v>
      </c>
      <c r="F2118">
        <v>111.45</v>
      </c>
      <c r="H2118" t="s">
        <v>671</v>
      </c>
      <c r="I2118">
        <v>2.0851999999999999</v>
      </c>
      <c r="J2118">
        <v>2.0151930552679098</v>
      </c>
      <c r="L2118" s="1">
        <v>40710</v>
      </c>
      <c r="M2118">
        <v>22.73</v>
      </c>
      <c r="O2118" s="1">
        <v>40816</v>
      </c>
      <c r="P2118">
        <v>2.1080000000000001</v>
      </c>
      <c r="Q2118">
        <v>0.57650000000000001</v>
      </c>
      <c r="R2118">
        <v>1.5315000000000001</v>
      </c>
      <c r="T2118" t="s">
        <v>598</v>
      </c>
      <c r="U2118">
        <v>1265.423</v>
      </c>
      <c r="V2118">
        <v>22.4150204897546</v>
      </c>
      <c r="W2118">
        <v>18.058800000000002</v>
      </c>
      <c r="AB2118" s="1">
        <v>40781</v>
      </c>
      <c r="AC2118">
        <v>16.63</v>
      </c>
    </row>
    <row r="2119" spans="2:29" x14ac:dyDescent="0.45">
      <c r="B2119" s="1">
        <v>40739</v>
      </c>
      <c r="C2119">
        <v>7.46</v>
      </c>
      <c r="E2119" s="1">
        <v>40807</v>
      </c>
      <c r="F2119">
        <v>108.5</v>
      </c>
      <c r="H2119" t="s">
        <v>670</v>
      </c>
      <c r="I2119">
        <v>2.0167999999999999</v>
      </c>
      <c r="J2119">
        <v>1.82493283894687</v>
      </c>
      <c r="L2119" s="1">
        <v>40709</v>
      </c>
      <c r="M2119">
        <v>21.32</v>
      </c>
      <c r="O2119" s="1">
        <v>40815</v>
      </c>
      <c r="P2119">
        <v>2.1745000000000001</v>
      </c>
      <c r="Q2119">
        <v>0.56059999999999999</v>
      </c>
      <c r="R2119">
        <v>1.6138999999999999</v>
      </c>
      <c r="T2119" t="s">
        <v>597</v>
      </c>
      <c r="U2119">
        <v>1287.8679999999999</v>
      </c>
      <c r="V2119">
        <v>18.606385938233</v>
      </c>
      <c r="W2119">
        <v>15.4321</v>
      </c>
      <c r="AB2119" s="1">
        <v>40780</v>
      </c>
      <c r="AC2119">
        <v>18.75</v>
      </c>
    </row>
    <row r="2120" spans="2:29" x14ac:dyDescent="0.45">
      <c r="B2120" s="1">
        <v>40738</v>
      </c>
      <c r="C2120">
        <v>7.47</v>
      </c>
      <c r="E2120" s="1">
        <v>40806</v>
      </c>
      <c r="F2120">
        <v>112.89</v>
      </c>
      <c r="H2120" t="s">
        <v>669</v>
      </c>
      <c r="I2120">
        <v>1.909</v>
      </c>
      <c r="J2120">
        <v>0.99887783704181599</v>
      </c>
      <c r="L2120" s="1">
        <v>40708</v>
      </c>
      <c r="M2120">
        <v>18.260000000000002</v>
      </c>
      <c r="O2120" s="1">
        <v>40814</v>
      </c>
      <c r="P2120">
        <v>2.1555</v>
      </c>
      <c r="Q2120">
        <v>0.55249999999999999</v>
      </c>
      <c r="R2120">
        <v>1.603</v>
      </c>
      <c r="T2120" t="s">
        <v>596</v>
      </c>
      <c r="U2120">
        <v>1271.827</v>
      </c>
      <c r="V2120">
        <v>14.5473367339136</v>
      </c>
      <c r="W2120">
        <v>16.725999999999999</v>
      </c>
      <c r="AB2120" s="1">
        <v>40779</v>
      </c>
      <c r="AC2120">
        <v>16.63</v>
      </c>
    </row>
    <row r="2121" spans="2:29" x14ac:dyDescent="0.45">
      <c r="B2121" s="1">
        <v>40737</v>
      </c>
      <c r="C2121">
        <v>7.34</v>
      </c>
      <c r="E2121" s="1">
        <v>40805</v>
      </c>
      <c r="F2121">
        <v>113.08</v>
      </c>
      <c r="H2121" t="s">
        <v>668</v>
      </c>
      <c r="I2121">
        <v>2.0710000000000002</v>
      </c>
      <c r="J2121">
        <v>0.56752262803639097</v>
      </c>
      <c r="L2121" s="1">
        <v>40707</v>
      </c>
      <c r="M2121">
        <v>19.61</v>
      </c>
      <c r="O2121" s="1">
        <v>40813</v>
      </c>
      <c r="P2121">
        <v>2.1495000000000002</v>
      </c>
      <c r="Q2121">
        <v>0.53149999999999997</v>
      </c>
      <c r="R2121">
        <v>1.6180000000000001</v>
      </c>
      <c r="T2121" t="s">
        <v>595</v>
      </c>
      <c r="U2121">
        <v>1270.979</v>
      </c>
      <c r="V2121">
        <v>14.291887194968201</v>
      </c>
      <c r="W2121">
        <v>15.938000000000001</v>
      </c>
      <c r="AB2121" s="1">
        <v>40778</v>
      </c>
      <c r="AC2121">
        <v>15.56</v>
      </c>
    </row>
    <row r="2122" spans="2:29" x14ac:dyDescent="0.45">
      <c r="B2122" s="1">
        <v>40736</v>
      </c>
      <c r="C2122">
        <v>7.45</v>
      </c>
      <c r="E2122" s="1">
        <v>40802</v>
      </c>
      <c r="F2122">
        <v>111.84</v>
      </c>
      <c r="H2122" t="s">
        <v>667</v>
      </c>
      <c r="I2122">
        <v>2.1427</v>
      </c>
      <c r="J2122">
        <v>1.0948877491931901</v>
      </c>
      <c r="L2122" s="1">
        <v>40704</v>
      </c>
      <c r="M2122">
        <v>18.86</v>
      </c>
      <c r="O2122" s="1">
        <v>40812</v>
      </c>
      <c r="P2122">
        <v>2.0851999999999999</v>
      </c>
      <c r="Q2122">
        <v>0.51549999999999996</v>
      </c>
      <c r="R2122">
        <v>1.5697000000000001</v>
      </c>
      <c r="T2122" t="s">
        <v>594</v>
      </c>
      <c r="U2122">
        <v>1289.0029999999999</v>
      </c>
      <c r="V2122">
        <v>12.1815052174793</v>
      </c>
      <c r="W2122">
        <v>15.220800000000001</v>
      </c>
      <c r="AB2122" s="1">
        <v>40777</v>
      </c>
      <c r="AC2122">
        <v>15.31</v>
      </c>
    </row>
    <row r="2123" spans="2:29" x14ac:dyDescent="0.45">
      <c r="B2123" s="1">
        <v>40735</v>
      </c>
      <c r="C2123">
        <v>7.37</v>
      </c>
      <c r="E2123" s="1">
        <v>40801</v>
      </c>
      <c r="F2123">
        <v>111.89</v>
      </c>
      <c r="H2123" t="s">
        <v>666</v>
      </c>
      <c r="I2123">
        <v>2.1539999999999999</v>
      </c>
      <c r="J2123">
        <v>1.0954860032576099</v>
      </c>
      <c r="L2123" s="1">
        <v>40703</v>
      </c>
      <c r="M2123">
        <v>17.77</v>
      </c>
      <c r="O2123" s="1">
        <v>40809</v>
      </c>
      <c r="P2123">
        <v>2.0167999999999999</v>
      </c>
      <c r="Q2123">
        <v>0.51739999999999997</v>
      </c>
      <c r="R2123">
        <v>1.4994000000000001</v>
      </c>
      <c r="T2123" t="s">
        <v>593</v>
      </c>
      <c r="U2123">
        <v>1279.556</v>
      </c>
      <c r="V2123">
        <v>7.5324455436133304</v>
      </c>
      <c r="W2123">
        <v>16.2271</v>
      </c>
      <c r="AB2123" s="1">
        <v>40774</v>
      </c>
      <c r="AC2123">
        <v>13.75</v>
      </c>
    </row>
    <row r="2124" spans="2:29" x14ac:dyDescent="0.45">
      <c r="B2124" s="1">
        <v>40732</v>
      </c>
      <c r="C2124">
        <v>7.01</v>
      </c>
      <c r="E2124" s="1">
        <v>40800</v>
      </c>
      <c r="F2124">
        <v>112</v>
      </c>
      <c r="H2124" t="s">
        <v>665</v>
      </c>
      <c r="I2124">
        <v>2.2389999999999999</v>
      </c>
      <c r="J2124">
        <v>0.79110251126724196</v>
      </c>
      <c r="L2124" s="1">
        <v>40702</v>
      </c>
      <c r="M2124">
        <v>18.79</v>
      </c>
      <c r="O2124" s="1">
        <v>40808</v>
      </c>
      <c r="P2124">
        <v>1.909</v>
      </c>
      <c r="Q2124">
        <v>0.51500000000000001</v>
      </c>
      <c r="R2124">
        <v>1.3939999999999999</v>
      </c>
      <c r="T2124" t="s">
        <v>592</v>
      </c>
      <c r="U2124">
        <v>1284.944</v>
      </c>
      <c r="V2124">
        <v>8.6046564188025805</v>
      </c>
      <c r="W2124">
        <v>15.4472</v>
      </c>
      <c r="AB2124" s="1">
        <v>40773</v>
      </c>
      <c r="AC2124">
        <v>12</v>
      </c>
    </row>
    <row r="2125" spans="2:29" x14ac:dyDescent="0.45">
      <c r="B2125" s="1">
        <v>40731</v>
      </c>
      <c r="C2125">
        <v>7.52</v>
      </c>
      <c r="E2125" s="1">
        <v>40799</v>
      </c>
      <c r="F2125">
        <v>112.7</v>
      </c>
      <c r="H2125" t="s">
        <v>664</v>
      </c>
      <c r="I2125">
        <v>2.266</v>
      </c>
      <c r="J2125">
        <v>0.62923705125069396</v>
      </c>
      <c r="L2125" s="1">
        <v>40701</v>
      </c>
      <c r="M2125">
        <v>18.07</v>
      </c>
      <c r="O2125" s="1">
        <v>40807</v>
      </c>
      <c r="P2125">
        <v>2.0710000000000002</v>
      </c>
      <c r="Q2125">
        <v>0.50749999999999995</v>
      </c>
      <c r="R2125">
        <v>1.5634999999999999</v>
      </c>
      <c r="T2125" t="s">
        <v>591</v>
      </c>
      <c r="U2125">
        <v>1286.1679999999999</v>
      </c>
      <c r="V2125">
        <v>14.484361453086001</v>
      </c>
      <c r="W2125">
        <v>16.047000000000001</v>
      </c>
      <c r="AB2125" s="1">
        <v>40772</v>
      </c>
      <c r="AC2125">
        <v>11.13</v>
      </c>
    </row>
    <row r="2126" spans="2:29" x14ac:dyDescent="0.45">
      <c r="B2126" s="1">
        <v>40730</v>
      </c>
      <c r="C2126">
        <v>7.45</v>
      </c>
      <c r="E2126" s="1">
        <v>40798</v>
      </c>
      <c r="F2126">
        <v>113</v>
      </c>
      <c r="H2126" t="s">
        <v>663</v>
      </c>
      <c r="I2126">
        <v>2.1869999999999998</v>
      </c>
      <c r="J2126">
        <v>0.486902300261565</v>
      </c>
      <c r="L2126" s="1">
        <v>40700</v>
      </c>
      <c r="M2126">
        <v>18.489999999999998</v>
      </c>
      <c r="O2126" s="1">
        <v>40806</v>
      </c>
      <c r="P2126">
        <v>2.1427</v>
      </c>
      <c r="Q2126">
        <v>0.46150000000000002</v>
      </c>
      <c r="R2126">
        <v>1.6812</v>
      </c>
      <c r="T2126" t="s">
        <v>590</v>
      </c>
      <c r="U2126">
        <v>1300.163</v>
      </c>
      <c r="V2126">
        <v>22.8221989942042</v>
      </c>
      <c r="W2126">
        <v>15.336</v>
      </c>
      <c r="AB2126" s="1">
        <v>40771</v>
      </c>
      <c r="AC2126">
        <v>12.88</v>
      </c>
    </row>
    <row r="2127" spans="2:29" x14ac:dyDescent="0.45">
      <c r="B2127" s="1">
        <v>40729</v>
      </c>
      <c r="C2127">
        <v>7.37</v>
      </c>
      <c r="E2127" s="1">
        <v>40795</v>
      </c>
      <c r="F2127">
        <v>113.15</v>
      </c>
      <c r="H2127" t="s">
        <v>662</v>
      </c>
      <c r="I2127">
        <v>2.2025000000000001</v>
      </c>
      <c r="J2127">
        <v>0.76608589596728605</v>
      </c>
      <c r="L2127" s="1">
        <v>40697</v>
      </c>
      <c r="M2127">
        <v>17.95</v>
      </c>
      <c r="O2127" s="1">
        <v>40805</v>
      </c>
      <c r="P2127">
        <v>2.1539999999999999</v>
      </c>
      <c r="Q2127">
        <v>0.47360000000000002</v>
      </c>
      <c r="R2127">
        <v>1.6803999999999999</v>
      </c>
      <c r="T2127" t="s">
        <v>589</v>
      </c>
      <c r="U2127">
        <v>1312.9369999999999</v>
      </c>
      <c r="V2127">
        <v>23.495013084515499</v>
      </c>
      <c r="W2127">
        <v>15.0784</v>
      </c>
      <c r="AB2127" s="1">
        <v>40770</v>
      </c>
      <c r="AC2127">
        <v>14.25</v>
      </c>
    </row>
    <row r="2128" spans="2:29" x14ac:dyDescent="0.45">
      <c r="B2128" s="1">
        <v>40725</v>
      </c>
      <c r="C2128">
        <v>7.4</v>
      </c>
      <c r="E2128" s="1">
        <v>40794</v>
      </c>
      <c r="F2128">
        <v>113.06</v>
      </c>
      <c r="H2128" t="s">
        <v>661</v>
      </c>
      <c r="I2128">
        <v>2.1657000000000002</v>
      </c>
      <c r="J2128">
        <v>0.79071350690373299</v>
      </c>
      <c r="L2128" s="1">
        <v>40696</v>
      </c>
      <c r="M2128">
        <v>18.09</v>
      </c>
      <c r="O2128" s="1">
        <v>40802</v>
      </c>
      <c r="P2128">
        <v>2.2389999999999999</v>
      </c>
      <c r="Q2128">
        <v>0.497</v>
      </c>
      <c r="R2128">
        <v>1.742</v>
      </c>
      <c r="T2128" t="s">
        <v>588</v>
      </c>
      <c r="U2128">
        <v>1314.546</v>
      </c>
      <c r="V2128">
        <v>24.084065081496998</v>
      </c>
      <c r="W2128">
        <v>14.923</v>
      </c>
      <c r="AB2128" s="1">
        <v>40767</v>
      </c>
      <c r="AC2128">
        <v>16.25</v>
      </c>
    </row>
    <row r="2129" spans="2:29" x14ac:dyDescent="0.45">
      <c r="B2129" s="1">
        <v>40724</v>
      </c>
      <c r="C2129">
        <v>7.36</v>
      </c>
      <c r="E2129" s="1">
        <v>40793</v>
      </c>
      <c r="F2129">
        <v>114.285</v>
      </c>
      <c r="H2129" t="s">
        <v>660</v>
      </c>
      <c r="I2129">
        <v>2.1429999999999998</v>
      </c>
      <c r="J2129">
        <v>0.75356237299907503</v>
      </c>
      <c r="L2129" s="1">
        <v>40695</v>
      </c>
      <c r="M2129">
        <v>18.3</v>
      </c>
      <c r="O2129" s="1">
        <v>40801</v>
      </c>
      <c r="P2129">
        <v>2.266</v>
      </c>
      <c r="Q2129">
        <v>0.50800000000000001</v>
      </c>
      <c r="R2129">
        <v>1.758</v>
      </c>
      <c r="T2129" t="s">
        <v>587</v>
      </c>
      <c r="U2129">
        <v>1345.1969999999999</v>
      </c>
      <c r="V2129">
        <v>5.5184163241777</v>
      </c>
      <c r="W2129">
        <v>13.1431</v>
      </c>
      <c r="AB2129" s="1">
        <v>40766</v>
      </c>
      <c r="AC2129">
        <v>15.75</v>
      </c>
    </row>
    <row r="2130" spans="2:29" x14ac:dyDescent="0.45">
      <c r="B2130" s="1">
        <v>40723</v>
      </c>
      <c r="C2130">
        <v>7.43</v>
      </c>
      <c r="E2130" s="1">
        <v>40792</v>
      </c>
      <c r="F2130">
        <v>113.815</v>
      </c>
      <c r="H2130" t="s">
        <v>659</v>
      </c>
      <c r="I2130">
        <v>2.1695000000000002</v>
      </c>
      <c r="J2130">
        <v>0.73463568068351404</v>
      </c>
      <c r="L2130" s="1">
        <v>40694</v>
      </c>
      <c r="M2130">
        <v>15.45</v>
      </c>
      <c r="O2130" s="1">
        <v>40800</v>
      </c>
      <c r="P2130">
        <v>2.1869999999999998</v>
      </c>
      <c r="Q2130">
        <v>0.52800000000000002</v>
      </c>
      <c r="R2130">
        <v>1.659</v>
      </c>
      <c r="T2130" t="s">
        <v>585</v>
      </c>
      <c r="U2130">
        <v>1331.104</v>
      </c>
      <c r="V2130">
        <v>3.7285082905928499</v>
      </c>
      <c r="W2130">
        <v>13.339499999999999</v>
      </c>
      <c r="AB2130" s="1">
        <v>40765</v>
      </c>
      <c r="AC2130">
        <v>20.63</v>
      </c>
    </row>
    <row r="2131" spans="2:29" x14ac:dyDescent="0.45">
      <c r="B2131" s="1">
        <v>40722</v>
      </c>
      <c r="C2131">
        <v>7.61</v>
      </c>
      <c r="E2131" s="1">
        <v>40788</v>
      </c>
      <c r="F2131">
        <v>112</v>
      </c>
      <c r="H2131" t="s">
        <v>658</v>
      </c>
      <c r="I2131">
        <v>2.2364999999999999</v>
      </c>
      <c r="J2131">
        <v>1.2641794110542</v>
      </c>
      <c r="L2131" s="1">
        <v>40690</v>
      </c>
      <c r="M2131">
        <v>15.98</v>
      </c>
      <c r="O2131" s="1">
        <v>40799</v>
      </c>
      <c r="P2131">
        <v>2.2025000000000001</v>
      </c>
      <c r="Q2131">
        <v>0.5353</v>
      </c>
      <c r="R2131">
        <v>1.6672</v>
      </c>
      <c r="T2131" t="s">
        <v>584</v>
      </c>
      <c r="U2131">
        <v>1325.6890000000001</v>
      </c>
      <c r="V2131">
        <v>11.856142728774699</v>
      </c>
      <c r="W2131">
        <v>13.2376</v>
      </c>
      <c r="AB2131" s="1">
        <v>40764</v>
      </c>
      <c r="AC2131">
        <v>21.56</v>
      </c>
    </row>
    <row r="2132" spans="2:29" x14ac:dyDescent="0.45">
      <c r="B2132" s="1">
        <v>40721</v>
      </c>
      <c r="C2132">
        <v>7.18</v>
      </c>
      <c r="E2132" s="1">
        <v>40787</v>
      </c>
      <c r="F2132">
        <v>111.595</v>
      </c>
      <c r="H2132" t="s">
        <v>657</v>
      </c>
      <c r="I2132">
        <v>2.1949999999999998</v>
      </c>
      <c r="J2132">
        <v>1.1061170824103601</v>
      </c>
      <c r="L2132" s="1">
        <v>40689</v>
      </c>
      <c r="M2132">
        <v>16.09</v>
      </c>
      <c r="O2132" s="1">
        <v>40798</v>
      </c>
      <c r="P2132">
        <v>2.1657000000000002</v>
      </c>
      <c r="Q2132">
        <v>0.53669999999999995</v>
      </c>
      <c r="R2132">
        <v>1.629</v>
      </c>
      <c r="T2132" t="s">
        <v>583</v>
      </c>
      <c r="U2132">
        <v>1320.473</v>
      </c>
      <c r="V2132">
        <v>10.975663837285699</v>
      </c>
      <c r="W2132">
        <v>13.963900000000001</v>
      </c>
      <c r="AB2132" s="1">
        <v>40763</v>
      </c>
      <c r="AC2132">
        <v>23.38</v>
      </c>
    </row>
    <row r="2133" spans="2:29" x14ac:dyDescent="0.45">
      <c r="B2133" s="1">
        <v>40718</v>
      </c>
      <c r="C2133">
        <v>7.26</v>
      </c>
      <c r="E2133" s="1">
        <v>40786</v>
      </c>
      <c r="F2133">
        <v>111.38500000000001</v>
      </c>
      <c r="H2133" t="s">
        <v>656</v>
      </c>
      <c r="I2133">
        <v>2.1855000000000002</v>
      </c>
      <c r="J2133">
        <v>1.2622412276053601</v>
      </c>
      <c r="L2133" s="1">
        <v>40688</v>
      </c>
      <c r="M2133">
        <v>17.07</v>
      </c>
      <c r="O2133" s="1">
        <v>40795</v>
      </c>
      <c r="P2133">
        <v>2.1429999999999998</v>
      </c>
      <c r="Q2133">
        <v>0.52049999999999996</v>
      </c>
      <c r="R2133">
        <v>1.6225000000000001</v>
      </c>
      <c r="T2133" t="s">
        <v>582</v>
      </c>
      <c r="U2133">
        <v>1316.2809999999999</v>
      </c>
      <c r="V2133">
        <v>10.3955127578086</v>
      </c>
      <c r="W2133">
        <v>14.5219</v>
      </c>
      <c r="AB2133" s="1">
        <v>40760</v>
      </c>
      <c r="AC2133">
        <v>16.88</v>
      </c>
    </row>
    <row r="2134" spans="2:29" x14ac:dyDescent="0.45">
      <c r="B2134" s="1">
        <v>40717</v>
      </c>
      <c r="C2134">
        <v>7.12</v>
      </c>
      <c r="E2134" s="1">
        <v>40785</v>
      </c>
      <c r="F2134">
        <v>113</v>
      </c>
      <c r="H2134" t="s">
        <v>655</v>
      </c>
      <c r="I2134">
        <v>2.1869999999999998</v>
      </c>
      <c r="J2134">
        <v>1.17631628399848</v>
      </c>
      <c r="L2134" s="1">
        <v>40687</v>
      </c>
      <c r="M2134">
        <v>17.82</v>
      </c>
      <c r="O2134" s="1">
        <v>40794</v>
      </c>
      <c r="P2134">
        <v>2.1695000000000002</v>
      </c>
      <c r="Q2134">
        <v>0.502</v>
      </c>
      <c r="R2134">
        <v>1.6675</v>
      </c>
      <c r="T2134" t="s">
        <v>581</v>
      </c>
      <c r="U2134">
        <v>1317.366</v>
      </c>
      <c r="V2134">
        <v>15.180110264858</v>
      </c>
      <c r="W2134">
        <v>14.848800000000001</v>
      </c>
      <c r="AB2134" s="1">
        <v>40759</v>
      </c>
      <c r="AC2134">
        <v>15.63</v>
      </c>
    </row>
    <row r="2135" spans="2:29" x14ac:dyDescent="0.45">
      <c r="B2135" s="1">
        <v>40716</v>
      </c>
      <c r="C2135">
        <v>7.01</v>
      </c>
      <c r="E2135" s="1">
        <v>40784</v>
      </c>
      <c r="F2135">
        <v>114.3</v>
      </c>
      <c r="H2135" t="s">
        <v>654</v>
      </c>
      <c r="I2135">
        <v>2.323</v>
      </c>
      <c r="J2135">
        <v>1.0886436515223901</v>
      </c>
      <c r="L2135" s="1">
        <v>40686</v>
      </c>
      <c r="M2135">
        <v>18.27</v>
      </c>
      <c r="O2135" s="1">
        <v>40793</v>
      </c>
      <c r="P2135">
        <v>2.2364999999999999</v>
      </c>
      <c r="Q2135">
        <v>0.51300000000000001</v>
      </c>
      <c r="R2135">
        <v>1.7235</v>
      </c>
      <c r="T2135" t="s">
        <v>580</v>
      </c>
      <c r="U2135">
        <v>1333.269</v>
      </c>
      <c r="V2135">
        <v>10.985653750596899</v>
      </c>
      <c r="W2135">
        <v>13.469900000000001</v>
      </c>
      <c r="AB2135" s="1">
        <v>40758</v>
      </c>
      <c r="AC2135">
        <v>12.06</v>
      </c>
    </row>
    <row r="2136" spans="2:29" x14ac:dyDescent="0.45">
      <c r="B2136" s="1">
        <v>40715</v>
      </c>
      <c r="C2136">
        <v>7.26</v>
      </c>
      <c r="E2136" s="1">
        <v>40781</v>
      </c>
      <c r="F2136">
        <v>114.26</v>
      </c>
      <c r="H2136" t="s">
        <v>653</v>
      </c>
      <c r="I2136">
        <v>2.4020000000000001</v>
      </c>
      <c r="J2136">
        <v>0.99270589803828702</v>
      </c>
      <c r="L2136" s="1">
        <v>40683</v>
      </c>
      <c r="M2136">
        <v>17.43</v>
      </c>
      <c r="O2136" s="1">
        <v>40792</v>
      </c>
      <c r="P2136">
        <v>2.1949999999999998</v>
      </c>
      <c r="Q2136">
        <v>0.51939999999999997</v>
      </c>
      <c r="R2136">
        <v>1.6756</v>
      </c>
      <c r="T2136" t="s">
        <v>579</v>
      </c>
      <c r="U2136">
        <v>1343.6010000000001</v>
      </c>
      <c r="V2136">
        <v>10.0161406522652</v>
      </c>
      <c r="W2136">
        <v>12.7408</v>
      </c>
      <c r="AB2136" s="1">
        <v>40757</v>
      </c>
      <c r="AC2136">
        <v>12.31</v>
      </c>
    </row>
    <row r="2137" spans="2:29" x14ac:dyDescent="0.45">
      <c r="B2137" s="1">
        <v>40714</v>
      </c>
      <c r="C2137">
        <v>7.35</v>
      </c>
      <c r="E2137" s="1">
        <v>40780</v>
      </c>
      <c r="F2137">
        <v>118</v>
      </c>
      <c r="H2137" t="s">
        <v>652</v>
      </c>
      <c r="I2137">
        <v>2.363</v>
      </c>
      <c r="J2137">
        <v>0.91880879403714999</v>
      </c>
      <c r="L2137" s="1">
        <v>40682</v>
      </c>
      <c r="M2137">
        <v>15.52</v>
      </c>
      <c r="O2137" s="1">
        <v>40791</v>
      </c>
      <c r="P2137">
        <v>2.1855000000000002</v>
      </c>
      <c r="Q2137">
        <v>0.53300000000000003</v>
      </c>
      <c r="R2137">
        <v>1.6525000000000001</v>
      </c>
      <c r="T2137" t="s">
        <v>578</v>
      </c>
      <c r="U2137">
        <v>1340.6769999999999</v>
      </c>
      <c r="V2137">
        <v>12.2272370003093</v>
      </c>
      <c r="W2137">
        <v>13.4232</v>
      </c>
      <c r="AB2137" s="1">
        <v>40756</v>
      </c>
      <c r="AC2137">
        <v>11.63</v>
      </c>
    </row>
    <row r="2138" spans="2:29" x14ac:dyDescent="0.45">
      <c r="B2138" s="1">
        <v>40711</v>
      </c>
      <c r="C2138">
        <v>7.32</v>
      </c>
      <c r="E2138" s="1">
        <v>40779</v>
      </c>
      <c r="F2138">
        <v>120.5</v>
      </c>
      <c r="H2138" t="s">
        <v>651</v>
      </c>
      <c r="I2138">
        <v>2.415</v>
      </c>
      <c r="J2138">
        <v>1.6716706015241201</v>
      </c>
      <c r="L2138" s="1">
        <v>40681</v>
      </c>
      <c r="M2138">
        <v>16.23</v>
      </c>
      <c r="O2138" s="1">
        <v>40788</v>
      </c>
      <c r="P2138">
        <v>2.1869999999999998</v>
      </c>
      <c r="Q2138">
        <v>0.50900000000000001</v>
      </c>
      <c r="R2138">
        <v>1.6779999999999999</v>
      </c>
      <c r="T2138" t="s">
        <v>577</v>
      </c>
      <c r="U2138">
        <v>1328.9780000000001</v>
      </c>
      <c r="V2138">
        <v>9.5045334977054807</v>
      </c>
      <c r="W2138">
        <v>15.0486</v>
      </c>
      <c r="AB2138" s="1">
        <v>40753</v>
      </c>
      <c r="AC2138">
        <v>12.69</v>
      </c>
    </row>
    <row r="2139" spans="2:29" x14ac:dyDescent="0.45">
      <c r="B2139" s="1">
        <v>40710</v>
      </c>
      <c r="C2139">
        <v>7.33</v>
      </c>
      <c r="E2139" s="1">
        <v>40778</v>
      </c>
      <c r="F2139">
        <v>117</v>
      </c>
      <c r="H2139" t="s">
        <v>650</v>
      </c>
      <c r="I2139">
        <v>2.3559999999999999</v>
      </c>
      <c r="J2139">
        <v>1.6571177336970699</v>
      </c>
      <c r="L2139" s="1">
        <v>40680</v>
      </c>
      <c r="M2139">
        <v>17.55</v>
      </c>
      <c r="O2139" s="1">
        <v>40787</v>
      </c>
      <c r="P2139">
        <v>2.323</v>
      </c>
      <c r="Q2139">
        <v>0.48399999999999999</v>
      </c>
      <c r="R2139">
        <v>1.839</v>
      </c>
      <c r="T2139" t="s">
        <v>576</v>
      </c>
      <c r="U2139">
        <v>1329.4690000000001</v>
      </c>
      <c r="V2139">
        <v>11.2767418944245</v>
      </c>
      <c r="W2139">
        <v>14.981999999999999</v>
      </c>
      <c r="AB2139" s="1">
        <v>40752</v>
      </c>
      <c r="AC2139">
        <v>10.75</v>
      </c>
    </row>
    <row r="2140" spans="2:29" x14ac:dyDescent="0.45">
      <c r="B2140" s="1">
        <v>40709</v>
      </c>
      <c r="C2140">
        <v>7.01</v>
      </c>
      <c r="E2140" s="1">
        <v>40777</v>
      </c>
      <c r="F2140">
        <v>114</v>
      </c>
      <c r="H2140" t="s">
        <v>649</v>
      </c>
      <c r="I2140">
        <v>2.4169999999999998</v>
      </c>
      <c r="J2140">
        <v>1.38234566347688</v>
      </c>
      <c r="L2140" s="1">
        <v>40679</v>
      </c>
      <c r="M2140">
        <v>18.239999999999998</v>
      </c>
      <c r="O2140" s="1">
        <v>40786</v>
      </c>
      <c r="P2140">
        <v>2.4020000000000001</v>
      </c>
      <c r="Q2140">
        <v>0.495</v>
      </c>
      <c r="R2140">
        <v>1.907</v>
      </c>
      <c r="T2140" t="s">
        <v>575</v>
      </c>
      <c r="U2140">
        <v>1337.7739999999999</v>
      </c>
      <c r="V2140">
        <v>15.2607030049651</v>
      </c>
      <c r="W2140">
        <v>14.3293</v>
      </c>
      <c r="AB2140" s="1">
        <v>40751</v>
      </c>
      <c r="AC2140">
        <v>9.3800000000000008</v>
      </c>
    </row>
    <row r="2141" spans="2:29" x14ac:dyDescent="0.45">
      <c r="B2141" s="1">
        <v>40708</v>
      </c>
      <c r="C2141">
        <v>6.68</v>
      </c>
      <c r="E2141" s="1">
        <v>40774</v>
      </c>
      <c r="F2141">
        <v>108.875</v>
      </c>
      <c r="H2141" t="s">
        <v>648</v>
      </c>
      <c r="I2141">
        <v>2.4678</v>
      </c>
      <c r="J2141">
        <v>0.98363333276853004</v>
      </c>
      <c r="L2141" s="1">
        <v>40676</v>
      </c>
      <c r="M2141">
        <v>17.07</v>
      </c>
      <c r="O2141" s="1">
        <v>40785</v>
      </c>
      <c r="P2141">
        <v>2.363</v>
      </c>
      <c r="Q2141">
        <v>0.498</v>
      </c>
      <c r="R2141">
        <v>1.865</v>
      </c>
      <c r="T2141" t="s">
        <v>574</v>
      </c>
      <c r="U2141">
        <v>1348.65</v>
      </c>
      <c r="V2141">
        <v>13.931141045256799</v>
      </c>
      <c r="W2141">
        <v>13.767799999999999</v>
      </c>
      <c r="AB2141" s="1">
        <v>40750</v>
      </c>
      <c r="AC2141">
        <v>9.5</v>
      </c>
    </row>
    <row r="2142" spans="2:29" x14ac:dyDescent="0.45">
      <c r="B2142" s="1">
        <v>40707</v>
      </c>
      <c r="C2142">
        <v>6.33</v>
      </c>
      <c r="E2142" s="1">
        <v>40773</v>
      </c>
      <c r="F2142">
        <v>105</v>
      </c>
      <c r="H2142" t="s">
        <v>647</v>
      </c>
      <c r="I2142">
        <v>2.3088000000000002</v>
      </c>
      <c r="J2142">
        <v>1.1460364450284</v>
      </c>
      <c r="L2142" s="1">
        <v>40675</v>
      </c>
      <c r="M2142">
        <v>16.03</v>
      </c>
      <c r="O2142" s="1">
        <v>40784</v>
      </c>
      <c r="P2142">
        <v>2.415</v>
      </c>
      <c r="Q2142">
        <v>0.50600000000000001</v>
      </c>
      <c r="R2142">
        <v>1.909</v>
      </c>
      <c r="T2142" t="s">
        <v>573</v>
      </c>
      <c r="U2142">
        <v>1342.0830000000001</v>
      </c>
      <c r="V2142">
        <v>13.736346005737699</v>
      </c>
      <c r="W2142">
        <v>14.5025</v>
      </c>
      <c r="AB2142" s="1">
        <v>40749</v>
      </c>
      <c r="AC2142">
        <v>8.75</v>
      </c>
    </row>
    <row r="2143" spans="2:29" x14ac:dyDescent="0.45">
      <c r="B2143" s="1">
        <v>40704</v>
      </c>
      <c r="C2143">
        <v>6.26</v>
      </c>
      <c r="E2143" s="1">
        <v>40772</v>
      </c>
      <c r="F2143">
        <v>102</v>
      </c>
      <c r="H2143" t="s">
        <v>646</v>
      </c>
      <c r="I2143">
        <v>2.2595000000000001</v>
      </c>
      <c r="J2143">
        <v>1.16829755770238</v>
      </c>
      <c r="L2143" s="1">
        <v>40674</v>
      </c>
      <c r="M2143">
        <v>16.95</v>
      </c>
      <c r="O2143" s="1">
        <v>40781</v>
      </c>
      <c r="P2143">
        <v>2.3559999999999999</v>
      </c>
      <c r="Q2143">
        <v>0.49780000000000002</v>
      </c>
      <c r="R2143">
        <v>1.8582000000000001</v>
      </c>
      <c r="T2143" t="s">
        <v>572</v>
      </c>
      <c r="U2143">
        <v>1357.16</v>
      </c>
      <c r="V2143">
        <v>12.120117529289001</v>
      </c>
      <c r="W2143">
        <v>12.944000000000001</v>
      </c>
      <c r="AB2143" s="1">
        <v>40746</v>
      </c>
      <c r="AC2143">
        <v>9.75</v>
      </c>
    </row>
    <row r="2144" spans="2:29" x14ac:dyDescent="0.45">
      <c r="B2144" s="1">
        <v>40703</v>
      </c>
      <c r="C2144">
        <v>6.28</v>
      </c>
      <c r="E2144" s="1">
        <v>40771</v>
      </c>
      <c r="F2144">
        <v>107</v>
      </c>
      <c r="H2144" t="s">
        <v>645</v>
      </c>
      <c r="I2144">
        <v>2.2012</v>
      </c>
      <c r="J2144">
        <v>0.89089614059851896</v>
      </c>
      <c r="L2144" s="1">
        <v>40673</v>
      </c>
      <c r="M2144">
        <v>15.91</v>
      </c>
      <c r="O2144" s="1">
        <v>40780</v>
      </c>
      <c r="P2144">
        <v>2.4169999999999998</v>
      </c>
      <c r="Q2144">
        <v>0.51700000000000002</v>
      </c>
      <c r="R2144">
        <v>1.9</v>
      </c>
      <c r="T2144" t="s">
        <v>571</v>
      </c>
      <c r="U2144">
        <v>1346.2950000000001</v>
      </c>
      <c r="V2144">
        <v>11.4332447780713</v>
      </c>
      <c r="W2144">
        <v>14.247</v>
      </c>
      <c r="AB2144" s="1">
        <v>40745</v>
      </c>
      <c r="AC2144">
        <v>11.75</v>
      </c>
    </row>
    <row r="2145" spans="2:29" x14ac:dyDescent="0.45">
      <c r="B2145" s="1">
        <v>40702</v>
      </c>
      <c r="C2145">
        <v>6.19</v>
      </c>
      <c r="E2145" s="1">
        <v>40770</v>
      </c>
      <c r="F2145">
        <v>112.855</v>
      </c>
      <c r="H2145" t="s">
        <v>644</v>
      </c>
      <c r="I2145">
        <v>2.1829999999999998</v>
      </c>
      <c r="J2145">
        <v>0.98947609032928496</v>
      </c>
      <c r="L2145" s="1">
        <v>40672</v>
      </c>
      <c r="M2145">
        <v>17.16</v>
      </c>
      <c r="O2145" s="1">
        <v>40779</v>
      </c>
      <c r="P2145">
        <v>2.4678</v>
      </c>
      <c r="Q2145">
        <v>0.52300000000000002</v>
      </c>
      <c r="R2145">
        <v>1.9448000000000001</v>
      </c>
      <c r="T2145" t="s">
        <v>570</v>
      </c>
      <c r="U2145">
        <v>1340.203</v>
      </c>
      <c r="V2145">
        <v>9.1107100249501798</v>
      </c>
      <c r="W2145">
        <v>15.334199999999999</v>
      </c>
      <c r="AB2145" s="1">
        <v>40744</v>
      </c>
      <c r="AC2145">
        <v>13.56</v>
      </c>
    </row>
    <row r="2146" spans="2:29" x14ac:dyDescent="0.45">
      <c r="B2146" s="1">
        <v>40701</v>
      </c>
      <c r="C2146">
        <v>6.2</v>
      </c>
      <c r="E2146" s="1">
        <v>40767</v>
      </c>
      <c r="F2146">
        <v>115.39</v>
      </c>
      <c r="H2146" t="s">
        <v>643</v>
      </c>
      <c r="I2146">
        <v>2.2789999999999999</v>
      </c>
      <c r="J2146">
        <v>0.94779912604587602</v>
      </c>
      <c r="L2146" s="1">
        <v>40669</v>
      </c>
      <c r="M2146">
        <v>18.399999999999999</v>
      </c>
      <c r="O2146" s="1">
        <v>40778</v>
      </c>
      <c r="P2146">
        <v>2.3088000000000002</v>
      </c>
      <c r="Q2146">
        <v>0.55159999999999998</v>
      </c>
      <c r="R2146">
        <v>1.7572000000000001</v>
      </c>
      <c r="T2146" t="s">
        <v>569</v>
      </c>
      <c r="U2146">
        <v>1335.1030000000001</v>
      </c>
      <c r="V2146">
        <v>5.3683959080895596</v>
      </c>
      <c r="W2146">
        <v>15.933299999999999</v>
      </c>
      <c r="AB2146" s="1">
        <v>40743</v>
      </c>
      <c r="AC2146">
        <v>14.94</v>
      </c>
    </row>
    <row r="2147" spans="2:29" x14ac:dyDescent="0.45">
      <c r="B2147" s="1">
        <v>40700</v>
      </c>
      <c r="C2147">
        <v>6.26</v>
      </c>
      <c r="E2147" s="1">
        <v>40766</v>
      </c>
      <c r="F2147">
        <v>114.05500000000001</v>
      </c>
      <c r="H2147" t="s">
        <v>642</v>
      </c>
      <c r="I2147">
        <v>2.3479999999999999</v>
      </c>
      <c r="J2147">
        <v>2.1204520587208102</v>
      </c>
      <c r="L2147" s="1">
        <v>40668</v>
      </c>
      <c r="M2147">
        <v>18.2</v>
      </c>
      <c r="O2147" s="1">
        <v>40777</v>
      </c>
      <c r="P2147">
        <v>2.2595000000000001</v>
      </c>
      <c r="Q2147">
        <v>0.52200000000000002</v>
      </c>
      <c r="R2147">
        <v>1.7375</v>
      </c>
      <c r="T2147" t="s">
        <v>568</v>
      </c>
      <c r="U2147">
        <v>1347.3230000000001</v>
      </c>
      <c r="V2147">
        <v>6.1411718326460702</v>
      </c>
      <c r="W2147">
        <v>13.975899999999999</v>
      </c>
      <c r="AB2147" s="1">
        <v>40742</v>
      </c>
      <c r="AC2147">
        <v>11.75</v>
      </c>
    </row>
    <row r="2148" spans="2:29" x14ac:dyDescent="0.45">
      <c r="B2148" s="1">
        <v>40697</v>
      </c>
      <c r="C2148">
        <v>6.14</v>
      </c>
      <c r="E2148" s="1">
        <v>40765</v>
      </c>
      <c r="F2148">
        <v>101.38</v>
      </c>
      <c r="H2148" t="s">
        <v>641</v>
      </c>
      <c r="I2148">
        <v>2.4489999999999998</v>
      </c>
      <c r="J2148">
        <v>2.3788730385065402</v>
      </c>
      <c r="L2148" s="1">
        <v>40667</v>
      </c>
      <c r="M2148">
        <v>17.079999999999998</v>
      </c>
      <c r="O2148" s="1">
        <v>40774</v>
      </c>
      <c r="P2148">
        <v>2.2012</v>
      </c>
      <c r="Q2148">
        <v>0.48199999999999998</v>
      </c>
      <c r="R2148">
        <v>1.7192000000000001</v>
      </c>
      <c r="T2148" t="s">
        <v>567</v>
      </c>
      <c r="U2148">
        <v>1356.6220000000001</v>
      </c>
      <c r="V2148">
        <v>5.2914323459597403</v>
      </c>
      <c r="W2148">
        <v>13.8163</v>
      </c>
      <c r="AB2148" s="1">
        <v>40739</v>
      </c>
      <c r="AC2148">
        <v>13.75</v>
      </c>
    </row>
    <row r="2149" spans="2:29" x14ac:dyDescent="0.45">
      <c r="B2149" s="1">
        <v>40696</v>
      </c>
      <c r="C2149">
        <v>6.23</v>
      </c>
      <c r="E2149" s="1">
        <v>40764</v>
      </c>
      <c r="F2149">
        <v>109</v>
      </c>
      <c r="H2149" t="s">
        <v>640</v>
      </c>
      <c r="I2149">
        <v>2.4182000000000001</v>
      </c>
      <c r="J2149">
        <v>2.4147716800282901</v>
      </c>
      <c r="L2149" s="1">
        <v>40666</v>
      </c>
      <c r="M2149">
        <v>16.7</v>
      </c>
      <c r="O2149" s="1">
        <v>40773</v>
      </c>
      <c r="P2149">
        <v>2.1829999999999998</v>
      </c>
      <c r="Q2149">
        <v>0.45700000000000002</v>
      </c>
      <c r="R2149">
        <v>1.726</v>
      </c>
      <c r="T2149" t="s">
        <v>566</v>
      </c>
      <c r="U2149">
        <v>1361.222</v>
      </c>
      <c r="V2149">
        <v>5.3578160634978804</v>
      </c>
      <c r="W2149">
        <v>13.1471</v>
      </c>
      <c r="AB2149" s="1">
        <v>40738</v>
      </c>
      <c r="AC2149">
        <v>13.75</v>
      </c>
    </row>
    <row r="2150" spans="2:29" x14ac:dyDescent="0.45">
      <c r="B2150" s="1">
        <v>40695</v>
      </c>
      <c r="C2150">
        <v>6.11</v>
      </c>
      <c r="E2150" s="1">
        <v>40763</v>
      </c>
      <c r="F2150">
        <v>114.355</v>
      </c>
      <c r="H2150" t="s">
        <v>639</v>
      </c>
      <c r="I2150">
        <v>2.4994999999999998</v>
      </c>
      <c r="J2150">
        <v>2.68626374666872</v>
      </c>
      <c r="L2150" s="1">
        <v>40665</v>
      </c>
      <c r="M2150">
        <v>15.99</v>
      </c>
      <c r="O2150" s="1">
        <v>40772</v>
      </c>
      <c r="P2150">
        <v>2.2789999999999999</v>
      </c>
      <c r="Q2150">
        <v>0.44490000000000002</v>
      </c>
      <c r="R2150">
        <v>1.8341000000000001</v>
      </c>
      <c r="T2150" t="s">
        <v>565</v>
      </c>
      <c r="U2150">
        <v>1363.6120000000001</v>
      </c>
      <c r="V2150">
        <v>4.7629813283797899</v>
      </c>
      <c r="W2150">
        <v>12.271599999999999</v>
      </c>
      <c r="AB2150" s="1">
        <v>40737</v>
      </c>
      <c r="AC2150">
        <v>15.25</v>
      </c>
    </row>
    <row r="2151" spans="2:29" x14ac:dyDescent="0.45">
      <c r="B2151" s="1">
        <v>40694</v>
      </c>
      <c r="C2151">
        <v>6.04</v>
      </c>
      <c r="E2151" s="1">
        <v>40760</v>
      </c>
      <c r="F2151">
        <v>105</v>
      </c>
      <c r="H2151" t="s">
        <v>638</v>
      </c>
      <c r="I2151">
        <v>2.3140000000000001</v>
      </c>
      <c r="J2151">
        <v>2.57266884771437</v>
      </c>
      <c r="L2151" s="1">
        <v>40662</v>
      </c>
      <c r="M2151">
        <v>14.75</v>
      </c>
      <c r="O2151" s="1">
        <v>40771</v>
      </c>
      <c r="P2151">
        <v>2.3479999999999999</v>
      </c>
      <c r="Q2151">
        <v>0.43459999999999999</v>
      </c>
      <c r="R2151">
        <v>1.9134</v>
      </c>
      <c r="T2151" t="s">
        <v>564</v>
      </c>
      <c r="U2151">
        <v>1360.481</v>
      </c>
      <c r="V2151">
        <v>7.2481429217797002</v>
      </c>
      <c r="W2151">
        <v>11.7346</v>
      </c>
      <c r="AB2151" s="1">
        <v>40736</v>
      </c>
      <c r="AC2151">
        <v>16.25</v>
      </c>
    </row>
    <row r="2152" spans="2:29" x14ac:dyDescent="0.45">
      <c r="B2152" s="1">
        <v>40690</v>
      </c>
      <c r="C2152">
        <v>5.99</v>
      </c>
      <c r="E2152" s="1">
        <v>40759</v>
      </c>
      <c r="F2152">
        <v>101</v>
      </c>
      <c r="H2152" t="s">
        <v>637</v>
      </c>
      <c r="I2152">
        <v>2.4670000000000001</v>
      </c>
      <c r="J2152">
        <v>2.6692070451727798</v>
      </c>
      <c r="L2152" s="1">
        <v>40661</v>
      </c>
      <c r="M2152">
        <v>14.62</v>
      </c>
      <c r="O2152" s="1">
        <v>40770</v>
      </c>
      <c r="P2152">
        <v>2.4489999999999998</v>
      </c>
      <c r="Q2152">
        <v>0.44790000000000002</v>
      </c>
      <c r="R2152">
        <v>2.0011000000000001</v>
      </c>
      <c r="T2152" t="s">
        <v>563</v>
      </c>
      <c r="U2152">
        <v>1355.6579999999999</v>
      </c>
      <c r="V2152">
        <v>7.2305993455276303</v>
      </c>
      <c r="W2152">
        <v>12.5648</v>
      </c>
      <c r="AB2152" s="1">
        <v>40735</v>
      </c>
      <c r="AC2152">
        <v>16.25</v>
      </c>
    </row>
    <row r="2153" spans="2:29" x14ac:dyDescent="0.45">
      <c r="B2153" s="1">
        <v>40689</v>
      </c>
      <c r="C2153">
        <v>5.84</v>
      </c>
      <c r="E2153" s="1">
        <v>40758</v>
      </c>
      <c r="F2153">
        <v>102.5</v>
      </c>
      <c r="H2153" t="s">
        <v>636</v>
      </c>
      <c r="I2153">
        <v>2.5529999999999999</v>
      </c>
      <c r="J2153">
        <v>2.7186578674044299</v>
      </c>
      <c r="L2153" s="1">
        <v>40660</v>
      </c>
      <c r="M2153">
        <v>15.35</v>
      </c>
      <c r="O2153" s="1">
        <v>40767</v>
      </c>
      <c r="P2153">
        <v>2.4182000000000001</v>
      </c>
      <c r="Q2153">
        <v>0.44669999999999999</v>
      </c>
      <c r="R2153">
        <v>1.9715</v>
      </c>
      <c r="T2153" t="s">
        <v>562</v>
      </c>
      <c r="U2153">
        <v>1347.24</v>
      </c>
      <c r="V2153">
        <v>10.239538844685599</v>
      </c>
      <c r="W2153">
        <v>12.5009</v>
      </c>
      <c r="AB2153" s="1">
        <v>40732</v>
      </c>
      <c r="AC2153">
        <v>14.25</v>
      </c>
    </row>
    <row r="2154" spans="2:29" x14ac:dyDescent="0.45">
      <c r="B2154" s="1">
        <v>40688</v>
      </c>
      <c r="C2154">
        <v>5.9</v>
      </c>
      <c r="E2154" s="1">
        <v>40757</v>
      </c>
      <c r="F2154">
        <v>102</v>
      </c>
      <c r="H2154" t="s">
        <v>635</v>
      </c>
      <c r="I2154">
        <v>2.73</v>
      </c>
      <c r="J2154">
        <v>2.5331331587581398</v>
      </c>
      <c r="L2154" s="1">
        <v>40659</v>
      </c>
      <c r="M2154">
        <v>15.62</v>
      </c>
      <c r="O2154" s="1">
        <v>40766</v>
      </c>
      <c r="P2154">
        <v>2.4994999999999998</v>
      </c>
      <c r="Q2154">
        <v>0.42799999999999999</v>
      </c>
      <c r="R2154">
        <v>2.0714999999999999</v>
      </c>
      <c r="T2154" t="s">
        <v>561</v>
      </c>
      <c r="U2154">
        <v>1335.248</v>
      </c>
      <c r="V2154">
        <v>9.8998760030186705</v>
      </c>
      <c r="W2154">
        <v>12.5998</v>
      </c>
      <c r="AB2154" s="1">
        <v>40731</v>
      </c>
      <c r="AC2154">
        <v>14</v>
      </c>
    </row>
    <row r="2155" spans="2:29" x14ac:dyDescent="0.45">
      <c r="B2155" s="1">
        <v>40687</v>
      </c>
      <c r="C2155">
        <v>5.93</v>
      </c>
      <c r="E2155" s="1">
        <v>40756</v>
      </c>
      <c r="F2155">
        <v>100</v>
      </c>
      <c r="H2155" t="s">
        <v>634</v>
      </c>
      <c r="I2155">
        <v>2.5590000000000002</v>
      </c>
      <c r="J2155">
        <v>1.30447828651917</v>
      </c>
      <c r="L2155" s="1">
        <v>40658</v>
      </c>
      <c r="M2155">
        <v>15.77</v>
      </c>
      <c r="O2155" s="1">
        <v>40765</v>
      </c>
      <c r="P2155">
        <v>2.3140000000000001</v>
      </c>
      <c r="Q2155">
        <v>0.432</v>
      </c>
      <c r="R2155">
        <v>1.8819999999999999</v>
      </c>
      <c r="T2155" t="s">
        <v>559</v>
      </c>
      <c r="U2155">
        <v>1337.385</v>
      </c>
      <c r="V2155">
        <v>16.626406760678801</v>
      </c>
      <c r="W2155">
        <v>11.6151</v>
      </c>
      <c r="AB2155" s="1">
        <v>40730</v>
      </c>
      <c r="AC2155">
        <v>13.69</v>
      </c>
    </row>
    <row r="2156" spans="2:29" x14ac:dyDescent="0.45">
      <c r="B2156" s="1">
        <v>40686</v>
      </c>
      <c r="C2156">
        <v>6.03</v>
      </c>
      <c r="E2156" s="1">
        <v>40753</v>
      </c>
      <c r="F2156">
        <v>103</v>
      </c>
      <c r="H2156" t="s">
        <v>633</v>
      </c>
      <c r="I2156">
        <v>2.7404999999999999</v>
      </c>
      <c r="J2156">
        <v>1.0283231982212599</v>
      </c>
      <c r="L2156" s="1">
        <v>40654</v>
      </c>
      <c r="M2156">
        <v>14.69</v>
      </c>
      <c r="O2156" s="1">
        <v>40764</v>
      </c>
      <c r="P2156">
        <v>2.4670000000000001</v>
      </c>
      <c r="Q2156">
        <v>0.45200000000000001</v>
      </c>
      <c r="R2156">
        <v>2.0150000000000001</v>
      </c>
      <c r="T2156" t="s">
        <v>558</v>
      </c>
      <c r="U2156">
        <v>1330.3579999999999</v>
      </c>
      <c r="V2156">
        <v>16.525394513186399</v>
      </c>
      <c r="W2156">
        <v>12.167199999999999</v>
      </c>
      <c r="AB2156" s="1">
        <v>40729</v>
      </c>
      <c r="AC2156">
        <v>13</v>
      </c>
    </row>
    <row r="2157" spans="2:29" x14ac:dyDescent="0.45">
      <c r="B2157" s="1">
        <v>40683</v>
      </c>
      <c r="C2157">
        <v>6</v>
      </c>
      <c r="E2157" s="1">
        <v>40752</v>
      </c>
      <c r="F2157">
        <v>103</v>
      </c>
      <c r="H2157" t="s">
        <v>632</v>
      </c>
      <c r="I2157">
        <v>2.7347999999999999</v>
      </c>
      <c r="J2157">
        <v>0.83398552145705995</v>
      </c>
      <c r="L2157" s="1">
        <v>40653</v>
      </c>
      <c r="M2157">
        <v>15.07</v>
      </c>
      <c r="O2157" s="1">
        <v>40763</v>
      </c>
      <c r="P2157">
        <v>2.5529999999999999</v>
      </c>
      <c r="Q2157">
        <v>0.55000000000000004</v>
      </c>
      <c r="R2157">
        <v>2.0030000000000001</v>
      </c>
      <c r="T2157" t="s">
        <v>557</v>
      </c>
      <c r="U2157">
        <v>1312.6220000000001</v>
      </c>
      <c r="V2157">
        <v>12.151174926831001</v>
      </c>
      <c r="W2157">
        <v>12.837400000000001</v>
      </c>
      <c r="AB2157" s="1">
        <v>40728</v>
      </c>
      <c r="AC2157">
        <v>11.75</v>
      </c>
    </row>
    <row r="2158" spans="2:29" x14ac:dyDescent="0.45">
      <c r="B2158" s="1">
        <v>40682</v>
      </c>
      <c r="C2158">
        <v>6.08</v>
      </c>
      <c r="E2158" s="1">
        <v>40751</v>
      </c>
      <c r="F2158">
        <v>104.5</v>
      </c>
      <c r="H2158" t="s">
        <v>631</v>
      </c>
      <c r="I2158">
        <v>2.8620000000000001</v>
      </c>
      <c r="J2158">
        <v>1.0616141483608801</v>
      </c>
      <c r="L2158" s="1">
        <v>40652</v>
      </c>
      <c r="M2158">
        <v>15.83</v>
      </c>
      <c r="O2158" s="1">
        <v>40760</v>
      </c>
      <c r="P2158">
        <v>2.73</v>
      </c>
      <c r="Q2158">
        <v>0.53800000000000003</v>
      </c>
      <c r="R2158">
        <v>2.1920000000000002</v>
      </c>
      <c r="T2158" t="s">
        <v>556</v>
      </c>
      <c r="U2158">
        <v>1305.136</v>
      </c>
      <c r="V2158">
        <v>10.4620760845741</v>
      </c>
      <c r="W2158">
        <v>13.9444</v>
      </c>
      <c r="AB2158" s="1">
        <v>40725</v>
      </c>
      <c r="AC2158">
        <v>12</v>
      </c>
    </row>
    <row r="2159" spans="2:29" x14ac:dyDescent="0.45">
      <c r="B2159" s="1">
        <v>40681</v>
      </c>
      <c r="C2159">
        <v>5.95</v>
      </c>
      <c r="E2159" s="1">
        <v>40750</v>
      </c>
      <c r="F2159">
        <v>103.645</v>
      </c>
      <c r="H2159" t="s">
        <v>630</v>
      </c>
      <c r="I2159">
        <v>2.9249999999999998</v>
      </c>
      <c r="J2159">
        <v>1.04714752223998</v>
      </c>
      <c r="L2159" s="1">
        <v>40651</v>
      </c>
      <c r="M2159">
        <v>16.96</v>
      </c>
      <c r="O2159" s="1">
        <v>40759</v>
      </c>
      <c r="P2159">
        <v>2.5590000000000002</v>
      </c>
      <c r="Q2159">
        <v>0.51700000000000002</v>
      </c>
      <c r="R2159">
        <v>2.0419999999999998</v>
      </c>
      <c r="T2159" t="s">
        <v>555</v>
      </c>
      <c r="U2159">
        <v>1319.6780000000001</v>
      </c>
      <c r="V2159">
        <v>7.9564666861441298</v>
      </c>
      <c r="W2159">
        <v>13.3469</v>
      </c>
      <c r="AB2159" s="1">
        <v>40724</v>
      </c>
      <c r="AC2159">
        <v>11.94</v>
      </c>
    </row>
    <row r="2160" spans="2:29" x14ac:dyDescent="0.45">
      <c r="B2160" s="1">
        <v>40680</v>
      </c>
      <c r="C2160">
        <v>6.05</v>
      </c>
      <c r="E2160" s="1">
        <v>40749</v>
      </c>
      <c r="F2160">
        <v>104.43</v>
      </c>
      <c r="H2160" t="s">
        <v>629</v>
      </c>
      <c r="I2160">
        <v>3.0535000000000001</v>
      </c>
      <c r="J2160">
        <v>0.57655515781232403</v>
      </c>
      <c r="L2160" s="1">
        <v>40648</v>
      </c>
      <c r="M2160">
        <v>15.32</v>
      </c>
      <c r="O2160" s="1">
        <v>40758</v>
      </c>
      <c r="P2160">
        <v>2.7404999999999999</v>
      </c>
      <c r="Q2160">
        <v>0.58250000000000002</v>
      </c>
      <c r="R2160">
        <v>2.1579999999999999</v>
      </c>
      <c r="T2160" t="s">
        <v>554</v>
      </c>
      <c r="U2160">
        <v>1314.52</v>
      </c>
      <c r="V2160">
        <v>6.0428836957694996</v>
      </c>
      <c r="W2160">
        <v>13.9975</v>
      </c>
      <c r="AB2160" s="1">
        <v>40723</v>
      </c>
      <c r="AC2160">
        <v>11.5</v>
      </c>
    </row>
    <row r="2161" spans="2:29" x14ac:dyDescent="0.45">
      <c r="B2161" s="1">
        <v>40679</v>
      </c>
      <c r="C2161">
        <v>6.13</v>
      </c>
      <c r="E2161" s="1">
        <v>40746</v>
      </c>
      <c r="F2161">
        <v>101</v>
      </c>
      <c r="H2161" t="s">
        <v>628</v>
      </c>
      <c r="I2161">
        <v>3.0762999999999998</v>
      </c>
      <c r="J2161">
        <v>0.81874162591137101</v>
      </c>
      <c r="L2161" s="1">
        <v>40647</v>
      </c>
      <c r="M2161">
        <v>16.27</v>
      </c>
      <c r="O2161" s="1">
        <v>40757</v>
      </c>
      <c r="P2161">
        <v>2.7347999999999999</v>
      </c>
      <c r="Q2161">
        <v>0.57550000000000001</v>
      </c>
      <c r="R2161">
        <v>2.1593</v>
      </c>
      <c r="T2161" t="s">
        <v>553</v>
      </c>
      <c r="U2161">
        <v>1314.414</v>
      </c>
      <c r="V2161">
        <v>5.3400303152961497</v>
      </c>
      <c r="W2161">
        <v>14.737</v>
      </c>
      <c r="AB2161" s="1">
        <v>40722</v>
      </c>
      <c r="AC2161">
        <v>11.88</v>
      </c>
    </row>
    <row r="2162" spans="2:29" x14ac:dyDescent="0.45">
      <c r="B2162" s="1">
        <v>40676</v>
      </c>
      <c r="C2162">
        <v>6.21</v>
      </c>
      <c r="E2162" s="1">
        <v>40745</v>
      </c>
      <c r="F2162">
        <v>104.315</v>
      </c>
      <c r="H2162" t="s">
        <v>627</v>
      </c>
      <c r="I2162">
        <v>3.0489999999999999</v>
      </c>
      <c r="J2162">
        <v>1.0368572306092401</v>
      </c>
      <c r="L2162" s="1">
        <v>40646</v>
      </c>
      <c r="M2162">
        <v>16.920000000000002</v>
      </c>
      <c r="O2162" s="1">
        <v>40756</v>
      </c>
      <c r="P2162">
        <v>2.8620000000000001</v>
      </c>
      <c r="Q2162">
        <v>0.58799999999999997</v>
      </c>
      <c r="R2162">
        <v>2.274</v>
      </c>
      <c r="T2162" t="s">
        <v>552</v>
      </c>
      <c r="U2162">
        <v>1314.1579999999999</v>
      </c>
      <c r="V2162">
        <v>4.3729675576690896</v>
      </c>
      <c r="W2162">
        <v>15.513999999999999</v>
      </c>
      <c r="AB2162" s="1">
        <v>40721</v>
      </c>
      <c r="AC2162">
        <v>13.06</v>
      </c>
    </row>
    <row r="2163" spans="2:29" x14ac:dyDescent="0.45">
      <c r="B2163" s="1">
        <v>40675</v>
      </c>
      <c r="C2163">
        <v>6.24</v>
      </c>
      <c r="E2163" s="1">
        <v>40744</v>
      </c>
      <c r="F2163">
        <v>104.91</v>
      </c>
      <c r="H2163" t="s">
        <v>626</v>
      </c>
      <c r="I2163">
        <v>3.09</v>
      </c>
      <c r="J2163">
        <v>0.97471106830007104</v>
      </c>
      <c r="L2163" s="1">
        <v>40645</v>
      </c>
      <c r="M2163">
        <v>17.09</v>
      </c>
      <c r="O2163" s="1">
        <v>40753</v>
      </c>
      <c r="P2163">
        <v>2.9249999999999998</v>
      </c>
      <c r="Q2163">
        <v>0.59</v>
      </c>
      <c r="R2163">
        <v>2.335</v>
      </c>
      <c r="T2163" t="s">
        <v>551</v>
      </c>
      <c r="U2163">
        <v>1324.4559999999999</v>
      </c>
      <c r="V2163">
        <v>4.3195656394727999</v>
      </c>
      <c r="W2163">
        <v>15.076000000000001</v>
      </c>
      <c r="AB2163" s="1">
        <v>40718</v>
      </c>
      <c r="AC2163">
        <v>14.5</v>
      </c>
    </row>
    <row r="2164" spans="2:29" x14ac:dyDescent="0.45">
      <c r="B2164" s="1">
        <v>40674</v>
      </c>
      <c r="C2164">
        <v>6.36</v>
      </c>
      <c r="E2164" s="1">
        <v>40743</v>
      </c>
      <c r="F2164">
        <v>107</v>
      </c>
      <c r="H2164" t="s">
        <v>625</v>
      </c>
      <c r="I2164">
        <v>3.06</v>
      </c>
      <c r="J2164">
        <v>0.98119145260579199</v>
      </c>
      <c r="L2164" s="1">
        <v>40644</v>
      </c>
      <c r="M2164">
        <v>16.59</v>
      </c>
      <c r="O2164" s="1">
        <v>40752</v>
      </c>
      <c r="P2164">
        <v>3.0535000000000001</v>
      </c>
      <c r="Q2164">
        <v>0.63549999999999995</v>
      </c>
      <c r="R2164">
        <v>2.4180000000000001</v>
      </c>
      <c r="T2164" t="s">
        <v>550</v>
      </c>
      <c r="U2164">
        <v>1328.1669999999999</v>
      </c>
      <c r="V2164">
        <v>4.17135399987884</v>
      </c>
      <c r="W2164">
        <v>15.2837</v>
      </c>
      <c r="AB2164" s="1">
        <v>40717</v>
      </c>
      <c r="AC2164">
        <v>12.75</v>
      </c>
    </row>
    <row r="2165" spans="2:29" x14ac:dyDescent="0.45">
      <c r="B2165" s="1">
        <v>40673</v>
      </c>
      <c r="C2165">
        <v>6.15</v>
      </c>
      <c r="E2165" s="1">
        <v>40742</v>
      </c>
      <c r="F2165">
        <v>107.06</v>
      </c>
      <c r="H2165" t="s">
        <v>624</v>
      </c>
      <c r="I2165">
        <v>3.1320000000000001</v>
      </c>
      <c r="J2165">
        <v>0.59183049375081198</v>
      </c>
      <c r="L2165" s="1">
        <v>40641</v>
      </c>
      <c r="M2165">
        <v>17.87</v>
      </c>
      <c r="O2165" s="1">
        <v>40751</v>
      </c>
      <c r="P2165">
        <v>3.0762999999999998</v>
      </c>
      <c r="Q2165">
        <v>0.64300000000000002</v>
      </c>
      <c r="R2165">
        <v>2.4333</v>
      </c>
      <c r="T2165" t="s">
        <v>549</v>
      </c>
      <c r="U2165">
        <v>1333.509</v>
      </c>
      <c r="V2165">
        <v>2.4708116643231799</v>
      </c>
      <c r="W2165">
        <v>14.806699999999999</v>
      </c>
      <c r="AB2165" s="1">
        <v>40716</v>
      </c>
      <c r="AC2165">
        <v>11.63</v>
      </c>
    </row>
    <row r="2166" spans="2:29" x14ac:dyDescent="0.45">
      <c r="B2166" s="1">
        <v>40672</v>
      </c>
      <c r="C2166">
        <v>6.42</v>
      </c>
      <c r="E2166" s="1">
        <v>40739</v>
      </c>
      <c r="F2166">
        <v>105.94</v>
      </c>
      <c r="H2166" t="s">
        <v>623</v>
      </c>
      <c r="I2166">
        <v>3.0634999999999999</v>
      </c>
      <c r="J2166">
        <v>0.54172832982347097</v>
      </c>
      <c r="L2166" s="1">
        <v>40640</v>
      </c>
      <c r="M2166">
        <v>17.11</v>
      </c>
      <c r="O2166" s="1">
        <v>40750</v>
      </c>
      <c r="P2166">
        <v>3.0489999999999999</v>
      </c>
      <c r="Q2166">
        <v>0.621</v>
      </c>
      <c r="R2166">
        <v>2.4279999999999999</v>
      </c>
      <c r="T2166" t="s">
        <v>548</v>
      </c>
      <c r="U2166">
        <v>1335.54</v>
      </c>
      <c r="V2166">
        <v>3.73892831035519</v>
      </c>
      <c r="W2166">
        <v>14.482100000000001</v>
      </c>
      <c r="AB2166" s="1">
        <v>40715</v>
      </c>
      <c r="AC2166">
        <v>14.06</v>
      </c>
    </row>
    <row r="2167" spans="2:29" x14ac:dyDescent="0.45">
      <c r="B2167" s="1">
        <v>40669</v>
      </c>
      <c r="C2167">
        <v>6.45</v>
      </c>
      <c r="E2167" s="1">
        <v>40738</v>
      </c>
      <c r="F2167">
        <v>106.69</v>
      </c>
      <c r="H2167" t="s">
        <v>622</v>
      </c>
      <c r="I2167">
        <v>3.0310000000000001</v>
      </c>
      <c r="J2167">
        <v>0.70055097363908003</v>
      </c>
      <c r="L2167" s="1">
        <v>40639</v>
      </c>
      <c r="M2167">
        <v>16.899999999999999</v>
      </c>
      <c r="O2167" s="1">
        <v>40749</v>
      </c>
      <c r="P2167">
        <v>3.09</v>
      </c>
      <c r="Q2167">
        <v>0.63600000000000001</v>
      </c>
      <c r="R2167">
        <v>2.4540000000000002</v>
      </c>
      <c r="T2167" t="s">
        <v>547</v>
      </c>
      <c r="U2167">
        <v>1332.634</v>
      </c>
      <c r="V2167">
        <v>4.6885586079667396</v>
      </c>
      <c r="W2167">
        <v>13.888</v>
      </c>
      <c r="AB2167" s="1">
        <v>40714</v>
      </c>
      <c r="AC2167">
        <v>14.25</v>
      </c>
    </row>
    <row r="2168" spans="2:29" x14ac:dyDescent="0.45">
      <c r="B2168" s="1">
        <v>40668</v>
      </c>
      <c r="C2168">
        <v>6.27</v>
      </c>
      <c r="E2168" s="1">
        <v>40737</v>
      </c>
      <c r="F2168">
        <v>104.01</v>
      </c>
      <c r="H2168" t="s">
        <v>621</v>
      </c>
      <c r="I2168">
        <v>3.0459999999999998</v>
      </c>
      <c r="J2168">
        <v>0.68732816034263999</v>
      </c>
      <c r="L2168" s="1">
        <v>40638</v>
      </c>
      <c r="M2168">
        <v>17.25</v>
      </c>
      <c r="O2168" s="1">
        <v>40746</v>
      </c>
      <c r="P2168">
        <v>3.06</v>
      </c>
      <c r="Q2168">
        <v>0.61919999999999997</v>
      </c>
      <c r="R2168">
        <v>2.4407999999999999</v>
      </c>
      <c r="T2168" t="s">
        <v>546</v>
      </c>
      <c r="U2168">
        <v>1332.874</v>
      </c>
      <c r="V2168">
        <v>6.36516467240906</v>
      </c>
      <c r="W2168">
        <v>14.5037</v>
      </c>
      <c r="AB2168" s="1">
        <v>40711</v>
      </c>
      <c r="AC2168">
        <v>14.63</v>
      </c>
    </row>
    <row r="2169" spans="2:29" x14ac:dyDescent="0.45">
      <c r="B2169" s="1">
        <v>40667</v>
      </c>
      <c r="C2169">
        <v>6.17</v>
      </c>
      <c r="E2169" s="1">
        <v>40736</v>
      </c>
      <c r="F2169">
        <v>105.37</v>
      </c>
      <c r="H2169" t="s">
        <v>620</v>
      </c>
      <c r="I2169">
        <v>3.044</v>
      </c>
      <c r="J2169">
        <v>0.767384084623424</v>
      </c>
      <c r="L2169" s="1">
        <v>40637</v>
      </c>
      <c r="M2169">
        <v>17.5</v>
      </c>
      <c r="O2169" s="1">
        <v>40745</v>
      </c>
      <c r="P2169">
        <v>3.1320000000000001</v>
      </c>
      <c r="Q2169">
        <v>0.65900000000000003</v>
      </c>
      <c r="R2169">
        <v>2.4729999999999999</v>
      </c>
      <c r="T2169" t="s">
        <v>545</v>
      </c>
      <c r="U2169">
        <v>1332.413</v>
      </c>
      <c r="V2169">
        <v>6.6523949015784902</v>
      </c>
      <c r="W2169">
        <v>14.468</v>
      </c>
      <c r="AB2169" s="1">
        <v>40710</v>
      </c>
      <c r="AC2169">
        <v>15.69</v>
      </c>
    </row>
    <row r="2170" spans="2:29" x14ac:dyDescent="0.45">
      <c r="B2170" s="1">
        <v>40666</v>
      </c>
      <c r="C2170">
        <v>6.17</v>
      </c>
      <c r="E2170" s="1">
        <v>40735</v>
      </c>
      <c r="F2170">
        <v>103.53</v>
      </c>
      <c r="H2170" t="s">
        <v>619</v>
      </c>
      <c r="I2170">
        <v>3.0920000000000001</v>
      </c>
      <c r="J2170">
        <v>0.986674549518058</v>
      </c>
      <c r="L2170" s="1">
        <v>40634</v>
      </c>
      <c r="M2170">
        <v>17.399999999999999</v>
      </c>
      <c r="O2170" s="1">
        <v>40744</v>
      </c>
      <c r="P2170">
        <v>3.0634999999999999</v>
      </c>
      <c r="Q2170">
        <v>0.65549999999999997</v>
      </c>
      <c r="R2170">
        <v>2.4079999999999999</v>
      </c>
      <c r="T2170" t="s">
        <v>544</v>
      </c>
      <c r="U2170">
        <v>1325.827</v>
      </c>
      <c r="V2170">
        <v>8.5336373612238408</v>
      </c>
      <c r="W2170">
        <v>14.508800000000001</v>
      </c>
      <c r="AB2170" s="1">
        <v>40709</v>
      </c>
      <c r="AC2170">
        <v>13</v>
      </c>
    </row>
    <row r="2171" spans="2:29" x14ac:dyDescent="0.45">
      <c r="B2171" s="1">
        <v>40665</v>
      </c>
      <c r="C2171">
        <v>6.18</v>
      </c>
      <c r="E2171" s="1">
        <v>40732</v>
      </c>
      <c r="F2171">
        <v>100</v>
      </c>
      <c r="H2171" t="s">
        <v>618</v>
      </c>
      <c r="I2171">
        <v>3.036</v>
      </c>
      <c r="J2171">
        <v>0.76191648711215698</v>
      </c>
      <c r="L2171" s="1">
        <v>40633</v>
      </c>
      <c r="M2171">
        <v>17.739999999999998</v>
      </c>
      <c r="O2171" s="1">
        <v>40743</v>
      </c>
      <c r="P2171">
        <v>3.0310000000000001</v>
      </c>
      <c r="Q2171">
        <v>0.65549999999999997</v>
      </c>
      <c r="R2171">
        <v>2.3755000000000002</v>
      </c>
      <c r="T2171" t="s">
        <v>543</v>
      </c>
      <c r="U2171">
        <v>1328.26</v>
      </c>
      <c r="V2171">
        <v>7.3108691308317599</v>
      </c>
      <c r="W2171">
        <v>14.729200000000001</v>
      </c>
      <c r="AB2171" s="1">
        <v>40708</v>
      </c>
      <c r="AC2171">
        <v>10.5</v>
      </c>
    </row>
    <row r="2172" spans="2:29" x14ac:dyDescent="0.45">
      <c r="B2172" s="1">
        <v>40662</v>
      </c>
      <c r="C2172">
        <v>6.1</v>
      </c>
      <c r="E2172" s="1">
        <v>40731</v>
      </c>
      <c r="F2172">
        <v>106.58499999999999</v>
      </c>
      <c r="H2172" t="s">
        <v>617</v>
      </c>
      <c r="I2172">
        <v>3.04</v>
      </c>
      <c r="J2172">
        <v>1.0133981119645601</v>
      </c>
      <c r="L2172" s="1">
        <v>40632</v>
      </c>
      <c r="M2172">
        <v>17.71</v>
      </c>
      <c r="O2172" s="1">
        <v>40742</v>
      </c>
      <c r="P2172">
        <v>3.0459999999999998</v>
      </c>
      <c r="Q2172">
        <v>0.65649999999999997</v>
      </c>
      <c r="R2172">
        <v>2.3895</v>
      </c>
      <c r="T2172" t="s">
        <v>542</v>
      </c>
      <c r="U2172">
        <v>1319.443</v>
      </c>
      <c r="V2172">
        <v>8.5021142893930008</v>
      </c>
      <c r="W2172">
        <v>15.3986</v>
      </c>
      <c r="AB2172" s="1">
        <v>40707</v>
      </c>
      <c r="AC2172">
        <v>10.75</v>
      </c>
    </row>
    <row r="2173" spans="2:29" x14ac:dyDescent="0.45">
      <c r="B2173" s="1">
        <v>40661</v>
      </c>
      <c r="C2173">
        <v>6.21</v>
      </c>
      <c r="E2173" s="1">
        <v>40730</v>
      </c>
      <c r="F2173">
        <v>105.24</v>
      </c>
      <c r="H2173" t="s">
        <v>616</v>
      </c>
      <c r="I2173">
        <v>3.081</v>
      </c>
      <c r="J2173">
        <v>1.0847745080583899</v>
      </c>
      <c r="L2173" s="1">
        <v>40631</v>
      </c>
      <c r="M2173">
        <v>18.16</v>
      </c>
      <c r="O2173" s="1">
        <v>40739</v>
      </c>
      <c r="P2173">
        <v>3.044</v>
      </c>
      <c r="Q2173">
        <v>0.65100000000000002</v>
      </c>
      <c r="R2173">
        <v>2.3929999999999998</v>
      </c>
      <c r="T2173" t="s">
        <v>541</v>
      </c>
      <c r="U2173">
        <v>1310.193</v>
      </c>
      <c r="V2173">
        <v>7.93479566987663</v>
      </c>
      <c r="W2173">
        <v>15.616899999999999</v>
      </c>
      <c r="AB2173" s="1">
        <v>40704</v>
      </c>
      <c r="AC2173">
        <v>10.69</v>
      </c>
    </row>
    <row r="2174" spans="2:29" x14ac:dyDescent="0.45">
      <c r="B2174" s="1">
        <v>40660</v>
      </c>
      <c r="C2174">
        <v>6.44</v>
      </c>
      <c r="E2174" s="1">
        <v>40729</v>
      </c>
      <c r="F2174">
        <v>103.87</v>
      </c>
      <c r="H2174" t="s">
        <v>615</v>
      </c>
      <c r="I2174">
        <v>3.17</v>
      </c>
      <c r="J2174">
        <v>0.980439051309836</v>
      </c>
      <c r="L2174" s="1">
        <v>40630</v>
      </c>
      <c r="M2174">
        <v>19.440000000000001</v>
      </c>
      <c r="O2174" s="1">
        <v>40738</v>
      </c>
      <c r="P2174">
        <v>3.0920000000000001</v>
      </c>
      <c r="Q2174">
        <v>0.63649999999999995</v>
      </c>
      <c r="R2174">
        <v>2.4554999999999998</v>
      </c>
      <c r="T2174" t="s">
        <v>540</v>
      </c>
      <c r="U2174">
        <v>1313.8019999999999</v>
      </c>
      <c r="V2174">
        <v>8.4657216626834408</v>
      </c>
      <c r="W2174">
        <v>15.251799999999999</v>
      </c>
      <c r="AB2174" s="1">
        <v>40703</v>
      </c>
      <c r="AC2174">
        <v>10.5</v>
      </c>
    </row>
    <row r="2175" spans="2:29" x14ac:dyDescent="0.45">
      <c r="B2175" s="1">
        <v>40659</v>
      </c>
      <c r="C2175">
        <v>6.54</v>
      </c>
      <c r="E2175" s="1">
        <v>40728</v>
      </c>
      <c r="F2175">
        <v>104.31</v>
      </c>
      <c r="H2175" t="s">
        <v>614</v>
      </c>
      <c r="I2175">
        <v>3.2786</v>
      </c>
      <c r="J2175">
        <v>0.54624756292362397</v>
      </c>
      <c r="L2175" s="1">
        <v>40627</v>
      </c>
      <c r="M2175">
        <v>17.91</v>
      </c>
      <c r="O2175" s="1">
        <v>40737</v>
      </c>
      <c r="P2175">
        <v>3.036</v>
      </c>
      <c r="Q2175">
        <v>0.63600000000000001</v>
      </c>
      <c r="R2175">
        <v>2.4</v>
      </c>
      <c r="T2175" t="s">
        <v>539</v>
      </c>
      <c r="U2175">
        <v>1309.6610000000001</v>
      </c>
      <c r="V2175">
        <v>12.8525960500842</v>
      </c>
      <c r="W2175">
        <v>15.2049</v>
      </c>
      <c r="AB2175" s="1">
        <v>40702</v>
      </c>
      <c r="AC2175">
        <v>11.75</v>
      </c>
    </row>
    <row r="2176" spans="2:29" x14ac:dyDescent="0.45">
      <c r="B2176" s="1">
        <v>40658</v>
      </c>
      <c r="C2176">
        <v>6.53</v>
      </c>
      <c r="E2176" s="1">
        <v>40725</v>
      </c>
      <c r="F2176">
        <v>104</v>
      </c>
      <c r="H2176" t="s">
        <v>613</v>
      </c>
      <c r="I2176">
        <v>3.246</v>
      </c>
      <c r="J2176">
        <v>0.495484611264567</v>
      </c>
      <c r="L2176" s="1">
        <v>40626</v>
      </c>
      <c r="M2176">
        <v>18</v>
      </c>
      <c r="O2176" s="1">
        <v>40736</v>
      </c>
      <c r="P2176">
        <v>3.04</v>
      </c>
      <c r="Q2176">
        <v>0.65500000000000003</v>
      </c>
      <c r="R2176">
        <v>2.3849999999999998</v>
      </c>
      <c r="T2176" t="s">
        <v>538</v>
      </c>
      <c r="U2176">
        <v>1297.5429999999999</v>
      </c>
      <c r="V2176">
        <v>12.3228529401514</v>
      </c>
      <c r="W2176">
        <v>15.978</v>
      </c>
      <c r="AB2176" s="1">
        <v>40701</v>
      </c>
      <c r="AC2176">
        <v>12.38</v>
      </c>
    </row>
    <row r="2177" spans="2:29" x14ac:dyDescent="0.45">
      <c r="B2177" s="1">
        <v>40654</v>
      </c>
      <c r="C2177">
        <v>6.45</v>
      </c>
      <c r="E2177" s="1">
        <v>40724</v>
      </c>
      <c r="F2177">
        <v>104.855</v>
      </c>
      <c r="H2177" t="s">
        <v>612</v>
      </c>
      <c r="I2177">
        <v>3.2509999999999999</v>
      </c>
      <c r="J2177">
        <v>0.69914233171794105</v>
      </c>
      <c r="L2177" s="1">
        <v>40625</v>
      </c>
      <c r="M2177">
        <v>19.170000000000002</v>
      </c>
      <c r="O2177" s="1">
        <v>40735</v>
      </c>
      <c r="P2177">
        <v>3.081</v>
      </c>
      <c r="Q2177">
        <v>0.64400000000000002</v>
      </c>
      <c r="R2177">
        <v>2.4369999999999998</v>
      </c>
      <c r="T2177" t="s">
        <v>537</v>
      </c>
      <c r="U2177">
        <v>1293.769</v>
      </c>
      <c r="V2177">
        <v>13.823534532242901</v>
      </c>
      <c r="W2177">
        <v>17.2104</v>
      </c>
      <c r="AB2177" s="1">
        <v>40700</v>
      </c>
      <c r="AC2177">
        <v>12.81</v>
      </c>
    </row>
    <row r="2178" spans="2:29" x14ac:dyDescent="0.45">
      <c r="B2178" s="1">
        <v>40653</v>
      </c>
      <c r="C2178">
        <v>6.58</v>
      </c>
      <c r="E2178" s="1">
        <v>40723</v>
      </c>
      <c r="F2178">
        <v>103</v>
      </c>
      <c r="H2178" t="s">
        <v>611</v>
      </c>
      <c r="I2178">
        <v>3.3010000000000002</v>
      </c>
      <c r="J2178">
        <v>0.55484795214544402</v>
      </c>
      <c r="L2178" s="1">
        <v>40624</v>
      </c>
      <c r="M2178">
        <v>20.21</v>
      </c>
      <c r="O2178" s="1">
        <v>40732</v>
      </c>
      <c r="P2178">
        <v>3.17</v>
      </c>
      <c r="Q2178">
        <v>0.63849999999999996</v>
      </c>
      <c r="R2178">
        <v>2.5314999999999999</v>
      </c>
      <c r="T2178" t="s">
        <v>536</v>
      </c>
      <c r="U2178">
        <v>1298.383</v>
      </c>
      <c r="V2178">
        <v>25.730135850503299</v>
      </c>
      <c r="W2178">
        <v>17.4923</v>
      </c>
      <c r="AB2178" s="1">
        <v>40697</v>
      </c>
      <c r="AC2178">
        <v>12.38</v>
      </c>
    </row>
    <row r="2179" spans="2:29" x14ac:dyDescent="0.45">
      <c r="B2179" s="1">
        <v>40652</v>
      </c>
      <c r="C2179">
        <v>6.59</v>
      </c>
      <c r="E2179" s="1">
        <v>40722</v>
      </c>
      <c r="F2179">
        <v>104.405</v>
      </c>
      <c r="H2179" t="s">
        <v>610</v>
      </c>
      <c r="I2179">
        <v>3.3029999999999999</v>
      </c>
      <c r="J2179">
        <v>0.46128704006651899</v>
      </c>
      <c r="L2179" s="1">
        <v>40623</v>
      </c>
      <c r="M2179">
        <v>20.61</v>
      </c>
      <c r="O2179" s="1">
        <v>40731</v>
      </c>
      <c r="P2179">
        <v>3.2786</v>
      </c>
      <c r="Q2179">
        <v>0.71099999999999997</v>
      </c>
      <c r="R2179">
        <v>2.5676000000000001</v>
      </c>
      <c r="T2179" t="s">
        <v>535</v>
      </c>
      <c r="U2179">
        <v>1279.2049999999999</v>
      </c>
      <c r="V2179">
        <v>24.019322391780101</v>
      </c>
      <c r="W2179">
        <v>20.265000000000001</v>
      </c>
      <c r="AB2179" s="1">
        <v>40696</v>
      </c>
      <c r="AC2179">
        <v>11.94</v>
      </c>
    </row>
    <row r="2180" spans="2:29" x14ac:dyDescent="0.45">
      <c r="B2180" s="1">
        <v>40651</v>
      </c>
      <c r="C2180">
        <v>6.84</v>
      </c>
      <c r="E2180" s="1">
        <v>40721</v>
      </c>
      <c r="F2180">
        <v>101.41500000000001</v>
      </c>
      <c r="H2180" t="s">
        <v>609</v>
      </c>
      <c r="I2180">
        <v>3.2789999999999999</v>
      </c>
      <c r="J2180">
        <v>0.29555368942601801</v>
      </c>
      <c r="L2180" s="1">
        <v>40620</v>
      </c>
      <c r="M2180">
        <v>24.44</v>
      </c>
      <c r="O2180" s="1">
        <v>40730</v>
      </c>
      <c r="P2180">
        <v>3.246</v>
      </c>
      <c r="Q2180">
        <v>0.67959999999999998</v>
      </c>
      <c r="R2180">
        <v>2.5663999999999998</v>
      </c>
      <c r="T2180" t="s">
        <v>534</v>
      </c>
      <c r="U2180">
        <v>1273.7149999999999</v>
      </c>
      <c r="V2180">
        <v>22.5734174830095</v>
      </c>
      <c r="W2180">
        <v>22.0168</v>
      </c>
      <c r="AB2180" s="1">
        <v>40695</v>
      </c>
      <c r="AC2180">
        <v>11.31</v>
      </c>
    </row>
    <row r="2181" spans="2:29" x14ac:dyDescent="0.45">
      <c r="B2181" s="1">
        <v>40648</v>
      </c>
      <c r="C2181">
        <v>6.67</v>
      </c>
      <c r="E2181" s="1">
        <v>40718</v>
      </c>
      <c r="F2181">
        <v>99.555000000000007</v>
      </c>
      <c r="H2181" t="s">
        <v>608</v>
      </c>
      <c r="I2181">
        <v>3.2269999999999999</v>
      </c>
      <c r="J2181">
        <v>0.86271381890713394</v>
      </c>
      <c r="L2181" s="1">
        <v>40619</v>
      </c>
      <c r="M2181">
        <v>26.37</v>
      </c>
      <c r="O2181" s="1">
        <v>40729</v>
      </c>
      <c r="P2181">
        <v>3.2509999999999999</v>
      </c>
      <c r="Q2181">
        <v>0.68</v>
      </c>
      <c r="R2181">
        <v>2.5710000000000002</v>
      </c>
      <c r="T2181" t="s">
        <v>533</v>
      </c>
      <c r="U2181">
        <v>1256.876</v>
      </c>
      <c r="V2181">
        <v>18.071258511913001</v>
      </c>
      <c r="W2181">
        <v>24.068200000000001</v>
      </c>
      <c r="AB2181" s="1">
        <v>40694</v>
      </c>
      <c r="AC2181">
        <v>10.06</v>
      </c>
    </row>
    <row r="2182" spans="2:29" x14ac:dyDescent="0.45">
      <c r="B2182" s="1">
        <v>40647</v>
      </c>
      <c r="C2182">
        <v>6.72</v>
      </c>
      <c r="E2182" s="1">
        <v>40717</v>
      </c>
      <c r="F2182">
        <v>99.4</v>
      </c>
      <c r="H2182" t="s">
        <v>607</v>
      </c>
      <c r="I2182">
        <v>3.1495000000000002</v>
      </c>
      <c r="J2182">
        <v>1.1198430544798099</v>
      </c>
      <c r="L2182" s="1">
        <v>40618</v>
      </c>
      <c r="M2182">
        <v>29.4</v>
      </c>
      <c r="O2182" s="1">
        <v>40728</v>
      </c>
      <c r="P2182">
        <v>3.3010000000000002</v>
      </c>
      <c r="Q2182">
        <v>0.70850000000000002</v>
      </c>
      <c r="R2182">
        <v>2.5924999999999998</v>
      </c>
      <c r="T2182" t="s">
        <v>532</v>
      </c>
      <c r="U2182">
        <v>1281.8720000000001</v>
      </c>
      <c r="V2182">
        <v>17.7037444667057</v>
      </c>
      <c r="W2182">
        <v>19.831</v>
      </c>
      <c r="AB2182" s="1">
        <v>40693</v>
      </c>
      <c r="AC2182">
        <v>9.5</v>
      </c>
    </row>
    <row r="2183" spans="2:29" x14ac:dyDescent="0.45">
      <c r="B2183" s="1">
        <v>40646</v>
      </c>
      <c r="C2183">
        <v>6.81</v>
      </c>
      <c r="E2183" s="1">
        <v>40716</v>
      </c>
      <c r="F2183">
        <v>98.8</v>
      </c>
      <c r="H2183" t="s">
        <v>606</v>
      </c>
      <c r="I2183">
        <v>3.0613999999999999</v>
      </c>
      <c r="J2183">
        <v>0.77268949132234999</v>
      </c>
      <c r="L2183" s="1">
        <v>40617</v>
      </c>
      <c r="M2183">
        <v>24.32</v>
      </c>
      <c r="O2183" s="1">
        <v>40725</v>
      </c>
      <c r="P2183">
        <v>3.3029999999999999</v>
      </c>
      <c r="Q2183">
        <v>0.71899999999999997</v>
      </c>
      <c r="R2183">
        <v>2.5840000000000001</v>
      </c>
      <c r="T2183" t="s">
        <v>531</v>
      </c>
      <c r="U2183">
        <v>1296.3879999999999</v>
      </c>
      <c r="V2183">
        <v>17.599465343871099</v>
      </c>
      <c r="W2183">
        <v>18.5</v>
      </c>
      <c r="AB2183" s="1">
        <v>40690</v>
      </c>
      <c r="AC2183">
        <v>9.75</v>
      </c>
    </row>
    <row r="2184" spans="2:29" x14ac:dyDescent="0.45">
      <c r="B2184" s="1">
        <v>40645</v>
      </c>
      <c r="C2184">
        <v>6.88</v>
      </c>
      <c r="E2184" s="1">
        <v>40715</v>
      </c>
      <c r="F2184">
        <v>101.88</v>
      </c>
      <c r="H2184" t="s">
        <v>605</v>
      </c>
      <c r="I2184">
        <v>3.0095000000000001</v>
      </c>
      <c r="J2184">
        <v>0.55886587538215204</v>
      </c>
      <c r="L2184" s="1">
        <v>40616</v>
      </c>
      <c r="M2184">
        <v>21.13</v>
      </c>
      <c r="O2184" s="1">
        <v>40724</v>
      </c>
      <c r="P2184">
        <v>3.2789999999999999</v>
      </c>
      <c r="Q2184">
        <v>0.70150000000000001</v>
      </c>
      <c r="R2184">
        <v>2.5775000000000001</v>
      </c>
      <c r="T2184" t="s">
        <v>530</v>
      </c>
      <c r="U2184">
        <v>1304.2809999999999</v>
      </c>
      <c r="V2184">
        <v>20.581276418412401</v>
      </c>
      <c r="W2184">
        <v>17.516500000000001</v>
      </c>
      <c r="AB2184" s="1">
        <v>40689</v>
      </c>
      <c r="AC2184">
        <v>8.8800000000000008</v>
      </c>
    </row>
    <row r="2185" spans="2:29" x14ac:dyDescent="0.45">
      <c r="B2185" s="1">
        <v>40644</v>
      </c>
      <c r="C2185">
        <v>7.04</v>
      </c>
      <c r="E2185" s="1">
        <v>40714</v>
      </c>
      <c r="F2185">
        <v>102.435</v>
      </c>
      <c r="H2185" t="s">
        <v>604</v>
      </c>
      <c r="I2185">
        <v>3.0396000000000001</v>
      </c>
      <c r="J2185">
        <v>0.60458834479888801</v>
      </c>
      <c r="L2185" s="1">
        <v>40613</v>
      </c>
      <c r="M2185">
        <v>20.079999999999998</v>
      </c>
      <c r="O2185" s="1">
        <v>40723</v>
      </c>
      <c r="P2185">
        <v>3.2269999999999999</v>
      </c>
      <c r="Q2185">
        <v>0.70199999999999996</v>
      </c>
      <c r="R2185">
        <v>2.5249999999999999</v>
      </c>
      <c r="T2185" t="s">
        <v>529</v>
      </c>
      <c r="U2185">
        <v>1295.106</v>
      </c>
      <c r="V2185">
        <v>18.964618991891101</v>
      </c>
      <c r="W2185">
        <v>19.1554</v>
      </c>
      <c r="AB2185" s="1">
        <v>40688</v>
      </c>
      <c r="AC2185">
        <v>9.31</v>
      </c>
    </row>
    <row r="2186" spans="2:29" x14ac:dyDescent="0.45">
      <c r="B2186" s="1">
        <v>40641</v>
      </c>
      <c r="C2186">
        <v>7.01</v>
      </c>
      <c r="E2186" s="1">
        <v>40711</v>
      </c>
      <c r="F2186">
        <v>102.405</v>
      </c>
      <c r="H2186" t="s">
        <v>603</v>
      </c>
      <c r="I2186">
        <v>3.1004999999999998</v>
      </c>
      <c r="J2186">
        <v>0.31974654024710902</v>
      </c>
      <c r="L2186" s="1">
        <v>40612</v>
      </c>
      <c r="M2186">
        <v>21.88</v>
      </c>
      <c r="O2186" s="1">
        <v>40722</v>
      </c>
      <c r="P2186">
        <v>3.1495000000000002</v>
      </c>
      <c r="Q2186">
        <v>0.71</v>
      </c>
      <c r="R2186">
        <v>2.4394999999999998</v>
      </c>
      <c r="T2186" t="s">
        <v>528</v>
      </c>
      <c r="U2186">
        <v>1320.0250000000001</v>
      </c>
      <c r="V2186">
        <v>12.786669308565701</v>
      </c>
      <c r="W2186">
        <v>17.0808</v>
      </c>
      <c r="AB2186" s="1">
        <v>40687</v>
      </c>
      <c r="AC2186">
        <v>8.94</v>
      </c>
    </row>
    <row r="2187" spans="2:29" x14ac:dyDescent="0.45">
      <c r="B2187" s="1">
        <v>40640</v>
      </c>
      <c r="C2187">
        <v>7.08</v>
      </c>
      <c r="E2187" s="1">
        <v>40710</v>
      </c>
      <c r="F2187">
        <v>105</v>
      </c>
      <c r="H2187" t="s">
        <v>602</v>
      </c>
      <c r="I2187">
        <v>3.1244999999999998</v>
      </c>
      <c r="J2187">
        <v>0.25149075529727799</v>
      </c>
      <c r="L2187" s="1">
        <v>40611</v>
      </c>
      <c r="M2187">
        <v>20.22</v>
      </c>
      <c r="O2187" s="1">
        <v>40721</v>
      </c>
      <c r="P2187">
        <v>3.0613999999999999</v>
      </c>
      <c r="Q2187">
        <v>0.67200000000000004</v>
      </c>
      <c r="R2187">
        <v>2.3894000000000002</v>
      </c>
      <c r="T2187" t="s">
        <v>527</v>
      </c>
      <c r="U2187">
        <v>1321.818</v>
      </c>
      <c r="V2187">
        <v>20.170167952686</v>
      </c>
      <c r="W2187">
        <v>16.522500000000001</v>
      </c>
      <c r="AB2187" s="1">
        <v>40686</v>
      </c>
      <c r="AC2187">
        <v>9.5</v>
      </c>
    </row>
    <row r="2188" spans="2:29" x14ac:dyDescent="0.45">
      <c r="B2188" s="1">
        <v>40639</v>
      </c>
      <c r="C2188">
        <v>7.04</v>
      </c>
      <c r="E2188" s="1">
        <v>40709</v>
      </c>
      <c r="F2188">
        <v>103.5</v>
      </c>
      <c r="H2188" t="s">
        <v>601</v>
      </c>
      <c r="I2188">
        <v>3.1015000000000001</v>
      </c>
      <c r="J2188">
        <v>0.84767014024717702</v>
      </c>
      <c r="L2188" s="1">
        <v>40610</v>
      </c>
      <c r="M2188">
        <v>19.82</v>
      </c>
      <c r="O2188" s="1">
        <v>40718</v>
      </c>
      <c r="P2188">
        <v>3.0095000000000001</v>
      </c>
      <c r="Q2188">
        <v>0.64100000000000001</v>
      </c>
      <c r="R2188">
        <v>2.3685</v>
      </c>
      <c r="T2188" t="s">
        <v>526</v>
      </c>
      <c r="U2188">
        <v>1310.1310000000001</v>
      </c>
      <c r="V2188">
        <v>19.008612329390001</v>
      </c>
      <c r="W2188">
        <v>17.4922</v>
      </c>
      <c r="AB2188" s="1">
        <v>40683</v>
      </c>
      <c r="AC2188">
        <v>9.1300000000000008</v>
      </c>
    </row>
    <row r="2189" spans="2:29" x14ac:dyDescent="0.45">
      <c r="B2189" s="1">
        <v>40638</v>
      </c>
      <c r="C2189">
        <v>6.98</v>
      </c>
      <c r="E2189" s="1">
        <v>40708</v>
      </c>
      <c r="F2189">
        <v>101.2</v>
      </c>
      <c r="H2189" t="s">
        <v>600</v>
      </c>
      <c r="I2189">
        <v>3.0920000000000001</v>
      </c>
      <c r="J2189">
        <v>1.41907302490041</v>
      </c>
      <c r="L2189" s="1">
        <v>40609</v>
      </c>
      <c r="M2189">
        <v>20.66</v>
      </c>
      <c r="O2189" s="1">
        <v>40717</v>
      </c>
      <c r="P2189">
        <v>3.0396000000000001</v>
      </c>
      <c r="Q2189">
        <v>0.61639999999999995</v>
      </c>
      <c r="R2189">
        <v>2.4232</v>
      </c>
      <c r="T2189" t="s">
        <v>525</v>
      </c>
      <c r="U2189">
        <v>1321.153</v>
      </c>
      <c r="V2189">
        <v>22.714466902016799</v>
      </c>
      <c r="W2189">
        <v>16.6236</v>
      </c>
      <c r="AB2189" s="1">
        <v>40682</v>
      </c>
      <c r="AC2189">
        <v>9.06</v>
      </c>
    </row>
    <row r="2190" spans="2:29" x14ac:dyDescent="0.45">
      <c r="B2190" s="1">
        <v>40637</v>
      </c>
      <c r="C2190">
        <v>7</v>
      </c>
      <c r="E2190" s="1">
        <v>40707</v>
      </c>
      <c r="F2190">
        <v>96.57</v>
      </c>
      <c r="H2190" t="s">
        <v>599</v>
      </c>
      <c r="I2190">
        <v>3.0857999999999999</v>
      </c>
      <c r="J2190">
        <v>1.42372258533747</v>
      </c>
      <c r="L2190" s="1">
        <v>40606</v>
      </c>
      <c r="M2190">
        <v>19.059999999999999</v>
      </c>
      <c r="O2190" s="1">
        <v>40716</v>
      </c>
      <c r="P2190">
        <v>3.1004999999999998</v>
      </c>
      <c r="Q2190">
        <v>0.63449999999999995</v>
      </c>
      <c r="R2190">
        <v>2.4660000000000002</v>
      </c>
      <c r="T2190" t="s">
        <v>524</v>
      </c>
      <c r="U2190">
        <v>1330.9690000000001</v>
      </c>
      <c r="V2190">
        <v>22.0116908590281</v>
      </c>
      <c r="W2190">
        <v>15.1722</v>
      </c>
      <c r="AB2190" s="1">
        <v>40681</v>
      </c>
      <c r="AC2190">
        <v>8.31</v>
      </c>
    </row>
    <row r="2191" spans="2:29" x14ac:dyDescent="0.45">
      <c r="B2191" s="1">
        <v>40634</v>
      </c>
      <c r="C2191">
        <v>7.19</v>
      </c>
      <c r="E2191" s="1">
        <v>40704</v>
      </c>
      <c r="F2191">
        <v>96.48</v>
      </c>
      <c r="H2191" t="s">
        <v>598</v>
      </c>
      <c r="I2191">
        <v>3.1004999999999998</v>
      </c>
      <c r="J2191">
        <v>1.4374297895897401</v>
      </c>
      <c r="L2191" s="1">
        <v>40605</v>
      </c>
      <c r="M2191">
        <v>18.600000000000001</v>
      </c>
      <c r="O2191" s="1">
        <v>40715</v>
      </c>
      <c r="P2191">
        <v>3.1244999999999998</v>
      </c>
      <c r="Q2191">
        <v>0.6411</v>
      </c>
      <c r="R2191">
        <v>2.4834000000000001</v>
      </c>
      <c r="T2191" t="s">
        <v>523</v>
      </c>
      <c r="U2191">
        <v>1308.44</v>
      </c>
      <c r="V2191">
        <v>18.4908813817887</v>
      </c>
      <c r="W2191">
        <v>17.1114</v>
      </c>
      <c r="AB2191" s="1">
        <v>40680</v>
      </c>
      <c r="AC2191">
        <v>7.25</v>
      </c>
    </row>
    <row r="2192" spans="2:29" x14ac:dyDescent="0.45">
      <c r="B2192" s="1">
        <v>40633</v>
      </c>
      <c r="C2192">
        <v>7.11</v>
      </c>
      <c r="E2192" s="1">
        <v>40703</v>
      </c>
      <c r="F2192">
        <v>96.8</v>
      </c>
      <c r="H2192" t="s">
        <v>597</v>
      </c>
      <c r="I2192">
        <v>3.2031000000000001</v>
      </c>
      <c r="J2192">
        <v>0.93322772319157599</v>
      </c>
      <c r="L2192" s="1">
        <v>40604</v>
      </c>
      <c r="M2192">
        <v>20.7</v>
      </c>
      <c r="O2192" s="1">
        <v>40714</v>
      </c>
      <c r="P2192">
        <v>3.1015000000000001</v>
      </c>
      <c r="Q2192">
        <v>0.6452</v>
      </c>
      <c r="R2192">
        <v>2.4563000000000001</v>
      </c>
      <c r="T2192" t="s">
        <v>522</v>
      </c>
      <c r="U2192">
        <v>1306.3320000000001</v>
      </c>
      <c r="V2192">
        <v>18.467992726725999</v>
      </c>
      <c r="W2192">
        <v>16.842300000000002</v>
      </c>
      <c r="AB2192" s="1">
        <v>40679</v>
      </c>
      <c r="AC2192">
        <v>7.44</v>
      </c>
    </row>
    <row r="2193" spans="2:29" x14ac:dyDescent="0.45">
      <c r="B2193" s="1">
        <v>40632</v>
      </c>
      <c r="C2193">
        <v>7.07</v>
      </c>
      <c r="E2193" s="1">
        <v>40702</v>
      </c>
      <c r="F2193">
        <v>97</v>
      </c>
      <c r="H2193" t="s">
        <v>596</v>
      </c>
      <c r="I2193">
        <v>3.0914999999999999</v>
      </c>
      <c r="J2193">
        <v>0.76756024736389905</v>
      </c>
      <c r="L2193" s="1">
        <v>40603</v>
      </c>
      <c r="M2193">
        <v>21.01</v>
      </c>
      <c r="O2193" s="1">
        <v>40711</v>
      </c>
      <c r="P2193">
        <v>3.0920000000000001</v>
      </c>
      <c r="Q2193">
        <v>0.64400000000000002</v>
      </c>
      <c r="R2193">
        <v>2.448</v>
      </c>
      <c r="T2193" t="s">
        <v>521</v>
      </c>
      <c r="U2193">
        <v>1327.2239999999999</v>
      </c>
      <c r="V2193">
        <v>11.766462154418999</v>
      </c>
      <c r="W2193">
        <v>15.1371</v>
      </c>
      <c r="AB2193" s="1">
        <v>40676</v>
      </c>
      <c r="AC2193">
        <v>7.94</v>
      </c>
    </row>
    <row r="2194" spans="2:29" x14ac:dyDescent="0.45">
      <c r="B2194" s="1">
        <v>40631</v>
      </c>
      <c r="C2194">
        <v>7.39</v>
      </c>
      <c r="E2194" s="1">
        <v>40701</v>
      </c>
      <c r="F2194">
        <v>96.23</v>
      </c>
      <c r="H2194" t="s">
        <v>595</v>
      </c>
      <c r="I2194">
        <v>3.077</v>
      </c>
      <c r="J2194">
        <v>0.73825559033891697</v>
      </c>
      <c r="L2194" s="1">
        <v>40602</v>
      </c>
      <c r="M2194">
        <v>18.350000000000001</v>
      </c>
      <c r="O2194" s="1">
        <v>40710</v>
      </c>
      <c r="P2194">
        <v>3.0857999999999999</v>
      </c>
      <c r="Q2194">
        <v>0.65149999999999997</v>
      </c>
      <c r="R2194">
        <v>2.4342999999999999</v>
      </c>
      <c r="T2194" t="s">
        <v>520</v>
      </c>
      <c r="U2194">
        <v>1319.883</v>
      </c>
      <c r="V2194">
        <v>20.8915235544433</v>
      </c>
      <c r="W2194">
        <v>15.575900000000001</v>
      </c>
      <c r="AB2194" s="1">
        <v>40675</v>
      </c>
      <c r="AC2194">
        <v>7.25</v>
      </c>
    </row>
    <row r="2195" spans="2:29" x14ac:dyDescent="0.45">
      <c r="B2195" s="1">
        <v>40630</v>
      </c>
      <c r="C2195">
        <v>7.51</v>
      </c>
      <c r="E2195" s="1">
        <v>40700</v>
      </c>
      <c r="F2195">
        <v>97.15</v>
      </c>
      <c r="H2195" t="s">
        <v>594</v>
      </c>
      <c r="I2195">
        <v>3.1025</v>
      </c>
      <c r="J2195">
        <v>0.73798039721029296</v>
      </c>
      <c r="L2195" s="1">
        <v>40599</v>
      </c>
      <c r="M2195">
        <v>19.22</v>
      </c>
      <c r="O2195" s="1">
        <v>40709</v>
      </c>
      <c r="P2195">
        <v>3.1004999999999998</v>
      </c>
      <c r="Q2195">
        <v>0.62849999999999995</v>
      </c>
      <c r="R2195">
        <v>2.472</v>
      </c>
      <c r="T2195" t="s">
        <v>519</v>
      </c>
      <c r="U2195">
        <v>1306.0989999999999</v>
      </c>
      <c r="V2195">
        <v>16.239622887931699</v>
      </c>
      <c r="W2195">
        <v>17.004300000000001</v>
      </c>
      <c r="AB2195" s="1">
        <v>40674</v>
      </c>
      <c r="AC2195">
        <v>9.25</v>
      </c>
    </row>
    <row r="2196" spans="2:29" x14ac:dyDescent="0.45">
      <c r="B2196" s="1">
        <v>40627</v>
      </c>
      <c r="C2196">
        <v>7.15</v>
      </c>
      <c r="E2196" s="1">
        <v>40697</v>
      </c>
      <c r="F2196">
        <v>93.25</v>
      </c>
      <c r="H2196" t="s">
        <v>593</v>
      </c>
      <c r="I2196">
        <v>3.0569999999999999</v>
      </c>
      <c r="J2196">
        <v>0.56198871578232001</v>
      </c>
      <c r="L2196" s="1">
        <v>40598</v>
      </c>
      <c r="M2196">
        <v>21.32</v>
      </c>
      <c r="O2196" s="1">
        <v>40708</v>
      </c>
      <c r="P2196">
        <v>3.2031000000000001</v>
      </c>
      <c r="Q2196">
        <v>0.64349999999999996</v>
      </c>
      <c r="R2196">
        <v>2.5596000000000001</v>
      </c>
      <c r="T2196" t="s">
        <v>518</v>
      </c>
      <c r="U2196">
        <v>1307.3979999999999</v>
      </c>
      <c r="V2196">
        <v>17.694766560400101</v>
      </c>
      <c r="W2196">
        <v>17.523599999999998</v>
      </c>
      <c r="AB2196" s="1">
        <v>40673</v>
      </c>
      <c r="AC2196">
        <v>8.94</v>
      </c>
    </row>
    <row r="2197" spans="2:29" x14ac:dyDescent="0.45">
      <c r="B2197" s="1">
        <v>40626</v>
      </c>
      <c r="C2197">
        <v>7.09</v>
      </c>
      <c r="E2197" s="1">
        <v>40696</v>
      </c>
      <c r="F2197">
        <v>93.924999999999997</v>
      </c>
      <c r="H2197" t="s">
        <v>592</v>
      </c>
      <c r="I2197">
        <v>3.1208999999999998</v>
      </c>
      <c r="J2197">
        <v>0.92665836027452297</v>
      </c>
      <c r="L2197" s="1">
        <v>40597</v>
      </c>
      <c r="M2197">
        <v>22.13</v>
      </c>
      <c r="O2197" s="1">
        <v>40707</v>
      </c>
      <c r="P2197">
        <v>3.0914999999999999</v>
      </c>
      <c r="Q2197">
        <v>0.59650000000000003</v>
      </c>
      <c r="R2197">
        <v>2.4950000000000001</v>
      </c>
      <c r="T2197" t="s">
        <v>517</v>
      </c>
      <c r="U2197">
        <v>1315.4449999999999</v>
      </c>
      <c r="V2197">
        <v>19.958298241804101</v>
      </c>
      <c r="W2197">
        <v>17.1477</v>
      </c>
      <c r="AB2197" s="1">
        <v>40672</v>
      </c>
      <c r="AC2197">
        <v>8.5</v>
      </c>
    </row>
    <row r="2198" spans="2:29" x14ac:dyDescent="0.45">
      <c r="B2198" s="1">
        <v>40625</v>
      </c>
      <c r="C2198">
        <v>7.29</v>
      </c>
      <c r="E2198" s="1">
        <v>40695</v>
      </c>
      <c r="F2198">
        <v>91.9</v>
      </c>
      <c r="H2198" t="s">
        <v>591</v>
      </c>
      <c r="I2198">
        <v>3.1225000000000001</v>
      </c>
      <c r="J2198">
        <v>1.3855431907137901</v>
      </c>
      <c r="L2198" s="1">
        <v>40596</v>
      </c>
      <c r="M2198">
        <v>20.8</v>
      </c>
      <c r="O2198" s="1">
        <v>40704</v>
      </c>
      <c r="P2198">
        <v>3.077</v>
      </c>
      <c r="Q2198">
        <v>0.59399999999999997</v>
      </c>
      <c r="R2198">
        <v>2.4830000000000001</v>
      </c>
      <c r="T2198" t="s">
        <v>515</v>
      </c>
      <c r="U2198">
        <v>1343.0139999999999</v>
      </c>
      <c r="V2198">
        <v>6.3506350497042501</v>
      </c>
      <c r="W2198">
        <v>12.8058</v>
      </c>
      <c r="AB2198" s="1">
        <v>40669</v>
      </c>
      <c r="AC2198">
        <v>9.25</v>
      </c>
    </row>
    <row r="2199" spans="2:29" x14ac:dyDescent="0.45">
      <c r="B2199" s="1">
        <v>40624</v>
      </c>
      <c r="C2199">
        <v>7.33</v>
      </c>
      <c r="E2199" s="1">
        <v>40694</v>
      </c>
      <c r="F2199">
        <v>91.4</v>
      </c>
      <c r="H2199" t="s">
        <v>590</v>
      </c>
      <c r="I2199">
        <v>3.1105</v>
      </c>
      <c r="J2199">
        <v>1.3729425273234599</v>
      </c>
      <c r="L2199" s="1">
        <v>40592</v>
      </c>
      <c r="M2199">
        <v>16.43</v>
      </c>
      <c r="O2199" s="1">
        <v>40703</v>
      </c>
      <c r="P2199">
        <v>3.1025</v>
      </c>
      <c r="Q2199">
        <v>0.61299999999999999</v>
      </c>
      <c r="R2199">
        <v>2.4895</v>
      </c>
      <c r="T2199" t="s">
        <v>514</v>
      </c>
      <c r="U2199">
        <v>1340.4269999999999</v>
      </c>
      <c r="V2199">
        <v>6.3570038120380401</v>
      </c>
      <c r="W2199">
        <v>12.9168</v>
      </c>
      <c r="AB2199" s="1">
        <v>40668</v>
      </c>
      <c r="AC2199">
        <v>8.8800000000000008</v>
      </c>
    </row>
    <row r="2200" spans="2:29" x14ac:dyDescent="0.45">
      <c r="B2200" s="1">
        <v>40623</v>
      </c>
      <c r="C2200">
        <v>7.89</v>
      </c>
      <c r="E2200" s="1">
        <v>40693</v>
      </c>
      <c r="F2200">
        <v>90.5</v>
      </c>
      <c r="H2200" t="s">
        <v>589</v>
      </c>
      <c r="I2200">
        <v>3.1505000000000001</v>
      </c>
      <c r="J2200">
        <v>1.3423258856676099</v>
      </c>
      <c r="L2200" s="1">
        <v>40591</v>
      </c>
      <c r="M2200">
        <v>16.59</v>
      </c>
      <c r="O2200" s="1">
        <v>40702</v>
      </c>
      <c r="P2200">
        <v>3.0569999999999999</v>
      </c>
      <c r="Q2200">
        <v>0.57599999999999996</v>
      </c>
      <c r="R2200">
        <v>2.4809999999999999</v>
      </c>
      <c r="T2200" t="s">
        <v>513</v>
      </c>
      <c r="U2200">
        <v>1336.3219999999999</v>
      </c>
      <c r="V2200">
        <v>6.9453599652491</v>
      </c>
      <c r="W2200">
        <v>12.9023</v>
      </c>
      <c r="AB2200" s="1">
        <v>40667</v>
      </c>
      <c r="AC2200">
        <v>7.94</v>
      </c>
    </row>
    <row r="2201" spans="2:29" x14ac:dyDescent="0.45">
      <c r="B2201" s="1">
        <v>40620</v>
      </c>
      <c r="C2201">
        <v>7.88</v>
      </c>
      <c r="E2201" s="1">
        <v>40690</v>
      </c>
      <c r="F2201">
        <v>90.5</v>
      </c>
      <c r="H2201" t="s">
        <v>588</v>
      </c>
      <c r="I2201">
        <v>3.0541999999999998</v>
      </c>
      <c r="J2201">
        <v>0.92643539080355597</v>
      </c>
      <c r="L2201" s="1">
        <v>40590</v>
      </c>
      <c r="M2201">
        <v>16.72</v>
      </c>
      <c r="O2201" s="1">
        <v>40701</v>
      </c>
      <c r="P2201">
        <v>3.1208999999999998</v>
      </c>
      <c r="Q2201">
        <v>0.60550000000000004</v>
      </c>
      <c r="R2201">
        <v>2.5154000000000001</v>
      </c>
      <c r="T2201" t="s">
        <v>512</v>
      </c>
      <c r="U2201">
        <v>1328.0139999999999</v>
      </c>
      <c r="V2201">
        <v>5.8611316829127196</v>
      </c>
      <c r="W2201">
        <v>13.139099999999999</v>
      </c>
      <c r="AB2201" s="1">
        <v>40666</v>
      </c>
      <c r="AC2201">
        <v>8.19</v>
      </c>
    </row>
    <row r="2202" spans="2:29" x14ac:dyDescent="0.45">
      <c r="B2202" s="1">
        <v>40619</v>
      </c>
      <c r="C2202">
        <v>8.08</v>
      </c>
      <c r="E2202" s="1">
        <v>40689</v>
      </c>
      <c r="F2202">
        <v>90.5</v>
      </c>
      <c r="H2202" t="s">
        <v>587</v>
      </c>
      <c r="I2202">
        <v>3.1615000000000002</v>
      </c>
      <c r="J2202">
        <v>0.65781831331556095</v>
      </c>
      <c r="L2202" s="1">
        <v>40589</v>
      </c>
      <c r="M2202">
        <v>16.37</v>
      </c>
      <c r="O2202" s="1">
        <v>40700</v>
      </c>
      <c r="P2202">
        <v>3.1225000000000001</v>
      </c>
      <c r="Q2202">
        <v>0.62050000000000005</v>
      </c>
      <c r="R2202">
        <v>2.5019999999999998</v>
      </c>
      <c r="T2202" t="s">
        <v>511</v>
      </c>
      <c r="U2202">
        <v>1332.3219999999999</v>
      </c>
      <c r="V2202">
        <v>5.5621408968775103</v>
      </c>
      <c r="W2202">
        <v>12.7607</v>
      </c>
      <c r="AB2202" s="1">
        <v>40665</v>
      </c>
      <c r="AC2202">
        <v>7.38</v>
      </c>
    </row>
    <row r="2203" spans="2:29" x14ac:dyDescent="0.45">
      <c r="B2203" s="1">
        <v>40618</v>
      </c>
      <c r="C2203">
        <v>8.2200000000000006</v>
      </c>
      <c r="E2203" s="1">
        <v>40688</v>
      </c>
      <c r="F2203">
        <v>93</v>
      </c>
      <c r="H2203" t="s">
        <v>586</v>
      </c>
      <c r="I2203">
        <v>3.161</v>
      </c>
      <c r="J2203">
        <v>0.70862185496450003</v>
      </c>
      <c r="L2203" s="1">
        <v>40588</v>
      </c>
      <c r="M2203">
        <v>15.95</v>
      </c>
      <c r="O2203" s="1">
        <v>40697</v>
      </c>
      <c r="P2203">
        <v>3.1105</v>
      </c>
      <c r="Q2203">
        <v>0.62419999999999998</v>
      </c>
      <c r="R2203">
        <v>2.4863</v>
      </c>
      <c r="T2203" t="s">
        <v>510</v>
      </c>
      <c r="U2203">
        <v>1329.146</v>
      </c>
      <c r="V2203">
        <v>5.9917619835742704</v>
      </c>
      <c r="W2203">
        <v>12.471299999999999</v>
      </c>
      <c r="AB2203" s="1">
        <v>40662</v>
      </c>
      <c r="AC2203">
        <v>7.75</v>
      </c>
    </row>
    <row r="2204" spans="2:29" x14ac:dyDescent="0.45">
      <c r="B2204" s="1">
        <v>40617</v>
      </c>
      <c r="C2204">
        <v>7.42</v>
      </c>
      <c r="E2204" s="1">
        <v>40687</v>
      </c>
      <c r="F2204">
        <v>94.08</v>
      </c>
      <c r="H2204" t="s">
        <v>585</v>
      </c>
      <c r="I2204">
        <v>3.1718000000000002</v>
      </c>
      <c r="J2204">
        <v>0.71424308420406102</v>
      </c>
      <c r="L2204" s="1">
        <v>40585</v>
      </c>
      <c r="M2204">
        <v>15.69</v>
      </c>
      <c r="O2204" s="1">
        <v>40696</v>
      </c>
      <c r="P2204">
        <v>3.1505000000000001</v>
      </c>
      <c r="Q2204">
        <v>0.65800000000000003</v>
      </c>
      <c r="R2204">
        <v>2.4925000000000002</v>
      </c>
      <c r="T2204" t="s">
        <v>509</v>
      </c>
      <c r="U2204">
        <v>1321.8679999999999</v>
      </c>
      <c r="V2204">
        <v>6.3870804943798696</v>
      </c>
      <c r="W2204">
        <v>13.1274</v>
      </c>
      <c r="AB2204" s="1">
        <v>40661</v>
      </c>
      <c r="AC2204">
        <v>7.25</v>
      </c>
    </row>
    <row r="2205" spans="2:29" x14ac:dyDescent="0.45">
      <c r="B2205" s="1">
        <v>40616</v>
      </c>
      <c r="C2205">
        <v>7.17</v>
      </c>
      <c r="E2205" s="1">
        <v>40686</v>
      </c>
      <c r="F2205">
        <v>95.5</v>
      </c>
      <c r="H2205" t="s">
        <v>584</v>
      </c>
      <c r="I2205">
        <v>3.149</v>
      </c>
      <c r="J2205">
        <v>0.61125792428400805</v>
      </c>
      <c r="L2205" s="1">
        <v>40584</v>
      </c>
      <c r="M2205">
        <v>16.09</v>
      </c>
      <c r="O2205" s="1">
        <v>40695</v>
      </c>
      <c r="P2205">
        <v>3.0541999999999998</v>
      </c>
      <c r="Q2205">
        <v>0.62450000000000006</v>
      </c>
      <c r="R2205">
        <v>2.4297</v>
      </c>
      <c r="T2205" t="s">
        <v>508</v>
      </c>
      <c r="U2205">
        <v>1320.8789999999999</v>
      </c>
      <c r="V2205">
        <v>6.2286128371180496</v>
      </c>
      <c r="W2205">
        <v>13.3527</v>
      </c>
      <c r="AB2205" s="1">
        <v>40660</v>
      </c>
      <c r="AC2205">
        <v>7.5</v>
      </c>
    </row>
    <row r="2206" spans="2:29" x14ac:dyDescent="0.45">
      <c r="B2206" s="1">
        <v>40613</v>
      </c>
      <c r="C2206">
        <v>7.14</v>
      </c>
      <c r="E2206" s="1">
        <v>40683</v>
      </c>
      <c r="F2206">
        <v>95.19</v>
      </c>
      <c r="H2206" t="s">
        <v>583</v>
      </c>
      <c r="I2206">
        <v>3.2214999999999998</v>
      </c>
      <c r="J2206">
        <v>0.32442215296327898</v>
      </c>
      <c r="L2206" s="1">
        <v>40583</v>
      </c>
      <c r="M2206">
        <v>15.87</v>
      </c>
      <c r="O2206" s="1">
        <v>40694</v>
      </c>
      <c r="P2206">
        <v>3.1615000000000002</v>
      </c>
      <c r="Q2206">
        <v>0.65949999999999998</v>
      </c>
      <c r="R2206">
        <v>2.5019999999999998</v>
      </c>
      <c r="T2206" t="s">
        <v>507</v>
      </c>
      <c r="U2206">
        <v>1324.5730000000001</v>
      </c>
      <c r="V2206">
        <v>2.77784096600227</v>
      </c>
      <c r="W2206">
        <v>12.684900000000001</v>
      </c>
      <c r="AB2206" s="1">
        <v>40659</v>
      </c>
      <c r="AC2206">
        <v>7.19</v>
      </c>
    </row>
    <row r="2207" spans="2:29" x14ac:dyDescent="0.45">
      <c r="B2207" s="1">
        <v>40612</v>
      </c>
      <c r="C2207">
        <v>7.25</v>
      </c>
      <c r="E2207" s="1">
        <v>40682</v>
      </c>
      <c r="F2207">
        <v>96.364999999999995</v>
      </c>
      <c r="H2207" t="s">
        <v>582</v>
      </c>
      <c r="I2207">
        <v>3.2029999999999998</v>
      </c>
      <c r="J2207">
        <v>0.19528201828806999</v>
      </c>
      <c r="L2207" s="1">
        <v>40582</v>
      </c>
      <c r="M2207">
        <v>15.81</v>
      </c>
      <c r="O2207" s="1">
        <v>40693</v>
      </c>
      <c r="P2207">
        <v>3.161</v>
      </c>
      <c r="Q2207">
        <v>0.65500000000000003</v>
      </c>
      <c r="R2207">
        <v>2.5059999999999998</v>
      </c>
      <c r="T2207" t="s">
        <v>506</v>
      </c>
      <c r="U2207">
        <v>1319.0519999999999</v>
      </c>
      <c r="V2207">
        <v>5.95749614808848</v>
      </c>
      <c r="W2207">
        <v>13.190899999999999</v>
      </c>
      <c r="AB2207" s="1">
        <v>40658</v>
      </c>
      <c r="AC2207">
        <v>7.94</v>
      </c>
    </row>
    <row r="2208" spans="2:29" x14ac:dyDescent="0.45">
      <c r="B2208" s="1">
        <v>40611</v>
      </c>
      <c r="C2208">
        <v>7.12</v>
      </c>
      <c r="E2208" s="1">
        <v>40681</v>
      </c>
      <c r="F2208">
        <v>95.03</v>
      </c>
      <c r="H2208" t="s">
        <v>581</v>
      </c>
      <c r="I2208">
        <v>3.2244999999999999</v>
      </c>
      <c r="J2208">
        <v>0.70209304938875206</v>
      </c>
      <c r="L2208" s="1">
        <v>40581</v>
      </c>
      <c r="M2208">
        <v>16.28</v>
      </c>
      <c r="O2208" s="1">
        <v>40690</v>
      </c>
      <c r="P2208">
        <v>3.1718000000000002</v>
      </c>
      <c r="Q2208">
        <v>0.66049999999999998</v>
      </c>
      <c r="R2208">
        <v>2.5112999999999999</v>
      </c>
      <c r="T2208" t="s">
        <v>505</v>
      </c>
      <c r="U2208">
        <v>1310.87</v>
      </c>
      <c r="V2208">
        <v>13.315134440367199</v>
      </c>
      <c r="W2208">
        <v>12.817</v>
      </c>
      <c r="AB2208" s="1">
        <v>40655</v>
      </c>
      <c r="AC2208">
        <v>7.88</v>
      </c>
    </row>
    <row r="2209" spans="2:29" x14ac:dyDescent="0.45">
      <c r="B2209" s="1">
        <v>40610</v>
      </c>
      <c r="C2209">
        <v>7.21</v>
      </c>
      <c r="E2209" s="1">
        <v>40680</v>
      </c>
      <c r="F2209">
        <v>95.9</v>
      </c>
      <c r="H2209" t="s">
        <v>580</v>
      </c>
      <c r="I2209">
        <v>3.2355</v>
      </c>
      <c r="J2209">
        <v>0.768682899510582</v>
      </c>
      <c r="L2209" s="1">
        <v>40578</v>
      </c>
      <c r="M2209">
        <v>15.93</v>
      </c>
      <c r="O2209" s="1">
        <v>40689</v>
      </c>
      <c r="P2209">
        <v>3.149</v>
      </c>
      <c r="Q2209">
        <v>0.67500000000000004</v>
      </c>
      <c r="R2209">
        <v>2.4740000000000002</v>
      </c>
      <c r="T2209" t="s">
        <v>504</v>
      </c>
      <c r="U2209">
        <v>1307.1020000000001</v>
      </c>
      <c r="V2209">
        <v>13.282800331509501</v>
      </c>
      <c r="W2209">
        <v>13.392799999999999</v>
      </c>
      <c r="AB2209" s="1">
        <v>40654</v>
      </c>
      <c r="AC2209">
        <v>8.01</v>
      </c>
    </row>
    <row r="2210" spans="2:29" x14ac:dyDescent="0.45">
      <c r="B2210" s="1">
        <v>40609</v>
      </c>
      <c r="C2210">
        <v>7.26</v>
      </c>
      <c r="E2210" s="1">
        <v>40679</v>
      </c>
      <c r="F2210">
        <v>96.96</v>
      </c>
      <c r="H2210" t="s">
        <v>579</v>
      </c>
      <c r="I2210">
        <v>3.2618999999999998</v>
      </c>
      <c r="J2210">
        <v>0.77597335650136701</v>
      </c>
      <c r="L2210" s="1">
        <v>40577</v>
      </c>
      <c r="M2210">
        <v>16.690000000000001</v>
      </c>
      <c r="O2210" s="1">
        <v>40688</v>
      </c>
      <c r="P2210">
        <v>3.2214999999999998</v>
      </c>
      <c r="Q2210">
        <v>0.71</v>
      </c>
      <c r="R2210">
        <v>2.5114999999999998</v>
      </c>
      <c r="T2210" t="s">
        <v>503</v>
      </c>
      <c r="U2210">
        <v>1304.029</v>
      </c>
      <c r="V2210">
        <v>23.938927444795102</v>
      </c>
      <c r="W2210">
        <v>13.974500000000001</v>
      </c>
      <c r="AB2210" s="1">
        <v>40653</v>
      </c>
      <c r="AC2210">
        <v>8</v>
      </c>
    </row>
    <row r="2211" spans="2:29" x14ac:dyDescent="0.45">
      <c r="B2211" s="1">
        <v>40606</v>
      </c>
      <c r="C2211">
        <v>7.26</v>
      </c>
      <c r="E2211" s="1">
        <v>40676</v>
      </c>
      <c r="F2211">
        <v>97.03</v>
      </c>
      <c r="H2211" t="s">
        <v>578</v>
      </c>
      <c r="I2211">
        <v>3.2610000000000001</v>
      </c>
      <c r="J2211">
        <v>0.87222488499239603</v>
      </c>
      <c r="L2211" s="1">
        <v>40576</v>
      </c>
      <c r="M2211">
        <v>17.3</v>
      </c>
      <c r="O2211" s="1">
        <v>40687</v>
      </c>
      <c r="P2211">
        <v>3.2029999999999998</v>
      </c>
      <c r="Q2211">
        <v>0.71250000000000002</v>
      </c>
      <c r="R2211">
        <v>2.4904999999999999</v>
      </c>
      <c r="T2211" t="s">
        <v>502</v>
      </c>
      <c r="U2211">
        <v>1307.5920000000001</v>
      </c>
      <c r="V2211">
        <v>23.626188658274501</v>
      </c>
      <c r="W2211">
        <v>14.1027</v>
      </c>
      <c r="AB2211" s="1">
        <v>40652</v>
      </c>
      <c r="AC2211">
        <v>7.5</v>
      </c>
    </row>
    <row r="2212" spans="2:29" x14ac:dyDescent="0.45">
      <c r="B2212" s="1">
        <v>40605</v>
      </c>
      <c r="C2212">
        <v>7.45</v>
      </c>
      <c r="E2212" s="1">
        <v>40675</v>
      </c>
      <c r="F2212">
        <v>98.375</v>
      </c>
      <c r="H2212" t="s">
        <v>577</v>
      </c>
      <c r="I2212">
        <v>3.1890000000000001</v>
      </c>
      <c r="J2212">
        <v>0.64538360685719298</v>
      </c>
      <c r="L2212" s="1">
        <v>40575</v>
      </c>
      <c r="M2212">
        <v>17.63</v>
      </c>
      <c r="O2212" s="1">
        <v>40686</v>
      </c>
      <c r="P2212">
        <v>3.2244999999999999</v>
      </c>
      <c r="Q2212">
        <v>0.72599999999999998</v>
      </c>
      <c r="R2212">
        <v>2.4984999999999999</v>
      </c>
      <c r="T2212" t="s">
        <v>501</v>
      </c>
      <c r="U2212">
        <v>1286.1210000000001</v>
      </c>
      <c r="V2212">
        <v>18.655451171232801</v>
      </c>
      <c r="W2212">
        <v>15.6144</v>
      </c>
      <c r="AB2212" s="1">
        <v>40651</v>
      </c>
      <c r="AC2212">
        <v>6.5</v>
      </c>
    </row>
    <row r="2213" spans="2:29" x14ac:dyDescent="0.45">
      <c r="B2213" s="1">
        <v>40604</v>
      </c>
      <c r="C2213">
        <v>7.31</v>
      </c>
      <c r="E2213" s="1">
        <v>40674</v>
      </c>
      <c r="F2213">
        <v>98.88</v>
      </c>
      <c r="H2213" t="s">
        <v>576</v>
      </c>
      <c r="I2213">
        <v>3.2204999999999999</v>
      </c>
      <c r="J2213">
        <v>0.71069110730330698</v>
      </c>
      <c r="L2213" s="1">
        <v>40574</v>
      </c>
      <c r="M2213">
        <v>19.53</v>
      </c>
      <c r="O2213" s="1">
        <v>40683</v>
      </c>
      <c r="P2213">
        <v>3.2355</v>
      </c>
      <c r="Q2213">
        <v>0.70799999999999996</v>
      </c>
      <c r="R2213">
        <v>2.5274999999999999</v>
      </c>
      <c r="T2213" t="s">
        <v>500</v>
      </c>
      <c r="U2213">
        <v>1276.3440000000001</v>
      </c>
      <c r="V2213">
        <v>16.533147988675299</v>
      </c>
      <c r="W2213">
        <v>16.081900000000001</v>
      </c>
      <c r="AB2213" s="1">
        <v>40648</v>
      </c>
      <c r="AC2213">
        <v>8.69</v>
      </c>
    </row>
    <row r="2214" spans="2:29" x14ac:dyDescent="0.45">
      <c r="B2214" s="1">
        <v>40603</v>
      </c>
      <c r="C2214">
        <v>7.27</v>
      </c>
      <c r="E2214" s="1">
        <v>40673</v>
      </c>
      <c r="F2214">
        <v>98.29</v>
      </c>
      <c r="H2214" t="s">
        <v>575</v>
      </c>
      <c r="I2214">
        <v>3.2490000000000001</v>
      </c>
      <c r="J2214">
        <v>0.95926491822297599</v>
      </c>
      <c r="L2214" s="1">
        <v>40571</v>
      </c>
      <c r="M2214">
        <v>20.04</v>
      </c>
      <c r="O2214" s="1">
        <v>40682</v>
      </c>
      <c r="P2214">
        <v>3.2618999999999998</v>
      </c>
      <c r="Q2214">
        <v>0.72</v>
      </c>
      <c r="R2214">
        <v>2.5419</v>
      </c>
      <c r="T2214" t="s">
        <v>499</v>
      </c>
      <c r="U2214">
        <v>1299.5409999999999</v>
      </c>
      <c r="V2214">
        <v>3.88178075595237</v>
      </c>
      <c r="W2214">
        <v>12.916700000000001</v>
      </c>
      <c r="AB2214" s="1">
        <v>40647</v>
      </c>
      <c r="AC2214">
        <v>9.5</v>
      </c>
    </row>
    <row r="2215" spans="2:29" x14ac:dyDescent="0.45">
      <c r="B2215" s="1">
        <v>40602</v>
      </c>
      <c r="C2215">
        <v>7.18</v>
      </c>
      <c r="E2215" s="1">
        <v>40672</v>
      </c>
      <c r="F2215">
        <v>99.7</v>
      </c>
      <c r="H2215" t="s">
        <v>574</v>
      </c>
      <c r="I2215">
        <v>3.2945000000000002</v>
      </c>
      <c r="J2215">
        <v>0.82342981890788003</v>
      </c>
      <c r="L2215" s="1">
        <v>40570</v>
      </c>
      <c r="M2215">
        <v>16.149999999999999</v>
      </c>
      <c r="O2215" s="1">
        <v>40681</v>
      </c>
      <c r="P2215">
        <v>3.2610000000000001</v>
      </c>
      <c r="Q2215">
        <v>0.746</v>
      </c>
      <c r="R2215">
        <v>2.5150000000000001</v>
      </c>
      <c r="T2215" t="s">
        <v>498</v>
      </c>
      <c r="U2215">
        <v>1296.633</v>
      </c>
      <c r="V2215">
        <v>3.8500171524755702</v>
      </c>
      <c r="W2215">
        <v>13.012600000000001</v>
      </c>
      <c r="AB2215" s="1">
        <v>40646</v>
      </c>
      <c r="AC2215">
        <v>8.5</v>
      </c>
    </row>
    <row r="2216" spans="2:29" x14ac:dyDescent="0.45">
      <c r="B2216" s="1">
        <v>40599</v>
      </c>
      <c r="C2216">
        <v>7.3</v>
      </c>
      <c r="E2216" s="1">
        <v>40669</v>
      </c>
      <c r="F2216">
        <v>98.02</v>
      </c>
      <c r="H2216" t="s">
        <v>573</v>
      </c>
      <c r="I2216">
        <v>3.2509999999999999</v>
      </c>
      <c r="J2216">
        <v>0.75898924015210101</v>
      </c>
      <c r="L2216" s="1">
        <v>40569</v>
      </c>
      <c r="M2216">
        <v>16.64</v>
      </c>
      <c r="O2216" s="1">
        <v>40680</v>
      </c>
      <c r="P2216">
        <v>3.1890000000000001</v>
      </c>
      <c r="Q2216">
        <v>0.71150000000000002</v>
      </c>
      <c r="R2216">
        <v>2.4775</v>
      </c>
      <c r="T2216" t="s">
        <v>497</v>
      </c>
      <c r="U2216">
        <v>1291.18</v>
      </c>
      <c r="V2216">
        <v>4.96580475548752</v>
      </c>
      <c r="W2216">
        <v>14.1289</v>
      </c>
      <c r="AB2216" s="1">
        <v>40645</v>
      </c>
      <c r="AC2216">
        <v>9.06</v>
      </c>
    </row>
    <row r="2217" spans="2:29" x14ac:dyDescent="0.45">
      <c r="B2217" s="1">
        <v>40598</v>
      </c>
      <c r="C2217">
        <v>7.55</v>
      </c>
      <c r="E2217" s="1">
        <v>40668</v>
      </c>
      <c r="F2217">
        <v>96.5</v>
      </c>
      <c r="H2217" t="s">
        <v>572</v>
      </c>
      <c r="I2217">
        <v>3.3037999999999998</v>
      </c>
      <c r="J2217">
        <v>0.80200015586033102</v>
      </c>
      <c r="L2217" s="1">
        <v>40568</v>
      </c>
      <c r="M2217">
        <v>17.59</v>
      </c>
      <c r="O2217" s="1">
        <v>40679</v>
      </c>
      <c r="P2217">
        <v>3.2204999999999999</v>
      </c>
      <c r="Q2217">
        <v>0.71240000000000003</v>
      </c>
      <c r="R2217">
        <v>2.5081000000000002</v>
      </c>
      <c r="T2217" t="s">
        <v>496</v>
      </c>
      <c r="U2217">
        <v>1290.835</v>
      </c>
      <c r="V2217">
        <v>11.098361668629099</v>
      </c>
      <c r="W2217">
        <v>13.993600000000001</v>
      </c>
      <c r="AB2217" s="1">
        <v>40644</v>
      </c>
      <c r="AC2217">
        <v>9.69</v>
      </c>
    </row>
    <row r="2218" spans="2:29" x14ac:dyDescent="0.45">
      <c r="B2218" s="1">
        <v>40597</v>
      </c>
      <c r="C2218">
        <v>7.59</v>
      </c>
      <c r="E2218" s="1">
        <v>40667</v>
      </c>
      <c r="F2218">
        <v>92.665000000000006</v>
      </c>
      <c r="H2218" t="s">
        <v>571</v>
      </c>
      <c r="I2218">
        <v>3.2414999999999998</v>
      </c>
      <c r="J2218">
        <v>0.462141807241019</v>
      </c>
      <c r="L2218" s="1">
        <v>40567</v>
      </c>
      <c r="M2218">
        <v>17.649999999999999</v>
      </c>
      <c r="O2218" s="1">
        <v>40676</v>
      </c>
      <c r="P2218">
        <v>3.2490000000000001</v>
      </c>
      <c r="Q2218">
        <v>0.72750000000000004</v>
      </c>
      <c r="R2218">
        <v>2.5215000000000001</v>
      </c>
      <c r="T2218" t="s">
        <v>495</v>
      </c>
      <c r="U2218">
        <v>1283.347</v>
      </c>
      <c r="V2218">
        <v>9.2169153885316302</v>
      </c>
      <c r="W2218">
        <v>14.4506</v>
      </c>
      <c r="AB2218" s="1">
        <v>40641</v>
      </c>
      <c r="AC2218">
        <v>10</v>
      </c>
    </row>
    <row r="2219" spans="2:29" x14ac:dyDescent="0.45">
      <c r="B2219" s="1">
        <v>40596</v>
      </c>
      <c r="C2219">
        <v>7.71</v>
      </c>
      <c r="E2219" s="1">
        <v>40666</v>
      </c>
      <c r="F2219">
        <v>93</v>
      </c>
      <c r="H2219" t="s">
        <v>570</v>
      </c>
      <c r="I2219">
        <v>3.2401</v>
      </c>
      <c r="J2219">
        <v>0.38947965287033398</v>
      </c>
      <c r="L2219" s="1">
        <v>40564</v>
      </c>
      <c r="M2219">
        <v>18.47</v>
      </c>
      <c r="O2219" s="1">
        <v>40675</v>
      </c>
      <c r="P2219">
        <v>3.2945000000000002</v>
      </c>
      <c r="Q2219">
        <v>0.74490000000000001</v>
      </c>
      <c r="R2219">
        <v>2.5495999999999999</v>
      </c>
      <c r="T2219" t="s">
        <v>494</v>
      </c>
      <c r="U2219">
        <v>1280.2570000000001</v>
      </c>
      <c r="V2219">
        <v>11.7499159596867</v>
      </c>
      <c r="W2219">
        <v>14.5032</v>
      </c>
      <c r="AB2219" s="1">
        <v>40640</v>
      </c>
      <c r="AC2219">
        <v>9.75</v>
      </c>
    </row>
    <row r="2220" spans="2:29" x14ac:dyDescent="0.45">
      <c r="B2220" s="1">
        <v>40592</v>
      </c>
      <c r="C2220">
        <v>7.31</v>
      </c>
      <c r="E2220" s="1">
        <v>40665</v>
      </c>
      <c r="F2220">
        <v>92.9</v>
      </c>
      <c r="H2220" t="s">
        <v>569</v>
      </c>
      <c r="I2220">
        <v>3.2410000000000001</v>
      </c>
      <c r="J2220">
        <v>0.32700978578628997</v>
      </c>
      <c r="L2220" s="1">
        <v>40563</v>
      </c>
      <c r="M2220">
        <v>17.989999999999998</v>
      </c>
      <c r="O2220" s="1">
        <v>40674</v>
      </c>
      <c r="P2220">
        <v>3.2509999999999999</v>
      </c>
      <c r="Q2220">
        <v>0.72750000000000004</v>
      </c>
      <c r="R2220">
        <v>2.5234999999999999</v>
      </c>
      <c r="T2220" t="s">
        <v>493</v>
      </c>
      <c r="U2220">
        <v>1281.9179999999999</v>
      </c>
      <c r="V2220">
        <v>11.773270302682</v>
      </c>
      <c r="W2220">
        <v>14.5166</v>
      </c>
      <c r="AB2220" s="1">
        <v>40639</v>
      </c>
      <c r="AC2220">
        <v>10.25</v>
      </c>
    </row>
    <row r="2221" spans="2:29" x14ac:dyDescent="0.45">
      <c r="B2221" s="1">
        <v>40591</v>
      </c>
      <c r="C2221">
        <v>7.26</v>
      </c>
      <c r="E2221" s="1">
        <v>40662</v>
      </c>
      <c r="F2221">
        <v>92.74</v>
      </c>
      <c r="H2221" t="s">
        <v>568</v>
      </c>
      <c r="I2221">
        <v>3.3005</v>
      </c>
      <c r="J2221">
        <v>0.12263380447493399</v>
      </c>
      <c r="L2221" s="1">
        <v>40562</v>
      </c>
      <c r="M2221">
        <v>17.309999999999999</v>
      </c>
      <c r="O2221" s="1">
        <v>40673</v>
      </c>
      <c r="P2221">
        <v>3.3037999999999998</v>
      </c>
      <c r="Q2221">
        <v>0.76480000000000004</v>
      </c>
      <c r="R2221">
        <v>2.5390000000000001</v>
      </c>
      <c r="T2221" t="s">
        <v>492</v>
      </c>
      <c r="U2221">
        <v>1295.02</v>
      </c>
      <c r="V2221">
        <v>8.0850239942597995</v>
      </c>
      <c r="W2221">
        <v>13.071400000000001</v>
      </c>
      <c r="AB2221" s="1">
        <v>40638</v>
      </c>
      <c r="AC2221">
        <v>11.25</v>
      </c>
    </row>
    <row r="2222" spans="2:29" x14ac:dyDescent="0.45">
      <c r="B2222" s="1">
        <v>40590</v>
      </c>
      <c r="C2222">
        <v>7.42</v>
      </c>
      <c r="E2222" s="1">
        <v>40661</v>
      </c>
      <c r="F2222">
        <v>94.3</v>
      </c>
      <c r="H2222" t="s">
        <v>567</v>
      </c>
      <c r="I2222">
        <v>3.3306</v>
      </c>
      <c r="J2222">
        <v>0.24536299639512699</v>
      </c>
      <c r="L2222" s="1">
        <v>40561</v>
      </c>
      <c r="M2222">
        <v>15.87</v>
      </c>
      <c r="O2222" s="1">
        <v>40672</v>
      </c>
      <c r="P2222">
        <v>3.2414999999999998</v>
      </c>
      <c r="Q2222">
        <v>0.73399999999999999</v>
      </c>
      <c r="R2222">
        <v>2.5074999999999998</v>
      </c>
      <c r="T2222" t="s">
        <v>490</v>
      </c>
      <c r="U2222">
        <v>1293.2449999999999</v>
      </c>
      <c r="V2222">
        <v>7.6335495887683802</v>
      </c>
      <c r="W2222">
        <v>13.1127</v>
      </c>
      <c r="AB2222" s="1">
        <v>40637</v>
      </c>
      <c r="AC2222">
        <v>10.63</v>
      </c>
    </row>
    <row r="2223" spans="2:29" x14ac:dyDescent="0.45">
      <c r="B2223" s="1">
        <v>40589</v>
      </c>
      <c r="C2223">
        <v>7.47</v>
      </c>
      <c r="E2223" s="1">
        <v>40660</v>
      </c>
      <c r="F2223">
        <v>97.24</v>
      </c>
      <c r="H2223" t="s">
        <v>566</v>
      </c>
      <c r="I2223">
        <v>3.3540999999999999</v>
      </c>
      <c r="J2223">
        <v>0.68997399709457197</v>
      </c>
      <c r="L2223" s="1">
        <v>40557</v>
      </c>
      <c r="M2223">
        <v>15.46</v>
      </c>
      <c r="O2223" s="1">
        <v>40669</v>
      </c>
      <c r="P2223">
        <v>3.2401</v>
      </c>
      <c r="Q2223">
        <v>0.73919999999999997</v>
      </c>
      <c r="R2223">
        <v>2.5009000000000001</v>
      </c>
      <c r="T2223" t="s">
        <v>489</v>
      </c>
      <c r="U2223">
        <v>1283.759</v>
      </c>
      <c r="V2223">
        <v>8.1125042152504001</v>
      </c>
      <c r="W2223">
        <v>14.4068</v>
      </c>
      <c r="AB2223" s="1">
        <v>40634</v>
      </c>
      <c r="AC2223">
        <v>10.37</v>
      </c>
    </row>
    <row r="2224" spans="2:29" x14ac:dyDescent="0.45">
      <c r="B2224" s="1">
        <v>40588</v>
      </c>
      <c r="C2224">
        <v>7.42</v>
      </c>
      <c r="E2224" s="1">
        <v>40659</v>
      </c>
      <c r="F2224">
        <v>99.305000000000007</v>
      </c>
      <c r="H2224" t="s">
        <v>565</v>
      </c>
      <c r="I2224">
        <v>3.3660000000000001</v>
      </c>
      <c r="J2224">
        <v>0.84075137030317104</v>
      </c>
      <c r="L2224" s="1">
        <v>40556</v>
      </c>
      <c r="M2224">
        <v>16.39</v>
      </c>
      <c r="O2224" s="1">
        <v>40668</v>
      </c>
      <c r="P2224">
        <v>3.2410000000000001</v>
      </c>
      <c r="Q2224">
        <v>0.75149999999999995</v>
      </c>
      <c r="R2224">
        <v>2.4895</v>
      </c>
      <c r="T2224" t="s">
        <v>488</v>
      </c>
      <c r="U2224">
        <v>1285.9549999999999</v>
      </c>
      <c r="V2224">
        <v>8.1733689013953192</v>
      </c>
      <c r="W2224">
        <v>14.238799999999999</v>
      </c>
      <c r="AB2224" s="1">
        <v>40633</v>
      </c>
      <c r="AC2224">
        <v>11</v>
      </c>
    </row>
    <row r="2225" spans="2:29" x14ac:dyDescent="0.45">
      <c r="B2225" s="1">
        <v>40585</v>
      </c>
      <c r="C2225">
        <v>7.52</v>
      </c>
      <c r="E2225" s="1">
        <v>40658</v>
      </c>
      <c r="F2225">
        <v>97.31</v>
      </c>
      <c r="H2225" t="s">
        <v>564</v>
      </c>
      <c r="I2225">
        <v>3.3856000000000002</v>
      </c>
      <c r="J2225">
        <v>0.84708959581222898</v>
      </c>
      <c r="L2225" s="1">
        <v>40555</v>
      </c>
      <c r="M2225">
        <v>16.239999999999998</v>
      </c>
      <c r="O2225" s="1">
        <v>40667</v>
      </c>
      <c r="P2225">
        <v>3.3005</v>
      </c>
      <c r="Q2225">
        <v>0.75890000000000002</v>
      </c>
      <c r="R2225">
        <v>2.5415999999999999</v>
      </c>
      <c r="T2225" t="s">
        <v>487</v>
      </c>
      <c r="U2225">
        <v>1274.482</v>
      </c>
      <c r="V2225">
        <v>4.4625032327744396</v>
      </c>
      <c r="W2225">
        <v>14.053100000000001</v>
      </c>
      <c r="AB2225" s="1">
        <v>40632</v>
      </c>
      <c r="AC2225">
        <v>10.130000000000001</v>
      </c>
    </row>
    <row r="2226" spans="2:29" x14ac:dyDescent="0.45">
      <c r="B2226" s="1">
        <v>40584</v>
      </c>
      <c r="C2226">
        <v>7.72</v>
      </c>
      <c r="E2226" s="1">
        <v>40655</v>
      </c>
      <c r="F2226">
        <v>97.305000000000007</v>
      </c>
      <c r="H2226" t="s">
        <v>563</v>
      </c>
      <c r="I2226">
        <v>3.4327999999999999</v>
      </c>
      <c r="J2226">
        <v>0.80461440040141397</v>
      </c>
      <c r="L2226" s="1">
        <v>40554</v>
      </c>
      <c r="M2226">
        <v>16.89</v>
      </c>
      <c r="O2226" s="1">
        <v>40666</v>
      </c>
      <c r="P2226">
        <v>3.3306</v>
      </c>
      <c r="Q2226">
        <v>0.77690000000000003</v>
      </c>
      <c r="R2226">
        <v>2.5537000000000001</v>
      </c>
      <c r="T2226" t="s">
        <v>486</v>
      </c>
      <c r="U2226">
        <v>1269.7529999999999</v>
      </c>
      <c r="V2226">
        <v>5.4913199826219898</v>
      </c>
      <c r="W2226">
        <v>14.6752</v>
      </c>
      <c r="AB2226" s="1">
        <v>40631</v>
      </c>
      <c r="AC2226">
        <v>11</v>
      </c>
    </row>
    <row r="2227" spans="2:29" x14ac:dyDescent="0.45">
      <c r="B2227" s="1">
        <v>40583</v>
      </c>
      <c r="C2227">
        <v>7.79</v>
      </c>
      <c r="E2227" s="1">
        <v>40654</v>
      </c>
      <c r="F2227">
        <v>97.31</v>
      </c>
      <c r="H2227" t="s">
        <v>562</v>
      </c>
      <c r="I2227">
        <v>3.379</v>
      </c>
      <c r="J2227">
        <v>0.44146045500512299</v>
      </c>
      <c r="L2227" s="1">
        <v>40553</v>
      </c>
      <c r="M2227">
        <v>17.54</v>
      </c>
      <c r="O2227" s="1">
        <v>40665</v>
      </c>
      <c r="P2227">
        <v>3.3540999999999999</v>
      </c>
      <c r="Q2227">
        <v>0.78049999999999997</v>
      </c>
      <c r="R2227">
        <v>2.5735999999999999</v>
      </c>
      <c r="T2227" t="s">
        <v>485</v>
      </c>
      <c r="U2227">
        <v>1271.502</v>
      </c>
      <c r="V2227">
        <v>5.4794286028378796</v>
      </c>
      <c r="W2227">
        <v>14.533799999999999</v>
      </c>
      <c r="AB2227" s="1">
        <v>40630</v>
      </c>
      <c r="AC2227">
        <v>11.25</v>
      </c>
    </row>
    <row r="2228" spans="2:29" x14ac:dyDescent="0.45">
      <c r="B2228" s="1">
        <v>40582</v>
      </c>
      <c r="C2228">
        <v>7.86</v>
      </c>
      <c r="E2228" s="1">
        <v>40653</v>
      </c>
      <c r="F2228">
        <v>97.7</v>
      </c>
      <c r="H2228" t="s">
        <v>561</v>
      </c>
      <c r="I2228">
        <v>3.4434</v>
      </c>
      <c r="J2228">
        <v>0.57585820013841904</v>
      </c>
      <c r="L2228" s="1">
        <v>40550</v>
      </c>
      <c r="M2228">
        <v>17.14</v>
      </c>
      <c r="O2228" s="1">
        <v>40662</v>
      </c>
      <c r="P2228">
        <v>3.3660000000000001</v>
      </c>
      <c r="Q2228">
        <v>0.78</v>
      </c>
      <c r="R2228">
        <v>2.5859999999999999</v>
      </c>
      <c r="T2228" t="s">
        <v>484</v>
      </c>
      <c r="U2228">
        <v>1273.8520000000001</v>
      </c>
      <c r="V2228">
        <v>10.064735666991799</v>
      </c>
      <c r="W2228">
        <v>14.6584</v>
      </c>
      <c r="AB2228" s="1">
        <v>40627</v>
      </c>
      <c r="AC2228">
        <v>10.94</v>
      </c>
    </row>
    <row r="2229" spans="2:29" x14ac:dyDescent="0.45">
      <c r="B2229" s="1">
        <v>40581</v>
      </c>
      <c r="C2229">
        <v>7.89</v>
      </c>
      <c r="E2229" s="1">
        <v>40652</v>
      </c>
      <c r="F2229">
        <v>98.3</v>
      </c>
      <c r="H2229" t="s">
        <v>560</v>
      </c>
      <c r="I2229">
        <v>3.4754999999999998</v>
      </c>
      <c r="J2229">
        <v>0.47565840333863602</v>
      </c>
      <c r="L2229" s="1">
        <v>40549</v>
      </c>
      <c r="M2229">
        <v>17.399999999999999</v>
      </c>
      <c r="O2229" s="1">
        <v>40661</v>
      </c>
      <c r="P2229">
        <v>3.3856000000000002</v>
      </c>
      <c r="Q2229">
        <v>0.7883</v>
      </c>
      <c r="R2229">
        <v>2.5973000000000002</v>
      </c>
      <c r="T2229" t="s">
        <v>483</v>
      </c>
      <c r="U2229">
        <v>1276.5630000000001</v>
      </c>
      <c r="V2229">
        <v>9.2683577938145199</v>
      </c>
      <c r="W2229">
        <v>14.185</v>
      </c>
      <c r="AB2229" s="1">
        <v>40626</v>
      </c>
      <c r="AC2229">
        <v>11.5</v>
      </c>
    </row>
    <row r="2230" spans="2:29" x14ac:dyDescent="0.45">
      <c r="B2230" s="1">
        <v>40578</v>
      </c>
      <c r="C2230">
        <v>7.93</v>
      </c>
      <c r="E2230" s="1">
        <v>40651</v>
      </c>
      <c r="F2230">
        <v>100.95</v>
      </c>
      <c r="H2230" t="s">
        <v>559</v>
      </c>
      <c r="I2230">
        <v>3.4870000000000001</v>
      </c>
      <c r="J2230">
        <v>0.71686423633302099</v>
      </c>
      <c r="L2230" s="1">
        <v>40548</v>
      </c>
      <c r="M2230">
        <v>17.02</v>
      </c>
      <c r="O2230" s="1">
        <v>40660</v>
      </c>
      <c r="P2230">
        <v>3.4327999999999999</v>
      </c>
      <c r="Q2230">
        <v>0.78500000000000003</v>
      </c>
      <c r="R2230">
        <v>2.6478000000000002</v>
      </c>
      <c r="T2230" t="s">
        <v>482</v>
      </c>
      <c r="U2230">
        <v>1270.1959999999999</v>
      </c>
      <c r="V2230">
        <v>9.9298717345127194</v>
      </c>
      <c r="W2230">
        <v>14.698399999999999</v>
      </c>
      <c r="AB2230" s="1">
        <v>40625</v>
      </c>
      <c r="AC2230">
        <v>11.5</v>
      </c>
    </row>
    <row r="2231" spans="2:29" x14ac:dyDescent="0.45">
      <c r="B2231" s="1">
        <v>40577</v>
      </c>
      <c r="C2231">
        <v>7.95</v>
      </c>
      <c r="E2231" s="1">
        <v>40648</v>
      </c>
      <c r="F2231">
        <v>98.16</v>
      </c>
      <c r="H2231" t="s">
        <v>558</v>
      </c>
      <c r="I2231">
        <v>3.4897999999999998</v>
      </c>
      <c r="J2231">
        <v>1.01043089818156</v>
      </c>
      <c r="L2231" s="1">
        <v>40547</v>
      </c>
      <c r="M2231">
        <v>17.38</v>
      </c>
      <c r="O2231" s="1">
        <v>40659</v>
      </c>
      <c r="P2231">
        <v>3.379</v>
      </c>
      <c r="Q2231">
        <v>0.78749999999999998</v>
      </c>
      <c r="R2231">
        <v>2.5914999999999999</v>
      </c>
      <c r="T2231" t="s">
        <v>481</v>
      </c>
      <c r="U2231">
        <v>1271.8699999999999</v>
      </c>
      <c r="V2231">
        <v>9.4082748461035308</v>
      </c>
      <c r="W2231">
        <v>14.6936</v>
      </c>
      <c r="AB2231" s="1">
        <v>40624</v>
      </c>
      <c r="AC2231">
        <v>11.25</v>
      </c>
    </row>
    <row r="2232" spans="2:29" x14ac:dyDescent="0.45">
      <c r="B2232" s="1">
        <v>40576</v>
      </c>
      <c r="C2232">
        <v>7.94</v>
      </c>
      <c r="E2232" s="1">
        <v>40647</v>
      </c>
      <c r="F2232">
        <v>99.58</v>
      </c>
      <c r="H2232" t="s">
        <v>557</v>
      </c>
      <c r="I2232">
        <v>3.4382000000000001</v>
      </c>
      <c r="J2232">
        <v>1.0031076296523</v>
      </c>
      <c r="L2232" s="1">
        <v>40546</v>
      </c>
      <c r="M2232">
        <v>17.61</v>
      </c>
      <c r="O2232" s="1">
        <v>40658</v>
      </c>
      <c r="P2232">
        <v>3.4434</v>
      </c>
      <c r="Q2232">
        <v>0.81779999999999997</v>
      </c>
      <c r="R2232">
        <v>2.6255999999999999</v>
      </c>
      <c r="T2232" t="s">
        <v>480</v>
      </c>
      <c r="U2232">
        <v>1257.636</v>
      </c>
      <c r="V2232">
        <v>1.8461945392982599</v>
      </c>
      <c r="W2232">
        <v>15.1732</v>
      </c>
      <c r="AB2232" s="1">
        <v>40623</v>
      </c>
      <c r="AC2232">
        <v>11.19</v>
      </c>
    </row>
    <row r="2233" spans="2:29" x14ac:dyDescent="0.45">
      <c r="B2233" s="1">
        <v>40575</v>
      </c>
      <c r="C2233">
        <v>7.69</v>
      </c>
      <c r="E2233" s="1">
        <v>40646</v>
      </c>
      <c r="F2233">
        <v>100.06</v>
      </c>
      <c r="H2233" t="s">
        <v>556</v>
      </c>
      <c r="I2233">
        <v>3.4447999999999999</v>
      </c>
      <c r="J2233">
        <v>0.98195739894016298</v>
      </c>
      <c r="L2233" s="1">
        <v>40543</v>
      </c>
      <c r="M2233">
        <v>17.75</v>
      </c>
      <c r="O2233" s="1">
        <v>40655</v>
      </c>
      <c r="P2233">
        <v>3.4754999999999998</v>
      </c>
      <c r="Q2233">
        <v>0.84330000000000005</v>
      </c>
      <c r="R2233">
        <v>2.6322000000000001</v>
      </c>
      <c r="T2233" t="s">
        <v>479</v>
      </c>
      <c r="U2233">
        <v>1257.884</v>
      </c>
      <c r="V2233">
        <v>1.87795558828266</v>
      </c>
      <c r="W2233">
        <v>14.6915</v>
      </c>
      <c r="AB2233" s="1">
        <v>40620</v>
      </c>
      <c r="AC2233">
        <v>10.130000000000001</v>
      </c>
    </row>
    <row r="2234" spans="2:29" x14ac:dyDescent="0.45">
      <c r="B2234" s="1">
        <v>40574</v>
      </c>
      <c r="C2234">
        <v>7.91</v>
      </c>
      <c r="E2234" s="1">
        <v>40645</v>
      </c>
      <c r="F2234">
        <v>100.25</v>
      </c>
      <c r="H2234" t="s">
        <v>555</v>
      </c>
      <c r="I2234">
        <v>3.5019999999999998</v>
      </c>
      <c r="J2234">
        <v>1.0938753737667399</v>
      </c>
      <c r="L2234" s="1">
        <v>40542</v>
      </c>
      <c r="M2234">
        <v>17.52</v>
      </c>
      <c r="O2234" s="1">
        <v>40654</v>
      </c>
      <c r="P2234">
        <v>3.4870000000000001</v>
      </c>
      <c r="Q2234">
        <v>0.84409999999999996</v>
      </c>
      <c r="R2234">
        <v>2.6429</v>
      </c>
      <c r="T2234" t="s">
        <v>478</v>
      </c>
      <c r="U2234">
        <v>1259.7829999999999</v>
      </c>
      <c r="V2234">
        <v>1.9844290568045699</v>
      </c>
      <c r="W2234">
        <v>14.302099999999999</v>
      </c>
      <c r="AB2234" s="1">
        <v>40619</v>
      </c>
      <c r="AC2234">
        <v>11.25</v>
      </c>
    </row>
    <row r="2235" spans="2:29" x14ac:dyDescent="0.45">
      <c r="B2235" s="1">
        <v>40571</v>
      </c>
      <c r="C2235">
        <v>7.57</v>
      </c>
      <c r="E2235" s="1">
        <v>40644</v>
      </c>
      <c r="F2235">
        <v>100.285</v>
      </c>
      <c r="H2235" t="s">
        <v>554</v>
      </c>
      <c r="I2235">
        <v>3.5943999999999998</v>
      </c>
      <c r="J2235">
        <v>0.98484353241178801</v>
      </c>
      <c r="L2235" s="1">
        <v>40541</v>
      </c>
      <c r="M2235">
        <v>17.28</v>
      </c>
      <c r="O2235" s="1">
        <v>40653</v>
      </c>
      <c r="P2235">
        <v>3.4897999999999998</v>
      </c>
      <c r="Q2235">
        <v>0.85050000000000003</v>
      </c>
      <c r="R2235">
        <v>2.6393</v>
      </c>
      <c r="T2235" t="s">
        <v>477</v>
      </c>
      <c r="U2235">
        <v>1258.5139999999999</v>
      </c>
      <c r="V2235">
        <v>3.3059604137228602</v>
      </c>
      <c r="W2235">
        <v>14.704499999999999</v>
      </c>
      <c r="AB2235" s="1">
        <v>40618</v>
      </c>
      <c r="AC2235">
        <v>11.19</v>
      </c>
    </row>
    <row r="2236" spans="2:29" x14ac:dyDescent="0.45">
      <c r="B2236" s="1">
        <v>40570</v>
      </c>
      <c r="C2236">
        <v>7.33</v>
      </c>
      <c r="E2236" s="1">
        <v>40641</v>
      </c>
      <c r="F2236">
        <v>102.5</v>
      </c>
      <c r="H2236" t="s">
        <v>553</v>
      </c>
      <c r="I2236">
        <v>3.5438999999999998</v>
      </c>
      <c r="J2236">
        <v>0.88811822598870704</v>
      </c>
      <c r="L2236" s="1">
        <v>40540</v>
      </c>
      <c r="M2236">
        <v>17.52</v>
      </c>
      <c r="O2236" s="1">
        <v>40652</v>
      </c>
      <c r="P2236">
        <v>3.4382000000000001</v>
      </c>
      <c r="Q2236">
        <v>0.81430000000000002</v>
      </c>
      <c r="R2236">
        <v>2.6238999999999999</v>
      </c>
      <c r="T2236" t="s">
        <v>476</v>
      </c>
      <c r="U2236">
        <v>1257.5360000000001</v>
      </c>
      <c r="V2236">
        <v>5.3608469321539998</v>
      </c>
      <c r="W2236">
        <v>14.644299999999999</v>
      </c>
      <c r="AB2236" s="1">
        <v>40617</v>
      </c>
      <c r="AC2236">
        <v>12</v>
      </c>
    </row>
    <row r="2237" spans="2:29" x14ac:dyDescent="0.45">
      <c r="B2237" s="1">
        <v>40569</v>
      </c>
      <c r="C2237">
        <v>7.45</v>
      </c>
      <c r="E2237" s="1">
        <v>40640</v>
      </c>
      <c r="F2237">
        <v>102.59</v>
      </c>
      <c r="H2237" t="s">
        <v>552</v>
      </c>
      <c r="I2237">
        <v>3.5842000000000001</v>
      </c>
      <c r="J2237">
        <v>0.88246472073014204</v>
      </c>
      <c r="L2237" s="1">
        <v>40539</v>
      </c>
      <c r="M2237">
        <v>17.670000000000002</v>
      </c>
      <c r="O2237" s="1">
        <v>40651</v>
      </c>
      <c r="P2237">
        <v>3.4447999999999999</v>
      </c>
      <c r="Q2237">
        <v>0.82850000000000001</v>
      </c>
      <c r="R2237">
        <v>2.6162999999999998</v>
      </c>
      <c r="T2237" t="s">
        <v>474</v>
      </c>
      <c r="U2237">
        <v>1256.7719999999999</v>
      </c>
      <c r="V2237">
        <v>5.1194069595507097</v>
      </c>
      <c r="W2237">
        <v>13.776999999999999</v>
      </c>
      <c r="AB2237" s="1">
        <v>40616</v>
      </c>
      <c r="AC2237">
        <v>11.88</v>
      </c>
    </row>
    <row r="2238" spans="2:29" x14ac:dyDescent="0.45">
      <c r="B2238" s="1">
        <v>40568</v>
      </c>
      <c r="C2238">
        <v>7.56</v>
      </c>
      <c r="E2238" s="1">
        <v>40639</v>
      </c>
      <c r="F2238">
        <v>102.47</v>
      </c>
      <c r="H2238" t="s">
        <v>551</v>
      </c>
      <c r="I2238">
        <v>3.6783999999999999</v>
      </c>
      <c r="J2238">
        <v>0.48729840276090702</v>
      </c>
      <c r="L2238" s="1">
        <v>40535</v>
      </c>
      <c r="M2238">
        <v>16.47</v>
      </c>
      <c r="O2238" s="1">
        <v>40648</v>
      </c>
      <c r="P2238">
        <v>3.5019999999999998</v>
      </c>
      <c r="Q2238">
        <v>0.86250000000000004</v>
      </c>
      <c r="R2238">
        <v>2.6395</v>
      </c>
      <c r="T2238" t="s">
        <v>473</v>
      </c>
      <c r="U2238">
        <v>1258.837</v>
      </c>
      <c r="V2238">
        <v>3.4796729197472902</v>
      </c>
      <c r="W2238">
        <v>13.0563</v>
      </c>
      <c r="AB2238" s="1">
        <v>40613</v>
      </c>
      <c r="AC2238">
        <v>11.38</v>
      </c>
    </row>
    <row r="2239" spans="2:29" x14ac:dyDescent="0.45">
      <c r="B2239" s="1">
        <v>40567</v>
      </c>
      <c r="C2239">
        <v>7.65</v>
      </c>
      <c r="E2239" s="1">
        <v>40638</v>
      </c>
      <c r="F2239">
        <v>100.75</v>
      </c>
      <c r="H2239" t="s">
        <v>550</v>
      </c>
      <c r="I2239">
        <v>3.6806999999999999</v>
      </c>
      <c r="J2239">
        <v>0.51582994613858002</v>
      </c>
      <c r="L2239" s="1">
        <v>40534</v>
      </c>
      <c r="M2239">
        <v>15.45</v>
      </c>
      <c r="O2239" s="1">
        <v>40647</v>
      </c>
      <c r="P2239">
        <v>3.5943999999999998</v>
      </c>
      <c r="Q2239">
        <v>0.93740000000000001</v>
      </c>
      <c r="R2239">
        <v>2.657</v>
      </c>
      <c r="T2239" t="s">
        <v>472</v>
      </c>
      <c r="U2239">
        <v>1254.5999999999999</v>
      </c>
      <c r="V2239">
        <v>4.2482434972663103</v>
      </c>
      <c r="W2239">
        <v>13.481299999999999</v>
      </c>
      <c r="AB2239" s="1">
        <v>40612</v>
      </c>
      <c r="AC2239">
        <v>11.38</v>
      </c>
    </row>
    <row r="2240" spans="2:29" x14ac:dyDescent="0.45">
      <c r="B2240" s="1">
        <v>40564</v>
      </c>
      <c r="C2240">
        <v>7.64</v>
      </c>
      <c r="E2240" s="1">
        <v>40637</v>
      </c>
      <c r="F2240">
        <v>100.5</v>
      </c>
      <c r="H2240" t="s">
        <v>549</v>
      </c>
      <c r="I2240">
        <v>3.6459999999999999</v>
      </c>
      <c r="J2240">
        <v>0.70610405276653998</v>
      </c>
      <c r="L2240" s="1">
        <v>40533</v>
      </c>
      <c r="M2240">
        <v>16.489999999999998</v>
      </c>
      <c r="O2240" s="1">
        <v>40646</v>
      </c>
      <c r="P2240">
        <v>3.5438999999999998</v>
      </c>
      <c r="Q2240">
        <v>0.89749999999999996</v>
      </c>
      <c r="R2240">
        <v>2.6463999999999999</v>
      </c>
      <c r="T2240" t="s">
        <v>471</v>
      </c>
      <c r="U2240">
        <v>1247.078</v>
      </c>
      <c r="V2240">
        <v>7.5998622761030399</v>
      </c>
      <c r="W2240">
        <v>13.379799999999999</v>
      </c>
      <c r="AB2240" s="1">
        <v>40611</v>
      </c>
      <c r="AC2240">
        <v>10</v>
      </c>
    </row>
    <row r="2241" spans="2:29" x14ac:dyDescent="0.45">
      <c r="B2241" s="1">
        <v>40563</v>
      </c>
      <c r="C2241">
        <v>7.75</v>
      </c>
      <c r="E2241" s="1">
        <v>40634</v>
      </c>
      <c r="F2241">
        <v>102</v>
      </c>
      <c r="H2241" t="s">
        <v>548</v>
      </c>
      <c r="I2241">
        <v>3.6513</v>
      </c>
      <c r="J2241">
        <v>0.79583741011172004</v>
      </c>
      <c r="L2241" s="1">
        <v>40532</v>
      </c>
      <c r="M2241">
        <v>16.41</v>
      </c>
      <c r="O2241" s="1">
        <v>40645</v>
      </c>
      <c r="P2241">
        <v>3.5842000000000001</v>
      </c>
      <c r="Q2241">
        <v>0.91600000000000004</v>
      </c>
      <c r="R2241">
        <v>2.6682000000000001</v>
      </c>
      <c r="T2241" t="s">
        <v>470</v>
      </c>
      <c r="U2241">
        <v>1243.9069999999999</v>
      </c>
      <c r="V2241">
        <v>7.4434547032838498</v>
      </c>
      <c r="W2241">
        <v>13.847099999999999</v>
      </c>
      <c r="AB2241" s="1">
        <v>40610</v>
      </c>
      <c r="AC2241">
        <v>9.94</v>
      </c>
    </row>
    <row r="2242" spans="2:29" x14ac:dyDescent="0.45">
      <c r="B2242" s="1">
        <v>40562</v>
      </c>
      <c r="C2242">
        <v>7.68</v>
      </c>
      <c r="E2242" s="1">
        <v>40633</v>
      </c>
      <c r="F2242">
        <v>106.5</v>
      </c>
      <c r="H2242" t="s">
        <v>547</v>
      </c>
      <c r="I2242">
        <v>3.5939999999999999</v>
      </c>
      <c r="J2242">
        <v>0.71660048143996902</v>
      </c>
      <c r="L2242" s="1">
        <v>40529</v>
      </c>
      <c r="M2242">
        <v>16.11</v>
      </c>
      <c r="O2242" s="1">
        <v>40644</v>
      </c>
      <c r="P2242">
        <v>3.6783999999999999</v>
      </c>
      <c r="Q2242">
        <v>1.004</v>
      </c>
      <c r="R2242">
        <v>2.6743999999999999</v>
      </c>
      <c r="T2242" t="s">
        <v>469</v>
      </c>
      <c r="U2242">
        <v>1242.8699999999999</v>
      </c>
      <c r="V2242">
        <v>7.45747617000736</v>
      </c>
      <c r="W2242">
        <v>15.129200000000001</v>
      </c>
      <c r="AB2242" s="1">
        <v>40609</v>
      </c>
      <c r="AC2242">
        <v>11</v>
      </c>
    </row>
    <row r="2243" spans="2:29" x14ac:dyDescent="0.45">
      <c r="B2243" s="1">
        <v>40561</v>
      </c>
      <c r="C2243">
        <v>7.79</v>
      </c>
      <c r="E2243" s="1">
        <v>40632</v>
      </c>
      <c r="F2243">
        <v>108.5</v>
      </c>
      <c r="H2243" t="s">
        <v>546</v>
      </c>
      <c r="I2243">
        <v>3.5274999999999999</v>
      </c>
      <c r="J2243">
        <v>0.62354497298376399</v>
      </c>
      <c r="L2243" s="1">
        <v>40528</v>
      </c>
      <c r="M2243">
        <v>17.39</v>
      </c>
      <c r="O2243" s="1">
        <v>40641</v>
      </c>
      <c r="P2243">
        <v>3.6806999999999999</v>
      </c>
      <c r="Q2243">
        <v>0.98799999999999999</v>
      </c>
      <c r="R2243">
        <v>2.6926999999999999</v>
      </c>
      <c r="T2243" t="s">
        <v>468</v>
      </c>
      <c r="U2243">
        <v>1235.2329999999999</v>
      </c>
      <c r="V2243">
        <v>7.3394588224366704</v>
      </c>
      <c r="W2243">
        <v>15.696899999999999</v>
      </c>
      <c r="AB2243" s="1">
        <v>40606</v>
      </c>
      <c r="AC2243">
        <v>12.13</v>
      </c>
    </row>
    <row r="2244" spans="2:29" x14ac:dyDescent="0.45">
      <c r="B2244" s="1">
        <v>40557</v>
      </c>
      <c r="C2244">
        <v>7.47</v>
      </c>
      <c r="E2244" s="1">
        <v>40631</v>
      </c>
      <c r="F2244">
        <v>107.15</v>
      </c>
      <c r="H2244" t="s">
        <v>545</v>
      </c>
      <c r="I2244">
        <v>3.548</v>
      </c>
      <c r="J2244">
        <v>0.83152942421379195</v>
      </c>
      <c r="L2244" s="1">
        <v>40527</v>
      </c>
      <c r="M2244">
        <v>17.940000000000001</v>
      </c>
      <c r="O2244" s="1">
        <v>40640</v>
      </c>
      <c r="P2244">
        <v>3.6459999999999999</v>
      </c>
      <c r="Q2244">
        <v>0.96399999999999997</v>
      </c>
      <c r="R2244">
        <v>2.6819999999999999</v>
      </c>
      <c r="T2244" t="s">
        <v>467</v>
      </c>
      <c r="U2244">
        <v>1241.5889999999999</v>
      </c>
      <c r="V2244">
        <v>4.3949831624259197</v>
      </c>
      <c r="W2244">
        <v>15.4993</v>
      </c>
      <c r="AB2244" s="1">
        <v>40605</v>
      </c>
      <c r="AC2244">
        <v>13.25</v>
      </c>
    </row>
    <row r="2245" spans="2:29" x14ac:dyDescent="0.45">
      <c r="B2245" s="1">
        <v>40556</v>
      </c>
      <c r="C2245">
        <v>7.49</v>
      </c>
      <c r="E2245" s="1">
        <v>40630</v>
      </c>
      <c r="F2245">
        <v>108.4</v>
      </c>
      <c r="H2245" t="s">
        <v>544</v>
      </c>
      <c r="I2245">
        <v>3.5739999999999998</v>
      </c>
      <c r="J2245">
        <v>0.78881505014377196</v>
      </c>
      <c r="L2245" s="1">
        <v>40526</v>
      </c>
      <c r="M2245">
        <v>17.61</v>
      </c>
      <c r="O2245" s="1">
        <v>40639</v>
      </c>
      <c r="P2245">
        <v>3.6513</v>
      </c>
      <c r="Q2245">
        <v>1.0097</v>
      </c>
      <c r="R2245">
        <v>2.6415999999999999</v>
      </c>
      <c r="T2245" t="s">
        <v>466</v>
      </c>
      <c r="U2245">
        <v>1240.46</v>
      </c>
      <c r="V2245">
        <v>3.96868094319428</v>
      </c>
      <c r="W2245">
        <v>15.3108</v>
      </c>
      <c r="AB2245" s="1">
        <v>40604</v>
      </c>
      <c r="AC2245">
        <v>12.5</v>
      </c>
    </row>
    <row r="2246" spans="2:29" x14ac:dyDescent="0.45">
      <c r="B2246" s="1">
        <v>40555</v>
      </c>
      <c r="C2246">
        <v>7.45</v>
      </c>
      <c r="E2246" s="1">
        <v>40627</v>
      </c>
      <c r="F2246">
        <v>107.065</v>
      </c>
      <c r="H2246" t="s">
        <v>543</v>
      </c>
      <c r="I2246">
        <v>3.5405000000000002</v>
      </c>
      <c r="J2246">
        <v>0.78400568662902903</v>
      </c>
      <c r="L2246" s="1">
        <v>40525</v>
      </c>
      <c r="M2246">
        <v>17.55</v>
      </c>
      <c r="O2246" s="1">
        <v>40638</v>
      </c>
      <c r="P2246">
        <v>3.5939999999999999</v>
      </c>
      <c r="Q2246">
        <v>0.98670000000000002</v>
      </c>
      <c r="R2246">
        <v>2.6073</v>
      </c>
      <c r="T2246" t="s">
        <v>465</v>
      </c>
      <c r="U2246">
        <v>1240.3979999999999</v>
      </c>
      <c r="V2246">
        <v>3.6363985003099999</v>
      </c>
      <c r="W2246">
        <v>14.966699999999999</v>
      </c>
      <c r="AB2246" s="1">
        <v>40603</v>
      </c>
      <c r="AC2246">
        <v>12</v>
      </c>
    </row>
    <row r="2247" spans="2:29" x14ac:dyDescent="0.45">
      <c r="B2247" s="1">
        <v>40554</v>
      </c>
      <c r="C2247">
        <v>7.75</v>
      </c>
      <c r="E2247" s="1">
        <v>40626</v>
      </c>
      <c r="F2247">
        <v>105.99</v>
      </c>
      <c r="H2247" t="s">
        <v>542</v>
      </c>
      <c r="I2247">
        <v>3.6004999999999998</v>
      </c>
      <c r="J2247">
        <v>0.41426931658845001</v>
      </c>
      <c r="L2247" s="1">
        <v>40522</v>
      </c>
      <c r="M2247">
        <v>17.61</v>
      </c>
      <c r="O2247" s="1">
        <v>40637</v>
      </c>
      <c r="P2247">
        <v>3.5274999999999999</v>
      </c>
      <c r="Q2247">
        <v>0.9425</v>
      </c>
      <c r="R2247">
        <v>2.585</v>
      </c>
      <c r="T2247" t="s">
        <v>464</v>
      </c>
      <c r="U2247">
        <v>1232.998</v>
      </c>
      <c r="V2247">
        <v>4.05104196784509</v>
      </c>
      <c r="W2247">
        <v>15.0946</v>
      </c>
      <c r="AB2247" s="1">
        <v>40602</v>
      </c>
      <c r="AC2247">
        <v>11.81</v>
      </c>
    </row>
    <row r="2248" spans="2:29" x14ac:dyDescent="0.45">
      <c r="B2248" s="1">
        <v>40553</v>
      </c>
      <c r="C2248">
        <v>7.96</v>
      </c>
      <c r="E2248" s="1">
        <v>40625</v>
      </c>
      <c r="F2248">
        <v>107.3</v>
      </c>
      <c r="H2248" t="s">
        <v>541</v>
      </c>
      <c r="I2248">
        <v>3.5497000000000001</v>
      </c>
      <c r="J2248">
        <v>0.37248532409567803</v>
      </c>
      <c r="L2248" s="1">
        <v>40521</v>
      </c>
      <c r="M2248">
        <v>17.25</v>
      </c>
      <c r="O2248" s="1">
        <v>40634</v>
      </c>
      <c r="P2248">
        <v>3.548</v>
      </c>
      <c r="Q2248">
        <v>0.98460000000000003</v>
      </c>
      <c r="R2248">
        <v>2.5634000000000001</v>
      </c>
      <c r="T2248" t="s">
        <v>463</v>
      </c>
      <c r="U2248">
        <v>1228.2840000000001</v>
      </c>
      <c r="V2248">
        <v>3.57983402782139</v>
      </c>
      <c r="W2248">
        <v>15.4192</v>
      </c>
      <c r="AB2248" s="1">
        <v>40599</v>
      </c>
      <c r="AC2248">
        <v>12.25</v>
      </c>
    </row>
    <row r="2249" spans="2:29" x14ac:dyDescent="0.45">
      <c r="B2249" s="1">
        <v>40550</v>
      </c>
      <c r="C2249">
        <v>8.1300000000000008</v>
      </c>
      <c r="E2249" s="1">
        <v>40624</v>
      </c>
      <c r="F2249">
        <v>106.9</v>
      </c>
      <c r="H2249" t="s">
        <v>540</v>
      </c>
      <c r="I2249">
        <v>3.5514999999999999</v>
      </c>
      <c r="J2249">
        <v>0.36706182494687301</v>
      </c>
      <c r="L2249" s="1">
        <v>40520</v>
      </c>
      <c r="M2249">
        <v>17.739999999999998</v>
      </c>
      <c r="O2249" s="1">
        <v>40633</v>
      </c>
      <c r="P2249">
        <v>3.5739999999999998</v>
      </c>
      <c r="Q2249">
        <v>1.0049999999999999</v>
      </c>
      <c r="R2249">
        <v>2.569</v>
      </c>
      <c r="T2249" t="s">
        <v>462</v>
      </c>
      <c r="U2249">
        <v>1223.7460000000001</v>
      </c>
      <c r="V2249">
        <v>10.115435091344899</v>
      </c>
      <c r="W2249">
        <v>15.0967</v>
      </c>
      <c r="AB2249" s="1">
        <v>40598</v>
      </c>
      <c r="AC2249">
        <v>11.81</v>
      </c>
    </row>
    <row r="2250" spans="2:29" x14ac:dyDescent="0.45">
      <c r="B2250" s="1">
        <v>40549</v>
      </c>
      <c r="C2250">
        <v>8.61</v>
      </c>
      <c r="E2250" s="1">
        <v>40623</v>
      </c>
      <c r="F2250">
        <v>110.1</v>
      </c>
      <c r="H2250" t="s">
        <v>539</v>
      </c>
      <c r="I2250">
        <v>3.5196000000000001</v>
      </c>
      <c r="J2250">
        <v>0.51291337800190695</v>
      </c>
      <c r="L2250" s="1">
        <v>40519</v>
      </c>
      <c r="M2250">
        <v>17.989999999999998</v>
      </c>
      <c r="O2250" s="1">
        <v>40632</v>
      </c>
      <c r="P2250">
        <v>3.5405000000000002</v>
      </c>
      <c r="Q2250">
        <v>0.96530000000000005</v>
      </c>
      <c r="R2250">
        <v>2.5752000000000002</v>
      </c>
      <c r="T2250" t="s">
        <v>461</v>
      </c>
      <c r="U2250">
        <v>1223.1220000000001</v>
      </c>
      <c r="V2250">
        <v>16.502817671048199</v>
      </c>
      <c r="W2250">
        <v>15.0604</v>
      </c>
      <c r="AB2250" s="1">
        <v>40597</v>
      </c>
      <c r="AC2250">
        <v>11.75</v>
      </c>
    </row>
    <row r="2251" spans="2:29" x14ac:dyDescent="0.45">
      <c r="B2251" s="1">
        <v>40548</v>
      </c>
      <c r="C2251">
        <v>8.6300000000000008</v>
      </c>
      <c r="E2251" s="1">
        <v>40620</v>
      </c>
      <c r="F2251">
        <v>112.33499999999999</v>
      </c>
      <c r="H2251" t="s">
        <v>538</v>
      </c>
      <c r="I2251">
        <v>3.4653</v>
      </c>
      <c r="J2251">
        <v>0.534557075218971</v>
      </c>
      <c r="L2251" s="1">
        <v>40518</v>
      </c>
      <c r="M2251">
        <v>18.02</v>
      </c>
      <c r="O2251" s="1">
        <v>40631</v>
      </c>
      <c r="P2251">
        <v>3.6004999999999998</v>
      </c>
      <c r="Q2251">
        <v>0.98829999999999996</v>
      </c>
      <c r="R2251">
        <v>2.6122000000000001</v>
      </c>
      <c r="T2251" t="s">
        <v>460</v>
      </c>
      <c r="U2251">
        <v>1224.7080000000001</v>
      </c>
      <c r="V2251">
        <v>19.276694854049399</v>
      </c>
      <c r="W2251">
        <v>14.981999999999999</v>
      </c>
      <c r="AB2251" s="1">
        <v>40596</v>
      </c>
      <c r="AC2251">
        <v>11.88</v>
      </c>
    </row>
    <row r="2252" spans="2:29" x14ac:dyDescent="0.45">
      <c r="B2252" s="1">
        <v>40547</v>
      </c>
      <c r="C2252">
        <v>8.2899999999999991</v>
      </c>
      <c r="E2252" s="1">
        <v>40619</v>
      </c>
      <c r="F2252">
        <v>115.2</v>
      </c>
      <c r="H2252" t="s">
        <v>537</v>
      </c>
      <c r="I2252">
        <v>3.44</v>
      </c>
      <c r="J2252">
        <v>0.60641399500121096</v>
      </c>
      <c r="L2252" s="1">
        <v>40515</v>
      </c>
      <c r="M2252">
        <v>18.010000000000002</v>
      </c>
      <c r="O2252" s="1">
        <v>40630</v>
      </c>
      <c r="P2252">
        <v>3.5497000000000001</v>
      </c>
      <c r="Q2252">
        <v>0.95399999999999996</v>
      </c>
      <c r="R2252">
        <v>2.5956999999999999</v>
      </c>
      <c r="T2252" t="s">
        <v>459</v>
      </c>
      <c r="U2252">
        <v>1221.5319999999999</v>
      </c>
      <c r="V2252">
        <v>20.415144862822601</v>
      </c>
      <c r="W2252">
        <v>16.5228</v>
      </c>
      <c r="AB2252" s="1">
        <v>40595</v>
      </c>
      <c r="AC2252">
        <v>10.25</v>
      </c>
    </row>
    <row r="2253" spans="2:29" x14ac:dyDescent="0.45">
      <c r="B2253" s="1">
        <v>40546</v>
      </c>
      <c r="C2253">
        <v>8.6</v>
      </c>
      <c r="E2253" s="1">
        <v>40618</v>
      </c>
      <c r="F2253">
        <v>116.2</v>
      </c>
      <c r="H2253" t="s">
        <v>536</v>
      </c>
      <c r="I2253">
        <v>3.4409999999999998</v>
      </c>
      <c r="J2253">
        <v>1.38967943545745</v>
      </c>
      <c r="L2253" s="1">
        <v>40514</v>
      </c>
      <c r="M2253">
        <v>19.39</v>
      </c>
      <c r="O2253" s="1">
        <v>40627</v>
      </c>
      <c r="P2253">
        <v>3.5514999999999999</v>
      </c>
      <c r="Q2253">
        <v>0.9355</v>
      </c>
      <c r="R2253">
        <v>2.6160000000000001</v>
      </c>
      <c r="T2253" t="s">
        <v>458</v>
      </c>
      <c r="U2253">
        <v>1206.068</v>
      </c>
      <c r="V2253">
        <v>21.675106801855598</v>
      </c>
      <c r="W2253">
        <v>17.956499999999998</v>
      </c>
      <c r="AB2253" s="1">
        <v>40592</v>
      </c>
      <c r="AC2253">
        <v>10.25</v>
      </c>
    </row>
    <row r="2254" spans="2:29" x14ac:dyDescent="0.45">
      <c r="B2254" s="1">
        <v>40543</v>
      </c>
      <c r="C2254">
        <v>8.5</v>
      </c>
      <c r="E2254" s="1">
        <v>40617</v>
      </c>
      <c r="F2254">
        <v>110.5</v>
      </c>
      <c r="H2254" t="s">
        <v>535</v>
      </c>
      <c r="I2254">
        <v>3.37</v>
      </c>
      <c r="J2254">
        <v>1.22315052221712</v>
      </c>
      <c r="L2254" s="1">
        <v>40513</v>
      </c>
      <c r="M2254">
        <v>21.36</v>
      </c>
      <c r="O2254" s="1">
        <v>40626</v>
      </c>
      <c r="P2254">
        <v>3.5196000000000001</v>
      </c>
      <c r="Q2254">
        <v>0.89429999999999998</v>
      </c>
      <c r="R2254">
        <v>2.6253000000000002</v>
      </c>
      <c r="T2254" t="s">
        <v>457</v>
      </c>
      <c r="U2254">
        <v>1180.5530000000001</v>
      </c>
      <c r="V2254">
        <v>16.516250869166601</v>
      </c>
      <c r="W2254">
        <v>19.608899999999998</v>
      </c>
      <c r="AB2254" s="1">
        <v>40591</v>
      </c>
      <c r="AC2254">
        <v>10</v>
      </c>
    </row>
    <row r="2255" spans="2:29" x14ac:dyDescent="0.45">
      <c r="B2255" s="1">
        <v>40542</v>
      </c>
      <c r="C2255">
        <v>8.43</v>
      </c>
      <c r="E2255" s="1">
        <v>40616</v>
      </c>
      <c r="F2255">
        <v>106.3</v>
      </c>
      <c r="H2255" t="s">
        <v>534</v>
      </c>
      <c r="I2255">
        <v>3.3675000000000002</v>
      </c>
      <c r="J2255">
        <v>1.1804577078404801</v>
      </c>
      <c r="L2255" s="1">
        <v>40512</v>
      </c>
      <c r="M2255">
        <v>23.54</v>
      </c>
      <c r="O2255" s="1">
        <v>40625</v>
      </c>
      <c r="P2255">
        <v>3.4653</v>
      </c>
      <c r="Q2255">
        <v>0.8548</v>
      </c>
      <c r="R2255">
        <v>2.6105</v>
      </c>
      <c r="T2255" t="s">
        <v>456</v>
      </c>
      <c r="U2255">
        <v>1187.7619999999999</v>
      </c>
      <c r="V2255">
        <v>20.117788398434701</v>
      </c>
      <c r="W2255">
        <v>18.336400000000001</v>
      </c>
      <c r="AB2255" s="1">
        <v>40590</v>
      </c>
      <c r="AC2255">
        <v>10.06</v>
      </c>
    </row>
    <row r="2256" spans="2:29" x14ac:dyDescent="0.45">
      <c r="B2256" s="1">
        <v>40541</v>
      </c>
      <c r="C2256">
        <v>8.5500000000000007</v>
      </c>
      <c r="E2256" s="1">
        <v>40613</v>
      </c>
      <c r="F2256">
        <v>105.125</v>
      </c>
      <c r="H2256" t="s">
        <v>533</v>
      </c>
      <c r="I2256">
        <v>3.3077999999999999</v>
      </c>
      <c r="J2256">
        <v>1.06010320252322</v>
      </c>
      <c r="L2256" s="1">
        <v>40511</v>
      </c>
      <c r="M2256">
        <v>21.53</v>
      </c>
      <c r="O2256" s="1">
        <v>40624</v>
      </c>
      <c r="P2256">
        <v>3.44</v>
      </c>
      <c r="Q2256">
        <v>0.85129999999999995</v>
      </c>
      <c r="R2256">
        <v>2.5886999999999998</v>
      </c>
      <c r="T2256" t="s">
        <v>455</v>
      </c>
      <c r="U2256">
        <v>1189.404</v>
      </c>
      <c r="V2256">
        <v>20.1123398430673</v>
      </c>
      <c r="W2256">
        <v>18.561</v>
      </c>
      <c r="AB2256" s="1">
        <v>40589</v>
      </c>
      <c r="AC2256">
        <v>10.25</v>
      </c>
    </row>
    <row r="2257" spans="2:29" x14ac:dyDescent="0.45">
      <c r="B2257" s="1">
        <v>40540</v>
      </c>
      <c r="C2257">
        <v>8.3699999999999992</v>
      </c>
      <c r="E2257" s="1">
        <v>40612</v>
      </c>
      <c r="F2257">
        <v>107.43</v>
      </c>
      <c r="H2257" t="s">
        <v>532</v>
      </c>
      <c r="I2257">
        <v>3.4249999999999998</v>
      </c>
      <c r="J2257">
        <v>0.93202163780318303</v>
      </c>
      <c r="L2257" s="1">
        <v>40508</v>
      </c>
      <c r="M2257">
        <v>22.22</v>
      </c>
      <c r="O2257" s="1">
        <v>40623</v>
      </c>
      <c r="P2257">
        <v>3.4409999999999998</v>
      </c>
      <c r="Q2257">
        <v>0.84250000000000003</v>
      </c>
      <c r="R2257">
        <v>2.5985</v>
      </c>
      <c r="T2257" t="s">
        <v>453</v>
      </c>
      <c r="U2257">
        <v>1198.354</v>
      </c>
      <c r="V2257">
        <v>19.420771945739599</v>
      </c>
      <c r="W2257">
        <v>16.175599999999999</v>
      </c>
      <c r="AB2257" s="1">
        <v>40588</v>
      </c>
      <c r="AC2257">
        <v>11.25</v>
      </c>
    </row>
    <row r="2258" spans="2:29" x14ac:dyDescent="0.45">
      <c r="B2258" s="1">
        <v>40539</v>
      </c>
      <c r="C2258">
        <v>8.24</v>
      </c>
      <c r="E2258" s="1">
        <v>40611</v>
      </c>
      <c r="F2258">
        <v>107.07</v>
      </c>
      <c r="H2258" t="s">
        <v>531</v>
      </c>
      <c r="I2258">
        <v>3.4792000000000001</v>
      </c>
      <c r="J2258">
        <v>0.99983135244566401</v>
      </c>
      <c r="L2258" s="1">
        <v>40506</v>
      </c>
      <c r="M2258">
        <v>19.559999999999999</v>
      </c>
      <c r="O2258" s="1">
        <v>40620</v>
      </c>
      <c r="P2258">
        <v>3.37</v>
      </c>
      <c r="Q2258">
        <v>0.79300000000000004</v>
      </c>
      <c r="R2258">
        <v>2.577</v>
      </c>
      <c r="T2258" t="s">
        <v>452</v>
      </c>
      <c r="U2258">
        <v>1180.7270000000001</v>
      </c>
      <c r="V2258">
        <v>19.692766870167699</v>
      </c>
      <c r="W2258">
        <v>17.584399999999999</v>
      </c>
      <c r="AB2258" s="1">
        <v>40585</v>
      </c>
      <c r="AC2258">
        <v>11.88</v>
      </c>
    </row>
    <row r="2259" spans="2:29" x14ac:dyDescent="0.45">
      <c r="B2259" s="1">
        <v>40535</v>
      </c>
      <c r="C2259">
        <v>8.02</v>
      </c>
      <c r="E2259" s="1">
        <v>40610</v>
      </c>
      <c r="F2259">
        <v>108.5</v>
      </c>
      <c r="H2259" t="s">
        <v>530</v>
      </c>
      <c r="I2259">
        <v>3.5163000000000002</v>
      </c>
      <c r="J2259">
        <v>1.1360763471997199</v>
      </c>
      <c r="L2259" s="1">
        <v>40505</v>
      </c>
      <c r="M2259">
        <v>20.63</v>
      </c>
      <c r="O2259" s="1">
        <v>40619</v>
      </c>
      <c r="P2259">
        <v>3.3675000000000002</v>
      </c>
      <c r="Q2259">
        <v>0.79549999999999998</v>
      </c>
      <c r="R2259">
        <v>2.5720000000000001</v>
      </c>
      <c r="T2259" t="s">
        <v>451</v>
      </c>
      <c r="U2259">
        <v>1197.8440000000001</v>
      </c>
      <c r="V2259">
        <v>12.274029169930699</v>
      </c>
      <c r="W2259">
        <v>15.819000000000001</v>
      </c>
      <c r="AB2259" s="1">
        <v>40584</v>
      </c>
      <c r="AC2259">
        <v>11.75</v>
      </c>
    </row>
    <row r="2260" spans="2:29" x14ac:dyDescent="0.45">
      <c r="B2260" s="1">
        <v>40534</v>
      </c>
      <c r="C2260">
        <v>7.78</v>
      </c>
      <c r="E2260" s="1">
        <v>40609</v>
      </c>
      <c r="F2260">
        <v>108.8</v>
      </c>
      <c r="H2260" t="s">
        <v>529</v>
      </c>
      <c r="I2260">
        <v>3.4738000000000002</v>
      </c>
      <c r="J2260">
        <v>0.995971786748999</v>
      </c>
      <c r="L2260" s="1">
        <v>40504</v>
      </c>
      <c r="M2260">
        <v>18.37</v>
      </c>
      <c r="O2260" s="1">
        <v>40618</v>
      </c>
      <c r="P2260">
        <v>3.3077999999999999</v>
      </c>
      <c r="Q2260">
        <v>0.75580000000000003</v>
      </c>
      <c r="R2260">
        <v>2.552</v>
      </c>
      <c r="T2260" t="s">
        <v>450</v>
      </c>
      <c r="U2260">
        <v>1199.73</v>
      </c>
      <c r="V2260">
        <v>20.917816624591399</v>
      </c>
      <c r="W2260">
        <v>15.296099999999999</v>
      </c>
      <c r="AB2260" s="1">
        <v>40583</v>
      </c>
      <c r="AC2260">
        <v>11.75</v>
      </c>
    </row>
    <row r="2261" spans="2:29" x14ac:dyDescent="0.45">
      <c r="B2261" s="1">
        <v>40533</v>
      </c>
      <c r="C2261">
        <v>7.82</v>
      </c>
      <c r="E2261" s="1">
        <v>40606</v>
      </c>
      <c r="F2261">
        <v>108.41</v>
      </c>
      <c r="H2261" t="s">
        <v>528</v>
      </c>
      <c r="I2261">
        <v>3.5691999999999999</v>
      </c>
      <c r="J2261">
        <v>0.89974062003075606</v>
      </c>
      <c r="L2261" s="1">
        <v>40501</v>
      </c>
      <c r="M2261">
        <v>18.04</v>
      </c>
      <c r="O2261" s="1">
        <v>40617</v>
      </c>
      <c r="P2261">
        <v>3.4249999999999998</v>
      </c>
      <c r="Q2261">
        <v>0.79600000000000004</v>
      </c>
      <c r="R2261">
        <v>2.629</v>
      </c>
      <c r="T2261" t="s">
        <v>449</v>
      </c>
      <c r="U2261">
        <v>1196.6849999999999</v>
      </c>
      <c r="V2261">
        <v>20.8054971498009</v>
      </c>
      <c r="W2261">
        <v>15.795299999999999</v>
      </c>
      <c r="AB2261" s="1">
        <v>40582</v>
      </c>
      <c r="AC2261">
        <v>11</v>
      </c>
    </row>
    <row r="2262" spans="2:29" x14ac:dyDescent="0.45">
      <c r="B2262" s="1">
        <v>40532</v>
      </c>
      <c r="C2262">
        <v>8.34</v>
      </c>
      <c r="E2262" s="1">
        <v>40605</v>
      </c>
      <c r="F2262">
        <v>112.3</v>
      </c>
      <c r="H2262" t="s">
        <v>527</v>
      </c>
      <c r="I2262">
        <v>3.6501999999999999</v>
      </c>
      <c r="J2262">
        <v>1.1111682740851301</v>
      </c>
      <c r="L2262" s="1">
        <v>40500</v>
      </c>
      <c r="M2262">
        <v>18.75</v>
      </c>
      <c r="O2262" s="1">
        <v>40616</v>
      </c>
      <c r="P2262">
        <v>3.4792000000000001</v>
      </c>
      <c r="Q2262">
        <v>0.79579999999999995</v>
      </c>
      <c r="R2262">
        <v>2.6833999999999998</v>
      </c>
      <c r="T2262" t="s">
        <v>448</v>
      </c>
      <c r="U2262">
        <v>1178.588</v>
      </c>
      <c r="V2262">
        <v>13.031884192853701</v>
      </c>
      <c r="W2262">
        <v>18.976099999999999</v>
      </c>
      <c r="AB2262" s="1">
        <v>40581</v>
      </c>
      <c r="AC2262">
        <v>11.25</v>
      </c>
    </row>
    <row r="2263" spans="2:29" x14ac:dyDescent="0.45">
      <c r="B2263" s="1">
        <v>40529</v>
      </c>
      <c r="C2263">
        <v>8.58</v>
      </c>
      <c r="E2263" s="1">
        <v>40604</v>
      </c>
      <c r="F2263">
        <v>107.9</v>
      </c>
      <c r="H2263" t="s">
        <v>526</v>
      </c>
      <c r="I2263">
        <v>3.6274999999999999</v>
      </c>
      <c r="J2263">
        <v>1.24523608872641</v>
      </c>
      <c r="L2263" s="1">
        <v>40499</v>
      </c>
      <c r="M2263">
        <v>21.76</v>
      </c>
      <c r="O2263" s="1">
        <v>40613</v>
      </c>
      <c r="P2263">
        <v>3.5163000000000002</v>
      </c>
      <c r="Q2263">
        <v>0.83479999999999999</v>
      </c>
      <c r="R2263">
        <v>2.6815000000000002</v>
      </c>
      <c r="T2263" t="s">
        <v>447</v>
      </c>
      <c r="U2263">
        <v>1178.3440000000001</v>
      </c>
      <c r="V2263">
        <v>11.1660231923372</v>
      </c>
      <c r="W2263">
        <v>19.724399999999999</v>
      </c>
      <c r="AB2263" s="1">
        <v>40578</v>
      </c>
      <c r="AC2263">
        <v>10.25</v>
      </c>
    </row>
    <row r="2264" spans="2:29" x14ac:dyDescent="0.45">
      <c r="B2264" s="1">
        <v>40528</v>
      </c>
      <c r="C2264">
        <v>8.8800000000000008</v>
      </c>
      <c r="E2264" s="1">
        <v>40603</v>
      </c>
      <c r="F2264">
        <v>109</v>
      </c>
      <c r="H2264" t="s">
        <v>525</v>
      </c>
      <c r="I2264">
        <v>3.6139999999999999</v>
      </c>
      <c r="J2264">
        <v>1.31961797502156</v>
      </c>
      <c r="L2264" s="1">
        <v>40498</v>
      </c>
      <c r="M2264">
        <v>22.58</v>
      </c>
      <c r="O2264" s="1">
        <v>40612</v>
      </c>
      <c r="P2264">
        <v>3.4738000000000002</v>
      </c>
      <c r="Q2264">
        <v>0.83250000000000002</v>
      </c>
      <c r="R2264">
        <v>2.6413000000000002</v>
      </c>
      <c r="T2264" t="s">
        <v>446</v>
      </c>
      <c r="U2264">
        <v>1197.751</v>
      </c>
      <c r="V2264">
        <v>10.9196636679096</v>
      </c>
      <c r="W2264">
        <v>16.936900000000001</v>
      </c>
      <c r="AB2264" s="1">
        <v>40577</v>
      </c>
      <c r="AC2264">
        <v>11.5</v>
      </c>
    </row>
    <row r="2265" spans="2:29" x14ac:dyDescent="0.45">
      <c r="B2265" s="1">
        <v>40527</v>
      </c>
      <c r="C2265">
        <v>9.07</v>
      </c>
      <c r="E2265" s="1">
        <v>40602</v>
      </c>
      <c r="F2265">
        <v>107.4</v>
      </c>
      <c r="H2265" t="s">
        <v>524</v>
      </c>
      <c r="I2265">
        <v>3.6894999999999998</v>
      </c>
      <c r="J2265">
        <v>0.93400760168212404</v>
      </c>
      <c r="L2265" s="1">
        <v>40497</v>
      </c>
      <c r="M2265">
        <v>20.2</v>
      </c>
      <c r="O2265" s="1">
        <v>40611</v>
      </c>
      <c r="P2265">
        <v>3.5691999999999999</v>
      </c>
      <c r="Q2265">
        <v>0.87780000000000002</v>
      </c>
      <c r="R2265">
        <v>2.6913999999999998</v>
      </c>
      <c r="T2265" t="s">
        <v>445</v>
      </c>
      <c r="U2265">
        <v>1199.2080000000001</v>
      </c>
      <c r="V2265">
        <v>11.2139804711118</v>
      </c>
      <c r="W2265">
        <v>17.430299999999999</v>
      </c>
      <c r="AB2265" s="1">
        <v>40576</v>
      </c>
      <c r="AC2265">
        <v>10.5</v>
      </c>
    </row>
    <row r="2266" spans="2:29" x14ac:dyDescent="0.45">
      <c r="B2266" s="1">
        <v>40526</v>
      </c>
      <c r="C2266">
        <v>8.7799999999999994</v>
      </c>
      <c r="E2266" s="1">
        <v>40599</v>
      </c>
      <c r="F2266">
        <v>108.6</v>
      </c>
      <c r="H2266" t="s">
        <v>523</v>
      </c>
      <c r="I2266">
        <v>3.597</v>
      </c>
      <c r="J2266">
        <v>0.82304609024444197</v>
      </c>
      <c r="L2266" s="1">
        <v>40494</v>
      </c>
      <c r="M2266">
        <v>20.61</v>
      </c>
      <c r="O2266" s="1">
        <v>40610</v>
      </c>
      <c r="P2266">
        <v>3.6501999999999999</v>
      </c>
      <c r="Q2266">
        <v>0.91439999999999999</v>
      </c>
      <c r="R2266">
        <v>2.7357999999999998</v>
      </c>
      <c r="T2266" t="s">
        <v>444</v>
      </c>
      <c r="U2266">
        <v>1213.5350000000001</v>
      </c>
      <c r="V2266">
        <v>8.4078422827832107</v>
      </c>
      <c r="W2266">
        <v>15.943199999999999</v>
      </c>
      <c r="AB2266" s="1">
        <v>40575</v>
      </c>
      <c r="AC2266">
        <v>10.38</v>
      </c>
    </row>
    <row r="2267" spans="2:29" x14ac:dyDescent="0.45">
      <c r="B2267" s="1">
        <v>40525</v>
      </c>
      <c r="C2267">
        <v>8.26</v>
      </c>
      <c r="E2267" s="1">
        <v>40598</v>
      </c>
      <c r="F2267">
        <v>112.29</v>
      </c>
      <c r="H2267" t="s">
        <v>522</v>
      </c>
      <c r="I2267">
        <v>3.516</v>
      </c>
      <c r="J2267">
        <v>0.25790657223110097</v>
      </c>
      <c r="L2267" s="1">
        <v>40493</v>
      </c>
      <c r="M2267">
        <v>18.64</v>
      </c>
      <c r="O2267" s="1">
        <v>40609</v>
      </c>
      <c r="P2267">
        <v>3.6274999999999999</v>
      </c>
      <c r="Q2267">
        <v>0.90380000000000005</v>
      </c>
      <c r="R2267">
        <v>2.7237</v>
      </c>
      <c r="T2267" t="s">
        <v>443</v>
      </c>
      <c r="U2267">
        <v>1218.7080000000001</v>
      </c>
      <c r="V2267">
        <v>9.4652559928211097</v>
      </c>
      <c r="W2267">
        <v>16.034099999999999</v>
      </c>
      <c r="AB2267" s="1">
        <v>40574</v>
      </c>
      <c r="AC2267">
        <v>10</v>
      </c>
    </row>
    <row r="2268" spans="2:29" x14ac:dyDescent="0.45">
      <c r="B2268" s="1">
        <v>40522</v>
      </c>
      <c r="C2268">
        <v>8.2799999999999994</v>
      </c>
      <c r="E2268" s="1">
        <v>40597</v>
      </c>
      <c r="F2268">
        <v>112.5</v>
      </c>
      <c r="H2268" t="s">
        <v>521</v>
      </c>
      <c r="I2268">
        <v>3.5407999999999999</v>
      </c>
      <c r="J2268">
        <v>0.44918160766739201</v>
      </c>
      <c r="L2268" s="1">
        <v>40492</v>
      </c>
      <c r="M2268">
        <v>18.47</v>
      </c>
      <c r="O2268" s="1">
        <v>40606</v>
      </c>
      <c r="P2268">
        <v>3.6139999999999999</v>
      </c>
      <c r="Q2268">
        <v>0.89400000000000002</v>
      </c>
      <c r="R2268">
        <v>2.72</v>
      </c>
      <c r="T2268" t="s">
        <v>442</v>
      </c>
      <c r="U2268">
        <v>1213.3969999999999</v>
      </c>
      <c r="V2268">
        <v>18.823573682268201</v>
      </c>
      <c r="W2268">
        <v>16.250800000000002</v>
      </c>
      <c r="AB2268" s="1">
        <v>40571</v>
      </c>
      <c r="AC2268">
        <v>9.44</v>
      </c>
    </row>
    <row r="2269" spans="2:29" x14ac:dyDescent="0.45">
      <c r="B2269" s="1">
        <v>40521</v>
      </c>
      <c r="C2269">
        <v>8.17</v>
      </c>
      <c r="E2269" s="1">
        <v>40596</v>
      </c>
      <c r="F2269">
        <v>110.35</v>
      </c>
      <c r="H2269" t="s">
        <v>520</v>
      </c>
      <c r="I2269">
        <v>3.5388999999999999</v>
      </c>
      <c r="J2269">
        <v>0.85056628195573303</v>
      </c>
      <c r="L2269" s="1">
        <v>40491</v>
      </c>
      <c r="M2269">
        <v>19.079999999999998</v>
      </c>
      <c r="O2269" s="1">
        <v>40605</v>
      </c>
      <c r="P2269">
        <v>3.6894999999999998</v>
      </c>
      <c r="Q2269">
        <v>0.96250000000000002</v>
      </c>
      <c r="R2269">
        <v>2.7269999999999999</v>
      </c>
      <c r="T2269" t="s">
        <v>441</v>
      </c>
      <c r="U2269">
        <v>1223.2470000000001</v>
      </c>
      <c r="V2269">
        <v>14.634870604399801</v>
      </c>
      <c r="W2269">
        <v>15.6656</v>
      </c>
      <c r="AB2269" s="1">
        <v>40570</v>
      </c>
      <c r="AC2269">
        <v>8.75</v>
      </c>
    </row>
    <row r="2270" spans="2:29" x14ac:dyDescent="0.45">
      <c r="B2270" s="1">
        <v>40520</v>
      </c>
      <c r="C2270">
        <v>8.39</v>
      </c>
      <c r="E2270" s="1">
        <v>40592</v>
      </c>
      <c r="F2270">
        <v>108.1</v>
      </c>
      <c r="H2270" t="s">
        <v>519</v>
      </c>
      <c r="I2270">
        <v>3.5680000000000001</v>
      </c>
      <c r="J2270">
        <v>0.88270726555674495</v>
      </c>
      <c r="L2270" s="1">
        <v>40490</v>
      </c>
      <c r="M2270">
        <v>18.29</v>
      </c>
      <c r="O2270" s="1">
        <v>40604</v>
      </c>
      <c r="P2270">
        <v>3.597</v>
      </c>
      <c r="Q2270">
        <v>0.88919999999999999</v>
      </c>
      <c r="R2270">
        <v>2.7078000000000002</v>
      </c>
      <c r="T2270" t="s">
        <v>440</v>
      </c>
      <c r="U2270">
        <v>1225.848</v>
      </c>
      <c r="V2270">
        <v>11.668112945815</v>
      </c>
      <c r="W2270">
        <v>15.8424</v>
      </c>
      <c r="AB2270" s="1">
        <v>40569</v>
      </c>
      <c r="AC2270">
        <v>8.5</v>
      </c>
    </row>
    <row r="2271" spans="2:29" x14ac:dyDescent="0.45">
      <c r="B2271" s="1">
        <v>40519</v>
      </c>
      <c r="C2271">
        <v>8.41</v>
      </c>
      <c r="E2271" s="1">
        <v>40591</v>
      </c>
      <c r="F2271">
        <v>108.34</v>
      </c>
      <c r="H2271" t="s">
        <v>518</v>
      </c>
      <c r="I2271">
        <v>3.6017999999999999</v>
      </c>
      <c r="J2271">
        <v>0.93997351026505005</v>
      </c>
      <c r="L2271" s="1">
        <v>40487</v>
      </c>
      <c r="M2271">
        <v>18.260000000000002</v>
      </c>
      <c r="O2271" s="1">
        <v>40603</v>
      </c>
      <c r="P2271">
        <v>3.516</v>
      </c>
      <c r="Q2271">
        <v>0.85399999999999998</v>
      </c>
      <c r="R2271">
        <v>2.6619999999999999</v>
      </c>
      <c r="T2271" t="s">
        <v>439</v>
      </c>
      <c r="U2271">
        <v>1221.0550000000001</v>
      </c>
      <c r="V2271">
        <v>12.8818858029087</v>
      </c>
      <c r="W2271">
        <v>16.023900000000001</v>
      </c>
      <c r="AB2271" s="1">
        <v>40568</v>
      </c>
      <c r="AC2271">
        <v>8.75</v>
      </c>
    </row>
    <row r="2272" spans="2:29" x14ac:dyDescent="0.45">
      <c r="B2272" s="1">
        <v>40518</v>
      </c>
      <c r="C2272">
        <v>7.69</v>
      </c>
      <c r="E2272" s="1">
        <v>40590</v>
      </c>
      <c r="F2272">
        <v>108.52</v>
      </c>
      <c r="H2272" t="s">
        <v>517</v>
      </c>
      <c r="I2272">
        <v>3.5762999999999998</v>
      </c>
      <c r="J2272">
        <v>0.82853693339524703</v>
      </c>
      <c r="L2272" s="1">
        <v>40486</v>
      </c>
      <c r="M2272">
        <v>18.52</v>
      </c>
      <c r="O2272" s="1">
        <v>40602</v>
      </c>
      <c r="P2272">
        <v>3.5407999999999999</v>
      </c>
      <c r="Q2272">
        <v>0.88119999999999998</v>
      </c>
      <c r="R2272">
        <v>2.6596000000000002</v>
      </c>
      <c r="T2272" t="s">
        <v>438</v>
      </c>
      <c r="U2272">
        <v>1197.961</v>
      </c>
      <c r="V2272">
        <v>5.7969902877319699</v>
      </c>
      <c r="W2272">
        <v>17.082699999999999</v>
      </c>
      <c r="AB2272" s="1">
        <v>40567</v>
      </c>
      <c r="AC2272">
        <v>8</v>
      </c>
    </row>
    <row r="2273" spans="2:29" x14ac:dyDescent="0.45">
      <c r="B2273" s="1">
        <v>40515</v>
      </c>
      <c r="C2273">
        <v>7.84</v>
      </c>
      <c r="E2273" s="1">
        <v>40589</v>
      </c>
      <c r="F2273">
        <v>108.3</v>
      </c>
      <c r="H2273" t="s">
        <v>516</v>
      </c>
      <c r="I2273">
        <v>3.6795</v>
      </c>
      <c r="J2273">
        <v>0.49790822447515198</v>
      </c>
      <c r="L2273" s="1">
        <v>40485</v>
      </c>
      <c r="M2273">
        <v>19.559999999999999</v>
      </c>
      <c r="O2273" s="1">
        <v>40599</v>
      </c>
      <c r="P2273">
        <v>3.5388999999999999</v>
      </c>
      <c r="Q2273">
        <v>0.90610000000000002</v>
      </c>
      <c r="R2273">
        <v>2.6328</v>
      </c>
      <c r="T2273" t="s">
        <v>437</v>
      </c>
      <c r="U2273">
        <v>1193.568</v>
      </c>
      <c r="V2273">
        <v>5.8956416637599096</v>
      </c>
      <c r="W2273">
        <v>18.9099</v>
      </c>
      <c r="AB2273" s="1">
        <v>40564</v>
      </c>
      <c r="AC2273">
        <v>7</v>
      </c>
    </row>
    <row r="2274" spans="2:29" x14ac:dyDescent="0.45">
      <c r="B2274" s="1">
        <v>40514</v>
      </c>
      <c r="C2274">
        <v>7.96</v>
      </c>
      <c r="E2274" s="1">
        <v>40588</v>
      </c>
      <c r="F2274">
        <v>108.8</v>
      </c>
      <c r="H2274" t="s">
        <v>515</v>
      </c>
      <c r="I2274">
        <v>3.6863000000000001</v>
      </c>
      <c r="J2274">
        <v>0.51837809560204096</v>
      </c>
      <c r="L2274" s="1">
        <v>40484</v>
      </c>
      <c r="M2274">
        <v>21.57</v>
      </c>
      <c r="O2274" s="1">
        <v>40598</v>
      </c>
      <c r="P2274">
        <v>3.5680000000000001</v>
      </c>
      <c r="Q2274">
        <v>0.91849999999999998</v>
      </c>
      <c r="R2274">
        <v>2.6495000000000002</v>
      </c>
      <c r="T2274" t="s">
        <v>436</v>
      </c>
      <c r="U2274">
        <v>1184.385</v>
      </c>
      <c r="V2274">
        <v>2.8433508777936898</v>
      </c>
      <c r="W2274">
        <v>19.663699999999999</v>
      </c>
      <c r="AB2274" s="1">
        <v>40563</v>
      </c>
      <c r="AC2274">
        <v>6.81</v>
      </c>
    </row>
    <row r="2275" spans="2:29" x14ac:dyDescent="0.45">
      <c r="B2275" s="1">
        <v>40513</v>
      </c>
      <c r="C2275">
        <v>7.97</v>
      </c>
      <c r="E2275" s="1">
        <v>40585</v>
      </c>
      <c r="F2275">
        <v>110.5</v>
      </c>
      <c r="H2275" t="s">
        <v>514</v>
      </c>
      <c r="I2275">
        <v>3.6739999999999999</v>
      </c>
      <c r="J2275">
        <v>0.44995464586259298</v>
      </c>
      <c r="L2275" s="1">
        <v>40483</v>
      </c>
      <c r="M2275">
        <v>21.83</v>
      </c>
      <c r="O2275" s="1">
        <v>40597</v>
      </c>
      <c r="P2275">
        <v>3.6017999999999999</v>
      </c>
      <c r="Q2275">
        <v>0.92500000000000004</v>
      </c>
      <c r="R2275">
        <v>2.6768000000000001</v>
      </c>
      <c r="T2275" t="s">
        <v>435</v>
      </c>
      <c r="U2275">
        <v>1183.258</v>
      </c>
      <c r="V2275">
        <v>2.5842860823153702</v>
      </c>
      <c r="W2275">
        <v>18.590900000000001</v>
      </c>
      <c r="AB2275" s="1">
        <v>40562</v>
      </c>
      <c r="AC2275">
        <v>6.81</v>
      </c>
    </row>
    <row r="2276" spans="2:29" x14ac:dyDescent="0.45">
      <c r="B2276" s="1">
        <v>40512</v>
      </c>
      <c r="C2276">
        <v>7.53</v>
      </c>
      <c r="E2276" s="1">
        <v>40584</v>
      </c>
      <c r="F2276">
        <v>113</v>
      </c>
      <c r="H2276" t="s">
        <v>513</v>
      </c>
      <c r="I2276">
        <v>3.7250000000000001</v>
      </c>
      <c r="J2276">
        <v>0.55734561389978998</v>
      </c>
      <c r="L2276" s="1">
        <v>40480</v>
      </c>
      <c r="M2276">
        <v>21.2</v>
      </c>
      <c r="O2276" s="1">
        <v>40596</v>
      </c>
      <c r="P2276">
        <v>3.5762999999999998</v>
      </c>
      <c r="Q2276">
        <v>0.92500000000000004</v>
      </c>
      <c r="R2276">
        <v>2.6513</v>
      </c>
      <c r="T2276" t="s">
        <v>434</v>
      </c>
      <c r="U2276">
        <v>1183.7760000000001</v>
      </c>
      <c r="V2276">
        <v>3.3612319130679502</v>
      </c>
      <c r="W2276">
        <v>18.471399999999999</v>
      </c>
      <c r="AB2276" s="1">
        <v>40561</v>
      </c>
      <c r="AC2276">
        <v>6.63</v>
      </c>
    </row>
    <row r="2277" spans="2:29" x14ac:dyDescent="0.45">
      <c r="B2277" s="1">
        <v>40511</v>
      </c>
      <c r="C2277">
        <v>7.55</v>
      </c>
      <c r="E2277" s="1">
        <v>40583</v>
      </c>
      <c r="F2277">
        <v>113.1</v>
      </c>
      <c r="H2277" t="s">
        <v>512</v>
      </c>
      <c r="I2277">
        <v>3.7084999999999999</v>
      </c>
      <c r="J2277">
        <v>0.75763720429591996</v>
      </c>
      <c r="L2277" s="1">
        <v>40479</v>
      </c>
      <c r="M2277">
        <v>20.88</v>
      </c>
      <c r="O2277" s="1">
        <v>40595</v>
      </c>
      <c r="P2277">
        <v>3.6795</v>
      </c>
      <c r="Q2277">
        <v>0.95760000000000001</v>
      </c>
      <c r="R2277">
        <v>2.7219000000000002</v>
      </c>
      <c r="T2277" t="s">
        <v>433</v>
      </c>
      <c r="U2277">
        <v>1182.4480000000001</v>
      </c>
      <c r="V2277">
        <v>3.8012592901093099</v>
      </c>
      <c r="W2277">
        <v>18.569500000000001</v>
      </c>
      <c r="AB2277" s="1">
        <v>40560</v>
      </c>
      <c r="AC2277">
        <v>7.25</v>
      </c>
    </row>
    <row r="2278" spans="2:29" x14ac:dyDescent="0.45">
      <c r="B2278" s="1">
        <v>40508</v>
      </c>
      <c r="C2278">
        <v>7.53</v>
      </c>
      <c r="E2278" s="1">
        <v>40582</v>
      </c>
      <c r="F2278">
        <v>115.1</v>
      </c>
      <c r="H2278" t="s">
        <v>511</v>
      </c>
      <c r="I2278">
        <v>3.7338</v>
      </c>
      <c r="J2278">
        <v>0.91136992123579497</v>
      </c>
      <c r="L2278" s="1">
        <v>40478</v>
      </c>
      <c r="M2278">
        <v>20.71</v>
      </c>
      <c r="O2278" s="1">
        <v>40592</v>
      </c>
      <c r="P2278">
        <v>3.6863000000000001</v>
      </c>
      <c r="Q2278">
        <v>0.95450000000000002</v>
      </c>
      <c r="R2278">
        <v>2.7317999999999998</v>
      </c>
      <c r="T2278" t="s">
        <v>432</v>
      </c>
      <c r="U2278">
        <v>1185.636</v>
      </c>
      <c r="V2278">
        <v>1.73074038297127</v>
      </c>
      <c r="W2278">
        <v>18.0213</v>
      </c>
      <c r="AB2278" s="1">
        <v>40557</v>
      </c>
      <c r="AC2278">
        <v>7.25</v>
      </c>
    </row>
    <row r="2279" spans="2:29" x14ac:dyDescent="0.45">
      <c r="B2279" s="1">
        <v>40506</v>
      </c>
      <c r="C2279">
        <v>7.46</v>
      </c>
      <c r="E2279" s="1">
        <v>40581</v>
      </c>
      <c r="F2279">
        <v>115.6</v>
      </c>
      <c r="H2279" t="s">
        <v>510</v>
      </c>
      <c r="I2279">
        <v>3.7492999999999999</v>
      </c>
      <c r="J2279">
        <v>1.41782292617943</v>
      </c>
      <c r="L2279" s="1">
        <v>40477</v>
      </c>
      <c r="M2279">
        <v>20.22</v>
      </c>
      <c r="O2279" s="1">
        <v>40591</v>
      </c>
      <c r="P2279">
        <v>3.6739999999999999</v>
      </c>
      <c r="Q2279">
        <v>0.98019999999999996</v>
      </c>
      <c r="R2279">
        <v>2.6938</v>
      </c>
      <c r="T2279" t="s">
        <v>431</v>
      </c>
      <c r="U2279">
        <v>1185.6210000000001</v>
      </c>
      <c r="V2279">
        <v>6.7636650987591702</v>
      </c>
      <c r="W2279">
        <v>16.983799999999999</v>
      </c>
      <c r="AB2279" s="1">
        <v>40556</v>
      </c>
      <c r="AC2279">
        <v>6.5</v>
      </c>
    </row>
    <row r="2280" spans="2:29" x14ac:dyDescent="0.45">
      <c r="B2280" s="1">
        <v>40505</v>
      </c>
      <c r="C2280">
        <v>7.23</v>
      </c>
      <c r="E2280" s="1">
        <v>40578</v>
      </c>
      <c r="F2280">
        <v>117.9</v>
      </c>
      <c r="H2280" t="s">
        <v>509</v>
      </c>
      <c r="I2280">
        <v>3.8166000000000002</v>
      </c>
      <c r="J2280">
        <v>1.21915910911305</v>
      </c>
      <c r="L2280" s="1">
        <v>40476</v>
      </c>
      <c r="M2280">
        <v>19.850000000000001</v>
      </c>
      <c r="O2280" s="1">
        <v>40590</v>
      </c>
      <c r="P2280">
        <v>3.7250000000000001</v>
      </c>
      <c r="Q2280">
        <v>1.0318000000000001</v>
      </c>
      <c r="R2280">
        <v>2.6932</v>
      </c>
      <c r="T2280" t="s">
        <v>430</v>
      </c>
      <c r="U2280">
        <v>1183.077</v>
      </c>
      <c r="V2280">
        <v>18.0127258796877</v>
      </c>
      <c r="W2280">
        <v>16.533200000000001</v>
      </c>
      <c r="AB2280" s="1">
        <v>40555</v>
      </c>
      <c r="AC2280">
        <v>6.75</v>
      </c>
    </row>
    <row r="2281" spans="2:29" x14ac:dyDescent="0.45">
      <c r="B2281" s="1">
        <v>40504</v>
      </c>
      <c r="C2281">
        <v>7.16</v>
      </c>
      <c r="E2281" s="1">
        <v>40577</v>
      </c>
      <c r="F2281">
        <v>116</v>
      </c>
      <c r="H2281" t="s">
        <v>508</v>
      </c>
      <c r="I2281">
        <v>3.7700999999999998</v>
      </c>
      <c r="J2281">
        <v>1.2987603255925799</v>
      </c>
      <c r="L2281" s="1">
        <v>40473</v>
      </c>
      <c r="M2281">
        <v>18.78</v>
      </c>
      <c r="O2281" s="1">
        <v>40589</v>
      </c>
      <c r="P2281">
        <v>3.7084999999999999</v>
      </c>
      <c r="Q2281">
        <v>1.0306</v>
      </c>
      <c r="R2281">
        <v>2.6779000000000002</v>
      </c>
      <c r="T2281" t="s">
        <v>429</v>
      </c>
      <c r="U2281">
        <v>1180.2650000000001</v>
      </c>
      <c r="V2281">
        <v>19.041019242094901</v>
      </c>
      <c r="W2281">
        <v>16.959399999999999</v>
      </c>
      <c r="AB2281" s="1">
        <v>40554</v>
      </c>
      <c r="AC2281">
        <v>7.25</v>
      </c>
    </row>
    <row r="2282" spans="2:29" x14ac:dyDescent="0.45">
      <c r="B2282" s="1">
        <v>40501</v>
      </c>
      <c r="C2282">
        <v>7.32</v>
      </c>
      <c r="E2282" s="1">
        <v>40576</v>
      </c>
      <c r="F2282">
        <v>115.9</v>
      </c>
      <c r="H2282" t="s">
        <v>507</v>
      </c>
      <c r="I2282">
        <v>3.8464</v>
      </c>
      <c r="J2282">
        <v>0.68545866639304498</v>
      </c>
      <c r="L2282" s="1">
        <v>40472</v>
      </c>
      <c r="M2282">
        <v>19.27</v>
      </c>
      <c r="O2282" s="1">
        <v>40588</v>
      </c>
      <c r="P2282">
        <v>3.7338</v>
      </c>
      <c r="Q2282">
        <v>1.0475000000000001</v>
      </c>
      <c r="R2282">
        <v>2.6863000000000001</v>
      </c>
      <c r="T2282" t="s">
        <v>428</v>
      </c>
      <c r="U2282">
        <v>1178.173</v>
      </c>
      <c r="V2282">
        <v>19.0522440305148</v>
      </c>
      <c r="W2282">
        <v>17.031700000000001</v>
      </c>
      <c r="AB2282" s="1">
        <v>40553</v>
      </c>
      <c r="AC2282">
        <v>7.5</v>
      </c>
    </row>
    <row r="2283" spans="2:29" x14ac:dyDescent="0.45">
      <c r="B2283" s="1">
        <v>40500</v>
      </c>
      <c r="C2283">
        <v>7.51</v>
      </c>
      <c r="E2283" s="1">
        <v>40575</v>
      </c>
      <c r="F2283">
        <v>113.8</v>
      </c>
      <c r="H2283" t="s">
        <v>506</v>
      </c>
      <c r="I2283">
        <v>3.7429999999999999</v>
      </c>
      <c r="J2283">
        <v>0.57347140294874199</v>
      </c>
      <c r="L2283" s="1">
        <v>40471</v>
      </c>
      <c r="M2283">
        <v>19.79</v>
      </c>
      <c r="O2283" s="1">
        <v>40585</v>
      </c>
      <c r="P2283">
        <v>3.7492999999999999</v>
      </c>
      <c r="Q2283">
        <v>1.04</v>
      </c>
      <c r="R2283">
        <v>2.7092999999999998</v>
      </c>
      <c r="T2283" t="s">
        <v>427</v>
      </c>
      <c r="U2283">
        <v>1165.896</v>
      </c>
      <c r="V2283">
        <v>16.090096063527199</v>
      </c>
      <c r="W2283">
        <v>18.761600000000001</v>
      </c>
      <c r="AB2283" s="1">
        <v>40550</v>
      </c>
      <c r="AC2283">
        <v>8</v>
      </c>
    </row>
    <row r="2284" spans="2:29" x14ac:dyDescent="0.45">
      <c r="B2284" s="1">
        <v>40499</v>
      </c>
      <c r="C2284">
        <v>7.18</v>
      </c>
      <c r="E2284" s="1">
        <v>40574</v>
      </c>
      <c r="F2284">
        <v>113.2</v>
      </c>
      <c r="H2284" t="s">
        <v>505</v>
      </c>
      <c r="I2284">
        <v>3.7378</v>
      </c>
      <c r="J2284">
        <v>0.31164007016641898</v>
      </c>
      <c r="L2284" s="1">
        <v>40470</v>
      </c>
      <c r="M2284">
        <v>20.63</v>
      </c>
      <c r="O2284" s="1">
        <v>40584</v>
      </c>
      <c r="P2284">
        <v>3.8166000000000002</v>
      </c>
      <c r="Q2284">
        <v>1.0376000000000001</v>
      </c>
      <c r="R2284">
        <v>2.7789999999999999</v>
      </c>
      <c r="T2284" t="s">
        <v>426</v>
      </c>
      <c r="U2284">
        <v>1184.712</v>
      </c>
      <c r="V2284">
        <v>8.3066395114455691</v>
      </c>
      <c r="W2284">
        <v>16.68</v>
      </c>
      <c r="AB2284" s="1">
        <v>40549</v>
      </c>
      <c r="AC2284">
        <v>8.25</v>
      </c>
    </row>
    <row r="2285" spans="2:29" x14ac:dyDescent="0.45">
      <c r="B2285" s="1">
        <v>40498</v>
      </c>
      <c r="C2285">
        <v>7.49</v>
      </c>
      <c r="E2285" s="1">
        <v>40571</v>
      </c>
      <c r="F2285">
        <v>111.4</v>
      </c>
      <c r="H2285" t="s">
        <v>504</v>
      </c>
      <c r="I2285">
        <v>3.661</v>
      </c>
      <c r="J2285">
        <v>0.31240667939935501</v>
      </c>
      <c r="L2285" s="1">
        <v>40469</v>
      </c>
      <c r="M2285">
        <v>19.09</v>
      </c>
      <c r="O2285" s="1">
        <v>40583</v>
      </c>
      <c r="P2285">
        <v>3.7700999999999998</v>
      </c>
      <c r="Q2285">
        <v>0.99350000000000005</v>
      </c>
      <c r="R2285">
        <v>2.7766000000000002</v>
      </c>
      <c r="T2285" t="s">
        <v>425</v>
      </c>
      <c r="U2285">
        <v>1176.1880000000001</v>
      </c>
      <c r="V2285">
        <v>7.2552815896535101</v>
      </c>
      <c r="W2285">
        <v>17.7393</v>
      </c>
      <c r="AB2285" s="1">
        <v>40548</v>
      </c>
      <c r="AC2285">
        <v>8</v>
      </c>
    </row>
    <row r="2286" spans="2:29" x14ac:dyDescent="0.45">
      <c r="B2286" s="1">
        <v>40497</v>
      </c>
      <c r="C2286">
        <v>7.61</v>
      </c>
      <c r="E2286" s="1">
        <v>40570</v>
      </c>
      <c r="F2286">
        <v>109</v>
      </c>
      <c r="H2286" t="s">
        <v>503</v>
      </c>
      <c r="I2286">
        <v>3.5804999999999998</v>
      </c>
      <c r="J2286">
        <v>0.88812664262104501</v>
      </c>
      <c r="L2286" s="1">
        <v>40466</v>
      </c>
      <c r="M2286">
        <v>19.03</v>
      </c>
      <c r="O2286" s="1">
        <v>40582</v>
      </c>
      <c r="P2286">
        <v>3.8464</v>
      </c>
      <c r="Q2286">
        <v>1.0398000000000001</v>
      </c>
      <c r="R2286">
        <v>2.8066</v>
      </c>
      <c r="T2286" t="s">
        <v>424</v>
      </c>
      <c r="U2286">
        <v>1173.8140000000001</v>
      </c>
      <c r="V2286">
        <v>7.4763118035190796</v>
      </c>
      <c r="W2286">
        <v>18.7591</v>
      </c>
      <c r="AB2286" s="1">
        <v>40547</v>
      </c>
      <c r="AC2286">
        <v>6.75</v>
      </c>
    </row>
    <row r="2287" spans="2:29" x14ac:dyDescent="0.45">
      <c r="B2287" s="1">
        <v>40494</v>
      </c>
      <c r="C2287">
        <v>7.03</v>
      </c>
      <c r="E2287" s="1">
        <v>40569</v>
      </c>
      <c r="F2287">
        <v>111.8</v>
      </c>
      <c r="H2287" t="s">
        <v>502</v>
      </c>
      <c r="I2287">
        <v>3.5423</v>
      </c>
      <c r="J2287">
        <v>0.94863086428107601</v>
      </c>
      <c r="L2287" s="1">
        <v>40465</v>
      </c>
      <c r="M2287">
        <v>19.88</v>
      </c>
      <c r="O2287" s="1">
        <v>40581</v>
      </c>
      <c r="P2287">
        <v>3.7429999999999999</v>
      </c>
      <c r="Q2287">
        <v>0.96509999999999996</v>
      </c>
      <c r="R2287">
        <v>2.7778999999999998</v>
      </c>
      <c r="T2287" t="s">
        <v>423</v>
      </c>
      <c r="U2287">
        <v>1178.1020000000001</v>
      </c>
      <c r="V2287">
        <v>4.9739874947942999</v>
      </c>
      <c r="W2287">
        <v>17.498799999999999</v>
      </c>
      <c r="AB2287" s="1">
        <v>40546</v>
      </c>
      <c r="AC2287">
        <v>7.19</v>
      </c>
    </row>
    <row r="2288" spans="2:29" x14ac:dyDescent="0.45">
      <c r="B2288" s="1">
        <v>40493</v>
      </c>
      <c r="C2288">
        <v>6.56</v>
      </c>
      <c r="E2288" s="1">
        <v>40568</v>
      </c>
      <c r="F2288">
        <v>108.8</v>
      </c>
      <c r="H2288" t="s">
        <v>501</v>
      </c>
      <c r="I2288">
        <v>3.4716</v>
      </c>
      <c r="J2288">
        <v>1.01558625926112</v>
      </c>
      <c r="L2288" s="1">
        <v>40464</v>
      </c>
      <c r="M2288">
        <v>19.07</v>
      </c>
      <c r="O2288" s="1">
        <v>40578</v>
      </c>
      <c r="P2288">
        <v>3.7378</v>
      </c>
      <c r="Q2288">
        <v>0.95499999999999996</v>
      </c>
      <c r="R2288">
        <v>2.7827999999999999</v>
      </c>
      <c r="T2288" t="s">
        <v>422</v>
      </c>
      <c r="U2288">
        <v>1169.771</v>
      </c>
      <c r="V2288">
        <v>5.6513485361901896</v>
      </c>
      <c r="W2288">
        <v>17.710100000000001</v>
      </c>
      <c r="AB2288" s="1">
        <v>40543</v>
      </c>
      <c r="AC2288">
        <v>8.5</v>
      </c>
    </row>
    <row r="2289" spans="2:29" x14ac:dyDescent="0.45">
      <c r="B2289" s="1">
        <v>40492</v>
      </c>
      <c r="C2289">
        <v>6.37</v>
      </c>
      <c r="E2289" s="1">
        <v>40567</v>
      </c>
      <c r="F2289">
        <v>110.6</v>
      </c>
      <c r="H2289" t="s">
        <v>500</v>
      </c>
      <c r="I2289">
        <v>3.4224000000000001</v>
      </c>
      <c r="J2289">
        <v>1.09015429336096</v>
      </c>
      <c r="L2289" s="1">
        <v>40463</v>
      </c>
      <c r="M2289">
        <v>18.93</v>
      </c>
      <c r="O2289" s="1">
        <v>40577</v>
      </c>
      <c r="P2289">
        <v>3.661</v>
      </c>
      <c r="Q2289">
        <v>0.92520000000000002</v>
      </c>
      <c r="R2289">
        <v>2.7357999999999998</v>
      </c>
      <c r="T2289" t="s">
        <v>421</v>
      </c>
      <c r="U2289">
        <v>1165.318</v>
      </c>
      <c r="V2289">
        <v>5.6304383727511702</v>
      </c>
      <c r="W2289">
        <v>18.396999999999998</v>
      </c>
      <c r="AB2289" s="1">
        <v>40542</v>
      </c>
      <c r="AC2289">
        <v>8.25</v>
      </c>
    </row>
    <row r="2290" spans="2:29" x14ac:dyDescent="0.45">
      <c r="B2290" s="1">
        <v>40491</v>
      </c>
      <c r="C2290">
        <v>6.24</v>
      </c>
      <c r="E2290" s="1">
        <v>40564</v>
      </c>
      <c r="F2290">
        <v>111.8</v>
      </c>
      <c r="H2290" t="s">
        <v>499</v>
      </c>
      <c r="I2290">
        <v>3.4765000000000001</v>
      </c>
      <c r="J2290">
        <v>1.0073554735047601</v>
      </c>
      <c r="L2290" s="1">
        <v>40462</v>
      </c>
      <c r="M2290">
        <v>18.96</v>
      </c>
      <c r="O2290" s="1">
        <v>40576</v>
      </c>
      <c r="P2290">
        <v>3.5804999999999998</v>
      </c>
      <c r="Q2290">
        <v>0.87739999999999996</v>
      </c>
      <c r="R2290">
        <v>2.7031000000000001</v>
      </c>
      <c r="T2290" t="s">
        <v>420</v>
      </c>
      <c r="U2290">
        <v>1165.146</v>
      </c>
      <c r="V2290">
        <v>16.5863511577022</v>
      </c>
      <c r="W2290">
        <v>18.397600000000001</v>
      </c>
      <c r="AB2290" s="1">
        <v>40541</v>
      </c>
      <c r="AC2290">
        <v>7.44</v>
      </c>
    </row>
    <row r="2291" spans="2:29" x14ac:dyDescent="0.45">
      <c r="B2291" s="1">
        <v>40490</v>
      </c>
      <c r="C2291">
        <v>6.1</v>
      </c>
      <c r="E2291" s="1">
        <v>40563</v>
      </c>
      <c r="F2291">
        <v>113.6</v>
      </c>
      <c r="H2291" t="s">
        <v>498</v>
      </c>
      <c r="I2291">
        <v>3.4990000000000001</v>
      </c>
      <c r="J2291">
        <v>1.0459351477665</v>
      </c>
      <c r="L2291" s="1">
        <v>40459</v>
      </c>
      <c r="M2291">
        <v>20.71</v>
      </c>
      <c r="O2291" s="1">
        <v>40575</v>
      </c>
      <c r="P2291">
        <v>3.5423</v>
      </c>
      <c r="Q2291">
        <v>0.83040000000000003</v>
      </c>
      <c r="R2291">
        <v>2.7119</v>
      </c>
      <c r="T2291" t="s">
        <v>419</v>
      </c>
      <c r="U2291">
        <v>1158.058</v>
      </c>
      <c r="V2291">
        <v>20.139264520251501</v>
      </c>
      <c r="W2291">
        <v>19.375900000000001</v>
      </c>
      <c r="AB2291" s="1">
        <v>40540</v>
      </c>
      <c r="AC2291">
        <v>7.5</v>
      </c>
    </row>
    <row r="2292" spans="2:29" x14ac:dyDescent="0.45">
      <c r="B2292" s="1">
        <v>40487</v>
      </c>
      <c r="C2292">
        <v>6.2</v>
      </c>
      <c r="E2292" s="1">
        <v>40562</v>
      </c>
      <c r="F2292">
        <v>109.9</v>
      </c>
      <c r="H2292" t="s">
        <v>497</v>
      </c>
      <c r="I2292">
        <v>3.4165000000000001</v>
      </c>
      <c r="J2292">
        <v>1.25440742318169</v>
      </c>
      <c r="L2292" s="1">
        <v>40458</v>
      </c>
      <c r="M2292">
        <v>21.56</v>
      </c>
      <c r="O2292" s="1">
        <v>40574</v>
      </c>
      <c r="P2292">
        <v>3.4716</v>
      </c>
      <c r="Q2292">
        <v>0.79120000000000001</v>
      </c>
      <c r="R2292">
        <v>2.6804000000000001</v>
      </c>
      <c r="T2292" t="s">
        <v>418</v>
      </c>
      <c r="U2292">
        <v>1159.9739999999999</v>
      </c>
      <c r="V2292">
        <v>19.625263919999501</v>
      </c>
      <c r="W2292">
        <v>19.418700000000001</v>
      </c>
      <c r="AB2292" s="1">
        <v>40539</v>
      </c>
      <c r="AC2292">
        <v>8</v>
      </c>
    </row>
    <row r="2293" spans="2:29" x14ac:dyDescent="0.45">
      <c r="B2293" s="1">
        <v>40486</v>
      </c>
      <c r="C2293">
        <v>6.1</v>
      </c>
      <c r="E2293" s="1">
        <v>40561</v>
      </c>
      <c r="F2293">
        <v>111</v>
      </c>
      <c r="H2293" t="s">
        <v>496</v>
      </c>
      <c r="I2293">
        <v>3.4826999999999999</v>
      </c>
      <c r="J2293">
        <v>1.09471765005106</v>
      </c>
      <c r="L2293" s="1">
        <v>40457</v>
      </c>
      <c r="M2293">
        <v>21.49</v>
      </c>
      <c r="O2293" s="1">
        <v>40571</v>
      </c>
      <c r="P2293">
        <v>3.4224000000000001</v>
      </c>
      <c r="Q2293">
        <v>0.77349999999999997</v>
      </c>
      <c r="R2293">
        <v>2.6488999999999998</v>
      </c>
      <c r="T2293" t="s">
        <v>417</v>
      </c>
      <c r="U2293">
        <v>1160.75</v>
      </c>
      <c r="V2293">
        <v>20.219277158347602</v>
      </c>
      <c r="W2293">
        <v>18.358499999999999</v>
      </c>
      <c r="AB2293" s="1">
        <v>40536</v>
      </c>
      <c r="AC2293">
        <v>8.75</v>
      </c>
    </row>
    <row r="2294" spans="2:29" x14ac:dyDescent="0.45">
      <c r="B2294" s="1">
        <v>40485</v>
      </c>
      <c r="C2294">
        <v>6.34</v>
      </c>
      <c r="E2294" s="1">
        <v>40560</v>
      </c>
      <c r="F2294">
        <v>110</v>
      </c>
      <c r="H2294" t="s">
        <v>495</v>
      </c>
      <c r="I2294">
        <v>3.4788000000000001</v>
      </c>
      <c r="J2294">
        <v>1.10098476374562</v>
      </c>
      <c r="L2294" s="1">
        <v>40456</v>
      </c>
      <c r="M2294">
        <v>21.76</v>
      </c>
      <c r="O2294" s="1">
        <v>40570</v>
      </c>
      <c r="P2294">
        <v>3.4765000000000001</v>
      </c>
      <c r="Q2294">
        <v>0.78849999999999998</v>
      </c>
      <c r="R2294">
        <v>2.6880000000000002</v>
      </c>
      <c r="T2294" t="s">
        <v>416</v>
      </c>
      <c r="U2294">
        <v>1137.0340000000001</v>
      </c>
      <c r="V2294">
        <v>8.2651120853288003</v>
      </c>
      <c r="W2294">
        <v>20.377800000000001</v>
      </c>
      <c r="AB2294" s="1">
        <v>40535</v>
      </c>
      <c r="AC2294">
        <v>8.75</v>
      </c>
    </row>
    <row r="2295" spans="2:29" x14ac:dyDescent="0.45">
      <c r="B2295" s="1">
        <v>40484</v>
      </c>
      <c r="C2295">
        <v>6.58</v>
      </c>
      <c r="E2295" s="1">
        <v>40557</v>
      </c>
      <c r="F2295">
        <v>109.9</v>
      </c>
      <c r="H2295" t="s">
        <v>494</v>
      </c>
      <c r="I2295">
        <v>3.5175999999999998</v>
      </c>
      <c r="J2295">
        <v>0.94824524781302999</v>
      </c>
      <c r="L2295" s="1">
        <v>40455</v>
      </c>
      <c r="M2295">
        <v>23.53</v>
      </c>
      <c r="O2295" s="1">
        <v>40569</v>
      </c>
      <c r="P2295">
        <v>3.4990000000000001</v>
      </c>
      <c r="Q2295">
        <v>0.8175</v>
      </c>
      <c r="R2295">
        <v>2.6815000000000002</v>
      </c>
      <c r="T2295" t="s">
        <v>415</v>
      </c>
      <c r="U2295">
        <v>1146.2370000000001</v>
      </c>
      <c r="V2295">
        <v>6.9564372515388699</v>
      </c>
      <c r="W2295">
        <v>19.044799999999999</v>
      </c>
      <c r="AB2295" s="1">
        <v>40534</v>
      </c>
      <c r="AC2295">
        <v>8.5</v>
      </c>
    </row>
    <row r="2296" spans="2:29" x14ac:dyDescent="0.45">
      <c r="B2296" s="1">
        <v>40483</v>
      </c>
      <c r="C2296">
        <v>6.6</v>
      </c>
      <c r="E2296" s="1">
        <v>40556</v>
      </c>
      <c r="F2296">
        <v>110.3</v>
      </c>
      <c r="H2296" t="s">
        <v>493</v>
      </c>
      <c r="I2296">
        <v>3.4068000000000001</v>
      </c>
      <c r="J2296">
        <v>0.44077575553410903</v>
      </c>
      <c r="L2296" s="1">
        <v>40452</v>
      </c>
      <c r="M2296">
        <v>22.5</v>
      </c>
      <c r="O2296" s="1">
        <v>40568</v>
      </c>
      <c r="P2296">
        <v>3.4165000000000001</v>
      </c>
      <c r="Q2296">
        <v>0.80579999999999996</v>
      </c>
      <c r="R2296">
        <v>2.6107</v>
      </c>
      <c r="T2296" t="s">
        <v>414</v>
      </c>
      <c r="U2296">
        <v>1141.201</v>
      </c>
      <c r="V2296">
        <v>7.2864128951663902</v>
      </c>
      <c r="W2296">
        <v>19.817499999999999</v>
      </c>
      <c r="AB2296" s="1">
        <v>40533</v>
      </c>
      <c r="AC2296">
        <v>8.5</v>
      </c>
    </row>
    <row r="2297" spans="2:29" x14ac:dyDescent="0.45">
      <c r="B2297" s="1">
        <v>40480</v>
      </c>
      <c r="C2297">
        <v>6.49</v>
      </c>
      <c r="E2297" s="1">
        <v>40555</v>
      </c>
      <c r="F2297">
        <v>111.2</v>
      </c>
      <c r="H2297" t="s">
        <v>492</v>
      </c>
      <c r="I2297">
        <v>3.4325000000000001</v>
      </c>
      <c r="J2297">
        <v>0.74857169551976299</v>
      </c>
      <c r="L2297" s="1">
        <v>40451</v>
      </c>
      <c r="M2297">
        <v>23.7</v>
      </c>
      <c r="O2297" s="1">
        <v>40567</v>
      </c>
      <c r="P2297">
        <v>3.4826999999999999</v>
      </c>
      <c r="Q2297">
        <v>0.84699999999999998</v>
      </c>
      <c r="R2297">
        <v>2.6356999999999999</v>
      </c>
      <c r="T2297" t="s">
        <v>413</v>
      </c>
      <c r="U2297">
        <v>1144.7260000000001</v>
      </c>
      <c r="V2297">
        <v>19.2024691557416</v>
      </c>
      <c r="W2297">
        <v>19.8034</v>
      </c>
      <c r="AB2297" s="1">
        <v>40532</v>
      </c>
      <c r="AC2297">
        <v>8.75</v>
      </c>
    </row>
    <row r="2298" spans="2:29" x14ac:dyDescent="0.45">
      <c r="B2298" s="1">
        <v>40479</v>
      </c>
      <c r="C2298">
        <v>6.6</v>
      </c>
      <c r="E2298" s="1">
        <v>40554</v>
      </c>
      <c r="F2298">
        <v>111.87</v>
      </c>
      <c r="H2298" t="s">
        <v>491</v>
      </c>
      <c r="I2298">
        <v>3.3984999999999999</v>
      </c>
      <c r="J2298">
        <v>0.68576093988114095</v>
      </c>
      <c r="L2298" s="1">
        <v>40450</v>
      </c>
      <c r="M2298">
        <v>23.25</v>
      </c>
      <c r="O2298" s="1">
        <v>40564</v>
      </c>
      <c r="P2298">
        <v>3.4788000000000001</v>
      </c>
      <c r="Q2298">
        <v>0.84350000000000003</v>
      </c>
      <c r="R2298">
        <v>2.6353</v>
      </c>
      <c r="T2298" t="s">
        <v>412</v>
      </c>
      <c r="U2298">
        <v>1147.6990000000001</v>
      </c>
      <c r="V2298">
        <v>21.451976796796099</v>
      </c>
      <c r="W2298">
        <v>19.4757</v>
      </c>
      <c r="AB2298" s="1">
        <v>40529</v>
      </c>
      <c r="AC2298">
        <v>9.75</v>
      </c>
    </row>
    <row r="2299" spans="2:29" x14ac:dyDescent="0.45">
      <c r="B2299" s="1">
        <v>40478</v>
      </c>
      <c r="C2299">
        <v>6.61</v>
      </c>
      <c r="E2299" s="1">
        <v>40553</v>
      </c>
      <c r="F2299">
        <v>113.67</v>
      </c>
      <c r="H2299" t="s">
        <v>490</v>
      </c>
      <c r="I2299">
        <v>3.3955000000000002</v>
      </c>
      <c r="J2299">
        <v>0.85746687982685199</v>
      </c>
      <c r="L2299" s="1">
        <v>40449</v>
      </c>
      <c r="M2299">
        <v>22.6</v>
      </c>
      <c r="O2299" s="1">
        <v>40563</v>
      </c>
      <c r="P2299">
        <v>3.5175999999999998</v>
      </c>
      <c r="Q2299">
        <v>0.86229999999999996</v>
      </c>
      <c r="R2299">
        <v>2.6553</v>
      </c>
      <c r="T2299" t="s">
        <v>411</v>
      </c>
      <c r="U2299">
        <v>1142.163</v>
      </c>
      <c r="V2299">
        <v>22.119410094247101</v>
      </c>
      <c r="W2299">
        <v>18.671399999999998</v>
      </c>
      <c r="AB2299" s="1">
        <v>40528</v>
      </c>
      <c r="AC2299">
        <v>11.63</v>
      </c>
    </row>
    <row r="2300" spans="2:29" x14ac:dyDescent="0.45">
      <c r="B2300" s="1">
        <v>40477</v>
      </c>
      <c r="C2300">
        <v>6.48</v>
      </c>
      <c r="E2300" s="1">
        <v>40550</v>
      </c>
      <c r="F2300">
        <v>116.9</v>
      </c>
      <c r="H2300" t="s">
        <v>489</v>
      </c>
      <c r="I2300">
        <v>3.367</v>
      </c>
      <c r="J2300">
        <v>0.90416270659654696</v>
      </c>
      <c r="L2300" s="1">
        <v>40448</v>
      </c>
      <c r="M2300">
        <v>22.54</v>
      </c>
      <c r="O2300" s="1">
        <v>40562</v>
      </c>
      <c r="P2300">
        <v>3.4068000000000001</v>
      </c>
      <c r="Q2300">
        <v>0.79369999999999996</v>
      </c>
      <c r="R2300">
        <v>2.6131000000000002</v>
      </c>
      <c r="T2300" t="s">
        <v>410</v>
      </c>
      <c r="U2300">
        <v>1148.671</v>
      </c>
      <c r="V2300">
        <v>21.495729393759198</v>
      </c>
      <c r="W2300">
        <v>18.212199999999999</v>
      </c>
      <c r="AB2300" s="1">
        <v>40527</v>
      </c>
      <c r="AC2300">
        <v>13.5</v>
      </c>
    </row>
    <row r="2301" spans="2:29" x14ac:dyDescent="0.45">
      <c r="B2301" s="1">
        <v>40476</v>
      </c>
      <c r="C2301">
        <v>6.27</v>
      </c>
      <c r="E2301" s="1">
        <v>40549</v>
      </c>
      <c r="F2301">
        <v>121.3</v>
      </c>
      <c r="H2301" t="s">
        <v>488</v>
      </c>
      <c r="I2301">
        <v>3.4340000000000002</v>
      </c>
      <c r="J2301">
        <v>0.94533985952142796</v>
      </c>
      <c r="L2301" s="1">
        <v>40445</v>
      </c>
      <c r="M2301">
        <v>21.71</v>
      </c>
      <c r="O2301" s="1">
        <v>40561</v>
      </c>
      <c r="P2301">
        <v>3.4325000000000001</v>
      </c>
      <c r="Q2301">
        <v>0.8165</v>
      </c>
      <c r="R2301">
        <v>2.6160000000000001</v>
      </c>
      <c r="T2301" t="s">
        <v>409</v>
      </c>
      <c r="U2301">
        <v>1124.829</v>
      </c>
      <c r="V2301">
        <v>16.851460122729002</v>
      </c>
      <c r="W2301">
        <v>20.181799999999999</v>
      </c>
      <c r="AB2301" s="1">
        <v>40526</v>
      </c>
      <c r="AC2301">
        <v>10.31</v>
      </c>
    </row>
    <row r="2302" spans="2:29" x14ac:dyDescent="0.45">
      <c r="B2302" s="1">
        <v>40473</v>
      </c>
      <c r="C2302">
        <v>6.3</v>
      </c>
      <c r="E2302" s="1">
        <v>40548</v>
      </c>
      <c r="F2302">
        <v>122.4</v>
      </c>
      <c r="H2302" t="s">
        <v>487</v>
      </c>
      <c r="I2302">
        <v>3.4190999999999998</v>
      </c>
      <c r="J2302">
        <v>0.97654089349430595</v>
      </c>
      <c r="L2302" s="1">
        <v>40444</v>
      </c>
      <c r="M2302">
        <v>23.87</v>
      </c>
      <c r="O2302" s="1">
        <v>40560</v>
      </c>
      <c r="P2302">
        <v>3.3984999999999999</v>
      </c>
      <c r="Q2302">
        <v>0.79920000000000002</v>
      </c>
      <c r="R2302">
        <v>2.5992999999999999</v>
      </c>
      <c r="T2302" t="s">
        <v>408</v>
      </c>
      <c r="U2302">
        <v>1134.278</v>
      </c>
      <c r="V2302">
        <v>14.433056843312199</v>
      </c>
      <c r="W2302">
        <v>19.0398</v>
      </c>
      <c r="AB2302" s="1">
        <v>40525</v>
      </c>
      <c r="AC2302">
        <v>9.75</v>
      </c>
    </row>
    <row r="2303" spans="2:29" x14ac:dyDescent="0.45">
      <c r="B2303" s="1">
        <v>40472</v>
      </c>
      <c r="C2303">
        <v>6.31</v>
      </c>
      <c r="E2303" s="1">
        <v>40547</v>
      </c>
      <c r="F2303">
        <v>113.83</v>
      </c>
      <c r="H2303" t="s">
        <v>486</v>
      </c>
      <c r="I2303">
        <v>3.3622000000000001</v>
      </c>
      <c r="J2303">
        <v>1.6911465341595899</v>
      </c>
      <c r="L2303" s="1">
        <v>40443</v>
      </c>
      <c r="M2303">
        <v>22.51</v>
      </c>
      <c r="O2303" s="1">
        <v>40557</v>
      </c>
      <c r="P2303">
        <v>3.3955000000000002</v>
      </c>
      <c r="Q2303">
        <v>0.80700000000000005</v>
      </c>
      <c r="R2303">
        <v>2.5884999999999998</v>
      </c>
      <c r="T2303" t="s">
        <v>407</v>
      </c>
      <c r="U2303">
        <v>1139.7819999999999</v>
      </c>
      <c r="V2303">
        <v>12.931426095616199</v>
      </c>
      <c r="W2303">
        <v>18.7499</v>
      </c>
      <c r="AB2303" s="1">
        <v>40522</v>
      </c>
      <c r="AC2303">
        <v>11</v>
      </c>
    </row>
    <row r="2304" spans="2:29" x14ac:dyDescent="0.45">
      <c r="B2304" s="1">
        <v>40471</v>
      </c>
      <c r="C2304">
        <v>6.24</v>
      </c>
      <c r="E2304" s="1">
        <v>40546</v>
      </c>
      <c r="F2304">
        <v>118.7</v>
      </c>
      <c r="H2304" t="s">
        <v>485</v>
      </c>
      <c r="I2304">
        <v>3.4051999999999998</v>
      </c>
      <c r="J2304">
        <v>1.65290834591637</v>
      </c>
      <c r="L2304" s="1">
        <v>40442</v>
      </c>
      <c r="M2304">
        <v>22.35</v>
      </c>
      <c r="O2304" s="1">
        <v>40556</v>
      </c>
      <c r="P2304">
        <v>3.367</v>
      </c>
      <c r="Q2304">
        <v>0.80300000000000005</v>
      </c>
      <c r="R2304">
        <v>2.5640000000000001</v>
      </c>
      <c r="T2304" t="s">
        <v>406</v>
      </c>
      <c r="U2304">
        <v>1142.7090000000001</v>
      </c>
      <c r="V2304">
        <v>11.3993620487733</v>
      </c>
      <c r="W2304">
        <v>17.676400000000001</v>
      </c>
      <c r="AB2304" s="1">
        <v>40521</v>
      </c>
      <c r="AC2304">
        <v>9.5</v>
      </c>
    </row>
    <row r="2305" spans="2:29" x14ac:dyDescent="0.45">
      <c r="B2305" s="1">
        <v>40470</v>
      </c>
      <c r="C2305">
        <v>6.44</v>
      </c>
      <c r="E2305" s="1">
        <v>40543</v>
      </c>
      <c r="F2305">
        <v>122.7</v>
      </c>
      <c r="H2305" t="s">
        <v>484</v>
      </c>
      <c r="I2305">
        <v>3.4794999999999998</v>
      </c>
      <c r="J2305">
        <v>1.4465389037284799</v>
      </c>
      <c r="L2305" s="1">
        <v>40441</v>
      </c>
      <c r="M2305">
        <v>21.5</v>
      </c>
      <c r="O2305" s="1">
        <v>40555</v>
      </c>
      <c r="P2305">
        <v>3.4340000000000002</v>
      </c>
      <c r="Q2305">
        <v>0.83950000000000002</v>
      </c>
      <c r="R2305">
        <v>2.5945</v>
      </c>
      <c r="T2305" t="s">
        <v>405</v>
      </c>
      <c r="U2305">
        <v>1125.5920000000001</v>
      </c>
      <c r="V2305">
        <v>3.1015158182517899</v>
      </c>
      <c r="W2305">
        <v>18.090800000000002</v>
      </c>
      <c r="AB2305" s="1">
        <v>40520</v>
      </c>
      <c r="AC2305">
        <v>11.94</v>
      </c>
    </row>
    <row r="2306" spans="2:29" x14ac:dyDescent="0.45">
      <c r="B2306" s="1">
        <v>40469</v>
      </c>
      <c r="C2306">
        <v>6.63</v>
      </c>
      <c r="E2306" s="1">
        <v>40542</v>
      </c>
      <c r="F2306">
        <v>123</v>
      </c>
      <c r="H2306" t="s">
        <v>483</v>
      </c>
      <c r="I2306">
        <v>3.5459999999999998</v>
      </c>
      <c r="J2306">
        <v>1.4798563443794099</v>
      </c>
      <c r="L2306" s="1">
        <v>40438</v>
      </c>
      <c r="M2306">
        <v>22.01</v>
      </c>
      <c r="O2306" s="1">
        <v>40554</v>
      </c>
      <c r="P2306">
        <v>3.4190999999999998</v>
      </c>
      <c r="Q2306">
        <v>0.83850000000000002</v>
      </c>
      <c r="R2306">
        <v>2.5806</v>
      </c>
      <c r="T2306" t="s">
        <v>404</v>
      </c>
      <c r="U2306">
        <v>1124.663</v>
      </c>
      <c r="V2306">
        <v>8.8273781485832199</v>
      </c>
      <c r="W2306">
        <v>18.510400000000001</v>
      </c>
      <c r="AB2306" s="1">
        <v>40519</v>
      </c>
      <c r="AC2306">
        <v>14.5</v>
      </c>
    </row>
    <row r="2307" spans="2:29" x14ac:dyDescent="0.45">
      <c r="B2307" s="1">
        <v>40466</v>
      </c>
      <c r="C2307">
        <v>6.76</v>
      </c>
      <c r="E2307" s="1">
        <v>40541</v>
      </c>
      <c r="F2307">
        <v>122</v>
      </c>
      <c r="H2307" t="s">
        <v>482</v>
      </c>
      <c r="I2307">
        <v>3.3992</v>
      </c>
      <c r="J2307">
        <v>0.73117210696250701</v>
      </c>
      <c r="L2307" s="1">
        <v>40437</v>
      </c>
      <c r="M2307">
        <v>21.72</v>
      </c>
      <c r="O2307" s="1">
        <v>40553</v>
      </c>
      <c r="P2307">
        <v>3.3622000000000001</v>
      </c>
      <c r="Q2307">
        <v>0.83050000000000002</v>
      </c>
      <c r="R2307">
        <v>2.5316999999999998</v>
      </c>
      <c r="T2307" t="s">
        <v>403</v>
      </c>
      <c r="U2307">
        <v>1125.0650000000001</v>
      </c>
      <c r="V2307">
        <v>7.8612283143525197</v>
      </c>
      <c r="W2307">
        <v>19.0686</v>
      </c>
      <c r="AB2307" s="1">
        <v>40518</v>
      </c>
      <c r="AC2307">
        <v>15.75</v>
      </c>
    </row>
    <row r="2308" spans="2:29" x14ac:dyDescent="0.45">
      <c r="B2308" s="1">
        <v>40465</v>
      </c>
      <c r="C2308">
        <v>6.39</v>
      </c>
      <c r="E2308" s="1">
        <v>40540</v>
      </c>
      <c r="F2308">
        <v>122.3</v>
      </c>
      <c r="H2308" t="s">
        <v>481</v>
      </c>
      <c r="I2308">
        <v>3.4047999999999998</v>
      </c>
      <c r="J2308">
        <v>1.2167660963937701</v>
      </c>
      <c r="L2308" s="1">
        <v>40436</v>
      </c>
      <c r="M2308">
        <v>22.1</v>
      </c>
      <c r="O2308" s="1">
        <v>40550</v>
      </c>
      <c r="P2308">
        <v>3.4051999999999998</v>
      </c>
      <c r="Q2308">
        <v>0.85980000000000001</v>
      </c>
      <c r="R2308">
        <v>2.5453999999999999</v>
      </c>
      <c r="T2308" t="s">
        <v>402</v>
      </c>
      <c r="U2308">
        <v>1121.0989999999999</v>
      </c>
      <c r="V2308">
        <v>7.7655031335697702</v>
      </c>
      <c r="W2308">
        <v>18.000299999999999</v>
      </c>
      <c r="AB2308" s="1">
        <v>40515</v>
      </c>
      <c r="AC2308">
        <v>16.25</v>
      </c>
    </row>
    <row r="2309" spans="2:29" x14ac:dyDescent="0.45">
      <c r="B2309" s="1">
        <v>40464</v>
      </c>
      <c r="C2309">
        <v>6.09</v>
      </c>
      <c r="E2309" s="1">
        <v>40539</v>
      </c>
      <c r="F2309">
        <v>118.9</v>
      </c>
      <c r="H2309" t="s">
        <v>480</v>
      </c>
      <c r="I2309">
        <v>3.3795000000000002</v>
      </c>
      <c r="J2309">
        <v>1.9484760155909899</v>
      </c>
      <c r="L2309" s="1">
        <v>40435</v>
      </c>
      <c r="M2309">
        <v>21.56</v>
      </c>
      <c r="O2309" s="1">
        <v>40549</v>
      </c>
      <c r="P2309">
        <v>3.4794999999999998</v>
      </c>
      <c r="Q2309">
        <v>0.92300000000000004</v>
      </c>
      <c r="R2309">
        <v>2.5565000000000002</v>
      </c>
      <c r="T2309" t="s">
        <v>401</v>
      </c>
      <c r="U2309">
        <v>1121.903</v>
      </c>
      <c r="V2309">
        <v>4.7547290191097504</v>
      </c>
      <c r="W2309">
        <v>18.576599999999999</v>
      </c>
      <c r="AB2309" s="1">
        <v>40514</v>
      </c>
      <c r="AC2309">
        <v>17.25</v>
      </c>
    </row>
    <row r="2310" spans="2:29" x14ac:dyDescent="0.45">
      <c r="B2310" s="1">
        <v>40463</v>
      </c>
      <c r="C2310">
        <v>6</v>
      </c>
      <c r="E2310" s="1">
        <v>40536</v>
      </c>
      <c r="F2310">
        <v>119.9</v>
      </c>
      <c r="H2310" t="s">
        <v>479</v>
      </c>
      <c r="I2310">
        <v>3.452</v>
      </c>
      <c r="J2310">
        <v>1.9100861760664101</v>
      </c>
      <c r="L2310" s="1">
        <v>40434</v>
      </c>
      <c r="M2310">
        <v>21.21</v>
      </c>
      <c r="O2310" s="1">
        <v>40548</v>
      </c>
      <c r="P2310">
        <v>3.5459999999999998</v>
      </c>
      <c r="Q2310">
        <v>0.92049999999999998</v>
      </c>
      <c r="R2310">
        <v>2.6255000000000002</v>
      </c>
      <c r="T2310" t="s">
        <v>400</v>
      </c>
      <c r="U2310">
        <v>1109.5519999999999</v>
      </c>
      <c r="V2310">
        <v>13.6771103508105</v>
      </c>
      <c r="W2310">
        <v>19.0304</v>
      </c>
      <c r="AB2310" s="1">
        <v>40513</v>
      </c>
      <c r="AC2310">
        <v>16.559999999999999</v>
      </c>
    </row>
    <row r="2311" spans="2:29" x14ac:dyDescent="0.45">
      <c r="B2311" s="1">
        <v>40462</v>
      </c>
      <c r="C2311">
        <v>5.92</v>
      </c>
      <c r="E2311" s="1">
        <v>40535</v>
      </c>
      <c r="F2311">
        <v>119.9</v>
      </c>
      <c r="H2311" t="s">
        <v>478</v>
      </c>
      <c r="I2311">
        <v>3.4300999999999999</v>
      </c>
      <c r="J2311">
        <v>1.8917032536843601</v>
      </c>
      <c r="L2311" s="1">
        <v>40431</v>
      </c>
      <c r="M2311">
        <v>21.99</v>
      </c>
      <c r="O2311" s="1">
        <v>40547</v>
      </c>
      <c r="P2311">
        <v>3.3992</v>
      </c>
      <c r="Q2311">
        <v>0.81850000000000001</v>
      </c>
      <c r="R2311">
        <v>2.5807000000000002</v>
      </c>
      <c r="T2311" t="s">
        <v>399</v>
      </c>
      <c r="U2311">
        <v>1104.183</v>
      </c>
      <c r="V2311">
        <v>16.8782034014523</v>
      </c>
      <c r="W2311">
        <v>19.751899999999999</v>
      </c>
      <c r="AB2311" s="1">
        <v>40512</v>
      </c>
      <c r="AC2311">
        <v>16.57</v>
      </c>
    </row>
    <row r="2312" spans="2:29" x14ac:dyDescent="0.45">
      <c r="B2312" s="1">
        <v>40459</v>
      </c>
      <c r="C2312">
        <v>5.84</v>
      </c>
      <c r="E2312" s="1">
        <v>40534</v>
      </c>
      <c r="F2312">
        <v>118.12</v>
      </c>
      <c r="H2312" t="s">
        <v>477</v>
      </c>
      <c r="I2312">
        <v>3.5592000000000001</v>
      </c>
      <c r="J2312">
        <v>1.3950806189368901</v>
      </c>
      <c r="L2312" s="1">
        <v>40430</v>
      </c>
      <c r="M2312">
        <v>22.81</v>
      </c>
      <c r="O2312" s="1">
        <v>40546</v>
      </c>
      <c r="P2312">
        <v>3.4047999999999998</v>
      </c>
      <c r="Q2312">
        <v>0.78500000000000003</v>
      </c>
      <c r="R2312">
        <v>2.6198000000000001</v>
      </c>
      <c r="T2312" t="s">
        <v>398</v>
      </c>
      <c r="U2312">
        <v>1098.8699999999999</v>
      </c>
      <c r="V2312">
        <v>17.555576803603099</v>
      </c>
      <c r="W2312">
        <v>20.539899999999999</v>
      </c>
      <c r="AB2312" s="1">
        <v>40511</v>
      </c>
      <c r="AC2312">
        <v>14.69</v>
      </c>
    </row>
    <row r="2313" spans="2:29" x14ac:dyDescent="0.45">
      <c r="B2313" s="1">
        <v>40458</v>
      </c>
      <c r="C2313">
        <v>6.24</v>
      </c>
      <c r="E2313" s="1">
        <v>40533</v>
      </c>
      <c r="F2313">
        <v>115.26</v>
      </c>
      <c r="H2313" t="s">
        <v>476</v>
      </c>
      <c r="I2313">
        <v>3.4119999999999999</v>
      </c>
      <c r="J2313">
        <v>0.74831115408854598</v>
      </c>
      <c r="L2313" s="1">
        <v>40429</v>
      </c>
      <c r="M2313">
        <v>23.25</v>
      </c>
      <c r="O2313" s="1">
        <v>40543</v>
      </c>
      <c r="P2313">
        <v>3.3795000000000002</v>
      </c>
      <c r="Q2313">
        <v>0.79210000000000003</v>
      </c>
      <c r="R2313">
        <v>2.5874000000000001</v>
      </c>
      <c r="T2313" t="s">
        <v>397</v>
      </c>
      <c r="U2313">
        <v>1091.8399999999999</v>
      </c>
      <c r="V2313">
        <v>26.960394058786001</v>
      </c>
      <c r="W2313">
        <v>20.4544</v>
      </c>
      <c r="AB2313" s="1">
        <v>40508</v>
      </c>
      <c r="AC2313">
        <v>15.75</v>
      </c>
    </row>
    <row r="2314" spans="2:29" x14ac:dyDescent="0.45">
      <c r="B2314" s="1">
        <v>40457</v>
      </c>
      <c r="C2314">
        <v>6.32</v>
      </c>
      <c r="E2314" s="1">
        <v>40532</v>
      </c>
      <c r="F2314">
        <v>122.25</v>
      </c>
      <c r="H2314" t="s">
        <v>475</v>
      </c>
      <c r="I2314">
        <v>3.47</v>
      </c>
      <c r="J2314">
        <v>0.58113538296452805</v>
      </c>
      <c r="L2314" s="1">
        <v>40428</v>
      </c>
      <c r="M2314">
        <v>23.8</v>
      </c>
      <c r="O2314" s="1">
        <v>40542</v>
      </c>
      <c r="P2314">
        <v>3.452</v>
      </c>
      <c r="Q2314">
        <v>0.84299999999999997</v>
      </c>
      <c r="R2314">
        <v>2.609</v>
      </c>
      <c r="T2314" t="s">
        <v>395</v>
      </c>
      <c r="U2314">
        <v>1104.5070000000001</v>
      </c>
      <c r="V2314">
        <v>19.384316888414901</v>
      </c>
      <c r="W2314">
        <v>18.471299999999999</v>
      </c>
      <c r="AB2314" s="1">
        <v>40507</v>
      </c>
      <c r="AC2314">
        <v>14</v>
      </c>
    </row>
    <row r="2315" spans="2:29" x14ac:dyDescent="0.45">
      <c r="B2315" s="1">
        <v>40456</v>
      </c>
      <c r="C2315">
        <v>6.49</v>
      </c>
      <c r="E2315" s="1">
        <v>40529</v>
      </c>
      <c r="F2315">
        <v>125.99</v>
      </c>
      <c r="H2315" t="s">
        <v>474</v>
      </c>
      <c r="I2315">
        <v>3.4704999999999999</v>
      </c>
      <c r="J2315">
        <v>0.59008438662053297</v>
      </c>
      <c r="L2315" s="1">
        <v>40424</v>
      </c>
      <c r="M2315">
        <v>21.31</v>
      </c>
      <c r="O2315" s="1">
        <v>40541</v>
      </c>
      <c r="P2315">
        <v>3.4300999999999999</v>
      </c>
      <c r="Q2315">
        <v>0.83250000000000002</v>
      </c>
      <c r="R2315">
        <v>2.5975999999999999</v>
      </c>
      <c r="T2315" t="s">
        <v>394</v>
      </c>
      <c r="U2315">
        <v>1090.0999999999999</v>
      </c>
      <c r="V2315">
        <v>29.5483956694578</v>
      </c>
      <c r="W2315">
        <v>20.2852</v>
      </c>
      <c r="AB2315" s="1">
        <v>40506</v>
      </c>
      <c r="AC2315">
        <v>14</v>
      </c>
    </row>
    <row r="2316" spans="2:29" x14ac:dyDescent="0.45">
      <c r="B2316" s="1">
        <v>40455</v>
      </c>
      <c r="C2316">
        <v>6.93</v>
      </c>
      <c r="E2316" s="1">
        <v>40528</v>
      </c>
      <c r="F2316">
        <v>131</v>
      </c>
      <c r="H2316" t="s">
        <v>473</v>
      </c>
      <c r="I2316">
        <v>3.4329999999999998</v>
      </c>
      <c r="J2316">
        <v>1.0518285665132501</v>
      </c>
      <c r="L2316" s="1">
        <v>40423</v>
      </c>
      <c r="M2316">
        <v>23.19</v>
      </c>
      <c r="O2316" s="1">
        <v>40540</v>
      </c>
      <c r="P2316">
        <v>3.5592000000000001</v>
      </c>
      <c r="Q2316">
        <v>0.93379999999999996</v>
      </c>
      <c r="R2316">
        <v>2.6254</v>
      </c>
      <c r="T2316" t="s">
        <v>393</v>
      </c>
      <c r="U2316">
        <v>1080.2940000000001</v>
      </c>
      <c r="V2316">
        <v>30.803411174341498</v>
      </c>
      <c r="W2316">
        <v>21.460799999999999</v>
      </c>
      <c r="AB2316" s="1">
        <v>40505</v>
      </c>
      <c r="AC2316">
        <v>13.94</v>
      </c>
    </row>
    <row r="2317" spans="2:29" x14ac:dyDescent="0.45">
      <c r="B2317" s="1">
        <v>40452</v>
      </c>
      <c r="C2317">
        <v>7.04</v>
      </c>
      <c r="E2317" s="1">
        <v>40527</v>
      </c>
      <c r="F2317">
        <v>137.5</v>
      </c>
      <c r="H2317" t="s">
        <v>472</v>
      </c>
      <c r="I2317">
        <v>3.3904999999999998</v>
      </c>
      <c r="J2317">
        <v>0.93886275177294098</v>
      </c>
      <c r="L2317" s="1">
        <v>40422</v>
      </c>
      <c r="M2317">
        <v>23.89</v>
      </c>
      <c r="O2317" s="1">
        <v>40539</v>
      </c>
      <c r="P2317">
        <v>3.4119999999999999</v>
      </c>
      <c r="Q2317">
        <v>0.88290000000000002</v>
      </c>
      <c r="R2317">
        <v>2.5291000000000001</v>
      </c>
      <c r="T2317" t="s">
        <v>392</v>
      </c>
      <c r="U2317">
        <v>1049.326</v>
      </c>
      <c r="V2317">
        <v>21.669934630766299</v>
      </c>
      <c r="W2317">
        <v>23.8398</v>
      </c>
      <c r="AB2317" s="1">
        <v>40504</v>
      </c>
      <c r="AC2317">
        <v>14.75</v>
      </c>
    </row>
    <row r="2318" spans="2:29" x14ac:dyDescent="0.45">
      <c r="B2318" s="1">
        <v>40451</v>
      </c>
      <c r="C2318">
        <v>7.01</v>
      </c>
      <c r="E2318" s="1">
        <v>40526</v>
      </c>
      <c r="F2318">
        <v>130</v>
      </c>
      <c r="H2318" t="s">
        <v>471</v>
      </c>
      <c r="I2318">
        <v>3.4249999999999998</v>
      </c>
      <c r="J2318">
        <v>1.6416326781591499</v>
      </c>
      <c r="L2318" s="1">
        <v>40421</v>
      </c>
      <c r="M2318">
        <v>26.05</v>
      </c>
      <c r="O2318" s="1">
        <v>40536</v>
      </c>
      <c r="P2318">
        <v>3.47</v>
      </c>
      <c r="Q2318">
        <v>0.85450000000000004</v>
      </c>
      <c r="R2318">
        <v>2.6154999999999999</v>
      </c>
      <c r="T2318" t="s">
        <v>391</v>
      </c>
      <c r="U2318">
        <v>1048.922</v>
      </c>
      <c r="V2318">
        <v>22.0029215593202</v>
      </c>
      <c r="W2318">
        <v>23.2638</v>
      </c>
      <c r="AB2318" s="1">
        <v>40501</v>
      </c>
      <c r="AC2318">
        <v>15.75</v>
      </c>
    </row>
    <row r="2319" spans="2:29" x14ac:dyDescent="0.45">
      <c r="B2319" s="1">
        <v>40450</v>
      </c>
      <c r="C2319">
        <v>6.89</v>
      </c>
      <c r="E2319" s="1">
        <v>40525</v>
      </c>
      <c r="F2319">
        <v>121.29</v>
      </c>
      <c r="H2319" t="s">
        <v>470</v>
      </c>
      <c r="I2319">
        <v>3.43</v>
      </c>
      <c r="J2319">
        <v>2.5471457751765998</v>
      </c>
      <c r="L2319" s="1">
        <v>40420</v>
      </c>
      <c r="M2319">
        <v>27.21</v>
      </c>
      <c r="O2319" s="1">
        <v>40535</v>
      </c>
      <c r="P2319">
        <v>3.4704999999999999</v>
      </c>
      <c r="Q2319">
        <v>0.91500000000000004</v>
      </c>
      <c r="R2319">
        <v>2.5554999999999999</v>
      </c>
      <c r="T2319" t="s">
        <v>390</v>
      </c>
      <c r="U2319">
        <v>1064.5909999999999</v>
      </c>
      <c r="V2319">
        <v>21.886011315452301</v>
      </c>
      <c r="W2319">
        <v>21.388100000000001</v>
      </c>
      <c r="AB2319" s="1">
        <v>40500</v>
      </c>
      <c r="AC2319">
        <v>14.5</v>
      </c>
    </row>
    <row r="2320" spans="2:29" x14ac:dyDescent="0.45">
      <c r="B2320" s="1">
        <v>40449</v>
      </c>
      <c r="C2320">
        <v>6.76</v>
      </c>
      <c r="E2320" s="1">
        <v>40522</v>
      </c>
      <c r="F2320">
        <v>120</v>
      </c>
      <c r="H2320" t="s">
        <v>469</v>
      </c>
      <c r="I2320">
        <v>3.5430000000000001</v>
      </c>
      <c r="J2320">
        <v>2.3343771331984899</v>
      </c>
      <c r="L2320" s="1">
        <v>40417</v>
      </c>
      <c r="M2320">
        <v>24.45</v>
      </c>
      <c r="O2320" s="1">
        <v>40534</v>
      </c>
      <c r="P2320">
        <v>3.4329999999999998</v>
      </c>
      <c r="Q2320">
        <v>0.86950000000000005</v>
      </c>
      <c r="R2320">
        <v>2.5634999999999999</v>
      </c>
      <c r="T2320" t="s">
        <v>389</v>
      </c>
      <c r="U2320">
        <v>1047.2239999999999</v>
      </c>
      <c r="V2320">
        <v>12.027065815924701</v>
      </c>
      <c r="W2320">
        <v>24.046600000000002</v>
      </c>
      <c r="AB2320" s="1">
        <v>40499</v>
      </c>
      <c r="AC2320">
        <v>15.25</v>
      </c>
    </row>
    <row r="2321" spans="2:29" x14ac:dyDescent="0.45">
      <c r="B2321" s="1">
        <v>40448</v>
      </c>
      <c r="C2321">
        <v>6.89</v>
      </c>
      <c r="E2321" s="1">
        <v>40521</v>
      </c>
      <c r="F2321">
        <v>120.1</v>
      </c>
      <c r="H2321" t="s">
        <v>468</v>
      </c>
      <c r="I2321">
        <v>3.6663000000000001</v>
      </c>
      <c r="J2321">
        <v>1.7256591784011099</v>
      </c>
      <c r="L2321" s="1">
        <v>40416</v>
      </c>
      <c r="M2321">
        <v>27.37</v>
      </c>
      <c r="O2321" s="1">
        <v>40533</v>
      </c>
      <c r="P2321">
        <v>3.3904999999999998</v>
      </c>
      <c r="Q2321">
        <v>0.82250000000000001</v>
      </c>
      <c r="R2321">
        <v>2.5680000000000001</v>
      </c>
      <c r="T2321" t="s">
        <v>388</v>
      </c>
      <c r="U2321">
        <v>1055.328</v>
      </c>
      <c r="V2321">
        <v>11.904157758217501</v>
      </c>
      <c r="W2321">
        <v>23.540800000000001</v>
      </c>
      <c r="AB2321" s="1">
        <v>40498</v>
      </c>
      <c r="AC2321">
        <v>14.69</v>
      </c>
    </row>
    <row r="2322" spans="2:29" x14ac:dyDescent="0.45">
      <c r="B2322" s="1">
        <v>40445</v>
      </c>
      <c r="C2322">
        <v>6.69</v>
      </c>
      <c r="E2322" s="1">
        <v>40520</v>
      </c>
      <c r="F2322">
        <v>122.8</v>
      </c>
      <c r="H2322" t="s">
        <v>467</v>
      </c>
      <c r="I2322">
        <v>3.5735000000000001</v>
      </c>
      <c r="J2322">
        <v>2.2702808196344302</v>
      </c>
      <c r="L2322" s="1">
        <v>40415</v>
      </c>
      <c r="M2322">
        <v>26.7</v>
      </c>
      <c r="O2322" s="1">
        <v>40532</v>
      </c>
      <c r="P2322">
        <v>3.4249999999999998</v>
      </c>
      <c r="Q2322">
        <v>0.83899999999999997</v>
      </c>
      <c r="R2322">
        <v>2.5859999999999999</v>
      </c>
      <c r="T2322" t="s">
        <v>387</v>
      </c>
      <c r="U2322">
        <v>1051.8710000000001</v>
      </c>
      <c r="V2322">
        <v>11.2808849818545</v>
      </c>
      <c r="W2322">
        <v>23.204999999999998</v>
      </c>
      <c r="AB2322" s="1">
        <v>40497</v>
      </c>
      <c r="AC2322">
        <v>12.25</v>
      </c>
    </row>
    <row r="2323" spans="2:29" x14ac:dyDescent="0.45">
      <c r="B2323" s="1">
        <v>40444</v>
      </c>
      <c r="C2323">
        <v>6.71</v>
      </c>
      <c r="E2323" s="1">
        <v>40519</v>
      </c>
      <c r="F2323">
        <v>123.02</v>
      </c>
      <c r="H2323" t="s">
        <v>466</v>
      </c>
      <c r="I2323">
        <v>3.3759999999999999</v>
      </c>
      <c r="J2323">
        <v>1.8478724658373999</v>
      </c>
      <c r="L2323" s="1">
        <v>40414</v>
      </c>
      <c r="M2323">
        <v>27.46</v>
      </c>
      <c r="O2323" s="1">
        <v>40529</v>
      </c>
      <c r="P2323">
        <v>3.43</v>
      </c>
      <c r="Q2323">
        <v>0.83979999999999999</v>
      </c>
      <c r="R2323">
        <v>2.5901999999999998</v>
      </c>
      <c r="T2323" t="s">
        <v>386</v>
      </c>
      <c r="U2323">
        <v>1067.3589999999999</v>
      </c>
      <c r="V2323">
        <v>12.7610098610101</v>
      </c>
      <c r="W2323">
        <v>21.3962</v>
      </c>
      <c r="AB2323" s="1">
        <v>40494</v>
      </c>
      <c r="AC2323">
        <v>14</v>
      </c>
    </row>
    <row r="2324" spans="2:29" x14ac:dyDescent="0.45">
      <c r="B2324" s="1">
        <v>40443</v>
      </c>
      <c r="C2324">
        <v>7.25</v>
      </c>
      <c r="E2324" s="1">
        <v>40518</v>
      </c>
      <c r="F2324">
        <v>111.8</v>
      </c>
      <c r="H2324" t="s">
        <v>465</v>
      </c>
      <c r="I2324">
        <v>3.4319999999999999</v>
      </c>
      <c r="J2324">
        <v>1.9939349997764</v>
      </c>
      <c r="L2324" s="1">
        <v>40413</v>
      </c>
      <c r="M2324">
        <v>25.66</v>
      </c>
      <c r="O2324" s="1">
        <v>40528</v>
      </c>
      <c r="P2324">
        <v>3.5430000000000001</v>
      </c>
      <c r="Q2324">
        <v>0.879</v>
      </c>
      <c r="R2324">
        <v>2.6640000000000001</v>
      </c>
      <c r="T2324" t="s">
        <v>385</v>
      </c>
      <c r="U2324">
        <v>1071.692</v>
      </c>
      <c r="V2324">
        <v>19.564695332594901</v>
      </c>
      <c r="W2324">
        <v>21.982099999999999</v>
      </c>
      <c r="AB2324" s="1">
        <v>40493</v>
      </c>
      <c r="AC2324">
        <v>15.25</v>
      </c>
    </row>
    <row r="2325" spans="2:29" x14ac:dyDescent="0.45">
      <c r="B2325" s="1">
        <v>40442</v>
      </c>
      <c r="C2325">
        <v>6.81</v>
      </c>
      <c r="E2325" s="1">
        <v>40515</v>
      </c>
      <c r="F2325">
        <v>114.14</v>
      </c>
      <c r="H2325" t="s">
        <v>464</v>
      </c>
      <c r="I2325">
        <v>3.3035000000000001</v>
      </c>
      <c r="J2325">
        <v>2.2985749462076099</v>
      </c>
      <c r="L2325" s="1">
        <v>40410</v>
      </c>
      <c r="M2325">
        <v>25.49</v>
      </c>
      <c r="O2325" s="1">
        <v>40527</v>
      </c>
      <c r="P2325">
        <v>3.6663000000000001</v>
      </c>
      <c r="Q2325">
        <v>0.93779999999999997</v>
      </c>
      <c r="R2325">
        <v>2.7284999999999999</v>
      </c>
      <c r="T2325" t="s">
        <v>384</v>
      </c>
      <c r="U2325">
        <v>1075.6320000000001</v>
      </c>
      <c r="V2325">
        <v>19.4869311093065</v>
      </c>
      <c r="W2325">
        <v>22.359400000000001</v>
      </c>
      <c r="AB2325" s="1">
        <v>40492</v>
      </c>
      <c r="AC2325">
        <v>15.25</v>
      </c>
    </row>
    <row r="2326" spans="2:29" x14ac:dyDescent="0.45">
      <c r="B2326" s="1">
        <v>40441</v>
      </c>
      <c r="C2326">
        <v>7.08</v>
      </c>
      <c r="E2326" s="1">
        <v>40514</v>
      </c>
      <c r="F2326">
        <v>119.3</v>
      </c>
      <c r="H2326" t="s">
        <v>463</v>
      </c>
      <c r="I2326">
        <v>3.3965000000000001</v>
      </c>
      <c r="J2326">
        <v>1.93602430683777</v>
      </c>
      <c r="L2326" s="1">
        <v>40409</v>
      </c>
      <c r="M2326">
        <v>26.44</v>
      </c>
      <c r="O2326" s="1">
        <v>40526</v>
      </c>
      <c r="P2326">
        <v>3.5735000000000001</v>
      </c>
      <c r="Q2326">
        <v>0.88149999999999995</v>
      </c>
      <c r="R2326">
        <v>2.6920000000000002</v>
      </c>
      <c r="T2326" t="s">
        <v>383</v>
      </c>
      <c r="U2326">
        <v>1094.163</v>
      </c>
      <c r="V2326">
        <v>11.0938125259357</v>
      </c>
      <c r="W2326">
        <v>20.726600000000001</v>
      </c>
      <c r="AB2326" s="1">
        <v>40491</v>
      </c>
      <c r="AC2326">
        <v>17</v>
      </c>
    </row>
    <row r="2327" spans="2:29" x14ac:dyDescent="0.45">
      <c r="B2327" s="1">
        <v>40438</v>
      </c>
      <c r="C2327">
        <v>6.96</v>
      </c>
      <c r="E2327" s="1">
        <v>40513</v>
      </c>
      <c r="F2327">
        <v>118</v>
      </c>
      <c r="H2327" t="s">
        <v>462</v>
      </c>
      <c r="I2327">
        <v>3.2808999999999999</v>
      </c>
      <c r="J2327">
        <v>1.8353226419352</v>
      </c>
      <c r="L2327" s="1">
        <v>40408</v>
      </c>
      <c r="M2327">
        <v>24.59</v>
      </c>
      <c r="O2327" s="1">
        <v>40525</v>
      </c>
      <c r="P2327">
        <v>3.3759999999999999</v>
      </c>
      <c r="Q2327">
        <v>0.80549999999999999</v>
      </c>
      <c r="R2327">
        <v>2.5705</v>
      </c>
      <c r="T2327" t="s">
        <v>382</v>
      </c>
      <c r="U2327">
        <v>1092.5419999999999</v>
      </c>
      <c r="V2327">
        <v>12.846767348393101</v>
      </c>
      <c r="W2327">
        <v>20.7424</v>
      </c>
      <c r="AB2327" s="1">
        <v>40490</v>
      </c>
      <c r="AC2327">
        <v>13.75</v>
      </c>
    </row>
    <row r="2328" spans="2:29" x14ac:dyDescent="0.45">
      <c r="B2328" s="1">
        <v>40437</v>
      </c>
      <c r="C2328">
        <v>6.96</v>
      </c>
      <c r="E2328" s="1">
        <v>40512</v>
      </c>
      <c r="F2328">
        <v>110</v>
      </c>
      <c r="H2328" t="s">
        <v>461</v>
      </c>
      <c r="I2328">
        <v>3.0893000000000002</v>
      </c>
      <c r="J2328">
        <v>1.6763750127382999</v>
      </c>
      <c r="L2328" s="1">
        <v>40407</v>
      </c>
      <c r="M2328">
        <v>24.33</v>
      </c>
      <c r="O2328" s="1">
        <v>40522</v>
      </c>
      <c r="P2328">
        <v>3.4319999999999999</v>
      </c>
      <c r="Q2328">
        <v>0.86699999999999999</v>
      </c>
      <c r="R2328">
        <v>2.5649999999999999</v>
      </c>
      <c r="T2328" t="s">
        <v>381</v>
      </c>
      <c r="U2328">
        <v>1079.376</v>
      </c>
      <c r="V2328">
        <v>20.8864204224198</v>
      </c>
      <c r="W2328">
        <v>23.124400000000001</v>
      </c>
      <c r="AB2328" s="1">
        <v>40487</v>
      </c>
      <c r="AC2328">
        <v>13.25</v>
      </c>
    </row>
    <row r="2329" spans="2:29" x14ac:dyDescent="0.45">
      <c r="B2329" s="1">
        <v>40436</v>
      </c>
      <c r="C2329">
        <v>7.02</v>
      </c>
      <c r="E2329" s="1">
        <v>40511</v>
      </c>
      <c r="F2329">
        <v>109.92</v>
      </c>
      <c r="H2329" t="s">
        <v>460</v>
      </c>
      <c r="I2329">
        <v>3.1707999999999998</v>
      </c>
      <c r="J2329">
        <v>1.31520993888175</v>
      </c>
      <c r="L2329" s="1">
        <v>40406</v>
      </c>
      <c r="M2329">
        <v>26.1</v>
      </c>
      <c r="O2329" s="1">
        <v>40521</v>
      </c>
      <c r="P2329">
        <v>3.3035000000000001</v>
      </c>
      <c r="Q2329">
        <v>0.8155</v>
      </c>
      <c r="R2329">
        <v>2.488</v>
      </c>
      <c r="T2329" t="s">
        <v>380</v>
      </c>
      <c r="U2329">
        <v>1079.2460000000001</v>
      </c>
      <c r="V2329">
        <v>18.945795230024601</v>
      </c>
      <c r="W2329">
        <v>22.8901</v>
      </c>
      <c r="AB2329" s="1">
        <v>40486</v>
      </c>
      <c r="AC2329">
        <v>14</v>
      </c>
    </row>
    <row r="2330" spans="2:29" x14ac:dyDescent="0.45">
      <c r="B2330" s="1">
        <v>40435</v>
      </c>
      <c r="C2330">
        <v>7.02</v>
      </c>
      <c r="E2330" s="1">
        <v>40508</v>
      </c>
      <c r="F2330">
        <v>110.9</v>
      </c>
      <c r="H2330" t="s">
        <v>459</v>
      </c>
      <c r="I2330">
        <v>3.1640000000000001</v>
      </c>
      <c r="J2330">
        <v>1.5580952260158301</v>
      </c>
      <c r="L2330" s="1">
        <v>40403</v>
      </c>
      <c r="M2330">
        <v>26.24</v>
      </c>
      <c r="O2330" s="1">
        <v>40520</v>
      </c>
      <c r="P2330">
        <v>3.3965000000000001</v>
      </c>
      <c r="Q2330">
        <v>0.83199999999999996</v>
      </c>
      <c r="R2330">
        <v>2.5644999999999998</v>
      </c>
      <c r="T2330" t="s">
        <v>379</v>
      </c>
      <c r="U2330">
        <v>1083.6099999999999</v>
      </c>
      <c r="V2330">
        <v>23.072626791626401</v>
      </c>
      <c r="W2330">
        <v>22.4587</v>
      </c>
      <c r="AB2330" s="1">
        <v>40485</v>
      </c>
      <c r="AC2330">
        <v>10.5</v>
      </c>
    </row>
    <row r="2331" spans="2:29" x14ac:dyDescent="0.45">
      <c r="B2331" s="1">
        <v>40434</v>
      </c>
      <c r="C2331">
        <v>7.05</v>
      </c>
      <c r="E2331" s="1">
        <v>40506</v>
      </c>
      <c r="F2331">
        <v>110.26</v>
      </c>
      <c r="H2331" t="s">
        <v>458</v>
      </c>
      <c r="I2331">
        <v>3.1305000000000001</v>
      </c>
      <c r="J2331">
        <v>1.67212618642653</v>
      </c>
      <c r="L2331" s="1">
        <v>40402</v>
      </c>
      <c r="M2331">
        <v>25.73</v>
      </c>
      <c r="O2331" s="1">
        <v>40519</v>
      </c>
      <c r="P2331">
        <v>3.2808999999999999</v>
      </c>
      <c r="Q2331">
        <v>0.74299999999999999</v>
      </c>
      <c r="R2331">
        <v>2.5379</v>
      </c>
      <c r="T2331" t="s">
        <v>378</v>
      </c>
      <c r="U2331">
        <v>1089.473</v>
      </c>
      <c r="V2331">
        <v>23.315230763171002</v>
      </c>
      <c r="W2331">
        <v>22.095600000000001</v>
      </c>
      <c r="AB2331" s="1">
        <v>40484</v>
      </c>
      <c r="AC2331">
        <v>10.38</v>
      </c>
    </row>
    <row r="2332" spans="2:29" x14ac:dyDescent="0.45">
      <c r="B2332" s="1">
        <v>40431</v>
      </c>
      <c r="C2332">
        <v>7.14</v>
      </c>
      <c r="E2332" s="1">
        <v>40505</v>
      </c>
      <c r="F2332">
        <v>104.7</v>
      </c>
      <c r="H2332" t="s">
        <v>457</v>
      </c>
      <c r="I2332">
        <v>2.9609999999999999</v>
      </c>
      <c r="J2332">
        <v>1.70122986884978</v>
      </c>
      <c r="L2332" s="1">
        <v>40401</v>
      </c>
      <c r="M2332">
        <v>25.39</v>
      </c>
      <c r="O2332" s="1">
        <v>40518</v>
      </c>
      <c r="P2332">
        <v>3.0893000000000002</v>
      </c>
      <c r="Q2332">
        <v>0.65580000000000005</v>
      </c>
      <c r="R2332">
        <v>2.4335</v>
      </c>
      <c r="T2332" t="s">
        <v>377</v>
      </c>
      <c r="U2332">
        <v>1121.0609999999999</v>
      </c>
      <c r="V2332">
        <v>7.9840204888975403</v>
      </c>
      <c r="W2332">
        <v>18.507200000000001</v>
      </c>
      <c r="AB2332" s="1">
        <v>40483</v>
      </c>
      <c r="AC2332">
        <v>8.75</v>
      </c>
    </row>
    <row r="2333" spans="2:29" x14ac:dyDescent="0.45">
      <c r="B2333" s="1">
        <v>40430</v>
      </c>
      <c r="C2333">
        <v>7.01</v>
      </c>
      <c r="E2333" s="1">
        <v>40504</v>
      </c>
      <c r="F2333">
        <v>104</v>
      </c>
      <c r="H2333" t="s">
        <v>456</v>
      </c>
      <c r="I2333">
        <v>2.9704999999999999</v>
      </c>
      <c r="J2333">
        <v>2.1782346024552401</v>
      </c>
      <c r="L2333" s="1">
        <v>40400</v>
      </c>
      <c r="M2333">
        <v>22.37</v>
      </c>
      <c r="O2333" s="1">
        <v>40515</v>
      </c>
      <c r="P2333">
        <v>3.1707999999999998</v>
      </c>
      <c r="Q2333">
        <v>0.69499999999999995</v>
      </c>
      <c r="R2333">
        <v>2.4758</v>
      </c>
      <c r="T2333" t="s">
        <v>376</v>
      </c>
      <c r="U2333">
        <v>1127.7909999999999</v>
      </c>
      <c r="V2333">
        <v>7.8473010407639396</v>
      </c>
      <c r="W2333">
        <v>18.1584</v>
      </c>
      <c r="AB2333" s="1">
        <v>40480</v>
      </c>
      <c r="AC2333">
        <v>8.25</v>
      </c>
    </row>
    <row r="2334" spans="2:29" x14ac:dyDescent="0.45">
      <c r="B2334" s="1">
        <v>40429</v>
      </c>
      <c r="C2334">
        <v>6.77</v>
      </c>
      <c r="E2334" s="1">
        <v>40501</v>
      </c>
      <c r="F2334">
        <v>107.49</v>
      </c>
      <c r="H2334" t="s">
        <v>455</v>
      </c>
      <c r="I2334">
        <v>3.0246</v>
      </c>
      <c r="J2334">
        <v>2.13389895105961</v>
      </c>
      <c r="L2334" s="1">
        <v>40399</v>
      </c>
      <c r="M2334">
        <v>22.14</v>
      </c>
      <c r="O2334" s="1">
        <v>40514</v>
      </c>
      <c r="P2334">
        <v>3.1640000000000001</v>
      </c>
      <c r="Q2334">
        <v>0.79069999999999996</v>
      </c>
      <c r="R2334">
        <v>2.3733</v>
      </c>
      <c r="T2334" t="s">
        <v>375</v>
      </c>
      <c r="U2334">
        <v>1121.6420000000001</v>
      </c>
      <c r="V2334">
        <v>7.86731799793069</v>
      </c>
      <c r="W2334">
        <v>18.3978</v>
      </c>
      <c r="AB2334" s="1">
        <v>40479</v>
      </c>
      <c r="AC2334">
        <v>8</v>
      </c>
    </row>
    <row r="2335" spans="2:29" x14ac:dyDescent="0.45">
      <c r="B2335" s="1">
        <v>40428</v>
      </c>
      <c r="C2335">
        <v>6.83</v>
      </c>
      <c r="E2335" s="1">
        <v>40500</v>
      </c>
      <c r="F2335">
        <v>110.9</v>
      </c>
      <c r="H2335" t="s">
        <v>454</v>
      </c>
      <c r="I2335">
        <v>2.9140000000000001</v>
      </c>
      <c r="J2335">
        <v>1.9659500459913299</v>
      </c>
      <c r="L2335" s="1">
        <v>40396</v>
      </c>
      <c r="M2335">
        <v>21.74</v>
      </c>
      <c r="O2335" s="1">
        <v>40513</v>
      </c>
      <c r="P2335">
        <v>3.1305000000000001</v>
      </c>
      <c r="Q2335">
        <v>0.80649999999999999</v>
      </c>
      <c r="R2335">
        <v>2.3239999999999998</v>
      </c>
      <c r="T2335" t="s">
        <v>374</v>
      </c>
      <c r="U2335">
        <v>1125.8150000000001</v>
      </c>
      <c r="V2335">
        <v>19.0224532121441</v>
      </c>
      <c r="W2335">
        <v>18.507899999999999</v>
      </c>
      <c r="AB2335" s="1">
        <v>40478</v>
      </c>
      <c r="AC2335">
        <v>8.25</v>
      </c>
    </row>
    <row r="2336" spans="2:29" x14ac:dyDescent="0.45">
      <c r="B2336" s="1">
        <v>40424</v>
      </c>
      <c r="C2336">
        <v>6.67</v>
      </c>
      <c r="E2336" s="1">
        <v>40499</v>
      </c>
      <c r="F2336">
        <v>106.9</v>
      </c>
      <c r="H2336" t="s">
        <v>453</v>
      </c>
      <c r="I2336">
        <v>3.0569999999999999</v>
      </c>
      <c r="J2336">
        <v>1.55291969635694</v>
      </c>
      <c r="L2336" s="1">
        <v>40395</v>
      </c>
      <c r="M2336">
        <v>22.1</v>
      </c>
      <c r="O2336" s="1">
        <v>40512</v>
      </c>
      <c r="P2336">
        <v>2.9609999999999999</v>
      </c>
      <c r="Q2336">
        <v>0.76080000000000003</v>
      </c>
      <c r="R2336">
        <v>2.2002000000000002</v>
      </c>
      <c r="T2336" t="s">
        <v>373</v>
      </c>
      <c r="U2336">
        <v>1127.239</v>
      </c>
      <c r="V2336">
        <v>18.644431068571699</v>
      </c>
      <c r="W2336">
        <v>18.470400000000001</v>
      </c>
      <c r="AB2336" s="1">
        <v>40477</v>
      </c>
      <c r="AC2336">
        <v>8.75</v>
      </c>
    </row>
    <row r="2337" spans="2:29" x14ac:dyDescent="0.45">
      <c r="B2337" s="1">
        <v>40423</v>
      </c>
      <c r="C2337">
        <v>6.93</v>
      </c>
      <c r="E2337" s="1">
        <v>40498</v>
      </c>
      <c r="F2337">
        <v>109.3</v>
      </c>
      <c r="H2337" t="s">
        <v>452</v>
      </c>
      <c r="I2337">
        <v>2.9159999999999999</v>
      </c>
      <c r="J2337">
        <v>0.65798429565859196</v>
      </c>
      <c r="L2337" s="1">
        <v>40394</v>
      </c>
      <c r="M2337">
        <v>22.21</v>
      </c>
      <c r="O2337" s="1">
        <v>40511</v>
      </c>
      <c r="P2337">
        <v>2.9704999999999999</v>
      </c>
      <c r="Q2337">
        <v>0.754</v>
      </c>
      <c r="R2337">
        <v>2.2164999999999999</v>
      </c>
      <c r="T2337" t="s">
        <v>372</v>
      </c>
      <c r="U2337">
        <v>1120.4570000000001</v>
      </c>
      <c r="V2337">
        <v>20.260725611478001</v>
      </c>
      <c r="W2337">
        <v>18.669</v>
      </c>
      <c r="AB2337" s="1">
        <v>40476</v>
      </c>
      <c r="AC2337">
        <v>8.25</v>
      </c>
    </row>
    <row r="2338" spans="2:29" x14ac:dyDescent="0.45">
      <c r="B2338" s="1">
        <v>40422</v>
      </c>
      <c r="C2338">
        <v>7.19</v>
      </c>
      <c r="E2338" s="1">
        <v>40497</v>
      </c>
      <c r="F2338">
        <v>110.1</v>
      </c>
      <c r="H2338" t="s">
        <v>451</v>
      </c>
      <c r="I2338">
        <v>2.952</v>
      </c>
      <c r="J2338">
        <v>0.86574221528890005</v>
      </c>
      <c r="L2338" s="1">
        <v>40393</v>
      </c>
      <c r="M2338">
        <v>22.63</v>
      </c>
      <c r="O2338" s="1">
        <v>40508</v>
      </c>
      <c r="P2338">
        <v>3.0246</v>
      </c>
      <c r="Q2338">
        <v>0.78559999999999997</v>
      </c>
      <c r="R2338">
        <v>2.2389999999999999</v>
      </c>
      <c r="T2338" t="s">
        <v>371</v>
      </c>
      <c r="U2338">
        <v>1125.8589999999999</v>
      </c>
      <c r="V2338">
        <v>21.052840971081899</v>
      </c>
      <c r="W2338">
        <v>18.019400000000001</v>
      </c>
      <c r="AB2338" s="1">
        <v>40473</v>
      </c>
      <c r="AC2338">
        <v>6.75</v>
      </c>
    </row>
    <row r="2339" spans="2:29" x14ac:dyDescent="0.45">
      <c r="B2339" s="1">
        <v>40421</v>
      </c>
      <c r="C2339">
        <v>6.99</v>
      </c>
      <c r="E2339" s="1">
        <v>40494</v>
      </c>
      <c r="F2339">
        <v>106.35</v>
      </c>
      <c r="H2339" t="s">
        <v>450</v>
      </c>
      <c r="I2339">
        <v>3.0325000000000002</v>
      </c>
      <c r="J2339">
        <v>1.00002896624714</v>
      </c>
      <c r="L2339" s="1">
        <v>40392</v>
      </c>
      <c r="M2339">
        <v>22.01</v>
      </c>
      <c r="O2339" s="1">
        <v>40507</v>
      </c>
      <c r="P2339">
        <v>2.9140000000000001</v>
      </c>
      <c r="Q2339">
        <v>0.68320000000000003</v>
      </c>
      <c r="R2339">
        <v>2.2307999999999999</v>
      </c>
      <c r="T2339" t="s">
        <v>370</v>
      </c>
      <c r="U2339">
        <v>1101.597</v>
      </c>
      <c r="V2339">
        <v>5.10782328682114</v>
      </c>
      <c r="W2339">
        <v>19.900500000000001</v>
      </c>
      <c r="AB2339" s="1">
        <v>40472</v>
      </c>
      <c r="AC2339">
        <v>6</v>
      </c>
    </row>
    <row r="2340" spans="2:29" x14ac:dyDescent="0.45">
      <c r="B2340" s="1">
        <v>40420</v>
      </c>
      <c r="C2340">
        <v>7.4</v>
      </c>
      <c r="E2340" s="1">
        <v>40492</v>
      </c>
      <c r="F2340">
        <v>103.1</v>
      </c>
      <c r="H2340" t="s">
        <v>449</v>
      </c>
      <c r="I2340">
        <v>3.0465</v>
      </c>
      <c r="J2340">
        <v>1.6829459834864899</v>
      </c>
      <c r="L2340" s="1">
        <v>40389</v>
      </c>
      <c r="M2340">
        <v>23.5</v>
      </c>
      <c r="O2340" s="1">
        <v>40506</v>
      </c>
      <c r="P2340">
        <v>3.0569999999999999</v>
      </c>
      <c r="Q2340">
        <v>0.75449999999999995</v>
      </c>
      <c r="R2340">
        <v>2.3025000000000002</v>
      </c>
      <c r="T2340" t="s">
        <v>369</v>
      </c>
      <c r="U2340">
        <v>1101.5309999999999</v>
      </c>
      <c r="V2340">
        <v>12.849995131992699</v>
      </c>
      <c r="W2340">
        <v>19.940899999999999</v>
      </c>
      <c r="AB2340" s="1">
        <v>40471</v>
      </c>
      <c r="AC2340">
        <v>5.25</v>
      </c>
    </row>
    <row r="2341" spans="2:29" x14ac:dyDescent="0.45">
      <c r="B2341" s="1">
        <v>40417</v>
      </c>
      <c r="C2341">
        <v>7.68</v>
      </c>
      <c r="E2341" s="1">
        <v>40491</v>
      </c>
      <c r="F2341">
        <v>101.88</v>
      </c>
      <c r="H2341" t="s">
        <v>448</v>
      </c>
      <c r="I2341">
        <v>3.03</v>
      </c>
      <c r="J2341">
        <v>1.92049336977073</v>
      </c>
      <c r="L2341" s="1">
        <v>40388</v>
      </c>
      <c r="M2341">
        <v>24.13</v>
      </c>
      <c r="O2341" s="1">
        <v>40505</v>
      </c>
      <c r="P2341">
        <v>2.9159999999999999</v>
      </c>
      <c r="Q2341">
        <v>0.64019999999999999</v>
      </c>
      <c r="R2341">
        <v>2.2757999999999998</v>
      </c>
      <c r="T2341" t="s">
        <v>368</v>
      </c>
      <c r="U2341">
        <v>1106.127</v>
      </c>
      <c r="V2341">
        <v>13.4379850621613</v>
      </c>
      <c r="W2341">
        <v>20.529800000000002</v>
      </c>
      <c r="AB2341" s="1">
        <v>40470</v>
      </c>
      <c r="AC2341">
        <v>6.25</v>
      </c>
    </row>
    <row r="2342" spans="2:29" x14ac:dyDescent="0.45">
      <c r="B2342" s="1">
        <v>40416</v>
      </c>
      <c r="C2342">
        <v>7.06</v>
      </c>
      <c r="E2342" s="1">
        <v>40490</v>
      </c>
      <c r="F2342">
        <v>96.2</v>
      </c>
      <c r="H2342" t="s">
        <v>447</v>
      </c>
      <c r="I2342">
        <v>2.9855</v>
      </c>
      <c r="J2342">
        <v>2.0188824961679499</v>
      </c>
      <c r="L2342" s="1">
        <v>40387</v>
      </c>
      <c r="M2342">
        <v>24.25</v>
      </c>
      <c r="O2342" s="1">
        <v>40504</v>
      </c>
      <c r="P2342">
        <v>2.952</v>
      </c>
      <c r="Q2342">
        <v>0.63690000000000002</v>
      </c>
      <c r="R2342">
        <v>2.3151000000000002</v>
      </c>
      <c r="T2342" t="s">
        <v>367</v>
      </c>
      <c r="U2342">
        <v>1113.8389999999999</v>
      </c>
      <c r="V2342">
        <v>15.4947099897225</v>
      </c>
      <c r="W2342">
        <v>19.6434</v>
      </c>
      <c r="AB2342" s="1">
        <v>40469</v>
      </c>
      <c r="AC2342">
        <v>6.75</v>
      </c>
    </row>
    <row r="2343" spans="2:29" x14ac:dyDescent="0.45">
      <c r="B2343" s="1">
        <v>40415</v>
      </c>
      <c r="C2343">
        <v>6.85</v>
      </c>
      <c r="E2343" s="1">
        <v>40487</v>
      </c>
      <c r="F2343">
        <v>94.71</v>
      </c>
      <c r="H2343" t="s">
        <v>446</v>
      </c>
      <c r="I2343">
        <v>3.0842999999999998</v>
      </c>
      <c r="J2343">
        <v>1.6704522690976</v>
      </c>
      <c r="L2343" s="1">
        <v>40386</v>
      </c>
      <c r="M2343">
        <v>23.19</v>
      </c>
      <c r="O2343" s="1">
        <v>40501</v>
      </c>
      <c r="P2343">
        <v>3.0325000000000002</v>
      </c>
      <c r="Q2343">
        <v>0.6875</v>
      </c>
      <c r="R2343">
        <v>2.3450000000000002</v>
      </c>
      <c r="T2343" t="s">
        <v>366</v>
      </c>
      <c r="U2343">
        <v>1115.009</v>
      </c>
      <c r="V2343">
        <v>23.691234415033399</v>
      </c>
      <c r="W2343">
        <v>19.823499999999999</v>
      </c>
      <c r="AB2343" s="1">
        <v>40466</v>
      </c>
      <c r="AC2343">
        <v>7</v>
      </c>
    </row>
    <row r="2344" spans="2:29" x14ac:dyDescent="0.45">
      <c r="B2344" s="1">
        <v>40414</v>
      </c>
      <c r="C2344">
        <v>6.54</v>
      </c>
      <c r="E2344" s="1">
        <v>40486</v>
      </c>
      <c r="F2344">
        <v>94.2</v>
      </c>
      <c r="H2344" t="s">
        <v>445</v>
      </c>
      <c r="I2344">
        <v>2.9289999999999998</v>
      </c>
      <c r="J2344">
        <v>1.6049072455025699</v>
      </c>
      <c r="L2344" s="1">
        <v>40385</v>
      </c>
      <c r="M2344">
        <v>22.73</v>
      </c>
      <c r="O2344" s="1">
        <v>40500</v>
      </c>
      <c r="P2344">
        <v>3.0465</v>
      </c>
      <c r="Q2344">
        <v>0.68179999999999996</v>
      </c>
      <c r="R2344">
        <v>2.3647</v>
      </c>
      <c r="T2344" t="s">
        <v>365</v>
      </c>
      <c r="U2344">
        <v>1102.6579999999999</v>
      </c>
      <c r="V2344">
        <v>23.723589524055399</v>
      </c>
      <c r="W2344">
        <v>20.531099999999999</v>
      </c>
      <c r="AB2344" s="1">
        <v>40465</v>
      </c>
      <c r="AC2344">
        <v>8.5</v>
      </c>
    </row>
    <row r="2345" spans="2:29" x14ac:dyDescent="0.45">
      <c r="B2345" s="1">
        <v>40413</v>
      </c>
      <c r="C2345">
        <v>6.23</v>
      </c>
      <c r="E2345" s="1">
        <v>40485</v>
      </c>
      <c r="F2345">
        <v>97</v>
      </c>
      <c r="H2345" t="s">
        <v>444</v>
      </c>
      <c r="I2345">
        <v>2.7793000000000001</v>
      </c>
      <c r="J2345">
        <v>1.2819202783324699</v>
      </c>
      <c r="L2345" s="1">
        <v>40382</v>
      </c>
      <c r="M2345">
        <v>23.47</v>
      </c>
      <c r="O2345" s="1">
        <v>40499</v>
      </c>
      <c r="P2345">
        <v>3.03</v>
      </c>
      <c r="Q2345">
        <v>0.67349999999999999</v>
      </c>
      <c r="R2345">
        <v>2.3565</v>
      </c>
      <c r="T2345" t="s">
        <v>364</v>
      </c>
      <c r="U2345">
        <v>1093.671</v>
      </c>
      <c r="V2345">
        <v>23.713301897390298</v>
      </c>
      <c r="W2345">
        <v>21.197399999999998</v>
      </c>
      <c r="AB2345" s="1">
        <v>40464</v>
      </c>
      <c r="AC2345">
        <v>7.75</v>
      </c>
    </row>
    <row r="2346" spans="2:29" x14ac:dyDescent="0.45">
      <c r="B2346" s="1">
        <v>40410</v>
      </c>
      <c r="C2346">
        <v>6.3</v>
      </c>
      <c r="E2346" s="1">
        <v>40484</v>
      </c>
      <c r="F2346">
        <v>103.97</v>
      </c>
      <c r="H2346" t="s">
        <v>443</v>
      </c>
      <c r="I2346">
        <v>2.7915000000000001</v>
      </c>
      <c r="J2346">
        <v>1.20656098063877</v>
      </c>
      <c r="L2346" s="1">
        <v>40381</v>
      </c>
      <c r="M2346">
        <v>24.63</v>
      </c>
      <c r="O2346" s="1">
        <v>40498</v>
      </c>
      <c r="P2346">
        <v>2.9855</v>
      </c>
      <c r="Q2346">
        <v>0.70079999999999998</v>
      </c>
      <c r="R2346">
        <v>2.2847</v>
      </c>
      <c r="T2346" t="s">
        <v>363</v>
      </c>
      <c r="U2346">
        <v>1069.5909999999999</v>
      </c>
      <c r="V2346">
        <v>29.908764857999</v>
      </c>
      <c r="W2346">
        <v>23.0745</v>
      </c>
      <c r="AB2346" s="1">
        <v>40463</v>
      </c>
      <c r="AC2346">
        <v>8.25</v>
      </c>
    </row>
    <row r="2347" spans="2:29" x14ac:dyDescent="0.45">
      <c r="B2347" s="1">
        <v>40409</v>
      </c>
      <c r="C2347">
        <v>6.15</v>
      </c>
      <c r="E2347" s="1">
        <v>40483</v>
      </c>
      <c r="F2347">
        <v>104.67</v>
      </c>
      <c r="H2347" t="s">
        <v>442</v>
      </c>
      <c r="I2347">
        <v>2.831</v>
      </c>
      <c r="J2347">
        <v>1.25700983820069</v>
      </c>
      <c r="L2347" s="1">
        <v>40380</v>
      </c>
      <c r="M2347">
        <v>25.64</v>
      </c>
      <c r="O2347" s="1">
        <v>40497</v>
      </c>
      <c r="P2347">
        <v>3.0842999999999998</v>
      </c>
      <c r="Q2347">
        <v>0.73199999999999998</v>
      </c>
      <c r="R2347">
        <v>2.3523000000000001</v>
      </c>
      <c r="T2347" t="s">
        <v>362</v>
      </c>
      <c r="U2347">
        <v>1083.4839999999999</v>
      </c>
      <c r="V2347">
        <v>29.3258714231788</v>
      </c>
      <c r="W2347">
        <v>21.151599999999998</v>
      </c>
      <c r="AB2347" s="1">
        <v>40462</v>
      </c>
      <c r="AC2347">
        <v>10.38</v>
      </c>
    </row>
    <row r="2348" spans="2:29" x14ac:dyDescent="0.45">
      <c r="B2348" s="1">
        <v>40408</v>
      </c>
      <c r="C2348">
        <v>5.87</v>
      </c>
      <c r="E2348" s="1">
        <v>40480</v>
      </c>
      <c r="F2348">
        <v>102.88</v>
      </c>
      <c r="H2348" t="s">
        <v>441</v>
      </c>
      <c r="I2348">
        <v>2.69</v>
      </c>
      <c r="J2348">
        <v>0.63008199201902804</v>
      </c>
      <c r="L2348" s="1">
        <v>40379</v>
      </c>
      <c r="M2348">
        <v>23.93</v>
      </c>
      <c r="O2348" s="1">
        <v>40494</v>
      </c>
      <c r="P2348">
        <v>2.9289999999999998</v>
      </c>
      <c r="Q2348">
        <v>0.7258</v>
      </c>
      <c r="R2348">
        <v>2.2031999999999998</v>
      </c>
      <c r="T2348" t="s">
        <v>361</v>
      </c>
      <c r="U2348">
        <v>1071.248</v>
      </c>
      <c r="V2348">
        <v>25.8076965628746</v>
      </c>
      <c r="W2348">
        <v>22.6739</v>
      </c>
      <c r="AB2348" s="1">
        <v>40459</v>
      </c>
      <c r="AC2348">
        <v>10.5</v>
      </c>
    </row>
    <row r="2349" spans="2:29" x14ac:dyDescent="0.45">
      <c r="B2349" s="1">
        <v>40407</v>
      </c>
      <c r="C2349">
        <v>6</v>
      </c>
      <c r="E2349" s="1">
        <v>40479</v>
      </c>
      <c r="F2349">
        <v>103.83</v>
      </c>
      <c r="H2349" t="s">
        <v>440</v>
      </c>
      <c r="I2349">
        <v>2.6665000000000001</v>
      </c>
      <c r="J2349">
        <v>0.57695786963463302</v>
      </c>
      <c r="L2349" s="1">
        <v>40378</v>
      </c>
      <c r="M2349">
        <v>25.97</v>
      </c>
      <c r="O2349" s="1">
        <v>40493</v>
      </c>
      <c r="P2349">
        <v>2.7793000000000001</v>
      </c>
      <c r="Q2349">
        <v>0.71850000000000003</v>
      </c>
      <c r="R2349">
        <v>2.0608</v>
      </c>
      <c r="T2349" t="s">
        <v>360</v>
      </c>
      <c r="U2349">
        <v>1064.877</v>
      </c>
      <c r="V2349">
        <v>30.131358561847399</v>
      </c>
      <c r="W2349">
        <v>24.542300000000001</v>
      </c>
      <c r="AB2349" s="1">
        <v>40458</v>
      </c>
      <c r="AC2349">
        <v>9.5</v>
      </c>
    </row>
    <row r="2350" spans="2:29" x14ac:dyDescent="0.45">
      <c r="B2350" s="1">
        <v>40406</v>
      </c>
      <c r="C2350">
        <v>6.09</v>
      </c>
      <c r="E2350" s="1">
        <v>40478</v>
      </c>
      <c r="F2350">
        <v>106.5</v>
      </c>
      <c r="H2350" t="s">
        <v>439</v>
      </c>
      <c r="I2350">
        <v>2.6288999999999998</v>
      </c>
      <c r="J2350">
        <v>0.52411104103360795</v>
      </c>
      <c r="L2350" s="1">
        <v>40375</v>
      </c>
      <c r="M2350">
        <v>26.25</v>
      </c>
      <c r="O2350" s="1">
        <v>40492</v>
      </c>
      <c r="P2350">
        <v>2.7915000000000001</v>
      </c>
      <c r="Q2350">
        <v>0.63700000000000001</v>
      </c>
      <c r="R2350">
        <v>2.1545000000000001</v>
      </c>
      <c r="T2350" t="s">
        <v>359</v>
      </c>
      <c r="U2350">
        <v>1096.4760000000001</v>
      </c>
      <c r="V2350">
        <v>11.8617472606759</v>
      </c>
      <c r="W2350">
        <v>22.950399999999998</v>
      </c>
      <c r="AB2350" s="1">
        <v>40457</v>
      </c>
      <c r="AC2350">
        <v>9.5</v>
      </c>
    </row>
    <row r="2351" spans="2:29" x14ac:dyDescent="0.45">
      <c r="B2351" s="1">
        <v>40403</v>
      </c>
      <c r="C2351">
        <v>5.94</v>
      </c>
      <c r="E2351" s="1">
        <v>40477</v>
      </c>
      <c r="F2351">
        <v>102.56</v>
      </c>
      <c r="H2351" t="s">
        <v>438</v>
      </c>
      <c r="I2351">
        <v>2.677</v>
      </c>
      <c r="J2351">
        <v>0.59916607324959004</v>
      </c>
      <c r="L2351" s="1">
        <v>40374</v>
      </c>
      <c r="M2351">
        <v>25.14</v>
      </c>
      <c r="O2351" s="1">
        <v>40491</v>
      </c>
      <c r="P2351">
        <v>2.831</v>
      </c>
      <c r="Q2351">
        <v>0.63649999999999995</v>
      </c>
      <c r="R2351">
        <v>2.1945000000000001</v>
      </c>
      <c r="T2351" t="s">
        <v>358</v>
      </c>
      <c r="U2351">
        <v>1095.171</v>
      </c>
      <c r="V2351">
        <v>11.496769629548</v>
      </c>
      <c r="W2351">
        <v>22.441700000000001</v>
      </c>
      <c r="AB2351" s="1">
        <v>40456</v>
      </c>
      <c r="AC2351">
        <v>9.5</v>
      </c>
    </row>
    <row r="2352" spans="2:29" x14ac:dyDescent="0.45">
      <c r="B2352" s="1">
        <v>40402</v>
      </c>
      <c r="C2352">
        <v>6.09</v>
      </c>
      <c r="E2352" s="1">
        <v>40476</v>
      </c>
      <c r="F2352">
        <v>98.01</v>
      </c>
      <c r="H2352" t="s">
        <v>437</v>
      </c>
      <c r="I2352">
        <v>2.6945000000000001</v>
      </c>
      <c r="J2352">
        <v>0.703182337662145</v>
      </c>
      <c r="L2352" s="1">
        <v>40373</v>
      </c>
      <c r="M2352">
        <v>24.89</v>
      </c>
      <c r="O2352" s="1">
        <v>40490</v>
      </c>
      <c r="P2352">
        <v>2.69</v>
      </c>
      <c r="Q2352">
        <v>0.56999999999999995</v>
      </c>
      <c r="R2352">
        <v>2.12</v>
      </c>
      <c r="T2352" t="s">
        <v>357</v>
      </c>
      <c r="U2352">
        <v>1095.336</v>
      </c>
      <c r="V2352">
        <v>9.6749362499578897</v>
      </c>
      <c r="W2352">
        <v>21.5701</v>
      </c>
      <c r="AB2352" s="1">
        <v>40455</v>
      </c>
      <c r="AC2352">
        <v>7.75</v>
      </c>
    </row>
    <row r="2353" spans="2:29" x14ac:dyDescent="0.45">
      <c r="B2353" s="1">
        <v>40401</v>
      </c>
      <c r="C2353">
        <v>5.81</v>
      </c>
      <c r="E2353" s="1">
        <v>40473</v>
      </c>
      <c r="F2353">
        <v>98.49</v>
      </c>
      <c r="H2353" t="s">
        <v>436</v>
      </c>
      <c r="I2353">
        <v>2.7134</v>
      </c>
      <c r="J2353">
        <v>1.10198795365466</v>
      </c>
      <c r="L2353" s="1">
        <v>40372</v>
      </c>
      <c r="M2353">
        <v>24.56</v>
      </c>
      <c r="O2353" s="1">
        <v>40487</v>
      </c>
      <c r="P2353">
        <v>2.6665000000000001</v>
      </c>
      <c r="Q2353">
        <v>0.52600000000000002</v>
      </c>
      <c r="R2353">
        <v>2.1404999999999998</v>
      </c>
      <c r="T2353" t="s">
        <v>356</v>
      </c>
      <c r="U2353">
        <v>1078.7470000000001</v>
      </c>
      <c r="V2353">
        <v>21.0763082095981</v>
      </c>
      <c r="W2353">
        <v>22.615500000000001</v>
      </c>
      <c r="AB2353" s="1">
        <v>40452</v>
      </c>
      <c r="AC2353">
        <v>7.75</v>
      </c>
    </row>
    <row r="2354" spans="2:29" x14ac:dyDescent="0.45">
      <c r="B2354" s="1">
        <v>40400</v>
      </c>
      <c r="C2354">
        <v>6.01</v>
      </c>
      <c r="E2354" s="1">
        <v>40472</v>
      </c>
      <c r="F2354">
        <v>98.09</v>
      </c>
      <c r="H2354" t="s">
        <v>435</v>
      </c>
      <c r="I2354">
        <v>2.6829999999999998</v>
      </c>
      <c r="J2354">
        <v>1.31255825902446</v>
      </c>
      <c r="L2354" s="1">
        <v>40371</v>
      </c>
      <c r="M2354">
        <v>24.43</v>
      </c>
      <c r="O2354" s="1">
        <v>40486</v>
      </c>
      <c r="P2354">
        <v>2.6288999999999998</v>
      </c>
      <c r="Q2354">
        <v>0.48130000000000001</v>
      </c>
      <c r="R2354">
        <v>2.1476000000000002</v>
      </c>
      <c r="T2354" t="s">
        <v>355</v>
      </c>
      <c r="U2354">
        <v>1077.9580000000001</v>
      </c>
      <c r="V2354">
        <v>19.175935793961202</v>
      </c>
      <c r="W2354">
        <v>22.249600000000001</v>
      </c>
      <c r="AB2354" s="1">
        <v>40451</v>
      </c>
      <c r="AC2354">
        <v>6</v>
      </c>
    </row>
    <row r="2355" spans="2:29" x14ac:dyDescent="0.45">
      <c r="B2355" s="1">
        <v>40399</v>
      </c>
      <c r="C2355">
        <v>6.18</v>
      </c>
      <c r="E2355" s="1">
        <v>40471</v>
      </c>
      <c r="F2355">
        <v>96</v>
      </c>
      <c r="H2355" t="s">
        <v>434</v>
      </c>
      <c r="I2355">
        <v>2.7435</v>
      </c>
      <c r="J2355">
        <v>1.0798597979984801</v>
      </c>
      <c r="L2355" s="1">
        <v>40368</v>
      </c>
      <c r="M2355">
        <v>24.98</v>
      </c>
      <c r="O2355" s="1">
        <v>40485</v>
      </c>
      <c r="P2355">
        <v>2.677</v>
      </c>
      <c r="Q2355">
        <v>0.48780000000000001</v>
      </c>
      <c r="R2355">
        <v>2.1892</v>
      </c>
      <c r="T2355" t="s">
        <v>354</v>
      </c>
      <c r="U2355">
        <v>1070.2449999999999</v>
      </c>
      <c r="V2355">
        <v>24.133628800535799</v>
      </c>
      <c r="W2355">
        <v>23.153700000000001</v>
      </c>
      <c r="AB2355" s="1">
        <v>40450</v>
      </c>
      <c r="AC2355">
        <v>3.5</v>
      </c>
    </row>
    <row r="2356" spans="2:29" x14ac:dyDescent="0.45">
      <c r="B2356" s="1">
        <v>40396</v>
      </c>
      <c r="C2356">
        <v>6.13</v>
      </c>
      <c r="E2356" s="1">
        <v>40470</v>
      </c>
      <c r="F2356">
        <v>95.8</v>
      </c>
      <c r="H2356" t="s">
        <v>433</v>
      </c>
      <c r="I2356">
        <v>2.8054999999999999</v>
      </c>
      <c r="J2356">
        <v>0.55134919364530499</v>
      </c>
      <c r="L2356" s="1">
        <v>40367</v>
      </c>
      <c r="M2356">
        <v>25.71</v>
      </c>
      <c r="O2356" s="1">
        <v>40484</v>
      </c>
      <c r="P2356">
        <v>2.6945000000000001</v>
      </c>
      <c r="Q2356">
        <v>0.51300000000000001</v>
      </c>
      <c r="R2356">
        <v>2.1815000000000002</v>
      </c>
      <c r="T2356" t="s">
        <v>353</v>
      </c>
      <c r="U2356">
        <v>1060.2729999999999</v>
      </c>
      <c r="V2356">
        <v>26.541364900639099</v>
      </c>
      <c r="W2356">
        <v>23.873799999999999</v>
      </c>
      <c r="AB2356" s="1">
        <v>40449</v>
      </c>
      <c r="AC2356">
        <v>2.5</v>
      </c>
    </row>
    <row r="2357" spans="2:29" x14ac:dyDescent="0.45">
      <c r="B2357" s="1">
        <v>40395</v>
      </c>
      <c r="C2357">
        <v>6.24</v>
      </c>
      <c r="E2357" s="1">
        <v>40469</v>
      </c>
      <c r="F2357">
        <v>95.79</v>
      </c>
      <c r="H2357" t="s">
        <v>432</v>
      </c>
      <c r="I2357">
        <v>2.7303000000000002</v>
      </c>
      <c r="J2357">
        <v>0.52084660249763504</v>
      </c>
      <c r="L2357" s="1">
        <v>40366</v>
      </c>
      <c r="M2357">
        <v>26.84</v>
      </c>
      <c r="O2357" s="1">
        <v>40483</v>
      </c>
      <c r="P2357">
        <v>2.7134</v>
      </c>
      <c r="Q2357">
        <v>0.50580000000000003</v>
      </c>
      <c r="R2357">
        <v>2.2075999999999998</v>
      </c>
      <c r="T2357" t="s">
        <v>352</v>
      </c>
      <c r="U2357">
        <v>1028.0609999999999</v>
      </c>
      <c r="V2357">
        <v>10.353338790934901</v>
      </c>
      <c r="W2357">
        <v>27.057500000000001</v>
      </c>
      <c r="AB2357" s="1">
        <v>40448</v>
      </c>
      <c r="AC2357">
        <v>3.25</v>
      </c>
    </row>
    <row r="2358" spans="2:29" x14ac:dyDescent="0.45">
      <c r="B2358" s="1">
        <v>40394</v>
      </c>
      <c r="C2358">
        <v>6.45</v>
      </c>
      <c r="E2358" s="1">
        <v>40466</v>
      </c>
      <c r="F2358">
        <v>96.19</v>
      </c>
      <c r="H2358" t="s">
        <v>431</v>
      </c>
      <c r="I2358">
        <v>2.6463000000000001</v>
      </c>
      <c r="J2358">
        <v>0.491702332039752</v>
      </c>
      <c r="L2358" s="1">
        <v>40365</v>
      </c>
      <c r="M2358">
        <v>29.65</v>
      </c>
      <c r="O2358" s="1">
        <v>40480</v>
      </c>
      <c r="P2358">
        <v>2.6829999999999998</v>
      </c>
      <c r="Q2358">
        <v>0.4995</v>
      </c>
      <c r="R2358">
        <v>2.1835</v>
      </c>
      <c r="T2358" t="s">
        <v>350</v>
      </c>
      <c r="U2358">
        <v>1022.583</v>
      </c>
      <c r="V2358">
        <v>21.097903372566201</v>
      </c>
      <c r="W2358">
        <v>26.303799999999999</v>
      </c>
      <c r="AB2358" s="1">
        <v>40445</v>
      </c>
      <c r="AC2358">
        <v>3.5</v>
      </c>
    </row>
    <row r="2359" spans="2:29" x14ac:dyDescent="0.45">
      <c r="B2359" s="1">
        <v>40393</v>
      </c>
      <c r="C2359">
        <v>6.5</v>
      </c>
      <c r="E2359" s="1">
        <v>40465</v>
      </c>
      <c r="F2359">
        <v>94.2</v>
      </c>
      <c r="H2359" t="s">
        <v>430</v>
      </c>
      <c r="I2359">
        <v>2.6219999999999999</v>
      </c>
      <c r="J2359">
        <v>0.67697237757533102</v>
      </c>
      <c r="L2359" s="1">
        <v>40361</v>
      </c>
      <c r="M2359">
        <v>30.12</v>
      </c>
      <c r="O2359" s="1">
        <v>40479</v>
      </c>
      <c r="P2359">
        <v>2.7435</v>
      </c>
      <c r="Q2359">
        <v>0.52149999999999996</v>
      </c>
      <c r="R2359">
        <v>2.222</v>
      </c>
      <c r="T2359" t="s">
        <v>349</v>
      </c>
      <c r="U2359">
        <v>1027.374</v>
      </c>
      <c r="V2359">
        <v>22.020093785128701</v>
      </c>
      <c r="W2359">
        <v>28.9145</v>
      </c>
      <c r="AB2359" s="1">
        <v>40444</v>
      </c>
      <c r="AC2359">
        <v>4.25</v>
      </c>
    </row>
    <row r="2360" spans="2:29" x14ac:dyDescent="0.45">
      <c r="B2360" s="1">
        <v>40392</v>
      </c>
      <c r="C2360">
        <v>6.3</v>
      </c>
      <c r="E2360" s="1">
        <v>40464</v>
      </c>
      <c r="F2360">
        <v>92.1</v>
      </c>
      <c r="H2360" t="s">
        <v>429</v>
      </c>
      <c r="I2360">
        <v>2.6044999999999998</v>
      </c>
      <c r="J2360">
        <v>0.87077696149281802</v>
      </c>
      <c r="L2360" s="1">
        <v>40360</v>
      </c>
      <c r="M2360">
        <v>32.86</v>
      </c>
      <c r="O2360" s="1">
        <v>40478</v>
      </c>
      <c r="P2360">
        <v>2.8054999999999999</v>
      </c>
      <c r="Q2360">
        <v>0.58079999999999998</v>
      </c>
      <c r="R2360">
        <v>2.2246999999999999</v>
      </c>
      <c r="T2360" t="s">
        <v>348</v>
      </c>
      <c r="U2360">
        <v>1030.71</v>
      </c>
      <c r="V2360">
        <v>24.473486488184601</v>
      </c>
      <c r="W2360">
        <v>29.075800000000001</v>
      </c>
      <c r="AB2360" s="1">
        <v>40443</v>
      </c>
      <c r="AC2360">
        <v>4</v>
      </c>
    </row>
    <row r="2361" spans="2:29" x14ac:dyDescent="0.45">
      <c r="B2361" s="1">
        <v>40389</v>
      </c>
      <c r="C2361">
        <v>6.1</v>
      </c>
      <c r="E2361" s="1">
        <v>40463</v>
      </c>
      <c r="F2361">
        <v>90.5</v>
      </c>
      <c r="H2361" t="s">
        <v>428</v>
      </c>
      <c r="I2361">
        <v>2.5379999999999998</v>
      </c>
      <c r="J2361">
        <v>0.70788153434502299</v>
      </c>
      <c r="L2361" s="1">
        <v>40359</v>
      </c>
      <c r="M2361">
        <v>34.54</v>
      </c>
      <c r="O2361" s="1">
        <v>40477</v>
      </c>
      <c r="P2361">
        <v>2.7303000000000002</v>
      </c>
      <c r="Q2361">
        <v>0.5625</v>
      </c>
      <c r="R2361">
        <v>2.1678000000000002</v>
      </c>
      <c r="T2361" t="s">
        <v>347</v>
      </c>
      <c r="U2361">
        <v>1041.242</v>
      </c>
      <c r="V2361">
        <v>25.064675298547499</v>
      </c>
      <c r="W2361">
        <v>30.391100000000002</v>
      </c>
      <c r="AB2361" s="1">
        <v>40442</v>
      </c>
      <c r="AC2361">
        <v>2.25</v>
      </c>
    </row>
    <row r="2362" spans="2:29" x14ac:dyDescent="0.45">
      <c r="B2362" s="1">
        <v>40388</v>
      </c>
      <c r="C2362">
        <v>5.97</v>
      </c>
      <c r="E2362" s="1">
        <v>40459</v>
      </c>
      <c r="F2362">
        <v>90.5</v>
      </c>
      <c r="H2362" t="s">
        <v>427</v>
      </c>
      <c r="I2362">
        <v>2.5448</v>
      </c>
      <c r="J2362">
        <v>1.1163036549254901</v>
      </c>
      <c r="L2362" s="1">
        <v>40358</v>
      </c>
      <c r="M2362">
        <v>34.130000000000003</v>
      </c>
      <c r="O2362" s="1">
        <v>40476</v>
      </c>
      <c r="P2362">
        <v>2.6463000000000001</v>
      </c>
      <c r="Q2362">
        <v>0.53300000000000003</v>
      </c>
      <c r="R2362">
        <v>2.1133000000000002</v>
      </c>
      <c r="T2362" t="s">
        <v>346</v>
      </c>
      <c r="U2362">
        <v>1074.57</v>
      </c>
      <c r="V2362">
        <v>13.712609778689</v>
      </c>
      <c r="W2362">
        <v>24.205200000000001</v>
      </c>
      <c r="AB2362" s="1">
        <v>40441</v>
      </c>
      <c r="AC2362">
        <v>1.75</v>
      </c>
    </row>
    <row r="2363" spans="2:29" x14ac:dyDescent="0.45">
      <c r="B2363" s="1">
        <v>40387</v>
      </c>
      <c r="C2363">
        <v>5.96</v>
      </c>
      <c r="E2363" s="1">
        <v>40458</v>
      </c>
      <c r="F2363">
        <v>95.3</v>
      </c>
      <c r="H2363" t="s">
        <v>426</v>
      </c>
      <c r="I2363">
        <v>2.5768</v>
      </c>
      <c r="J2363">
        <v>1.07225997314084</v>
      </c>
      <c r="L2363" s="1">
        <v>40357</v>
      </c>
      <c r="M2363">
        <v>29</v>
      </c>
      <c r="O2363" s="1">
        <v>40473</v>
      </c>
      <c r="P2363">
        <v>2.6219999999999999</v>
      </c>
      <c r="Q2363">
        <v>0.53649999999999998</v>
      </c>
      <c r="R2363">
        <v>2.0855000000000001</v>
      </c>
      <c r="T2363" t="s">
        <v>345</v>
      </c>
      <c r="U2363">
        <v>1076.7650000000001</v>
      </c>
      <c r="V2363">
        <v>15.846978778382701</v>
      </c>
      <c r="W2363">
        <v>24.0825</v>
      </c>
      <c r="AB2363" s="1">
        <v>40438</v>
      </c>
      <c r="AC2363">
        <v>1.75</v>
      </c>
    </row>
    <row r="2364" spans="2:29" x14ac:dyDescent="0.45">
      <c r="B2364" s="1">
        <v>40386</v>
      </c>
      <c r="C2364">
        <v>6.17</v>
      </c>
      <c r="E2364" s="1">
        <v>40457</v>
      </c>
      <c r="F2364">
        <v>96.8</v>
      </c>
      <c r="H2364" t="s">
        <v>425</v>
      </c>
      <c r="I2364">
        <v>2.6360000000000001</v>
      </c>
      <c r="J2364">
        <v>0.73656744429820897</v>
      </c>
      <c r="L2364" s="1">
        <v>40354</v>
      </c>
      <c r="M2364">
        <v>28.53</v>
      </c>
      <c r="O2364" s="1">
        <v>40472</v>
      </c>
      <c r="P2364">
        <v>2.6044999999999998</v>
      </c>
      <c r="Q2364">
        <v>0.52529999999999999</v>
      </c>
      <c r="R2364">
        <v>2.0792000000000002</v>
      </c>
      <c r="T2364" t="s">
        <v>344</v>
      </c>
      <c r="U2364">
        <v>1073.69</v>
      </c>
      <c r="V2364">
        <v>12.255693335757201</v>
      </c>
      <c r="W2364">
        <v>25.5244</v>
      </c>
      <c r="AB2364" s="1">
        <v>40437</v>
      </c>
      <c r="AC2364">
        <v>1.25</v>
      </c>
    </row>
    <row r="2365" spans="2:29" x14ac:dyDescent="0.45">
      <c r="B2365" s="1">
        <v>40385</v>
      </c>
      <c r="C2365">
        <v>6.02</v>
      </c>
      <c r="E2365" s="1">
        <v>40456</v>
      </c>
      <c r="F2365">
        <v>102.8</v>
      </c>
      <c r="H2365" t="s">
        <v>424</v>
      </c>
      <c r="I2365">
        <v>2.5920000000000001</v>
      </c>
      <c r="J2365">
        <v>0.77328596478490796</v>
      </c>
      <c r="L2365" s="1">
        <v>40353</v>
      </c>
      <c r="M2365">
        <v>29.74</v>
      </c>
      <c r="O2365" s="1">
        <v>40471</v>
      </c>
      <c r="P2365">
        <v>2.5379999999999998</v>
      </c>
      <c r="Q2365">
        <v>0.51200000000000001</v>
      </c>
      <c r="R2365">
        <v>2.0259999999999998</v>
      </c>
      <c r="T2365" t="s">
        <v>343</v>
      </c>
      <c r="U2365">
        <v>1092.0350000000001</v>
      </c>
      <c r="V2365">
        <v>12.135904615099101</v>
      </c>
      <c r="W2365">
        <v>23.400300000000001</v>
      </c>
      <c r="AB2365" s="1">
        <v>40436</v>
      </c>
      <c r="AC2365">
        <v>-0.75</v>
      </c>
    </row>
    <row r="2366" spans="2:29" x14ac:dyDescent="0.45">
      <c r="B2366" s="1">
        <v>40382</v>
      </c>
      <c r="C2366">
        <v>6.08</v>
      </c>
      <c r="E2366" s="1">
        <v>40455</v>
      </c>
      <c r="F2366">
        <v>107</v>
      </c>
      <c r="H2366" t="s">
        <v>423</v>
      </c>
      <c r="I2366">
        <v>2.5003000000000002</v>
      </c>
      <c r="J2366">
        <v>0.25603307078057103</v>
      </c>
      <c r="L2366" s="1">
        <v>40352</v>
      </c>
      <c r="M2366">
        <v>26.91</v>
      </c>
      <c r="O2366" s="1">
        <v>40470</v>
      </c>
      <c r="P2366">
        <v>2.5448</v>
      </c>
      <c r="Q2366">
        <v>0.54</v>
      </c>
      <c r="R2366">
        <v>2.0047999999999999</v>
      </c>
      <c r="T2366" t="s">
        <v>342</v>
      </c>
      <c r="U2366">
        <v>1095.3109999999999</v>
      </c>
      <c r="V2366">
        <v>13.312606400301901</v>
      </c>
      <c r="W2366">
        <v>22.571200000000001</v>
      </c>
      <c r="AB2366" s="1">
        <v>40435</v>
      </c>
      <c r="AC2366">
        <v>-2</v>
      </c>
    </row>
    <row r="2367" spans="2:29" x14ac:dyDescent="0.45">
      <c r="B2367" s="1">
        <v>40381</v>
      </c>
      <c r="C2367">
        <v>6.27</v>
      </c>
      <c r="E2367" s="1">
        <v>40452</v>
      </c>
      <c r="F2367">
        <v>106.09</v>
      </c>
      <c r="H2367" t="s">
        <v>422</v>
      </c>
      <c r="I2367">
        <v>2.5175000000000001</v>
      </c>
      <c r="J2367">
        <v>0.20723400621840499</v>
      </c>
      <c r="L2367" s="1">
        <v>40351</v>
      </c>
      <c r="M2367">
        <v>27.05</v>
      </c>
      <c r="O2367" s="1">
        <v>40469</v>
      </c>
      <c r="P2367">
        <v>2.5768</v>
      </c>
      <c r="Q2367">
        <v>0.55200000000000005</v>
      </c>
      <c r="R2367">
        <v>2.0247999999999999</v>
      </c>
      <c r="T2367" t="s">
        <v>341</v>
      </c>
      <c r="U2367">
        <v>1113.1990000000001</v>
      </c>
      <c r="V2367">
        <v>3.9284491073649201</v>
      </c>
      <c r="W2367">
        <v>21.4375</v>
      </c>
      <c r="AB2367" s="1">
        <v>40434</v>
      </c>
      <c r="AC2367">
        <v>-2.13</v>
      </c>
    </row>
    <row r="2368" spans="2:29" x14ac:dyDescent="0.45">
      <c r="B2368" s="1">
        <v>40380</v>
      </c>
      <c r="C2368">
        <v>6.16</v>
      </c>
      <c r="E2368" s="1">
        <v>40451</v>
      </c>
      <c r="F2368">
        <v>106</v>
      </c>
      <c r="H2368" t="s">
        <v>421</v>
      </c>
      <c r="I2368">
        <v>2.4980000000000002</v>
      </c>
      <c r="J2368">
        <v>0.57870165024820697</v>
      </c>
      <c r="L2368" s="1">
        <v>40350</v>
      </c>
      <c r="M2368">
        <v>24.88</v>
      </c>
      <c r="O2368" s="1">
        <v>40466</v>
      </c>
      <c r="P2368">
        <v>2.6360000000000001</v>
      </c>
      <c r="Q2368">
        <v>0.54900000000000004</v>
      </c>
      <c r="R2368">
        <v>2.0870000000000002</v>
      </c>
      <c r="T2368" t="s">
        <v>340</v>
      </c>
      <c r="U2368">
        <v>1117.511</v>
      </c>
      <c r="V2368">
        <v>18.2291893731839</v>
      </c>
      <c r="W2368">
        <v>19.585799999999999</v>
      </c>
      <c r="AB2368" s="1">
        <v>40431</v>
      </c>
      <c r="AC2368">
        <v>-1.5</v>
      </c>
    </row>
    <row r="2369" spans="2:29" x14ac:dyDescent="0.45">
      <c r="B2369" s="1">
        <v>40379</v>
      </c>
      <c r="C2369">
        <v>6.39</v>
      </c>
      <c r="E2369" s="1">
        <v>40450</v>
      </c>
      <c r="F2369">
        <v>106.89</v>
      </c>
      <c r="H2369" t="s">
        <v>420</v>
      </c>
      <c r="I2369">
        <v>2.4984999999999999</v>
      </c>
      <c r="J2369">
        <v>0.62227051995092797</v>
      </c>
      <c r="L2369" s="1">
        <v>40347</v>
      </c>
      <c r="M2369">
        <v>23.95</v>
      </c>
      <c r="O2369" s="1">
        <v>40465</v>
      </c>
      <c r="P2369">
        <v>2.5920000000000001</v>
      </c>
      <c r="Q2369">
        <v>0.54900000000000004</v>
      </c>
      <c r="R2369">
        <v>2.0430000000000001</v>
      </c>
      <c r="T2369" t="s">
        <v>339</v>
      </c>
      <c r="U2369">
        <v>1116.0350000000001</v>
      </c>
      <c r="V2369">
        <v>19.125775980634099</v>
      </c>
      <c r="W2369">
        <v>22.1996</v>
      </c>
      <c r="AB2369" s="1">
        <v>40430</v>
      </c>
      <c r="AC2369">
        <v>-2</v>
      </c>
    </row>
    <row r="2370" spans="2:29" x14ac:dyDescent="0.45">
      <c r="B2370" s="1">
        <v>40378</v>
      </c>
      <c r="C2370">
        <v>6.44</v>
      </c>
      <c r="E2370" s="1">
        <v>40449</v>
      </c>
      <c r="F2370">
        <v>102.27</v>
      </c>
      <c r="H2370" t="s">
        <v>419</v>
      </c>
      <c r="I2370">
        <v>2.4874999999999998</v>
      </c>
      <c r="J2370">
        <v>0.57454490686107096</v>
      </c>
      <c r="L2370" s="1">
        <v>40346</v>
      </c>
      <c r="M2370">
        <v>25.05</v>
      </c>
      <c r="O2370" s="1">
        <v>40464</v>
      </c>
      <c r="P2370">
        <v>2.5003000000000002</v>
      </c>
      <c r="Q2370">
        <v>0.51700000000000002</v>
      </c>
      <c r="R2370">
        <v>1.9833000000000001</v>
      </c>
      <c r="T2370" t="s">
        <v>338</v>
      </c>
      <c r="U2370">
        <v>1114.6089999999999</v>
      </c>
      <c r="V2370">
        <v>18.686531850365899</v>
      </c>
      <c r="W2370">
        <v>22.421800000000001</v>
      </c>
      <c r="AB2370" s="1">
        <v>40429</v>
      </c>
      <c r="AC2370">
        <v>-3.56</v>
      </c>
    </row>
    <row r="2371" spans="2:29" x14ac:dyDescent="0.45">
      <c r="B2371" s="1">
        <v>40375</v>
      </c>
      <c r="C2371">
        <v>6.42</v>
      </c>
      <c r="E2371" s="1">
        <v>40448</v>
      </c>
      <c r="F2371">
        <v>105.9</v>
      </c>
      <c r="H2371" t="s">
        <v>418</v>
      </c>
      <c r="I2371">
        <v>2.4973000000000001</v>
      </c>
      <c r="J2371">
        <v>0.66643668116333299</v>
      </c>
      <c r="L2371" s="1">
        <v>40345</v>
      </c>
      <c r="M2371">
        <v>25.92</v>
      </c>
      <c r="O2371" s="1">
        <v>40463</v>
      </c>
      <c r="P2371">
        <v>2.5175000000000001</v>
      </c>
      <c r="Q2371">
        <v>0.53700000000000003</v>
      </c>
      <c r="R2371">
        <v>1.9804999999999999</v>
      </c>
      <c r="T2371" t="s">
        <v>337</v>
      </c>
      <c r="U2371">
        <v>1115.2280000000001</v>
      </c>
      <c r="V2371">
        <v>23.816926075507201</v>
      </c>
      <c r="W2371">
        <v>21.806799999999999</v>
      </c>
      <c r="AB2371" s="1">
        <v>40428</v>
      </c>
      <c r="AC2371">
        <v>-4.25</v>
      </c>
    </row>
    <row r="2372" spans="2:29" x14ac:dyDescent="0.45">
      <c r="B2372" s="1">
        <v>40374</v>
      </c>
      <c r="C2372">
        <v>6.49</v>
      </c>
      <c r="E2372" s="1">
        <v>40445</v>
      </c>
      <c r="F2372">
        <v>100</v>
      </c>
      <c r="H2372" t="s">
        <v>417</v>
      </c>
      <c r="I2372">
        <v>2.5668000000000002</v>
      </c>
      <c r="J2372">
        <v>0.49983982434375301</v>
      </c>
      <c r="L2372" s="1">
        <v>40344</v>
      </c>
      <c r="M2372">
        <v>25.87</v>
      </c>
      <c r="O2372" s="1">
        <v>40462</v>
      </c>
      <c r="P2372">
        <v>2.4980000000000002</v>
      </c>
      <c r="Q2372">
        <v>0.52490000000000003</v>
      </c>
      <c r="R2372">
        <v>1.9731000000000001</v>
      </c>
      <c r="T2372" t="s">
        <v>336</v>
      </c>
      <c r="U2372">
        <v>1089.626</v>
      </c>
      <c r="V2372">
        <v>25.294628604346101</v>
      </c>
      <c r="W2372">
        <v>24.240100000000002</v>
      </c>
      <c r="AB2372" s="1">
        <v>40427</v>
      </c>
      <c r="AC2372">
        <v>-1.88</v>
      </c>
    </row>
    <row r="2373" spans="2:29" x14ac:dyDescent="0.45">
      <c r="B2373" s="1">
        <v>40373</v>
      </c>
      <c r="C2373">
        <v>6.46</v>
      </c>
      <c r="E2373" s="1">
        <v>40444</v>
      </c>
      <c r="F2373">
        <v>104.52</v>
      </c>
      <c r="H2373" t="s">
        <v>416</v>
      </c>
      <c r="I2373">
        <v>2.5535000000000001</v>
      </c>
      <c r="J2373">
        <v>0.62475561888896003</v>
      </c>
      <c r="L2373" s="1">
        <v>40343</v>
      </c>
      <c r="M2373">
        <v>28.58</v>
      </c>
      <c r="O2373" s="1">
        <v>40459</v>
      </c>
      <c r="P2373">
        <v>2.4984999999999999</v>
      </c>
      <c r="Q2373">
        <v>0.51100000000000001</v>
      </c>
      <c r="R2373">
        <v>1.9875</v>
      </c>
      <c r="T2373" t="s">
        <v>335</v>
      </c>
      <c r="U2373">
        <v>1091.5999999999999</v>
      </c>
      <c r="V2373">
        <v>23.739465334639299</v>
      </c>
      <c r="W2373">
        <v>25.071400000000001</v>
      </c>
      <c r="AB2373" s="1">
        <v>40424</v>
      </c>
      <c r="AC2373">
        <v>-2</v>
      </c>
    </row>
    <row r="2374" spans="2:29" x14ac:dyDescent="0.45">
      <c r="B2374" s="1">
        <v>40372</v>
      </c>
      <c r="C2374">
        <v>6.62</v>
      </c>
      <c r="E2374" s="1">
        <v>40443</v>
      </c>
      <c r="F2374">
        <v>105.8</v>
      </c>
      <c r="H2374" t="s">
        <v>415</v>
      </c>
      <c r="I2374">
        <v>2.59</v>
      </c>
      <c r="J2374">
        <v>0.91664561490978103</v>
      </c>
      <c r="L2374" s="1">
        <v>40340</v>
      </c>
      <c r="M2374">
        <v>28.79</v>
      </c>
      <c r="O2374" s="1">
        <v>40458</v>
      </c>
      <c r="P2374">
        <v>2.4874999999999998</v>
      </c>
      <c r="Q2374">
        <v>0.52949999999999997</v>
      </c>
      <c r="R2374">
        <v>1.958</v>
      </c>
      <c r="T2374" t="s">
        <v>334</v>
      </c>
      <c r="U2374">
        <v>1086.835</v>
      </c>
      <c r="V2374">
        <v>30.608386623048101</v>
      </c>
      <c r="W2374">
        <v>25.668800000000001</v>
      </c>
      <c r="AB2374" s="1">
        <v>40423</v>
      </c>
      <c r="AC2374">
        <v>-0.31</v>
      </c>
    </row>
    <row r="2375" spans="2:29" x14ac:dyDescent="0.45">
      <c r="B2375" s="1">
        <v>40371</v>
      </c>
      <c r="C2375">
        <v>6.65</v>
      </c>
      <c r="E2375" s="1">
        <v>40442</v>
      </c>
      <c r="F2375">
        <v>107.25</v>
      </c>
      <c r="H2375" t="s">
        <v>414</v>
      </c>
      <c r="I2375">
        <v>2.5739999999999998</v>
      </c>
      <c r="J2375">
        <v>1.1760079081366701</v>
      </c>
      <c r="L2375" s="1">
        <v>40339</v>
      </c>
      <c r="M2375">
        <v>30.57</v>
      </c>
      <c r="O2375" s="1">
        <v>40457</v>
      </c>
      <c r="P2375">
        <v>2.4973000000000001</v>
      </c>
      <c r="Q2375">
        <v>0.55700000000000005</v>
      </c>
      <c r="R2375">
        <v>1.9402999999999999</v>
      </c>
      <c r="T2375" t="s">
        <v>333</v>
      </c>
      <c r="U2375">
        <v>1055.694</v>
      </c>
      <c r="V2375">
        <v>30.726199761176499</v>
      </c>
      <c r="W2375">
        <v>28.356999999999999</v>
      </c>
      <c r="AB2375" s="1">
        <v>40422</v>
      </c>
      <c r="AC2375">
        <v>0.31</v>
      </c>
    </row>
    <row r="2376" spans="2:29" x14ac:dyDescent="0.45">
      <c r="B2376" s="1">
        <v>40368</v>
      </c>
      <c r="C2376">
        <v>6.53</v>
      </c>
      <c r="E2376" s="1">
        <v>40441</v>
      </c>
      <c r="F2376">
        <v>113.3</v>
      </c>
      <c r="H2376" t="s">
        <v>413</v>
      </c>
      <c r="I2376">
        <v>2.5375000000000001</v>
      </c>
      <c r="J2376">
        <v>1.24095511602958</v>
      </c>
      <c r="L2376" s="1">
        <v>40338</v>
      </c>
      <c r="M2376">
        <v>33.729999999999997</v>
      </c>
      <c r="O2376" s="1">
        <v>40456</v>
      </c>
      <c r="P2376">
        <v>2.5668000000000002</v>
      </c>
      <c r="Q2376">
        <v>0.58450000000000002</v>
      </c>
      <c r="R2376">
        <v>1.9823</v>
      </c>
      <c r="T2376" t="s">
        <v>332</v>
      </c>
      <c r="U2376">
        <v>1062.0039999999999</v>
      </c>
      <c r="V2376">
        <v>33.091186998735502</v>
      </c>
      <c r="W2376">
        <v>28.918800000000001</v>
      </c>
      <c r="AB2376" s="1">
        <v>40421</v>
      </c>
      <c r="AC2376">
        <v>1.25</v>
      </c>
    </row>
    <row r="2377" spans="2:29" x14ac:dyDescent="0.45">
      <c r="B2377" s="1">
        <v>40367</v>
      </c>
      <c r="C2377">
        <v>6.83</v>
      </c>
      <c r="E2377" s="1">
        <v>40438</v>
      </c>
      <c r="F2377">
        <v>111.84</v>
      </c>
      <c r="H2377" t="s">
        <v>412</v>
      </c>
      <c r="I2377">
        <v>2.4849999999999999</v>
      </c>
      <c r="J2377">
        <v>1.0480020276697899</v>
      </c>
      <c r="L2377" s="1">
        <v>40337</v>
      </c>
      <c r="M2377">
        <v>33.700000000000003</v>
      </c>
      <c r="O2377" s="1">
        <v>40455</v>
      </c>
      <c r="P2377">
        <v>2.5535000000000001</v>
      </c>
      <c r="Q2377">
        <v>0.5968</v>
      </c>
      <c r="R2377">
        <v>1.9567000000000001</v>
      </c>
      <c r="T2377" t="s">
        <v>331</v>
      </c>
      <c r="U2377">
        <v>1050.4749999999999</v>
      </c>
      <c r="V2377">
        <v>41.508817494347497</v>
      </c>
      <c r="W2377">
        <v>30.892900000000001</v>
      </c>
      <c r="AB2377" s="1">
        <v>40420</v>
      </c>
      <c r="AC2377">
        <v>1.5</v>
      </c>
    </row>
    <row r="2378" spans="2:29" x14ac:dyDescent="0.45">
      <c r="B2378" s="1">
        <v>40366</v>
      </c>
      <c r="C2378">
        <v>6.75</v>
      </c>
      <c r="E2378" s="1">
        <v>40437</v>
      </c>
      <c r="F2378">
        <v>111.59</v>
      </c>
      <c r="H2378" t="s">
        <v>411</v>
      </c>
      <c r="I2378">
        <v>2.5596999999999999</v>
      </c>
      <c r="J2378">
        <v>0.92602029315416601</v>
      </c>
      <c r="L2378" s="1">
        <v>40336</v>
      </c>
      <c r="M2378">
        <v>36.57</v>
      </c>
      <c r="O2378" s="1">
        <v>40452</v>
      </c>
      <c r="P2378">
        <v>2.59</v>
      </c>
      <c r="Q2378">
        <v>0.61499999999999999</v>
      </c>
      <c r="R2378">
        <v>1.9750000000000001</v>
      </c>
      <c r="T2378" t="s">
        <v>330</v>
      </c>
      <c r="U2378">
        <v>1064.875</v>
      </c>
      <c r="V2378">
        <v>42.2915993378327</v>
      </c>
      <c r="W2378">
        <v>29.831099999999999</v>
      </c>
      <c r="AB2378" s="1">
        <v>40417</v>
      </c>
      <c r="AC2378">
        <v>2.5</v>
      </c>
    </row>
    <row r="2379" spans="2:29" x14ac:dyDescent="0.45">
      <c r="B2379" s="1">
        <v>40365</v>
      </c>
      <c r="C2379">
        <v>6.92</v>
      </c>
      <c r="E2379" s="1">
        <v>40436</v>
      </c>
      <c r="F2379">
        <v>112.6</v>
      </c>
      <c r="H2379" t="s">
        <v>410</v>
      </c>
      <c r="I2379">
        <v>2.6469999999999998</v>
      </c>
      <c r="J2379">
        <v>1.1991270713870701</v>
      </c>
      <c r="L2379" s="1">
        <v>40333</v>
      </c>
      <c r="M2379">
        <v>35.479999999999997</v>
      </c>
      <c r="O2379" s="1">
        <v>40451</v>
      </c>
      <c r="P2379">
        <v>2.5739999999999998</v>
      </c>
      <c r="Q2379">
        <v>0.60299999999999998</v>
      </c>
      <c r="R2379">
        <v>1.9710000000000001</v>
      </c>
      <c r="T2379" t="s">
        <v>329</v>
      </c>
      <c r="U2379">
        <v>1102.825</v>
      </c>
      <c r="V2379">
        <v>31.188389125220901</v>
      </c>
      <c r="W2379">
        <v>24.532</v>
      </c>
      <c r="AB2379" s="1">
        <v>40416</v>
      </c>
      <c r="AC2379">
        <v>1</v>
      </c>
    </row>
    <row r="2380" spans="2:29" x14ac:dyDescent="0.45">
      <c r="B2380" s="1">
        <v>40361</v>
      </c>
      <c r="C2380">
        <v>6.97</v>
      </c>
      <c r="E2380" s="1">
        <v>40435</v>
      </c>
      <c r="F2380">
        <v>110.81</v>
      </c>
      <c r="H2380" t="s">
        <v>409</v>
      </c>
      <c r="I2380">
        <v>2.5954999999999999</v>
      </c>
      <c r="J2380">
        <v>0.93151797263033198</v>
      </c>
      <c r="L2380" s="1">
        <v>40332</v>
      </c>
      <c r="M2380">
        <v>29.46</v>
      </c>
      <c r="O2380" s="1">
        <v>40450</v>
      </c>
      <c r="P2380">
        <v>2.5375000000000001</v>
      </c>
      <c r="Q2380">
        <v>0.59699999999999998</v>
      </c>
      <c r="R2380">
        <v>1.9404999999999999</v>
      </c>
      <c r="T2380" t="s">
        <v>328</v>
      </c>
      <c r="U2380">
        <v>1098.3800000000001</v>
      </c>
      <c r="V2380">
        <v>41.165731141751301</v>
      </c>
      <c r="W2380">
        <v>24.977399999999999</v>
      </c>
      <c r="AB2380" s="1">
        <v>40415</v>
      </c>
      <c r="AC2380">
        <v>1.5</v>
      </c>
    </row>
    <row r="2381" spans="2:29" x14ac:dyDescent="0.45">
      <c r="B2381" s="1">
        <v>40360</v>
      </c>
      <c r="C2381">
        <v>7.34</v>
      </c>
      <c r="E2381" s="1">
        <v>40434</v>
      </c>
      <c r="F2381">
        <v>114.29</v>
      </c>
      <c r="H2381" t="s">
        <v>408</v>
      </c>
      <c r="I2381">
        <v>2.5979000000000001</v>
      </c>
      <c r="J2381">
        <v>0.89869682503796799</v>
      </c>
      <c r="L2381" s="1">
        <v>40331</v>
      </c>
      <c r="M2381">
        <v>30.17</v>
      </c>
      <c r="O2381" s="1">
        <v>40449</v>
      </c>
      <c r="P2381">
        <v>2.4849999999999999</v>
      </c>
      <c r="Q2381">
        <v>0.59350000000000003</v>
      </c>
      <c r="R2381">
        <v>1.8915</v>
      </c>
      <c r="T2381" t="s">
        <v>327</v>
      </c>
      <c r="U2381">
        <v>1070.7070000000001</v>
      </c>
      <c r="V2381">
        <v>36.431080532416097</v>
      </c>
      <c r="W2381">
        <v>28.481200000000001</v>
      </c>
      <c r="AB2381" s="1">
        <v>40414</v>
      </c>
      <c r="AC2381">
        <v>2.5</v>
      </c>
    </row>
    <row r="2382" spans="2:29" x14ac:dyDescent="0.45">
      <c r="B2382" s="1">
        <v>40359</v>
      </c>
      <c r="C2382">
        <v>7.11</v>
      </c>
      <c r="E2382" s="1">
        <v>40431</v>
      </c>
      <c r="F2382">
        <v>116</v>
      </c>
      <c r="H2382" t="s">
        <v>407</v>
      </c>
      <c r="I2382">
        <v>2.5990000000000002</v>
      </c>
      <c r="J2382">
        <v>1.1613476367278299</v>
      </c>
      <c r="L2382" s="1">
        <v>40330</v>
      </c>
      <c r="M2382">
        <v>35.54</v>
      </c>
      <c r="O2382" s="1">
        <v>40448</v>
      </c>
      <c r="P2382">
        <v>2.5596999999999999</v>
      </c>
      <c r="Q2382">
        <v>0.61080000000000001</v>
      </c>
      <c r="R2382">
        <v>1.9489000000000001</v>
      </c>
      <c r="T2382" t="s">
        <v>325</v>
      </c>
      <c r="U2382">
        <v>1089.4059999999999</v>
      </c>
      <c r="V2382">
        <v>31.994457746540601</v>
      </c>
      <c r="W2382">
        <v>25.104299999999999</v>
      </c>
      <c r="AB2382" s="1">
        <v>40413</v>
      </c>
      <c r="AC2382">
        <v>1.75</v>
      </c>
    </row>
    <row r="2383" spans="2:29" x14ac:dyDescent="0.45">
      <c r="B2383" s="1">
        <v>40358</v>
      </c>
      <c r="C2383">
        <v>7.3</v>
      </c>
      <c r="E2383" s="1">
        <v>40430</v>
      </c>
      <c r="F2383">
        <v>113.02</v>
      </c>
      <c r="H2383" t="s">
        <v>406</v>
      </c>
      <c r="I2383">
        <v>2.7229999999999999</v>
      </c>
      <c r="J2383">
        <v>0.75409941873292297</v>
      </c>
      <c r="L2383" s="1">
        <v>40326</v>
      </c>
      <c r="M2383">
        <v>32.07</v>
      </c>
      <c r="O2383" s="1">
        <v>40445</v>
      </c>
      <c r="P2383">
        <v>2.6469999999999998</v>
      </c>
      <c r="Q2383">
        <v>0.62929999999999997</v>
      </c>
      <c r="R2383">
        <v>2.0177</v>
      </c>
      <c r="T2383" t="s">
        <v>324</v>
      </c>
      <c r="U2383">
        <v>1103.0619999999999</v>
      </c>
      <c r="V2383">
        <v>32.230107661522197</v>
      </c>
      <c r="W2383">
        <v>24.838200000000001</v>
      </c>
      <c r="AB2383" s="1">
        <v>40410</v>
      </c>
      <c r="AC2383">
        <v>2.06</v>
      </c>
    </row>
    <row r="2384" spans="2:29" x14ac:dyDescent="0.45">
      <c r="B2384" s="1">
        <v>40357</v>
      </c>
      <c r="C2384">
        <v>7.05</v>
      </c>
      <c r="E2384" s="1">
        <v>40429</v>
      </c>
      <c r="F2384">
        <v>109</v>
      </c>
      <c r="H2384" t="s">
        <v>405</v>
      </c>
      <c r="I2384">
        <v>2.7574999999999998</v>
      </c>
      <c r="J2384">
        <v>1.0025493420941101</v>
      </c>
      <c r="L2384" s="1">
        <v>40325</v>
      </c>
      <c r="M2384">
        <v>29.68</v>
      </c>
      <c r="O2384" s="1">
        <v>40444</v>
      </c>
      <c r="P2384">
        <v>2.5954999999999999</v>
      </c>
      <c r="Q2384">
        <v>0.61299999999999999</v>
      </c>
      <c r="R2384">
        <v>1.9824999999999999</v>
      </c>
      <c r="T2384" t="s">
        <v>323</v>
      </c>
      <c r="U2384">
        <v>1067.9469999999999</v>
      </c>
      <c r="V2384">
        <v>19.092898324867502</v>
      </c>
      <c r="W2384">
        <v>29.152100000000001</v>
      </c>
      <c r="AB2384" s="1">
        <v>40409</v>
      </c>
      <c r="AC2384">
        <v>1.63</v>
      </c>
    </row>
    <row r="2385" spans="2:29" x14ac:dyDescent="0.45">
      <c r="B2385" s="1">
        <v>40354</v>
      </c>
      <c r="C2385">
        <v>7.04</v>
      </c>
      <c r="E2385" s="1">
        <v>40428</v>
      </c>
      <c r="F2385">
        <v>109.5</v>
      </c>
      <c r="H2385" t="s">
        <v>404</v>
      </c>
      <c r="I2385">
        <v>2.77</v>
      </c>
      <c r="J2385">
        <v>1.09367282584876</v>
      </c>
      <c r="L2385" s="1">
        <v>40324</v>
      </c>
      <c r="M2385">
        <v>35.020000000000003</v>
      </c>
      <c r="O2385" s="1">
        <v>40443</v>
      </c>
      <c r="P2385">
        <v>2.5979000000000001</v>
      </c>
      <c r="Q2385">
        <v>0.62849999999999995</v>
      </c>
      <c r="R2385">
        <v>1.9694</v>
      </c>
      <c r="T2385" t="s">
        <v>322</v>
      </c>
      <c r="U2385">
        <v>1074.027</v>
      </c>
      <c r="V2385">
        <v>37.472275578420202</v>
      </c>
      <c r="W2385">
        <v>29.5534</v>
      </c>
      <c r="AB2385" s="1">
        <v>40408</v>
      </c>
      <c r="AC2385">
        <v>1.75</v>
      </c>
    </row>
    <row r="2386" spans="2:29" x14ac:dyDescent="0.45">
      <c r="B2386" s="1">
        <v>40353</v>
      </c>
      <c r="C2386">
        <v>6.99</v>
      </c>
      <c r="E2386" s="1">
        <v>40427</v>
      </c>
      <c r="F2386">
        <v>106.3</v>
      </c>
      <c r="H2386" t="s">
        <v>403</v>
      </c>
      <c r="I2386">
        <v>2.72</v>
      </c>
      <c r="J2386">
        <v>1.0548871977609799</v>
      </c>
      <c r="L2386" s="1">
        <v>40323</v>
      </c>
      <c r="M2386">
        <v>34.61</v>
      </c>
      <c r="O2386" s="1">
        <v>40442</v>
      </c>
      <c r="P2386">
        <v>2.5990000000000002</v>
      </c>
      <c r="Q2386">
        <v>0.61429999999999996</v>
      </c>
      <c r="R2386">
        <v>1.9846999999999999</v>
      </c>
      <c r="T2386" t="s">
        <v>321</v>
      </c>
      <c r="U2386">
        <v>1073.652</v>
      </c>
      <c r="V2386">
        <v>36.485695335137002</v>
      </c>
      <c r="W2386">
        <v>29.964300000000001</v>
      </c>
      <c r="AB2386" s="1">
        <v>40407</v>
      </c>
      <c r="AC2386">
        <v>-1</v>
      </c>
    </row>
    <row r="2387" spans="2:29" x14ac:dyDescent="0.45">
      <c r="B2387" s="1">
        <v>40352</v>
      </c>
      <c r="C2387">
        <v>6.94</v>
      </c>
      <c r="E2387" s="1">
        <v>40424</v>
      </c>
      <c r="F2387">
        <v>106.29</v>
      </c>
      <c r="H2387" t="s">
        <v>402</v>
      </c>
      <c r="I2387">
        <v>2.6587999999999998</v>
      </c>
      <c r="J2387">
        <v>1.4311162310122401</v>
      </c>
      <c r="L2387" s="1">
        <v>40322</v>
      </c>
      <c r="M2387">
        <v>38.32</v>
      </c>
      <c r="O2387" s="1">
        <v>40441</v>
      </c>
      <c r="P2387">
        <v>2.7229999999999999</v>
      </c>
      <c r="Q2387">
        <v>0.67149999999999999</v>
      </c>
      <c r="R2387">
        <v>2.0514999999999999</v>
      </c>
      <c r="T2387" t="s">
        <v>320</v>
      </c>
      <c r="U2387">
        <v>1087.693</v>
      </c>
      <c r="V2387">
        <v>36.570432079684402</v>
      </c>
      <c r="W2387">
        <v>35.9283</v>
      </c>
      <c r="AB2387" s="1">
        <v>40406</v>
      </c>
      <c r="AC2387">
        <v>-0.44</v>
      </c>
    </row>
    <row r="2388" spans="2:29" x14ac:dyDescent="0.45">
      <c r="B2388" s="1">
        <v>40351</v>
      </c>
      <c r="C2388">
        <v>7.14</v>
      </c>
      <c r="E2388" s="1">
        <v>40423</v>
      </c>
      <c r="F2388">
        <v>110</v>
      </c>
      <c r="H2388" t="s">
        <v>401</v>
      </c>
      <c r="I2388">
        <v>2.7320000000000002</v>
      </c>
      <c r="J2388">
        <v>1.1284953108749101</v>
      </c>
      <c r="L2388" s="1">
        <v>40319</v>
      </c>
      <c r="M2388">
        <v>40.1</v>
      </c>
      <c r="O2388" s="1">
        <v>40438</v>
      </c>
      <c r="P2388">
        <v>2.7574999999999998</v>
      </c>
      <c r="Q2388">
        <v>0.68049999999999999</v>
      </c>
      <c r="R2388">
        <v>2.077</v>
      </c>
      <c r="T2388" t="s">
        <v>319</v>
      </c>
      <c r="U2388">
        <v>1071.5940000000001</v>
      </c>
      <c r="V2388">
        <v>28.976242281701801</v>
      </c>
      <c r="W2388">
        <v>34.412399999999998</v>
      </c>
      <c r="AB2388" s="1">
        <v>40403</v>
      </c>
      <c r="AC2388">
        <v>-2.25</v>
      </c>
    </row>
    <row r="2389" spans="2:29" x14ac:dyDescent="0.45">
      <c r="B2389" s="1">
        <v>40350</v>
      </c>
      <c r="C2389">
        <v>7.06</v>
      </c>
      <c r="E2389" s="1">
        <v>40422</v>
      </c>
      <c r="F2389">
        <v>116.33</v>
      </c>
      <c r="H2389" t="s">
        <v>400</v>
      </c>
      <c r="I2389">
        <v>2.7791000000000001</v>
      </c>
      <c r="J2389">
        <v>1.6660634991900301</v>
      </c>
      <c r="L2389" s="1">
        <v>40318</v>
      </c>
      <c r="M2389">
        <v>45.79</v>
      </c>
      <c r="O2389" s="1">
        <v>40437</v>
      </c>
      <c r="P2389">
        <v>2.77</v>
      </c>
      <c r="Q2389">
        <v>0.67949999999999999</v>
      </c>
      <c r="R2389">
        <v>2.0905</v>
      </c>
      <c r="T2389" t="s">
        <v>318</v>
      </c>
      <c r="U2389">
        <v>1115.049</v>
      </c>
      <c r="V2389">
        <v>14.5473585007458</v>
      </c>
      <c r="W2389">
        <v>28.434000000000001</v>
      </c>
      <c r="AB2389" s="1">
        <v>40402</v>
      </c>
      <c r="AC2389">
        <v>0.13</v>
      </c>
    </row>
    <row r="2390" spans="2:29" x14ac:dyDescent="0.45">
      <c r="B2390" s="1">
        <v>40347</v>
      </c>
      <c r="C2390">
        <v>7.06</v>
      </c>
      <c r="E2390" s="1">
        <v>40421</v>
      </c>
      <c r="F2390">
        <v>111</v>
      </c>
      <c r="H2390" t="s">
        <v>399</v>
      </c>
      <c r="I2390">
        <v>2.7389999999999999</v>
      </c>
      <c r="J2390">
        <v>1.6731526927729401</v>
      </c>
      <c r="L2390" s="1">
        <v>40317</v>
      </c>
      <c r="M2390">
        <v>35.32</v>
      </c>
      <c r="O2390" s="1">
        <v>40436</v>
      </c>
      <c r="P2390">
        <v>2.72</v>
      </c>
      <c r="Q2390">
        <v>0.68030000000000002</v>
      </c>
      <c r="R2390">
        <v>2.0396999999999998</v>
      </c>
      <c r="T2390" t="s">
        <v>317</v>
      </c>
      <c r="U2390">
        <v>1120.8030000000001</v>
      </c>
      <c r="V2390">
        <v>13.8888907846476</v>
      </c>
      <c r="W2390">
        <v>27.8155</v>
      </c>
      <c r="AB2390" s="1">
        <v>40401</v>
      </c>
      <c r="AC2390">
        <v>-0.13</v>
      </c>
    </row>
    <row r="2391" spans="2:29" x14ac:dyDescent="0.45">
      <c r="B2391" s="1">
        <v>40346</v>
      </c>
      <c r="C2391">
        <v>7.17</v>
      </c>
      <c r="E2391" s="1">
        <v>40420</v>
      </c>
      <c r="F2391">
        <v>116</v>
      </c>
      <c r="H2391" t="s">
        <v>398</v>
      </c>
      <c r="I2391">
        <v>2.617</v>
      </c>
      <c r="J2391">
        <v>1.3571603442482401</v>
      </c>
      <c r="L2391" s="1">
        <v>40316</v>
      </c>
      <c r="M2391">
        <v>33.549999999999997</v>
      </c>
      <c r="O2391" s="1">
        <v>40435</v>
      </c>
      <c r="P2391">
        <v>2.6587999999999998</v>
      </c>
      <c r="Q2391">
        <v>0.68200000000000005</v>
      </c>
      <c r="R2391">
        <v>1.9767999999999999</v>
      </c>
      <c r="T2391" t="s">
        <v>316</v>
      </c>
      <c r="U2391">
        <v>1136.943</v>
      </c>
      <c r="V2391">
        <v>23.3575386741736</v>
      </c>
      <c r="W2391">
        <v>25.597999999999999</v>
      </c>
      <c r="AB2391" s="1">
        <v>40400</v>
      </c>
      <c r="AC2391">
        <v>0.06</v>
      </c>
    </row>
    <row r="2392" spans="2:29" x14ac:dyDescent="0.45">
      <c r="B2392" s="1">
        <v>40345</v>
      </c>
      <c r="C2392">
        <v>7.19</v>
      </c>
      <c r="E2392" s="1">
        <v>40417</v>
      </c>
      <c r="F2392">
        <v>114</v>
      </c>
      <c r="H2392" t="s">
        <v>397</v>
      </c>
      <c r="I2392">
        <v>2.5558000000000001</v>
      </c>
      <c r="J2392">
        <v>1.2972653737766999</v>
      </c>
      <c r="L2392" s="1">
        <v>40315</v>
      </c>
      <c r="M2392">
        <v>30.84</v>
      </c>
      <c r="O2392" s="1">
        <v>40434</v>
      </c>
      <c r="P2392">
        <v>2.7320000000000002</v>
      </c>
      <c r="Q2392">
        <v>0.72799999999999998</v>
      </c>
      <c r="R2392">
        <v>2.004</v>
      </c>
      <c r="T2392" t="s">
        <v>315</v>
      </c>
      <c r="U2392">
        <v>1135.682</v>
      </c>
      <c r="V2392">
        <v>22.759354229767901</v>
      </c>
      <c r="W2392">
        <v>26.520399999999999</v>
      </c>
      <c r="AB2392" s="1">
        <v>40399</v>
      </c>
      <c r="AC2392">
        <v>-0.75</v>
      </c>
    </row>
    <row r="2393" spans="2:29" x14ac:dyDescent="0.45">
      <c r="B2393" s="1">
        <v>40344</v>
      </c>
      <c r="C2393">
        <v>7.28</v>
      </c>
      <c r="E2393" s="1">
        <v>40416</v>
      </c>
      <c r="F2393">
        <v>110</v>
      </c>
      <c r="H2393" t="s">
        <v>396</v>
      </c>
      <c r="I2393">
        <v>2.6760000000000002</v>
      </c>
      <c r="J2393">
        <v>0.69198598251698396</v>
      </c>
      <c r="L2393" s="1">
        <v>40312</v>
      </c>
      <c r="M2393">
        <v>31.24</v>
      </c>
      <c r="O2393" s="1">
        <v>40431</v>
      </c>
      <c r="P2393">
        <v>2.7791000000000001</v>
      </c>
      <c r="Q2393">
        <v>0.77349999999999997</v>
      </c>
      <c r="R2393">
        <v>2.0055999999999998</v>
      </c>
      <c r="T2393" t="s">
        <v>314</v>
      </c>
      <c r="U2393">
        <v>1157.4369999999999</v>
      </c>
      <c r="V2393">
        <v>39.247758251608701</v>
      </c>
      <c r="W2393">
        <v>21.867000000000001</v>
      </c>
      <c r="AB2393" s="1">
        <v>40396</v>
      </c>
      <c r="AC2393">
        <v>0.75</v>
      </c>
    </row>
    <row r="2394" spans="2:29" x14ac:dyDescent="0.45">
      <c r="B2394" s="1">
        <v>40343</v>
      </c>
      <c r="C2394">
        <v>7.56</v>
      </c>
      <c r="E2394" s="1">
        <v>40415</v>
      </c>
      <c r="F2394">
        <v>105.19</v>
      </c>
      <c r="H2394" t="s">
        <v>395</v>
      </c>
      <c r="I2394">
        <v>2.6819999999999999</v>
      </c>
      <c r="J2394">
        <v>1.11485332368583</v>
      </c>
      <c r="L2394" s="1">
        <v>40311</v>
      </c>
      <c r="M2394">
        <v>26.68</v>
      </c>
      <c r="O2394" s="1">
        <v>40430</v>
      </c>
      <c r="P2394">
        <v>2.7389999999999999</v>
      </c>
      <c r="Q2394">
        <v>0.75600000000000001</v>
      </c>
      <c r="R2394">
        <v>1.9830000000000001</v>
      </c>
      <c r="T2394" t="s">
        <v>313</v>
      </c>
      <c r="U2394">
        <v>1171.673</v>
      </c>
      <c r="V2394">
        <v>40.886049407468803</v>
      </c>
      <c r="W2394">
        <v>20.998100000000001</v>
      </c>
      <c r="AB2394" s="1">
        <v>40395</v>
      </c>
      <c r="AC2394">
        <v>-1.19</v>
      </c>
    </row>
    <row r="2395" spans="2:29" x14ac:dyDescent="0.45">
      <c r="B2395" s="1">
        <v>40340</v>
      </c>
      <c r="C2395">
        <v>7.7</v>
      </c>
      <c r="E2395" s="1">
        <v>40414</v>
      </c>
      <c r="F2395">
        <v>103.41</v>
      </c>
      <c r="H2395" t="s">
        <v>394</v>
      </c>
      <c r="I2395">
        <v>2.6267999999999998</v>
      </c>
      <c r="J2395">
        <v>1.6472113353584401</v>
      </c>
      <c r="L2395" s="1">
        <v>40310</v>
      </c>
      <c r="M2395">
        <v>25.52</v>
      </c>
      <c r="O2395" s="1">
        <v>40429</v>
      </c>
      <c r="P2395">
        <v>2.617</v>
      </c>
      <c r="Q2395">
        <v>0.71199999999999997</v>
      </c>
      <c r="R2395">
        <v>1.905</v>
      </c>
      <c r="T2395" t="s">
        <v>312</v>
      </c>
      <c r="U2395">
        <v>1155.787</v>
      </c>
      <c r="V2395">
        <v>52.373049492580797</v>
      </c>
      <c r="W2395">
        <v>23.575299999999999</v>
      </c>
      <c r="AB2395" s="1">
        <v>40394</v>
      </c>
      <c r="AC2395">
        <v>-2.75</v>
      </c>
    </row>
    <row r="2396" spans="2:29" x14ac:dyDescent="0.45">
      <c r="B2396" s="1">
        <v>40339</v>
      </c>
      <c r="C2396">
        <v>7.7</v>
      </c>
      <c r="E2396" s="1">
        <v>40413</v>
      </c>
      <c r="F2396">
        <v>101</v>
      </c>
      <c r="H2396" t="s">
        <v>393</v>
      </c>
      <c r="I2396">
        <v>2.5815000000000001</v>
      </c>
      <c r="J2396">
        <v>2.32458231015094</v>
      </c>
      <c r="L2396" s="1">
        <v>40309</v>
      </c>
      <c r="M2396">
        <v>28.32</v>
      </c>
      <c r="O2396" s="1">
        <v>40428</v>
      </c>
      <c r="P2396">
        <v>2.5558000000000001</v>
      </c>
      <c r="Q2396">
        <v>0.67300000000000004</v>
      </c>
      <c r="R2396">
        <v>1.8828</v>
      </c>
      <c r="T2396" t="s">
        <v>311</v>
      </c>
      <c r="U2396">
        <v>1159.7260000000001</v>
      </c>
      <c r="V2396">
        <v>52.500231833173103</v>
      </c>
      <c r="W2396">
        <v>24.128</v>
      </c>
      <c r="AB2396" s="1">
        <v>40393</v>
      </c>
      <c r="AC2396">
        <v>-3.75</v>
      </c>
    </row>
    <row r="2397" spans="2:29" x14ac:dyDescent="0.45">
      <c r="B2397" s="1">
        <v>40338</v>
      </c>
      <c r="C2397">
        <v>7.87</v>
      </c>
      <c r="E2397" s="1">
        <v>40410</v>
      </c>
      <c r="F2397">
        <v>99.9</v>
      </c>
      <c r="H2397" t="s">
        <v>392</v>
      </c>
      <c r="I2397">
        <v>2.4830000000000001</v>
      </c>
      <c r="J2397">
        <v>2.2460491238320399</v>
      </c>
      <c r="L2397" s="1">
        <v>40308</v>
      </c>
      <c r="M2397">
        <v>28.84</v>
      </c>
      <c r="O2397" s="1">
        <v>40427</v>
      </c>
      <c r="P2397">
        <v>2.6760000000000002</v>
      </c>
      <c r="Q2397">
        <v>0.69599999999999995</v>
      </c>
      <c r="R2397">
        <v>1.98</v>
      </c>
      <c r="T2397" t="s">
        <v>310</v>
      </c>
      <c r="U2397">
        <v>1110.885</v>
      </c>
      <c r="V2397">
        <v>18.253682658227898</v>
      </c>
      <c r="W2397">
        <v>32.714599999999997</v>
      </c>
      <c r="AB2397" s="1">
        <v>40392</v>
      </c>
      <c r="AC2397">
        <v>-4</v>
      </c>
    </row>
    <row r="2398" spans="2:29" x14ac:dyDescent="0.45">
      <c r="B2398" s="1">
        <v>40337</v>
      </c>
      <c r="C2398">
        <v>7.85</v>
      </c>
      <c r="E2398" s="1">
        <v>40409</v>
      </c>
      <c r="F2398">
        <v>98.48</v>
      </c>
      <c r="H2398" t="s">
        <v>391</v>
      </c>
      <c r="I2398">
        <v>2.5470000000000002</v>
      </c>
      <c r="J2398">
        <v>2.22723183945154</v>
      </c>
      <c r="L2398" s="1">
        <v>40305</v>
      </c>
      <c r="M2398">
        <v>40.950000000000003</v>
      </c>
      <c r="O2398" s="1">
        <v>40424</v>
      </c>
      <c r="P2398">
        <v>2.6819999999999999</v>
      </c>
      <c r="Q2398">
        <v>0.69450000000000001</v>
      </c>
      <c r="R2398">
        <v>1.9875</v>
      </c>
      <c r="T2398" t="s">
        <v>309</v>
      </c>
      <c r="U2398">
        <v>1128.1500000000001</v>
      </c>
      <c r="V2398">
        <v>32.766814443585503</v>
      </c>
      <c r="W2398">
        <v>29.052299999999999</v>
      </c>
      <c r="AB2398" s="1">
        <v>40389</v>
      </c>
      <c r="AC2398">
        <v>-1.25</v>
      </c>
    </row>
    <row r="2399" spans="2:29" x14ac:dyDescent="0.45">
      <c r="B2399" s="1">
        <v>40336</v>
      </c>
      <c r="C2399">
        <v>7.47</v>
      </c>
      <c r="E2399" s="1">
        <v>40408</v>
      </c>
      <c r="F2399">
        <v>94.81</v>
      </c>
      <c r="H2399" t="s">
        <v>390</v>
      </c>
      <c r="I2399">
        <v>2.6735000000000002</v>
      </c>
      <c r="J2399">
        <v>2.1167824797712802</v>
      </c>
      <c r="L2399" s="1">
        <v>40304</v>
      </c>
      <c r="M2399">
        <v>32.799999999999997</v>
      </c>
      <c r="O2399" s="1">
        <v>40423</v>
      </c>
      <c r="P2399">
        <v>2.6267999999999998</v>
      </c>
      <c r="Q2399">
        <v>0.68630000000000002</v>
      </c>
      <c r="R2399">
        <v>1.9404999999999999</v>
      </c>
      <c r="T2399" t="s">
        <v>308</v>
      </c>
      <c r="U2399">
        <v>1165.8969999999999</v>
      </c>
      <c r="V2399">
        <v>26.005010873931301</v>
      </c>
      <c r="W2399">
        <v>21.011299999999999</v>
      </c>
      <c r="AB2399" s="1">
        <v>40388</v>
      </c>
      <c r="AC2399">
        <v>-2.75</v>
      </c>
    </row>
    <row r="2400" spans="2:29" x14ac:dyDescent="0.45">
      <c r="B2400" s="1">
        <v>40333</v>
      </c>
      <c r="C2400">
        <v>7.37</v>
      </c>
      <c r="E2400" s="1">
        <v>40407</v>
      </c>
      <c r="F2400">
        <v>98.5</v>
      </c>
      <c r="H2400" t="s">
        <v>389</v>
      </c>
      <c r="I2400">
        <v>2.4870000000000001</v>
      </c>
      <c r="J2400">
        <v>1.0643344712385601</v>
      </c>
      <c r="L2400" s="1">
        <v>40303</v>
      </c>
      <c r="M2400">
        <v>24.91</v>
      </c>
      <c r="O2400" s="1">
        <v>40422</v>
      </c>
      <c r="P2400">
        <v>2.5815000000000001</v>
      </c>
      <c r="Q2400">
        <v>0.68799999999999994</v>
      </c>
      <c r="R2400">
        <v>1.8935</v>
      </c>
      <c r="T2400" t="s">
        <v>307</v>
      </c>
      <c r="U2400">
        <v>1173.5989999999999</v>
      </c>
      <c r="V2400">
        <v>31.471801642047499</v>
      </c>
      <c r="W2400">
        <v>19.949000000000002</v>
      </c>
      <c r="AB2400" s="1">
        <v>40387</v>
      </c>
      <c r="AC2400">
        <v>-2.25</v>
      </c>
    </row>
    <row r="2401" spans="2:29" x14ac:dyDescent="0.45">
      <c r="B2401" s="1">
        <v>40332</v>
      </c>
      <c r="C2401">
        <v>7.29</v>
      </c>
      <c r="E2401" s="1">
        <v>40406</v>
      </c>
      <c r="F2401">
        <v>100.26</v>
      </c>
      <c r="H2401" t="s">
        <v>388</v>
      </c>
      <c r="I2401">
        <v>2.5550000000000002</v>
      </c>
      <c r="J2401">
        <v>1.11651568133487</v>
      </c>
      <c r="L2401" s="1">
        <v>40302</v>
      </c>
      <c r="M2401">
        <v>23.84</v>
      </c>
      <c r="O2401" s="1">
        <v>40421</v>
      </c>
      <c r="P2401">
        <v>2.4830000000000001</v>
      </c>
      <c r="Q2401">
        <v>0.65200000000000002</v>
      </c>
      <c r="R2401">
        <v>1.831</v>
      </c>
      <c r="T2401" t="s">
        <v>306</v>
      </c>
      <c r="U2401">
        <v>1202.26</v>
      </c>
      <c r="V2401">
        <v>22.766721170199801</v>
      </c>
      <c r="W2401">
        <v>16.2059</v>
      </c>
      <c r="AB2401" s="1">
        <v>40386</v>
      </c>
      <c r="AC2401">
        <v>-0.75</v>
      </c>
    </row>
    <row r="2402" spans="2:29" x14ac:dyDescent="0.45">
      <c r="B2402" s="1">
        <v>40331</v>
      </c>
      <c r="C2402">
        <v>7.27</v>
      </c>
      <c r="E2402" s="1">
        <v>40403</v>
      </c>
      <c r="F2402">
        <v>90.42</v>
      </c>
      <c r="H2402" t="s">
        <v>387</v>
      </c>
      <c r="I2402">
        <v>2.508</v>
      </c>
      <c r="J2402">
        <v>0.96779023209232995</v>
      </c>
      <c r="L2402" s="1">
        <v>40301</v>
      </c>
      <c r="M2402">
        <v>20.190000000000001</v>
      </c>
      <c r="O2402" s="1">
        <v>40420</v>
      </c>
      <c r="P2402">
        <v>2.5470000000000002</v>
      </c>
      <c r="Q2402">
        <v>0.6643</v>
      </c>
      <c r="R2402">
        <v>1.8827</v>
      </c>
      <c r="T2402" t="s">
        <v>305</v>
      </c>
      <c r="U2402">
        <v>1186.6890000000001</v>
      </c>
      <c r="V2402">
        <v>28.489770011127501</v>
      </c>
      <c r="W2402">
        <v>17.300699999999999</v>
      </c>
      <c r="AB2402" s="1">
        <v>40385</v>
      </c>
      <c r="AC2402">
        <v>0.5</v>
      </c>
    </row>
    <row r="2403" spans="2:29" x14ac:dyDescent="0.45">
      <c r="B2403" s="1">
        <v>40330</v>
      </c>
      <c r="C2403">
        <v>7.6</v>
      </c>
      <c r="E2403" s="1">
        <v>40402</v>
      </c>
      <c r="F2403">
        <v>88.65</v>
      </c>
      <c r="H2403" t="s">
        <v>386</v>
      </c>
      <c r="I2403">
        <v>2.6128999999999998</v>
      </c>
      <c r="J2403">
        <v>0.67994792692773798</v>
      </c>
      <c r="L2403" s="1">
        <v>40298</v>
      </c>
      <c r="M2403">
        <v>22.05</v>
      </c>
      <c r="O2403" s="1">
        <v>40417</v>
      </c>
      <c r="P2403">
        <v>2.6735000000000002</v>
      </c>
      <c r="Q2403">
        <v>0.72299999999999998</v>
      </c>
      <c r="R2403">
        <v>1.9504999999999999</v>
      </c>
      <c r="T2403" t="s">
        <v>304</v>
      </c>
      <c r="U2403">
        <v>1206.7760000000001</v>
      </c>
      <c r="V2403">
        <v>25.771270612297801</v>
      </c>
      <c r="W2403">
        <v>14.817299999999999</v>
      </c>
      <c r="AB2403" s="1">
        <v>40382</v>
      </c>
      <c r="AC2403">
        <v>1.5</v>
      </c>
    </row>
    <row r="2404" spans="2:29" x14ac:dyDescent="0.45">
      <c r="B2404" s="1">
        <v>40326</v>
      </c>
      <c r="C2404">
        <v>7.78</v>
      </c>
      <c r="E2404" s="1">
        <v>40401</v>
      </c>
      <c r="F2404">
        <v>86.82</v>
      </c>
      <c r="H2404" t="s">
        <v>385</v>
      </c>
      <c r="I2404">
        <v>2.6286</v>
      </c>
      <c r="J2404">
        <v>0.87382117735838605</v>
      </c>
      <c r="L2404" s="1">
        <v>40297</v>
      </c>
      <c r="M2404">
        <v>18.440000000000001</v>
      </c>
      <c r="O2404" s="1">
        <v>40416</v>
      </c>
      <c r="P2404">
        <v>2.4870000000000001</v>
      </c>
      <c r="Q2404">
        <v>0.67949999999999999</v>
      </c>
      <c r="R2404">
        <v>1.8075000000000001</v>
      </c>
      <c r="T2404" t="s">
        <v>303</v>
      </c>
      <c r="U2404">
        <v>1191.356</v>
      </c>
      <c r="V2404">
        <v>23.143166288534601</v>
      </c>
      <c r="W2404">
        <v>16.6919</v>
      </c>
      <c r="AB2404" s="1">
        <v>40381</v>
      </c>
      <c r="AC2404">
        <v>0.5</v>
      </c>
    </row>
    <row r="2405" spans="2:29" x14ac:dyDescent="0.45">
      <c r="B2405" s="1">
        <v>40325</v>
      </c>
      <c r="C2405">
        <v>7.71</v>
      </c>
      <c r="E2405" s="1">
        <v>40400</v>
      </c>
      <c r="F2405">
        <v>89.3</v>
      </c>
      <c r="H2405" t="s">
        <v>384</v>
      </c>
      <c r="I2405">
        <v>2.5928</v>
      </c>
      <c r="J2405">
        <v>1.1882433252494999</v>
      </c>
      <c r="L2405" s="1">
        <v>40296</v>
      </c>
      <c r="M2405">
        <v>21.08</v>
      </c>
      <c r="O2405" s="1">
        <v>40415</v>
      </c>
      <c r="P2405">
        <v>2.5550000000000002</v>
      </c>
      <c r="Q2405">
        <v>0.70099999999999996</v>
      </c>
      <c r="R2405">
        <v>1.8540000000000001</v>
      </c>
      <c r="T2405" t="s">
        <v>302</v>
      </c>
      <c r="U2405">
        <v>1183.713</v>
      </c>
      <c r="V2405">
        <v>21.776396042255399</v>
      </c>
      <c r="W2405">
        <v>17.278500000000001</v>
      </c>
      <c r="AB2405" s="1">
        <v>40380</v>
      </c>
      <c r="AC2405">
        <v>1.5</v>
      </c>
    </row>
    <row r="2406" spans="2:29" x14ac:dyDescent="0.45">
      <c r="B2406" s="1">
        <v>40324</v>
      </c>
      <c r="C2406">
        <v>7.72</v>
      </c>
      <c r="E2406" s="1">
        <v>40399</v>
      </c>
      <c r="F2406">
        <v>92.3</v>
      </c>
      <c r="H2406" t="s">
        <v>383</v>
      </c>
      <c r="I2406">
        <v>2.6509999999999998</v>
      </c>
      <c r="J2406">
        <v>1.3428836881874799</v>
      </c>
      <c r="L2406" s="1">
        <v>40295</v>
      </c>
      <c r="M2406">
        <v>22.81</v>
      </c>
      <c r="O2406" s="1">
        <v>40414</v>
      </c>
      <c r="P2406">
        <v>2.508</v>
      </c>
      <c r="Q2406">
        <v>0.6512</v>
      </c>
      <c r="R2406">
        <v>1.8568</v>
      </c>
      <c r="T2406" t="s">
        <v>301</v>
      </c>
      <c r="U2406">
        <v>1212.0540000000001</v>
      </c>
      <c r="V2406">
        <v>7.8381498794398103</v>
      </c>
      <c r="W2406">
        <v>14.3232</v>
      </c>
      <c r="AB2406" s="1">
        <v>40379</v>
      </c>
      <c r="AC2406">
        <v>2.25</v>
      </c>
    </row>
    <row r="2407" spans="2:29" x14ac:dyDescent="0.45">
      <c r="B2407" s="1">
        <v>40323</v>
      </c>
      <c r="C2407">
        <v>7.8</v>
      </c>
      <c r="E2407" s="1">
        <v>40396</v>
      </c>
      <c r="F2407">
        <v>91.7</v>
      </c>
      <c r="H2407" t="s">
        <v>382</v>
      </c>
      <c r="I2407">
        <v>2.629</v>
      </c>
      <c r="J2407">
        <v>1.5197510541752099</v>
      </c>
      <c r="L2407" s="1">
        <v>40294</v>
      </c>
      <c r="M2407">
        <v>17.47</v>
      </c>
      <c r="O2407" s="1">
        <v>40413</v>
      </c>
      <c r="P2407">
        <v>2.6128999999999998</v>
      </c>
      <c r="Q2407">
        <v>0.65100000000000002</v>
      </c>
      <c r="R2407">
        <v>1.9619</v>
      </c>
      <c r="T2407" t="s">
        <v>300</v>
      </c>
      <c r="U2407">
        <v>1217.2760000000001</v>
      </c>
      <c r="V2407">
        <v>6.8432635832289703</v>
      </c>
      <c r="W2407">
        <v>13.155900000000001</v>
      </c>
      <c r="AB2407" s="1">
        <v>40378</v>
      </c>
      <c r="AC2407">
        <v>3</v>
      </c>
    </row>
    <row r="2408" spans="2:29" x14ac:dyDescent="0.45">
      <c r="B2408" s="1">
        <v>40322</v>
      </c>
      <c r="C2408">
        <v>7.63</v>
      </c>
      <c r="E2408" s="1">
        <v>40395</v>
      </c>
      <c r="F2408">
        <v>95.28</v>
      </c>
      <c r="H2408" t="s">
        <v>381</v>
      </c>
      <c r="I2408">
        <v>2.5592999999999999</v>
      </c>
      <c r="J2408">
        <v>1.2785879972323599</v>
      </c>
      <c r="L2408" s="1">
        <v>40291</v>
      </c>
      <c r="M2408">
        <v>16.62</v>
      </c>
      <c r="O2408" s="1">
        <v>40410</v>
      </c>
      <c r="P2408">
        <v>2.6286</v>
      </c>
      <c r="Q2408">
        <v>0.66949999999999998</v>
      </c>
      <c r="R2408">
        <v>1.9591000000000001</v>
      </c>
      <c r="T2408" t="s">
        <v>299</v>
      </c>
      <c r="U2408">
        <v>1208.67</v>
      </c>
      <c r="V2408">
        <v>6.14125979032577</v>
      </c>
      <c r="W2408">
        <v>12.8005</v>
      </c>
      <c r="AB2408" s="1">
        <v>40375</v>
      </c>
      <c r="AC2408">
        <v>2</v>
      </c>
    </row>
    <row r="2409" spans="2:29" x14ac:dyDescent="0.45">
      <c r="B2409" s="1">
        <v>40319</v>
      </c>
      <c r="C2409">
        <v>7.66</v>
      </c>
      <c r="E2409" s="1">
        <v>40394</v>
      </c>
      <c r="F2409">
        <v>96.27</v>
      </c>
      <c r="H2409" t="s">
        <v>380</v>
      </c>
      <c r="I2409">
        <v>2.6509999999999998</v>
      </c>
      <c r="J2409">
        <v>1.2134702303723801</v>
      </c>
      <c r="L2409" s="1">
        <v>40290</v>
      </c>
      <c r="M2409">
        <v>16.47</v>
      </c>
      <c r="O2409" s="1">
        <v>40409</v>
      </c>
      <c r="P2409">
        <v>2.5928</v>
      </c>
      <c r="Q2409">
        <v>0.66849999999999998</v>
      </c>
      <c r="R2409">
        <v>1.9242999999999999</v>
      </c>
      <c r="T2409" t="s">
        <v>298</v>
      </c>
      <c r="U2409">
        <v>1205.9449999999999</v>
      </c>
      <c r="V2409">
        <v>17.281151970452498</v>
      </c>
      <c r="W2409">
        <v>13.2529</v>
      </c>
      <c r="AB2409" s="1">
        <v>40374</v>
      </c>
      <c r="AC2409">
        <v>2</v>
      </c>
    </row>
    <row r="2410" spans="2:29" x14ac:dyDescent="0.45">
      <c r="B2410" s="1">
        <v>40318</v>
      </c>
      <c r="C2410">
        <v>7.81</v>
      </c>
      <c r="E2410" s="1">
        <v>40393</v>
      </c>
      <c r="F2410">
        <v>96.06</v>
      </c>
      <c r="H2410" t="s">
        <v>379</v>
      </c>
      <c r="I2410">
        <v>2.7480000000000002</v>
      </c>
      <c r="J2410">
        <v>1.0703159580236099</v>
      </c>
      <c r="L2410" s="1">
        <v>40289</v>
      </c>
      <c r="M2410">
        <v>16.32</v>
      </c>
      <c r="O2410" s="1">
        <v>40408</v>
      </c>
      <c r="P2410">
        <v>2.6509999999999998</v>
      </c>
      <c r="Q2410">
        <v>0.67700000000000005</v>
      </c>
      <c r="R2410">
        <v>1.974</v>
      </c>
      <c r="T2410" t="s">
        <v>297</v>
      </c>
      <c r="U2410">
        <v>1207.175</v>
      </c>
      <c r="V2410">
        <v>17.361209067757098</v>
      </c>
      <c r="W2410">
        <v>12.716200000000001</v>
      </c>
      <c r="AB2410" s="1">
        <v>40373</v>
      </c>
      <c r="AC2410">
        <v>3.75</v>
      </c>
    </row>
    <row r="2411" spans="2:29" x14ac:dyDescent="0.45">
      <c r="B2411" s="1">
        <v>40317</v>
      </c>
      <c r="C2411">
        <v>7.35</v>
      </c>
      <c r="E2411" s="1">
        <v>40392</v>
      </c>
      <c r="F2411">
        <v>94.24</v>
      </c>
      <c r="H2411" t="s">
        <v>378</v>
      </c>
      <c r="I2411">
        <v>2.68</v>
      </c>
      <c r="J2411">
        <v>0.50117486968123004</v>
      </c>
      <c r="L2411" s="1">
        <v>40288</v>
      </c>
      <c r="M2411">
        <v>15.73</v>
      </c>
      <c r="O2411" s="1">
        <v>40407</v>
      </c>
      <c r="P2411">
        <v>2.629</v>
      </c>
      <c r="Q2411">
        <v>0.69179999999999997</v>
      </c>
      <c r="R2411">
        <v>1.9372</v>
      </c>
      <c r="T2411" t="s">
        <v>296</v>
      </c>
      <c r="U2411">
        <v>1197.518</v>
      </c>
      <c r="V2411">
        <v>18.811166850723801</v>
      </c>
      <c r="W2411">
        <v>14.0983</v>
      </c>
      <c r="AB2411" s="1">
        <v>40372</v>
      </c>
      <c r="AC2411">
        <v>4</v>
      </c>
    </row>
    <row r="2412" spans="2:29" x14ac:dyDescent="0.45">
      <c r="B2412" s="1">
        <v>40316</v>
      </c>
      <c r="C2412">
        <v>7.45</v>
      </c>
      <c r="E2412" s="1">
        <v>40389</v>
      </c>
      <c r="F2412">
        <v>93.45</v>
      </c>
      <c r="H2412" t="s">
        <v>377</v>
      </c>
      <c r="I2412">
        <v>2.7614999999999998</v>
      </c>
      <c r="J2412">
        <v>0.39810331573600199</v>
      </c>
      <c r="L2412" s="1">
        <v>40287</v>
      </c>
      <c r="M2412">
        <v>17.34</v>
      </c>
      <c r="O2412" s="1">
        <v>40406</v>
      </c>
      <c r="P2412">
        <v>2.5592999999999999</v>
      </c>
      <c r="Q2412">
        <v>0.69699999999999995</v>
      </c>
      <c r="R2412">
        <v>1.8623000000000001</v>
      </c>
      <c r="T2412" t="s">
        <v>295</v>
      </c>
      <c r="U2412">
        <v>1192.1289999999999</v>
      </c>
      <c r="V2412">
        <v>18.269484189772001</v>
      </c>
      <c r="W2412">
        <v>15.007999999999999</v>
      </c>
      <c r="AB2412" s="1">
        <v>40371</v>
      </c>
      <c r="AC2412">
        <v>5.5</v>
      </c>
    </row>
    <row r="2413" spans="2:29" x14ac:dyDescent="0.45">
      <c r="B2413" s="1">
        <v>40315</v>
      </c>
      <c r="C2413">
        <v>7.42</v>
      </c>
      <c r="E2413" s="1">
        <v>40388</v>
      </c>
      <c r="F2413">
        <v>92.1</v>
      </c>
      <c r="H2413" t="s">
        <v>376</v>
      </c>
      <c r="I2413">
        <v>2.8210000000000002</v>
      </c>
      <c r="J2413">
        <v>0.78702214073048804</v>
      </c>
      <c r="L2413" s="1">
        <v>40284</v>
      </c>
      <c r="M2413">
        <v>18.36</v>
      </c>
      <c r="O2413" s="1">
        <v>40403</v>
      </c>
      <c r="P2413">
        <v>2.6509999999999998</v>
      </c>
      <c r="Q2413">
        <v>0.73550000000000004</v>
      </c>
      <c r="R2413">
        <v>1.9155</v>
      </c>
      <c r="T2413" t="s">
        <v>294</v>
      </c>
      <c r="U2413">
        <v>1211.6679999999999</v>
      </c>
      <c r="V2413">
        <v>8.0923206478411593</v>
      </c>
      <c r="W2413">
        <v>13.6267</v>
      </c>
      <c r="AB2413" s="1">
        <v>40368</v>
      </c>
      <c r="AC2413">
        <v>5.25</v>
      </c>
    </row>
    <row r="2414" spans="2:29" x14ac:dyDescent="0.45">
      <c r="B2414" s="1">
        <v>40312</v>
      </c>
      <c r="C2414">
        <v>7.57</v>
      </c>
      <c r="E2414" s="1">
        <v>40387</v>
      </c>
      <c r="F2414">
        <v>90.5</v>
      </c>
      <c r="H2414" t="s">
        <v>375</v>
      </c>
      <c r="I2414">
        <v>2.8294999999999999</v>
      </c>
      <c r="J2414">
        <v>0.82701986070468703</v>
      </c>
      <c r="L2414" s="1">
        <v>40283</v>
      </c>
      <c r="M2414">
        <v>15.89</v>
      </c>
      <c r="O2414" s="1">
        <v>40402</v>
      </c>
      <c r="P2414">
        <v>2.7480000000000002</v>
      </c>
      <c r="Q2414">
        <v>0.73419999999999996</v>
      </c>
      <c r="R2414">
        <v>2.0137999999999998</v>
      </c>
      <c r="T2414" t="s">
        <v>293</v>
      </c>
      <c r="U2414">
        <v>1210.652</v>
      </c>
      <c r="V2414">
        <v>7.7264288340116201</v>
      </c>
      <c r="W2414">
        <v>13.5253</v>
      </c>
      <c r="AB2414" s="1">
        <v>40367</v>
      </c>
      <c r="AC2414">
        <v>5.25</v>
      </c>
    </row>
    <row r="2415" spans="2:29" x14ac:dyDescent="0.45">
      <c r="B2415" s="1">
        <v>40311</v>
      </c>
      <c r="C2415">
        <v>6.91</v>
      </c>
      <c r="E2415" s="1">
        <v>40386</v>
      </c>
      <c r="F2415">
        <v>92.63</v>
      </c>
      <c r="H2415" t="s">
        <v>374</v>
      </c>
      <c r="I2415">
        <v>2.8904999999999998</v>
      </c>
      <c r="J2415">
        <v>0.772820710126223</v>
      </c>
      <c r="L2415" s="1">
        <v>40282</v>
      </c>
      <c r="M2415">
        <v>15.59</v>
      </c>
      <c r="O2415" s="1">
        <v>40401</v>
      </c>
      <c r="P2415">
        <v>2.68</v>
      </c>
      <c r="Q2415">
        <v>0.67700000000000005</v>
      </c>
      <c r="R2415">
        <v>2.0030000000000001</v>
      </c>
      <c r="T2415" t="s">
        <v>292</v>
      </c>
      <c r="U2415">
        <v>1197.3009999999999</v>
      </c>
      <c r="V2415">
        <v>4.1985656818180503</v>
      </c>
      <c r="W2415">
        <v>13.8468</v>
      </c>
      <c r="AB2415" s="1">
        <v>40366</v>
      </c>
      <c r="AC2415">
        <v>5.25</v>
      </c>
    </row>
    <row r="2416" spans="2:29" x14ac:dyDescent="0.45">
      <c r="B2416" s="1">
        <v>40310</v>
      </c>
      <c r="C2416">
        <v>6.93</v>
      </c>
      <c r="E2416" s="1">
        <v>40385</v>
      </c>
      <c r="F2416">
        <v>90.85</v>
      </c>
      <c r="H2416" t="s">
        <v>373</v>
      </c>
      <c r="I2416">
        <v>2.9260000000000002</v>
      </c>
      <c r="J2416">
        <v>0.94065267235042604</v>
      </c>
      <c r="L2416" s="1">
        <v>40281</v>
      </c>
      <c r="M2416">
        <v>16.2</v>
      </c>
      <c r="O2416" s="1">
        <v>40400</v>
      </c>
      <c r="P2416">
        <v>2.7614999999999998</v>
      </c>
      <c r="Q2416">
        <v>0.70950000000000002</v>
      </c>
      <c r="R2416">
        <v>2.052</v>
      </c>
      <c r="T2416" t="s">
        <v>291</v>
      </c>
      <c r="U2416">
        <v>1196.4780000000001</v>
      </c>
      <c r="V2416">
        <v>8.5761081529863592</v>
      </c>
      <c r="W2416">
        <v>14.066599999999999</v>
      </c>
      <c r="AB2416" s="1">
        <v>40365</v>
      </c>
      <c r="AC2416">
        <v>7.75</v>
      </c>
    </row>
    <row r="2417" spans="2:29" x14ac:dyDescent="0.45">
      <c r="B2417" s="1">
        <v>40309</v>
      </c>
      <c r="C2417">
        <v>6.92</v>
      </c>
      <c r="E2417" s="1">
        <v>40382</v>
      </c>
      <c r="F2417">
        <v>91.38</v>
      </c>
      <c r="H2417" t="s">
        <v>372</v>
      </c>
      <c r="I2417">
        <v>2.8733</v>
      </c>
      <c r="J2417">
        <v>0.69998151166060196</v>
      </c>
      <c r="L2417" s="1">
        <v>40280</v>
      </c>
      <c r="M2417">
        <v>15.58</v>
      </c>
      <c r="O2417" s="1">
        <v>40399</v>
      </c>
      <c r="P2417">
        <v>2.8210000000000002</v>
      </c>
      <c r="Q2417">
        <v>0.74399999999999999</v>
      </c>
      <c r="R2417">
        <v>2.077</v>
      </c>
      <c r="T2417" t="s">
        <v>290</v>
      </c>
      <c r="U2417">
        <v>1194.3679999999999</v>
      </c>
      <c r="V2417">
        <v>8.5739927327252303</v>
      </c>
      <c r="W2417">
        <v>13.9499</v>
      </c>
      <c r="AB2417" s="1">
        <v>40364</v>
      </c>
      <c r="AC2417">
        <v>8.75</v>
      </c>
    </row>
    <row r="2418" spans="2:29" x14ac:dyDescent="0.45">
      <c r="B2418" s="1">
        <v>40308</v>
      </c>
      <c r="C2418">
        <v>7.44</v>
      </c>
      <c r="E2418" s="1">
        <v>40381</v>
      </c>
      <c r="F2418">
        <v>92.5</v>
      </c>
      <c r="H2418" t="s">
        <v>371</v>
      </c>
      <c r="I2418">
        <v>2.92</v>
      </c>
      <c r="J2418">
        <v>0.81805328881028705</v>
      </c>
      <c r="L2418" s="1">
        <v>40277</v>
      </c>
      <c r="M2418">
        <v>16.14</v>
      </c>
      <c r="O2418" s="1">
        <v>40396</v>
      </c>
      <c r="P2418">
        <v>2.8294999999999999</v>
      </c>
      <c r="Q2418">
        <v>0.70679999999999998</v>
      </c>
      <c r="R2418">
        <v>2.1227</v>
      </c>
      <c r="T2418" t="s">
        <v>289</v>
      </c>
      <c r="U2418">
        <v>1186.441</v>
      </c>
      <c r="V2418">
        <v>9.2540533948594703</v>
      </c>
      <c r="W2418">
        <v>14.1282</v>
      </c>
      <c r="AB2418" s="1">
        <v>40361</v>
      </c>
      <c r="AC2418">
        <v>8.25</v>
      </c>
    </row>
    <row r="2419" spans="2:29" x14ac:dyDescent="0.45">
      <c r="B2419" s="1">
        <v>40305</v>
      </c>
      <c r="C2419">
        <v>8.0500000000000007</v>
      </c>
      <c r="E2419" s="1">
        <v>40380</v>
      </c>
      <c r="F2419">
        <v>93.05</v>
      </c>
      <c r="H2419" t="s">
        <v>370</v>
      </c>
      <c r="I2419">
        <v>2.8940000000000001</v>
      </c>
      <c r="J2419">
        <v>0.95474686872140602</v>
      </c>
      <c r="L2419" s="1">
        <v>40276</v>
      </c>
      <c r="M2419">
        <v>16.48</v>
      </c>
      <c r="O2419" s="1">
        <v>40395</v>
      </c>
      <c r="P2419">
        <v>2.8904999999999998</v>
      </c>
      <c r="Q2419">
        <v>0.70899999999999996</v>
      </c>
      <c r="R2419">
        <v>2.1815000000000002</v>
      </c>
      <c r="T2419" t="s">
        <v>288</v>
      </c>
      <c r="U2419">
        <v>1182.45</v>
      </c>
      <c r="V2419">
        <v>10.3597514133047</v>
      </c>
      <c r="W2419">
        <v>14.7393</v>
      </c>
      <c r="AB2419" s="1">
        <v>40360</v>
      </c>
      <c r="AC2419">
        <v>7.5</v>
      </c>
    </row>
    <row r="2420" spans="2:29" x14ac:dyDescent="0.45">
      <c r="B2420" s="1">
        <v>40304</v>
      </c>
      <c r="C2420">
        <v>8.25</v>
      </c>
      <c r="E2420" s="1">
        <v>40379</v>
      </c>
      <c r="F2420">
        <v>92.92</v>
      </c>
      <c r="H2420" t="s">
        <v>369</v>
      </c>
      <c r="I2420">
        <v>2.9643000000000002</v>
      </c>
      <c r="J2420">
        <v>0.823602806778443</v>
      </c>
      <c r="L2420" s="1">
        <v>40275</v>
      </c>
      <c r="M2420">
        <v>16.62</v>
      </c>
      <c r="O2420" s="1">
        <v>40394</v>
      </c>
      <c r="P2420">
        <v>2.9260000000000002</v>
      </c>
      <c r="Q2420">
        <v>0.74199999999999999</v>
      </c>
      <c r="R2420">
        <v>2.1840000000000002</v>
      </c>
      <c r="T2420" t="s">
        <v>287</v>
      </c>
      <c r="U2420">
        <v>1189.441</v>
      </c>
      <c r="V2420">
        <v>8.5137425100534099</v>
      </c>
      <c r="W2420">
        <v>13.530900000000001</v>
      </c>
      <c r="AB2420" s="1">
        <v>40359</v>
      </c>
      <c r="AC2420">
        <v>7</v>
      </c>
    </row>
    <row r="2421" spans="2:29" x14ac:dyDescent="0.45">
      <c r="B2421" s="1">
        <v>40303</v>
      </c>
      <c r="C2421">
        <v>6.59</v>
      </c>
      <c r="E2421" s="1">
        <v>40378</v>
      </c>
      <c r="F2421">
        <v>92.5</v>
      </c>
      <c r="H2421" t="s">
        <v>368</v>
      </c>
      <c r="I2421">
        <v>2.9660000000000002</v>
      </c>
      <c r="J2421">
        <v>1.04520572137737</v>
      </c>
      <c r="L2421" s="1">
        <v>40274</v>
      </c>
      <c r="M2421">
        <v>16.23</v>
      </c>
      <c r="O2421" s="1">
        <v>40393</v>
      </c>
      <c r="P2421">
        <v>2.8733</v>
      </c>
      <c r="Q2421">
        <v>0.70050000000000001</v>
      </c>
      <c r="R2421">
        <v>2.1728000000000001</v>
      </c>
      <c r="T2421" t="s">
        <v>286</v>
      </c>
      <c r="U2421">
        <v>1187.4390000000001</v>
      </c>
      <c r="V2421">
        <v>8.8986353571717292</v>
      </c>
      <c r="W2421">
        <v>14.164</v>
      </c>
      <c r="AB2421" s="1">
        <v>40358</v>
      </c>
      <c r="AC2421">
        <v>6</v>
      </c>
    </row>
    <row r="2422" spans="2:29" x14ac:dyDescent="0.45">
      <c r="B2422" s="1">
        <v>40302</v>
      </c>
      <c r="C2422">
        <v>6.44</v>
      </c>
      <c r="E2422" s="1">
        <v>40375</v>
      </c>
      <c r="F2422">
        <v>93.77</v>
      </c>
      <c r="H2422" t="s">
        <v>367</v>
      </c>
      <c r="I2422">
        <v>3.0425</v>
      </c>
      <c r="J2422">
        <v>0.57969146966295304</v>
      </c>
      <c r="L2422" s="1">
        <v>40273</v>
      </c>
      <c r="M2422">
        <v>17.02</v>
      </c>
      <c r="O2422" s="1">
        <v>40392</v>
      </c>
      <c r="P2422">
        <v>2.92</v>
      </c>
      <c r="Q2422">
        <v>0.73150000000000004</v>
      </c>
      <c r="R2422">
        <v>2.1884999999999999</v>
      </c>
      <c r="T2422" t="s">
        <v>284</v>
      </c>
      <c r="U2422">
        <v>1178.1030000000001</v>
      </c>
      <c r="V2422">
        <v>7.9739024180368903</v>
      </c>
      <c r="W2422">
        <v>14.806800000000001</v>
      </c>
      <c r="AB2422" s="1">
        <v>40357</v>
      </c>
      <c r="AC2422">
        <v>5.5</v>
      </c>
    </row>
    <row r="2423" spans="2:29" x14ac:dyDescent="0.45">
      <c r="B2423" s="1">
        <v>40301</v>
      </c>
      <c r="C2423">
        <v>6.14</v>
      </c>
      <c r="E2423" s="1">
        <v>40374</v>
      </c>
      <c r="F2423">
        <v>94.3</v>
      </c>
      <c r="H2423" t="s">
        <v>366</v>
      </c>
      <c r="I2423">
        <v>2.9948999999999999</v>
      </c>
      <c r="J2423">
        <v>1.0658815991156501</v>
      </c>
      <c r="L2423" s="1">
        <v>40269</v>
      </c>
      <c r="M2423">
        <v>17.47</v>
      </c>
      <c r="O2423" s="1">
        <v>40389</v>
      </c>
      <c r="P2423">
        <v>2.8940000000000001</v>
      </c>
      <c r="Q2423">
        <v>0.73299999999999998</v>
      </c>
      <c r="R2423">
        <v>2.161</v>
      </c>
      <c r="T2423" t="s">
        <v>283</v>
      </c>
      <c r="U2423">
        <v>1169.431</v>
      </c>
      <c r="V2423">
        <v>5.95553176017855</v>
      </c>
      <c r="W2423">
        <v>14.7227</v>
      </c>
      <c r="AB2423" s="1">
        <v>40354</v>
      </c>
      <c r="AC2423">
        <v>6.75</v>
      </c>
    </row>
    <row r="2424" spans="2:29" x14ac:dyDescent="0.45">
      <c r="B2424" s="1">
        <v>40298</v>
      </c>
      <c r="C2424">
        <v>6.21</v>
      </c>
      <c r="E2424" s="1">
        <v>40373</v>
      </c>
      <c r="F2424">
        <v>95.3</v>
      </c>
      <c r="H2424" t="s">
        <v>365</v>
      </c>
      <c r="I2424">
        <v>3.01</v>
      </c>
      <c r="J2424">
        <v>1.0703771920838601</v>
      </c>
      <c r="L2424" s="1">
        <v>40268</v>
      </c>
      <c r="M2424">
        <v>17.59</v>
      </c>
      <c r="O2424" s="1">
        <v>40388</v>
      </c>
      <c r="P2424">
        <v>2.9643000000000002</v>
      </c>
      <c r="Q2424">
        <v>0.76749999999999996</v>
      </c>
      <c r="R2424">
        <v>2.1968000000000001</v>
      </c>
      <c r="T2424" t="s">
        <v>282</v>
      </c>
      <c r="U2424">
        <v>1173.271</v>
      </c>
      <c r="V2424">
        <v>5.0968601712344999</v>
      </c>
      <c r="W2424">
        <v>14.4298</v>
      </c>
      <c r="AB2424" s="1">
        <v>40353</v>
      </c>
      <c r="AC2424">
        <v>7</v>
      </c>
    </row>
    <row r="2425" spans="2:29" x14ac:dyDescent="0.45">
      <c r="B2425" s="1">
        <v>40297</v>
      </c>
      <c r="C2425">
        <v>6.03</v>
      </c>
      <c r="E2425" s="1">
        <v>40372</v>
      </c>
      <c r="F2425">
        <v>97.34</v>
      </c>
      <c r="H2425" t="s">
        <v>364</v>
      </c>
      <c r="I2425">
        <v>2.9438</v>
      </c>
      <c r="J2425">
        <v>0.96816795202760697</v>
      </c>
      <c r="L2425" s="1">
        <v>40267</v>
      </c>
      <c r="M2425">
        <v>17.13</v>
      </c>
      <c r="O2425" s="1">
        <v>40387</v>
      </c>
      <c r="P2425">
        <v>2.9660000000000002</v>
      </c>
      <c r="Q2425">
        <v>0.78600000000000003</v>
      </c>
      <c r="R2425">
        <v>2.1800000000000002</v>
      </c>
      <c r="T2425" t="s">
        <v>281</v>
      </c>
      <c r="U2425">
        <v>1173.222</v>
      </c>
      <c r="V2425">
        <v>7.5500327921938402</v>
      </c>
      <c r="W2425">
        <v>14.815899999999999</v>
      </c>
      <c r="AB2425" s="1">
        <v>40352</v>
      </c>
      <c r="AC2425">
        <v>5.75</v>
      </c>
    </row>
    <row r="2426" spans="2:29" x14ac:dyDescent="0.45">
      <c r="B2426" s="1">
        <v>40296</v>
      </c>
      <c r="C2426">
        <v>6.33</v>
      </c>
      <c r="E2426" s="1">
        <v>40371</v>
      </c>
      <c r="F2426">
        <v>97.32</v>
      </c>
      <c r="H2426" t="s">
        <v>363</v>
      </c>
      <c r="I2426">
        <v>2.8927</v>
      </c>
      <c r="J2426">
        <v>0.90930675975345598</v>
      </c>
      <c r="L2426" s="1">
        <v>40266</v>
      </c>
      <c r="M2426">
        <v>17.59</v>
      </c>
      <c r="O2426" s="1">
        <v>40386</v>
      </c>
      <c r="P2426">
        <v>3.0425</v>
      </c>
      <c r="Q2426">
        <v>0.84299999999999997</v>
      </c>
      <c r="R2426">
        <v>2.1995</v>
      </c>
      <c r="T2426" t="s">
        <v>280</v>
      </c>
      <c r="U2426">
        <v>1166.5889999999999</v>
      </c>
      <c r="V2426">
        <v>8.5688161556485003</v>
      </c>
      <c r="W2426">
        <v>15.1548</v>
      </c>
      <c r="AB2426" s="1">
        <v>40351</v>
      </c>
      <c r="AC2426">
        <v>3.81</v>
      </c>
    </row>
    <row r="2427" spans="2:29" x14ac:dyDescent="0.45">
      <c r="B2427" s="1">
        <v>40295</v>
      </c>
      <c r="C2427">
        <v>6.19</v>
      </c>
      <c r="E2427" s="1">
        <v>40368</v>
      </c>
      <c r="F2427">
        <v>98</v>
      </c>
      <c r="H2427" t="s">
        <v>362</v>
      </c>
      <c r="I2427">
        <v>2.9704000000000002</v>
      </c>
      <c r="J2427">
        <v>0.86398568660983199</v>
      </c>
      <c r="L2427" s="1">
        <v>40263</v>
      </c>
      <c r="M2427">
        <v>17.77</v>
      </c>
      <c r="O2427" s="1">
        <v>40385</v>
      </c>
      <c r="P2427">
        <v>2.9948999999999999</v>
      </c>
      <c r="Q2427">
        <v>0.82250000000000001</v>
      </c>
      <c r="R2427">
        <v>2.1724000000000001</v>
      </c>
      <c r="T2427" t="s">
        <v>279</v>
      </c>
      <c r="U2427">
        <v>1165.7270000000001</v>
      </c>
      <c r="V2427">
        <v>9.4862226300090402</v>
      </c>
      <c r="W2427">
        <v>14.954700000000001</v>
      </c>
      <c r="AB2427" s="1">
        <v>40350</v>
      </c>
      <c r="AC2427">
        <v>2.5</v>
      </c>
    </row>
    <row r="2428" spans="2:29" x14ac:dyDescent="0.45">
      <c r="B2428" s="1">
        <v>40294</v>
      </c>
      <c r="C2428">
        <v>5.97</v>
      </c>
      <c r="E2428" s="1">
        <v>40367</v>
      </c>
      <c r="F2428">
        <v>100</v>
      </c>
      <c r="H2428" t="s">
        <v>361</v>
      </c>
      <c r="I2428">
        <v>2.988</v>
      </c>
      <c r="J2428">
        <v>0.92824612397071804</v>
      </c>
      <c r="L2428" s="1">
        <v>40262</v>
      </c>
      <c r="M2428">
        <v>18.399999999999999</v>
      </c>
      <c r="O2428" s="1">
        <v>40382</v>
      </c>
      <c r="P2428">
        <v>3.01</v>
      </c>
      <c r="Q2428">
        <v>0.82779999999999998</v>
      </c>
      <c r="R2428">
        <v>2.1821999999999999</v>
      </c>
      <c r="T2428" t="s">
        <v>278</v>
      </c>
      <c r="U2428">
        <v>1167.7170000000001</v>
      </c>
      <c r="V2428">
        <v>10.720641897161901</v>
      </c>
      <c r="W2428">
        <v>14.739000000000001</v>
      </c>
      <c r="AB2428" s="1">
        <v>40347</v>
      </c>
      <c r="AC2428">
        <v>5.25</v>
      </c>
    </row>
    <row r="2429" spans="2:29" x14ac:dyDescent="0.45">
      <c r="B2429" s="1">
        <v>40291</v>
      </c>
      <c r="C2429">
        <v>6.03</v>
      </c>
      <c r="E2429" s="1">
        <v>40366</v>
      </c>
      <c r="F2429">
        <v>101</v>
      </c>
      <c r="H2429" t="s">
        <v>360</v>
      </c>
      <c r="I2429">
        <v>2.9449000000000001</v>
      </c>
      <c r="J2429">
        <v>0.90331293027388804</v>
      </c>
      <c r="L2429" s="1">
        <v>40261</v>
      </c>
      <c r="M2429">
        <v>17.55</v>
      </c>
      <c r="O2429" s="1">
        <v>40381</v>
      </c>
      <c r="P2429">
        <v>2.9438</v>
      </c>
      <c r="Q2429">
        <v>0.78600000000000003</v>
      </c>
      <c r="R2429">
        <v>2.1577999999999999</v>
      </c>
      <c r="T2429" t="s">
        <v>277</v>
      </c>
      <c r="U2429">
        <v>1174.1659999999999</v>
      </c>
      <c r="V2429">
        <v>8.9041303529959794</v>
      </c>
      <c r="W2429">
        <v>13.6859</v>
      </c>
      <c r="AB2429" s="1">
        <v>40346</v>
      </c>
      <c r="AC2429">
        <v>5.5</v>
      </c>
    </row>
    <row r="2430" spans="2:29" x14ac:dyDescent="0.45">
      <c r="B2430" s="1">
        <v>40290</v>
      </c>
      <c r="C2430">
        <v>5.98</v>
      </c>
      <c r="E2430" s="1">
        <v>40365</v>
      </c>
      <c r="F2430">
        <v>102</v>
      </c>
      <c r="H2430" t="s">
        <v>359</v>
      </c>
      <c r="I2430">
        <v>3.0169999999999999</v>
      </c>
      <c r="J2430">
        <v>0.92636744869409005</v>
      </c>
      <c r="L2430" s="1">
        <v>40260</v>
      </c>
      <c r="M2430">
        <v>16.350000000000001</v>
      </c>
      <c r="O2430" s="1">
        <v>40380</v>
      </c>
      <c r="P2430">
        <v>2.8927</v>
      </c>
      <c r="Q2430">
        <v>0.79500000000000004</v>
      </c>
      <c r="R2430">
        <v>2.0977000000000001</v>
      </c>
      <c r="T2430" t="s">
        <v>276</v>
      </c>
      <c r="U2430">
        <v>1165.807</v>
      </c>
      <c r="V2430">
        <v>8.2328134264884802</v>
      </c>
      <c r="W2430">
        <v>14.151400000000001</v>
      </c>
      <c r="AB2430" s="1">
        <v>40345</v>
      </c>
      <c r="AC2430">
        <v>6.75</v>
      </c>
    </row>
    <row r="2431" spans="2:29" x14ac:dyDescent="0.45">
      <c r="B2431" s="1">
        <v>40289</v>
      </c>
      <c r="C2431">
        <v>5.85</v>
      </c>
      <c r="E2431" s="1">
        <v>40364</v>
      </c>
      <c r="F2431">
        <v>102.5</v>
      </c>
      <c r="H2431" t="s">
        <v>358</v>
      </c>
      <c r="I2431">
        <v>3.0838000000000001</v>
      </c>
      <c r="J2431">
        <v>0.83317937244429197</v>
      </c>
      <c r="L2431" s="1">
        <v>40259</v>
      </c>
      <c r="M2431">
        <v>16.87</v>
      </c>
      <c r="O2431" s="1">
        <v>40379</v>
      </c>
      <c r="P2431">
        <v>2.9704000000000002</v>
      </c>
      <c r="Q2431">
        <v>0.80279999999999996</v>
      </c>
      <c r="R2431">
        <v>2.1676000000000002</v>
      </c>
      <c r="T2431" t="s">
        <v>275</v>
      </c>
      <c r="U2431">
        <v>1159.8969999999999</v>
      </c>
      <c r="V2431">
        <v>9.4651138127016292</v>
      </c>
      <c r="W2431">
        <v>14.438800000000001</v>
      </c>
      <c r="AB2431" s="1">
        <v>40344</v>
      </c>
      <c r="AC2431">
        <v>7.25</v>
      </c>
    </row>
    <row r="2432" spans="2:29" x14ac:dyDescent="0.45">
      <c r="B2432" s="1">
        <v>40288</v>
      </c>
      <c r="C2432">
        <v>5.91</v>
      </c>
      <c r="E2432" s="1">
        <v>40361</v>
      </c>
      <c r="F2432">
        <v>102</v>
      </c>
      <c r="H2432" t="s">
        <v>357</v>
      </c>
      <c r="I2432">
        <v>3.1602000000000001</v>
      </c>
      <c r="J2432">
        <v>0.29311564839382098</v>
      </c>
      <c r="L2432" s="1">
        <v>40256</v>
      </c>
      <c r="M2432">
        <v>16.97</v>
      </c>
      <c r="O2432" s="1">
        <v>40378</v>
      </c>
      <c r="P2432">
        <v>2.988</v>
      </c>
      <c r="Q2432">
        <v>0.82199999999999995</v>
      </c>
      <c r="R2432">
        <v>2.1659999999999999</v>
      </c>
      <c r="T2432" t="s">
        <v>274</v>
      </c>
      <c r="U2432">
        <v>1165.8330000000001</v>
      </c>
      <c r="V2432">
        <v>6.3972381700917804</v>
      </c>
      <c r="W2432">
        <v>14.123100000000001</v>
      </c>
      <c r="AB2432" s="1">
        <v>40343</v>
      </c>
      <c r="AC2432">
        <v>8.5</v>
      </c>
    </row>
    <row r="2433" spans="2:29" x14ac:dyDescent="0.45">
      <c r="B2433" s="1">
        <v>40287</v>
      </c>
      <c r="C2433">
        <v>5.99</v>
      </c>
      <c r="E2433" s="1">
        <v>40360</v>
      </c>
      <c r="F2433">
        <v>106</v>
      </c>
      <c r="H2433" t="s">
        <v>356</v>
      </c>
      <c r="I2433">
        <v>3.1202000000000001</v>
      </c>
      <c r="J2433">
        <v>0.27817009185028602</v>
      </c>
      <c r="L2433" s="1">
        <v>40255</v>
      </c>
      <c r="M2433">
        <v>16.62</v>
      </c>
      <c r="O2433" s="1">
        <v>40375</v>
      </c>
      <c r="P2433">
        <v>2.9449000000000001</v>
      </c>
      <c r="Q2433">
        <v>0.83279999999999998</v>
      </c>
      <c r="R2433">
        <v>2.1120999999999999</v>
      </c>
      <c r="T2433" t="s">
        <v>273</v>
      </c>
      <c r="U2433">
        <v>1166.21</v>
      </c>
      <c r="V2433">
        <v>6.34434943996144</v>
      </c>
      <c r="W2433">
        <v>14.556900000000001</v>
      </c>
      <c r="AB2433" s="1">
        <v>40340</v>
      </c>
      <c r="AC2433">
        <v>10</v>
      </c>
    </row>
    <row r="2434" spans="2:29" x14ac:dyDescent="0.45">
      <c r="B2434" s="1">
        <v>40284</v>
      </c>
      <c r="C2434">
        <v>6.07</v>
      </c>
      <c r="E2434" s="1">
        <v>40359</v>
      </c>
      <c r="F2434">
        <v>101.6</v>
      </c>
      <c r="H2434" t="s">
        <v>355</v>
      </c>
      <c r="I2434">
        <v>3.1091000000000002</v>
      </c>
      <c r="J2434">
        <v>0.29967713181577499</v>
      </c>
      <c r="L2434" s="1">
        <v>40254</v>
      </c>
      <c r="M2434">
        <v>16.91</v>
      </c>
      <c r="O2434" s="1">
        <v>40374</v>
      </c>
      <c r="P2434">
        <v>3.0169999999999999</v>
      </c>
      <c r="Q2434">
        <v>0.88149999999999995</v>
      </c>
      <c r="R2434">
        <v>2.1355</v>
      </c>
      <c r="T2434" t="s">
        <v>272</v>
      </c>
      <c r="U2434">
        <v>1159.4639999999999</v>
      </c>
      <c r="V2434">
        <v>5.9221953227390198</v>
      </c>
      <c r="W2434">
        <v>14.9566</v>
      </c>
      <c r="AB2434" s="1">
        <v>40339</v>
      </c>
      <c r="AC2434">
        <v>9.5</v>
      </c>
    </row>
    <row r="2435" spans="2:29" x14ac:dyDescent="0.45">
      <c r="B2435" s="1">
        <v>40283</v>
      </c>
      <c r="C2435">
        <v>5.85</v>
      </c>
      <c r="E2435" s="1">
        <v>40358</v>
      </c>
      <c r="F2435">
        <v>102.28</v>
      </c>
      <c r="H2435" t="s">
        <v>354</v>
      </c>
      <c r="I2435">
        <v>3.0878000000000001</v>
      </c>
      <c r="J2435">
        <v>0.74696531601763905</v>
      </c>
      <c r="L2435" s="1">
        <v>40253</v>
      </c>
      <c r="M2435">
        <v>17.690000000000001</v>
      </c>
      <c r="O2435" s="1">
        <v>40373</v>
      </c>
      <c r="P2435">
        <v>3.0838000000000001</v>
      </c>
      <c r="Q2435">
        <v>0.89329999999999998</v>
      </c>
      <c r="R2435">
        <v>2.1905000000000001</v>
      </c>
      <c r="T2435" t="s">
        <v>271</v>
      </c>
      <c r="U2435">
        <v>1150.5139999999999</v>
      </c>
      <c r="V2435">
        <v>3.9099236439639902</v>
      </c>
      <c r="W2435">
        <v>15.7118</v>
      </c>
      <c r="AB2435" s="1">
        <v>40338</v>
      </c>
      <c r="AC2435">
        <v>9.75</v>
      </c>
    </row>
    <row r="2436" spans="2:29" x14ac:dyDescent="0.45">
      <c r="B2436" s="1">
        <v>40282</v>
      </c>
      <c r="C2436">
        <v>5.9</v>
      </c>
      <c r="E2436" s="1">
        <v>40357</v>
      </c>
      <c r="F2436">
        <v>99</v>
      </c>
      <c r="H2436" t="s">
        <v>353</v>
      </c>
      <c r="I2436">
        <v>3.0363000000000002</v>
      </c>
      <c r="J2436">
        <v>0.68124440058860702</v>
      </c>
      <c r="L2436" s="1">
        <v>40252</v>
      </c>
      <c r="M2436">
        <v>18</v>
      </c>
      <c r="O2436" s="1">
        <v>40372</v>
      </c>
      <c r="P2436">
        <v>3.1602000000000001</v>
      </c>
      <c r="Q2436">
        <v>0.96509999999999996</v>
      </c>
      <c r="R2436">
        <v>2.1951000000000001</v>
      </c>
      <c r="T2436" t="s">
        <v>270</v>
      </c>
      <c r="U2436">
        <v>1149.992</v>
      </c>
      <c r="V2436">
        <v>3.5392484110828399</v>
      </c>
      <c r="W2436">
        <v>15.730700000000001</v>
      </c>
      <c r="AB2436" s="1">
        <v>40337</v>
      </c>
      <c r="AC2436">
        <v>10.5</v>
      </c>
    </row>
    <row r="2437" spans="2:29" x14ac:dyDescent="0.45">
      <c r="B2437" s="1">
        <v>40281</v>
      </c>
      <c r="C2437">
        <v>5.93</v>
      </c>
      <c r="E2437" s="1">
        <v>40354</v>
      </c>
      <c r="F2437">
        <v>99.77</v>
      </c>
      <c r="H2437" t="s">
        <v>352</v>
      </c>
      <c r="I2437">
        <v>3.012</v>
      </c>
      <c r="J2437">
        <v>0.67936390591984197</v>
      </c>
      <c r="L2437" s="1">
        <v>40249</v>
      </c>
      <c r="M2437">
        <v>17.579999999999998</v>
      </c>
      <c r="O2437" s="1">
        <v>40371</v>
      </c>
      <c r="P2437">
        <v>3.1202000000000001</v>
      </c>
      <c r="Q2437">
        <v>0.95899999999999996</v>
      </c>
      <c r="R2437">
        <v>2.1612</v>
      </c>
      <c r="T2437" t="s">
        <v>269</v>
      </c>
      <c r="U2437">
        <v>1150.2429999999999</v>
      </c>
      <c r="V2437">
        <v>3.5067014559543002</v>
      </c>
      <c r="W2437">
        <v>16.038799999999998</v>
      </c>
      <c r="AB2437" s="1">
        <v>40336</v>
      </c>
      <c r="AC2437">
        <v>11.25</v>
      </c>
    </row>
    <row r="2438" spans="2:29" x14ac:dyDescent="0.45">
      <c r="B2438" s="1">
        <v>40280</v>
      </c>
      <c r="C2438">
        <v>6.12</v>
      </c>
      <c r="E2438" s="1">
        <v>40353</v>
      </c>
      <c r="F2438">
        <v>102.4</v>
      </c>
      <c r="H2438" t="s">
        <v>351</v>
      </c>
      <c r="I2438">
        <v>3.0049999999999999</v>
      </c>
      <c r="J2438">
        <v>0.68240221521719102</v>
      </c>
      <c r="L2438" s="1">
        <v>40248</v>
      </c>
      <c r="M2438">
        <v>18.059999999999999</v>
      </c>
      <c r="O2438" s="1">
        <v>40368</v>
      </c>
      <c r="P2438">
        <v>3.1091000000000002</v>
      </c>
      <c r="Q2438">
        <v>0.94850000000000001</v>
      </c>
      <c r="R2438">
        <v>2.1606000000000001</v>
      </c>
      <c r="T2438" t="s">
        <v>268</v>
      </c>
      <c r="U2438">
        <v>1145.6089999999999</v>
      </c>
      <c r="V2438">
        <v>10.0750275036162</v>
      </c>
      <c r="W2438">
        <v>15.9153</v>
      </c>
      <c r="AB2438" s="1">
        <v>40333</v>
      </c>
      <c r="AC2438">
        <v>11.25</v>
      </c>
    </row>
    <row r="2439" spans="2:29" x14ac:dyDescent="0.45">
      <c r="B2439" s="1">
        <v>40277</v>
      </c>
      <c r="C2439">
        <v>6.07</v>
      </c>
      <c r="E2439" s="1">
        <v>40352</v>
      </c>
      <c r="F2439">
        <v>102</v>
      </c>
      <c r="H2439" t="s">
        <v>350</v>
      </c>
      <c r="I2439">
        <v>3.0625</v>
      </c>
      <c r="J2439">
        <v>0.74178306577237496</v>
      </c>
      <c r="L2439" s="1">
        <v>40247</v>
      </c>
      <c r="M2439">
        <v>18.57</v>
      </c>
      <c r="O2439" s="1">
        <v>40367</v>
      </c>
      <c r="P2439">
        <v>3.0878000000000001</v>
      </c>
      <c r="Q2439">
        <v>0.93530000000000002</v>
      </c>
      <c r="R2439">
        <v>2.1524999999999999</v>
      </c>
      <c r="T2439" t="s">
        <v>267</v>
      </c>
      <c r="U2439">
        <v>1140.4459999999999</v>
      </c>
      <c r="V2439">
        <v>10.1265744255277</v>
      </c>
      <c r="W2439">
        <v>15.490399999999999</v>
      </c>
      <c r="AB2439" s="1">
        <v>40332</v>
      </c>
      <c r="AC2439">
        <v>9.5</v>
      </c>
    </row>
    <row r="2440" spans="2:29" x14ac:dyDescent="0.45">
      <c r="B2440" s="1">
        <v>40276</v>
      </c>
      <c r="C2440">
        <v>6.23</v>
      </c>
      <c r="E2440" s="1">
        <v>40351</v>
      </c>
      <c r="F2440">
        <v>104</v>
      </c>
      <c r="H2440" t="s">
        <v>349</v>
      </c>
      <c r="I2440">
        <v>3.0245000000000002</v>
      </c>
      <c r="J2440">
        <v>0.91204579563382204</v>
      </c>
      <c r="L2440" s="1">
        <v>40246</v>
      </c>
      <c r="M2440">
        <v>17.920000000000002</v>
      </c>
      <c r="O2440" s="1">
        <v>40366</v>
      </c>
      <c r="P2440">
        <v>3.0363000000000002</v>
      </c>
      <c r="Q2440">
        <v>0.94750000000000001</v>
      </c>
      <c r="R2440">
        <v>2.0888</v>
      </c>
      <c r="T2440" t="s">
        <v>266</v>
      </c>
      <c r="U2440">
        <v>1138.5050000000001</v>
      </c>
      <c r="V2440">
        <v>10.508729245919801</v>
      </c>
      <c r="W2440">
        <v>15.0146</v>
      </c>
      <c r="AB2440" s="1">
        <v>40331</v>
      </c>
      <c r="AC2440">
        <v>9.5</v>
      </c>
    </row>
    <row r="2441" spans="2:29" x14ac:dyDescent="0.45">
      <c r="B2441" s="1">
        <v>40275</v>
      </c>
      <c r="C2441">
        <v>6.24</v>
      </c>
      <c r="E2441" s="1">
        <v>40350</v>
      </c>
      <c r="F2441">
        <v>105.5</v>
      </c>
      <c r="H2441" t="s">
        <v>348</v>
      </c>
      <c r="I2441">
        <v>3.0009000000000001</v>
      </c>
      <c r="J2441">
        <v>0.657469581045389</v>
      </c>
      <c r="L2441" s="1">
        <v>40245</v>
      </c>
      <c r="M2441">
        <v>17.79</v>
      </c>
      <c r="O2441" s="1">
        <v>40365</v>
      </c>
      <c r="P2441">
        <v>3.012</v>
      </c>
      <c r="Q2441">
        <v>0.96530000000000005</v>
      </c>
      <c r="R2441">
        <v>2.0467</v>
      </c>
      <c r="T2441" t="s">
        <v>265</v>
      </c>
      <c r="U2441">
        <v>1138.6980000000001</v>
      </c>
      <c r="V2441">
        <v>9.7157492144727904</v>
      </c>
      <c r="W2441">
        <v>14.6777</v>
      </c>
      <c r="AB2441" s="1">
        <v>40330</v>
      </c>
      <c r="AC2441">
        <v>9.75</v>
      </c>
    </row>
    <row r="2442" spans="2:29" x14ac:dyDescent="0.45">
      <c r="B2442" s="1">
        <v>40274</v>
      </c>
      <c r="C2442">
        <v>6.2</v>
      </c>
      <c r="E2442" s="1">
        <v>40347</v>
      </c>
      <c r="F2442">
        <v>108.24</v>
      </c>
      <c r="H2442" t="s">
        <v>347</v>
      </c>
      <c r="I2442">
        <v>3.0093000000000001</v>
      </c>
      <c r="J2442">
        <v>0.93436744199841504</v>
      </c>
      <c r="L2442" s="1">
        <v>40242</v>
      </c>
      <c r="M2442">
        <v>17.420000000000002</v>
      </c>
      <c r="O2442" s="1">
        <v>40364</v>
      </c>
      <c r="P2442">
        <v>3.0049999999999999</v>
      </c>
      <c r="Q2442">
        <v>0.96599999999999997</v>
      </c>
      <c r="R2442">
        <v>2.0390000000000001</v>
      </c>
      <c r="T2442" t="s">
        <v>264</v>
      </c>
      <c r="U2442">
        <v>1122.9739999999999</v>
      </c>
      <c r="V2442">
        <v>6.7672813785332799</v>
      </c>
      <c r="W2442">
        <v>15.6433</v>
      </c>
      <c r="AB2442" s="1">
        <v>40329</v>
      </c>
      <c r="AC2442">
        <v>8.25</v>
      </c>
    </row>
    <row r="2443" spans="2:29" x14ac:dyDescent="0.45">
      <c r="B2443" s="1">
        <v>40273</v>
      </c>
      <c r="C2443">
        <v>6.35</v>
      </c>
      <c r="E2443" s="1">
        <v>40346</v>
      </c>
      <c r="F2443">
        <v>110.3</v>
      </c>
      <c r="H2443" t="s">
        <v>346</v>
      </c>
      <c r="I2443">
        <v>3.0750000000000002</v>
      </c>
      <c r="J2443">
        <v>0.90022030636949901</v>
      </c>
      <c r="L2443" s="1">
        <v>40241</v>
      </c>
      <c r="M2443">
        <v>18.72</v>
      </c>
      <c r="O2443" s="1">
        <v>40361</v>
      </c>
      <c r="P2443">
        <v>3.0625</v>
      </c>
      <c r="Q2443">
        <v>0.99829999999999997</v>
      </c>
      <c r="R2443">
        <v>2.0642</v>
      </c>
      <c r="T2443" t="s">
        <v>263</v>
      </c>
      <c r="U2443">
        <v>1118.79</v>
      </c>
      <c r="V2443">
        <v>7.1412815171989701</v>
      </c>
      <c r="W2443">
        <v>15.974399999999999</v>
      </c>
      <c r="AB2443" s="1">
        <v>40326</v>
      </c>
      <c r="AC2443">
        <v>8.25</v>
      </c>
    </row>
    <row r="2444" spans="2:29" x14ac:dyDescent="0.45">
      <c r="B2444" s="1">
        <v>40269</v>
      </c>
      <c r="C2444">
        <v>6.33</v>
      </c>
      <c r="E2444" s="1">
        <v>40345</v>
      </c>
      <c r="F2444">
        <v>110</v>
      </c>
      <c r="H2444" t="s">
        <v>345</v>
      </c>
      <c r="I2444">
        <v>3.1775000000000002</v>
      </c>
      <c r="J2444">
        <v>0.71549861402147996</v>
      </c>
      <c r="L2444" s="1">
        <v>40240</v>
      </c>
      <c r="M2444">
        <v>18.829999999999998</v>
      </c>
      <c r="O2444" s="1">
        <v>40360</v>
      </c>
      <c r="P2444">
        <v>3.0245000000000002</v>
      </c>
      <c r="Q2444">
        <v>0.99299999999999999</v>
      </c>
      <c r="R2444">
        <v>2.0314999999999999</v>
      </c>
      <c r="T2444" t="s">
        <v>262</v>
      </c>
      <c r="U2444">
        <v>1118.3109999999999</v>
      </c>
      <c r="V2444">
        <v>8.2925522911269205</v>
      </c>
      <c r="W2444">
        <v>16.103899999999999</v>
      </c>
      <c r="AB2444" s="1">
        <v>40325</v>
      </c>
      <c r="AC2444">
        <v>9</v>
      </c>
    </row>
    <row r="2445" spans="2:29" x14ac:dyDescent="0.45">
      <c r="B2445" s="1">
        <v>40268</v>
      </c>
      <c r="C2445">
        <v>6.18</v>
      </c>
      <c r="E2445" s="1">
        <v>40344</v>
      </c>
      <c r="F2445">
        <v>113</v>
      </c>
      <c r="H2445" t="s">
        <v>344</v>
      </c>
      <c r="I2445">
        <v>3.2107999999999999</v>
      </c>
      <c r="J2445">
        <v>0.72969920743641004</v>
      </c>
      <c r="L2445" s="1">
        <v>40239</v>
      </c>
      <c r="M2445">
        <v>19.059999999999999</v>
      </c>
      <c r="O2445" s="1">
        <v>40359</v>
      </c>
      <c r="P2445">
        <v>3.0009000000000001</v>
      </c>
      <c r="Q2445">
        <v>0.97099999999999997</v>
      </c>
      <c r="R2445">
        <v>2.0299</v>
      </c>
      <c r="T2445" t="s">
        <v>261</v>
      </c>
      <c r="U2445">
        <v>1115.713</v>
      </c>
      <c r="V2445">
        <v>9.8016812362484504</v>
      </c>
      <c r="W2445">
        <v>16.276299999999999</v>
      </c>
      <c r="AB2445" s="1">
        <v>40324</v>
      </c>
      <c r="AC2445">
        <v>8.6300000000000008</v>
      </c>
    </row>
    <row r="2446" spans="2:29" x14ac:dyDescent="0.45">
      <c r="B2446" s="1">
        <v>40267</v>
      </c>
      <c r="C2446">
        <v>6.23</v>
      </c>
      <c r="E2446" s="1">
        <v>40343</v>
      </c>
      <c r="F2446">
        <v>115.81</v>
      </c>
      <c r="H2446" t="s">
        <v>343</v>
      </c>
      <c r="I2446">
        <v>3.1768000000000001</v>
      </c>
      <c r="J2446">
        <v>0.70461303800974695</v>
      </c>
      <c r="L2446" s="1">
        <v>40238</v>
      </c>
      <c r="M2446">
        <v>19.260000000000002</v>
      </c>
      <c r="O2446" s="1">
        <v>40358</v>
      </c>
      <c r="P2446">
        <v>3.0093000000000001</v>
      </c>
      <c r="Q2446">
        <v>0.95650000000000002</v>
      </c>
      <c r="R2446">
        <v>2.0528</v>
      </c>
      <c r="T2446" t="s">
        <v>260</v>
      </c>
      <c r="U2446">
        <v>1104.4929999999999</v>
      </c>
      <c r="V2446">
        <v>14.5932690941444</v>
      </c>
      <c r="W2446">
        <v>16.247299999999999</v>
      </c>
      <c r="AB2446" s="1">
        <v>40323</v>
      </c>
      <c r="AC2446">
        <v>9.25</v>
      </c>
    </row>
    <row r="2447" spans="2:29" x14ac:dyDescent="0.45">
      <c r="B2447" s="1">
        <v>40266</v>
      </c>
      <c r="C2447">
        <v>6.12</v>
      </c>
      <c r="E2447" s="1">
        <v>40340</v>
      </c>
      <c r="F2447">
        <v>115</v>
      </c>
      <c r="H2447" t="s">
        <v>342</v>
      </c>
      <c r="I2447">
        <v>3.2040000000000002</v>
      </c>
      <c r="J2447">
        <v>0.87502639007822103</v>
      </c>
      <c r="L2447" s="1">
        <v>40235</v>
      </c>
      <c r="M2447">
        <v>19.5</v>
      </c>
      <c r="O2447" s="1">
        <v>40357</v>
      </c>
      <c r="P2447">
        <v>3.0750000000000002</v>
      </c>
      <c r="Q2447">
        <v>0.97829999999999995</v>
      </c>
      <c r="R2447">
        <v>2.0966999999999998</v>
      </c>
      <c r="T2447" t="s">
        <v>259</v>
      </c>
      <c r="U2447">
        <v>1102.943</v>
      </c>
      <c r="V2447">
        <v>14.4056177341874</v>
      </c>
      <c r="W2447">
        <v>17.235099999999999</v>
      </c>
      <c r="AB2447" s="1">
        <v>40322</v>
      </c>
      <c r="AC2447">
        <v>8.5</v>
      </c>
    </row>
    <row r="2448" spans="2:29" x14ac:dyDescent="0.45">
      <c r="B2448" s="1">
        <v>40263</v>
      </c>
      <c r="C2448">
        <v>6.27</v>
      </c>
      <c r="E2448" s="1">
        <v>40339</v>
      </c>
      <c r="F2448">
        <v>115</v>
      </c>
      <c r="H2448" t="s">
        <v>341</v>
      </c>
      <c r="I2448">
        <v>3.2774999999999999</v>
      </c>
      <c r="J2448">
        <v>0.78978130939308799</v>
      </c>
      <c r="L2448" s="1">
        <v>40234</v>
      </c>
      <c r="M2448">
        <v>20.100000000000001</v>
      </c>
      <c r="O2448" s="1">
        <v>40354</v>
      </c>
      <c r="P2448">
        <v>3.1775000000000002</v>
      </c>
      <c r="Q2448">
        <v>1.0229999999999999</v>
      </c>
      <c r="R2448">
        <v>2.1545000000000001</v>
      </c>
      <c r="T2448" t="s">
        <v>258</v>
      </c>
      <c r="U2448">
        <v>1105.2439999999999</v>
      </c>
      <c r="V2448">
        <v>14.641272381949699</v>
      </c>
      <c r="W2448">
        <v>17.376999999999999</v>
      </c>
      <c r="AB2448" s="1">
        <v>40319</v>
      </c>
      <c r="AC2448">
        <v>4.75</v>
      </c>
    </row>
    <row r="2449" spans="2:29" x14ac:dyDescent="0.45">
      <c r="B2449" s="1">
        <v>40262</v>
      </c>
      <c r="C2449">
        <v>6.36</v>
      </c>
      <c r="E2449" s="1">
        <v>40338</v>
      </c>
      <c r="F2449">
        <v>116</v>
      </c>
      <c r="H2449" t="s">
        <v>340</v>
      </c>
      <c r="I2449">
        <v>3.2787999999999999</v>
      </c>
      <c r="J2449">
        <v>0.93759955915802695</v>
      </c>
      <c r="L2449" s="1">
        <v>40233</v>
      </c>
      <c r="M2449">
        <v>20.27</v>
      </c>
      <c r="O2449" s="1">
        <v>40353</v>
      </c>
      <c r="P2449">
        <v>3.2107999999999999</v>
      </c>
      <c r="Q2449">
        <v>1.06</v>
      </c>
      <c r="R2449">
        <v>2.1507999999999998</v>
      </c>
      <c r="T2449" t="s">
        <v>257</v>
      </c>
      <c r="U2449">
        <v>1094.6020000000001</v>
      </c>
      <c r="V2449">
        <v>12.909971515759301</v>
      </c>
      <c r="W2449">
        <v>18.108899999999998</v>
      </c>
      <c r="AB2449" s="1">
        <v>40318</v>
      </c>
      <c r="AC2449">
        <v>6</v>
      </c>
    </row>
    <row r="2450" spans="2:29" x14ac:dyDescent="0.45">
      <c r="B2450" s="1">
        <v>40261</v>
      </c>
      <c r="C2450">
        <v>6.39</v>
      </c>
      <c r="E2450" s="1">
        <v>40337</v>
      </c>
      <c r="F2450">
        <v>119</v>
      </c>
      <c r="H2450" t="s">
        <v>339</v>
      </c>
      <c r="I2450">
        <v>3.2490000000000001</v>
      </c>
      <c r="J2450">
        <v>0.85327893055748705</v>
      </c>
      <c r="L2450" s="1">
        <v>40232</v>
      </c>
      <c r="M2450">
        <v>21.37</v>
      </c>
      <c r="O2450" s="1">
        <v>40352</v>
      </c>
      <c r="P2450">
        <v>3.1768000000000001</v>
      </c>
      <c r="Q2450">
        <v>1.0285</v>
      </c>
      <c r="R2450">
        <v>2.1482999999999999</v>
      </c>
      <c r="T2450" t="s">
        <v>256</v>
      </c>
      <c r="U2450">
        <v>1108.0150000000001</v>
      </c>
      <c r="V2450">
        <v>5.2035191260667499</v>
      </c>
      <c r="W2450">
        <v>16.416699999999999</v>
      </c>
      <c r="AB2450" s="1">
        <v>40317</v>
      </c>
      <c r="AC2450">
        <v>5.75</v>
      </c>
    </row>
    <row r="2451" spans="2:29" x14ac:dyDescent="0.45">
      <c r="B2451" s="1">
        <v>40260</v>
      </c>
      <c r="C2451">
        <v>5.79</v>
      </c>
      <c r="E2451" s="1">
        <v>40336</v>
      </c>
      <c r="F2451">
        <v>118</v>
      </c>
      <c r="H2451" t="s">
        <v>338</v>
      </c>
      <c r="I2451">
        <v>3.3294999999999999</v>
      </c>
      <c r="J2451">
        <v>0.87629040087556698</v>
      </c>
      <c r="L2451" s="1">
        <v>40231</v>
      </c>
      <c r="M2451">
        <v>19.940000000000001</v>
      </c>
      <c r="O2451" s="1">
        <v>40351</v>
      </c>
      <c r="P2451">
        <v>3.2040000000000002</v>
      </c>
      <c r="Q2451">
        <v>1.0247999999999999</v>
      </c>
      <c r="R2451">
        <v>2.1791999999999998</v>
      </c>
      <c r="T2451" t="s">
        <v>255</v>
      </c>
      <c r="U2451">
        <v>1109.173</v>
      </c>
      <c r="V2451">
        <v>11.270109373367299</v>
      </c>
      <c r="W2451">
        <v>16.848099999999999</v>
      </c>
      <c r="AB2451" s="1">
        <v>40316</v>
      </c>
      <c r="AC2451">
        <v>5.88</v>
      </c>
    </row>
    <row r="2452" spans="2:29" x14ac:dyDescent="0.45">
      <c r="B2452" s="1">
        <v>40259</v>
      </c>
      <c r="C2452">
        <v>5.74</v>
      </c>
      <c r="E2452" s="1">
        <v>40333</v>
      </c>
      <c r="F2452">
        <v>115</v>
      </c>
      <c r="H2452" t="s">
        <v>337</v>
      </c>
      <c r="I2452">
        <v>3.3780000000000001</v>
      </c>
      <c r="J2452">
        <v>1.49879800173338</v>
      </c>
      <c r="L2452" s="1">
        <v>40228</v>
      </c>
      <c r="M2452">
        <v>20.02</v>
      </c>
      <c r="O2452" s="1">
        <v>40350</v>
      </c>
      <c r="P2452">
        <v>3.2774999999999999</v>
      </c>
      <c r="Q2452">
        <v>1.038</v>
      </c>
      <c r="R2452">
        <v>2.2395</v>
      </c>
      <c r="T2452" t="s">
        <v>254</v>
      </c>
      <c r="U2452">
        <v>1106.752</v>
      </c>
      <c r="V2452">
        <v>13.7820531844594</v>
      </c>
      <c r="W2452">
        <v>17.2758</v>
      </c>
      <c r="AB2452" s="1">
        <v>40315</v>
      </c>
      <c r="AC2452">
        <v>4.25</v>
      </c>
    </row>
    <row r="2453" spans="2:29" x14ac:dyDescent="0.45">
      <c r="B2453" s="1">
        <v>40256</v>
      </c>
      <c r="C2453">
        <v>5.72</v>
      </c>
      <c r="E2453" s="1">
        <v>40332</v>
      </c>
      <c r="F2453">
        <v>113.88</v>
      </c>
      <c r="H2453" t="s">
        <v>336</v>
      </c>
      <c r="I2453">
        <v>3.3408000000000002</v>
      </c>
      <c r="J2453">
        <v>1.52254045923252</v>
      </c>
      <c r="L2453" s="1">
        <v>40227</v>
      </c>
      <c r="M2453">
        <v>20.63</v>
      </c>
      <c r="O2453" s="1">
        <v>40347</v>
      </c>
      <c r="P2453">
        <v>3.2787999999999999</v>
      </c>
      <c r="Q2453">
        <v>1.0532999999999999</v>
      </c>
      <c r="R2453">
        <v>2.2254999999999998</v>
      </c>
      <c r="T2453" t="s">
        <v>253</v>
      </c>
      <c r="U2453">
        <v>1099.509</v>
      </c>
      <c r="V2453">
        <v>14.018930385634899</v>
      </c>
      <c r="W2453">
        <v>18.4697</v>
      </c>
      <c r="AB2453" s="1">
        <v>40312</v>
      </c>
      <c r="AC2453">
        <v>3.5</v>
      </c>
    </row>
    <row r="2454" spans="2:29" x14ac:dyDescent="0.45">
      <c r="B2454" s="1">
        <v>40255</v>
      </c>
      <c r="C2454">
        <v>5.62</v>
      </c>
      <c r="E2454" s="1">
        <v>40331</v>
      </c>
      <c r="F2454">
        <v>112</v>
      </c>
      <c r="H2454" t="s">
        <v>335</v>
      </c>
      <c r="I2454">
        <v>3.335</v>
      </c>
      <c r="J2454">
        <v>1.5342527334178</v>
      </c>
      <c r="L2454" s="1">
        <v>40226</v>
      </c>
      <c r="M2454">
        <v>21.72</v>
      </c>
      <c r="O2454" s="1">
        <v>40346</v>
      </c>
      <c r="P2454">
        <v>3.2490000000000001</v>
      </c>
      <c r="Q2454">
        <v>1.0654999999999999</v>
      </c>
      <c r="R2454">
        <v>2.1835</v>
      </c>
      <c r="T2454" t="s">
        <v>252</v>
      </c>
      <c r="U2454">
        <v>1094.8710000000001</v>
      </c>
      <c r="V2454">
        <v>16.0430853054363</v>
      </c>
      <c r="W2454">
        <v>19.145299999999999</v>
      </c>
      <c r="AB2454" s="1">
        <v>40311</v>
      </c>
      <c r="AC2454">
        <v>3.94</v>
      </c>
    </row>
    <row r="2455" spans="2:29" x14ac:dyDescent="0.45">
      <c r="B2455" s="1">
        <v>40254</v>
      </c>
      <c r="C2455">
        <v>5.31</v>
      </c>
      <c r="E2455" s="1">
        <v>40330</v>
      </c>
      <c r="F2455">
        <v>117.97</v>
      </c>
      <c r="H2455" t="s">
        <v>334</v>
      </c>
      <c r="I2455">
        <v>3.4192999999999998</v>
      </c>
      <c r="J2455">
        <v>1.4043860580339</v>
      </c>
      <c r="L2455" s="1">
        <v>40225</v>
      </c>
      <c r="M2455">
        <v>22.25</v>
      </c>
      <c r="O2455" s="1">
        <v>40345</v>
      </c>
      <c r="P2455">
        <v>3.3294999999999999</v>
      </c>
      <c r="Q2455">
        <v>1.0983000000000001</v>
      </c>
      <c r="R2455">
        <v>2.2311999999999999</v>
      </c>
      <c r="T2455" t="s">
        <v>250</v>
      </c>
      <c r="U2455">
        <v>1075.5129999999999</v>
      </c>
      <c r="V2455">
        <v>13.017826607372299</v>
      </c>
      <c r="W2455">
        <v>21.177700000000002</v>
      </c>
      <c r="AB2455" s="1">
        <v>40310</v>
      </c>
      <c r="AC2455">
        <v>4</v>
      </c>
    </row>
    <row r="2456" spans="2:29" x14ac:dyDescent="0.45">
      <c r="B2456" s="1">
        <v>40253</v>
      </c>
      <c r="C2456">
        <v>5.22</v>
      </c>
      <c r="E2456" s="1">
        <v>40326</v>
      </c>
      <c r="F2456">
        <v>116.09</v>
      </c>
      <c r="H2456" t="s">
        <v>333</v>
      </c>
      <c r="I2456">
        <v>3.2783000000000002</v>
      </c>
      <c r="J2456">
        <v>1.2376882146432</v>
      </c>
      <c r="L2456" s="1">
        <v>40221</v>
      </c>
      <c r="M2456">
        <v>22.73</v>
      </c>
      <c r="O2456" s="1">
        <v>40344</v>
      </c>
      <c r="P2456">
        <v>3.3780000000000001</v>
      </c>
      <c r="Q2456">
        <v>1.1203000000000001</v>
      </c>
      <c r="R2456">
        <v>2.2576999999999998</v>
      </c>
      <c r="T2456" t="s">
        <v>249</v>
      </c>
      <c r="U2456">
        <v>1078.4670000000001</v>
      </c>
      <c r="V2456">
        <v>16.4393494140356</v>
      </c>
      <c r="W2456">
        <v>20.973800000000001</v>
      </c>
      <c r="AB2456" s="1">
        <v>40309</v>
      </c>
      <c r="AC2456">
        <v>4.5</v>
      </c>
    </row>
    <row r="2457" spans="2:29" x14ac:dyDescent="0.45">
      <c r="B2457" s="1">
        <v>40252</v>
      </c>
      <c r="C2457">
        <v>5.46</v>
      </c>
      <c r="E2457" s="1">
        <v>40325</v>
      </c>
      <c r="F2457">
        <v>118</v>
      </c>
      <c r="H2457" t="s">
        <v>332</v>
      </c>
      <c r="I2457">
        <v>3.2945000000000002</v>
      </c>
      <c r="J2457">
        <v>1.3602392375362999</v>
      </c>
      <c r="L2457" s="1">
        <v>40220</v>
      </c>
      <c r="M2457">
        <v>23.96</v>
      </c>
      <c r="O2457" s="1">
        <v>40343</v>
      </c>
      <c r="P2457">
        <v>3.3408000000000002</v>
      </c>
      <c r="Q2457">
        <v>1.1174999999999999</v>
      </c>
      <c r="R2457">
        <v>2.2233000000000001</v>
      </c>
      <c r="T2457" t="s">
        <v>248</v>
      </c>
      <c r="U2457">
        <v>1068.135</v>
      </c>
      <c r="V2457">
        <v>14.858508929174899</v>
      </c>
      <c r="W2457">
        <v>21.936299999999999</v>
      </c>
      <c r="AB2457" s="1">
        <v>40308</v>
      </c>
      <c r="AC2457">
        <v>3.25</v>
      </c>
    </row>
    <row r="2458" spans="2:29" x14ac:dyDescent="0.45">
      <c r="B2458" s="1">
        <v>40249</v>
      </c>
      <c r="C2458">
        <v>5.47</v>
      </c>
      <c r="E2458" s="1">
        <v>40324</v>
      </c>
      <c r="F2458">
        <v>116</v>
      </c>
      <c r="H2458" t="s">
        <v>331</v>
      </c>
      <c r="I2458">
        <v>3.2563</v>
      </c>
      <c r="J2458">
        <v>1.5641236470731199</v>
      </c>
      <c r="L2458" s="1">
        <v>40219</v>
      </c>
      <c r="M2458">
        <v>25.4</v>
      </c>
      <c r="O2458" s="1">
        <v>40340</v>
      </c>
      <c r="P2458">
        <v>3.335</v>
      </c>
      <c r="Q2458">
        <v>1.129</v>
      </c>
      <c r="R2458">
        <v>2.206</v>
      </c>
      <c r="T2458" t="s">
        <v>247</v>
      </c>
      <c r="U2458">
        <v>1070.5239999999999</v>
      </c>
      <c r="V2458">
        <v>30.930438488088399</v>
      </c>
      <c r="W2458">
        <v>21.578800000000001</v>
      </c>
      <c r="AB2458" s="1">
        <v>40305</v>
      </c>
      <c r="AC2458">
        <v>4.75</v>
      </c>
    </row>
    <row r="2459" spans="2:29" x14ac:dyDescent="0.45">
      <c r="B2459" s="1">
        <v>40248</v>
      </c>
      <c r="C2459">
        <v>5.4</v>
      </c>
      <c r="E2459" s="1">
        <v>40323</v>
      </c>
      <c r="F2459">
        <v>118</v>
      </c>
      <c r="H2459" t="s">
        <v>330</v>
      </c>
      <c r="I2459">
        <v>3.3174999999999999</v>
      </c>
      <c r="J2459">
        <v>1.5199625379155399</v>
      </c>
      <c r="L2459" s="1">
        <v>40218</v>
      </c>
      <c r="M2459">
        <v>26</v>
      </c>
      <c r="O2459" s="1">
        <v>40339</v>
      </c>
      <c r="P2459">
        <v>3.4192999999999998</v>
      </c>
      <c r="Q2459">
        <v>1.153</v>
      </c>
      <c r="R2459">
        <v>2.2663000000000002</v>
      </c>
      <c r="T2459" t="s">
        <v>246</v>
      </c>
      <c r="U2459">
        <v>1056.7449999999999</v>
      </c>
      <c r="V2459">
        <v>23.797500191364001</v>
      </c>
      <c r="W2459">
        <v>22.581600000000002</v>
      </c>
      <c r="AB2459" s="1">
        <v>40304</v>
      </c>
      <c r="AC2459">
        <v>6.25</v>
      </c>
    </row>
    <row r="2460" spans="2:29" x14ac:dyDescent="0.45">
      <c r="B2460" s="1">
        <v>40247</v>
      </c>
      <c r="C2460">
        <v>5.37</v>
      </c>
      <c r="E2460" s="1">
        <v>40322</v>
      </c>
      <c r="F2460">
        <v>113</v>
      </c>
      <c r="H2460" t="s">
        <v>329</v>
      </c>
      <c r="I2460">
        <v>3.4607999999999999</v>
      </c>
      <c r="J2460">
        <v>0.70194505957849795</v>
      </c>
      <c r="L2460" s="1">
        <v>40217</v>
      </c>
      <c r="M2460">
        <v>26.51</v>
      </c>
      <c r="O2460" s="1">
        <v>40338</v>
      </c>
      <c r="P2460">
        <v>3.2783000000000002</v>
      </c>
      <c r="Q2460">
        <v>1.1335</v>
      </c>
      <c r="R2460">
        <v>2.1448</v>
      </c>
      <c r="T2460" t="s">
        <v>245</v>
      </c>
      <c r="U2460">
        <v>1066.1869999999999</v>
      </c>
      <c r="V2460">
        <v>30.760416881321401</v>
      </c>
      <c r="W2460">
        <v>22.519300000000001</v>
      </c>
      <c r="AB2460" s="1">
        <v>40303</v>
      </c>
      <c r="AC2460">
        <v>1.19</v>
      </c>
    </row>
    <row r="2461" spans="2:29" x14ac:dyDescent="0.45">
      <c r="B2461" s="1">
        <v>40246</v>
      </c>
      <c r="C2461">
        <v>5.42</v>
      </c>
      <c r="E2461" s="1">
        <v>40319</v>
      </c>
      <c r="F2461">
        <v>115.16</v>
      </c>
      <c r="H2461" t="s">
        <v>328</v>
      </c>
      <c r="I2461">
        <v>3.4359999999999999</v>
      </c>
      <c r="J2461">
        <v>0.98715885246499002</v>
      </c>
      <c r="L2461" s="1">
        <v>40214</v>
      </c>
      <c r="M2461">
        <v>26.11</v>
      </c>
      <c r="O2461" s="1">
        <v>40337</v>
      </c>
      <c r="P2461">
        <v>3.2945000000000002</v>
      </c>
      <c r="Q2461">
        <v>1.1685000000000001</v>
      </c>
      <c r="R2461">
        <v>2.1259999999999999</v>
      </c>
      <c r="T2461" t="s">
        <v>244</v>
      </c>
      <c r="U2461">
        <v>1063.1099999999999</v>
      </c>
      <c r="V2461">
        <v>34.490708117442402</v>
      </c>
      <c r="W2461">
        <v>22.487500000000001</v>
      </c>
      <c r="AB2461" s="1">
        <v>40302</v>
      </c>
      <c r="AC2461">
        <v>1</v>
      </c>
    </row>
    <row r="2462" spans="2:29" x14ac:dyDescent="0.45">
      <c r="B2462" s="1">
        <v>40245</v>
      </c>
      <c r="C2462">
        <v>5.48</v>
      </c>
      <c r="E2462" s="1">
        <v>40318</v>
      </c>
      <c r="F2462">
        <v>118</v>
      </c>
      <c r="H2462" t="s">
        <v>327</v>
      </c>
      <c r="I2462">
        <v>3.3588</v>
      </c>
      <c r="J2462">
        <v>1.7049716322175801</v>
      </c>
      <c r="L2462" s="1">
        <v>40213</v>
      </c>
      <c r="M2462">
        <v>26.08</v>
      </c>
      <c r="O2462" s="1">
        <v>40336</v>
      </c>
      <c r="P2462">
        <v>3.2563</v>
      </c>
      <c r="Q2462">
        <v>1.1848000000000001</v>
      </c>
      <c r="R2462">
        <v>2.0714999999999999</v>
      </c>
      <c r="T2462" t="s">
        <v>243</v>
      </c>
      <c r="U2462">
        <v>1097.2819999999999</v>
      </c>
      <c r="V2462">
        <v>19.974606046324801</v>
      </c>
      <c r="W2462">
        <v>18.531700000000001</v>
      </c>
      <c r="AB2462" s="1">
        <v>40301</v>
      </c>
      <c r="AC2462">
        <v>1</v>
      </c>
    </row>
    <row r="2463" spans="2:29" x14ac:dyDescent="0.45">
      <c r="B2463" s="1">
        <v>40242</v>
      </c>
      <c r="C2463">
        <v>5.48</v>
      </c>
      <c r="E2463" s="1">
        <v>40317</v>
      </c>
      <c r="F2463">
        <v>108.71</v>
      </c>
      <c r="H2463" t="s">
        <v>326</v>
      </c>
      <c r="I2463">
        <v>3.3849999999999998</v>
      </c>
      <c r="J2463">
        <v>1.6315185921915401</v>
      </c>
      <c r="L2463" s="1">
        <v>40212</v>
      </c>
      <c r="M2463">
        <v>21.6</v>
      </c>
      <c r="O2463" s="1">
        <v>40333</v>
      </c>
      <c r="P2463">
        <v>3.3174999999999999</v>
      </c>
      <c r="Q2463">
        <v>1.1904999999999999</v>
      </c>
      <c r="R2463">
        <v>2.1269999999999998</v>
      </c>
      <c r="T2463" t="s">
        <v>242</v>
      </c>
      <c r="U2463">
        <v>1103.3230000000001</v>
      </c>
      <c r="V2463">
        <v>22.7829449079378</v>
      </c>
      <c r="W2463">
        <v>18.023599999999998</v>
      </c>
      <c r="AB2463" s="1">
        <v>40298</v>
      </c>
      <c r="AC2463">
        <v>0.19</v>
      </c>
    </row>
    <row r="2464" spans="2:29" x14ac:dyDescent="0.45">
      <c r="B2464" s="1">
        <v>40241</v>
      </c>
      <c r="C2464">
        <v>5.39</v>
      </c>
      <c r="E2464" s="1">
        <v>40316</v>
      </c>
      <c r="F2464">
        <v>106</v>
      </c>
      <c r="H2464" t="s">
        <v>325</v>
      </c>
      <c r="I2464">
        <v>3.3809999999999998</v>
      </c>
      <c r="J2464">
        <v>1.7129784003308399</v>
      </c>
      <c r="L2464" s="1">
        <v>40211</v>
      </c>
      <c r="M2464">
        <v>21.48</v>
      </c>
      <c r="O2464" s="1">
        <v>40332</v>
      </c>
      <c r="P2464">
        <v>3.4607999999999999</v>
      </c>
      <c r="Q2464">
        <v>1.2467999999999999</v>
      </c>
      <c r="R2464">
        <v>2.214</v>
      </c>
      <c r="T2464" t="s">
        <v>241</v>
      </c>
      <c r="U2464">
        <v>1089.1890000000001</v>
      </c>
      <c r="V2464">
        <v>20.000991610442298</v>
      </c>
      <c r="W2464">
        <v>19.5305</v>
      </c>
      <c r="AB2464" s="1">
        <v>40297</v>
      </c>
      <c r="AC2464">
        <v>-1.75</v>
      </c>
    </row>
    <row r="2465" spans="2:29" x14ac:dyDescent="0.45">
      <c r="B2465" s="1">
        <v>40240</v>
      </c>
      <c r="C2465">
        <v>5.8</v>
      </c>
      <c r="E2465" s="1">
        <v>40315</v>
      </c>
      <c r="F2465">
        <v>105.65</v>
      </c>
      <c r="H2465" t="s">
        <v>324</v>
      </c>
      <c r="I2465">
        <v>3.4489999999999998</v>
      </c>
      <c r="J2465">
        <v>1.46423230738841</v>
      </c>
      <c r="L2465" s="1">
        <v>40210</v>
      </c>
      <c r="M2465">
        <v>22.59</v>
      </c>
      <c r="O2465" s="1">
        <v>40331</v>
      </c>
      <c r="P2465">
        <v>3.4359999999999999</v>
      </c>
      <c r="Q2465">
        <v>1.2473000000000001</v>
      </c>
      <c r="R2465">
        <v>2.1886999999999999</v>
      </c>
      <c r="T2465" t="s">
        <v>240</v>
      </c>
      <c r="U2465">
        <v>1073.8689999999999</v>
      </c>
      <c r="V2465">
        <v>12.1073155805387</v>
      </c>
      <c r="W2465">
        <v>21.683299999999999</v>
      </c>
      <c r="AB2465" s="1">
        <v>40296</v>
      </c>
      <c r="AC2465">
        <v>-0.75</v>
      </c>
    </row>
    <row r="2466" spans="2:29" x14ac:dyDescent="0.45">
      <c r="B2466" s="1">
        <v>40239</v>
      </c>
      <c r="C2466">
        <v>5.94</v>
      </c>
      <c r="E2466" s="1">
        <v>40312</v>
      </c>
      <c r="F2466">
        <v>107.59</v>
      </c>
      <c r="H2466" t="s">
        <v>323</v>
      </c>
      <c r="I2466">
        <v>3.2759999999999998</v>
      </c>
      <c r="J2466">
        <v>0.38801578576134599</v>
      </c>
      <c r="L2466" s="1">
        <v>40207</v>
      </c>
      <c r="M2466">
        <v>24.62</v>
      </c>
      <c r="O2466" s="1">
        <v>40330</v>
      </c>
      <c r="P2466">
        <v>3.3588</v>
      </c>
      <c r="Q2466">
        <v>1.2313000000000001</v>
      </c>
      <c r="R2466">
        <v>2.1274999999999999</v>
      </c>
      <c r="T2466" t="s">
        <v>239</v>
      </c>
      <c r="U2466">
        <v>1084.5260000000001</v>
      </c>
      <c r="V2466">
        <v>12.9392523120197</v>
      </c>
      <c r="W2466">
        <v>19.788</v>
      </c>
      <c r="AB2466" s="1">
        <v>40295</v>
      </c>
      <c r="AC2466">
        <v>0.88</v>
      </c>
    </row>
    <row r="2467" spans="2:29" x14ac:dyDescent="0.45">
      <c r="B2467" s="1">
        <v>40238</v>
      </c>
      <c r="C2467">
        <v>6.08</v>
      </c>
      <c r="E2467" s="1">
        <v>40311</v>
      </c>
      <c r="F2467">
        <v>101</v>
      </c>
      <c r="H2467" t="s">
        <v>322</v>
      </c>
      <c r="I2467">
        <v>3.2515000000000001</v>
      </c>
      <c r="J2467">
        <v>1.2028242805996201</v>
      </c>
      <c r="L2467" s="1">
        <v>40206</v>
      </c>
      <c r="M2467">
        <v>23.73</v>
      </c>
      <c r="O2467" s="1">
        <v>40329</v>
      </c>
      <c r="P2467">
        <v>3.3849999999999998</v>
      </c>
      <c r="Q2467">
        <v>1.232</v>
      </c>
      <c r="R2467">
        <v>2.153</v>
      </c>
      <c r="T2467" t="s">
        <v>238</v>
      </c>
      <c r="U2467">
        <v>1097.5039999999999</v>
      </c>
      <c r="V2467">
        <v>20.622653936123001</v>
      </c>
      <c r="W2467">
        <v>19.853300000000001</v>
      </c>
      <c r="AB2467" s="1">
        <v>40294</v>
      </c>
      <c r="AC2467">
        <v>0.5</v>
      </c>
    </row>
    <row r="2468" spans="2:29" x14ac:dyDescent="0.45">
      <c r="B2468" s="1">
        <v>40235</v>
      </c>
      <c r="C2468">
        <v>5.98</v>
      </c>
      <c r="E2468" s="1">
        <v>40310</v>
      </c>
      <c r="F2468">
        <v>101</v>
      </c>
      <c r="H2468" t="s">
        <v>321</v>
      </c>
      <c r="I2468">
        <v>3.2839999999999998</v>
      </c>
      <c r="J2468">
        <v>1.30588434914173</v>
      </c>
      <c r="L2468" s="1">
        <v>40205</v>
      </c>
      <c r="M2468">
        <v>23.14</v>
      </c>
      <c r="O2468" s="1">
        <v>40326</v>
      </c>
      <c r="P2468">
        <v>3.3809999999999998</v>
      </c>
      <c r="Q2468">
        <v>1.232</v>
      </c>
      <c r="R2468">
        <v>2.149</v>
      </c>
      <c r="T2468" t="s">
        <v>237</v>
      </c>
      <c r="U2468">
        <v>1092.1659999999999</v>
      </c>
      <c r="V2468">
        <v>20.4608097036011</v>
      </c>
      <c r="W2468">
        <v>20.046800000000001</v>
      </c>
      <c r="AB2468" s="1">
        <v>40291</v>
      </c>
      <c r="AC2468">
        <v>-0.19</v>
      </c>
    </row>
    <row r="2469" spans="2:29" x14ac:dyDescent="0.45">
      <c r="B2469" s="1">
        <v>40234</v>
      </c>
      <c r="C2469">
        <v>6</v>
      </c>
      <c r="E2469" s="1">
        <v>40309</v>
      </c>
      <c r="F2469">
        <v>105.46</v>
      </c>
      <c r="H2469" t="s">
        <v>320</v>
      </c>
      <c r="I2469">
        <v>3.2835000000000001</v>
      </c>
      <c r="J2469">
        <v>1.3995974183076101</v>
      </c>
      <c r="L2469" s="1">
        <v>40204</v>
      </c>
      <c r="M2469">
        <v>24.55</v>
      </c>
      <c r="O2469" s="1">
        <v>40325</v>
      </c>
      <c r="P2469">
        <v>3.4489999999999998</v>
      </c>
      <c r="Q2469">
        <v>1.2849999999999999</v>
      </c>
      <c r="R2469">
        <v>2.1640000000000001</v>
      </c>
      <c r="T2469" t="s">
        <v>236</v>
      </c>
      <c r="U2469">
        <v>1096.7850000000001</v>
      </c>
      <c r="V2469">
        <v>19.439655106287699</v>
      </c>
      <c r="W2469">
        <v>20.342099999999999</v>
      </c>
      <c r="AB2469" s="1">
        <v>40290</v>
      </c>
      <c r="AC2469">
        <v>-0.5</v>
      </c>
    </row>
    <row r="2470" spans="2:29" x14ac:dyDescent="0.45">
      <c r="B2470" s="1">
        <v>40233</v>
      </c>
      <c r="C2470">
        <v>5.94</v>
      </c>
      <c r="E2470" s="1">
        <v>40308</v>
      </c>
      <c r="F2470">
        <v>110.89</v>
      </c>
      <c r="H2470" t="s">
        <v>319</v>
      </c>
      <c r="I2470">
        <v>3.2745000000000002</v>
      </c>
      <c r="J2470">
        <v>1.5251401629576999</v>
      </c>
      <c r="L2470" s="1">
        <v>40203</v>
      </c>
      <c r="M2470">
        <v>25.41</v>
      </c>
      <c r="O2470" s="1">
        <v>40324</v>
      </c>
      <c r="P2470">
        <v>3.2759999999999998</v>
      </c>
      <c r="Q2470">
        <v>1.288</v>
      </c>
      <c r="R2470">
        <v>1.988</v>
      </c>
      <c r="T2470" t="s">
        <v>235</v>
      </c>
      <c r="U2470">
        <v>1091.7550000000001</v>
      </c>
      <c r="V2470">
        <v>25.3279469887975</v>
      </c>
      <c r="W2470">
        <v>22.668399999999998</v>
      </c>
      <c r="AB2470" s="1">
        <v>40289</v>
      </c>
      <c r="AC2470">
        <v>-1.5</v>
      </c>
    </row>
    <row r="2471" spans="2:29" x14ac:dyDescent="0.45">
      <c r="B2471" s="1">
        <v>40232</v>
      </c>
      <c r="C2471">
        <v>6.02</v>
      </c>
      <c r="E2471" s="1">
        <v>40305</v>
      </c>
      <c r="F2471">
        <v>113.41</v>
      </c>
      <c r="H2471" t="s">
        <v>318</v>
      </c>
      <c r="I2471">
        <v>3.427</v>
      </c>
      <c r="J2471">
        <v>1.1915107776824001</v>
      </c>
      <c r="L2471" s="1">
        <v>40200</v>
      </c>
      <c r="M2471">
        <v>27.31</v>
      </c>
      <c r="O2471" s="1">
        <v>40323</v>
      </c>
      <c r="P2471">
        <v>3.2515000000000001</v>
      </c>
      <c r="Q2471">
        <v>1.2735000000000001</v>
      </c>
      <c r="R2471">
        <v>1.978</v>
      </c>
      <c r="T2471" t="s">
        <v>234</v>
      </c>
      <c r="U2471">
        <v>1116.479</v>
      </c>
      <c r="V2471">
        <v>21.888962615155101</v>
      </c>
      <c r="W2471">
        <v>18.0002</v>
      </c>
      <c r="AB2471" s="1">
        <v>40288</v>
      </c>
      <c r="AC2471">
        <v>-1.25</v>
      </c>
    </row>
    <row r="2472" spans="2:29" x14ac:dyDescent="0.45">
      <c r="B2472" s="1">
        <v>40231</v>
      </c>
      <c r="C2472">
        <v>6.04</v>
      </c>
      <c r="E2472" s="1">
        <v>40304</v>
      </c>
      <c r="F2472">
        <v>123</v>
      </c>
      <c r="H2472" t="s">
        <v>317</v>
      </c>
      <c r="I2472">
        <v>3.4098000000000002</v>
      </c>
      <c r="J2472">
        <v>1.0493317794355199</v>
      </c>
      <c r="L2472" s="1">
        <v>40199</v>
      </c>
      <c r="M2472">
        <v>22.27</v>
      </c>
      <c r="O2472" s="1">
        <v>40322</v>
      </c>
      <c r="P2472">
        <v>3.2839999999999998</v>
      </c>
      <c r="Q2472">
        <v>1.2464999999999999</v>
      </c>
      <c r="R2472">
        <v>2.0375000000000001</v>
      </c>
      <c r="T2472" t="s">
        <v>233</v>
      </c>
      <c r="U2472">
        <v>1138.04</v>
      </c>
      <c r="V2472">
        <v>18.173920612212601</v>
      </c>
      <c r="W2472">
        <v>15.536</v>
      </c>
      <c r="AB2472" s="1">
        <v>40287</v>
      </c>
      <c r="AC2472">
        <v>-1.5</v>
      </c>
    </row>
    <row r="2473" spans="2:29" x14ac:dyDescent="0.45">
      <c r="B2473" s="1">
        <v>40228</v>
      </c>
      <c r="C2473">
        <v>6.28</v>
      </c>
      <c r="E2473" s="1">
        <v>40303</v>
      </c>
      <c r="F2473">
        <v>105.98</v>
      </c>
      <c r="H2473" t="s">
        <v>316</v>
      </c>
      <c r="I2473">
        <v>3.5274999999999999</v>
      </c>
      <c r="J2473">
        <v>0.96580912537968</v>
      </c>
      <c r="L2473" s="1">
        <v>40198</v>
      </c>
      <c r="M2473">
        <v>18.68</v>
      </c>
      <c r="O2473" s="1">
        <v>40319</v>
      </c>
      <c r="P2473">
        <v>3.2835000000000001</v>
      </c>
      <c r="Q2473">
        <v>1.173</v>
      </c>
      <c r="R2473">
        <v>2.1105</v>
      </c>
      <c r="T2473" t="s">
        <v>232</v>
      </c>
      <c r="U2473">
        <v>1150.232</v>
      </c>
      <c r="V2473">
        <v>16.387222245930101</v>
      </c>
      <c r="W2473">
        <v>14.4278</v>
      </c>
      <c r="AB2473" s="1">
        <v>40284</v>
      </c>
      <c r="AC2473">
        <v>-2.75</v>
      </c>
    </row>
    <row r="2474" spans="2:29" x14ac:dyDescent="0.45">
      <c r="B2474" s="1">
        <v>40227</v>
      </c>
      <c r="C2474">
        <v>6.45</v>
      </c>
      <c r="E2474" s="1">
        <v>40302</v>
      </c>
      <c r="F2474">
        <v>103</v>
      </c>
      <c r="H2474" t="s">
        <v>315</v>
      </c>
      <c r="I2474">
        <v>3.492</v>
      </c>
      <c r="J2474">
        <v>0.84708038776336403</v>
      </c>
      <c r="L2474" s="1">
        <v>40197</v>
      </c>
      <c r="M2474">
        <v>17.579999999999998</v>
      </c>
      <c r="O2474" s="1">
        <v>40318</v>
      </c>
      <c r="P2474">
        <v>3.2745000000000002</v>
      </c>
      <c r="Q2474">
        <v>1.1148</v>
      </c>
      <c r="R2474">
        <v>2.1597</v>
      </c>
      <c r="T2474" t="s">
        <v>230</v>
      </c>
      <c r="U2474">
        <v>1136.029</v>
      </c>
      <c r="V2474">
        <v>14.977380665542601</v>
      </c>
      <c r="W2474">
        <v>15.5939</v>
      </c>
      <c r="AB2474" s="1">
        <v>40283</v>
      </c>
      <c r="AC2474">
        <v>-3</v>
      </c>
    </row>
    <row r="2475" spans="2:29" x14ac:dyDescent="0.45">
      <c r="B2475" s="1">
        <v>40226</v>
      </c>
      <c r="C2475">
        <v>6.51</v>
      </c>
      <c r="E2475" s="1">
        <v>40301</v>
      </c>
      <c r="F2475">
        <v>97.07</v>
      </c>
      <c r="H2475" t="s">
        <v>314</v>
      </c>
      <c r="I2475">
        <v>3.57</v>
      </c>
      <c r="J2475">
        <v>0.99159204481143903</v>
      </c>
      <c r="L2475" s="1">
        <v>40193</v>
      </c>
      <c r="M2475">
        <v>17.91</v>
      </c>
      <c r="O2475" s="1">
        <v>40317</v>
      </c>
      <c r="P2475">
        <v>3.427</v>
      </c>
      <c r="Q2475">
        <v>1.1379999999999999</v>
      </c>
      <c r="R2475">
        <v>2.2890000000000001</v>
      </c>
      <c r="T2475" t="s">
        <v>229</v>
      </c>
      <c r="U2475">
        <v>1148.461</v>
      </c>
      <c r="V2475">
        <v>11.926011831414099</v>
      </c>
      <c r="W2475">
        <v>15.074400000000001</v>
      </c>
      <c r="AB2475" s="1">
        <v>40282</v>
      </c>
      <c r="AC2475">
        <v>-4</v>
      </c>
    </row>
    <row r="2476" spans="2:29" x14ac:dyDescent="0.45">
      <c r="B2476" s="1">
        <v>40225</v>
      </c>
      <c r="C2476">
        <v>6.51</v>
      </c>
      <c r="E2476" s="1">
        <v>40298</v>
      </c>
      <c r="F2476">
        <v>98.5</v>
      </c>
      <c r="H2476" t="s">
        <v>313</v>
      </c>
      <c r="I2476">
        <v>3.6143000000000001</v>
      </c>
      <c r="J2476">
        <v>0.70415717942326606</v>
      </c>
      <c r="L2476" s="1">
        <v>40192</v>
      </c>
      <c r="M2476">
        <v>17.63</v>
      </c>
      <c r="O2476" s="1">
        <v>40316</v>
      </c>
      <c r="P2476">
        <v>3.4098000000000002</v>
      </c>
      <c r="Q2476">
        <v>1.117</v>
      </c>
      <c r="R2476">
        <v>2.2928000000000002</v>
      </c>
      <c r="T2476" t="s">
        <v>228</v>
      </c>
      <c r="U2476">
        <v>1145.6759999999999</v>
      </c>
      <c r="V2476">
        <v>11.9856773095353</v>
      </c>
      <c r="W2476">
        <v>15.590299999999999</v>
      </c>
      <c r="AB2476" s="1">
        <v>40281</v>
      </c>
      <c r="AC2476">
        <v>-5.25</v>
      </c>
    </row>
    <row r="2477" spans="2:29" x14ac:dyDescent="0.45">
      <c r="B2477" s="1">
        <v>40221</v>
      </c>
      <c r="C2477">
        <v>6.47</v>
      </c>
      <c r="E2477" s="1">
        <v>40297</v>
      </c>
      <c r="F2477">
        <v>99</v>
      </c>
      <c r="H2477" t="s">
        <v>312</v>
      </c>
      <c r="I2477">
        <v>3.5705</v>
      </c>
      <c r="J2477">
        <v>1.31456210706582</v>
      </c>
      <c r="L2477" s="1">
        <v>40191</v>
      </c>
      <c r="M2477">
        <v>17.850000000000001</v>
      </c>
      <c r="O2477" s="1">
        <v>40315</v>
      </c>
      <c r="P2477">
        <v>3.5274999999999999</v>
      </c>
      <c r="Q2477">
        <v>1.149</v>
      </c>
      <c r="R2477">
        <v>2.3784999999999998</v>
      </c>
      <c r="T2477" t="s">
        <v>227</v>
      </c>
      <c r="U2477">
        <v>1136.221</v>
      </c>
      <c r="V2477">
        <v>10.0241966428372</v>
      </c>
      <c r="W2477">
        <v>16.785</v>
      </c>
      <c r="AB2477" s="1">
        <v>40280</v>
      </c>
      <c r="AC2477">
        <v>-4.13</v>
      </c>
    </row>
    <row r="2478" spans="2:29" x14ac:dyDescent="0.45">
      <c r="B2478" s="1">
        <v>40220</v>
      </c>
      <c r="C2478">
        <v>6.61</v>
      </c>
      <c r="E2478" s="1">
        <v>40296</v>
      </c>
      <c r="F2478">
        <v>99.8</v>
      </c>
      <c r="H2478" t="s">
        <v>311</v>
      </c>
      <c r="I2478">
        <v>3.5745</v>
      </c>
      <c r="J2478">
        <v>1.3856942423685401</v>
      </c>
      <c r="L2478" s="1">
        <v>40190</v>
      </c>
      <c r="M2478">
        <v>18.25</v>
      </c>
      <c r="O2478" s="1">
        <v>40312</v>
      </c>
      <c r="P2478">
        <v>3.492</v>
      </c>
      <c r="Q2478">
        <v>1.1303000000000001</v>
      </c>
      <c r="R2478">
        <v>2.3616999999999999</v>
      </c>
      <c r="T2478" t="s">
        <v>226</v>
      </c>
      <c r="U2478">
        <v>1146.979</v>
      </c>
      <c r="V2478">
        <v>2.3961967963752602</v>
      </c>
      <c r="W2478">
        <v>16.078099999999999</v>
      </c>
      <c r="AB2478" s="1">
        <v>40277</v>
      </c>
      <c r="AC2478">
        <v>-1.5</v>
      </c>
    </row>
    <row r="2479" spans="2:29" x14ac:dyDescent="0.45">
      <c r="B2479" s="1">
        <v>40219</v>
      </c>
      <c r="C2479">
        <v>6.65</v>
      </c>
      <c r="E2479" s="1">
        <v>40295</v>
      </c>
      <c r="F2479">
        <v>102</v>
      </c>
      <c r="H2479" t="s">
        <v>310</v>
      </c>
      <c r="I2479">
        <v>3.4763000000000002</v>
      </c>
      <c r="J2479">
        <v>0.89253951359776196</v>
      </c>
      <c r="L2479" s="1">
        <v>40189</v>
      </c>
      <c r="M2479">
        <v>17.55</v>
      </c>
      <c r="O2479" s="1">
        <v>40311</v>
      </c>
      <c r="P2479">
        <v>3.57</v>
      </c>
      <c r="Q2479">
        <v>1.1351</v>
      </c>
      <c r="R2479">
        <v>2.4348999999999998</v>
      </c>
      <c r="T2479" t="s">
        <v>225</v>
      </c>
      <c r="U2479">
        <v>1144.9829999999999</v>
      </c>
      <c r="V2479">
        <v>2.38034896351235</v>
      </c>
      <c r="W2479">
        <v>15.919</v>
      </c>
      <c r="AB2479" s="1">
        <v>40276</v>
      </c>
      <c r="AC2479">
        <v>-2</v>
      </c>
    </row>
    <row r="2480" spans="2:29" x14ac:dyDescent="0.45">
      <c r="B2480" s="1">
        <v>40218</v>
      </c>
      <c r="C2480">
        <v>6.66</v>
      </c>
      <c r="E2480" s="1">
        <v>40294</v>
      </c>
      <c r="F2480">
        <v>97.3</v>
      </c>
      <c r="H2480" t="s">
        <v>309</v>
      </c>
      <c r="I2480">
        <v>3.4559000000000002</v>
      </c>
      <c r="J2480">
        <v>1.03129723326175</v>
      </c>
      <c r="L2480" s="1">
        <v>40186</v>
      </c>
      <c r="M2480">
        <v>18.13</v>
      </c>
      <c r="O2480" s="1">
        <v>40310</v>
      </c>
      <c r="P2480">
        <v>3.6143000000000001</v>
      </c>
      <c r="Q2480">
        <v>1.1348</v>
      </c>
      <c r="R2480">
        <v>2.4794999999999998</v>
      </c>
      <c r="T2480" t="s">
        <v>224</v>
      </c>
      <c r="U2480">
        <v>1141.6949999999999</v>
      </c>
      <c r="V2480">
        <v>11.024981846762</v>
      </c>
      <c r="W2480">
        <v>16.2087</v>
      </c>
      <c r="AB2480" s="1">
        <v>40275</v>
      </c>
      <c r="AC2480">
        <v>-2.75</v>
      </c>
    </row>
    <row r="2481" spans="2:29" x14ac:dyDescent="0.45">
      <c r="B2481" s="1">
        <v>40217</v>
      </c>
      <c r="C2481">
        <v>6.47</v>
      </c>
      <c r="E2481" s="1">
        <v>40291</v>
      </c>
      <c r="F2481">
        <v>98.1</v>
      </c>
      <c r="H2481" t="s">
        <v>308</v>
      </c>
      <c r="I2481">
        <v>3.5554999999999999</v>
      </c>
      <c r="J2481">
        <v>0.89826963286829098</v>
      </c>
      <c r="L2481" s="1">
        <v>40185</v>
      </c>
      <c r="M2481">
        <v>19.059999999999999</v>
      </c>
      <c r="O2481" s="1">
        <v>40309</v>
      </c>
      <c r="P2481">
        <v>3.5705</v>
      </c>
      <c r="Q2481">
        <v>1.1393</v>
      </c>
      <c r="R2481">
        <v>2.4312</v>
      </c>
      <c r="T2481" t="s">
        <v>223</v>
      </c>
      <c r="U2481">
        <v>1137.1379999999999</v>
      </c>
      <c r="V2481">
        <v>17.233185305995701</v>
      </c>
      <c r="W2481">
        <v>16.429300000000001</v>
      </c>
      <c r="AB2481" s="1">
        <v>40274</v>
      </c>
      <c r="AC2481">
        <v>-2</v>
      </c>
    </row>
    <row r="2482" spans="2:29" x14ac:dyDescent="0.45">
      <c r="B2482" s="1">
        <v>40214</v>
      </c>
      <c r="C2482">
        <v>6.38</v>
      </c>
      <c r="E2482" s="1">
        <v>40290</v>
      </c>
      <c r="F2482">
        <v>96.84</v>
      </c>
      <c r="H2482" t="s">
        <v>307</v>
      </c>
      <c r="I2482">
        <v>3.6044999999999998</v>
      </c>
      <c r="J2482">
        <v>0.89669161365544203</v>
      </c>
      <c r="L2482" s="1">
        <v>40184</v>
      </c>
      <c r="M2482">
        <v>19.16</v>
      </c>
      <c r="O2482" s="1">
        <v>40308</v>
      </c>
      <c r="P2482">
        <v>3.5745</v>
      </c>
      <c r="Q2482">
        <v>1.1417999999999999</v>
      </c>
      <c r="R2482">
        <v>2.4327000000000001</v>
      </c>
      <c r="T2482" t="s">
        <v>222</v>
      </c>
      <c r="U2482">
        <v>1136.5229999999999</v>
      </c>
      <c r="V2482">
        <v>17.2674265952916</v>
      </c>
      <c r="W2482">
        <v>16.073499999999999</v>
      </c>
      <c r="AB2482" s="1">
        <v>40273</v>
      </c>
      <c r="AC2482">
        <v>2.75</v>
      </c>
    </row>
    <row r="2483" spans="2:29" x14ac:dyDescent="0.45">
      <c r="B2483" s="1">
        <v>40213</v>
      </c>
      <c r="C2483">
        <v>6.41</v>
      </c>
      <c r="E2483" s="1">
        <v>40289</v>
      </c>
      <c r="F2483">
        <v>95.8</v>
      </c>
      <c r="H2483" t="s">
        <v>306</v>
      </c>
      <c r="I2483">
        <v>3.698</v>
      </c>
      <c r="J2483">
        <v>0.90834039140988698</v>
      </c>
      <c r="L2483" s="1">
        <v>40183</v>
      </c>
      <c r="M2483">
        <v>19.350000000000001</v>
      </c>
      <c r="O2483" s="1">
        <v>40305</v>
      </c>
      <c r="P2483">
        <v>3.4763000000000002</v>
      </c>
      <c r="Q2483">
        <v>1.175</v>
      </c>
      <c r="R2483">
        <v>2.3012999999999999</v>
      </c>
      <c r="T2483" t="s">
        <v>221</v>
      </c>
      <c r="U2483">
        <v>1132.9849999999999</v>
      </c>
      <c r="V2483">
        <v>17.460040724423902</v>
      </c>
      <c r="W2483">
        <v>16.604199999999999</v>
      </c>
      <c r="AB2483" s="1">
        <v>40270</v>
      </c>
      <c r="AC2483">
        <v>1.5</v>
      </c>
    </row>
    <row r="2484" spans="2:29" x14ac:dyDescent="0.45">
      <c r="B2484" s="1">
        <v>40212</v>
      </c>
      <c r="C2484">
        <v>6.36</v>
      </c>
      <c r="E2484" s="1">
        <v>40288</v>
      </c>
      <c r="F2484">
        <v>93.86</v>
      </c>
      <c r="H2484" t="s">
        <v>305</v>
      </c>
      <c r="I2484">
        <v>3.6589999999999998</v>
      </c>
      <c r="J2484">
        <v>1.1113418016074099</v>
      </c>
      <c r="L2484" s="1">
        <v>40182</v>
      </c>
      <c r="M2484">
        <v>20.04</v>
      </c>
      <c r="O2484" s="1">
        <v>40304</v>
      </c>
      <c r="P2484">
        <v>3.4559000000000002</v>
      </c>
      <c r="Q2484">
        <v>1.1659999999999999</v>
      </c>
      <c r="R2484">
        <v>2.2898999999999998</v>
      </c>
      <c r="T2484" t="s">
        <v>219</v>
      </c>
      <c r="U2484">
        <v>1115.1030000000001</v>
      </c>
      <c r="V2484">
        <v>8.3035562589007998</v>
      </c>
      <c r="W2484">
        <v>17.0322</v>
      </c>
      <c r="AB2484" s="1">
        <v>40269</v>
      </c>
      <c r="AC2484">
        <v>0.31</v>
      </c>
    </row>
    <row r="2485" spans="2:29" x14ac:dyDescent="0.45">
      <c r="B2485" s="1">
        <v>40211</v>
      </c>
      <c r="C2485">
        <v>6.24</v>
      </c>
      <c r="E2485" s="1">
        <v>40287</v>
      </c>
      <c r="F2485">
        <v>93</v>
      </c>
      <c r="H2485" t="s">
        <v>304</v>
      </c>
      <c r="I2485">
        <v>3.7105000000000001</v>
      </c>
      <c r="J2485">
        <v>1.13258433092934</v>
      </c>
      <c r="L2485" s="1">
        <v>40178</v>
      </c>
      <c r="M2485">
        <v>21.68</v>
      </c>
      <c r="O2485" s="1">
        <v>40303</v>
      </c>
      <c r="P2485">
        <v>3.5554999999999999</v>
      </c>
      <c r="Q2485">
        <v>1.1819999999999999</v>
      </c>
      <c r="R2485">
        <v>2.3734999999999999</v>
      </c>
      <c r="T2485" t="s">
        <v>218</v>
      </c>
      <c r="U2485">
        <v>1126.421</v>
      </c>
      <c r="V2485">
        <v>4.5620500325542999</v>
      </c>
      <c r="W2485">
        <v>16.652899999999999</v>
      </c>
      <c r="AB2485" s="1">
        <v>40268</v>
      </c>
      <c r="AC2485">
        <v>-1.63</v>
      </c>
    </row>
    <row r="2486" spans="2:29" x14ac:dyDescent="0.45">
      <c r="B2486" s="1">
        <v>40210</v>
      </c>
      <c r="C2486">
        <v>6.44</v>
      </c>
      <c r="E2486" s="1">
        <v>40284</v>
      </c>
      <c r="F2486">
        <v>94</v>
      </c>
      <c r="H2486" t="s">
        <v>303</v>
      </c>
      <c r="I2486">
        <v>3.7578</v>
      </c>
      <c r="J2486">
        <v>1.2359546310443601</v>
      </c>
      <c r="L2486" s="1">
        <v>40177</v>
      </c>
      <c r="M2486">
        <v>19.96</v>
      </c>
      <c r="O2486" s="1">
        <v>40302</v>
      </c>
      <c r="P2486">
        <v>3.6044999999999998</v>
      </c>
      <c r="Q2486">
        <v>1.2347999999999999</v>
      </c>
      <c r="R2486">
        <v>2.3696999999999999</v>
      </c>
      <c r="T2486" t="s">
        <v>217</v>
      </c>
      <c r="U2486">
        <v>1126.204</v>
      </c>
      <c r="V2486">
        <v>4.4339864510706199</v>
      </c>
      <c r="W2486">
        <v>16.327300000000001</v>
      </c>
      <c r="AB2486" s="1">
        <v>40267</v>
      </c>
      <c r="AC2486">
        <v>-4.96</v>
      </c>
    </row>
    <row r="2487" spans="2:29" x14ac:dyDescent="0.45">
      <c r="B2487" s="1">
        <v>40207</v>
      </c>
      <c r="C2487">
        <v>6.32</v>
      </c>
      <c r="E2487" s="1">
        <v>40283</v>
      </c>
      <c r="F2487">
        <v>95.09</v>
      </c>
      <c r="H2487" t="s">
        <v>302</v>
      </c>
      <c r="I2487">
        <v>3.702</v>
      </c>
      <c r="J2487">
        <v>1.1819145203157999</v>
      </c>
      <c r="L2487" s="1">
        <v>40176</v>
      </c>
      <c r="M2487">
        <v>20.010000000000002</v>
      </c>
      <c r="O2487" s="1">
        <v>40301</v>
      </c>
      <c r="P2487">
        <v>3.698</v>
      </c>
      <c r="Q2487">
        <v>1.246</v>
      </c>
      <c r="R2487">
        <v>2.452</v>
      </c>
      <c r="T2487" t="s">
        <v>216</v>
      </c>
      <c r="U2487">
        <v>1127.777</v>
      </c>
      <c r="V2487">
        <v>2.8255131749043501</v>
      </c>
      <c r="W2487">
        <v>16.592600000000001</v>
      </c>
      <c r="AB2487" s="1">
        <v>40266</v>
      </c>
      <c r="AC2487">
        <v>-4.88</v>
      </c>
    </row>
    <row r="2488" spans="2:29" x14ac:dyDescent="0.45">
      <c r="B2488" s="1">
        <v>40206</v>
      </c>
      <c r="C2488">
        <v>6.45</v>
      </c>
      <c r="E2488" s="1">
        <v>40282</v>
      </c>
      <c r="F2488">
        <v>97.93</v>
      </c>
      <c r="H2488" t="s">
        <v>301</v>
      </c>
      <c r="I2488">
        <v>3.8119999999999998</v>
      </c>
      <c r="J2488">
        <v>0.84569189622068197</v>
      </c>
      <c r="L2488" s="1">
        <v>40175</v>
      </c>
      <c r="M2488">
        <v>19.93</v>
      </c>
      <c r="O2488" s="1">
        <v>40298</v>
      </c>
      <c r="P2488">
        <v>3.6589999999999998</v>
      </c>
      <c r="Q2488">
        <v>1.1978</v>
      </c>
      <c r="R2488">
        <v>2.4611999999999998</v>
      </c>
      <c r="T2488" t="s">
        <v>214</v>
      </c>
      <c r="U2488">
        <v>1126.4760000000001</v>
      </c>
      <c r="V2488">
        <v>5.7788817526373002</v>
      </c>
      <c r="W2488">
        <v>15.8703</v>
      </c>
      <c r="AB2488" s="1">
        <v>40263</v>
      </c>
      <c r="AC2488">
        <v>-5.75</v>
      </c>
    </row>
    <row r="2489" spans="2:29" x14ac:dyDescent="0.45">
      <c r="B2489" s="1">
        <v>40205</v>
      </c>
      <c r="C2489">
        <v>6.38</v>
      </c>
      <c r="E2489" s="1">
        <v>40281</v>
      </c>
      <c r="F2489">
        <v>99.39</v>
      </c>
      <c r="H2489" t="s">
        <v>300</v>
      </c>
      <c r="I2489">
        <v>3.8134999999999999</v>
      </c>
      <c r="J2489">
        <v>0.84292038967706395</v>
      </c>
      <c r="L2489" s="1">
        <v>40171</v>
      </c>
      <c r="M2489">
        <v>19.47</v>
      </c>
      <c r="O2489" s="1">
        <v>40297</v>
      </c>
      <c r="P2489">
        <v>3.7105000000000001</v>
      </c>
      <c r="Q2489">
        <v>1.1839999999999999</v>
      </c>
      <c r="R2489">
        <v>2.5265</v>
      </c>
      <c r="T2489" t="s">
        <v>213</v>
      </c>
      <c r="U2489">
        <v>1120.5920000000001</v>
      </c>
      <c r="V2489">
        <v>5.7843775038324798</v>
      </c>
      <c r="W2489">
        <v>16.0702</v>
      </c>
      <c r="AB2489" s="1">
        <v>40262</v>
      </c>
      <c r="AC2489">
        <v>-7.25</v>
      </c>
    </row>
    <row r="2490" spans="2:29" x14ac:dyDescent="0.45">
      <c r="B2490" s="1">
        <v>40204</v>
      </c>
      <c r="C2490">
        <v>6.41</v>
      </c>
      <c r="E2490" s="1">
        <v>40280</v>
      </c>
      <c r="F2490">
        <v>100.31</v>
      </c>
      <c r="H2490" t="s">
        <v>299</v>
      </c>
      <c r="I2490">
        <v>3.7643</v>
      </c>
      <c r="J2490">
        <v>0.81130298491582897</v>
      </c>
      <c r="L2490" s="1">
        <v>40170</v>
      </c>
      <c r="M2490">
        <v>19.71</v>
      </c>
      <c r="O2490" s="1">
        <v>40296</v>
      </c>
      <c r="P2490">
        <v>3.7578</v>
      </c>
      <c r="Q2490">
        <v>1.1955</v>
      </c>
      <c r="R2490">
        <v>2.5623</v>
      </c>
      <c r="T2490" t="s">
        <v>212</v>
      </c>
      <c r="U2490">
        <v>1118.0239999999999</v>
      </c>
      <c r="V2490">
        <v>15.6026943256603</v>
      </c>
      <c r="W2490">
        <v>16.003</v>
      </c>
      <c r="AB2490" s="1">
        <v>40261</v>
      </c>
      <c r="AC2490">
        <v>-9.3800000000000008</v>
      </c>
    </row>
    <row r="2491" spans="2:29" x14ac:dyDescent="0.45">
      <c r="B2491" s="1">
        <v>40203</v>
      </c>
      <c r="C2491">
        <v>6.58</v>
      </c>
      <c r="E2491" s="1">
        <v>40277</v>
      </c>
      <c r="F2491">
        <v>102.54</v>
      </c>
      <c r="H2491" t="s">
        <v>298</v>
      </c>
      <c r="I2491">
        <v>3.7229999999999999</v>
      </c>
      <c r="J2491">
        <v>0.82734989575148898</v>
      </c>
      <c r="L2491" s="1">
        <v>40169</v>
      </c>
      <c r="M2491">
        <v>19.54</v>
      </c>
      <c r="O2491" s="1">
        <v>40295</v>
      </c>
      <c r="P2491">
        <v>3.702</v>
      </c>
      <c r="Q2491">
        <v>1.1915</v>
      </c>
      <c r="R2491">
        <v>2.5105</v>
      </c>
      <c r="T2491" t="s">
        <v>211</v>
      </c>
      <c r="U2491">
        <v>1114.046</v>
      </c>
      <c r="V2491">
        <v>15.5124094657269</v>
      </c>
      <c r="W2491">
        <v>16.823</v>
      </c>
      <c r="AB2491" s="1">
        <v>40260</v>
      </c>
      <c r="AC2491">
        <v>-2.25</v>
      </c>
    </row>
    <row r="2492" spans="2:29" x14ac:dyDescent="0.45">
      <c r="B2492" s="1">
        <v>40200</v>
      </c>
      <c r="C2492">
        <v>6.6</v>
      </c>
      <c r="E2492" s="1">
        <v>40276</v>
      </c>
      <c r="F2492">
        <v>102.77</v>
      </c>
      <c r="H2492" t="s">
        <v>297</v>
      </c>
      <c r="I2492">
        <v>3.7883</v>
      </c>
      <c r="J2492">
        <v>0.67704198540415494</v>
      </c>
      <c r="L2492" s="1">
        <v>40168</v>
      </c>
      <c r="M2492">
        <v>20.49</v>
      </c>
      <c r="O2492" s="1">
        <v>40294</v>
      </c>
      <c r="P2492">
        <v>3.8119999999999998</v>
      </c>
      <c r="Q2492">
        <v>1.2549999999999999</v>
      </c>
      <c r="R2492">
        <v>2.5569999999999999</v>
      </c>
      <c r="T2492" t="s">
        <v>210</v>
      </c>
      <c r="U2492">
        <v>1102.4659999999999</v>
      </c>
      <c r="V2492">
        <v>12.471021276252801</v>
      </c>
      <c r="W2492">
        <v>18.311699999999998</v>
      </c>
      <c r="AB2492" s="1">
        <v>40259</v>
      </c>
      <c r="AC2492">
        <v>3</v>
      </c>
    </row>
    <row r="2493" spans="2:29" x14ac:dyDescent="0.45">
      <c r="B2493" s="1">
        <v>40199</v>
      </c>
      <c r="C2493">
        <v>6.49</v>
      </c>
      <c r="E2493" s="1">
        <v>40275</v>
      </c>
      <c r="F2493">
        <v>103.91</v>
      </c>
      <c r="H2493" t="s">
        <v>296</v>
      </c>
      <c r="I2493">
        <v>3.7850000000000001</v>
      </c>
      <c r="J2493">
        <v>0.847227832404013</v>
      </c>
      <c r="L2493" s="1">
        <v>40165</v>
      </c>
      <c r="M2493">
        <v>21.68</v>
      </c>
      <c r="O2493" s="1">
        <v>40291</v>
      </c>
      <c r="P2493">
        <v>3.8134999999999999</v>
      </c>
      <c r="Q2493">
        <v>1.2515000000000001</v>
      </c>
      <c r="R2493">
        <v>2.5619999999999998</v>
      </c>
      <c r="T2493" t="s">
        <v>209</v>
      </c>
      <c r="U2493">
        <v>1096.0830000000001</v>
      </c>
      <c r="V2493">
        <v>13.1491514931183</v>
      </c>
      <c r="W2493">
        <v>18.661300000000001</v>
      </c>
      <c r="AB2493" s="1">
        <v>40256</v>
      </c>
      <c r="AC2493">
        <v>4.25</v>
      </c>
    </row>
    <row r="2494" spans="2:29" x14ac:dyDescent="0.45">
      <c r="B2494" s="1">
        <v>40198</v>
      </c>
      <c r="C2494">
        <v>6.6</v>
      </c>
      <c r="E2494" s="1">
        <v>40274</v>
      </c>
      <c r="F2494">
        <v>101.91</v>
      </c>
      <c r="H2494" t="s">
        <v>295</v>
      </c>
      <c r="I2494">
        <v>3.7435</v>
      </c>
      <c r="J2494">
        <v>0.77733921167017195</v>
      </c>
      <c r="L2494" s="1">
        <v>40164</v>
      </c>
      <c r="M2494">
        <v>22.51</v>
      </c>
      <c r="O2494" s="1">
        <v>40290</v>
      </c>
      <c r="P2494">
        <v>3.7643</v>
      </c>
      <c r="Q2494">
        <v>1.204</v>
      </c>
      <c r="R2494">
        <v>2.5602999999999998</v>
      </c>
      <c r="T2494" t="s">
        <v>208</v>
      </c>
      <c r="U2494">
        <v>1109.1790000000001</v>
      </c>
      <c r="V2494">
        <v>8.5526662881758408</v>
      </c>
      <c r="W2494">
        <v>17.762699999999999</v>
      </c>
      <c r="AB2494" s="1">
        <v>40255</v>
      </c>
      <c r="AC2494">
        <v>3.75</v>
      </c>
    </row>
    <row r="2495" spans="2:29" x14ac:dyDescent="0.45">
      <c r="B2495" s="1">
        <v>40197</v>
      </c>
      <c r="C2495">
        <v>6.54</v>
      </c>
      <c r="E2495" s="1">
        <v>40273</v>
      </c>
      <c r="F2495">
        <v>104.5</v>
      </c>
      <c r="H2495" t="s">
        <v>294</v>
      </c>
      <c r="I2495">
        <v>3.8025000000000002</v>
      </c>
      <c r="J2495">
        <v>0.80776620998900595</v>
      </c>
      <c r="L2495" s="1">
        <v>40163</v>
      </c>
      <c r="M2495">
        <v>20.54</v>
      </c>
      <c r="O2495" s="1">
        <v>40289</v>
      </c>
      <c r="P2495">
        <v>3.7229999999999999</v>
      </c>
      <c r="Q2495">
        <v>1.1548</v>
      </c>
      <c r="R2495">
        <v>2.5682</v>
      </c>
      <c r="T2495" t="s">
        <v>207</v>
      </c>
      <c r="U2495">
        <v>1107.9269999999999</v>
      </c>
      <c r="V2495">
        <v>9.1712613696586391</v>
      </c>
      <c r="W2495">
        <v>18.242599999999999</v>
      </c>
      <c r="AB2495" s="1">
        <v>40254</v>
      </c>
      <c r="AC2495">
        <v>3.5</v>
      </c>
    </row>
    <row r="2496" spans="2:29" x14ac:dyDescent="0.45">
      <c r="B2496" s="1">
        <v>40193</v>
      </c>
      <c r="C2496">
        <v>6.47</v>
      </c>
      <c r="E2496" s="1">
        <v>40270</v>
      </c>
      <c r="F2496">
        <v>104</v>
      </c>
      <c r="H2496" t="s">
        <v>293</v>
      </c>
      <c r="I2496">
        <v>3.8210000000000002</v>
      </c>
      <c r="J2496">
        <v>0.81290323327359704</v>
      </c>
      <c r="L2496" s="1">
        <v>40162</v>
      </c>
      <c r="M2496">
        <v>21.49</v>
      </c>
      <c r="O2496" s="1">
        <v>40288</v>
      </c>
      <c r="P2496">
        <v>3.7883</v>
      </c>
      <c r="Q2496">
        <v>1.1619999999999999</v>
      </c>
      <c r="R2496">
        <v>2.6263000000000001</v>
      </c>
      <c r="T2496" t="s">
        <v>206</v>
      </c>
      <c r="U2496">
        <v>1114.114</v>
      </c>
      <c r="V2496">
        <v>2.6285686851871199</v>
      </c>
      <c r="W2496">
        <v>17.8996</v>
      </c>
      <c r="AB2496" s="1">
        <v>40253</v>
      </c>
      <c r="AC2496">
        <v>4.38</v>
      </c>
    </row>
    <row r="2497" spans="2:29" x14ac:dyDescent="0.45">
      <c r="B2497" s="1">
        <v>40192</v>
      </c>
      <c r="C2497">
        <v>6.41</v>
      </c>
      <c r="E2497" s="1">
        <v>40269</v>
      </c>
      <c r="F2497">
        <v>102</v>
      </c>
      <c r="H2497" t="s">
        <v>292</v>
      </c>
      <c r="I2497">
        <v>3.7679999999999998</v>
      </c>
      <c r="J2497">
        <v>0.73035037253818402</v>
      </c>
      <c r="L2497" s="1">
        <v>40161</v>
      </c>
      <c r="M2497">
        <v>21.15</v>
      </c>
      <c r="O2497" s="1">
        <v>40287</v>
      </c>
      <c r="P2497">
        <v>3.7850000000000001</v>
      </c>
      <c r="Q2497">
        <v>1.1359999999999999</v>
      </c>
      <c r="R2497">
        <v>2.649</v>
      </c>
      <c r="T2497" t="s">
        <v>205</v>
      </c>
      <c r="U2497">
        <v>1106.4110000000001</v>
      </c>
      <c r="V2497">
        <v>11.960866328650001</v>
      </c>
      <c r="W2497">
        <v>18.374099999999999</v>
      </c>
      <c r="AB2497" s="1">
        <v>40252</v>
      </c>
      <c r="AC2497">
        <v>3.75</v>
      </c>
    </row>
    <row r="2498" spans="2:29" x14ac:dyDescent="0.45">
      <c r="B2498" s="1">
        <v>40191</v>
      </c>
      <c r="C2498">
        <v>6.71</v>
      </c>
      <c r="E2498" s="1">
        <v>40268</v>
      </c>
      <c r="F2498">
        <v>98.04</v>
      </c>
      <c r="H2498" t="s">
        <v>291</v>
      </c>
      <c r="I2498">
        <v>3.8029999999999999</v>
      </c>
      <c r="J2498">
        <v>1.0359086188784501</v>
      </c>
      <c r="L2498" s="1">
        <v>40158</v>
      </c>
      <c r="M2498">
        <v>21.59</v>
      </c>
      <c r="O2498" s="1">
        <v>40284</v>
      </c>
      <c r="P2498">
        <v>3.7435</v>
      </c>
      <c r="Q2498">
        <v>1.105</v>
      </c>
      <c r="R2498">
        <v>2.6385000000000001</v>
      </c>
      <c r="T2498" t="s">
        <v>204</v>
      </c>
      <c r="U2498">
        <v>1102.3520000000001</v>
      </c>
      <c r="V2498">
        <v>11.6643816673676</v>
      </c>
      <c r="W2498">
        <v>19.200199999999999</v>
      </c>
      <c r="AB2498" s="1">
        <v>40249</v>
      </c>
      <c r="AC2498">
        <v>4.75</v>
      </c>
    </row>
    <row r="2499" spans="2:29" x14ac:dyDescent="0.45">
      <c r="B2499" s="1">
        <v>40190</v>
      </c>
      <c r="C2499">
        <v>6.6</v>
      </c>
      <c r="E2499" s="1">
        <v>40267</v>
      </c>
      <c r="F2499">
        <v>99.17</v>
      </c>
      <c r="H2499" t="s">
        <v>290</v>
      </c>
      <c r="I2499">
        <v>3.8679999999999999</v>
      </c>
      <c r="J2499">
        <v>1.10562482334651</v>
      </c>
      <c r="L2499" s="1">
        <v>40157</v>
      </c>
      <c r="M2499">
        <v>22.32</v>
      </c>
      <c r="O2499" s="1">
        <v>40283</v>
      </c>
      <c r="P2499">
        <v>3.8025000000000002</v>
      </c>
      <c r="Q2499">
        <v>1.1619999999999999</v>
      </c>
      <c r="R2499">
        <v>2.6404999999999998</v>
      </c>
      <c r="T2499" t="s">
        <v>203</v>
      </c>
      <c r="U2499">
        <v>1095.9490000000001</v>
      </c>
      <c r="V2499">
        <v>11.500170219239701</v>
      </c>
      <c r="W2499">
        <v>19.903199999999998</v>
      </c>
      <c r="AB2499" s="1">
        <v>40248</v>
      </c>
      <c r="AC2499">
        <v>3.75</v>
      </c>
    </row>
    <row r="2500" spans="2:29" x14ac:dyDescent="0.45">
      <c r="B2500" s="1">
        <v>40189</v>
      </c>
      <c r="C2500">
        <v>6.64</v>
      </c>
      <c r="E2500" s="1">
        <v>40266</v>
      </c>
      <c r="F2500">
        <v>101.6</v>
      </c>
      <c r="H2500" t="s">
        <v>289</v>
      </c>
      <c r="I2500">
        <v>3.8719999999999999</v>
      </c>
      <c r="J2500">
        <v>1.4019753920807501</v>
      </c>
      <c r="L2500" s="1">
        <v>40156</v>
      </c>
      <c r="M2500">
        <v>22.66</v>
      </c>
      <c r="O2500" s="1">
        <v>40282</v>
      </c>
      <c r="P2500">
        <v>3.8210000000000002</v>
      </c>
      <c r="Q2500">
        <v>1.1902999999999999</v>
      </c>
      <c r="R2500">
        <v>2.6307</v>
      </c>
      <c r="T2500" t="s">
        <v>202</v>
      </c>
      <c r="U2500">
        <v>1091.94</v>
      </c>
      <c r="V2500">
        <v>11.4696942617612</v>
      </c>
      <c r="W2500">
        <v>20.156300000000002</v>
      </c>
      <c r="AB2500" s="1">
        <v>40247</v>
      </c>
      <c r="AC2500">
        <v>2.75</v>
      </c>
    </row>
    <row r="2501" spans="2:29" x14ac:dyDescent="0.45">
      <c r="B2501" s="1">
        <v>40186</v>
      </c>
      <c r="C2501">
        <v>6.76</v>
      </c>
      <c r="E2501" s="1">
        <v>40263</v>
      </c>
      <c r="F2501">
        <v>100</v>
      </c>
      <c r="H2501" t="s">
        <v>288</v>
      </c>
      <c r="I2501">
        <v>3.831</v>
      </c>
      <c r="J2501">
        <v>1.58899082753803</v>
      </c>
      <c r="L2501" s="1">
        <v>40155</v>
      </c>
      <c r="M2501">
        <v>23.69</v>
      </c>
      <c r="O2501" s="1">
        <v>40281</v>
      </c>
      <c r="P2501">
        <v>3.7679999999999998</v>
      </c>
      <c r="Q2501">
        <v>1.1919999999999999</v>
      </c>
      <c r="R2501">
        <v>2.5760000000000001</v>
      </c>
      <c r="T2501" t="s">
        <v>201</v>
      </c>
      <c r="U2501">
        <v>1103.2529999999999</v>
      </c>
      <c r="V2501">
        <v>9.3546422820291006</v>
      </c>
      <c r="W2501">
        <v>19.211400000000001</v>
      </c>
      <c r="AB2501" s="1">
        <v>40246</v>
      </c>
      <c r="AC2501">
        <v>3.75</v>
      </c>
    </row>
    <row r="2502" spans="2:29" x14ac:dyDescent="0.45">
      <c r="B2502" s="1">
        <v>40185</v>
      </c>
      <c r="C2502">
        <v>6.94</v>
      </c>
      <c r="E2502" s="1">
        <v>40262</v>
      </c>
      <c r="F2502">
        <v>102</v>
      </c>
      <c r="H2502" t="s">
        <v>287</v>
      </c>
      <c r="I2502">
        <v>3.9350000000000001</v>
      </c>
      <c r="J2502">
        <v>1.25498151380807</v>
      </c>
      <c r="L2502" s="1">
        <v>40154</v>
      </c>
      <c r="M2502">
        <v>22.1</v>
      </c>
      <c r="O2502" s="1">
        <v>40280</v>
      </c>
      <c r="P2502">
        <v>3.8029999999999999</v>
      </c>
      <c r="Q2502">
        <v>1.18</v>
      </c>
      <c r="R2502">
        <v>2.6230000000000002</v>
      </c>
      <c r="T2502" t="s">
        <v>200</v>
      </c>
      <c r="U2502">
        <v>1105.9760000000001</v>
      </c>
      <c r="V2502">
        <v>13.913868520970601</v>
      </c>
      <c r="W2502">
        <v>18.759699999999999</v>
      </c>
      <c r="AB2502" s="1">
        <v>40245</v>
      </c>
      <c r="AC2502">
        <v>5</v>
      </c>
    </row>
    <row r="2503" spans="2:29" x14ac:dyDescent="0.45">
      <c r="B2503" s="1">
        <v>40184</v>
      </c>
      <c r="C2503">
        <v>6.88</v>
      </c>
      <c r="E2503" s="1">
        <v>40261</v>
      </c>
      <c r="F2503">
        <v>105</v>
      </c>
      <c r="H2503" t="s">
        <v>286</v>
      </c>
      <c r="I2503">
        <v>4.0214999999999996</v>
      </c>
      <c r="J2503">
        <v>0.51586249782927995</v>
      </c>
      <c r="L2503" s="1">
        <v>40151</v>
      </c>
      <c r="M2503">
        <v>21.25</v>
      </c>
      <c r="O2503" s="1">
        <v>40277</v>
      </c>
      <c r="P2503">
        <v>3.8679999999999999</v>
      </c>
      <c r="Q2503">
        <v>1.2073</v>
      </c>
      <c r="R2503">
        <v>2.6606999999999998</v>
      </c>
      <c r="T2503" t="s">
        <v>199</v>
      </c>
      <c r="U2503">
        <v>1099.922</v>
      </c>
      <c r="V2503">
        <v>13.6459192759838</v>
      </c>
      <c r="W2503">
        <v>18.671199999999999</v>
      </c>
      <c r="AB2503" s="1">
        <v>40242</v>
      </c>
      <c r="AC2503">
        <v>4.5</v>
      </c>
    </row>
    <row r="2504" spans="2:29" x14ac:dyDescent="0.45">
      <c r="B2504" s="1">
        <v>40183</v>
      </c>
      <c r="C2504">
        <v>6.85</v>
      </c>
      <c r="E2504" s="1">
        <v>40260</v>
      </c>
      <c r="F2504">
        <v>97.8</v>
      </c>
      <c r="H2504" t="s">
        <v>285</v>
      </c>
      <c r="I2504">
        <v>3.9550000000000001</v>
      </c>
      <c r="J2504">
        <v>0.65749083643804496</v>
      </c>
      <c r="L2504" s="1">
        <v>40150</v>
      </c>
      <c r="M2504">
        <v>22.46</v>
      </c>
      <c r="O2504" s="1">
        <v>40276</v>
      </c>
      <c r="P2504">
        <v>3.8719999999999999</v>
      </c>
      <c r="Q2504">
        <v>1.2062999999999999</v>
      </c>
      <c r="R2504">
        <v>2.6657000000000002</v>
      </c>
      <c r="T2504" t="s">
        <v>198</v>
      </c>
      <c r="U2504">
        <v>1109.2349999999999</v>
      </c>
      <c r="V2504">
        <v>19.974037209213702</v>
      </c>
      <c r="W2504">
        <v>18.241099999999999</v>
      </c>
      <c r="AB2504" s="1">
        <v>40241</v>
      </c>
      <c r="AC2504">
        <v>3</v>
      </c>
    </row>
    <row r="2505" spans="2:29" x14ac:dyDescent="0.45">
      <c r="B2505" s="1">
        <v>40182</v>
      </c>
      <c r="C2505">
        <v>7.04</v>
      </c>
      <c r="E2505" s="1">
        <v>40259</v>
      </c>
      <c r="F2505">
        <v>96.3</v>
      </c>
      <c r="H2505" t="s">
        <v>284</v>
      </c>
      <c r="I2505">
        <v>3.8723000000000001</v>
      </c>
      <c r="J2505">
        <v>0.40996243730371301</v>
      </c>
      <c r="L2505" s="1">
        <v>40149</v>
      </c>
      <c r="M2505">
        <v>21.12</v>
      </c>
      <c r="O2505" s="1">
        <v>40275</v>
      </c>
      <c r="P2505">
        <v>3.831</v>
      </c>
      <c r="Q2505">
        <v>1.1910000000000001</v>
      </c>
      <c r="R2505">
        <v>2.64</v>
      </c>
      <c r="T2505" t="s">
        <v>197</v>
      </c>
      <c r="U2505">
        <v>1108.8630000000001</v>
      </c>
      <c r="V2505">
        <v>20.368320535999899</v>
      </c>
      <c r="W2505">
        <v>18.676100000000002</v>
      </c>
      <c r="AB2505" s="1">
        <v>40240</v>
      </c>
      <c r="AC2505">
        <v>4</v>
      </c>
    </row>
    <row r="2506" spans="2:29" x14ac:dyDescent="0.45">
      <c r="B2506" s="1">
        <v>40178</v>
      </c>
      <c r="C2506">
        <v>6.9</v>
      </c>
      <c r="E2506" s="1">
        <v>40256</v>
      </c>
      <c r="F2506">
        <v>96.3</v>
      </c>
      <c r="H2506" t="s">
        <v>283</v>
      </c>
      <c r="I2506">
        <v>3.82</v>
      </c>
      <c r="J2506">
        <v>0.34934548324926901</v>
      </c>
      <c r="L2506" s="1">
        <v>40148</v>
      </c>
      <c r="M2506">
        <v>21.92</v>
      </c>
      <c r="O2506" s="1">
        <v>40274</v>
      </c>
      <c r="P2506">
        <v>3.9350000000000001</v>
      </c>
      <c r="Q2506">
        <v>1.2785</v>
      </c>
      <c r="R2506">
        <v>2.6564999999999999</v>
      </c>
      <c r="T2506" t="s">
        <v>196</v>
      </c>
      <c r="U2506">
        <v>1095.6300000000001</v>
      </c>
      <c r="V2506">
        <v>16.488990024677399</v>
      </c>
      <c r="W2506">
        <v>20.6692</v>
      </c>
      <c r="AB2506" s="1">
        <v>40239</v>
      </c>
      <c r="AC2506">
        <v>6.5</v>
      </c>
    </row>
    <row r="2507" spans="2:29" x14ac:dyDescent="0.45">
      <c r="B2507" s="1">
        <v>40177</v>
      </c>
      <c r="C2507">
        <v>6.96</v>
      </c>
      <c r="E2507" s="1">
        <v>40255</v>
      </c>
      <c r="F2507">
        <v>93.3</v>
      </c>
      <c r="H2507" t="s">
        <v>282</v>
      </c>
      <c r="I2507">
        <v>3.8117999999999999</v>
      </c>
      <c r="J2507">
        <v>0.52414576534903901</v>
      </c>
      <c r="L2507" s="1">
        <v>40147</v>
      </c>
      <c r="M2507">
        <v>24.51</v>
      </c>
      <c r="O2507" s="1">
        <v>40273</v>
      </c>
      <c r="P2507">
        <v>4.0214999999999996</v>
      </c>
      <c r="Q2507">
        <v>1.33</v>
      </c>
      <c r="R2507">
        <v>2.6915</v>
      </c>
      <c r="T2507" t="s">
        <v>195</v>
      </c>
      <c r="U2507">
        <v>1091.491</v>
      </c>
      <c r="V2507">
        <v>20.933628756349201</v>
      </c>
      <c r="W2507">
        <v>20.929300000000001</v>
      </c>
      <c r="AB2507" s="1">
        <v>40238</v>
      </c>
      <c r="AC2507">
        <v>7.75</v>
      </c>
    </row>
    <row r="2508" spans="2:29" x14ac:dyDescent="0.45">
      <c r="B2508" s="1">
        <v>40176</v>
      </c>
      <c r="C2508">
        <v>7.23</v>
      </c>
      <c r="E2508" s="1">
        <v>40254</v>
      </c>
      <c r="F2508">
        <v>89.52</v>
      </c>
      <c r="H2508" t="s">
        <v>281</v>
      </c>
      <c r="I2508">
        <v>3.8180000000000001</v>
      </c>
      <c r="J2508">
        <v>0.81188763590371904</v>
      </c>
      <c r="L2508" s="1">
        <v>40144</v>
      </c>
      <c r="M2508">
        <v>24.74</v>
      </c>
      <c r="O2508" s="1">
        <v>40270</v>
      </c>
      <c r="P2508">
        <v>3.9550000000000001</v>
      </c>
      <c r="Q2508">
        <v>1.2689999999999999</v>
      </c>
      <c r="R2508">
        <v>2.6859999999999999</v>
      </c>
      <c r="T2508" t="s">
        <v>193</v>
      </c>
      <c r="U2508">
        <v>1110.6300000000001</v>
      </c>
      <c r="V2508">
        <v>11.8835464892903</v>
      </c>
      <c r="W2508">
        <v>17.250599999999999</v>
      </c>
      <c r="AB2508" s="1">
        <v>40235</v>
      </c>
      <c r="AC2508">
        <v>8.5</v>
      </c>
    </row>
    <row r="2509" spans="2:29" x14ac:dyDescent="0.45">
      <c r="B2509" s="1">
        <v>40175</v>
      </c>
      <c r="C2509">
        <v>7.43</v>
      </c>
      <c r="E2509" s="1">
        <v>40253</v>
      </c>
      <c r="F2509">
        <v>90.56</v>
      </c>
      <c r="H2509" t="s">
        <v>280</v>
      </c>
      <c r="I2509">
        <v>3.7894999999999999</v>
      </c>
      <c r="J2509">
        <v>0.97413283659536198</v>
      </c>
      <c r="L2509" s="1">
        <v>40142</v>
      </c>
      <c r="M2509">
        <v>20.48</v>
      </c>
      <c r="O2509" s="1">
        <v>40269</v>
      </c>
      <c r="P2509">
        <v>3.8723000000000001</v>
      </c>
      <c r="Q2509">
        <v>1.2193000000000001</v>
      </c>
      <c r="R2509">
        <v>2.653</v>
      </c>
      <c r="T2509" t="s">
        <v>192</v>
      </c>
      <c r="U2509">
        <v>1105.653</v>
      </c>
      <c r="V2509">
        <v>17.9766015852694</v>
      </c>
      <c r="W2509">
        <v>17.135100000000001</v>
      </c>
      <c r="AB2509" s="1">
        <v>40234</v>
      </c>
      <c r="AC2509">
        <v>7.75</v>
      </c>
    </row>
    <row r="2510" spans="2:29" x14ac:dyDescent="0.45">
      <c r="B2510" s="1">
        <v>40172</v>
      </c>
      <c r="C2510">
        <v>6.96</v>
      </c>
      <c r="E2510" s="1">
        <v>40252</v>
      </c>
      <c r="F2510">
        <v>91.24</v>
      </c>
      <c r="H2510" t="s">
        <v>279</v>
      </c>
      <c r="I2510">
        <v>3.8119999999999998</v>
      </c>
      <c r="J2510">
        <v>1.08164244708375</v>
      </c>
      <c r="L2510" s="1">
        <v>40141</v>
      </c>
      <c r="M2510">
        <v>20.47</v>
      </c>
      <c r="O2510" s="1">
        <v>40268</v>
      </c>
      <c r="P2510">
        <v>3.82</v>
      </c>
      <c r="Q2510">
        <v>1.1922999999999999</v>
      </c>
      <c r="R2510">
        <v>2.6276999999999999</v>
      </c>
      <c r="T2510" t="s">
        <v>191</v>
      </c>
      <c r="U2510">
        <v>1106.242</v>
      </c>
      <c r="V2510">
        <v>17.977899834044901</v>
      </c>
      <c r="W2510">
        <v>17.5914</v>
      </c>
      <c r="AB2510" s="1">
        <v>40233</v>
      </c>
      <c r="AC2510">
        <v>8.75</v>
      </c>
    </row>
    <row r="2511" spans="2:29" x14ac:dyDescent="0.45">
      <c r="B2511" s="1">
        <v>40171</v>
      </c>
      <c r="C2511">
        <v>6.9</v>
      </c>
      <c r="E2511" s="1">
        <v>40249</v>
      </c>
      <c r="F2511">
        <v>92.43</v>
      </c>
      <c r="H2511" t="s">
        <v>278</v>
      </c>
      <c r="I2511">
        <v>3.7629000000000001</v>
      </c>
      <c r="J2511">
        <v>1.0365704912514799</v>
      </c>
      <c r="L2511" s="1">
        <v>40140</v>
      </c>
      <c r="M2511">
        <v>21.16</v>
      </c>
      <c r="O2511" s="1">
        <v>40267</v>
      </c>
      <c r="P2511">
        <v>3.8117999999999999</v>
      </c>
      <c r="Q2511">
        <v>1.2190000000000001</v>
      </c>
      <c r="R2511">
        <v>2.5928</v>
      </c>
      <c r="T2511" t="s">
        <v>190</v>
      </c>
      <c r="U2511">
        <v>1091.377</v>
      </c>
      <c r="V2511">
        <v>10.5244703210816</v>
      </c>
      <c r="W2511">
        <v>18.521999999999998</v>
      </c>
      <c r="AB2511" s="1">
        <v>40232</v>
      </c>
      <c r="AC2511">
        <v>9.5</v>
      </c>
    </row>
    <row r="2512" spans="2:29" x14ac:dyDescent="0.45">
      <c r="B2512" s="1">
        <v>40170</v>
      </c>
      <c r="C2512">
        <v>6.77</v>
      </c>
      <c r="E2512" s="1">
        <v>40248</v>
      </c>
      <c r="F2512">
        <v>91.39</v>
      </c>
      <c r="H2512" t="s">
        <v>277</v>
      </c>
      <c r="I2512">
        <v>3.6638000000000002</v>
      </c>
      <c r="J2512">
        <v>0.654183040134792</v>
      </c>
      <c r="L2512" s="1">
        <v>40137</v>
      </c>
      <c r="M2512">
        <v>22.19</v>
      </c>
      <c r="O2512" s="1">
        <v>40266</v>
      </c>
      <c r="P2512">
        <v>3.8180000000000001</v>
      </c>
      <c r="Q2512">
        <v>1.1955</v>
      </c>
      <c r="R2512">
        <v>2.6225000000000001</v>
      </c>
      <c r="T2512" t="s">
        <v>189</v>
      </c>
      <c r="U2512">
        <v>1094.896</v>
      </c>
      <c r="V2512">
        <v>18.375789122601901</v>
      </c>
      <c r="W2512">
        <v>19.717400000000001</v>
      </c>
      <c r="AB2512" s="1">
        <v>40231</v>
      </c>
      <c r="AC2512">
        <v>9.5</v>
      </c>
    </row>
    <row r="2513" spans="2:29" x14ac:dyDescent="0.45">
      <c r="B2513" s="1">
        <v>40169</v>
      </c>
      <c r="C2513">
        <v>6.89</v>
      </c>
      <c r="E2513" s="1">
        <v>40247</v>
      </c>
      <c r="F2513">
        <v>91.26</v>
      </c>
      <c r="H2513" t="s">
        <v>276</v>
      </c>
      <c r="I2513">
        <v>3.69</v>
      </c>
      <c r="J2513">
        <v>0.64156983252020205</v>
      </c>
      <c r="L2513" s="1">
        <v>40136</v>
      </c>
      <c r="M2513">
        <v>22.63</v>
      </c>
      <c r="O2513" s="1">
        <v>40263</v>
      </c>
      <c r="P2513">
        <v>3.7894999999999999</v>
      </c>
      <c r="Q2513">
        <v>1.19</v>
      </c>
      <c r="R2513">
        <v>2.5994999999999999</v>
      </c>
      <c r="T2513" t="s">
        <v>188</v>
      </c>
      <c r="U2513">
        <v>1109.796</v>
      </c>
      <c r="V2513">
        <v>10.80408340732</v>
      </c>
      <c r="W2513">
        <v>19.277100000000001</v>
      </c>
      <c r="AB2513" s="1">
        <v>40228</v>
      </c>
      <c r="AC2513">
        <v>10.5</v>
      </c>
    </row>
    <row r="2514" spans="2:29" x14ac:dyDescent="0.45">
      <c r="B2514" s="1">
        <v>40168</v>
      </c>
      <c r="C2514">
        <v>6.23</v>
      </c>
      <c r="E2514" s="1">
        <v>40246</v>
      </c>
      <c r="F2514">
        <v>91.6</v>
      </c>
      <c r="H2514" t="s">
        <v>275</v>
      </c>
      <c r="I2514">
        <v>3.7353000000000001</v>
      </c>
      <c r="J2514">
        <v>0.61061903016528996</v>
      </c>
      <c r="L2514" s="1">
        <v>40135</v>
      </c>
      <c r="M2514">
        <v>21.63</v>
      </c>
      <c r="O2514" s="1">
        <v>40262</v>
      </c>
      <c r="P2514">
        <v>3.8119999999999998</v>
      </c>
      <c r="Q2514">
        <v>1.208</v>
      </c>
      <c r="R2514">
        <v>2.6040000000000001</v>
      </c>
      <c r="T2514" t="s">
        <v>187</v>
      </c>
      <c r="U2514">
        <v>1110.317</v>
      </c>
      <c r="V2514">
        <v>16.592285144575001</v>
      </c>
      <c r="W2514">
        <v>19.529599999999999</v>
      </c>
      <c r="AB2514" s="1">
        <v>40227</v>
      </c>
      <c r="AC2514">
        <v>10.75</v>
      </c>
    </row>
    <row r="2515" spans="2:29" x14ac:dyDescent="0.45">
      <c r="B2515" s="1">
        <v>40165</v>
      </c>
      <c r="C2515">
        <v>5.95</v>
      </c>
      <c r="E2515" s="1">
        <v>40245</v>
      </c>
      <c r="F2515">
        <v>92.5</v>
      </c>
      <c r="H2515" t="s">
        <v>274</v>
      </c>
      <c r="I2515">
        <v>3.7149999999999999</v>
      </c>
      <c r="J2515">
        <v>0.574743421014977</v>
      </c>
      <c r="L2515" s="1">
        <v>40134</v>
      </c>
      <c r="M2515">
        <v>22.41</v>
      </c>
      <c r="O2515" s="1">
        <v>40261</v>
      </c>
      <c r="P2515">
        <v>3.7629000000000001</v>
      </c>
      <c r="Q2515">
        <v>1.208</v>
      </c>
      <c r="R2515">
        <v>2.5548999999999999</v>
      </c>
      <c r="T2515" t="s">
        <v>186</v>
      </c>
      <c r="U2515">
        <v>1109.299</v>
      </c>
      <c r="V2515">
        <v>16.545103784308001</v>
      </c>
      <c r="W2515">
        <v>20.229399999999998</v>
      </c>
      <c r="AB2515" s="1">
        <v>40226</v>
      </c>
      <c r="AC2515">
        <v>9.75</v>
      </c>
    </row>
    <row r="2516" spans="2:29" x14ac:dyDescent="0.45">
      <c r="B2516" s="1">
        <v>40164</v>
      </c>
      <c r="C2516">
        <v>5.97</v>
      </c>
      <c r="E2516" s="1">
        <v>40242</v>
      </c>
      <c r="F2516">
        <v>92.7</v>
      </c>
      <c r="H2516" t="s">
        <v>273</v>
      </c>
      <c r="I2516">
        <v>3.6724999999999999</v>
      </c>
      <c r="J2516">
        <v>0.187176387399689</v>
      </c>
      <c r="L2516" s="1">
        <v>40133</v>
      </c>
      <c r="M2516">
        <v>22.89</v>
      </c>
      <c r="O2516" s="1">
        <v>40260</v>
      </c>
      <c r="P2516">
        <v>3.6638000000000002</v>
      </c>
      <c r="Q2516">
        <v>1.1485000000000001</v>
      </c>
      <c r="R2516">
        <v>2.5152999999999999</v>
      </c>
      <c r="T2516" t="s">
        <v>185</v>
      </c>
      <c r="U2516">
        <v>1093.481</v>
      </c>
      <c r="V2516">
        <v>11.9304950143529</v>
      </c>
      <c r="W2516">
        <v>20.514099999999999</v>
      </c>
      <c r="AB2516" s="1">
        <v>40225</v>
      </c>
      <c r="AC2516">
        <v>9.75</v>
      </c>
    </row>
    <row r="2517" spans="2:29" x14ac:dyDescent="0.45">
      <c r="B2517" s="1">
        <v>40163</v>
      </c>
      <c r="C2517">
        <v>5.98</v>
      </c>
      <c r="E2517" s="1">
        <v>40241</v>
      </c>
      <c r="F2517">
        <v>92.31</v>
      </c>
      <c r="H2517" t="s">
        <v>272</v>
      </c>
      <c r="I2517">
        <v>3.6945000000000001</v>
      </c>
      <c r="J2517">
        <v>0.36336849982719099</v>
      </c>
      <c r="L2517" s="1">
        <v>40130</v>
      </c>
      <c r="M2517">
        <v>23.36</v>
      </c>
      <c r="O2517" s="1">
        <v>40259</v>
      </c>
      <c r="P2517">
        <v>3.69</v>
      </c>
      <c r="Q2517">
        <v>1.1619999999999999</v>
      </c>
      <c r="R2517">
        <v>2.528</v>
      </c>
      <c r="T2517" t="s">
        <v>184</v>
      </c>
      <c r="U2517">
        <v>1087.2370000000001</v>
      </c>
      <c r="V2517">
        <v>21.754014558637198</v>
      </c>
      <c r="W2517">
        <v>21.215599999999998</v>
      </c>
      <c r="AB2517" s="1">
        <v>40224</v>
      </c>
      <c r="AC2517">
        <v>9.75</v>
      </c>
    </row>
    <row r="2518" spans="2:29" x14ac:dyDescent="0.45">
      <c r="B2518" s="1">
        <v>40162</v>
      </c>
      <c r="C2518">
        <v>6.2</v>
      </c>
      <c r="E2518" s="1">
        <v>40240</v>
      </c>
      <c r="F2518">
        <v>96</v>
      </c>
      <c r="H2518" t="s">
        <v>271</v>
      </c>
      <c r="I2518">
        <v>3.7345000000000002</v>
      </c>
      <c r="J2518">
        <v>0.26896018912346598</v>
      </c>
      <c r="L2518" s="1">
        <v>40129</v>
      </c>
      <c r="M2518">
        <v>24.24</v>
      </c>
      <c r="O2518" s="1">
        <v>40256</v>
      </c>
      <c r="P2518">
        <v>3.7353000000000001</v>
      </c>
      <c r="Q2518">
        <v>1.1918</v>
      </c>
      <c r="R2518">
        <v>2.5434999999999999</v>
      </c>
      <c r="T2518" t="s">
        <v>183</v>
      </c>
      <c r="U2518">
        <v>1098.5070000000001</v>
      </c>
      <c r="V2518">
        <v>16.080038284925202</v>
      </c>
      <c r="W2518">
        <v>20.013100000000001</v>
      </c>
      <c r="AB2518" s="1">
        <v>40221</v>
      </c>
      <c r="AC2518">
        <v>9.75</v>
      </c>
    </row>
    <row r="2519" spans="2:29" x14ac:dyDescent="0.45">
      <c r="B2519" s="1">
        <v>40161</v>
      </c>
      <c r="C2519">
        <v>6.35</v>
      </c>
      <c r="E2519" s="1">
        <v>40239</v>
      </c>
      <c r="F2519">
        <v>99</v>
      </c>
      <c r="H2519" t="s">
        <v>270</v>
      </c>
      <c r="I2519">
        <v>3.7490000000000001</v>
      </c>
      <c r="J2519">
        <v>0.36004608501320001</v>
      </c>
      <c r="L2519" s="1">
        <v>40128</v>
      </c>
      <c r="M2519">
        <v>23.04</v>
      </c>
      <c r="O2519" s="1">
        <v>40255</v>
      </c>
      <c r="P2519">
        <v>3.7149999999999999</v>
      </c>
      <c r="Q2519">
        <v>1.141</v>
      </c>
      <c r="R2519">
        <v>2.5739999999999998</v>
      </c>
      <c r="T2519" t="s">
        <v>182</v>
      </c>
      <c r="U2519">
        <v>1093.0139999999999</v>
      </c>
      <c r="V2519">
        <v>18.153472602604001</v>
      </c>
      <c r="W2519">
        <v>19.715499999999999</v>
      </c>
      <c r="AB2519" s="1">
        <v>40220</v>
      </c>
      <c r="AC2519">
        <v>9.5</v>
      </c>
    </row>
    <row r="2520" spans="2:29" x14ac:dyDescent="0.45">
      <c r="B2520" s="1">
        <v>40158</v>
      </c>
      <c r="C2520">
        <v>6.57</v>
      </c>
      <c r="E2520" s="1">
        <v>40238</v>
      </c>
      <c r="F2520">
        <v>102.86</v>
      </c>
      <c r="H2520" t="s">
        <v>269</v>
      </c>
      <c r="I2520">
        <v>3.7654999999999998</v>
      </c>
      <c r="J2520">
        <v>0.50811138870658501</v>
      </c>
      <c r="L2520" s="1">
        <v>40127</v>
      </c>
      <c r="M2520">
        <v>22.84</v>
      </c>
      <c r="O2520" s="1">
        <v>40254</v>
      </c>
      <c r="P2520">
        <v>3.6724999999999999</v>
      </c>
      <c r="Q2520">
        <v>1.0860000000000001</v>
      </c>
      <c r="R2520">
        <v>2.5865</v>
      </c>
      <c r="AB2520" s="1">
        <v>40219</v>
      </c>
      <c r="AC2520">
        <v>10.75</v>
      </c>
    </row>
    <row r="2521" spans="2:29" x14ac:dyDescent="0.45">
      <c r="B2521" s="1">
        <v>40157</v>
      </c>
      <c r="C2521">
        <v>6.33</v>
      </c>
      <c r="E2521" s="1">
        <v>40235</v>
      </c>
      <c r="F2521">
        <v>102</v>
      </c>
      <c r="H2521" t="s">
        <v>268</v>
      </c>
      <c r="I2521">
        <v>3.7505000000000002</v>
      </c>
      <c r="J2521">
        <v>0.83216040120480095</v>
      </c>
      <c r="L2521" s="1">
        <v>40126</v>
      </c>
      <c r="M2521">
        <v>23.15</v>
      </c>
      <c r="O2521" s="1">
        <v>40253</v>
      </c>
      <c r="P2521">
        <v>3.6945000000000001</v>
      </c>
      <c r="Q2521">
        <v>1.1003000000000001</v>
      </c>
      <c r="R2521">
        <v>2.5941999999999998</v>
      </c>
      <c r="AB2521" s="1">
        <v>40218</v>
      </c>
      <c r="AC2521">
        <v>9.75</v>
      </c>
    </row>
    <row r="2522" spans="2:29" x14ac:dyDescent="0.45">
      <c r="B2522" s="1">
        <v>40156</v>
      </c>
      <c r="C2522">
        <v>6.25</v>
      </c>
      <c r="E2522" s="1">
        <v>40234</v>
      </c>
      <c r="F2522">
        <v>102.95</v>
      </c>
      <c r="H2522" t="s">
        <v>267</v>
      </c>
      <c r="I2522">
        <v>3.7389999999999999</v>
      </c>
      <c r="J2522">
        <v>0.94247057425329395</v>
      </c>
      <c r="L2522" s="1">
        <v>40123</v>
      </c>
      <c r="M2522">
        <v>24.19</v>
      </c>
      <c r="O2522" s="1">
        <v>40252</v>
      </c>
      <c r="P2522">
        <v>3.7345000000000002</v>
      </c>
      <c r="Q2522">
        <v>1.1413</v>
      </c>
      <c r="R2522">
        <v>2.5931999999999999</v>
      </c>
      <c r="AB2522" s="1">
        <v>40217</v>
      </c>
      <c r="AC2522">
        <v>9.81</v>
      </c>
    </row>
    <row r="2523" spans="2:29" x14ac:dyDescent="0.45">
      <c r="B2523" s="1">
        <v>40155</v>
      </c>
      <c r="C2523">
        <v>6.3</v>
      </c>
      <c r="E2523" s="1">
        <v>40233</v>
      </c>
      <c r="F2523">
        <v>103</v>
      </c>
      <c r="H2523" t="s">
        <v>266</v>
      </c>
      <c r="I2523">
        <v>3.7703000000000002</v>
      </c>
      <c r="J2523">
        <v>0.86347483074686804</v>
      </c>
      <c r="L2523" s="1">
        <v>40122</v>
      </c>
      <c r="M2523">
        <v>25.43</v>
      </c>
      <c r="O2523" s="1">
        <v>40249</v>
      </c>
      <c r="P2523">
        <v>3.7490000000000001</v>
      </c>
      <c r="Q2523">
        <v>1.163</v>
      </c>
      <c r="R2523">
        <v>2.5859999999999999</v>
      </c>
      <c r="AB2523" s="1">
        <v>40214</v>
      </c>
      <c r="AC2523">
        <v>10</v>
      </c>
    </row>
    <row r="2524" spans="2:29" x14ac:dyDescent="0.45">
      <c r="B2524" s="1">
        <v>40154</v>
      </c>
      <c r="C2524">
        <v>6.51</v>
      </c>
      <c r="E2524" s="1">
        <v>40232</v>
      </c>
      <c r="F2524">
        <v>103.35</v>
      </c>
      <c r="H2524" t="s">
        <v>265</v>
      </c>
      <c r="I2524">
        <v>3.7250000000000001</v>
      </c>
      <c r="J2524">
        <v>0.87753456722038303</v>
      </c>
      <c r="L2524" s="1">
        <v>40121</v>
      </c>
      <c r="M2524">
        <v>27.72</v>
      </c>
      <c r="O2524" s="1">
        <v>40248</v>
      </c>
      <c r="P2524">
        <v>3.7654999999999998</v>
      </c>
      <c r="Q2524">
        <v>1.1583000000000001</v>
      </c>
      <c r="R2524">
        <v>2.6072000000000002</v>
      </c>
      <c r="AB2524" s="1">
        <v>40213</v>
      </c>
      <c r="AC2524">
        <v>10.75</v>
      </c>
    </row>
    <row r="2525" spans="2:29" x14ac:dyDescent="0.45">
      <c r="B2525" s="1">
        <v>40151</v>
      </c>
      <c r="C2525">
        <v>6.71</v>
      </c>
      <c r="E2525" s="1">
        <v>40231</v>
      </c>
      <c r="F2525">
        <v>103.35</v>
      </c>
      <c r="H2525" t="s">
        <v>264</v>
      </c>
      <c r="I2525">
        <v>3.6345000000000001</v>
      </c>
      <c r="J2525">
        <v>8.9705072320343804E-2</v>
      </c>
      <c r="L2525" s="1">
        <v>40120</v>
      </c>
      <c r="M2525">
        <v>28.81</v>
      </c>
      <c r="O2525" s="1">
        <v>40247</v>
      </c>
      <c r="P2525">
        <v>3.7505000000000002</v>
      </c>
      <c r="Q2525">
        <v>1.113</v>
      </c>
      <c r="R2525">
        <v>2.6375000000000002</v>
      </c>
      <c r="AB2525" s="1">
        <v>40212</v>
      </c>
      <c r="AC2525">
        <v>10.81</v>
      </c>
    </row>
    <row r="2526" spans="2:29" x14ac:dyDescent="0.45">
      <c r="B2526" s="1">
        <v>40150</v>
      </c>
      <c r="C2526">
        <v>6.71</v>
      </c>
      <c r="E2526" s="1">
        <v>40228</v>
      </c>
      <c r="F2526">
        <v>107.03</v>
      </c>
      <c r="H2526" t="s">
        <v>263</v>
      </c>
      <c r="I2526">
        <v>3.6593</v>
      </c>
      <c r="J2526">
        <v>5.0723925978423699E-2</v>
      </c>
      <c r="L2526" s="1">
        <v>40119</v>
      </c>
      <c r="M2526">
        <v>29.78</v>
      </c>
      <c r="O2526" s="1">
        <v>40246</v>
      </c>
      <c r="P2526">
        <v>3.7389999999999999</v>
      </c>
      <c r="Q2526">
        <v>1.093</v>
      </c>
      <c r="R2526">
        <v>2.6459999999999999</v>
      </c>
      <c r="AB2526" s="1">
        <v>40211</v>
      </c>
      <c r="AC2526">
        <v>11.81</v>
      </c>
    </row>
    <row r="2527" spans="2:29" x14ac:dyDescent="0.45">
      <c r="B2527" s="1">
        <v>40149</v>
      </c>
      <c r="C2527">
        <v>6.59</v>
      </c>
      <c r="E2527" s="1">
        <v>40227</v>
      </c>
      <c r="F2527">
        <v>110</v>
      </c>
      <c r="H2527" t="s">
        <v>262</v>
      </c>
      <c r="I2527">
        <v>3.6720000000000002</v>
      </c>
      <c r="J2527">
        <v>0.46100395876825101</v>
      </c>
      <c r="L2527" s="1">
        <v>40116</v>
      </c>
      <c r="M2527">
        <v>30.69</v>
      </c>
      <c r="O2527" s="1">
        <v>40245</v>
      </c>
      <c r="P2527">
        <v>3.7703000000000002</v>
      </c>
      <c r="Q2527">
        <v>1.125</v>
      </c>
      <c r="R2527">
        <v>2.6453000000000002</v>
      </c>
      <c r="AB2527" s="1">
        <v>40210</v>
      </c>
      <c r="AC2527">
        <v>12.25</v>
      </c>
    </row>
    <row r="2528" spans="2:29" x14ac:dyDescent="0.45">
      <c r="B2528" s="1">
        <v>40148</v>
      </c>
      <c r="C2528">
        <v>6.35</v>
      </c>
      <c r="E2528" s="1">
        <v>40226</v>
      </c>
      <c r="F2528">
        <v>109</v>
      </c>
      <c r="H2528" t="s">
        <v>261</v>
      </c>
      <c r="I2528">
        <v>3.6880999999999999</v>
      </c>
      <c r="J2528">
        <v>0.50363477176753002</v>
      </c>
      <c r="L2528" s="1">
        <v>40115</v>
      </c>
      <c r="M2528">
        <v>24.76</v>
      </c>
      <c r="O2528" s="1">
        <v>40242</v>
      </c>
      <c r="P2528">
        <v>3.7250000000000001</v>
      </c>
      <c r="Q2528">
        <v>1.1160000000000001</v>
      </c>
      <c r="R2528">
        <v>2.609</v>
      </c>
      <c r="AB2528" s="1">
        <v>40207</v>
      </c>
      <c r="AC2528">
        <v>12.5</v>
      </c>
    </row>
    <row r="2529" spans="2:29" x14ac:dyDescent="0.45">
      <c r="B2529" s="1">
        <v>40147</v>
      </c>
      <c r="C2529">
        <v>6.27</v>
      </c>
      <c r="E2529" s="1">
        <v>40225</v>
      </c>
      <c r="F2529">
        <v>109</v>
      </c>
      <c r="H2529" t="s">
        <v>260</v>
      </c>
      <c r="I2529">
        <v>3.7014999999999998</v>
      </c>
      <c r="J2529">
        <v>0.80253394528414002</v>
      </c>
      <c r="L2529" s="1">
        <v>40114</v>
      </c>
      <c r="M2529">
        <v>27.91</v>
      </c>
      <c r="O2529" s="1">
        <v>40241</v>
      </c>
      <c r="P2529">
        <v>3.6345000000000001</v>
      </c>
      <c r="Q2529">
        <v>1.075</v>
      </c>
      <c r="R2529">
        <v>2.5594999999999999</v>
      </c>
      <c r="AB2529" s="1">
        <v>40206</v>
      </c>
      <c r="AC2529">
        <v>11.94</v>
      </c>
    </row>
    <row r="2530" spans="2:29" x14ac:dyDescent="0.45">
      <c r="B2530" s="1">
        <v>40144</v>
      </c>
      <c r="C2530">
        <v>6.34</v>
      </c>
      <c r="E2530" s="1">
        <v>40221</v>
      </c>
      <c r="F2530">
        <v>110.34</v>
      </c>
      <c r="H2530" t="s">
        <v>259</v>
      </c>
      <c r="I2530">
        <v>3.71</v>
      </c>
      <c r="J2530">
        <v>0.87766948980429205</v>
      </c>
      <c r="L2530" s="1">
        <v>40113</v>
      </c>
      <c r="M2530">
        <v>24.83</v>
      </c>
      <c r="O2530" s="1">
        <v>40240</v>
      </c>
      <c r="P2530">
        <v>3.6593</v>
      </c>
      <c r="Q2530">
        <v>1.0285</v>
      </c>
      <c r="R2530">
        <v>2.6307999999999998</v>
      </c>
      <c r="AB2530" s="1">
        <v>40205</v>
      </c>
      <c r="AC2530">
        <v>12</v>
      </c>
    </row>
    <row r="2531" spans="2:29" x14ac:dyDescent="0.45">
      <c r="B2531" s="1">
        <v>40143</v>
      </c>
      <c r="C2531">
        <v>6.07</v>
      </c>
      <c r="E2531" s="1">
        <v>40220</v>
      </c>
      <c r="F2531">
        <v>112.69</v>
      </c>
      <c r="H2531" t="s">
        <v>258</v>
      </c>
      <c r="I2531">
        <v>3.7795000000000001</v>
      </c>
      <c r="J2531">
        <v>0.82696431805327997</v>
      </c>
      <c r="L2531" s="1">
        <v>40112</v>
      </c>
      <c r="M2531">
        <v>24.31</v>
      </c>
      <c r="O2531" s="1">
        <v>40239</v>
      </c>
      <c r="P2531">
        <v>3.6720000000000002</v>
      </c>
      <c r="Q2531">
        <v>1.0249999999999999</v>
      </c>
      <c r="R2531">
        <v>2.6469999999999998</v>
      </c>
      <c r="AB2531" s="1">
        <v>40204</v>
      </c>
      <c r="AC2531">
        <v>11.75</v>
      </c>
    </row>
    <row r="2532" spans="2:29" x14ac:dyDescent="0.45">
      <c r="B2532" s="1">
        <v>40142</v>
      </c>
      <c r="C2532">
        <v>6.01</v>
      </c>
      <c r="E2532" s="1">
        <v>40219</v>
      </c>
      <c r="F2532">
        <v>112</v>
      </c>
      <c r="H2532" t="s">
        <v>257</v>
      </c>
      <c r="I2532">
        <v>3.7810000000000001</v>
      </c>
      <c r="J2532">
        <v>1.21121374386742</v>
      </c>
      <c r="L2532" s="1">
        <v>40109</v>
      </c>
      <c r="M2532">
        <v>22.27</v>
      </c>
      <c r="O2532" s="1">
        <v>40238</v>
      </c>
      <c r="P2532">
        <v>3.6880999999999999</v>
      </c>
      <c r="Q2532">
        <v>1.048</v>
      </c>
      <c r="R2532">
        <v>2.6400999999999999</v>
      </c>
      <c r="AB2532" s="1">
        <v>40203</v>
      </c>
      <c r="AC2532">
        <v>11.25</v>
      </c>
    </row>
    <row r="2533" spans="2:29" x14ac:dyDescent="0.45">
      <c r="B2533" s="1">
        <v>40141</v>
      </c>
      <c r="C2533">
        <v>6.12</v>
      </c>
      <c r="E2533" s="1">
        <v>40218</v>
      </c>
      <c r="F2533">
        <v>111.66</v>
      </c>
      <c r="H2533" t="s">
        <v>256</v>
      </c>
      <c r="I2533">
        <v>3.8860999999999999</v>
      </c>
      <c r="J2533">
        <v>0.832141003676659</v>
      </c>
      <c r="L2533" s="1">
        <v>40108</v>
      </c>
      <c r="M2533">
        <v>20.69</v>
      </c>
      <c r="O2533" s="1">
        <v>40235</v>
      </c>
      <c r="P2533">
        <v>3.7014999999999998</v>
      </c>
      <c r="Q2533">
        <v>1.0609999999999999</v>
      </c>
      <c r="R2533">
        <v>2.6404999999999998</v>
      </c>
      <c r="AB2533" s="1">
        <v>40200</v>
      </c>
      <c r="AC2533">
        <v>12.56</v>
      </c>
    </row>
    <row r="2534" spans="2:29" x14ac:dyDescent="0.45">
      <c r="B2534" s="1">
        <v>40140</v>
      </c>
      <c r="C2534">
        <v>6.37</v>
      </c>
      <c r="E2534" s="1">
        <v>40217</v>
      </c>
      <c r="F2534">
        <v>110.32</v>
      </c>
      <c r="H2534" t="s">
        <v>255</v>
      </c>
      <c r="I2534">
        <v>3.8780000000000001</v>
      </c>
      <c r="J2534">
        <v>0.98715753555346797</v>
      </c>
      <c r="L2534" s="1">
        <v>40107</v>
      </c>
      <c r="M2534">
        <v>22.22</v>
      </c>
      <c r="O2534" s="1">
        <v>40234</v>
      </c>
      <c r="P2534">
        <v>3.71</v>
      </c>
      <c r="Q2534">
        <v>1.0580000000000001</v>
      </c>
      <c r="R2534">
        <v>2.6520000000000001</v>
      </c>
      <c r="AB2534" s="1">
        <v>40199</v>
      </c>
      <c r="AC2534">
        <v>10.5</v>
      </c>
    </row>
    <row r="2535" spans="2:29" x14ac:dyDescent="0.45">
      <c r="B2535" s="1">
        <v>40137</v>
      </c>
      <c r="C2535">
        <v>6.31</v>
      </c>
      <c r="E2535" s="1">
        <v>40214</v>
      </c>
      <c r="F2535">
        <v>109</v>
      </c>
      <c r="H2535" t="s">
        <v>254</v>
      </c>
      <c r="I2535">
        <v>3.907</v>
      </c>
      <c r="J2535">
        <v>0.87764813564434596</v>
      </c>
      <c r="L2535" s="1">
        <v>40106</v>
      </c>
      <c r="M2535">
        <v>20.9</v>
      </c>
      <c r="O2535" s="1">
        <v>40233</v>
      </c>
      <c r="P2535">
        <v>3.7795000000000001</v>
      </c>
      <c r="Q2535">
        <v>1.0958000000000001</v>
      </c>
      <c r="R2535">
        <v>2.6837</v>
      </c>
      <c r="AB2535" s="1">
        <v>40198</v>
      </c>
      <c r="AC2535">
        <v>10.25</v>
      </c>
    </row>
    <row r="2536" spans="2:29" x14ac:dyDescent="0.45">
      <c r="B2536" s="1">
        <v>40136</v>
      </c>
      <c r="C2536">
        <v>6.3</v>
      </c>
      <c r="E2536" s="1">
        <v>40213</v>
      </c>
      <c r="F2536">
        <v>110.08</v>
      </c>
      <c r="H2536" t="s">
        <v>253</v>
      </c>
      <c r="I2536">
        <v>3.8319999999999999</v>
      </c>
      <c r="J2536">
        <v>0.791138799453039</v>
      </c>
      <c r="O2536" s="1">
        <v>40232</v>
      </c>
      <c r="P2536">
        <v>3.7810000000000001</v>
      </c>
      <c r="Q2536">
        <v>1.1168</v>
      </c>
      <c r="R2536">
        <v>2.6642000000000001</v>
      </c>
      <c r="AB2536" s="1">
        <v>40197</v>
      </c>
      <c r="AC2536">
        <v>10</v>
      </c>
    </row>
    <row r="2537" spans="2:29" x14ac:dyDescent="0.45">
      <c r="B2537" s="1">
        <v>40135</v>
      </c>
      <c r="C2537">
        <v>6.38</v>
      </c>
      <c r="E2537" s="1">
        <v>40212</v>
      </c>
      <c r="F2537">
        <v>110.51</v>
      </c>
      <c r="H2537" t="s">
        <v>252</v>
      </c>
      <c r="I2537">
        <v>3.7570000000000001</v>
      </c>
      <c r="J2537">
        <v>0.37427521068504399</v>
      </c>
      <c r="O2537" s="1">
        <v>40231</v>
      </c>
      <c r="P2537">
        <v>3.8860999999999999</v>
      </c>
      <c r="Q2537">
        <v>1.1677</v>
      </c>
      <c r="R2537">
        <v>2.7183999999999999</v>
      </c>
      <c r="AB2537" s="1">
        <v>40196</v>
      </c>
      <c r="AC2537">
        <v>9.94</v>
      </c>
    </row>
    <row r="2538" spans="2:29" x14ac:dyDescent="0.45">
      <c r="B2538" s="1">
        <v>40134</v>
      </c>
      <c r="C2538">
        <v>6.56</v>
      </c>
      <c r="E2538" s="1">
        <v>40211</v>
      </c>
      <c r="F2538">
        <v>109.45</v>
      </c>
      <c r="H2538" t="s">
        <v>251</v>
      </c>
      <c r="I2538">
        <v>3.79</v>
      </c>
      <c r="J2538">
        <v>0.53740295247917202</v>
      </c>
      <c r="O2538" s="1">
        <v>40228</v>
      </c>
      <c r="P2538">
        <v>3.8780000000000001</v>
      </c>
      <c r="Q2538">
        <v>1.2097</v>
      </c>
      <c r="R2538">
        <v>2.6682999999999999</v>
      </c>
      <c r="AB2538" s="1">
        <v>40193</v>
      </c>
      <c r="AC2538">
        <v>10.75</v>
      </c>
    </row>
    <row r="2539" spans="2:29" x14ac:dyDescent="0.45">
      <c r="B2539" s="1">
        <v>40133</v>
      </c>
      <c r="C2539">
        <v>6.71</v>
      </c>
      <c r="E2539" s="1">
        <v>40210</v>
      </c>
      <c r="F2539">
        <v>111.57</v>
      </c>
      <c r="H2539" t="s">
        <v>250</v>
      </c>
      <c r="I2539">
        <v>3.7894999999999999</v>
      </c>
      <c r="J2539">
        <v>0.75161389689121705</v>
      </c>
      <c r="O2539" s="1">
        <v>40227</v>
      </c>
      <c r="P2539">
        <v>3.907</v>
      </c>
      <c r="Q2539">
        <v>1.212</v>
      </c>
      <c r="R2539">
        <v>2.6949999999999998</v>
      </c>
      <c r="AB2539" s="1">
        <v>40192</v>
      </c>
      <c r="AC2539">
        <v>10</v>
      </c>
    </row>
    <row r="2540" spans="2:29" x14ac:dyDescent="0.45">
      <c r="B2540" s="1">
        <v>40130</v>
      </c>
      <c r="C2540">
        <v>6.88</v>
      </c>
      <c r="E2540" s="1">
        <v>40207</v>
      </c>
      <c r="F2540">
        <v>111.68</v>
      </c>
      <c r="H2540" t="s">
        <v>249</v>
      </c>
      <c r="I2540">
        <v>3.8138000000000001</v>
      </c>
      <c r="J2540">
        <v>0.65754075919291799</v>
      </c>
      <c r="O2540" s="1">
        <v>40226</v>
      </c>
      <c r="P2540">
        <v>3.8319999999999999</v>
      </c>
      <c r="Q2540">
        <v>1.1315</v>
      </c>
      <c r="R2540">
        <v>2.7004999999999999</v>
      </c>
      <c r="AB2540" s="1">
        <v>40191</v>
      </c>
      <c r="AC2540">
        <v>10.25</v>
      </c>
    </row>
    <row r="2541" spans="2:29" x14ac:dyDescent="0.45">
      <c r="B2541" s="1">
        <v>40129</v>
      </c>
      <c r="C2541">
        <v>6.82</v>
      </c>
      <c r="E2541" s="1">
        <v>40206</v>
      </c>
      <c r="F2541">
        <v>112.5</v>
      </c>
      <c r="H2541" t="s">
        <v>248</v>
      </c>
      <c r="I2541">
        <v>3.7959999999999998</v>
      </c>
      <c r="J2541">
        <v>0.96788201760338599</v>
      </c>
      <c r="O2541" s="1">
        <v>40225</v>
      </c>
      <c r="P2541">
        <v>3.7570000000000001</v>
      </c>
      <c r="Q2541">
        <v>1.091</v>
      </c>
      <c r="R2541">
        <v>2.6659999999999999</v>
      </c>
      <c r="AB2541" s="1">
        <v>40190</v>
      </c>
      <c r="AC2541">
        <v>10</v>
      </c>
    </row>
    <row r="2542" spans="2:29" x14ac:dyDescent="0.45">
      <c r="B2542" s="1">
        <v>40128</v>
      </c>
      <c r="C2542">
        <v>7.12</v>
      </c>
      <c r="E2542" s="1">
        <v>40205</v>
      </c>
      <c r="F2542">
        <v>110.93</v>
      </c>
      <c r="H2542" t="s">
        <v>247</v>
      </c>
      <c r="I2542">
        <v>3.7410000000000001</v>
      </c>
      <c r="J2542">
        <v>1.2454163360097701</v>
      </c>
      <c r="O2542" s="1">
        <v>40224</v>
      </c>
      <c r="P2542">
        <v>3.79</v>
      </c>
      <c r="Q2542">
        <v>1.121</v>
      </c>
      <c r="R2542">
        <v>2.669</v>
      </c>
      <c r="AB2542" s="1">
        <v>40189</v>
      </c>
      <c r="AC2542">
        <v>9.75</v>
      </c>
    </row>
    <row r="2543" spans="2:29" x14ac:dyDescent="0.45">
      <c r="B2543" s="1">
        <v>40127</v>
      </c>
      <c r="C2543">
        <v>7.2</v>
      </c>
      <c r="E2543" s="1">
        <v>40204</v>
      </c>
      <c r="F2543">
        <v>113</v>
      </c>
      <c r="H2543" t="s">
        <v>246</v>
      </c>
      <c r="I2543">
        <v>3.6577999999999999</v>
      </c>
      <c r="J2543">
        <v>1.0525355971810799</v>
      </c>
      <c r="O2543" s="1">
        <v>40221</v>
      </c>
      <c r="P2543">
        <v>3.7894999999999999</v>
      </c>
      <c r="Q2543">
        <v>1.1205000000000001</v>
      </c>
      <c r="R2543">
        <v>2.669</v>
      </c>
      <c r="AB2543" s="1">
        <v>40186</v>
      </c>
      <c r="AC2543">
        <v>10.5</v>
      </c>
    </row>
    <row r="2544" spans="2:29" x14ac:dyDescent="0.45">
      <c r="B2544" s="1">
        <v>40126</v>
      </c>
      <c r="C2544">
        <v>7.26</v>
      </c>
      <c r="E2544" s="1">
        <v>40203</v>
      </c>
      <c r="F2544">
        <v>114.68</v>
      </c>
      <c r="H2544" t="s">
        <v>245</v>
      </c>
      <c r="I2544">
        <v>3.6673</v>
      </c>
      <c r="J2544">
        <v>1.04499881977605</v>
      </c>
      <c r="O2544" s="1">
        <v>40220</v>
      </c>
      <c r="P2544">
        <v>3.8138000000000001</v>
      </c>
      <c r="Q2544">
        <v>1.1597999999999999</v>
      </c>
      <c r="R2544">
        <v>2.6539999999999999</v>
      </c>
      <c r="AB2544" s="1">
        <v>40185</v>
      </c>
      <c r="AC2544">
        <v>12</v>
      </c>
    </row>
    <row r="2545" spans="5:29" x14ac:dyDescent="0.45">
      <c r="E2545" s="1">
        <v>40200</v>
      </c>
      <c r="F2545">
        <v>114.84</v>
      </c>
      <c r="H2545" t="s">
        <v>244</v>
      </c>
      <c r="I2545">
        <v>3.7160000000000002</v>
      </c>
      <c r="J2545">
        <v>1.2404259752197999</v>
      </c>
      <c r="O2545" s="1">
        <v>40219</v>
      </c>
      <c r="P2545">
        <v>3.7959999999999998</v>
      </c>
      <c r="Q2545">
        <v>1.1695</v>
      </c>
      <c r="R2545">
        <v>2.6265000000000001</v>
      </c>
      <c r="AB2545" s="1">
        <v>40184</v>
      </c>
      <c r="AC2545">
        <v>10.25</v>
      </c>
    </row>
    <row r="2546" spans="5:29" x14ac:dyDescent="0.45">
      <c r="E2546" s="1">
        <v>40199</v>
      </c>
      <c r="F2546">
        <v>112.17</v>
      </c>
      <c r="H2546" t="s">
        <v>243</v>
      </c>
      <c r="I2546">
        <v>3.8155000000000001</v>
      </c>
      <c r="J2546">
        <v>0.91060301449094505</v>
      </c>
      <c r="O2546" s="1">
        <v>40218</v>
      </c>
      <c r="P2546">
        <v>3.7410000000000001</v>
      </c>
      <c r="Q2546">
        <v>1.1197999999999999</v>
      </c>
      <c r="R2546">
        <v>2.6212</v>
      </c>
      <c r="AB2546" s="1">
        <v>40183</v>
      </c>
      <c r="AC2546">
        <v>9.25</v>
      </c>
    </row>
    <row r="2547" spans="5:29" x14ac:dyDescent="0.45">
      <c r="E2547" s="1">
        <v>40198</v>
      </c>
      <c r="F2547">
        <v>113</v>
      </c>
      <c r="H2547" t="s">
        <v>242</v>
      </c>
      <c r="I2547">
        <v>3.7603</v>
      </c>
      <c r="J2547">
        <v>0.80372083669227401</v>
      </c>
      <c r="O2547" s="1">
        <v>40217</v>
      </c>
      <c r="P2547">
        <v>3.6577999999999999</v>
      </c>
      <c r="Q2547">
        <v>1.0693999999999999</v>
      </c>
      <c r="R2547">
        <v>2.5884</v>
      </c>
      <c r="AB2547" s="1">
        <v>40182</v>
      </c>
      <c r="AC2547">
        <v>11</v>
      </c>
    </row>
    <row r="2548" spans="5:29" x14ac:dyDescent="0.45">
      <c r="E2548" s="1">
        <v>40197</v>
      </c>
      <c r="F2548">
        <v>114.53</v>
      </c>
      <c r="H2548" t="s">
        <v>241</v>
      </c>
      <c r="I2548">
        <v>3.7765</v>
      </c>
      <c r="J2548">
        <v>0.82524234824282305</v>
      </c>
      <c r="O2548" s="1">
        <v>40214</v>
      </c>
      <c r="P2548">
        <v>3.6673</v>
      </c>
      <c r="Q2548">
        <v>1.071</v>
      </c>
      <c r="R2548">
        <v>2.5962999999999998</v>
      </c>
      <c r="AB2548" s="1">
        <v>40179</v>
      </c>
      <c r="AC2548">
        <v>13.25</v>
      </c>
    </row>
    <row r="2549" spans="5:29" x14ac:dyDescent="0.45">
      <c r="E2549" s="1">
        <v>40193</v>
      </c>
      <c r="F2549">
        <v>114.3</v>
      </c>
      <c r="H2549" t="s">
        <v>240</v>
      </c>
      <c r="I2549">
        <v>3.7090000000000001</v>
      </c>
      <c r="J2549">
        <v>0.53862217741195595</v>
      </c>
      <c r="O2549" s="1">
        <v>40213</v>
      </c>
      <c r="P2549">
        <v>3.7160000000000002</v>
      </c>
      <c r="Q2549">
        <v>1.1014999999999999</v>
      </c>
      <c r="R2549">
        <v>2.6145</v>
      </c>
      <c r="AB2549" s="1">
        <v>40178</v>
      </c>
      <c r="AC2549">
        <v>13.25</v>
      </c>
    </row>
    <row r="2550" spans="5:29" x14ac:dyDescent="0.45">
      <c r="E2550" s="1">
        <v>40192</v>
      </c>
      <c r="F2550">
        <v>114</v>
      </c>
      <c r="H2550" t="s">
        <v>239</v>
      </c>
      <c r="I2550">
        <v>3.7589999999999999</v>
      </c>
      <c r="J2550">
        <v>0.29578232424087098</v>
      </c>
      <c r="O2550" s="1">
        <v>40212</v>
      </c>
      <c r="P2550">
        <v>3.8155000000000001</v>
      </c>
      <c r="Q2550">
        <v>1.1533</v>
      </c>
      <c r="R2550">
        <v>2.6621999999999999</v>
      </c>
      <c r="AB2550" s="1">
        <v>40177</v>
      </c>
      <c r="AC2550">
        <v>13.88</v>
      </c>
    </row>
    <row r="2551" spans="5:29" x14ac:dyDescent="0.45">
      <c r="E2551" s="1">
        <v>40191</v>
      </c>
      <c r="F2551">
        <v>117.5</v>
      </c>
      <c r="H2551" t="s">
        <v>238</v>
      </c>
      <c r="I2551">
        <v>3.7719999999999998</v>
      </c>
      <c r="J2551">
        <v>0.31976178633476399</v>
      </c>
      <c r="O2551" s="1">
        <v>40211</v>
      </c>
      <c r="P2551">
        <v>3.7603</v>
      </c>
      <c r="Q2551">
        <v>1.1394</v>
      </c>
      <c r="R2551">
        <v>2.6208999999999998</v>
      </c>
      <c r="AB2551" s="1">
        <v>40176</v>
      </c>
      <c r="AC2551">
        <v>14.75</v>
      </c>
    </row>
    <row r="2552" spans="5:29" x14ac:dyDescent="0.45">
      <c r="E2552" s="1">
        <v>40190</v>
      </c>
      <c r="F2552">
        <v>114.01</v>
      </c>
      <c r="H2552" t="s">
        <v>237</v>
      </c>
      <c r="I2552">
        <v>3.7412999999999998</v>
      </c>
      <c r="J2552">
        <v>0.67164413940717205</v>
      </c>
      <c r="O2552" s="1">
        <v>40210</v>
      </c>
      <c r="P2552">
        <v>3.7765</v>
      </c>
      <c r="Q2552">
        <v>1.1375</v>
      </c>
      <c r="R2552">
        <v>2.6389999999999998</v>
      </c>
      <c r="AB2552" s="1">
        <v>40175</v>
      </c>
      <c r="AC2552">
        <v>16</v>
      </c>
    </row>
    <row r="2553" spans="5:29" x14ac:dyDescent="0.45">
      <c r="E2553" s="1">
        <v>40189</v>
      </c>
      <c r="F2553">
        <v>117</v>
      </c>
      <c r="H2553" t="s">
        <v>236</v>
      </c>
      <c r="I2553">
        <v>3.7414999999999998</v>
      </c>
      <c r="J2553">
        <v>0.74159259929784305</v>
      </c>
      <c r="O2553" s="1">
        <v>40207</v>
      </c>
      <c r="P2553">
        <v>3.7090000000000001</v>
      </c>
      <c r="Q2553">
        <v>1.0987</v>
      </c>
      <c r="R2553">
        <v>2.6103000000000001</v>
      </c>
      <c r="AB2553" s="1">
        <v>40172</v>
      </c>
      <c r="AC2553">
        <v>15</v>
      </c>
    </row>
    <row r="2554" spans="5:29" x14ac:dyDescent="0.45">
      <c r="E2554" s="1">
        <v>40186</v>
      </c>
      <c r="F2554">
        <v>121.13</v>
      </c>
      <c r="H2554" t="s">
        <v>235</v>
      </c>
      <c r="I2554">
        <v>3.7355</v>
      </c>
      <c r="J2554">
        <v>0.72080792633451696</v>
      </c>
      <c r="O2554" s="1">
        <v>40206</v>
      </c>
      <c r="P2554">
        <v>3.7589999999999999</v>
      </c>
      <c r="Q2554">
        <v>1.1294999999999999</v>
      </c>
      <c r="R2554">
        <v>2.6295000000000002</v>
      </c>
      <c r="AB2554" s="1">
        <v>40171</v>
      </c>
      <c r="AC2554">
        <v>15.25</v>
      </c>
    </row>
    <row r="2555" spans="5:29" x14ac:dyDescent="0.45">
      <c r="E2555" s="1">
        <v>40185</v>
      </c>
      <c r="F2555">
        <v>124.75</v>
      </c>
      <c r="H2555" t="s">
        <v>234</v>
      </c>
      <c r="I2555">
        <v>3.694</v>
      </c>
      <c r="J2555">
        <v>0.76487615555286903</v>
      </c>
      <c r="O2555" s="1">
        <v>40205</v>
      </c>
      <c r="P2555">
        <v>3.7719999999999998</v>
      </c>
      <c r="Q2555">
        <v>1.1032999999999999</v>
      </c>
      <c r="R2555">
        <v>2.6686999999999999</v>
      </c>
      <c r="AB2555" s="1">
        <v>40170</v>
      </c>
      <c r="AC2555">
        <v>15.25</v>
      </c>
    </row>
    <row r="2556" spans="5:29" x14ac:dyDescent="0.45">
      <c r="E2556" s="1">
        <v>40184</v>
      </c>
      <c r="F2556">
        <v>126.4</v>
      </c>
      <c r="H2556" t="s">
        <v>233</v>
      </c>
      <c r="I2556">
        <v>3.7530000000000001</v>
      </c>
      <c r="J2556">
        <v>0.75155624096493101</v>
      </c>
      <c r="O2556" s="1">
        <v>40204</v>
      </c>
      <c r="P2556">
        <v>3.7412999999999998</v>
      </c>
      <c r="Q2556">
        <v>1.1032999999999999</v>
      </c>
      <c r="R2556">
        <v>2.6379999999999999</v>
      </c>
      <c r="AB2556" s="1">
        <v>40169</v>
      </c>
      <c r="AC2556">
        <v>16.5</v>
      </c>
    </row>
    <row r="2557" spans="5:29" x14ac:dyDescent="0.45">
      <c r="E2557" s="1">
        <v>40183</v>
      </c>
      <c r="F2557">
        <v>125</v>
      </c>
      <c r="H2557" t="s">
        <v>232</v>
      </c>
      <c r="I2557">
        <v>3.7959999999999998</v>
      </c>
      <c r="J2557">
        <v>0.78890692311155297</v>
      </c>
      <c r="O2557" s="1">
        <v>40203</v>
      </c>
      <c r="P2557">
        <v>3.7414999999999998</v>
      </c>
      <c r="Q2557">
        <v>1.1112</v>
      </c>
      <c r="R2557">
        <v>2.6303000000000001</v>
      </c>
      <c r="AB2557" s="1">
        <v>40168</v>
      </c>
      <c r="AC2557">
        <v>15.5</v>
      </c>
    </row>
    <row r="2558" spans="5:29" x14ac:dyDescent="0.45">
      <c r="E2558" s="1">
        <v>40182</v>
      </c>
      <c r="F2558">
        <v>128.34</v>
      </c>
      <c r="H2558" t="s">
        <v>231</v>
      </c>
      <c r="I2558">
        <v>3.8309000000000002</v>
      </c>
      <c r="J2558">
        <v>1.14279737924096</v>
      </c>
      <c r="O2558" s="1">
        <v>40200</v>
      </c>
      <c r="P2558">
        <v>3.7355</v>
      </c>
      <c r="Q2558">
        <v>1.109</v>
      </c>
      <c r="R2558">
        <v>2.6265000000000001</v>
      </c>
      <c r="AB2558" s="1">
        <v>40165</v>
      </c>
      <c r="AC2558">
        <v>12.94</v>
      </c>
    </row>
    <row r="2559" spans="5:29" x14ac:dyDescent="0.45">
      <c r="E2559" s="1">
        <v>40178</v>
      </c>
      <c r="F2559">
        <v>126</v>
      </c>
      <c r="H2559" t="s">
        <v>230</v>
      </c>
      <c r="I2559">
        <v>3.7837999999999998</v>
      </c>
      <c r="J2559">
        <v>1.2946070639387</v>
      </c>
      <c r="O2559" s="1">
        <v>40199</v>
      </c>
      <c r="P2559">
        <v>3.694</v>
      </c>
      <c r="Q2559">
        <v>1.1117999999999999</v>
      </c>
      <c r="R2559">
        <v>2.5821999999999998</v>
      </c>
      <c r="AB2559" s="1">
        <v>40164</v>
      </c>
      <c r="AC2559">
        <v>13.5</v>
      </c>
    </row>
    <row r="2560" spans="5:29" x14ac:dyDescent="0.45">
      <c r="E2560" s="1">
        <v>40177</v>
      </c>
      <c r="F2560">
        <v>126.72</v>
      </c>
      <c r="H2560" t="s">
        <v>229</v>
      </c>
      <c r="I2560">
        <v>3.8395000000000001</v>
      </c>
      <c r="J2560">
        <v>1.2722827712422999</v>
      </c>
      <c r="O2560" s="1">
        <v>40198</v>
      </c>
      <c r="P2560">
        <v>3.7530000000000001</v>
      </c>
      <c r="Q2560">
        <v>1.1519999999999999</v>
      </c>
      <c r="R2560">
        <v>2.601</v>
      </c>
      <c r="AB2560" s="1">
        <v>40163</v>
      </c>
      <c r="AC2560">
        <v>14.5</v>
      </c>
    </row>
    <row r="2561" spans="5:29" x14ac:dyDescent="0.45">
      <c r="E2561" s="1">
        <v>40176</v>
      </c>
      <c r="F2561">
        <v>129.87</v>
      </c>
      <c r="H2561" t="s">
        <v>228</v>
      </c>
      <c r="I2561">
        <v>3.8952</v>
      </c>
      <c r="J2561">
        <v>1.23968925541847</v>
      </c>
      <c r="O2561" s="1">
        <v>40197</v>
      </c>
      <c r="P2561">
        <v>3.7959999999999998</v>
      </c>
      <c r="Q2561">
        <v>1.1557999999999999</v>
      </c>
      <c r="R2561">
        <v>2.6402000000000001</v>
      </c>
      <c r="AB2561" s="1">
        <v>40162</v>
      </c>
      <c r="AC2561">
        <v>14.56</v>
      </c>
    </row>
    <row r="2562" spans="5:29" x14ac:dyDescent="0.45">
      <c r="E2562" s="1">
        <v>40175</v>
      </c>
      <c r="F2562">
        <v>128.9</v>
      </c>
      <c r="H2562" t="s">
        <v>227</v>
      </c>
      <c r="I2562">
        <v>3.8132000000000001</v>
      </c>
      <c r="J2562">
        <v>0.87147238433966601</v>
      </c>
      <c r="O2562" s="1">
        <v>40196</v>
      </c>
      <c r="P2562">
        <v>3.8309000000000002</v>
      </c>
      <c r="Q2562">
        <v>1.1726000000000001</v>
      </c>
      <c r="R2562">
        <v>2.6583000000000001</v>
      </c>
      <c r="AB2562" s="1">
        <v>40161</v>
      </c>
      <c r="AC2562">
        <v>13</v>
      </c>
    </row>
    <row r="2563" spans="5:29" x14ac:dyDescent="0.45">
      <c r="E2563" s="1">
        <v>40171</v>
      </c>
      <c r="F2563">
        <v>126</v>
      </c>
      <c r="H2563" t="s">
        <v>226</v>
      </c>
      <c r="I2563">
        <v>3.9175</v>
      </c>
      <c r="J2563">
        <v>0.66032253482672998</v>
      </c>
      <c r="O2563" s="1">
        <v>40193</v>
      </c>
      <c r="P2563">
        <v>3.7837999999999998</v>
      </c>
      <c r="Q2563">
        <v>1.1313</v>
      </c>
      <c r="R2563">
        <v>2.6524999999999999</v>
      </c>
      <c r="AB2563" s="1">
        <v>40158</v>
      </c>
      <c r="AC2563">
        <v>12.25</v>
      </c>
    </row>
    <row r="2564" spans="5:29" x14ac:dyDescent="0.45">
      <c r="E2564" s="1">
        <v>40170</v>
      </c>
      <c r="F2564">
        <v>123</v>
      </c>
      <c r="H2564" t="s">
        <v>225</v>
      </c>
      <c r="I2564">
        <v>3.9441999999999999</v>
      </c>
      <c r="J2564">
        <v>0.99875419064619397</v>
      </c>
      <c r="O2564" s="1">
        <v>40192</v>
      </c>
      <c r="P2564">
        <v>3.8395000000000001</v>
      </c>
      <c r="Q2564">
        <v>1.1879999999999999</v>
      </c>
      <c r="R2564">
        <v>2.6515</v>
      </c>
      <c r="AB2564" s="1">
        <v>40157</v>
      </c>
      <c r="AC2564">
        <v>11.63</v>
      </c>
    </row>
    <row r="2565" spans="5:29" x14ac:dyDescent="0.45">
      <c r="E2565" s="1">
        <v>40169</v>
      </c>
      <c r="F2565">
        <v>126.61</v>
      </c>
      <c r="H2565" t="s">
        <v>224</v>
      </c>
      <c r="I2565">
        <v>3.9434999999999998</v>
      </c>
      <c r="J2565">
        <v>1.0104419412646499</v>
      </c>
      <c r="O2565" s="1">
        <v>40191</v>
      </c>
      <c r="P2565">
        <v>3.8952</v>
      </c>
      <c r="Q2565">
        <v>1.2282999999999999</v>
      </c>
      <c r="R2565">
        <v>2.6669</v>
      </c>
      <c r="AB2565" s="1">
        <v>40156</v>
      </c>
      <c r="AC2565">
        <v>12.5</v>
      </c>
    </row>
    <row r="2566" spans="5:29" x14ac:dyDescent="0.45">
      <c r="E2566" s="1">
        <v>40168</v>
      </c>
      <c r="F2566">
        <v>123.21</v>
      </c>
      <c r="H2566" t="s">
        <v>223</v>
      </c>
      <c r="I2566">
        <v>3.9255</v>
      </c>
      <c r="J2566">
        <v>1.06672688632095</v>
      </c>
      <c r="O2566" s="1">
        <v>40190</v>
      </c>
      <c r="P2566">
        <v>3.8132000000000001</v>
      </c>
      <c r="Q2566">
        <v>1.173</v>
      </c>
      <c r="R2566">
        <v>2.6402000000000001</v>
      </c>
      <c r="AB2566" s="1">
        <v>40155</v>
      </c>
      <c r="AC2566">
        <v>13.5</v>
      </c>
    </row>
    <row r="2567" spans="5:29" x14ac:dyDescent="0.45">
      <c r="E2567" s="1">
        <v>40165</v>
      </c>
      <c r="F2567">
        <v>114.56</v>
      </c>
      <c r="H2567" t="s">
        <v>222</v>
      </c>
      <c r="I2567">
        <v>3.855</v>
      </c>
      <c r="J2567">
        <v>1.12250835186202</v>
      </c>
      <c r="O2567" s="1">
        <v>40189</v>
      </c>
      <c r="P2567">
        <v>3.9175</v>
      </c>
      <c r="Q2567">
        <v>1.216</v>
      </c>
      <c r="R2567">
        <v>2.7014999999999998</v>
      </c>
      <c r="AB2567" s="1">
        <v>40154</v>
      </c>
      <c r="AC2567">
        <v>14.56</v>
      </c>
    </row>
    <row r="2568" spans="5:29" x14ac:dyDescent="0.45">
      <c r="E2568" s="1">
        <v>40164</v>
      </c>
      <c r="F2568">
        <v>116</v>
      </c>
      <c r="H2568" t="s">
        <v>221</v>
      </c>
      <c r="I2568">
        <v>3.9340000000000002</v>
      </c>
      <c r="J2568">
        <v>0.93207452312927297</v>
      </c>
      <c r="O2568" s="1">
        <v>40186</v>
      </c>
      <c r="P2568">
        <v>3.9441999999999999</v>
      </c>
      <c r="Q2568">
        <v>1.2475000000000001</v>
      </c>
      <c r="R2568">
        <v>2.6966999999999999</v>
      </c>
      <c r="AB2568" s="1">
        <v>40151</v>
      </c>
      <c r="AC2568">
        <v>14.5</v>
      </c>
    </row>
    <row r="2569" spans="5:29" x14ac:dyDescent="0.45">
      <c r="E2569" s="1">
        <v>40163</v>
      </c>
      <c r="F2569">
        <v>115.72</v>
      </c>
      <c r="H2569" t="s">
        <v>220</v>
      </c>
      <c r="I2569">
        <v>3.95</v>
      </c>
      <c r="J2569">
        <v>1.00285758377415</v>
      </c>
      <c r="O2569" s="1">
        <v>40185</v>
      </c>
      <c r="P2569">
        <v>3.9434999999999998</v>
      </c>
      <c r="Q2569">
        <v>1.302</v>
      </c>
      <c r="R2569">
        <v>2.6415000000000002</v>
      </c>
      <c r="AB2569" s="1">
        <v>40150</v>
      </c>
      <c r="AC2569">
        <v>12.19</v>
      </c>
    </row>
    <row r="2570" spans="5:29" x14ac:dyDescent="0.45">
      <c r="E2570" s="1">
        <v>40162</v>
      </c>
      <c r="F2570">
        <v>119.07</v>
      </c>
      <c r="H2570" t="s">
        <v>219</v>
      </c>
      <c r="I2570">
        <v>4.008</v>
      </c>
      <c r="J2570">
        <v>0.94950123749261095</v>
      </c>
      <c r="O2570" s="1">
        <v>40184</v>
      </c>
      <c r="P2570">
        <v>3.9255</v>
      </c>
      <c r="Q2570">
        <v>1.274</v>
      </c>
      <c r="R2570">
        <v>2.6515</v>
      </c>
      <c r="AB2570" s="1">
        <v>40149</v>
      </c>
      <c r="AC2570">
        <v>11</v>
      </c>
    </row>
    <row r="2571" spans="5:29" x14ac:dyDescent="0.45">
      <c r="E2571" s="1">
        <v>40161</v>
      </c>
      <c r="F2571">
        <v>118.16</v>
      </c>
      <c r="H2571" t="s">
        <v>218</v>
      </c>
      <c r="I2571">
        <v>3.93</v>
      </c>
      <c r="J2571">
        <v>0.66607896178556503</v>
      </c>
      <c r="O2571" s="1">
        <v>40183</v>
      </c>
      <c r="P2571">
        <v>3.855</v>
      </c>
      <c r="Q2571">
        <v>1.2968</v>
      </c>
      <c r="R2571">
        <v>2.5581999999999998</v>
      </c>
      <c r="AB2571" s="1">
        <v>40148</v>
      </c>
      <c r="AC2571">
        <v>11</v>
      </c>
    </row>
    <row r="2572" spans="5:29" x14ac:dyDescent="0.45">
      <c r="E2572" s="1">
        <v>40158</v>
      </c>
      <c r="F2572">
        <v>118.34</v>
      </c>
      <c r="H2572" t="s">
        <v>217</v>
      </c>
      <c r="I2572">
        <v>3.9495</v>
      </c>
      <c r="J2572">
        <v>0.72862279907599403</v>
      </c>
      <c r="O2572" s="1">
        <v>40182</v>
      </c>
      <c r="P2572">
        <v>3.9340000000000002</v>
      </c>
      <c r="Q2572">
        <v>1.345</v>
      </c>
      <c r="R2572">
        <v>2.589</v>
      </c>
      <c r="AB2572" s="1">
        <v>40147</v>
      </c>
      <c r="AC2572">
        <v>9.81</v>
      </c>
    </row>
    <row r="2573" spans="5:29" x14ac:dyDescent="0.45">
      <c r="E2573" s="1">
        <v>40157</v>
      </c>
      <c r="F2573">
        <v>116.85</v>
      </c>
      <c r="H2573" t="s">
        <v>216</v>
      </c>
      <c r="I2573">
        <v>3.9980000000000002</v>
      </c>
      <c r="J2573">
        <v>0.48895560466501897</v>
      </c>
      <c r="O2573" s="1">
        <v>40179</v>
      </c>
      <c r="P2573">
        <v>3.95</v>
      </c>
      <c r="Q2573">
        <v>1.4117</v>
      </c>
      <c r="R2573">
        <v>2.5383</v>
      </c>
      <c r="AB2573" s="1">
        <v>40144</v>
      </c>
      <c r="AC2573">
        <v>9.56</v>
      </c>
    </row>
    <row r="2574" spans="5:29" x14ac:dyDescent="0.45">
      <c r="E2574" s="1">
        <v>40156</v>
      </c>
      <c r="F2574">
        <v>113</v>
      </c>
      <c r="H2574" t="s">
        <v>215</v>
      </c>
      <c r="I2574">
        <v>3.9481999999999999</v>
      </c>
      <c r="J2574">
        <v>0.74667055430535301</v>
      </c>
      <c r="O2574" s="1">
        <v>40178</v>
      </c>
      <c r="P2574">
        <v>4.008</v>
      </c>
      <c r="Q2574">
        <v>1.4124000000000001</v>
      </c>
      <c r="R2574">
        <v>2.5956000000000001</v>
      </c>
      <c r="AB2574" s="1">
        <v>40143</v>
      </c>
      <c r="AC2574">
        <v>9.69</v>
      </c>
    </row>
    <row r="2575" spans="5:29" x14ac:dyDescent="0.45">
      <c r="E2575" s="1">
        <v>40155</v>
      </c>
      <c r="F2575">
        <v>113.95</v>
      </c>
      <c r="H2575" t="s">
        <v>214</v>
      </c>
      <c r="I2575">
        <v>3.9495</v>
      </c>
      <c r="J2575">
        <v>1.14388219090371</v>
      </c>
      <c r="O2575" s="1">
        <v>40177</v>
      </c>
      <c r="P2575">
        <v>3.93</v>
      </c>
      <c r="Q2575">
        <v>1.3720000000000001</v>
      </c>
      <c r="R2575">
        <v>2.5579999999999998</v>
      </c>
      <c r="AB2575" s="1">
        <v>40142</v>
      </c>
      <c r="AC2575">
        <v>8.5</v>
      </c>
    </row>
    <row r="2576" spans="5:29" x14ac:dyDescent="0.45">
      <c r="E2576" s="1">
        <v>40154</v>
      </c>
      <c r="F2576">
        <v>119.33</v>
      </c>
      <c r="H2576" t="s">
        <v>213</v>
      </c>
      <c r="I2576">
        <v>3.9079999999999999</v>
      </c>
      <c r="J2576">
        <v>1.12395574497694</v>
      </c>
      <c r="O2576" s="1">
        <v>40176</v>
      </c>
      <c r="P2576">
        <v>3.9495</v>
      </c>
      <c r="Q2576">
        <v>1.3765000000000001</v>
      </c>
      <c r="R2576">
        <v>2.573</v>
      </c>
      <c r="AB2576" s="1">
        <v>40141</v>
      </c>
      <c r="AC2576">
        <v>9.25</v>
      </c>
    </row>
    <row r="2577" spans="5:29" x14ac:dyDescent="0.45">
      <c r="E2577" s="1">
        <v>40151</v>
      </c>
      <c r="F2577">
        <v>122</v>
      </c>
      <c r="H2577" t="s">
        <v>212</v>
      </c>
      <c r="I2577">
        <v>3.9188999999999998</v>
      </c>
      <c r="J2577">
        <v>1.93661467084532</v>
      </c>
      <c r="O2577" s="1">
        <v>40175</v>
      </c>
      <c r="P2577">
        <v>3.9980000000000002</v>
      </c>
      <c r="Q2577">
        <v>1.3977999999999999</v>
      </c>
      <c r="R2577">
        <v>2.6002000000000001</v>
      </c>
      <c r="AB2577" s="1">
        <v>40140</v>
      </c>
      <c r="AC2577">
        <v>10.94</v>
      </c>
    </row>
    <row r="2578" spans="5:29" x14ac:dyDescent="0.45">
      <c r="E2578" s="1">
        <v>40150</v>
      </c>
      <c r="F2578">
        <v>120</v>
      </c>
      <c r="H2578" t="s">
        <v>211</v>
      </c>
      <c r="I2578">
        <v>3.8285</v>
      </c>
      <c r="J2578">
        <v>1.87397737001634</v>
      </c>
      <c r="O2578" s="1">
        <v>40172</v>
      </c>
      <c r="P2578">
        <v>3.9481999999999999</v>
      </c>
      <c r="Q2578">
        <v>1.2994000000000001</v>
      </c>
      <c r="R2578">
        <v>2.6488</v>
      </c>
      <c r="AB2578" s="1">
        <v>40137</v>
      </c>
      <c r="AC2578">
        <v>10.88</v>
      </c>
    </row>
    <row r="2579" spans="5:29" x14ac:dyDescent="0.45">
      <c r="E2579" s="1">
        <v>40149</v>
      </c>
      <c r="F2579">
        <v>116</v>
      </c>
      <c r="H2579" t="s">
        <v>210</v>
      </c>
      <c r="I2579">
        <v>3.6728999999999998</v>
      </c>
      <c r="J2579">
        <v>1.3740553603597401</v>
      </c>
      <c r="O2579" s="1">
        <v>40171</v>
      </c>
      <c r="P2579">
        <v>3.9495</v>
      </c>
      <c r="Q2579">
        <v>1.3093999999999999</v>
      </c>
      <c r="R2579">
        <v>2.6400999999999999</v>
      </c>
      <c r="AB2579" s="1">
        <v>40136</v>
      </c>
      <c r="AC2579">
        <v>11.25</v>
      </c>
    </row>
    <row r="2580" spans="5:29" x14ac:dyDescent="0.45">
      <c r="E2580" s="1">
        <v>40148</v>
      </c>
      <c r="F2580">
        <v>118</v>
      </c>
      <c r="H2580" t="s">
        <v>209</v>
      </c>
      <c r="I2580">
        <v>3.6202999999999999</v>
      </c>
      <c r="J2580">
        <v>1.2513282010194899</v>
      </c>
      <c r="O2580" s="1">
        <v>40170</v>
      </c>
      <c r="P2580">
        <v>3.9079999999999999</v>
      </c>
      <c r="Q2580">
        <v>1.284</v>
      </c>
      <c r="R2580">
        <v>2.6240000000000001</v>
      </c>
      <c r="AB2580" s="1">
        <v>40135</v>
      </c>
      <c r="AC2580">
        <v>8.8800000000000008</v>
      </c>
    </row>
    <row r="2581" spans="5:29" x14ac:dyDescent="0.45">
      <c r="E2581" s="1">
        <v>40147</v>
      </c>
      <c r="F2581">
        <v>115.15</v>
      </c>
      <c r="H2581" t="s">
        <v>208</v>
      </c>
      <c r="I2581">
        <v>3.7454000000000001</v>
      </c>
      <c r="J2581">
        <v>0.55715120628664805</v>
      </c>
      <c r="O2581" s="1">
        <v>40169</v>
      </c>
      <c r="P2581">
        <v>3.9188999999999998</v>
      </c>
      <c r="Q2581">
        <v>1.2698</v>
      </c>
      <c r="R2581">
        <v>2.6490999999999998</v>
      </c>
      <c r="AB2581" s="1">
        <v>40134</v>
      </c>
      <c r="AC2581">
        <v>9.25</v>
      </c>
    </row>
    <row r="2582" spans="5:29" x14ac:dyDescent="0.45">
      <c r="E2582" s="1">
        <v>40144</v>
      </c>
      <c r="F2582">
        <v>116.11</v>
      </c>
      <c r="H2582" t="s">
        <v>207</v>
      </c>
      <c r="I2582">
        <v>3.7338</v>
      </c>
      <c r="J2582">
        <v>0.53926380371762495</v>
      </c>
      <c r="O2582" s="1">
        <v>40168</v>
      </c>
      <c r="P2582">
        <v>3.8285</v>
      </c>
      <c r="Q2582">
        <v>1.2030000000000001</v>
      </c>
      <c r="R2582">
        <v>2.6255000000000002</v>
      </c>
      <c r="AB2582" s="1">
        <v>40133</v>
      </c>
      <c r="AC2582">
        <v>9.44</v>
      </c>
    </row>
    <row r="2583" spans="5:29" x14ac:dyDescent="0.45">
      <c r="E2583" s="1">
        <v>40143</v>
      </c>
      <c r="F2583">
        <v>109.79</v>
      </c>
      <c r="H2583" t="s">
        <v>206</v>
      </c>
      <c r="I2583">
        <v>3.6768999999999998</v>
      </c>
      <c r="J2583">
        <v>0.51926698335249499</v>
      </c>
      <c r="O2583" s="1">
        <v>40165</v>
      </c>
      <c r="P2583">
        <v>3.6728999999999998</v>
      </c>
      <c r="Q2583">
        <v>1.1276999999999999</v>
      </c>
      <c r="R2583">
        <v>2.5451999999999999</v>
      </c>
      <c r="AB2583" s="1">
        <v>40130</v>
      </c>
      <c r="AC2583">
        <v>11.44</v>
      </c>
    </row>
    <row r="2584" spans="5:29" x14ac:dyDescent="0.45">
      <c r="E2584" s="1">
        <v>40142</v>
      </c>
      <c r="F2584">
        <v>109.79</v>
      </c>
      <c r="H2584" t="s">
        <v>205</v>
      </c>
      <c r="I2584">
        <v>3.6835</v>
      </c>
      <c r="J2584">
        <v>0.87702839178671899</v>
      </c>
      <c r="O2584" s="1">
        <v>40164</v>
      </c>
      <c r="P2584">
        <v>3.6202999999999999</v>
      </c>
      <c r="Q2584">
        <v>1.0994999999999999</v>
      </c>
      <c r="R2584">
        <v>2.5207999999999999</v>
      </c>
      <c r="AB2584" s="1">
        <v>40129</v>
      </c>
      <c r="AC2584">
        <v>11.88</v>
      </c>
    </row>
    <row r="2585" spans="5:29" x14ac:dyDescent="0.45">
      <c r="E2585" s="1">
        <v>40141</v>
      </c>
      <c r="F2585">
        <v>109.5</v>
      </c>
      <c r="H2585" t="s">
        <v>204</v>
      </c>
      <c r="I2585">
        <v>3.6190000000000002</v>
      </c>
      <c r="J2585">
        <v>0.931056389269736</v>
      </c>
      <c r="O2585" s="1">
        <v>40163</v>
      </c>
      <c r="P2585">
        <v>3.7454000000000001</v>
      </c>
      <c r="Q2585">
        <v>1.2010000000000001</v>
      </c>
      <c r="R2585">
        <v>2.5444</v>
      </c>
      <c r="AB2585" s="1">
        <v>40128</v>
      </c>
      <c r="AC2585">
        <v>13.75</v>
      </c>
    </row>
    <row r="2586" spans="5:29" x14ac:dyDescent="0.45">
      <c r="E2586" s="1">
        <v>40140</v>
      </c>
      <c r="F2586">
        <v>116.32</v>
      </c>
      <c r="H2586" t="s">
        <v>203</v>
      </c>
      <c r="I2586">
        <v>3.5605000000000002</v>
      </c>
      <c r="J2586">
        <v>1.3205722244542299</v>
      </c>
      <c r="O2586" s="1">
        <v>40162</v>
      </c>
      <c r="P2586">
        <v>3.7338</v>
      </c>
      <c r="Q2586">
        <v>1.2144999999999999</v>
      </c>
      <c r="R2586">
        <v>2.5192999999999999</v>
      </c>
      <c r="AB2586" s="1">
        <v>40127</v>
      </c>
      <c r="AC2586">
        <v>13.81</v>
      </c>
    </row>
    <row r="2587" spans="5:29" x14ac:dyDescent="0.45">
      <c r="E2587" s="1">
        <v>40137</v>
      </c>
      <c r="F2587">
        <v>113.45</v>
      </c>
      <c r="H2587" t="s">
        <v>202</v>
      </c>
      <c r="I2587">
        <v>3.5203000000000002</v>
      </c>
      <c r="J2587">
        <v>1.4199125266485</v>
      </c>
      <c r="O2587" s="1">
        <v>40161</v>
      </c>
      <c r="P2587">
        <v>3.6768999999999998</v>
      </c>
      <c r="Q2587">
        <v>1.1955</v>
      </c>
      <c r="R2587">
        <v>2.4813999999999998</v>
      </c>
    </row>
    <row r="2588" spans="5:29" x14ac:dyDescent="0.45">
      <c r="E2588" s="1">
        <v>40136</v>
      </c>
      <c r="F2588">
        <v>113.75</v>
      </c>
      <c r="H2588" t="s">
        <v>201</v>
      </c>
      <c r="I2588">
        <v>3.5727000000000002</v>
      </c>
      <c r="J2588">
        <v>1.1640634576058699</v>
      </c>
      <c r="O2588" s="1">
        <v>40158</v>
      </c>
      <c r="P2588">
        <v>3.6835</v>
      </c>
      <c r="Q2588">
        <v>1.1505000000000001</v>
      </c>
      <c r="R2588">
        <v>2.5329999999999999</v>
      </c>
    </row>
    <row r="2589" spans="5:29" x14ac:dyDescent="0.45">
      <c r="E2589" s="1">
        <v>40135</v>
      </c>
      <c r="F2589">
        <v>116.48</v>
      </c>
      <c r="H2589" t="s">
        <v>200</v>
      </c>
      <c r="I2589">
        <v>3.6198000000000001</v>
      </c>
      <c r="J2589">
        <v>0.62623540568490499</v>
      </c>
      <c r="O2589" s="1">
        <v>40157</v>
      </c>
      <c r="P2589">
        <v>3.6190000000000002</v>
      </c>
      <c r="Q2589">
        <v>1.1174999999999999</v>
      </c>
      <c r="R2589">
        <v>2.5015000000000001</v>
      </c>
    </row>
    <row r="2590" spans="5:29" x14ac:dyDescent="0.45">
      <c r="E2590" s="1">
        <v>40134</v>
      </c>
      <c r="F2590">
        <v>117.18</v>
      </c>
      <c r="H2590" t="s">
        <v>199</v>
      </c>
      <c r="I2590">
        <v>3.4994999999999998</v>
      </c>
      <c r="J2590">
        <v>0.69456229622211396</v>
      </c>
      <c r="O2590" s="1">
        <v>40156</v>
      </c>
      <c r="P2590">
        <v>3.5605000000000002</v>
      </c>
      <c r="Q2590">
        <v>1.0964</v>
      </c>
      <c r="R2590">
        <v>2.4641000000000002</v>
      </c>
    </row>
    <row r="2591" spans="5:29" x14ac:dyDescent="0.45">
      <c r="E2591" s="1">
        <v>40133</v>
      </c>
      <c r="F2591">
        <v>118</v>
      </c>
      <c r="H2591" t="s">
        <v>198</v>
      </c>
      <c r="I2591">
        <v>3.4198</v>
      </c>
      <c r="J2591">
        <v>1.1336581789352</v>
      </c>
      <c r="O2591" s="1">
        <v>40155</v>
      </c>
      <c r="P2591">
        <v>3.5203000000000002</v>
      </c>
      <c r="Q2591">
        <v>1.0934999999999999</v>
      </c>
      <c r="R2591">
        <v>2.4268000000000001</v>
      </c>
    </row>
    <row r="2592" spans="5:29" x14ac:dyDescent="0.45">
      <c r="E2592" s="1">
        <v>40130</v>
      </c>
      <c r="F2592">
        <v>121</v>
      </c>
      <c r="H2592" t="s">
        <v>197</v>
      </c>
      <c r="I2592">
        <v>3.3915000000000002</v>
      </c>
      <c r="J2592">
        <v>1.1215980860658901</v>
      </c>
      <c r="O2592" s="1">
        <v>40154</v>
      </c>
      <c r="P2592">
        <v>3.5727000000000002</v>
      </c>
      <c r="Q2592">
        <v>1.1425000000000001</v>
      </c>
      <c r="R2592">
        <v>2.4302000000000001</v>
      </c>
    </row>
    <row r="2593" spans="5:18" x14ac:dyDescent="0.45">
      <c r="E2593" s="1">
        <v>40129</v>
      </c>
      <c r="F2593">
        <v>121.43</v>
      </c>
      <c r="H2593" t="s">
        <v>196</v>
      </c>
      <c r="I2593">
        <v>3.2963</v>
      </c>
      <c r="J2593">
        <v>0.63262990760791105</v>
      </c>
      <c r="O2593" s="1">
        <v>40151</v>
      </c>
      <c r="P2593">
        <v>3.6198000000000001</v>
      </c>
      <c r="Q2593">
        <v>1.2235</v>
      </c>
      <c r="R2593">
        <v>2.3963000000000001</v>
      </c>
    </row>
    <row r="2594" spans="5:18" x14ac:dyDescent="0.45">
      <c r="E2594" s="1">
        <v>40128</v>
      </c>
      <c r="F2594">
        <v>123.99</v>
      </c>
      <c r="H2594" t="s">
        <v>195</v>
      </c>
      <c r="I2594">
        <v>3.2930000000000001</v>
      </c>
      <c r="J2594">
        <v>0.61340307574492203</v>
      </c>
      <c r="O2594" s="1">
        <v>40150</v>
      </c>
      <c r="P2594">
        <v>3.4994999999999998</v>
      </c>
      <c r="Q2594">
        <v>1.0858000000000001</v>
      </c>
      <c r="R2594">
        <v>2.4137</v>
      </c>
    </row>
    <row r="2595" spans="5:18" x14ac:dyDescent="0.45">
      <c r="E2595" s="1">
        <v>40127</v>
      </c>
      <c r="F2595">
        <v>123.99</v>
      </c>
      <c r="H2595" t="s">
        <v>194</v>
      </c>
      <c r="I2595">
        <v>3.3679999999999999</v>
      </c>
      <c r="J2595">
        <v>0.53391790879622403</v>
      </c>
      <c r="O2595" s="1">
        <v>40149</v>
      </c>
      <c r="P2595">
        <v>3.4198</v>
      </c>
      <c r="Q2595">
        <v>1.0660000000000001</v>
      </c>
      <c r="R2595">
        <v>2.3538000000000001</v>
      </c>
    </row>
    <row r="2596" spans="5:18" x14ac:dyDescent="0.45">
      <c r="E2596" s="1">
        <v>40126</v>
      </c>
      <c r="F2596">
        <v>129</v>
      </c>
      <c r="H2596" t="s">
        <v>193</v>
      </c>
      <c r="I2596">
        <v>3.3595000000000002</v>
      </c>
      <c r="J2596">
        <v>0.70121978247432004</v>
      </c>
      <c r="O2596" s="1">
        <v>40148</v>
      </c>
      <c r="P2596">
        <v>3.3915000000000002</v>
      </c>
      <c r="Q2596">
        <v>1.016</v>
      </c>
      <c r="R2596">
        <v>2.3755000000000002</v>
      </c>
    </row>
    <row r="2597" spans="5:18" x14ac:dyDescent="0.45">
      <c r="H2597" t="s">
        <v>192</v>
      </c>
      <c r="I2597">
        <v>3.3984999999999999</v>
      </c>
      <c r="J2597">
        <v>0.67962282431752796</v>
      </c>
      <c r="O2597" s="1">
        <v>40147</v>
      </c>
      <c r="P2597">
        <v>3.2963</v>
      </c>
      <c r="Q2597">
        <v>0.99570000000000003</v>
      </c>
      <c r="R2597">
        <v>2.3006000000000002</v>
      </c>
    </row>
    <row r="2598" spans="5:18" x14ac:dyDescent="0.45">
      <c r="H2598" t="s">
        <v>191</v>
      </c>
      <c r="I2598">
        <v>3.4670000000000001</v>
      </c>
      <c r="J2598">
        <v>0.43502635935461598</v>
      </c>
      <c r="O2598" s="1">
        <v>40144</v>
      </c>
      <c r="P2598">
        <v>3.2930000000000001</v>
      </c>
      <c r="Q2598">
        <v>1.0149999999999999</v>
      </c>
      <c r="R2598">
        <v>2.278</v>
      </c>
    </row>
    <row r="2599" spans="5:18" x14ac:dyDescent="0.45">
      <c r="H2599" t="s">
        <v>190</v>
      </c>
      <c r="I2599">
        <v>3.4809999999999999</v>
      </c>
      <c r="J2599">
        <v>0.43765189744057098</v>
      </c>
      <c r="O2599" s="1">
        <v>40143</v>
      </c>
      <c r="P2599">
        <v>3.3679999999999999</v>
      </c>
      <c r="Q2599">
        <v>1.0299</v>
      </c>
      <c r="R2599">
        <v>2.3380999999999998</v>
      </c>
    </row>
    <row r="2600" spans="5:18" x14ac:dyDescent="0.45">
      <c r="H2600" t="s">
        <v>189</v>
      </c>
      <c r="I2600">
        <v>3.4468000000000001</v>
      </c>
      <c r="J2600">
        <v>0.94345951158488806</v>
      </c>
      <c r="O2600" s="1">
        <v>40142</v>
      </c>
      <c r="P2600">
        <v>3.3595000000000002</v>
      </c>
      <c r="Q2600">
        <v>1.0417000000000001</v>
      </c>
      <c r="R2600">
        <v>2.3178000000000001</v>
      </c>
    </row>
    <row r="2601" spans="5:18" x14ac:dyDescent="0.45">
      <c r="H2601" t="s">
        <v>188</v>
      </c>
      <c r="I2601">
        <v>3.4548000000000001</v>
      </c>
      <c r="J2601">
        <v>0.93365121967466902</v>
      </c>
      <c r="O2601" s="1">
        <v>40141</v>
      </c>
      <c r="P2601">
        <v>3.3984999999999999</v>
      </c>
      <c r="Q2601">
        <v>1.0149999999999999</v>
      </c>
      <c r="R2601">
        <v>2.3835000000000002</v>
      </c>
    </row>
    <row r="2602" spans="5:18" x14ac:dyDescent="0.45">
      <c r="H2602" t="s">
        <v>187</v>
      </c>
      <c r="I2602">
        <v>3.4180000000000001</v>
      </c>
      <c r="J2602">
        <v>0.61125739259333001</v>
      </c>
      <c r="O2602" s="1">
        <v>40140</v>
      </c>
      <c r="P2602">
        <v>3.4670000000000001</v>
      </c>
      <c r="Q2602">
        <v>1.0580000000000001</v>
      </c>
      <c r="R2602">
        <v>2.4089999999999998</v>
      </c>
    </row>
    <row r="2603" spans="5:18" x14ac:dyDescent="0.45">
      <c r="H2603" t="s">
        <v>186</v>
      </c>
      <c r="I2603">
        <v>3.4325000000000001</v>
      </c>
      <c r="J2603">
        <v>0.80818132247658003</v>
      </c>
      <c r="O2603" s="1">
        <v>40137</v>
      </c>
      <c r="P2603">
        <v>3.4809999999999999</v>
      </c>
      <c r="Q2603">
        <v>1.0468</v>
      </c>
      <c r="R2603">
        <v>2.4342000000000001</v>
      </c>
    </row>
    <row r="2604" spans="5:18" x14ac:dyDescent="0.45">
      <c r="H2604" t="s">
        <v>185</v>
      </c>
      <c r="I2604">
        <v>3.5354999999999999</v>
      </c>
      <c r="J2604">
        <v>0.51086369675938503</v>
      </c>
      <c r="O2604" s="1">
        <v>40136</v>
      </c>
      <c r="P2604">
        <v>3.4468000000000001</v>
      </c>
      <c r="Q2604">
        <v>1.0209999999999999</v>
      </c>
      <c r="R2604">
        <v>2.4258000000000002</v>
      </c>
    </row>
    <row r="2605" spans="5:18" x14ac:dyDescent="0.45">
      <c r="H2605" t="s">
        <v>184</v>
      </c>
      <c r="I2605">
        <v>3.5710000000000002</v>
      </c>
      <c r="J2605">
        <v>0.50389454915355503</v>
      </c>
      <c r="O2605" s="1">
        <v>40135</v>
      </c>
      <c r="P2605">
        <v>3.4548000000000001</v>
      </c>
      <c r="Q2605">
        <v>1.0485</v>
      </c>
      <c r="R2605">
        <v>2.4062999999999999</v>
      </c>
    </row>
    <row r="2606" spans="5:18" x14ac:dyDescent="0.45">
      <c r="H2606" t="s">
        <v>183</v>
      </c>
      <c r="I2606">
        <v>3.6288</v>
      </c>
      <c r="J2606">
        <v>0.38867552877260703</v>
      </c>
      <c r="O2606" s="1">
        <v>40134</v>
      </c>
      <c r="P2606">
        <v>3.4180000000000001</v>
      </c>
      <c r="Q2606">
        <v>1.0620000000000001</v>
      </c>
      <c r="R2606">
        <v>2.3559999999999999</v>
      </c>
    </row>
    <row r="2607" spans="5:18" x14ac:dyDescent="0.45">
      <c r="H2607" t="s">
        <v>182</v>
      </c>
      <c r="I2607">
        <v>3.6112000000000002</v>
      </c>
      <c r="J2607">
        <v>0.23484800048826099</v>
      </c>
      <c r="O2607" s="1">
        <v>40133</v>
      </c>
      <c r="P2607">
        <v>3.4325000000000001</v>
      </c>
      <c r="Q2607">
        <v>1.0745</v>
      </c>
      <c r="R2607">
        <v>2.3580000000000001</v>
      </c>
    </row>
    <row r="2608" spans="5:18" x14ac:dyDescent="0.45">
      <c r="O2608" s="1">
        <v>40130</v>
      </c>
      <c r="P2608">
        <v>3.5354999999999999</v>
      </c>
      <c r="Q2608">
        <v>1.1321000000000001</v>
      </c>
      <c r="R2608">
        <v>2.4034</v>
      </c>
    </row>
    <row r="2609" spans="15:18" x14ac:dyDescent="0.45">
      <c r="O2609" s="1">
        <v>40129</v>
      </c>
      <c r="P2609">
        <v>3.5710000000000002</v>
      </c>
      <c r="Q2609">
        <v>1.1279999999999999</v>
      </c>
      <c r="R2609">
        <v>2.4430000000000001</v>
      </c>
    </row>
    <row r="2610" spans="15:18" x14ac:dyDescent="0.45">
      <c r="O2610" s="1">
        <v>40128</v>
      </c>
      <c r="P2610">
        <v>3.6288</v>
      </c>
      <c r="Q2610">
        <v>1.1278999999999999</v>
      </c>
      <c r="R2610">
        <v>2.5009000000000001</v>
      </c>
    </row>
    <row r="2611" spans="15:18" x14ac:dyDescent="0.45">
      <c r="O2611" s="1">
        <v>40127</v>
      </c>
      <c r="P2611">
        <v>3.6112000000000002</v>
      </c>
      <c r="Q2611">
        <v>1.159</v>
      </c>
      <c r="R2611">
        <v>2.4521999999999999</v>
      </c>
    </row>
    <row r="2612" spans="15:18" x14ac:dyDescent="0.45">
      <c r="O2612" s="1">
        <v>40126</v>
      </c>
      <c r="P2612">
        <v>3.6402000000000001</v>
      </c>
      <c r="Q2612">
        <v>1.1870000000000001</v>
      </c>
      <c r="R2612">
        <v>2.4531999999999998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C9E5E-00CA-4632-AE74-940736744622}">
  <sheetPr codeName="Sheet4"/>
  <dimension ref="A1:F33"/>
  <sheetViews>
    <sheetView workbookViewId="0">
      <selection activeCell="F27" sqref="F27"/>
    </sheetView>
  </sheetViews>
  <sheetFormatPr defaultRowHeight="14.25" x14ac:dyDescent="0.45"/>
  <cols>
    <col min="2" max="2" width="10.73046875" bestFit="1" customWidth="1"/>
    <col min="5" max="5" width="12" bestFit="1" customWidth="1"/>
    <col min="6" max="6" width="12.265625" customWidth="1"/>
  </cols>
  <sheetData>
    <row r="1" spans="1:6" x14ac:dyDescent="0.45">
      <c r="A1" s="4" t="s">
        <v>3790</v>
      </c>
    </row>
    <row r="3" spans="1:6" x14ac:dyDescent="0.45">
      <c r="C3" t="s">
        <v>173</v>
      </c>
      <c r="D3" t="s">
        <v>172</v>
      </c>
      <c r="E3" t="s">
        <v>171</v>
      </c>
      <c r="F3" t="s">
        <v>170</v>
      </c>
    </row>
    <row r="4" spans="1:6" x14ac:dyDescent="0.45">
      <c r="B4" s="1">
        <f ca="1">_xll.BDH("USSWAP10 Curncy","PX_LAST","-1AY","","points=30","cols=2;rows=30")</f>
        <v>43902</v>
      </c>
      <c r="C4">
        <v>0.77200000000000002</v>
      </c>
      <c r="E4">
        <f>STDEV(D5:D33)</f>
        <v>0.11906382274032895</v>
      </c>
      <c r="F4" s="3">
        <f>E4*SQRT(260)</f>
        <v>1.9198464548605241</v>
      </c>
    </row>
    <row r="5" spans="1:6" x14ac:dyDescent="0.45">
      <c r="B5" s="1">
        <v>43903</v>
      </c>
      <c r="C5">
        <v>0.96330000000000005</v>
      </c>
      <c r="D5">
        <f t="shared" ref="D5:D33" si="0">LN(C5/C4)</f>
        <v>0.22138033973880181</v>
      </c>
    </row>
    <row r="6" spans="1:6" x14ac:dyDescent="0.45">
      <c r="B6" s="1">
        <v>43906</v>
      </c>
      <c r="C6">
        <v>0.75180000000000002</v>
      </c>
      <c r="D6">
        <f t="shared" si="0"/>
        <v>-0.24789455863350032</v>
      </c>
    </row>
    <row r="7" spans="1:6" x14ac:dyDescent="0.45">
      <c r="B7" s="1">
        <v>43907</v>
      </c>
      <c r="C7">
        <v>0.99399999999999999</v>
      </c>
      <c r="D7">
        <f t="shared" si="0"/>
        <v>0.27926687552649643</v>
      </c>
    </row>
    <row r="8" spans="1:6" x14ac:dyDescent="0.45">
      <c r="B8" s="1">
        <v>43908</v>
      </c>
      <c r="C8">
        <v>1.0720000000000001</v>
      </c>
      <c r="D8">
        <f t="shared" si="0"/>
        <v>7.5544134974173435E-2</v>
      </c>
    </row>
    <row r="9" spans="1:6" x14ac:dyDescent="0.45">
      <c r="B9" s="1">
        <v>43909</v>
      </c>
      <c r="C9">
        <v>1.0096000000000001</v>
      </c>
      <c r="D9">
        <f t="shared" si="0"/>
        <v>-5.9971849843798573E-2</v>
      </c>
    </row>
    <row r="10" spans="1:6" x14ac:dyDescent="0.45">
      <c r="B10" s="1">
        <v>43910</v>
      </c>
      <c r="C10">
        <v>0.7661</v>
      </c>
      <c r="D10">
        <f t="shared" si="0"/>
        <v>-0.27599678226417351</v>
      </c>
    </row>
    <row r="11" spans="1:6" x14ac:dyDescent="0.45">
      <c r="B11" s="1">
        <v>43913</v>
      </c>
      <c r="C11">
        <v>0.71289999999999998</v>
      </c>
      <c r="D11">
        <f t="shared" si="0"/>
        <v>-7.1971551399192521E-2</v>
      </c>
    </row>
    <row r="12" spans="1:6" x14ac:dyDescent="0.45">
      <c r="B12" s="1">
        <v>43914</v>
      </c>
      <c r="C12">
        <v>0.75549999999999995</v>
      </c>
      <c r="D12">
        <f t="shared" si="0"/>
        <v>5.8038623589211531E-2</v>
      </c>
    </row>
    <row r="13" spans="1:6" x14ac:dyDescent="0.45">
      <c r="B13" s="1">
        <v>43915</v>
      </c>
      <c r="C13">
        <v>0.80740000000000001</v>
      </c>
      <c r="D13">
        <f t="shared" si="0"/>
        <v>6.6439426706046162E-2</v>
      </c>
    </row>
    <row r="14" spans="1:6" x14ac:dyDescent="0.45">
      <c r="B14" s="1">
        <v>43916</v>
      </c>
      <c r="C14">
        <v>0.76339999999999997</v>
      </c>
      <c r="D14">
        <f t="shared" si="0"/>
        <v>-5.6037068107711106E-2</v>
      </c>
    </row>
    <row r="15" spans="1:6" x14ac:dyDescent="0.45">
      <c r="B15" s="1">
        <v>43917</v>
      </c>
      <c r="C15">
        <v>0.64029999999999998</v>
      </c>
      <c r="D15">
        <f t="shared" si="0"/>
        <v>-0.1758453237863728</v>
      </c>
    </row>
    <row r="16" spans="1:6" x14ac:dyDescent="0.45">
      <c r="B16" s="1">
        <v>43920</v>
      </c>
      <c r="C16">
        <v>0.72850000000000004</v>
      </c>
      <c r="D16">
        <f t="shared" si="0"/>
        <v>0.12905080911050318</v>
      </c>
    </row>
    <row r="17" spans="2:6" x14ac:dyDescent="0.45">
      <c r="B17" s="1">
        <v>43921</v>
      </c>
      <c r="C17">
        <v>0.71609999999999996</v>
      </c>
      <c r="D17">
        <f t="shared" si="0"/>
        <v>-1.7167803622365557E-2</v>
      </c>
    </row>
    <row r="18" spans="2:6" x14ac:dyDescent="0.45">
      <c r="B18" s="1">
        <v>43922</v>
      </c>
      <c r="C18">
        <v>0.67930000000000001</v>
      </c>
      <c r="D18">
        <f t="shared" si="0"/>
        <v>-5.2756965815637727E-2</v>
      </c>
    </row>
    <row r="19" spans="2:6" x14ac:dyDescent="0.45">
      <c r="B19" s="1">
        <v>43923</v>
      </c>
      <c r="C19">
        <v>0.65720000000000001</v>
      </c>
      <c r="D19">
        <f t="shared" si="0"/>
        <v>-3.3074470034143287E-2</v>
      </c>
    </row>
    <row r="20" spans="2:6" x14ac:dyDescent="0.45">
      <c r="B20" s="1">
        <v>43924</v>
      </c>
      <c r="C20">
        <v>0.6522</v>
      </c>
      <c r="D20">
        <f t="shared" si="0"/>
        <v>-7.637122807894246E-3</v>
      </c>
    </row>
    <row r="21" spans="2:6" x14ac:dyDescent="0.45">
      <c r="B21" s="1">
        <v>43927</v>
      </c>
      <c r="C21">
        <v>0.71630000000000005</v>
      </c>
      <c r="D21">
        <f t="shared" si="0"/>
        <v>9.3747810265186804E-2</v>
      </c>
    </row>
    <row r="22" spans="2:6" x14ac:dyDescent="0.45">
      <c r="B22" s="1">
        <v>43928</v>
      </c>
      <c r="C22">
        <v>0.76929999999999998</v>
      </c>
      <c r="D22">
        <f t="shared" si="0"/>
        <v>7.1381936844483379E-2</v>
      </c>
    </row>
    <row r="23" spans="2:6" x14ac:dyDescent="0.45">
      <c r="B23" s="1">
        <v>43929</v>
      </c>
      <c r="C23">
        <v>0.82530000000000003</v>
      </c>
      <c r="D23">
        <f t="shared" si="0"/>
        <v>7.0265946133749729E-2</v>
      </c>
    </row>
    <row r="24" spans="2:6" x14ac:dyDescent="0.45">
      <c r="B24" s="1">
        <v>43930</v>
      </c>
      <c r="C24">
        <v>0.80920000000000003</v>
      </c>
      <c r="D24">
        <f t="shared" si="0"/>
        <v>-1.9700851305048155E-2</v>
      </c>
    </row>
    <row r="25" spans="2:6" x14ac:dyDescent="0.45">
      <c r="B25" s="1">
        <v>43931</v>
      </c>
      <c r="C25">
        <v>0.80800000000000005</v>
      </c>
      <c r="D25">
        <f t="shared" si="0"/>
        <v>-1.4840467724949963E-3</v>
      </c>
    </row>
    <row r="26" spans="2:6" x14ac:dyDescent="0.45">
      <c r="B26" s="1">
        <v>43934</v>
      </c>
      <c r="C26">
        <v>0.84260000000000002</v>
      </c>
      <c r="D26">
        <f t="shared" si="0"/>
        <v>4.1930291023820711E-2</v>
      </c>
    </row>
    <row r="27" spans="2:6" x14ac:dyDescent="0.45">
      <c r="B27" s="1">
        <v>43935</v>
      </c>
      <c r="C27">
        <v>0.8236</v>
      </c>
      <c r="D27">
        <f t="shared" si="0"/>
        <v>-2.2807374391281818E-2</v>
      </c>
      <c r="E27">
        <f t="shared" ref="E27:E32" si="1">STDEV(D24:D27)</f>
        <v>2.9819393169899139E-2</v>
      </c>
      <c r="F27" s="3">
        <f t="shared" ref="F27:F32" si="2">E27*SQRT(260)</f>
        <v>0.48082326726716035</v>
      </c>
    </row>
    <row r="28" spans="2:6" x14ac:dyDescent="0.45">
      <c r="B28" s="1">
        <v>43936</v>
      </c>
      <c r="C28">
        <v>0.69989999999999997</v>
      </c>
      <c r="D28">
        <f t="shared" si="0"/>
        <v>-0.1627475074581404</v>
      </c>
      <c r="E28">
        <f t="shared" si="1"/>
        <v>8.8512051974543537E-2</v>
      </c>
      <c r="F28" s="3">
        <f t="shared" si="2"/>
        <v>1.4272139536991351</v>
      </c>
    </row>
    <row r="29" spans="2:6" x14ac:dyDescent="0.45">
      <c r="B29" s="1">
        <v>43937</v>
      </c>
      <c r="C29">
        <v>0.70269999999999999</v>
      </c>
      <c r="D29">
        <f t="shared" si="0"/>
        <v>3.9925905026581311E-3</v>
      </c>
      <c r="E29">
        <f t="shared" si="1"/>
        <v>8.9268777139936903E-2</v>
      </c>
      <c r="F29" s="3">
        <f t="shared" si="2"/>
        <v>1.4394157803551855</v>
      </c>
    </row>
    <row r="30" spans="2:6" x14ac:dyDescent="0.45">
      <c r="B30" s="1">
        <v>43938</v>
      </c>
      <c r="C30">
        <v>0.71279999999999999</v>
      </c>
      <c r="D30">
        <f t="shared" si="0"/>
        <v>1.4270817958447436E-2</v>
      </c>
      <c r="E30">
        <f t="shared" si="1"/>
        <v>8.2117629588045138E-2</v>
      </c>
      <c r="F30" s="3">
        <f t="shared" si="2"/>
        <v>1.3241069908362542</v>
      </c>
    </row>
    <row r="31" spans="2:6" x14ac:dyDescent="0.45">
      <c r="B31" s="1">
        <v>43941</v>
      </c>
      <c r="C31">
        <v>0.67230000000000001</v>
      </c>
      <c r="D31">
        <f t="shared" si="0"/>
        <v>-5.8496206681608494E-2</v>
      </c>
      <c r="E31">
        <f t="shared" si="1"/>
        <v>8.1297608166438107E-2</v>
      </c>
      <c r="F31" s="3">
        <f t="shared" si="2"/>
        <v>1.3108845427160101</v>
      </c>
    </row>
    <row r="32" spans="2:6" x14ac:dyDescent="0.45">
      <c r="B32" s="1">
        <v>43942</v>
      </c>
      <c r="C32">
        <v>0.63780000000000003</v>
      </c>
      <c r="D32">
        <f t="shared" si="0"/>
        <v>-5.2679914899033689E-2</v>
      </c>
      <c r="E32">
        <f t="shared" si="1"/>
        <v>3.767573750317138E-2</v>
      </c>
      <c r="F32" s="3">
        <f t="shared" si="2"/>
        <v>0.6075030132156114</v>
      </c>
    </row>
    <row r="33" spans="2:6" x14ac:dyDescent="0.45">
      <c r="B33" s="1">
        <v>43943</v>
      </c>
      <c r="C33">
        <v>0.66300000000000003</v>
      </c>
      <c r="D33">
        <f t="shared" si="0"/>
        <v>3.8750235609905218E-2</v>
      </c>
      <c r="E33">
        <f>STDEV(D30:D33)</f>
        <v>4.8499875089374186E-2</v>
      </c>
      <c r="F33" s="3">
        <f>E33*SQRT(260)</f>
        <v>0.78203698746163763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202B-5D33-4477-AFFB-CBE03AC71D78}">
  <sheetPr codeName="Sheet5"/>
  <dimension ref="A1:I133"/>
  <sheetViews>
    <sheetView zoomScale="90" zoomScaleNormal="90" workbookViewId="0">
      <selection activeCell="H4" sqref="H4"/>
    </sheetView>
  </sheetViews>
  <sheetFormatPr defaultRowHeight="14.25" x14ac:dyDescent="0.45"/>
  <cols>
    <col min="1" max="1" width="8.19921875" bestFit="1" customWidth="1"/>
    <col min="2" max="2" width="24.3984375" bestFit="1" customWidth="1"/>
    <col min="3" max="5" width="30.53125" bestFit="1" customWidth="1"/>
    <col min="6" max="6" width="31.53125" bestFit="1" customWidth="1"/>
  </cols>
  <sheetData>
    <row r="1" spans="1:9" x14ac:dyDescent="0.45">
      <c r="A1" s="2" t="s">
        <v>0</v>
      </c>
      <c r="B1" s="2" t="s">
        <v>181</v>
      </c>
      <c r="C1" s="2" t="s">
        <v>180</v>
      </c>
      <c r="D1" s="2" t="s">
        <v>179</v>
      </c>
      <c r="E1" s="2" t="s">
        <v>178</v>
      </c>
      <c r="F1" s="2" t="s">
        <v>177</v>
      </c>
    </row>
    <row r="2" spans="1:9" x14ac:dyDescent="0.45">
      <c r="A2" t="s">
        <v>168</v>
      </c>
      <c r="B2">
        <v>1.849</v>
      </c>
      <c r="C2">
        <v>1.01396570454823</v>
      </c>
      <c r="D2">
        <v>0.77946484925975101</v>
      </c>
      <c r="E2">
        <v>0.853156607610141</v>
      </c>
      <c r="F2">
        <v>0.86760530123447199</v>
      </c>
      <c r="H2">
        <f t="shared" ref="H2:H24" si="0">(B2-B3)</f>
        <v>1.540000000000008E-2</v>
      </c>
      <c r="I2">
        <f t="shared" ref="I2:I10" si="1">STDEV(H2:H10)*SQRT(260)</f>
        <v>1.0139657045482351</v>
      </c>
    </row>
    <row r="3" spans="1:9" x14ac:dyDescent="0.45">
      <c r="A3" t="s">
        <v>167</v>
      </c>
      <c r="B3">
        <v>1.8335999999999999</v>
      </c>
      <c r="C3">
        <v>1.03489291179759</v>
      </c>
      <c r="D3">
        <v>0.78133363000661205</v>
      </c>
      <c r="E3">
        <v>0.85330294273184704</v>
      </c>
      <c r="F3">
        <v>0.87002348302695098</v>
      </c>
      <c r="H3">
        <f t="shared" si="0"/>
        <v>8.9299999999999935E-2</v>
      </c>
      <c r="I3">
        <f t="shared" si="1"/>
        <v>1.0348929117975869</v>
      </c>
    </row>
    <row r="4" spans="1:9" x14ac:dyDescent="0.45">
      <c r="A4" t="s">
        <v>166</v>
      </c>
      <c r="B4">
        <v>1.7443</v>
      </c>
      <c r="C4">
        <v>0.93324385880647398</v>
      </c>
      <c r="D4">
        <v>0.74061335518063698</v>
      </c>
      <c r="E4">
        <v>0.83325994496576705</v>
      </c>
      <c r="F4">
        <v>0.85787521752738605</v>
      </c>
      <c r="H4">
        <f t="shared" si="0"/>
        <v>-3.069999999999995E-2</v>
      </c>
      <c r="I4">
        <f t="shared" si="1"/>
        <v>0.93324385880647431</v>
      </c>
    </row>
    <row r="5" spans="1:9" x14ac:dyDescent="0.45">
      <c r="A5" t="s">
        <v>165</v>
      </c>
      <c r="B5">
        <v>1.7749999999999999</v>
      </c>
      <c r="C5">
        <v>0.90818461779530202</v>
      </c>
      <c r="D5">
        <v>0.744016132830014</v>
      </c>
      <c r="E5">
        <v>0.82854424083063005</v>
      </c>
      <c r="F5">
        <v>0.85685901283870003</v>
      </c>
      <c r="H5">
        <f t="shared" si="0"/>
        <v>7.7499999999999902E-2</v>
      </c>
      <c r="I5">
        <f t="shared" si="1"/>
        <v>0.90818461779530213</v>
      </c>
    </row>
    <row r="6" spans="1:9" x14ac:dyDescent="0.45">
      <c r="A6" t="s">
        <v>164</v>
      </c>
      <c r="B6">
        <v>1.6975</v>
      </c>
      <c r="C6">
        <v>0.81011949050056098</v>
      </c>
      <c r="D6">
        <v>0.75635726304412898</v>
      </c>
      <c r="E6">
        <v>0.81276557972458097</v>
      </c>
      <c r="F6">
        <v>0.84939642654349601</v>
      </c>
      <c r="H6">
        <f t="shared" si="0"/>
        <v>6.9600000000000106E-2</v>
      </c>
      <c r="I6">
        <f t="shared" si="1"/>
        <v>0.81011949050056087</v>
      </c>
    </row>
    <row r="7" spans="1:9" x14ac:dyDescent="0.45">
      <c r="A7" t="s">
        <v>163</v>
      </c>
      <c r="B7">
        <v>1.6278999999999999</v>
      </c>
      <c r="C7">
        <v>0.72052672091710401</v>
      </c>
      <c r="D7">
        <v>0.78301841260774796</v>
      </c>
      <c r="E7">
        <v>0.81804170125978304</v>
      </c>
      <c r="F7">
        <v>0.84307726477258105</v>
      </c>
      <c r="H7">
        <f t="shared" si="0"/>
        <v>2.5899999999999812E-2</v>
      </c>
      <c r="I7">
        <f t="shared" si="1"/>
        <v>0.72052672091710401</v>
      </c>
    </row>
    <row r="8" spans="1:9" x14ac:dyDescent="0.45">
      <c r="A8" t="s">
        <v>162</v>
      </c>
      <c r="B8">
        <v>1.6020000000000001</v>
      </c>
      <c r="C8">
        <v>0.76527687799906696</v>
      </c>
      <c r="D8">
        <v>0.77911402063039303</v>
      </c>
      <c r="E8">
        <v>0.81636277835552595</v>
      </c>
      <c r="F8">
        <v>0.84349141487977297</v>
      </c>
      <c r="H8">
        <f t="shared" si="0"/>
        <v>-8.5599999999999898E-2</v>
      </c>
      <c r="I8">
        <f t="shared" si="1"/>
        <v>0.76527687799906741</v>
      </c>
    </row>
    <row r="9" spans="1:9" x14ac:dyDescent="0.45">
      <c r="A9" t="s">
        <v>161</v>
      </c>
      <c r="B9">
        <v>1.6876</v>
      </c>
      <c r="C9">
        <v>0.61584145687019098</v>
      </c>
      <c r="D9">
        <v>0.74986671590731102</v>
      </c>
      <c r="E9">
        <v>0.81377626429709404</v>
      </c>
      <c r="F9">
        <v>0.83380389183251302</v>
      </c>
      <c r="H9">
        <f t="shared" si="0"/>
        <v>-6.6899999999999959E-2</v>
      </c>
      <c r="I9">
        <f t="shared" si="1"/>
        <v>0.61584145687019176</v>
      </c>
    </row>
    <row r="10" spans="1:9" x14ac:dyDescent="0.45">
      <c r="A10" t="s">
        <v>160</v>
      </c>
      <c r="B10">
        <v>1.7544999999999999</v>
      </c>
      <c r="C10">
        <v>0.45902371640496098</v>
      </c>
      <c r="D10">
        <v>0.72103390394654399</v>
      </c>
      <c r="E10">
        <v>0.80020027818295703</v>
      </c>
      <c r="F10">
        <v>0.82968981733605496</v>
      </c>
      <c r="H10">
        <f t="shared" si="0"/>
        <v>-5.7000000000000384E-3</v>
      </c>
      <c r="I10">
        <f t="shared" si="1"/>
        <v>0.45902371640496165</v>
      </c>
    </row>
    <row r="11" spans="1:9" x14ac:dyDescent="0.45">
      <c r="A11" t="s">
        <v>159</v>
      </c>
      <c r="B11">
        <v>1.7602</v>
      </c>
      <c r="C11">
        <v>0.51639185702332602</v>
      </c>
      <c r="D11">
        <v>0.72347116126509503</v>
      </c>
      <c r="E11">
        <v>0.80296114783467099</v>
      </c>
      <c r="F11">
        <v>0.83108774779014905</v>
      </c>
      <c r="H11">
        <f t="shared" si="0"/>
        <v>4.8200000000000021E-2</v>
      </c>
    </row>
    <row r="12" spans="1:9" x14ac:dyDescent="0.45">
      <c r="A12" t="s">
        <v>158</v>
      </c>
      <c r="B12">
        <v>1.712</v>
      </c>
      <c r="C12">
        <v>0.51379724167764396</v>
      </c>
      <c r="D12">
        <v>0.719514792037378</v>
      </c>
      <c r="E12">
        <v>0.80558837140915796</v>
      </c>
      <c r="F12">
        <v>0.82691706269215903</v>
      </c>
      <c r="H12">
        <f t="shared" si="0"/>
        <v>2.2599999999999953E-2</v>
      </c>
    </row>
    <row r="13" spans="1:9" x14ac:dyDescent="0.45">
      <c r="A13" t="s">
        <v>157</v>
      </c>
      <c r="B13">
        <v>1.6894</v>
      </c>
      <c r="C13">
        <v>0.50515140194687003</v>
      </c>
      <c r="D13">
        <v>0.73595976611490199</v>
      </c>
      <c r="E13">
        <v>0.814617838491839</v>
      </c>
      <c r="F13">
        <v>0.83097037113211403</v>
      </c>
      <c r="H13">
        <f t="shared" si="0"/>
        <v>-9.9999999999988987E-5</v>
      </c>
    </row>
    <row r="14" spans="1:9" x14ac:dyDescent="0.45">
      <c r="A14" t="s">
        <v>156</v>
      </c>
      <c r="B14">
        <v>1.6895</v>
      </c>
      <c r="C14">
        <v>0.623015948609842</v>
      </c>
      <c r="D14">
        <v>0.83777727091693299</v>
      </c>
      <c r="E14">
        <v>0.81681691686709801</v>
      </c>
      <c r="F14">
        <v>0.83256050068543797</v>
      </c>
      <c r="H14">
        <f t="shared" si="0"/>
        <v>-3.4000000000000696E-3</v>
      </c>
    </row>
    <row r="15" spans="1:9" x14ac:dyDescent="0.45">
      <c r="A15" t="s">
        <v>155</v>
      </c>
      <c r="B15">
        <v>1.6929000000000001</v>
      </c>
      <c r="C15">
        <v>0.72805242866766695</v>
      </c>
      <c r="D15">
        <v>0.84280154329433399</v>
      </c>
      <c r="E15">
        <v>0.82946379491502198</v>
      </c>
      <c r="F15">
        <v>0.83256651663251802</v>
      </c>
      <c r="H15">
        <f t="shared" si="0"/>
        <v>-4.4100000000000028E-2</v>
      </c>
    </row>
    <row r="16" spans="1:9" x14ac:dyDescent="0.45">
      <c r="A16" t="s">
        <v>154</v>
      </c>
      <c r="B16">
        <v>1.7370000000000001</v>
      </c>
      <c r="C16">
        <v>0.62317659794172398</v>
      </c>
      <c r="D16">
        <v>0.83039174920206005</v>
      </c>
      <c r="E16">
        <v>0.88109731774267297</v>
      </c>
      <c r="F16">
        <v>0.83057489201586499</v>
      </c>
      <c r="H16">
        <f t="shared" si="0"/>
        <v>4.7400000000000109E-2</v>
      </c>
    </row>
    <row r="17" spans="1:8" x14ac:dyDescent="0.45">
      <c r="A17" t="s">
        <v>153</v>
      </c>
      <c r="B17">
        <v>1.6896</v>
      </c>
      <c r="C17">
        <v>0.72546602646544001</v>
      </c>
      <c r="D17">
        <v>0.85798326599594199</v>
      </c>
      <c r="E17">
        <v>0.88792805007435405</v>
      </c>
      <c r="F17">
        <v>0.83631361610435995</v>
      </c>
      <c r="H17">
        <f t="shared" si="0"/>
        <v>1.1600000000000055E-2</v>
      </c>
    </row>
    <row r="18" spans="1:8" x14ac:dyDescent="0.45">
      <c r="A18" t="s">
        <v>152</v>
      </c>
      <c r="B18">
        <v>1.6779999999999999</v>
      </c>
      <c r="C18">
        <v>0.72301287832390804</v>
      </c>
      <c r="D18">
        <v>0.89274642939197402</v>
      </c>
      <c r="E18">
        <v>0.91548004711553799</v>
      </c>
      <c r="F18">
        <v>0.84031030866121104</v>
      </c>
      <c r="H18">
        <f t="shared" si="0"/>
        <v>1.2999999999999901E-2</v>
      </c>
    </row>
    <row r="19" spans="1:8" x14ac:dyDescent="0.45">
      <c r="A19" t="s">
        <v>151</v>
      </c>
      <c r="B19">
        <v>1.665</v>
      </c>
      <c r="C19">
        <v>0.72538732565590203</v>
      </c>
      <c r="D19">
        <v>0.89303052590437504</v>
      </c>
      <c r="E19">
        <v>0.91872649898213599</v>
      </c>
      <c r="F19">
        <v>0.85144440572839297</v>
      </c>
      <c r="H19">
        <f t="shared" si="0"/>
        <v>-3.5499999999999865E-2</v>
      </c>
    </row>
    <row r="20" spans="1:8" x14ac:dyDescent="0.45">
      <c r="A20" t="s">
        <v>150</v>
      </c>
      <c r="B20">
        <v>1.7004999999999999</v>
      </c>
      <c r="C20">
        <v>0.83119092605463096</v>
      </c>
      <c r="D20">
        <v>0.91949985066309703</v>
      </c>
      <c r="E20">
        <v>0.91517873955863804</v>
      </c>
      <c r="F20">
        <v>0.85211272761095802</v>
      </c>
      <c r="H20">
        <f t="shared" si="0"/>
        <v>4.7199999999999909E-2</v>
      </c>
    </row>
    <row r="21" spans="1:8" x14ac:dyDescent="0.45">
      <c r="A21" t="s">
        <v>149</v>
      </c>
      <c r="B21">
        <v>1.6533</v>
      </c>
      <c r="C21">
        <v>0.86449214699858401</v>
      </c>
      <c r="D21">
        <v>0.91320284356627901</v>
      </c>
      <c r="E21">
        <v>0.90897082472655999</v>
      </c>
      <c r="F21">
        <v>0.847792633789204</v>
      </c>
      <c r="H21">
        <f t="shared" si="0"/>
        <v>-1.9999999999997797E-4</v>
      </c>
    </row>
    <row r="22" spans="1:8" x14ac:dyDescent="0.45">
      <c r="A22" t="s">
        <v>148</v>
      </c>
      <c r="B22">
        <v>1.6535</v>
      </c>
      <c r="C22">
        <v>0.88319926970078499</v>
      </c>
      <c r="D22">
        <v>0.92901804825856205</v>
      </c>
      <c r="E22">
        <v>0.90947960338843903</v>
      </c>
      <c r="F22">
        <v>0.85075556461025703</v>
      </c>
      <c r="H22">
        <f t="shared" si="0"/>
        <v>7.2500000000000009E-2</v>
      </c>
    </row>
    <row r="23" spans="1:8" x14ac:dyDescent="0.45">
      <c r="A23" t="s">
        <v>147</v>
      </c>
      <c r="B23">
        <v>1.581</v>
      </c>
      <c r="C23">
        <v>0.80053338815789299</v>
      </c>
      <c r="D23">
        <v>0.90837844265145995</v>
      </c>
      <c r="E23">
        <v>0.98418469832047495</v>
      </c>
      <c r="F23">
        <v>0.84105742182495702</v>
      </c>
      <c r="H23">
        <f t="shared" si="0"/>
        <v>8.6200000000000054E-2</v>
      </c>
    </row>
    <row r="24" spans="1:8" x14ac:dyDescent="0.45">
      <c r="A24" t="s">
        <v>146</v>
      </c>
      <c r="B24">
        <v>1.4947999999999999</v>
      </c>
      <c r="C24">
        <v>0.61620378573614298</v>
      </c>
      <c r="D24">
        <v>0.87545593891710005</v>
      </c>
      <c r="E24">
        <v>0.96619305783057696</v>
      </c>
      <c r="F24">
        <v>0.82717165904989398</v>
      </c>
      <c r="H24">
        <f t="shared" si="0"/>
        <v>5.5299999999999905E-2</v>
      </c>
    </row>
    <row r="25" spans="1:8" x14ac:dyDescent="0.45">
      <c r="A25" t="s">
        <v>145</v>
      </c>
      <c r="B25">
        <v>1.4395</v>
      </c>
      <c r="C25">
        <v>0.49469621991682899</v>
      </c>
      <c r="D25">
        <v>0.86121700977804405</v>
      </c>
      <c r="E25">
        <v>0.994908400648156</v>
      </c>
      <c r="F25">
        <v>0.82585984516684097</v>
      </c>
    </row>
    <row r="26" spans="1:8" x14ac:dyDescent="0.45">
      <c r="A26" t="s">
        <v>144</v>
      </c>
      <c r="B26">
        <v>1.4792000000000001</v>
      </c>
      <c r="C26">
        <v>0.744938412816045</v>
      </c>
      <c r="D26">
        <v>0.85183188921740005</v>
      </c>
      <c r="E26">
        <v>0.99334358313207005</v>
      </c>
      <c r="F26">
        <v>0.826495964306322</v>
      </c>
    </row>
    <row r="27" spans="1:8" x14ac:dyDescent="0.45">
      <c r="A27" t="s">
        <v>143</v>
      </c>
      <c r="B27">
        <v>1.4471000000000001</v>
      </c>
      <c r="C27">
        <v>0.83607729241314099</v>
      </c>
      <c r="D27">
        <v>0.87503972379921202</v>
      </c>
      <c r="E27">
        <v>0.98838117646988799</v>
      </c>
      <c r="F27">
        <v>0.82447678597035101</v>
      </c>
    </row>
    <row r="28" spans="1:8" x14ac:dyDescent="0.45">
      <c r="A28" t="s">
        <v>142</v>
      </c>
      <c r="B28">
        <v>1.4378</v>
      </c>
      <c r="C28">
        <v>0.82729978779695601</v>
      </c>
      <c r="D28">
        <v>0.87471428466840295</v>
      </c>
      <c r="E28">
        <v>0.98726068830206504</v>
      </c>
      <c r="F28">
        <v>0.82564737759247797</v>
      </c>
    </row>
    <row r="29" spans="1:8" x14ac:dyDescent="0.45">
      <c r="A29" t="s">
        <v>141</v>
      </c>
      <c r="B29">
        <v>1.5067999999999999</v>
      </c>
      <c r="C29">
        <v>0.79613755441855405</v>
      </c>
      <c r="D29">
        <v>0.88422020583890404</v>
      </c>
      <c r="E29">
        <v>0.97827065259461399</v>
      </c>
      <c r="F29">
        <v>0.819840870899467</v>
      </c>
    </row>
    <row r="30" spans="1:8" x14ac:dyDescent="0.45">
      <c r="A30" t="s">
        <v>140</v>
      </c>
      <c r="B30">
        <v>1.5412999999999999</v>
      </c>
      <c r="C30">
        <v>0.78912994634738198</v>
      </c>
      <c r="D30">
        <v>0.88454227789253304</v>
      </c>
      <c r="E30">
        <v>0.97997001082116997</v>
      </c>
      <c r="F30">
        <v>0.82004254403413401</v>
      </c>
    </row>
    <row r="31" spans="1:8" x14ac:dyDescent="0.45">
      <c r="A31" t="s">
        <v>139</v>
      </c>
      <c r="B31">
        <v>1.5638000000000001</v>
      </c>
      <c r="C31">
        <v>0.78806208511766396</v>
      </c>
      <c r="D31">
        <v>0.88726331167047201</v>
      </c>
      <c r="E31">
        <v>0.98229786014956899</v>
      </c>
      <c r="F31">
        <v>0.821981318712103</v>
      </c>
    </row>
    <row r="32" spans="1:8" x14ac:dyDescent="0.45">
      <c r="A32" t="s">
        <v>138</v>
      </c>
      <c r="B32">
        <v>1.5730999999999999</v>
      </c>
      <c r="C32">
        <v>0.79882604837070503</v>
      </c>
      <c r="D32">
        <v>0.89900259072378597</v>
      </c>
      <c r="E32">
        <v>0.98683716702285196</v>
      </c>
      <c r="F32">
        <v>0.82216850062121005</v>
      </c>
    </row>
    <row r="33" spans="1:6" x14ac:dyDescent="0.45">
      <c r="A33" t="s">
        <v>137</v>
      </c>
      <c r="B33">
        <v>1.5697000000000001</v>
      </c>
      <c r="C33">
        <v>0.81596293148374999</v>
      </c>
      <c r="D33">
        <v>0.91521604329870099</v>
      </c>
      <c r="E33">
        <v>0.986453235614554</v>
      </c>
      <c r="F33">
        <v>0.83008326001243704</v>
      </c>
    </row>
    <row r="34" spans="1:6" x14ac:dyDescent="0.45">
      <c r="A34" t="s">
        <v>136</v>
      </c>
      <c r="B34">
        <v>1.6072</v>
      </c>
      <c r="C34">
        <v>1.1540053942681601</v>
      </c>
      <c r="D34">
        <v>0.90928840580209103</v>
      </c>
      <c r="E34">
        <v>0.98997652947510095</v>
      </c>
      <c r="F34">
        <v>0.83048863512857096</v>
      </c>
    </row>
    <row r="35" spans="1:6" x14ac:dyDescent="0.45">
      <c r="A35" t="s">
        <v>135</v>
      </c>
      <c r="B35">
        <v>1.5168999999999999</v>
      </c>
      <c r="C35">
        <v>1.0337600301810901</v>
      </c>
      <c r="D35">
        <v>0.890561874445986</v>
      </c>
      <c r="E35">
        <v>0.96428587583772896</v>
      </c>
      <c r="F35">
        <v>0.81590901469702104</v>
      </c>
    </row>
    <row r="36" spans="1:6" x14ac:dyDescent="0.45">
      <c r="A36" t="s">
        <v>134</v>
      </c>
      <c r="B36">
        <v>1.6072</v>
      </c>
      <c r="C36">
        <v>0.91845925331502898</v>
      </c>
      <c r="D36">
        <v>0.93891493972532403</v>
      </c>
      <c r="E36">
        <v>0.95295259249210096</v>
      </c>
      <c r="F36">
        <v>0.80686117770698496</v>
      </c>
    </row>
    <row r="37" spans="1:6" x14ac:dyDescent="0.45">
      <c r="A37" t="s">
        <v>133</v>
      </c>
      <c r="B37">
        <v>1.6077999999999999</v>
      </c>
      <c r="C37">
        <v>1.035674476958</v>
      </c>
      <c r="D37">
        <v>0.96052310409356501</v>
      </c>
      <c r="E37">
        <v>0.95422670262364795</v>
      </c>
      <c r="F37">
        <v>0.80676424191492901</v>
      </c>
    </row>
    <row r="38" spans="1:6" x14ac:dyDescent="0.45">
      <c r="A38" t="s">
        <v>132</v>
      </c>
      <c r="B38">
        <v>1.6581999999999999</v>
      </c>
      <c r="C38">
        <v>1.04765185056869</v>
      </c>
      <c r="D38">
        <v>0.99136752392222605</v>
      </c>
      <c r="E38">
        <v>0.95205219730567203</v>
      </c>
      <c r="F38">
        <v>0.80840535047599205</v>
      </c>
    </row>
    <row r="39" spans="1:6" x14ac:dyDescent="0.45">
      <c r="A39" t="s">
        <v>131</v>
      </c>
      <c r="B39">
        <v>1.6695</v>
      </c>
      <c r="C39">
        <v>1.0381610129883001</v>
      </c>
      <c r="D39">
        <v>0.99616732154408505</v>
      </c>
      <c r="E39">
        <v>0.95250863022140597</v>
      </c>
      <c r="F39">
        <v>0.80861968489840397</v>
      </c>
    </row>
    <row r="40" spans="1:6" x14ac:dyDescent="0.45">
      <c r="A40" t="s">
        <v>130</v>
      </c>
      <c r="B40">
        <v>1.6879999999999999</v>
      </c>
      <c r="C40">
        <v>1.0630240302499701</v>
      </c>
      <c r="D40">
        <v>0.99505071361217501</v>
      </c>
      <c r="E40">
        <v>0.972140615528713</v>
      </c>
      <c r="F40">
        <v>0.81144740352209299</v>
      </c>
    </row>
    <row r="41" spans="1:6" x14ac:dyDescent="0.45">
      <c r="A41" t="s">
        <v>129</v>
      </c>
      <c r="B41">
        <v>1.7272000000000001</v>
      </c>
      <c r="C41">
        <v>0.97031243536410605</v>
      </c>
      <c r="D41">
        <v>0.98649777875456202</v>
      </c>
      <c r="E41">
        <v>0.96954049253585395</v>
      </c>
      <c r="F41">
        <v>0.81029687363203595</v>
      </c>
    </row>
    <row r="42" spans="1:6" x14ac:dyDescent="0.45">
      <c r="A42" t="s">
        <v>128</v>
      </c>
      <c r="B42">
        <v>1.7855000000000001</v>
      </c>
      <c r="C42">
        <v>0.93230346454360002</v>
      </c>
      <c r="D42">
        <v>0.96751540688589399</v>
      </c>
      <c r="E42">
        <v>0.96235960827866196</v>
      </c>
      <c r="F42">
        <v>0.80636711803344097</v>
      </c>
    </row>
    <row r="43" spans="1:6" x14ac:dyDescent="0.45">
      <c r="A43" t="s">
        <v>127</v>
      </c>
      <c r="B43">
        <v>1.6552</v>
      </c>
      <c r="C43">
        <v>0.79700604695879795</v>
      </c>
      <c r="D43">
        <v>1.04107685320812</v>
      </c>
      <c r="E43">
        <v>0.90925660111250595</v>
      </c>
      <c r="F43">
        <v>0.77613217272329205</v>
      </c>
    </row>
    <row r="44" spans="1:6" x14ac:dyDescent="0.45">
      <c r="A44" t="s">
        <v>126</v>
      </c>
      <c r="B44">
        <v>1.6228</v>
      </c>
      <c r="C44">
        <v>0.82573815462288003</v>
      </c>
      <c r="D44">
        <v>1.0430630201667599</v>
      </c>
      <c r="E44">
        <v>0.92885535183140899</v>
      </c>
      <c r="F44">
        <v>0.77444424634892095</v>
      </c>
    </row>
    <row r="45" spans="1:6" x14ac:dyDescent="0.45">
      <c r="A45" t="s">
        <v>125</v>
      </c>
      <c r="B45">
        <v>1.621</v>
      </c>
      <c r="C45">
        <v>0.81770735732425803</v>
      </c>
      <c r="D45">
        <v>1.10457692277411</v>
      </c>
      <c r="E45">
        <v>0.92875497709729304</v>
      </c>
      <c r="F45">
        <v>0.77549221270399804</v>
      </c>
    </row>
    <row r="46" spans="1:6" x14ac:dyDescent="0.45">
      <c r="A46" t="s">
        <v>124</v>
      </c>
      <c r="B46">
        <v>1.5336000000000001</v>
      </c>
      <c r="C46">
        <v>0.74297942247563198</v>
      </c>
      <c r="D46">
        <v>1.0620988390175199</v>
      </c>
      <c r="E46">
        <v>0.90383441420390698</v>
      </c>
      <c r="F46">
        <v>0.76137307614611005</v>
      </c>
    </row>
    <row r="47" spans="1:6" x14ac:dyDescent="0.45">
      <c r="A47" t="s">
        <v>123</v>
      </c>
      <c r="B47">
        <v>1.4458</v>
      </c>
      <c r="C47">
        <v>0.73825632405012298</v>
      </c>
      <c r="D47">
        <v>1.0132928189550201</v>
      </c>
      <c r="E47">
        <v>0.88098121510083505</v>
      </c>
      <c r="F47">
        <v>0.74458468283146695</v>
      </c>
    </row>
    <row r="48" spans="1:6" x14ac:dyDescent="0.45">
      <c r="A48" t="s">
        <v>122</v>
      </c>
      <c r="B48">
        <v>1.4471000000000001</v>
      </c>
      <c r="C48">
        <v>0.739050065963058</v>
      </c>
      <c r="D48">
        <v>1.0119780522941799</v>
      </c>
      <c r="E48">
        <v>0.884106006049033</v>
      </c>
      <c r="F48">
        <v>0.74622698471646498</v>
      </c>
    </row>
    <row r="49" spans="1:6" x14ac:dyDescent="0.45">
      <c r="A49" t="s">
        <v>121</v>
      </c>
      <c r="B49">
        <v>1.3524</v>
      </c>
      <c r="C49">
        <v>0.59388365864031001</v>
      </c>
      <c r="D49">
        <v>0.951280591903367</v>
      </c>
      <c r="E49">
        <v>0.85026210324680895</v>
      </c>
      <c r="F49">
        <v>0.72605965245559101</v>
      </c>
    </row>
    <row r="50" spans="1:6" x14ac:dyDescent="0.45">
      <c r="A50" t="s">
        <v>120</v>
      </c>
      <c r="B50">
        <v>1.3351999999999999</v>
      </c>
      <c r="C50">
        <v>0.63921400954609897</v>
      </c>
      <c r="D50">
        <v>0.95497810384203796</v>
      </c>
      <c r="E50">
        <v>0.84776034228971997</v>
      </c>
      <c r="F50">
        <v>0.72531356453152296</v>
      </c>
    </row>
    <row r="51" spans="1:6" x14ac:dyDescent="0.45">
      <c r="A51" t="s">
        <v>176</v>
      </c>
      <c r="B51">
        <v>1.3819999999999999</v>
      </c>
      <c r="C51">
        <v>0.67233241199738603</v>
      </c>
      <c r="D51">
        <v>0.95373229635126</v>
      </c>
      <c r="E51">
        <v>0.86488757359901203</v>
      </c>
      <c r="F51">
        <v>0.723742800552999</v>
      </c>
    </row>
    <row r="52" spans="1:6" x14ac:dyDescent="0.45">
      <c r="A52" t="s">
        <v>119</v>
      </c>
      <c r="B52">
        <v>1.3816999999999999</v>
      </c>
      <c r="C52">
        <v>0.69824970461862701</v>
      </c>
      <c r="D52">
        <v>0.96513362943174796</v>
      </c>
      <c r="E52">
        <v>0.86628183462820196</v>
      </c>
      <c r="F52">
        <v>0.72746278143384702</v>
      </c>
    </row>
    <row r="53" spans="1:6" x14ac:dyDescent="0.45">
      <c r="A53" t="s">
        <v>118</v>
      </c>
      <c r="B53">
        <v>1.3917999999999999</v>
      </c>
      <c r="C53">
        <v>0.80262523771821503</v>
      </c>
      <c r="D53">
        <v>0.96528461690095102</v>
      </c>
      <c r="E53">
        <v>0.86958538032413402</v>
      </c>
      <c r="F53">
        <v>0.72760656609724805</v>
      </c>
    </row>
    <row r="54" spans="1:6" x14ac:dyDescent="0.45">
      <c r="A54" t="s">
        <v>117</v>
      </c>
      <c r="B54">
        <v>1.3794</v>
      </c>
      <c r="C54">
        <v>0.82326460239436705</v>
      </c>
      <c r="D54">
        <v>0.97682939376946498</v>
      </c>
      <c r="E54">
        <v>0.87059387932668597</v>
      </c>
      <c r="F54">
        <v>0.73776902423942303</v>
      </c>
    </row>
    <row r="55" spans="1:6" x14ac:dyDescent="0.45">
      <c r="A55" t="s">
        <v>116</v>
      </c>
      <c r="B55">
        <v>1.3847</v>
      </c>
      <c r="C55">
        <v>0.872637556810132</v>
      </c>
      <c r="D55">
        <v>0.97617619366779496</v>
      </c>
      <c r="E55">
        <v>0.87204445956372101</v>
      </c>
      <c r="F55">
        <v>0.74157848323321496</v>
      </c>
    </row>
    <row r="56" spans="1:6" x14ac:dyDescent="0.45">
      <c r="A56" t="s">
        <v>115</v>
      </c>
      <c r="B56">
        <v>1.4557</v>
      </c>
      <c r="C56">
        <v>1.0571795994794599</v>
      </c>
      <c r="D56">
        <v>0.97139779562231998</v>
      </c>
      <c r="E56">
        <v>0.863964664692217</v>
      </c>
      <c r="F56">
        <v>0.73657851195046498</v>
      </c>
    </row>
    <row r="57" spans="1:6" x14ac:dyDescent="0.45">
      <c r="A57" t="s">
        <v>114</v>
      </c>
      <c r="B57">
        <v>1.4503999999999999</v>
      </c>
      <c r="C57">
        <v>1.14845467912321</v>
      </c>
      <c r="D57">
        <v>0.97385749480970996</v>
      </c>
      <c r="E57">
        <v>0.86561398739280304</v>
      </c>
      <c r="F57">
        <v>0.73634613420236805</v>
      </c>
    </row>
    <row r="58" spans="1:6" x14ac:dyDescent="0.45">
      <c r="A58" t="s">
        <v>113</v>
      </c>
      <c r="B58">
        <v>1.5315000000000001</v>
      </c>
      <c r="C58">
        <v>1.17679428486413</v>
      </c>
      <c r="D58">
        <v>0.95747802866147202</v>
      </c>
      <c r="E58">
        <v>0.855389207073734</v>
      </c>
      <c r="F58">
        <v>0.72965020620695498</v>
      </c>
    </row>
    <row r="59" spans="1:6" x14ac:dyDescent="0.45">
      <c r="A59" t="s">
        <v>112</v>
      </c>
      <c r="B59">
        <v>1.4954000000000001</v>
      </c>
      <c r="C59">
        <v>1.1771854663655299</v>
      </c>
      <c r="D59">
        <v>0.94244993751873296</v>
      </c>
      <c r="E59">
        <v>0.84943008004446896</v>
      </c>
      <c r="F59">
        <v>0.72588925056211795</v>
      </c>
    </row>
    <row r="60" spans="1:6" x14ac:dyDescent="0.45">
      <c r="A60" t="s">
        <v>111</v>
      </c>
      <c r="B60">
        <v>1.4589000000000001</v>
      </c>
      <c r="C60">
        <v>1.14200416179432</v>
      </c>
      <c r="D60">
        <v>0.97219596131238795</v>
      </c>
      <c r="E60">
        <v>0.84474675692383305</v>
      </c>
      <c r="F60">
        <v>0.72189878896773996</v>
      </c>
    </row>
    <row r="61" spans="1:6" x14ac:dyDescent="0.45">
      <c r="A61" t="s">
        <v>110</v>
      </c>
      <c r="B61">
        <v>1.5049999999999999</v>
      </c>
      <c r="C61">
        <v>1.13048465270432</v>
      </c>
      <c r="D61">
        <v>0.97138003196610101</v>
      </c>
      <c r="E61">
        <v>0.842489152920746</v>
      </c>
      <c r="F61">
        <v>0.72426389244515998</v>
      </c>
    </row>
    <row r="62" spans="1:6" x14ac:dyDescent="0.45">
      <c r="A62" t="s">
        <v>109</v>
      </c>
      <c r="B62">
        <v>1.4454</v>
      </c>
      <c r="C62">
        <v>1.0627768345235999</v>
      </c>
      <c r="D62">
        <v>0.94661680648778002</v>
      </c>
      <c r="E62">
        <v>0.82529215070398299</v>
      </c>
      <c r="F62">
        <v>0.716693402932846</v>
      </c>
    </row>
    <row r="63" spans="1:6" x14ac:dyDescent="0.45">
      <c r="A63" t="s">
        <v>108</v>
      </c>
      <c r="B63">
        <v>1.4137999999999999</v>
      </c>
      <c r="C63">
        <v>1.32600206971516</v>
      </c>
      <c r="D63">
        <v>0.93649880318897605</v>
      </c>
      <c r="E63">
        <v>0.83307845707727801</v>
      </c>
      <c r="F63">
        <v>0.73313452969506898</v>
      </c>
    </row>
    <row r="64" spans="1:6" x14ac:dyDescent="0.45">
      <c r="A64" t="s">
        <v>107</v>
      </c>
      <c r="B64">
        <v>1.4713000000000001</v>
      </c>
      <c r="C64">
        <v>1.32288566735334</v>
      </c>
      <c r="D64">
        <v>0.97845746249457899</v>
      </c>
      <c r="E64">
        <v>0.82837034587916802</v>
      </c>
      <c r="F64">
        <v>0.73028649015262703</v>
      </c>
    </row>
    <row r="65" spans="1:6" x14ac:dyDescent="0.45">
      <c r="A65" t="s">
        <v>106</v>
      </c>
      <c r="B65">
        <v>1.6040000000000001</v>
      </c>
      <c r="C65">
        <v>1.31376094561462</v>
      </c>
      <c r="D65">
        <v>0.90814602838254799</v>
      </c>
      <c r="E65">
        <v>0.77918504478307704</v>
      </c>
      <c r="F65">
        <v>0.70771941883687495</v>
      </c>
    </row>
    <row r="66" spans="1:6" x14ac:dyDescent="0.45">
      <c r="A66" t="s">
        <v>105</v>
      </c>
      <c r="B66">
        <v>1.5362</v>
      </c>
      <c r="C66">
        <v>1.15474774542129</v>
      </c>
      <c r="D66">
        <v>0.87645402173573805</v>
      </c>
      <c r="E66">
        <v>0.75970358030745999</v>
      </c>
      <c r="F66">
        <v>0.69921070991690504</v>
      </c>
    </row>
    <row r="67" spans="1:6" x14ac:dyDescent="0.45">
      <c r="A67" t="s">
        <v>104</v>
      </c>
      <c r="B67">
        <v>1.6304000000000001</v>
      </c>
      <c r="C67">
        <v>1.1346832108077101</v>
      </c>
      <c r="D67">
        <v>0.84993300518363901</v>
      </c>
      <c r="E67">
        <v>0.76009294007444905</v>
      </c>
      <c r="F67">
        <v>0.68790043102885801</v>
      </c>
    </row>
    <row r="68" spans="1:6" x14ac:dyDescent="0.45">
      <c r="A68" t="s">
        <v>103</v>
      </c>
      <c r="B68">
        <v>1.5940000000000001</v>
      </c>
      <c r="C68">
        <v>1.0546052579045899</v>
      </c>
      <c r="D68">
        <v>0.84353549103196701</v>
      </c>
      <c r="E68">
        <v>0.76069399235172097</v>
      </c>
      <c r="F68">
        <v>0.69114091054966098</v>
      </c>
    </row>
    <row r="69" spans="1:6" x14ac:dyDescent="0.45">
      <c r="A69" t="s">
        <v>102</v>
      </c>
      <c r="B69">
        <v>1.6057999999999999</v>
      </c>
      <c r="C69">
        <v>1.06964866765785</v>
      </c>
      <c r="D69">
        <v>0.84609679103690905</v>
      </c>
      <c r="E69">
        <v>0.78309503717294604</v>
      </c>
      <c r="F69">
        <v>0.71007110360208703</v>
      </c>
    </row>
    <row r="70" spans="1:6" x14ac:dyDescent="0.45">
      <c r="A70" t="s">
        <v>101</v>
      </c>
      <c r="B70">
        <v>1.6036999999999999</v>
      </c>
      <c r="C70">
        <v>1.10949832757372</v>
      </c>
      <c r="D70">
        <v>0.84556332113524202</v>
      </c>
      <c r="E70">
        <v>0.78548208289624299</v>
      </c>
      <c r="F70">
        <v>0.70984828967299796</v>
      </c>
    </row>
    <row r="71" spans="1:6" x14ac:dyDescent="0.45">
      <c r="A71" t="s">
        <v>100</v>
      </c>
      <c r="B71">
        <v>1.5893999999999999</v>
      </c>
      <c r="C71">
        <v>1.0588835971069801</v>
      </c>
      <c r="D71">
        <v>0.87760274348332401</v>
      </c>
      <c r="E71">
        <v>0.78327991799354302</v>
      </c>
      <c r="F71">
        <v>0.71867441675309596</v>
      </c>
    </row>
    <row r="72" spans="1:6" x14ac:dyDescent="0.45">
      <c r="A72" t="s">
        <v>99</v>
      </c>
      <c r="B72">
        <v>1.7683</v>
      </c>
      <c r="C72">
        <v>0.77269453861147497</v>
      </c>
      <c r="D72">
        <v>0.71217957828355105</v>
      </c>
      <c r="E72">
        <v>0.68540000337456197</v>
      </c>
      <c r="F72">
        <v>0.66384849485310904</v>
      </c>
    </row>
    <row r="73" spans="1:6" x14ac:dyDescent="0.45">
      <c r="A73" t="s">
        <v>98</v>
      </c>
      <c r="B73">
        <v>1.8168</v>
      </c>
      <c r="C73">
        <v>0.76041386026879398</v>
      </c>
      <c r="D73">
        <v>0.71001253787583596</v>
      </c>
      <c r="E73">
        <v>0.67994556955025398</v>
      </c>
      <c r="F73">
        <v>0.66151000352680001</v>
      </c>
    </row>
    <row r="74" spans="1:6" x14ac:dyDescent="0.45">
      <c r="A74" t="s">
        <v>97</v>
      </c>
      <c r="B74">
        <v>1.9455</v>
      </c>
      <c r="C74">
        <v>0.44226021751905198</v>
      </c>
      <c r="D74">
        <v>0.60217861121344596</v>
      </c>
      <c r="E74">
        <v>0.61923982968367397</v>
      </c>
      <c r="F74">
        <v>0.63317239721983498</v>
      </c>
    </row>
    <row r="75" spans="1:6" x14ac:dyDescent="0.45">
      <c r="A75" t="s">
        <v>96</v>
      </c>
      <c r="B75">
        <v>1.9729000000000001</v>
      </c>
      <c r="C75">
        <v>0.44570173758791698</v>
      </c>
      <c r="D75">
        <v>0.59735794403397002</v>
      </c>
      <c r="E75">
        <v>0.63219996298424297</v>
      </c>
      <c r="F75">
        <v>0.63275861998125704</v>
      </c>
    </row>
    <row r="76" spans="1:6" x14ac:dyDescent="0.45">
      <c r="A76" t="s">
        <v>95</v>
      </c>
      <c r="B76">
        <v>1.9833000000000001</v>
      </c>
      <c r="C76">
        <v>0.54834344975470295</v>
      </c>
      <c r="D76">
        <v>0.610313543741965</v>
      </c>
      <c r="E76">
        <v>0.63827829534845104</v>
      </c>
      <c r="F76">
        <v>0.63393890389319496</v>
      </c>
    </row>
    <row r="77" spans="1:6" x14ac:dyDescent="0.45">
      <c r="A77" t="s">
        <v>94</v>
      </c>
      <c r="B77">
        <v>1.9978</v>
      </c>
      <c r="C77">
        <v>0.55565205439695398</v>
      </c>
      <c r="D77">
        <v>0.62044761610870403</v>
      </c>
      <c r="E77">
        <v>0.63975809256843497</v>
      </c>
      <c r="F77">
        <v>0.63661137582202798</v>
      </c>
    </row>
    <row r="78" spans="1:6" x14ac:dyDescent="0.45">
      <c r="A78" t="s">
        <v>93</v>
      </c>
      <c r="B78">
        <v>1.9968999999999999</v>
      </c>
      <c r="C78">
        <v>0.58876786597096198</v>
      </c>
      <c r="D78">
        <v>0.62757317474153695</v>
      </c>
      <c r="E78">
        <v>0.64348555608059499</v>
      </c>
      <c r="F78">
        <v>0.637141380361821</v>
      </c>
    </row>
    <row r="79" spans="1:6" x14ac:dyDescent="0.45">
      <c r="A79" t="s">
        <v>92</v>
      </c>
      <c r="B79">
        <v>1.9710000000000001</v>
      </c>
      <c r="C79">
        <v>0.55532617042199295</v>
      </c>
      <c r="D79">
        <v>0.62707983794147704</v>
      </c>
      <c r="E79">
        <v>0.63883010913178795</v>
      </c>
      <c r="F79">
        <v>0.63494142945745402</v>
      </c>
    </row>
    <row r="80" spans="1:6" x14ac:dyDescent="0.45">
      <c r="A80" t="s">
        <v>91</v>
      </c>
      <c r="B80">
        <v>2.012</v>
      </c>
      <c r="C80">
        <v>0.70215327544790496</v>
      </c>
      <c r="D80">
        <v>0.62736775930766397</v>
      </c>
      <c r="E80">
        <v>0.637140228213666</v>
      </c>
      <c r="F80">
        <v>0.63660509048279901</v>
      </c>
    </row>
    <row r="81" spans="1:6" x14ac:dyDescent="0.45">
      <c r="A81" t="s">
        <v>90</v>
      </c>
      <c r="B81">
        <v>1.9801</v>
      </c>
      <c r="C81">
        <v>0.67788732265931995</v>
      </c>
      <c r="D81">
        <v>0.62458818748106804</v>
      </c>
      <c r="E81">
        <v>0.63686451946741496</v>
      </c>
      <c r="F81">
        <v>0.63372150438873098</v>
      </c>
    </row>
    <row r="82" spans="1:6" x14ac:dyDescent="0.45">
      <c r="A82" t="s">
        <v>89</v>
      </c>
      <c r="B82">
        <v>1.9887999999999999</v>
      </c>
      <c r="C82">
        <v>0.680960644971499</v>
      </c>
      <c r="D82">
        <v>0.62514001978354805</v>
      </c>
      <c r="E82">
        <v>0.637343595726516</v>
      </c>
      <c r="F82">
        <v>0.63392102843712705</v>
      </c>
    </row>
    <row r="83" spans="1:6" x14ac:dyDescent="0.45">
      <c r="A83" t="s">
        <v>88</v>
      </c>
      <c r="B83">
        <v>1.95</v>
      </c>
      <c r="C83">
        <v>0.64058351437489303</v>
      </c>
      <c r="D83">
        <v>0.63560809020572995</v>
      </c>
      <c r="E83">
        <v>0.64873719509468497</v>
      </c>
      <c r="F83">
        <v>0.63046589121994101</v>
      </c>
    </row>
    <row r="84" spans="1:6" x14ac:dyDescent="0.45">
      <c r="A84" t="s">
        <v>87</v>
      </c>
      <c r="B84">
        <v>1.9791000000000001</v>
      </c>
      <c r="C84">
        <v>0.77212487475940195</v>
      </c>
      <c r="D84">
        <v>0.63839112198599801</v>
      </c>
      <c r="E84">
        <v>0.65201172871947199</v>
      </c>
      <c r="F84">
        <v>0.63292490430361004</v>
      </c>
    </row>
    <row r="85" spans="1:6" x14ac:dyDescent="0.45">
      <c r="A85" t="s">
        <v>86</v>
      </c>
      <c r="B85">
        <v>2.0390000000000001</v>
      </c>
      <c r="C85">
        <v>0.659317222587124</v>
      </c>
      <c r="D85">
        <v>0.61498132696230301</v>
      </c>
      <c r="E85">
        <v>0.64449512658923802</v>
      </c>
      <c r="F85">
        <v>0.63132865816766803</v>
      </c>
    </row>
    <row r="86" spans="1:6" x14ac:dyDescent="0.45">
      <c r="A86" t="s">
        <v>85</v>
      </c>
      <c r="B86">
        <v>2.0249999999999999</v>
      </c>
      <c r="C86">
        <v>0.70010536508601495</v>
      </c>
      <c r="D86">
        <v>0.61524066579452497</v>
      </c>
      <c r="E86">
        <v>0.64675533874663804</v>
      </c>
      <c r="F86">
        <v>0.63660467751982097</v>
      </c>
    </row>
    <row r="87" spans="1:6" x14ac:dyDescent="0.45">
      <c r="A87" t="s">
        <v>84</v>
      </c>
      <c r="B87">
        <v>2.0649999999999999</v>
      </c>
      <c r="C87">
        <v>0.73534233902010204</v>
      </c>
      <c r="D87">
        <v>0.64623600822386995</v>
      </c>
      <c r="E87">
        <v>0.64252001755523702</v>
      </c>
      <c r="F87">
        <v>0.63504501706268401</v>
      </c>
    </row>
    <row r="88" spans="1:6" x14ac:dyDescent="0.45">
      <c r="A88" t="s">
        <v>83</v>
      </c>
      <c r="B88">
        <v>2.0863999999999998</v>
      </c>
      <c r="C88">
        <v>0.71445752148045805</v>
      </c>
      <c r="D88">
        <v>0.66577820313040104</v>
      </c>
      <c r="E88">
        <v>0.65341579528705196</v>
      </c>
      <c r="F88">
        <v>0.63467067754406303</v>
      </c>
    </row>
    <row r="89" spans="1:6" x14ac:dyDescent="0.45">
      <c r="A89" t="s">
        <v>82</v>
      </c>
      <c r="B89">
        <v>2.0097</v>
      </c>
      <c r="C89">
        <v>0.60433707481834997</v>
      </c>
      <c r="D89">
        <v>0.67556060937995199</v>
      </c>
      <c r="E89">
        <v>0.62221985664232804</v>
      </c>
      <c r="F89">
        <v>0.621855424976966</v>
      </c>
    </row>
    <row r="90" spans="1:6" x14ac:dyDescent="0.45">
      <c r="A90" t="s">
        <v>81</v>
      </c>
      <c r="B90">
        <v>2.0030000000000001</v>
      </c>
      <c r="C90">
        <v>0.62440704316619899</v>
      </c>
      <c r="D90">
        <v>0.68293306223061401</v>
      </c>
      <c r="E90">
        <v>0.62959796614950303</v>
      </c>
      <c r="F90">
        <v>0.62506745817769704</v>
      </c>
    </row>
    <row r="91" spans="1:6" x14ac:dyDescent="0.45">
      <c r="A91" t="s">
        <v>80</v>
      </c>
      <c r="B91">
        <v>1.9908999999999999</v>
      </c>
      <c r="C91">
        <v>0.72100438432940295</v>
      </c>
      <c r="D91">
        <v>0.68042058783863901</v>
      </c>
      <c r="E91">
        <v>0.62898055570564404</v>
      </c>
      <c r="F91">
        <v>0.62484011979390397</v>
      </c>
    </row>
    <row r="92" spans="1:6" x14ac:dyDescent="0.45">
      <c r="A92" t="s">
        <v>79</v>
      </c>
      <c r="B92">
        <v>1.9870000000000001</v>
      </c>
      <c r="C92">
        <v>0.75967766556320104</v>
      </c>
      <c r="D92">
        <v>0.69077018627493203</v>
      </c>
      <c r="E92">
        <v>0.62858543030941905</v>
      </c>
      <c r="F92">
        <v>0.62666023766751799</v>
      </c>
    </row>
    <row r="93" spans="1:6" x14ac:dyDescent="0.45">
      <c r="A93" t="s">
        <v>175</v>
      </c>
      <c r="B93">
        <v>1.903</v>
      </c>
      <c r="C93">
        <v>0.62655472404429402</v>
      </c>
      <c r="D93">
        <v>0.62820287190991198</v>
      </c>
      <c r="E93">
        <v>0.59406116665532904</v>
      </c>
      <c r="F93">
        <v>0.60887014317271704</v>
      </c>
    </row>
    <row r="94" spans="1:6" x14ac:dyDescent="0.45">
      <c r="A94" t="s">
        <v>78</v>
      </c>
      <c r="B94">
        <v>1.9039999999999999</v>
      </c>
      <c r="C94">
        <v>0.64337018892702702</v>
      </c>
      <c r="D94">
        <v>0.62799272178958299</v>
      </c>
      <c r="E94">
        <v>0.59590288895190202</v>
      </c>
      <c r="F94">
        <v>0.60931184480675404</v>
      </c>
    </row>
    <row r="95" spans="1:6" x14ac:dyDescent="0.45">
      <c r="A95" t="s">
        <v>77</v>
      </c>
      <c r="B95">
        <v>1.9327000000000001</v>
      </c>
      <c r="C95">
        <v>0.63558300445776095</v>
      </c>
      <c r="D95">
        <v>0.64607973474279401</v>
      </c>
      <c r="E95">
        <v>0.59877215750119706</v>
      </c>
      <c r="F95">
        <v>0.61070744102220698</v>
      </c>
    </row>
    <row r="96" spans="1:6" x14ac:dyDescent="0.45">
      <c r="A96" t="s">
        <v>76</v>
      </c>
      <c r="B96">
        <v>1.9864999999999999</v>
      </c>
      <c r="C96">
        <v>0.60829246438059703</v>
      </c>
      <c r="D96">
        <v>0.64182666198858396</v>
      </c>
      <c r="E96">
        <v>0.59563088830419098</v>
      </c>
      <c r="F96">
        <v>0.607281769627674</v>
      </c>
    </row>
    <row r="97" spans="1:6" x14ac:dyDescent="0.45">
      <c r="A97" t="s">
        <v>75</v>
      </c>
      <c r="B97">
        <v>1.964</v>
      </c>
      <c r="C97">
        <v>0.62043483855187198</v>
      </c>
      <c r="D97">
        <v>0.63709687611590804</v>
      </c>
      <c r="E97">
        <v>0.59096970510081004</v>
      </c>
      <c r="F97">
        <v>0.60861089951194702</v>
      </c>
    </row>
    <row r="98" spans="1:6" x14ac:dyDescent="0.45">
      <c r="A98" t="s">
        <v>74</v>
      </c>
      <c r="B98">
        <v>1.9548000000000001</v>
      </c>
      <c r="C98">
        <v>0.64924456100917705</v>
      </c>
      <c r="D98">
        <v>0.64333057181400999</v>
      </c>
      <c r="E98">
        <v>0.59383603150442499</v>
      </c>
      <c r="F98">
        <v>0.60941855496788599</v>
      </c>
    </row>
    <row r="99" spans="1:6" x14ac:dyDescent="0.45">
      <c r="A99" t="s">
        <v>73</v>
      </c>
      <c r="B99">
        <v>1.978</v>
      </c>
      <c r="C99">
        <v>0.65328110760648495</v>
      </c>
      <c r="D99">
        <v>0.64312594741345297</v>
      </c>
      <c r="E99">
        <v>0.59382852577761003</v>
      </c>
      <c r="F99">
        <v>0.60941855496788599</v>
      </c>
    </row>
    <row r="100" spans="1:6" x14ac:dyDescent="0.45">
      <c r="A100" t="s">
        <v>72</v>
      </c>
      <c r="B100">
        <v>1.9085000000000001</v>
      </c>
      <c r="C100">
        <v>0.482049830296505</v>
      </c>
      <c r="D100">
        <v>0.60008235641681495</v>
      </c>
      <c r="E100">
        <v>0.56425918487968596</v>
      </c>
      <c r="F100">
        <v>0.59822348409287796</v>
      </c>
    </row>
    <row r="101" spans="1:6" x14ac:dyDescent="0.45">
      <c r="A101" t="s">
        <v>71</v>
      </c>
      <c r="B101">
        <v>1.9436</v>
      </c>
      <c r="C101">
        <v>0.480009415416916</v>
      </c>
      <c r="D101">
        <v>0.60423637188061396</v>
      </c>
      <c r="E101">
        <v>0.56376179219004596</v>
      </c>
      <c r="F101">
        <v>0.59665990084022402</v>
      </c>
    </row>
    <row r="102" spans="1:6" x14ac:dyDescent="0.45">
      <c r="A102" t="s">
        <v>70</v>
      </c>
      <c r="B102">
        <v>1.988</v>
      </c>
      <c r="C102">
        <v>0.454619126302447</v>
      </c>
      <c r="D102">
        <v>0.59930426411399795</v>
      </c>
      <c r="E102">
        <v>0.56936966146305801</v>
      </c>
      <c r="F102">
        <v>0.59431087654162496</v>
      </c>
    </row>
    <row r="103" spans="1:6" x14ac:dyDescent="0.45">
      <c r="A103" t="s">
        <v>69</v>
      </c>
      <c r="B103">
        <v>1.9697</v>
      </c>
      <c r="C103">
        <v>0.56334211531616396</v>
      </c>
      <c r="D103">
        <v>0.62277306512115105</v>
      </c>
      <c r="E103">
        <v>0.56547813899413601</v>
      </c>
      <c r="F103">
        <v>0.59714732708200802</v>
      </c>
    </row>
    <row r="104" spans="1:6" x14ac:dyDescent="0.45">
      <c r="A104" t="s">
        <v>68</v>
      </c>
      <c r="B104">
        <v>1.9590000000000001</v>
      </c>
      <c r="C104">
        <v>0.55881334092879398</v>
      </c>
      <c r="D104">
        <v>0.62966882138989599</v>
      </c>
      <c r="E104">
        <v>0.59202374024493698</v>
      </c>
      <c r="F104">
        <v>0.60480456825345796</v>
      </c>
    </row>
    <row r="105" spans="1:6" x14ac:dyDescent="0.45">
      <c r="A105" t="s">
        <v>67</v>
      </c>
      <c r="B105">
        <v>2.0013999999999998</v>
      </c>
      <c r="C105">
        <v>0.53848337950209901</v>
      </c>
      <c r="D105">
        <v>0.62784638625149602</v>
      </c>
      <c r="E105">
        <v>0.59658803841933805</v>
      </c>
      <c r="F105">
        <v>0.60597638792713004</v>
      </c>
    </row>
    <row r="106" spans="1:6" x14ac:dyDescent="0.45">
      <c r="A106" t="s">
        <v>66</v>
      </c>
      <c r="B106">
        <v>2.0415000000000001</v>
      </c>
      <c r="C106">
        <v>0.52927792531166795</v>
      </c>
      <c r="D106">
        <v>0.634172537555168</v>
      </c>
      <c r="E106">
        <v>0.59655992123662605</v>
      </c>
      <c r="F106">
        <v>0.605060134088099</v>
      </c>
    </row>
    <row r="107" spans="1:6" x14ac:dyDescent="0.45">
      <c r="A107" t="s">
        <v>65</v>
      </c>
      <c r="B107">
        <v>2.0114999999999998</v>
      </c>
      <c r="C107">
        <v>0.66866393319481099</v>
      </c>
      <c r="D107">
        <v>0.61966251620551205</v>
      </c>
      <c r="E107">
        <v>0.59005506214296999</v>
      </c>
      <c r="F107">
        <v>0.60344512875476197</v>
      </c>
    </row>
    <row r="108" spans="1:6" x14ac:dyDescent="0.45">
      <c r="A108" t="s">
        <v>64</v>
      </c>
      <c r="B108">
        <v>2.0390000000000001</v>
      </c>
      <c r="C108">
        <v>0.720644888662615</v>
      </c>
      <c r="D108">
        <v>0.63381317545417803</v>
      </c>
      <c r="E108">
        <v>0.59450860775423298</v>
      </c>
      <c r="F108">
        <v>0.60272397560142799</v>
      </c>
    </row>
    <row r="109" spans="1:6" x14ac:dyDescent="0.45">
      <c r="A109" t="s">
        <v>63</v>
      </c>
      <c r="B109">
        <v>2.0804999999999998</v>
      </c>
      <c r="C109">
        <v>0.84037752759631001</v>
      </c>
      <c r="D109">
        <v>0.62916026214946097</v>
      </c>
      <c r="E109">
        <v>0.58991485290122103</v>
      </c>
      <c r="F109">
        <v>0.60492010668948704</v>
      </c>
    </row>
    <row r="110" spans="1:6" x14ac:dyDescent="0.45">
      <c r="A110" t="s">
        <v>62</v>
      </c>
      <c r="B110">
        <v>2.1135999999999999</v>
      </c>
      <c r="C110">
        <v>0.84938936889979899</v>
      </c>
      <c r="D110">
        <v>0.64393546245175404</v>
      </c>
      <c r="E110">
        <v>0.58709433874381201</v>
      </c>
      <c r="F110">
        <v>0.60392492256951702</v>
      </c>
    </row>
    <row r="111" spans="1:6" x14ac:dyDescent="0.45">
      <c r="A111" t="s">
        <v>61</v>
      </c>
      <c r="B111">
        <v>2.1278000000000001</v>
      </c>
      <c r="C111">
        <v>0.85025409274064701</v>
      </c>
      <c r="D111">
        <v>0.64723861719323095</v>
      </c>
      <c r="E111">
        <v>0.59747410697318104</v>
      </c>
      <c r="F111">
        <v>0.60387104828780602</v>
      </c>
    </row>
    <row r="112" spans="1:6" x14ac:dyDescent="0.45">
      <c r="A112" t="s">
        <v>60</v>
      </c>
      <c r="B112">
        <v>2.0749</v>
      </c>
      <c r="C112">
        <v>0.77907778815725304</v>
      </c>
      <c r="D112">
        <v>0.61494971158888201</v>
      </c>
      <c r="E112">
        <v>0.58469840676262097</v>
      </c>
      <c r="F112">
        <v>0.59992871592627495</v>
      </c>
    </row>
    <row r="113" spans="1:6" x14ac:dyDescent="0.45">
      <c r="A113" t="s">
        <v>59</v>
      </c>
      <c r="B113">
        <v>2.1107999999999998</v>
      </c>
      <c r="C113">
        <v>0.78279849826688297</v>
      </c>
      <c r="D113">
        <v>0.62252020759730597</v>
      </c>
      <c r="E113">
        <v>0.62641170499094201</v>
      </c>
      <c r="F113">
        <v>0.59824670549441405</v>
      </c>
    </row>
    <row r="114" spans="1:6" x14ac:dyDescent="0.45">
      <c r="A114" t="s">
        <v>58</v>
      </c>
      <c r="B114">
        <v>2.1172</v>
      </c>
      <c r="C114">
        <v>0.78497620983059002</v>
      </c>
      <c r="D114">
        <v>0.62570503918308995</v>
      </c>
      <c r="E114">
        <v>0.62868061889820503</v>
      </c>
      <c r="F114">
        <v>0.60277171573528199</v>
      </c>
    </row>
    <row r="115" spans="1:6" x14ac:dyDescent="0.45">
      <c r="A115" t="s">
        <v>57</v>
      </c>
      <c r="B115">
        <v>2.1021999999999998</v>
      </c>
      <c r="C115">
        <v>0.79752520336350297</v>
      </c>
      <c r="D115">
        <v>0.62705656362894902</v>
      </c>
      <c r="E115">
        <v>0.63922680508042895</v>
      </c>
      <c r="F115">
        <v>0.60441198258457396</v>
      </c>
    </row>
    <row r="116" spans="1:6" x14ac:dyDescent="0.45">
      <c r="A116" t="s">
        <v>56</v>
      </c>
      <c r="B116">
        <v>2.0270000000000001</v>
      </c>
      <c r="C116">
        <v>0.51384446955172003</v>
      </c>
      <c r="D116">
        <v>0.56901381284800201</v>
      </c>
      <c r="E116">
        <v>0.61663212731917905</v>
      </c>
      <c r="F116">
        <v>0.59052913123236705</v>
      </c>
    </row>
    <row r="117" spans="1:6" x14ac:dyDescent="0.45">
      <c r="A117" t="s">
        <v>55</v>
      </c>
      <c r="B117">
        <v>2.0832999999999999</v>
      </c>
      <c r="C117">
        <v>0.56857611627644</v>
      </c>
      <c r="D117">
        <v>0.55700008843999904</v>
      </c>
      <c r="E117">
        <v>0.61188359000800796</v>
      </c>
      <c r="F117">
        <v>0.58584555854800002</v>
      </c>
    </row>
    <row r="118" spans="1:6" x14ac:dyDescent="0.45">
      <c r="A118" t="s">
        <v>54</v>
      </c>
      <c r="B118">
        <v>2.1739999999999999</v>
      </c>
      <c r="C118">
        <v>0.51193777833725795</v>
      </c>
      <c r="D118">
        <v>0.51845296968326704</v>
      </c>
      <c r="E118">
        <v>0.59693525070765796</v>
      </c>
      <c r="F118">
        <v>0.56960222450948295</v>
      </c>
    </row>
    <row r="119" spans="1:6" x14ac:dyDescent="0.45">
      <c r="A119" t="s">
        <v>53</v>
      </c>
      <c r="B119">
        <v>2.2159</v>
      </c>
      <c r="C119">
        <v>0.49676855778118501</v>
      </c>
      <c r="D119">
        <v>0.511772166345831</v>
      </c>
      <c r="E119">
        <v>0.63786396012994195</v>
      </c>
      <c r="F119">
        <v>0.569386066535157</v>
      </c>
    </row>
    <row r="120" spans="1:6" x14ac:dyDescent="0.45">
      <c r="A120" t="s">
        <v>52</v>
      </c>
      <c r="B120">
        <v>2.2191000000000001</v>
      </c>
      <c r="C120">
        <v>0.52967322211172896</v>
      </c>
      <c r="D120">
        <v>0.51536122441023402</v>
      </c>
      <c r="E120">
        <v>0.63782020636403303</v>
      </c>
      <c r="F120">
        <v>0.57174091366301105</v>
      </c>
    </row>
    <row r="121" spans="1:6" x14ac:dyDescent="0.45">
      <c r="A121" t="s">
        <v>174</v>
      </c>
      <c r="B121">
        <v>2.2690000000000001</v>
      </c>
      <c r="C121">
        <v>0.52015983654599296</v>
      </c>
      <c r="D121">
        <v>0.50486328198586194</v>
      </c>
      <c r="E121">
        <v>0.65436048621411003</v>
      </c>
      <c r="F121">
        <v>0.56744676824963003</v>
      </c>
    </row>
    <row r="122" spans="1:6" x14ac:dyDescent="0.45">
      <c r="A122" t="s">
        <v>51</v>
      </c>
      <c r="B122">
        <v>2.2673000000000001</v>
      </c>
      <c r="C122">
        <v>0.52102898191943003</v>
      </c>
      <c r="D122">
        <v>0.52189509968373105</v>
      </c>
      <c r="E122">
        <v>0.654353172988409</v>
      </c>
      <c r="F122">
        <v>0.57067468321547199</v>
      </c>
    </row>
    <row r="123" spans="1:6" x14ac:dyDescent="0.45">
      <c r="A123" t="s">
        <v>50</v>
      </c>
      <c r="B123">
        <v>2.2696000000000001</v>
      </c>
      <c r="C123">
        <v>0.63040772520647104</v>
      </c>
      <c r="D123">
        <v>0.52184432166989503</v>
      </c>
      <c r="E123">
        <v>0.655902824979681</v>
      </c>
      <c r="F123">
        <v>0.57267953395292004</v>
      </c>
    </row>
    <row r="124" spans="1:6" x14ac:dyDescent="0.45">
      <c r="A124" t="s">
        <v>49</v>
      </c>
      <c r="B124">
        <v>2.335</v>
      </c>
      <c r="C124">
        <v>0.60574894873114404</v>
      </c>
      <c r="D124">
        <v>0.54097176246385603</v>
      </c>
      <c r="E124">
        <v>0.64530293194715205</v>
      </c>
      <c r="F124">
        <v>0.60094961834149296</v>
      </c>
    </row>
    <row r="125" spans="1:6" x14ac:dyDescent="0.45">
      <c r="A125" t="s">
        <v>48</v>
      </c>
      <c r="B125">
        <v>2.3805999999999998</v>
      </c>
      <c r="C125">
        <v>0.59134619489958695</v>
      </c>
      <c r="D125">
        <v>0.53904824400011297</v>
      </c>
      <c r="E125">
        <v>0.63941345172344999</v>
      </c>
      <c r="F125">
        <v>0.60906804656230995</v>
      </c>
    </row>
    <row r="126" spans="1:6" x14ac:dyDescent="0.45">
      <c r="A126" t="s">
        <v>47</v>
      </c>
      <c r="B126">
        <v>2.3685999999999998</v>
      </c>
      <c r="C126">
        <v>0.60835230107415605</v>
      </c>
      <c r="D126">
        <v>0.54866446402940094</v>
      </c>
      <c r="E126">
        <v>0.64033949010273705</v>
      </c>
      <c r="F126">
        <v>0.61546665265956702</v>
      </c>
    </row>
    <row r="127" spans="1:6" x14ac:dyDescent="0.45">
      <c r="A127" t="s">
        <v>46</v>
      </c>
      <c r="B127">
        <v>2.3451</v>
      </c>
      <c r="C127">
        <v>0.57775707601801596</v>
      </c>
      <c r="D127">
        <v>0.54422472946167699</v>
      </c>
      <c r="E127">
        <v>0.642640592892055</v>
      </c>
      <c r="F127">
        <v>0.61396532935027903</v>
      </c>
    </row>
    <row r="128" spans="1:6" x14ac:dyDescent="0.45">
      <c r="A128" t="s">
        <v>45</v>
      </c>
      <c r="B128">
        <v>2.3496999999999999</v>
      </c>
      <c r="C128">
        <v>0.63193605073790504</v>
      </c>
      <c r="D128">
        <v>0.55261563843449502</v>
      </c>
      <c r="E128">
        <v>0.64388664945542895</v>
      </c>
      <c r="F128">
        <v>0.61564259738077798</v>
      </c>
    </row>
    <row r="129" spans="1:6" x14ac:dyDescent="0.45">
      <c r="A129" t="s">
        <v>44</v>
      </c>
      <c r="B129">
        <v>2.3294000000000001</v>
      </c>
      <c r="C129">
        <v>0.58798614401663796</v>
      </c>
      <c r="D129">
        <v>0.54828997263188195</v>
      </c>
      <c r="E129">
        <v>0.64093834419109397</v>
      </c>
      <c r="F129">
        <v>0.61835770733098006</v>
      </c>
    </row>
    <row r="130" spans="1:6" x14ac:dyDescent="0.45">
      <c r="A130" t="s">
        <v>43</v>
      </c>
      <c r="B130">
        <v>2.375</v>
      </c>
      <c r="C130">
        <v>0.640771995330632</v>
      </c>
      <c r="D130">
        <v>0.53426829158126399</v>
      </c>
      <c r="E130">
        <v>0.64290362834575399</v>
      </c>
      <c r="F130">
        <v>0.61687763480817703</v>
      </c>
    </row>
    <row r="131" spans="1:6" x14ac:dyDescent="0.45">
      <c r="A131" t="s">
        <v>42</v>
      </c>
      <c r="B131">
        <v>2.3723000000000001</v>
      </c>
      <c r="C131">
        <v>0.64643930281366802</v>
      </c>
      <c r="D131">
        <v>0.55086561215971597</v>
      </c>
      <c r="E131">
        <v>0.643189571588345</v>
      </c>
      <c r="F131">
        <v>0.62608255603864404</v>
      </c>
    </row>
    <row r="132" spans="1:6" x14ac:dyDescent="0.45">
      <c r="A132" t="s">
        <v>41</v>
      </c>
      <c r="B132">
        <v>2.452</v>
      </c>
      <c r="C132">
        <v>0.51302636384497802</v>
      </c>
      <c r="D132">
        <v>0.50948130340785602</v>
      </c>
      <c r="E132">
        <v>0.62054914387660398</v>
      </c>
      <c r="F132">
        <v>0.613694823461158</v>
      </c>
    </row>
    <row r="133" spans="1:6" x14ac:dyDescent="0.45">
      <c r="A133" t="s">
        <v>40</v>
      </c>
      <c r="B133">
        <v>2.4276</v>
      </c>
      <c r="C133">
        <v>0.51341926228851997</v>
      </c>
      <c r="D133">
        <v>0.57926787196225904</v>
      </c>
      <c r="E133">
        <v>0.61909309178225902</v>
      </c>
      <c r="F133">
        <v>0.62073290513523205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5E9BC-30C8-42E4-8F74-66BCD5F2AC5A}">
  <sheetPr codeName="Sheet6"/>
  <dimension ref="B2:F2253"/>
  <sheetViews>
    <sheetView zoomScale="90" zoomScaleNormal="90" workbookViewId="0">
      <selection activeCell="I2" sqref="I2"/>
    </sheetView>
  </sheetViews>
  <sheetFormatPr defaultRowHeight="14.25" x14ac:dyDescent="0.45"/>
  <cols>
    <col min="3" max="3" width="9.19921875" bestFit="1" customWidth="1"/>
    <col min="5" max="5" width="10.19921875" bestFit="1" customWidth="1"/>
  </cols>
  <sheetData>
    <row r="2" spans="2:6" x14ac:dyDescent="0.45">
      <c r="F2" s="4" t="s">
        <v>2645</v>
      </c>
    </row>
    <row r="3" spans="2:6" x14ac:dyDescent="0.45">
      <c r="F3" s="4"/>
    </row>
    <row r="4" spans="2:6" x14ac:dyDescent="0.45">
      <c r="B4" t="s">
        <v>2640</v>
      </c>
      <c r="E4" s="1">
        <f ca="1">_xll.BDH(F2,C5,C6,C7,"cols=2;rows=2250")</f>
        <v>40512</v>
      </c>
      <c r="F4">
        <v>16.852499999999999</v>
      </c>
    </row>
    <row r="5" spans="2:6" x14ac:dyDescent="0.45">
      <c r="B5" t="s">
        <v>2641</v>
      </c>
      <c r="C5" t="s">
        <v>2644</v>
      </c>
      <c r="E5" s="1">
        <v>40513</v>
      </c>
      <c r="F5">
        <v>17.620699999999999</v>
      </c>
    </row>
    <row r="6" spans="2:6" x14ac:dyDescent="0.45">
      <c r="B6" t="s">
        <v>2642</v>
      </c>
      <c r="C6" s="1">
        <v>40179</v>
      </c>
      <c r="E6" s="1">
        <v>40514</v>
      </c>
      <c r="F6">
        <v>15.1532</v>
      </c>
    </row>
    <row r="7" spans="2:6" x14ac:dyDescent="0.45">
      <c r="B7" t="s">
        <v>2643</v>
      </c>
      <c r="C7" s="1">
        <v>43777</v>
      </c>
      <c r="E7" s="1">
        <v>40515</v>
      </c>
      <c r="F7">
        <v>13.7865</v>
      </c>
    </row>
    <row r="8" spans="2:6" x14ac:dyDescent="0.45">
      <c r="E8" s="1">
        <v>40518</v>
      </c>
      <c r="F8">
        <v>13.245699999999999</v>
      </c>
    </row>
    <row r="9" spans="2:6" x14ac:dyDescent="0.45">
      <c r="E9" s="1">
        <v>40519</v>
      </c>
      <c r="F9">
        <v>12.9727</v>
      </c>
    </row>
    <row r="10" spans="2:6" x14ac:dyDescent="0.45">
      <c r="E10" s="1">
        <v>40520</v>
      </c>
      <c r="F10">
        <v>12.411</v>
      </c>
    </row>
    <row r="11" spans="2:6" x14ac:dyDescent="0.45">
      <c r="E11" s="1">
        <v>40521</v>
      </c>
      <c r="F11">
        <v>11.810700000000001</v>
      </c>
    </row>
    <row r="12" spans="2:6" x14ac:dyDescent="0.45">
      <c r="E12" s="1">
        <v>40522</v>
      </c>
      <c r="F12">
        <v>11.6113</v>
      </c>
    </row>
    <row r="13" spans="2:6" x14ac:dyDescent="0.45">
      <c r="E13" s="1">
        <v>40525</v>
      </c>
      <c r="F13">
        <v>12.0312</v>
      </c>
    </row>
    <row r="14" spans="2:6" x14ac:dyDescent="0.45">
      <c r="E14" s="1">
        <v>40526</v>
      </c>
      <c r="F14">
        <v>12.1625</v>
      </c>
    </row>
    <row r="15" spans="2:6" x14ac:dyDescent="0.45">
      <c r="E15" s="1">
        <v>40527</v>
      </c>
      <c r="F15">
        <v>12.74</v>
      </c>
    </row>
    <row r="16" spans="2:6" x14ac:dyDescent="0.45">
      <c r="E16" s="1">
        <v>40528</v>
      </c>
      <c r="F16">
        <v>12.5265</v>
      </c>
    </row>
    <row r="17" spans="5:6" x14ac:dyDescent="0.45">
      <c r="E17" s="1">
        <v>40529</v>
      </c>
      <c r="F17">
        <v>11.779199999999999</v>
      </c>
    </row>
    <row r="18" spans="5:6" x14ac:dyDescent="0.45">
      <c r="E18" s="1">
        <v>40532</v>
      </c>
      <c r="F18">
        <v>11.2</v>
      </c>
    </row>
    <row r="19" spans="5:6" x14ac:dyDescent="0.45">
      <c r="E19" s="1">
        <v>40533</v>
      </c>
      <c r="F19">
        <v>10.797499999999999</v>
      </c>
    </row>
    <row r="20" spans="5:6" x14ac:dyDescent="0.45">
      <c r="E20" s="1">
        <v>40534</v>
      </c>
      <c r="F20">
        <v>10.7257</v>
      </c>
    </row>
    <row r="21" spans="5:6" x14ac:dyDescent="0.45">
      <c r="E21" s="1">
        <v>40535</v>
      </c>
      <c r="F21">
        <v>11.3592</v>
      </c>
    </row>
    <row r="22" spans="5:6" x14ac:dyDescent="0.45">
      <c r="E22" s="1">
        <v>40539</v>
      </c>
      <c r="F22">
        <v>11.843999999999999</v>
      </c>
    </row>
    <row r="23" spans="5:6" x14ac:dyDescent="0.45">
      <c r="E23" s="1">
        <v>40540</v>
      </c>
      <c r="F23">
        <v>12.0977</v>
      </c>
    </row>
    <row r="24" spans="5:6" x14ac:dyDescent="0.45">
      <c r="E24" s="1">
        <v>40541</v>
      </c>
      <c r="F24">
        <v>11.726699999999999</v>
      </c>
    </row>
    <row r="25" spans="5:6" x14ac:dyDescent="0.45">
      <c r="E25" s="1">
        <v>40542</v>
      </c>
      <c r="F25">
        <v>11.525499999999999</v>
      </c>
    </row>
    <row r="26" spans="5:6" x14ac:dyDescent="0.45">
      <c r="E26" s="1">
        <v>40543</v>
      </c>
      <c r="F26">
        <v>11.326000000000001</v>
      </c>
    </row>
    <row r="27" spans="5:6" x14ac:dyDescent="0.45">
      <c r="E27" s="1">
        <v>40546</v>
      </c>
      <c r="F27">
        <v>10.5875</v>
      </c>
    </row>
    <row r="28" spans="5:6" x14ac:dyDescent="0.45">
      <c r="E28" s="1">
        <v>40547</v>
      </c>
      <c r="F28">
        <v>10.498200000000001</v>
      </c>
    </row>
    <row r="29" spans="5:6" x14ac:dyDescent="0.45">
      <c r="E29" s="1">
        <v>40548</v>
      </c>
      <c r="F29">
        <v>10.2585</v>
      </c>
    </row>
    <row r="30" spans="5:6" x14ac:dyDescent="0.45">
      <c r="E30" s="1">
        <v>40549</v>
      </c>
      <c r="F30">
        <v>10.314500000000001</v>
      </c>
    </row>
    <row r="31" spans="5:6" x14ac:dyDescent="0.45">
      <c r="E31" s="1">
        <v>40550</v>
      </c>
      <c r="F31">
        <v>10.3652</v>
      </c>
    </row>
    <row r="32" spans="5:6" x14ac:dyDescent="0.45">
      <c r="E32" s="1">
        <v>40553</v>
      </c>
      <c r="F32">
        <v>10.3162</v>
      </c>
    </row>
    <row r="33" spans="5:6" x14ac:dyDescent="0.45">
      <c r="E33" s="1">
        <v>40554</v>
      </c>
      <c r="F33">
        <v>9.6967999999999996</v>
      </c>
    </row>
    <row r="34" spans="5:6" x14ac:dyDescent="0.45">
      <c r="E34" s="1">
        <v>40555</v>
      </c>
      <c r="F34">
        <v>8.8847000000000005</v>
      </c>
    </row>
    <row r="35" spans="5:6" x14ac:dyDescent="0.45">
      <c r="E35" s="1">
        <v>40556</v>
      </c>
      <c r="F35">
        <v>8.7115000000000009</v>
      </c>
    </row>
    <row r="36" spans="5:6" x14ac:dyDescent="0.45">
      <c r="E36" s="1">
        <v>40557</v>
      </c>
      <c r="F36">
        <v>7.9275000000000002</v>
      </c>
    </row>
    <row r="37" spans="5:6" x14ac:dyDescent="0.45">
      <c r="E37" s="1">
        <v>40561</v>
      </c>
      <c r="F37">
        <v>7.399</v>
      </c>
    </row>
    <row r="38" spans="5:6" x14ac:dyDescent="0.45">
      <c r="E38" s="1">
        <v>40562</v>
      </c>
      <c r="F38">
        <v>8.1988000000000003</v>
      </c>
    </row>
    <row r="39" spans="5:6" x14ac:dyDescent="0.45">
      <c r="E39" s="1">
        <v>40563</v>
      </c>
      <c r="F39">
        <v>8.0902999999999992</v>
      </c>
    </row>
    <row r="40" spans="5:6" x14ac:dyDescent="0.45">
      <c r="E40" s="1">
        <v>40564</v>
      </c>
      <c r="F40">
        <v>8.2688000000000006</v>
      </c>
    </row>
    <row r="41" spans="5:6" x14ac:dyDescent="0.45">
      <c r="E41" s="1">
        <v>40567</v>
      </c>
      <c r="F41">
        <v>7.8943000000000003</v>
      </c>
    </row>
    <row r="42" spans="5:6" x14ac:dyDescent="0.45">
      <c r="E42" s="1">
        <v>40568</v>
      </c>
      <c r="F42">
        <v>7.7</v>
      </c>
    </row>
    <row r="43" spans="5:6" x14ac:dyDescent="0.45">
      <c r="E43" s="1">
        <v>40569</v>
      </c>
      <c r="F43">
        <v>7.2344999999999997</v>
      </c>
    </row>
    <row r="44" spans="5:6" x14ac:dyDescent="0.45">
      <c r="E44" s="1">
        <v>40570</v>
      </c>
      <c r="F44">
        <v>6.93</v>
      </c>
    </row>
    <row r="45" spans="5:6" x14ac:dyDescent="0.45">
      <c r="E45" s="1">
        <v>40574</v>
      </c>
      <c r="F45">
        <v>10.269</v>
      </c>
    </row>
    <row r="46" spans="5:6" x14ac:dyDescent="0.45">
      <c r="E46" s="1">
        <v>40575</v>
      </c>
      <c r="F46">
        <v>9.3262999999999998</v>
      </c>
    </row>
    <row r="47" spans="5:6" x14ac:dyDescent="0.45">
      <c r="E47" s="1">
        <v>40576</v>
      </c>
      <c r="F47">
        <v>9.2722999999999995</v>
      </c>
    </row>
    <row r="48" spans="5:6" x14ac:dyDescent="0.45">
      <c r="E48" s="1">
        <v>40577</v>
      </c>
      <c r="F48">
        <v>10</v>
      </c>
    </row>
    <row r="49" spans="5:6" x14ac:dyDescent="0.45">
      <c r="E49" s="1">
        <v>40578</v>
      </c>
      <c r="F49">
        <v>9.5325000000000006</v>
      </c>
    </row>
    <row r="50" spans="5:6" x14ac:dyDescent="0.45">
      <c r="E50" s="1">
        <v>40581</v>
      </c>
      <c r="F50">
        <v>9.2349999999999994</v>
      </c>
    </row>
    <row r="51" spans="5:6" x14ac:dyDescent="0.45">
      <c r="E51" s="1">
        <v>40582</v>
      </c>
      <c r="F51">
        <v>14.38</v>
      </c>
    </row>
    <row r="52" spans="5:6" x14ac:dyDescent="0.45">
      <c r="E52" s="1">
        <v>40583</v>
      </c>
      <c r="F52">
        <v>14.504</v>
      </c>
    </row>
    <row r="53" spans="5:6" x14ac:dyDescent="0.45">
      <c r="E53" s="1">
        <v>40584</v>
      </c>
      <c r="F53">
        <v>14.464</v>
      </c>
    </row>
    <row r="54" spans="5:6" x14ac:dyDescent="0.45">
      <c r="E54" s="1">
        <v>40585</v>
      </c>
      <c r="F54">
        <v>13.9604</v>
      </c>
    </row>
    <row r="55" spans="5:6" x14ac:dyDescent="0.45">
      <c r="E55" s="1">
        <v>40589</v>
      </c>
      <c r="F55">
        <v>17.9316</v>
      </c>
    </row>
    <row r="56" spans="5:6" x14ac:dyDescent="0.45">
      <c r="E56" s="1">
        <v>40590</v>
      </c>
      <c r="F56">
        <v>18.309000000000001</v>
      </c>
    </row>
    <row r="57" spans="5:6" x14ac:dyDescent="0.45">
      <c r="E57" s="1">
        <v>40591</v>
      </c>
      <c r="F57">
        <v>18.793500000000002</v>
      </c>
    </row>
    <row r="58" spans="5:6" x14ac:dyDescent="0.45">
      <c r="E58" s="1">
        <v>40592</v>
      </c>
      <c r="F58">
        <v>19.135200000000001</v>
      </c>
    </row>
    <row r="59" spans="5:6" x14ac:dyDescent="0.45">
      <c r="E59" s="1">
        <v>40596</v>
      </c>
      <c r="F59">
        <v>24.963100000000001</v>
      </c>
    </row>
    <row r="60" spans="5:6" x14ac:dyDescent="0.45">
      <c r="E60" s="1">
        <v>40597</v>
      </c>
      <c r="F60">
        <v>27.156500000000001</v>
      </c>
    </row>
    <row r="61" spans="5:6" x14ac:dyDescent="0.45">
      <c r="E61" s="1">
        <v>40598</v>
      </c>
      <c r="F61">
        <v>26.632200000000001</v>
      </c>
    </row>
    <row r="62" spans="5:6" x14ac:dyDescent="0.45">
      <c r="E62" s="1">
        <v>40599</v>
      </c>
      <c r="F62">
        <v>23.219000000000001</v>
      </c>
    </row>
    <row r="63" spans="5:6" x14ac:dyDescent="0.45">
      <c r="E63" s="1">
        <v>40602</v>
      </c>
      <c r="F63">
        <v>21.255600000000001</v>
      </c>
    </row>
    <row r="64" spans="5:6" x14ac:dyDescent="0.45">
      <c r="E64" s="1">
        <v>40603</v>
      </c>
      <c r="F64">
        <v>24.379899999999999</v>
      </c>
    </row>
    <row r="65" spans="5:6" x14ac:dyDescent="0.45">
      <c r="E65" s="1">
        <v>40604</v>
      </c>
      <c r="F65">
        <v>24.422799999999999</v>
      </c>
    </row>
    <row r="66" spans="5:6" x14ac:dyDescent="0.45">
      <c r="E66" s="1">
        <v>40605</v>
      </c>
      <c r="F66">
        <v>21.9711</v>
      </c>
    </row>
    <row r="67" spans="5:6" x14ac:dyDescent="0.45">
      <c r="E67" s="1">
        <v>40606</v>
      </c>
      <c r="F67">
        <v>24.057600000000001</v>
      </c>
    </row>
    <row r="68" spans="5:6" x14ac:dyDescent="0.45">
      <c r="E68" s="1">
        <v>40609</v>
      </c>
      <c r="F68">
        <v>25.423999999999999</v>
      </c>
    </row>
    <row r="69" spans="5:6" x14ac:dyDescent="0.45">
      <c r="E69" s="1">
        <v>40610</v>
      </c>
      <c r="F69">
        <v>24.313800000000001</v>
      </c>
    </row>
    <row r="70" spans="5:6" x14ac:dyDescent="0.45">
      <c r="E70" s="1">
        <v>40611</v>
      </c>
      <c r="F70">
        <v>27.224299999999999</v>
      </c>
    </row>
    <row r="71" spans="5:6" x14ac:dyDescent="0.45">
      <c r="E71" s="1">
        <v>40612</v>
      </c>
      <c r="F71">
        <v>30.0792</v>
      </c>
    </row>
    <row r="72" spans="5:6" x14ac:dyDescent="0.45">
      <c r="E72" s="1">
        <v>40613</v>
      </c>
      <c r="F72">
        <v>28.407800000000002</v>
      </c>
    </row>
    <row r="73" spans="5:6" x14ac:dyDescent="0.45">
      <c r="E73" s="1">
        <v>40616</v>
      </c>
      <c r="F73">
        <v>28.950600000000001</v>
      </c>
    </row>
    <row r="74" spans="5:6" x14ac:dyDescent="0.45">
      <c r="E74" s="1">
        <v>40617</v>
      </c>
      <c r="F74">
        <v>31.488199999999999</v>
      </c>
    </row>
    <row r="75" spans="5:6" x14ac:dyDescent="0.45">
      <c r="E75" s="1">
        <v>40618</v>
      </c>
      <c r="F75">
        <v>34.308300000000003</v>
      </c>
    </row>
    <row r="76" spans="5:6" x14ac:dyDescent="0.45">
      <c r="E76" s="1">
        <v>40619</v>
      </c>
      <c r="F76">
        <v>32.256300000000003</v>
      </c>
    </row>
    <row r="77" spans="5:6" x14ac:dyDescent="0.45">
      <c r="E77" s="1">
        <v>40620</v>
      </c>
      <c r="F77">
        <v>30.2043</v>
      </c>
    </row>
    <row r="78" spans="5:6" x14ac:dyDescent="0.45">
      <c r="E78" s="1">
        <v>40623</v>
      </c>
      <c r="F78">
        <v>25.644300000000001</v>
      </c>
    </row>
    <row r="79" spans="5:6" x14ac:dyDescent="0.45">
      <c r="E79" s="1">
        <v>40624</v>
      </c>
      <c r="F79">
        <v>25.3935</v>
      </c>
    </row>
    <row r="80" spans="5:6" x14ac:dyDescent="0.45">
      <c r="E80" s="1">
        <v>40625</v>
      </c>
      <c r="F80">
        <v>23.438400000000001</v>
      </c>
    </row>
    <row r="81" spans="5:6" x14ac:dyDescent="0.45">
      <c r="E81" s="1">
        <v>40626</v>
      </c>
      <c r="F81">
        <v>22.167300000000001</v>
      </c>
    </row>
    <row r="82" spans="5:6" x14ac:dyDescent="0.45">
      <c r="E82" s="1">
        <v>40627</v>
      </c>
      <c r="F82">
        <v>28.000800000000002</v>
      </c>
    </row>
    <row r="83" spans="5:6" x14ac:dyDescent="0.45">
      <c r="E83" s="1">
        <v>40630</v>
      </c>
      <c r="F83">
        <v>32.5458</v>
      </c>
    </row>
    <row r="84" spans="5:6" x14ac:dyDescent="0.45">
      <c r="E84" s="1">
        <v>40631</v>
      </c>
      <c r="F84">
        <v>37.799999999999997</v>
      </c>
    </row>
    <row r="85" spans="5:6" x14ac:dyDescent="0.45">
      <c r="E85" s="1">
        <v>40632</v>
      </c>
      <c r="F85">
        <v>40.15</v>
      </c>
    </row>
    <row r="86" spans="5:6" x14ac:dyDescent="0.45">
      <c r="E86" s="1">
        <v>40633</v>
      </c>
      <c r="F86">
        <v>45.362499999999997</v>
      </c>
    </row>
    <row r="87" spans="5:6" x14ac:dyDescent="0.45">
      <c r="E87" s="1">
        <v>40634</v>
      </c>
      <c r="F87">
        <v>44.537500000000001</v>
      </c>
    </row>
    <row r="88" spans="5:6" x14ac:dyDescent="0.45">
      <c r="E88" s="1">
        <v>40637</v>
      </c>
      <c r="F88">
        <v>54.172499999999999</v>
      </c>
    </row>
    <row r="89" spans="5:6" x14ac:dyDescent="0.45">
      <c r="E89" s="1">
        <v>40638</v>
      </c>
      <c r="F89">
        <v>53.84</v>
      </c>
    </row>
    <row r="90" spans="5:6" x14ac:dyDescent="0.45">
      <c r="E90" s="1">
        <v>40639</v>
      </c>
      <c r="F90">
        <v>60.918500000000002</v>
      </c>
    </row>
    <row r="91" spans="5:6" x14ac:dyDescent="0.45">
      <c r="E91" s="1">
        <v>40640</v>
      </c>
      <c r="F91">
        <v>64.033199999999994</v>
      </c>
    </row>
    <row r="92" spans="5:6" x14ac:dyDescent="0.45">
      <c r="E92" s="1">
        <v>40641</v>
      </c>
      <c r="F92">
        <v>68.834000000000003</v>
      </c>
    </row>
    <row r="93" spans="5:6" x14ac:dyDescent="0.45">
      <c r="E93" s="1">
        <v>40644</v>
      </c>
      <c r="F93">
        <v>67.596000000000004</v>
      </c>
    </row>
    <row r="94" spans="5:6" x14ac:dyDescent="0.45">
      <c r="E94" s="1">
        <v>40645</v>
      </c>
      <c r="F94">
        <v>68.6571</v>
      </c>
    </row>
    <row r="95" spans="5:6" x14ac:dyDescent="0.45">
      <c r="E95" s="1">
        <v>40646</v>
      </c>
      <c r="F95">
        <v>66.495599999999996</v>
      </c>
    </row>
    <row r="96" spans="5:6" x14ac:dyDescent="0.45">
      <c r="E96" s="1">
        <v>40647</v>
      </c>
      <c r="F96">
        <v>65.355900000000005</v>
      </c>
    </row>
    <row r="97" spans="5:6" x14ac:dyDescent="0.45">
      <c r="E97" s="1">
        <v>40648</v>
      </c>
      <c r="F97">
        <v>62.280700000000003</v>
      </c>
    </row>
    <row r="98" spans="5:6" x14ac:dyDescent="0.45">
      <c r="E98" s="1">
        <v>40651</v>
      </c>
      <c r="F98">
        <v>65.120099999999994</v>
      </c>
    </row>
    <row r="99" spans="5:6" x14ac:dyDescent="0.45">
      <c r="E99" s="1">
        <v>40652</v>
      </c>
      <c r="F99">
        <v>58.694600000000001</v>
      </c>
    </row>
    <row r="100" spans="5:6" x14ac:dyDescent="0.45">
      <c r="E100" s="1">
        <v>40653</v>
      </c>
      <c r="F100">
        <v>64.753699999999995</v>
      </c>
    </row>
    <row r="101" spans="5:6" x14ac:dyDescent="0.45">
      <c r="E101" s="1">
        <v>40654</v>
      </c>
      <c r="F101">
        <v>60.804200000000002</v>
      </c>
    </row>
    <row r="102" spans="5:6" x14ac:dyDescent="0.45">
      <c r="E102" s="1">
        <v>40658</v>
      </c>
      <c r="F102">
        <v>58.013500000000001</v>
      </c>
    </row>
    <row r="103" spans="5:6" x14ac:dyDescent="0.45">
      <c r="E103" s="1">
        <v>40659</v>
      </c>
      <c r="F103">
        <v>55.553899999999999</v>
      </c>
    </row>
    <row r="104" spans="5:6" x14ac:dyDescent="0.45">
      <c r="E104" s="1">
        <v>40660</v>
      </c>
      <c r="F104">
        <v>63.1526</v>
      </c>
    </row>
    <row r="105" spans="5:6" x14ac:dyDescent="0.45">
      <c r="E105" s="1">
        <v>40661</v>
      </c>
      <c r="F105">
        <v>61.598700000000001</v>
      </c>
    </row>
    <row r="106" spans="5:6" x14ac:dyDescent="0.45">
      <c r="E106" s="1">
        <v>40662</v>
      </c>
      <c r="F106">
        <v>61.825400000000002</v>
      </c>
    </row>
    <row r="107" spans="5:6" x14ac:dyDescent="0.45">
      <c r="E107" s="1">
        <v>40665</v>
      </c>
      <c r="F107">
        <v>65.392300000000006</v>
      </c>
    </row>
    <row r="108" spans="5:6" x14ac:dyDescent="0.45">
      <c r="E108" s="1">
        <v>40666</v>
      </c>
      <c r="F108">
        <v>68.102000000000004</v>
      </c>
    </row>
    <row r="109" spans="5:6" x14ac:dyDescent="0.45">
      <c r="E109" s="1">
        <v>40667</v>
      </c>
      <c r="F109">
        <v>69.650400000000005</v>
      </c>
    </row>
    <row r="110" spans="5:6" x14ac:dyDescent="0.45">
      <c r="E110" s="1">
        <v>40668</v>
      </c>
      <c r="F110">
        <v>73.770200000000003</v>
      </c>
    </row>
    <row r="111" spans="5:6" x14ac:dyDescent="0.45">
      <c r="E111" s="1">
        <v>40669</v>
      </c>
      <c r="F111">
        <v>70.756399999999999</v>
      </c>
    </row>
    <row r="112" spans="5:6" x14ac:dyDescent="0.45">
      <c r="E112" s="1">
        <v>40672</v>
      </c>
      <c r="F112">
        <v>65.931399999999996</v>
      </c>
    </row>
    <row r="113" spans="5:6" x14ac:dyDescent="0.45">
      <c r="E113" s="1">
        <v>40673</v>
      </c>
      <c r="F113">
        <v>61.410699999999999</v>
      </c>
    </row>
    <row r="114" spans="5:6" x14ac:dyDescent="0.45">
      <c r="E114" s="1">
        <v>40674</v>
      </c>
      <c r="F114">
        <v>63.594700000000003</v>
      </c>
    </row>
    <row r="115" spans="5:6" x14ac:dyDescent="0.45">
      <c r="E115" s="1">
        <v>40675</v>
      </c>
      <c r="F115">
        <v>63.421999999999997</v>
      </c>
    </row>
    <row r="116" spans="5:6" x14ac:dyDescent="0.45">
      <c r="E116" s="1">
        <v>40676</v>
      </c>
      <c r="F116">
        <v>64.942099999999996</v>
      </c>
    </row>
    <row r="117" spans="5:6" x14ac:dyDescent="0.45">
      <c r="E117" s="1">
        <v>40679</v>
      </c>
      <c r="F117">
        <v>67.644499999999994</v>
      </c>
    </row>
    <row r="118" spans="5:6" x14ac:dyDescent="0.45">
      <c r="E118" s="1">
        <v>40680</v>
      </c>
      <c r="F118">
        <v>65.111000000000004</v>
      </c>
    </row>
    <row r="119" spans="5:6" x14ac:dyDescent="0.45">
      <c r="E119" s="1">
        <v>40681</v>
      </c>
      <c r="F119">
        <v>61.592199999999998</v>
      </c>
    </row>
    <row r="120" spans="5:6" x14ac:dyDescent="0.45">
      <c r="E120" s="1">
        <v>40682</v>
      </c>
      <c r="F120">
        <v>58.7209</v>
      </c>
    </row>
    <row r="121" spans="5:6" x14ac:dyDescent="0.45">
      <c r="E121" s="1">
        <v>40683</v>
      </c>
      <c r="F121">
        <v>60.043999999999997</v>
      </c>
    </row>
    <row r="122" spans="5:6" x14ac:dyDescent="0.45">
      <c r="E122" s="1">
        <v>40686</v>
      </c>
      <c r="F122">
        <v>64.013099999999994</v>
      </c>
    </row>
    <row r="123" spans="5:6" x14ac:dyDescent="0.45">
      <c r="E123" s="1">
        <v>40687</v>
      </c>
      <c r="F123">
        <v>65.458500000000001</v>
      </c>
    </row>
    <row r="124" spans="5:6" x14ac:dyDescent="0.45">
      <c r="E124" s="1">
        <v>40688</v>
      </c>
      <c r="F124">
        <v>61.817100000000003</v>
      </c>
    </row>
    <row r="125" spans="5:6" x14ac:dyDescent="0.45">
      <c r="E125" s="1">
        <v>40689</v>
      </c>
      <c r="F125">
        <v>59.129399999999997</v>
      </c>
    </row>
    <row r="126" spans="5:6" x14ac:dyDescent="0.45">
      <c r="E126" s="1">
        <v>40690</v>
      </c>
      <c r="F126">
        <v>56.993699999999997</v>
      </c>
    </row>
    <row r="127" spans="5:6" x14ac:dyDescent="0.45">
      <c r="E127" s="1">
        <v>40694</v>
      </c>
      <c r="F127">
        <v>57.038400000000003</v>
      </c>
    </row>
    <row r="128" spans="5:6" x14ac:dyDescent="0.45">
      <c r="E128" s="1">
        <v>40695</v>
      </c>
      <c r="F128">
        <v>64.168199999999999</v>
      </c>
    </row>
    <row r="129" spans="5:6" x14ac:dyDescent="0.45">
      <c r="E129" s="1">
        <v>40696</v>
      </c>
      <c r="F129">
        <v>62.485199999999999</v>
      </c>
    </row>
    <row r="130" spans="5:6" x14ac:dyDescent="0.45">
      <c r="E130" s="1">
        <v>40697</v>
      </c>
      <c r="F130">
        <v>62.576999999999998</v>
      </c>
    </row>
    <row r="131" spans="5:6" x14ac:dyDescent="0.45">
      <c r="E131" s="1">
        <v>40700</v>
      </c>
      <c r="F131">
        <v>64.688400000000001</v>
      </c>
    </row>
    <row r="132" spans="5:6" x14ac:dyDescent="0.45">
      <c r="E132" s="1">
        <v>40701</v>
      </c>
      <c r="F132">
        <v>66.093900000000005</v>
      </c>
    </row>
    <row r="133" spans="5:6" x14ac:dyDescent="0.45">
      <c r="E133" s="1">
        <v>40702</v>
      </c>
      <c r="F133">
        <v>69.535799999999995</v>
      </c>
    </row>
    <row r="134" spans="5:6" x14ac:dyDescent="0.45">
      <c r="E134" s="1">
        <v>40703</v>
      </c>
      <c r="F134">
        <v>68.923199999999994</v>
      </c>
    </row>
    <row r="135" spans="5:6" x14ac:dyDescent="0.45">
      <c r="E135" s="1">
        <v>40704</v>
      </c>
      <c r="F135">
        <v>73.836399999999998</v>
      </c>
    </row>
    <row r="136" spans="5:6" x14ac:dyDescent="0.45">
      <c r="E136" s="1">
        <v>40707</v>
      </c>
      <c r="F136">
        <v>76.327600000000004</v>
      </c>
    </row>
    <row r="137" spans="5:6" x14ac:dyDescent="0.45">
      <c r="E137" s="1">
        <v>40708</v>
      </c>
      <c r="F137">
        <v>71.483599999999996</v>
      </c>
    </row>
    <row r="138" spans="5:6" x14ac:dyDescent="0.45">
      <c r="E138" s="1">
        <v>40709</v>
      </c>
      <c r="F138">
        <v>83.5244</v>
      </c>
    </row>
    <row r="139" spans="5:6" x14ac:dyDescent="0.45">
      <c r="E139" s="1">
        <v>40710</v>
      </c>
      <c r="F139">
        <v>95.576099999999997</v>
      </c>
    </row>
    <row r="140" spans="5:6" x14ac:dyDescent="0.45">
      <c r="E140" s="1">
        <v>40711</v>
      </c>
      <c r="F140">
        <v>91.955299999999994</v>
      </c>
    </row>
    <row r="141" spans="5:6" x14ac:dyDescent="0.45">
      <c r="E141" s="1">
        <v>40714</v>
      </c>
      <c r="F141">
        <v>84.032399999999996</v>
      </c>
    </row>
    <row r="142" spans="5:6" x14ac:dyDescent="0.45">
      <c r="E142" s="1">
        <v>40715</v>
      </c>
      <c r="F142">
        <v>79.424700000000001</v>
      </c>
    </row>
    <row r="143" spans="5:6" x14ac:dyDescent="0.45">
      <c r="E143" s="1">
        <v>40716</v>
      </c>
      <c r="F143">
        <v>81.096800000000002</v>
      </c>
    </row>
    <row r="144" spans="5:6" x14ac:dyDescent="0.45">
      <c r="E144" s="1">
        <v>40717</v>
      </c>
      <c r="F144">
        <v>80.878699999999995</v>
      </c>
    </row>
    <row r="145" spans="5:6" x14ac:dyDescent="0.45">
      <c r="E145" s="1">
        <v>40718</v>
      </c>
      <c r="F145">
        <v>91.029700000000005</v>
      </c>
    </row>
    <row r="146" spans="5:6" x14ac:dyDescent="0.45">
      <c r="E146" s="1">
        <v>40721</v>
      </c>
      <c r="F146">
        <v>88.191000000000003</v>
      </c>
    </row>
    <row r="147" spans="5:6" x14ac:dyDescent="0.45">
      <c r="E147" s="1">
        <v>40722</v>
      </c>
      <c r="F147">
        <v>91.870400000000004</v>
      </c>
    </row>
    <row r="148" spans="5:6" x14ac:dyDescent="0.45">
      <c r="E148" s="1">
        <v>40723</v>
      </c>
      <c r="F148">
        <v>90.561000000000007</v>
      </c>
    </row>
    <row r="149" spans="5:6" x14ac:dyDescent="0.45">
      <c r="E149" s="1">
        <v>40724</v>
      </c>
      <c r="F149">
        <v>114.914</v>
      </c>
    </row>
    <row r="150" spans="5:6" x14ac:dyDescent="0.45">
      <c r="E150" s="1">
        <v>40725</v>
      </c>
      <c r="F150">
        <v>105.602</v>
      </c>
    </row>
    <row r="151" spans="5:6" x14ac:dyDescent="0.45">
      <c r="E151" s="1">
        <v>40729</v>
      </c>
      <c r="F151">
        <v>105.509</v>
      </c>
    </row>
    <row r="152" spans="5:6" x14ac:dyDescent="0.45">
      <c r="E152" s="1">
        <v>40730</v>
      </c>
      <c r="F152">
        <v>108.714</v>
      </c>
    </row>
    <row r="153" spans="5:6" x14ac:dyDescent="0.45">
      <c r="E153" s="1">
        <v>40731</v>
      </c>
      <c r="F153">
        <v>103.39700000000001</v>
      </c>
    </row>
    <row r="154" spans="5:6" x14ac:dyDescent="0.45">
      <c r="E154" s="1">
        <v>40732</v>
      </c>
      <c r="F154">
        <v>105.896</v>
      </c>
    </row>
    <row r="155" spans="5:6" x14ac:dyDescent="0.45">
      <c r="E155" s="1">
        <v>40735</v>
      </c>
      <c r="F155">
        <v>123.965</v>
      </c>
    </row>
    <row r="156" spans="5:6" x14ac:dyDescent="0.45">
      <c r="E156" s="1">
        <v>40736</v>
      </c>
      <c r="F156">
        <v>129.78800000000001</v>
      </c>
    </row>
    <row r="157" spans="5:6" x14ac:dyDescent="0.45">
      <c r="E157" s="1">
        <v>40737</v>
      </c>
      <c r="F157">
        <v>133.43199999999999</v>
      </c>
    </row>
    <row r="158" spans="5:6" x14ac:dyDescent="0.45">
      <c r="E158" s="1">
        <v>40738</v>
      </c>
      <c r="F158">
        <v>143.333</v>
      </c>
    </row>
    <row r="159" spans="5:6" x14ac:dyDescent="0.45">
      <c r="E159" s="1">
        <v>40739</v>
      </c>
      <c r="F159">
        <v>142.76300000000001</v>
      </c>
    </row>
    <row r="160" spans="5:6" x14ac:dyDescent="0.45">
      <c r="E160" s="1">
        <v>40742</v>
      </c>
      <c r="F160">
        <v>149.35400000000001</v>
      </c>
    </row>
    <row r="161" spans="5:6" x14ac:dyDescent="0.45">
      <c r="E161" s="1">
        <v>40743</v>
      </c>
      <c r="F161">
        <v>134.60900000000001</v>
      </c>
    </row>
    <row r="162" spans="5:6" x14ac:dyDescent="0.45">
      <c r="E162" s="1">
        <v>40744</v>
      </c>
      <c r="F162">
        <v>129.10499999999999</v>
      </c>
    </row>
    <row r="163" spans="5:6" x14ac:dyDescent="0.45">
      <c r="E163" s="1">
        <v>40745</v>
      </c>
      <c r="F163">
        <v>121.179</v>
      </c>
    </row>
    <row r="164" spans="5:6" x14ac:dyDescent="0.45">
      <c r="E164" s="1">
        <v>40746</v>
      </c>
      <c r="F164">
        <v>119.679</v>
      </c>
    </row>
    <row r="165" spans="5:6" x14ac:dyDescent="0.45">
      <c r="E165" s="1">
        <v>40749</v>
      </c>
      <c r="F165">
        <v>128.61000000000001</v>
      </c>
    </row>
    <row r="166" spans="5:6" x14ac:dyDescent="0.45">
      <c r="E166" s="1">
        <v>40750</v>
      </c>
      <c r="F166">
        <v>134.54</v>
      </c>
    </row>
    <row r="167" spans="5:6" x14ac:dyDescent="0.45">
      <c r="E167" s="1">
        <v>40751</v>
      </c>
      <c r="F167">
        <v>155.82</v>
      </c>
    </row>
    <row r="168" spans="5:6" x14ac:dyDescent="0.45">
      <c r="E168" s="1">
        <v>40752</v>
      </c>
      <c r="F168">
        <v>167.25899999999999</v>
      </c>
    </row>
    <row r="169" spans="5:6" x14ac:dyDescent="0.45">
      <c r="E169" s="1">
        <v>40753</v>
      </c>
      <c r="F169">
        <v>161.239</v>
      </c>
    </row>
    <row r="170" spans="5:6" x14ac:dyDescent="0.45">
      <c r="E170" s="1">
        <v>40756</v>
      </c>
      <c r="F170">
        <v>147.67599999999999</v>
      </c>
    </row>
    <row r="171" spans="5:6" x14ac:dyDescent="0.45">
      <c r="E171" s="1">
        <v>40757</v>
      </c>
      <c r="F171">
        <v>168.32599999999999</v>
      </c>
    </row>
    <row r="172" spans="5:6" x14ac:dyDescent="0.45">
      <c r="E172" s="1">
        <v>40758</v>
      </c>
      <c r="F172">
        <v>169.54499999999999</v>
      </c>
    </row>
    <row r="173" spans="5:6" x14ac:dyDescent="0.45">
      <c r="E173" s="1">
        <v>40759</v>
      </c>
      <c r="F173">
        <v>182.89</v>
      </c>
    </row>
    <row r="174" spans="5:6" x14ac:dyDescent="0.45">
      <c r="E174" s="1">
        <v>40760</v>
      </c>
      <c r="F174">
        <v>208.06899999999999</v>
      </c>
    </row>
    <row r="175" spans="5:6" x14ac:dyDescent="0.45">
      <c r="E175" s="1">
        <v>40763</v>
      </c>
      <c r="F175">
        <v>274.19099999999997</v>
      </c>
    </row>
    <row r="176" spans="5:6" x14ac:dyDescent="0.45">
      <c r="E176" s="1">
        <v>40764</v>
      </c>
      <c r="F176">
        <v>228.98599999999999</v>
      </c>
    </row>
    <row r="177" spans="5:6" x14ac:dyDescent="0.45">
      <c r="E177" s="1">
        <v>40765</v>
      </c>
      <c r="F177">
        <v>204.17500000000001</v>
      </c>
    </row>
    <row r="178" spans="5:6" x14ac:dyDescent="0.45">
      <c r="E178" s="1">
        <v>40766</v>
      </c>
      <c r="F178">
        <v>188.41399999999999</v>
      </c>
    </row>
    <row r="179" spans="5:6" x14ac:dyDescent="0.45">
      <c r="E179" s="1">
        <v>40767</v>
      </c>
      <c r="F179">
        <v>194.52699999999999</v>
      </c>
    </row>
    <row r="180" spans="5:6" x14ac:dyDescent="0.45">
      <c r="E180" s="1">
        <v>40770</v>
      </c>
      <c r="F180">
        <v>173.08699999999999</v>
      </c>
    </row>
    <row r="181" spans="5:6" x14ac:dyDescent="0.45">
      <c r="E181" s="1">
        <v>40771</v>
      </c>
      <c r="F181">
        <v>181.696</v>
      </c>
    </row>
    <row r="182" spans="5:6" x14ac:dyDescent="0.45">
      <c r="E182" s="1">
        <v>40772</v>
      </c>
      <c r="F182">
        <v>191.75800000000001</v>
      </c>
    </row>
    <row r="183" spans="5:6" x14ac:dyDescent="0.45">
      <c r="E183" s="1">
        <v>40773</v>
      </c>
      <c r="F183">
        <v>269.98</v>
      </c>
    </row>
    <row r="184" spans="5:6" x14ac:dyDescent="0.45">
      <c r="E184" s="1">
        <v>40774</v>
      </c>
      <c r="F184">
        <v>299.39999999999998</v>
      </c>
    </row>
    <row r="185" spans="5:6" x14ac:dyDescent="0.45">
      <c r="E185" s="1">
        <v>40777</v>
      </c>
      <c r="F185">
        <v>318.03199999999998</v>
      </c>
    </row>
    <row r="186" spans="5:6" x14ac:dyDescent="0.45">
      <c r="E186" s="1">
        <v>40778</v>
      </c>
      <c r="F186">
        <v>114.533</v>
      </c>
    </row>
    <row r="187" spans="5:6" x14ac:dyDescent="0.45">
      <c r="E187" s="1">
        <v>40779</v>
      </c>
      <c r="F187">
        <v>109.944</v>
      </c>
    </row>
    <row r="188" spans="5:6" x14ac:dyDescent="0.45">
      <c r="E188" s="1">
        <v>40780</v>
      </c>
      <c r="F188">
        <v>114.473</v>
      </c>
    </row>
    <row r="189" spans="5:6" x14ac:dyDescent="0.45">
      <c r="E189" s="1">
        <v>40781</v>
      </c>
      <c r="F189">
        <v>110.80200000000001</v>
      </c>
    </row>
    <row r="190" spans="5:6" x14ac:dyDescent="0.45">
      <c r="E190" s="1">
        <v>40784</v>
      </c>
      <c r="F190">
        <v>96.7376</v>
      </c>
    </row>
    <row r="191" spans="5:6" x14ac:dyDescent="0.45">
      <c r="E191" s="1">
        <v>40785</v>
      </c>
      <c r="F191">
        <v>99.071700000000007</v>
      </c>
    </row>
    <row r="192" spans="5:6" x14ac:dyDescent="0.45">
      <c r="E192" s="1">
        <v>40786</v>
      </c>
      <c r="F192">
        <v>95.616</v>
      </c>
    </row>
    <row r="193" spans="5:6" x14ac:dyDescent="0.45">
      <c r="E193" s="1">
        <v>40787</v>
      </c>
      <c r="F193">
        <v>98.169600000000003</v>
      </c>
    </row>
    <row r="194" spans="5:6" x14ac:dyDescent="0.45">
      <c r="E194" s="1">
        <v>40788</v>
      </c>
      <c r="F194">
        <v>107.923</v>
      </c>
    </row>
    <row r="195" spans="5:6" x14ac:dyDescent="0.45">
      <c r="E195" s="1">
        <v>40792</v>
      </c>
      <c r="F195">
        <v>114.39400000000001</v>
      </c>
    </row>
    <row r="196" spans="5:6" x14ac:dyDescent="0.45">
      <c r="E196" s="1">
        <v>40793</v>
      </c>
      <c r="F196">
        <v>106.214</v>
      </c>
    </row>
    <row r="197" spans="5:6" x14ac:dyDescent="0.45">
      <c r="E197" s="1">
        <v>40794</v>
      </c>
      <c r="F197">
        <v>109.517</v>
      </c>
    </row>
    <row r="198" spans="5:6" x14ac:dyDescent="0.45">
      <c r="E198" s="1">
        <v>40795</v>
      </c>
      <c r="F198">
        <v>130.23400000000001</v>
      </c>
    </row>
    <row r="199" spans="5:6" x14ac:dyDescent="0.45">
      <c r="E199" s="1">
        <v>40798</v>
      </c>
      <c r="F199">
        <v>132.96</v>
      </c>
    </row>
    <row r="200" spans="5:6" x14ac:dyDescent="0.45">
      <c r="E200" s="1">
        <v>40799</v>
      </c>
      <c r="F200">
        <v>130.34899999999999</v>
      </c>
    </row>
    <row r="201" spans="5:6" x14ac:dyDescent="0.45">
      <c r="E201" s="1">
        <v>40800</v>
      </c>
      <c r="F201">
        <v>91.107200000000006</v>
      </c>
    </row>
    <row r="202" spans="5:6" x14ac:dyDescent="0.45">
      <c r="E202" s="1">
        <v>40801</v>
      </c>
      <c r="F202">
        <v>81.9482</v>
      </c>
    </row>
    <row r="203" spans="5:6" x14ac:dyDescent="0.45">
      <c r="E203" s="1">
        <v>40802</v>
      </c>
      <c r="F203">
        <v>78.824200000000005</v>
      </c>
    </row>
    <row r="204" spans="5:6" x14ac:dyDescent="0.45">
      <c r="E204" s="1">
        <v>40805</v>
      </c>
      <c r="F204">
        <v>83.850999999999999</v>
      </c>
    </row>
    <row r="205" spans="5:6" x14ac:dyDescent="0.45">
      <c r="E205" s="1">
        <v>40806</v>
      </c>
      <c r="F205">
        <v>83.978800000000007</v>
      </c>
    </row>
    <row r="206" spans="5:6" x14ac:dyDescent="0.45">
      <c r="E206" s="1">
        <v>40807</v>
      </c>
      <c r="F206">
        <v>93.01</v>
      </c>
    </row>
    <row r="207" spans="5:6" x14ac:dyDescent="0.45">
      <c r="E207" s="1">
        <v>40808</v>
      </c>
      <c r="F207">
        <v>111.754</v>
      </c>
    </row>
    <row r="208" spans="5:6" x14ac:dyDescent="0.45">
      <c r="E208" s="1">
        <v>40809</v>
      </c>
      <c r="F208">
        <v>113.79900000000001</v>
      </c>
    </row>
    <row r="209" spans="5:6" x14ac:dyDescent="0.45">
      <c r="E209" s="1">
        <v>40812</v>
      </c>
      <c r="F209">
        <v>106.074</v>
      </c>
    </row>
    <row r="210" spans="5:6" x14ac:dyDescent="0.45">
      <c r="E210" s="1">
        <v>40813</v>
      </c>
      <c r="F210">
        <v>106.01600000000001</v>
      </c>
    </row>
    <row r="211" spans="5:6" x14ac:dyDescent="0.45">
      <c r="E211" s="1">
        <v>40814</v>
      </c>
      <c r="F211">
        <v>119.291</v>
      </c>
    </row>
    <row r="212" spans="5:6" x14ac:dyDescent="0.45">
      <c r="E212" s="1">
        <v>40815</v>
      </c>
      <c r="F212">
        <v>114.925</v>
      </c>
    </row>
    <row r="213" spans="5:6" x14ac:dyDescent="0.45">
      <c r="E213" s="1">
        <v>40816</v>
      </c>
      <c r="F213">
        <v>131.46799999999999</v>
      </c>
    </row>
    <row r="214" spans="5:6" x14ac:dyDescent="0.45">
      <c r="E214" s="1">
        <v>40819</v>
      </c>
      <c r="F214">
        <v>148.32300000000001</v>
      </c>
    </row>
    <row r="215" spans="5:6" x14ac:dyDescent="0.45">
      <c r="E215" s="1">
        <v>40820</v>
      </c>
      <c r="F215">
        <v>127.611</v>
      </c>
    </row>
    <row r="216" spans="5:6" x14ac:dyDescent="0.45">
      <c r="E216" s="1">
        <v>40821</v>
      </c>
      <c r="F216">
        <v>114.675</v>
      </c>
    </row>
    <row r="217" spans="5:6" x14ac:dyDescent="0.45">
      <c r="E217" s="1">
        <v>40822</v>
      </c>
      <c r="F217">
        <v>111.13200000000001</v>
      </c>
    </row>
    <row r="218" spans="5:6" x14ac:dyDescent="0.45">
      <c r="E218" s="1">
        <v>40823</v>
      </c>
      <c r="F218">
        <v>114.51300000000001</v>
      </c>
    </row>
    <row r="219" spans="5:6" x14ac:dyDescent="0.45">
      <c r="E219" s="1">
        <v>40826</v>
      </c>
      <c r="F219">
        <v>98.49</v>
      </c>
    </row>
    <row r="220" spans="5:6" x14ac:dyDescent="0.45">
      <c r="E220" s="1">
        <v>40827</v>
      </c>
      <c r="F220">
        <v>95.711699999999993</v>
      </c>
    </row>
    <row r="221" spans="5:6" x14ac:dyDescent="0.45">
      <c r="E221" s="1">
        <v>40828</v>
      </c>
      <c r="F221">
        <v>94.318299999999994</v>
      </c>
    </row>
    <row r="222" spans="5:6" x14ac:dyDescent="0.45">
      <c r="E222" s="1">
        <v>40829</v>
      </c>
      <c r="F222">
        <v>106.637</v>
      </c>
    </row>
    <row r="223" spans="5:6" x14ac:dyDescent="0.45">
      <c r="E223" s="1">
        <v>40830</v>
      </c>
      <c r="F223">
        <v>99.530600000000007</v>
      </c>
    </row>
    <row r="224" spans="5:6" x14ac:dyDescent="0.45">
      <c r="E224" s="1">
        <v>40833</v>
      </c>
      <c r="F224">
        <v>149.80000000000001</v>
      </c>
    </row>
    <row r="225" spans="5:6" x14ac:dyDescent="0.45">
      <c r="E225" s="1">
        <v>40834</v>
      </c>
      <c r="F225">
        <v>187.43799999999999</v>
      </c>
    </row>
    <row r="226" spans="5:6" x14ac:dyDescent="0.45">
      <c r="E226" s="1">
        <v>40835</v>
      </c>
      <c r="F226">
        <v>212.459</v>
      </c>
    </row>
    <row r="227" spans="5:6" x14ac:dyDescent="0.45">
      <c r="E227" s="1">
        <v>40836</v>
      </c>
      <c r="F227">
        <v>216.09200000000001</v>
      </c>
    </row>
    <row r="228" spans="5:6" x14ac:dyDescent="0.45">
      <c r="E228" s="1">
        <v>40837</v>
      </c>
      <c r="F228">
        <v>192.31700000000001</v>
      </c>
    </row>
    <row r="229" spans="5:6" x14ac:dyDescent="0.45">
      <c r="E229" s="1">
        <v>40840</v>
      </c>
      <c r="F229">
        <v>168.52799999999999</v>
      </c>
    </row>
    <row r="230" spans="5:6" x14ac:dyDescent="0.45">
      <c r="E230" s="1">
        <v>40841</v>
      </c>
      <c r="F230">
        <v>190.96899999999999</v>
      </c>
    </row>
    <row r="231" spans="5:6" x14ac:dyDescent="0.45">
      <c r="E231" s="1">
        <v>40842</v>
      </c>
      <c r="F231">
        <v>174.26499999999999</v>
      </c>
    </row>
    <row r="232" spans="5:6" x14ac:dyDescent="0.45">
      <c r="E232" s="1">
        <v>40843</v>
      </c>
      <c r="F232">
        <v>129.01</v>
      </c>
    </row>
    <row r="233" spans="5:6" x14ac:dyDescent="0.45">
      <c r="E233" s="1">
        <v>40844</v>
      </c>
      <c r="F233">
        <v>126.464</v>
      </c>
    </row>
    <row r="234" spans="5:6" x14ac:dyDescent="0.45">
      <c r="E234" s="1">
        <v>40847</v>
      </c>
      <c r="F234">
        <v>154.13300000000001</v>
      </c>
    </row>
    <row r="235" spans="5:6" x14ac:dyDescent="0.45">
      <c r="E235" s="1">
        <v>40848</v>
      </c>
      <c r="F235">
        <v>194.262</v>
      </c>
    </row>
    <row r="236" spans="5:6" x14ac:dyDescent="0.45">
      <c r="E236" s="1">
        <v>40849</v>
      </c>
      <c r="F236">
        <v>186.08</v>
      </c>
    </row>
    <row r="237" spans="5:6" x14ac:dyDescent="0.45">
      <c r="E237" s="1">
        <v>40850</v>
      </c>
      <c r="F237">
        <v>168.63</v>
      </c>
    </row>
    <row r="238" spans="5:6" x14ac:dyDescent="0.45">
      <c r="E238" s="1">
        <v>40851</v>
      </c>
      <c r="F238">
        <v>176.54</v>
      </c>
    </row>
    <row r="239" spans="5:6" x14ac:dyDescent="0.45">
      <c r="E239" s="1">
        <v>40854</v>
      </c>
      <c r="F239">
        <v>172.29599999999999</v>
      </c>
    </row>
    <row r="240" spans="5:6" x14ac:dyDescent="0.45">
      <c r="E240" s="1">
        <v>40855</v>
      </c>
      <c r="F240">
        <v>156.30600000000001</v>
      </c>
    </row>
    <row r="241" spans="5:6" x14ac:dyDescent="0.45">
      <c r="E241" s="1">
        <v>40856</v>
      </c>
      <c r="F241">
        <v>214.7</v>
      </c>
    </row>
    <row r="242" spans="5:6" x14ac:dyDescent="0.45">
      <c r="E242" s="1">
        <v>40857</v>
      </c>
      <c r="F242">
        <v>192.505</v>
      </c>
    </row>
    <row r="243" spans="5:6" x14ac:dyDescent="0.45">
      <c r="E243" s="1">
        <v>40858</v>
      </c>
      <c r="F243">
        <v>194.16900000000001</v>
      </c>
    </row>
    <row r="244" spans="5:6" x14ac:dyDescent="0.45">
      <c r="E244" s="1">
        <v>40861</v>
      </c>
      <c r="F244">
        <v>204.01599999999999</v>
      </c>
    </row>
    <row r="245" spans="5:6" x14ac:dyDescent="0.45">
      <c r="E245" s="1">
        <v>40862</v>
      </c>
      <c r="F245">
        <v>199.863</v>
      </c>
    </row>
    <row r="246" spans="5:6" x14ac:dyDescent="0.45">
      <c r="E246" s="1">
        <v>40863</v>
      </c>
      <c r="F246">
        <v>219.66499999999999</v>
      </c>
    </row>
    <row r="247" spans="5:6" x14ac:dyDescent="0.45">
      <c r="E247" s="1">
        <v>40864</v>
      </c>
      <c r="F247">
        <v>239.58199999999999</v>
      </c>
    </row>
    <row r="248" spans="5:6" x14ac:dyDescent="0.45">
      <c r="E248" s="1">
        <v>40865</v>
      </c>
      <c r="F248">
        <v>224.93299999999999</v>
      </c>
    </row>
    <row r="249" spans="5:6" x14ac:dyDescent="0.45">
      <c r="E249" s="1">
        <v>40868</v>
      </c>
      <c r="F249">
        <v>229.316</v>
      </c>
    </row>
    <row r="250" spans="5:6" x14ac:dyDescent="0.45">
      <c r="E250" s="1">
        <v>40869</v>
      </c>
      <c r="F250">
        <v>219.16499999999999</v>
      </c>
    </row>
    <row r="251" spans="5:6" x14ac:dyDescent="0.45">
      <c r="E251" s="1">
        <v>40870</v>
      </c>
      <c r="F251">
        <v>239.197</v>
      </c>
    </row>
    <row r="252" spans="5:6" x14ac:dyDescent="0.45">
      <c r="E252" s="1">
        <v>40872</v>
      </c>
      <c r="F252">
        <v>246.00299999999999</v>
      </c>
    </row>
    <row r="253" spans="5:6" x14ac:dyDescent="0.45">
      <c r="E253" s="1">
        <v>40875</v>
      </c>
      <c r="F253">
        <v>221.47200000000001</v>
      </c>
    </row>
    <row r="254" spans="5:6" x14ac:dyDescent="0.45">
      <c r="E254" s="1">
        <v>40876</v>
      </c>
      <c r="F254">
        <v>212.52500000000001</v>
      </c>
    </row>
    <row r="255" spans="5:6" x14ac:dyDescent="0.45">
      <c r="E255" s="1">
        <v>40877</v>
      </c>
      <c r="F255">
        <v>177.339</v>
      </c>
    </row>
    <row r="256" spans="5:6" x14ac:dyDescent="0.45">
      <c r="E256" s="1">
        <v>40878</v>
      </c>
      <c r="F256">
        <v>171.529</v>
      </c>
    </row>
    <row r="257" spans="5:6" x14ac:dyDescent="0.45">
      <c r="E257" s="1">
        <v>40879</v>
      </c>
      <c r="F257">
        <v>171.25200000000001</v>
      </c>
    </row>
    <row r="258" spans="5:6" x14ac:dyDescent="0.45">
      <c r="E258" s="1">
        <v>40882</v>
      </c>
      <c r="F258">
        <v>172.065</v>
      </c>
    </row>
    <row r="259" spans="5:6" x14ac:dyDescent="0.45">
      <c r="E259" s="1">
        <v>40883</v>
      </c>
      <c r="F259">
        <v>170.786</v>
      </c>
    </row>
    <row r="260" spans="5:6" x14ac:dyDescent="0.45">
      <c r="E260" s="1">
        <v>40884</v>
      </c>
      <c r="F260">
        <v>180.69399999999999</v>
      </c>
    </row>
    <row r="261" spans="5:6" x14ac:dyDescent="0.45">
      <c r="E261" s="1">
        <v>40885</v>
      </c>
      <c r="F261">
        <v>197.59299999999999</v>
      </c>
    </row>
    <row r="262" spans="5:6" x14ac:dyDescent="0.45">
      <c r="E262" s="1">
        <v>40886</v>
      </c>
      <c r="F262">
        <v>170.46700000000001</v>
      </c>
    </row>
    <row r="263" spans="5:6" x14ac:dyDescent="0.45">
      <c r="E263" s="1">
        <v>40889</v>
      </c>
      <c r="F263">
        <v>170.82599999999999</v>
      </c>
    </row>
    <row r="264" spans="5:6" x14ac:dyDescent="0.45">
      <c r="E264" s="1">
        <v>40890</v>
      </c>
      <c r="F264">
        <v>169.78700000000001</v>
      </c>
    </row>
    <row r="265" spans="5:6" x14ac:dyDescent="0.45">
      <c r="E265" s="1">
        <v>40891</v>
      </c>
      <c r="F265">
        <v>170.387</v>
      </c>
    </row>
    <row r="266" spans="5:6" x14ac:dyDescent="0.45">
      <c r="E266" s="1">
        <v>40892</v>
      </c>
      <c r="F266">
        <v>157.24299999999999</v>
      </c>
    </row>
    <row r="267" spans="5:6" x14ac:dyDescent="0.45">
      <c r="E267" s="1">
        <v>40893</v>
      </c>
      <c r="F267">
        <v>156.244</v>
      </c>
    </row>
    <row r="268" spans="5:6" x14ac:dyDescent="0.45">
      <c r="E268" s="1">
        <v>40896</v>
      </c>
      <c r="F268">
        <v>152.56899999999999</v>
      </c>
    </row>
    <row r="269" spans="5:6" x14ac:dyDescent="0.45">
      <c r="E269" s="1">
        <v>40897</v>
      </c>
      <c r="F269">
        <v>138.69200000000001</v>
      </c>
    </row>
    <row r="270" spans="5:6" x14ac:dyDescent="0.45">
      <c r="E270" s="1">
        <v>40898</v>
      </c>
      <c r="F270">
        <v>120.32899999999999</v>
      </c>
    </row>
    <row r="271" spans="5:6" x14ac:dyDescent="0.45">
      <c r="E271" s="1">
        <v>40899</v>
      </c>
      <c r="F271">
        <v>124.85599999999999</v>
      </c>
    </row>
    <row r="272" spans="5:6" x14ac:dyDescent="0.45">
      <c r="E272" s="1">
        <v>40900</v>
      </c>
      <c r="F272">
        <v>146.25200000000001</v>
      </c>
    </row>
    <row r="273" spans="5:6" x14ac:dyDescent="0.45">
      <c r="E273" s="1">
        <v>40904</v>
      </c>
      <c r="F273">
        <v>152.85</v>
      </c>
    </row>
    <row r="274" spans="5:6" x14ac:dyDescent="0.45">
      <c r="E274" s="1">
        <v>40905</v>
      </c>
      <c r="F274">
        <v>165.078</v>
      </c>
    </row>
    <row r="275" spans="5:6" x14ac:dyDescent="0.45">
      <c r="E275" s="1">
        <v>40906</v>
      </c>
      <c r="F275">
        <v>156.977</v>
      </c>
    </row>
    <row r="276" spans="5:6" x14ac:dyDescent="0.45">
      <c r="E276" s="1">
        <v>40907</v>
      </c>
      <c r="F276">
        <v>162.785</v>
      </c>
    </row>
    <row r="277" spans="5:6" x14ac:dyDescent="0.45">
      <c r="E277" s="1">
        <v>40911</v>
      </c>
      <c r="F277">
        <v>155.23699999999999</v>
      </c>
    </row>
    <row r="278" spans="5:6" x14ac:dyDescent="0.45">
      <c r="E278" s="1">
        <v>40912</v>
      </c>
      <c r="F278">
        <v>163.578</v>
      </c>
    </row>
    <row r="279" spans="5:6" x14ac:dyDescent="0.45">
      <c r="E279" s="1">
        <v>40913</v>
      </c>
      <c r="F279">
        <v>169.255</v>
      </c>
    </row>
    <row r="280" spans="5:6" x14ac:dyDescent="0.45">
      <c r="E280" s="1">
        <v>40914</v>
      </c>
      <c r="F280">
        <v>165.589</v>
      </c>
    </row>
    <row r="281" spans="5:6" x14ac:dyDescent="0.45">
      <c r="E281" s="1">
        <v>40917</v>
      </c>
      <c r="F281">
        <v>178.357</v>
      </c>
    </row>
    <row r="282" spans="5:6" x14ac:dyDescent="0.45">
      <c r="E282" s="1">
        <v>40918</v>
      </c>
      <c r="F282">
        <v>216.68600000000001</v>
      </c>
    </row>
    <row r="283" spans="5:6" x14ac:dyDescent="0.45">
      <c r="E283" s="1">
        <v>40919</v>
      </c>
      <c r="F283">
        <v>224.05</v>
      </c>
    </row>
    <row r="284" spans="5:6" x14ac:dyDescent="0.45">
      <c r="E284" s="1">
        <v>40920</v>
      </c>
      <c r="F284">
        <v>217.054</v>
      </c>
    </row>
    <row r="285" spans="5:6" x14ac:dyDescent="0.45">
      <c r="E285" s="1">
        <v>40921</v>
      </c>
      <c r="F285">
        <v>238.49199999999999</v>
      </c>
    </row>
    <row r="286" spans="5:6" x14ac:dyDescent="0.45">
      <c r="E286" s="1">
        <v>40925</v>
      </c>
      <c r="F286">
        <v>257.35300000000001</v>
      </c>
    </row>
    <row r="287" spans="5:6" x14ac:dyDescent="0.45">
      <c r="E287" s="1">
        <v>40926</v>
      </c>
      <c r="F287">
        <v>245.35300000000001</v>
      </c>
    </row>
    <row r="288" spans="5:6" x14ac:dyDescent="0.45">
      <c r="E288" s="1">
        <v>40927</v>
      </c>
      <c r="F288">
        <v>251.12</v>
      </c>
    </row>
    <row r="289" spans="5:6" x14ac:dyDescent="0.45">
      <c r="E289" s="1">
        <v>40928</v>
      </c>
      <c r="F289">
        <v>244.01599999999999</v>
      </c>
    </row>
    <row r="290" spans="5:6" x14ac:dyDescent="0.45">
      <c r="E290" s="1">
        <v>40931</v>
      </c>
      <c r="F290">
        <v>288.02800000000002</v>
      </c>
    </row>
    <row r="291" spans="5:6" x14ac:dyDescent="0.45">
      <c r="E291" s="1">
        <v>40932</v>
      </c>
      <c r="F291">
        <v>306.48399999999998</v>
      </c>
    </row>
    <row r="292" spans="5:6" x14ac:dyDescent="0.45">
      <c r="E292" s="1">
        <v>40933</v>
      </c>
      <c r="F292">
        <v>281.39400000000001</v>
      </c>
    </row>
    <row r="293" spans="5:6" x14ac:dyDescent="0.45">
      <c r="E293" s="1">
        <v>40934</v>
      </c>
      <c r="F293">
        <v>333.798</v>
      </c>
    </row>
    <row r="294" spans="5:6" x14ac:dyDescent="0.45">
      <c r="E294" s="1">
        <v>40935</v>
      </c>
      <c r="F294">
        <v>335.97199999999998</v>
      </c>
    </row>
    <row r="295" spans="5:6" x14ac:dyDescent="0.45">
      <c r="E295" s="1">
        <v>40938</v>
      </c>
      <c r="F295">
        <v>356.92599999999999</v>
      </c>
    </row>
    <row r="296" spans="5:6" x14ac:dyDescent="0.45">
      <c r="E296" s="1">
        <v>40939</v>
      </c>
      <c r="F296">
        <v>410.92500000000001</v>
      </c>
    </row>
    <row r="297" spans="5:6" x14ac:dyDescent="0.45">
      <c r="E297" s="1">
        <v>40940</v>
      </c>
      <c r="F297">
        <v>401.47800000000001</v>
      </c>
    </row>
    <row r="298" spans="5:6" x14ac:dyDescent="0.45">
      <c r="E298" s="1">
        <v>40941</v>
      </c>
      <c r="F298">
        <v>433.56799999999998</v>
      </c>
    </row>
    <row r="299" spans="5:6" x14ac:dyDescent="0.45">
      <c r="E299" s="1">
        <v>40942</v>
      </c>
      <c r="F299">
        <v>460.56</v>
      </c>
    </row>
    <row r="300" spans="5:6" x14ac:dyDescent="0.45">
      <c r="E300" s="1">
        <v>40945</v>
      </c>
      <c r="F300">
        <v>449.93900000000002</v>
      </c>
    </row>
    <row r="301" spans="5:6" x14ac:dyDescent="0.45">
      <c r="E301" s="1">
        <v>40946</v>
      </c>
      <c r="F301">
        <v>479.28399999999999</v>
      </c>
    </row>
    <row r="302" spans="5:6" x14ac:dyDescent="0.45">
      <c r="E302" s="1">
        <v>40947</v>
      </c>
      <c r="F302">
        <v>485.69299999999998</v>
      </c>
    </row>
    <row r="303" spans="5:6" x14ac:dyDescent="0.45">
      <c r="E303" s="1">
        <v>40948</v>
      </c>
      <c r="F303">
        <v>514.04100000000005</v>
      </c>
    </row>
    <row r="304" spans="5:6" x14ac:dyDescent="0.45">
      <c r="E304" s="1">
        <v>40949</v>
      </c>
      <c r="F304">
        <v>601.63</v>
      </c>
    </row>
    <row r="305" spans="5:6" x14ac:dyDescent="0.45">
      <c r="E305" s="1">
        <v>40952</v>
      </c>
      <c r="F305">
        <v>506.34199999999998</v>
      </c>
    </row>
    <row r="306" spans="5:6" x14ac:dyDescent="0.45">
      <c r="E306" s="1">
        <v>40953</v>
      </c>
      <c r="F306">
        <v>626.14599999999996</v>
      </c>
    </row>
    <row r="307" spans="5:6" x14ac:dyDescent="0.45">
      <c r="E307" s="1">
        <v>40954</v>
      </c>
      <c r="F307">
        <v>681.63300000000004</v>
      </c>
    </row>
    <row r="308" spans="5:6" x14ac:dyDescent="0.45">
      <c r="E308" s="1">
        <v>40955</v>
      </c>
      <c r="F308">
        <v>628.65300000000002</v>
      </c>
    </row>
    <row r="309" spans="5:6" x14ac:dyDescent="0.45">
      <c r="E309" s="1">
        <v>40956</v>
      </c>
      <c r="F309">
        <v>694.36099999999999</v>
      </c>
    </row>
    <row r="310" spans="5:6" x14ac:dyDescent="0.45">
      <c r="E310" s="1">
        <v>40960</v>
      </c>
      <c r="F310">
        <v>692.73199999999997</v>
      </c>
    </row>
    <row r="311" spans="5:6" x14ac:dyDescent="0.45">
      <c r="E311" s="1">
        <v>40961</v>
      </c>
      <c r="F311">
        <v>688.25199999999995</v>
      </c>
    </row>
    <row r="312" spans="5:6" x14ac:dyDescent="0.45">
      <c r="E312" s="1">
        <v>40962</v>
      </c>
      <c r="F312">
        <v>651.6</v>
      </c>
    </row>
    <row r="313" spans="5:6" x14ac:dyDescent="0.45">
      <c r="E313" s="1">
        <v>40963</v>
      </c>
      <c r="F313">
        <v>678.47799999999995</v>
      </c>
    </row>
    <row r="314" spans="5:6" x14ac:dyDescent="0.45">
      <c r="E314" s="1">
        <v>40966</v>
      </c>
      <c r="F314">
        <v>679.7</v>
      </c>
    </row>
    <row r="315" spans="5:6" x14ac:dyDescent="0.45">
      <c r="E315" s="1">
        <v>40967</v>
      </c>
      <c r="F315">
        <v>676.03499999999997</v>
      </c>
    </row>
    <row r="316" spans="5:6" x14ac:dyDescent="0.45">
      <c r="E316" s="1">
        <v>40968</v>
      </c>
      <c r="F316">
        <v>680.92200000000003</v>
      </c>
    </row>
    <row r="317" spans="5:6" x14ac:dyDescent="0.45">
      <c r="E317" s="1">
        <v>40969</v>
      </c>
      <c r="F317">
        <v>663.41</v>
      </c>
    </row>
    <row r="318" spans="5:6" x14ac:dyDescent="0.45">
      <c r="E318" s="1">
        <v>40970</v>
      </c>
      <c r="F318">
        <v>660.55899999999997</v>
      </c>
    </row>
    <row r="319" spans="5:6" x14ac:dyDescent="0.45">
      <c r="E319" s="1">
        <v>40973</v>
      </c>
      <c r="F319">
        <v>666.26099999999997</v>
      </c>
    </row>
    <row r="320" spans="5:6" x14ac:dyDescent="0.45">
      <c r="E320" s="1">
        <v>40974</v>
      </c>
      <c r="F320">
        <v>695.58799999999997</v>
      </c>
    </row>
    <row r="321" spans="5:6" x14ac:dyDescent="0.45">
      <c r="E321" s="1">
        <v>40975</v>
      </c>
      <c r="F321">
        <v>658.93</v>
      </c>
    </row>
    <row r="322" spans="5:6" x14ac:dyDescent="0.45">
      <c r="E322" s="1">
        <v>40976</v>
      </c>
      <c r="F322">
        <v>615.76199999999994</v>
      </c>
    </row>
    <row r="323" spans="5:6" x14ac:dyDescent="0.45">
      <c r="E323" s="1">
        <v>40977</v>
      </c>
      <c r="F323">
        <v>606.39499999999998</v>
      </c>
    </row>
    <row r="324" spans="5:6" x14ac:dyDescent="0.45">
      <c r="E324" s="1">
        <v>40980</v>
      </c>
      <c r="F324">
        <v>571.37199999999996</v>
      </c>
    </row>
    <row r="325" spans="5:6" x14ac:dyDescent="0.45">
      <c r="E325" s="1">
        <v>40981</v>
      </c>
      <c r="F325">
        <v>558.54300000000001</v>
      </c>
    </row>
    <row r="326" spans="5:6" x14ac:dyDescent="0.45">
      <c r="E326" s="1">
        <v>40982</v>
      </c>
      <c r="F326">
        <v>572.83799999999997</v>
      </c>
    </row>
    <row r="327" spans="5:6" x14ac:dyDescent="0.45">
      <c r="E327" s="1">
        <v>40983</v>
      </c>
      <c r="F327">
        <v>577.88800000000003</v>
      </c>
    </row>
    <row r="328" spans="5:6" x14ac:dyDescent="0.45">
      <c r="E328" s="1">
        <v>40984</v>
      </c>
      <c r="F328">
        <v>603.13699999999994</v>
      </c>
    </row>
    <row r="329" spans="5:6" x14ac:dyDescent="0.45">
      <c r="E329" s="1">
        <v>40987</v>
      </c>
      <c r="F329">
        <v>613.726</v>
      </c>
    </row>
    <row r="330" spans="5:6" x14ac:dyDescent="0.45">
      <c r="E330" s="1">
        <v>40988</v>
      </c>
      <c r="F330">
        <v>616.16899999999998</v>
      </c>
    </row>
    <row r="331" spans="5:6" x14ac:dyDescent="0.45">
      <c r="E331" s="1">
        <v>40989</v>
      </c>
      <c r="F331">
        <v>587.66200000000003</v>
      </c>
    </row>
    <row r="332" spans="5:6" x14ac:dyDescent="0.45">
      <c r="E332" s="1">
        <v>40990</v>
      </c>
      <c r="F332">
        <v>415.39499999999998</v>
      </c>
    </row>
    <row r="333" spans="5:6" x14ac:dyDescent="0.45">
      <c r="E333" s="1">
        <v>40991</v>
      </c>
      <c r="F333">
        <v>334.55099999999999</v>
      </c>
    </row>
    <row r="334" spans="5:6" x14ac:dyDescent="0.45">
      <c r="E334" s="1">
        <v>40994</v>
      </c>
      <c r="F334">
        <v>274.73700000000002</v>
      </c>
    </row>
    <row r="335" spans="5:6" x14ac:dyDescent="0.45">
      <c r="E335" s="1">
        <v>40995</v>
      </c>
      <c r="F335">
        <v>325.66699999999997</v>
      </c>
    </row>
    <row r="336" spans="5:6" x14ac:dyDescent="0.45">
      <c r="E336" s="1">
        <v>40996</v>
      </c>
      <c r="F336">
        <v>390.31200000000001</v>
      </c>
    </row>
    <row r="337" spans="5:6" x14ac:dyDescent="0.45">
      <c r="E337" s="1">
        <v>40997</v>
      </c>
      <c r="F337">
        <v>396.38499999999999</v>
      </c>
    </row>
    <row r="338" spans="5:6" x14ac:dyDescent="0.45">
      <c r="E338" s="1">
        <v>40998</v>
      </c>
      <c r="F338">
        <v>391.99299999999999</v>
      </c>
    </row>
    <row r="339" spans="5:6" x14ac:dyDescent="0.45">
      <c r="E339" s="1">
        <v>41001</v>
      </c>
      <c r="F339">
        <v>381.74400000000003</v>
      </c>
    </row>
    <row r="340" spans="5:6" x14ac:dyDescent="0.45">
      <c r="E340" s="1">
        <v>41002</v>
      </c>
      <c r="F340">
        <v>391.50400000000002</v>
      </c>
    </row>
    <row r="341" spans="5:6" x14ac:dyDescent="0.45">
      <c r="E341" s="1">
        <v>41003</v>
      </c>
      <c r="F341">
        <v>448.67599999999999</v>
      </c>
    </row>
    <row r="342" spans="5:6" x14ac:dyDescent="0.45">
      <c r="E342" s="1">
        <v>41004</v>
      </c>
      <c r="F342">
        <v>463.13</v>
      </c>
    </row>
    <row r="343" spans="5:6" x14ac:dyDescent="0.45">
      <c r="E343" s="1">
        <v>41008</v>
      </c>
      <c r="F343">
        <v>508.90100000000001</v>
      </c>
    </row>
    <row r="344" spans="5:6" x14ac:dyDescent="0.45">
      <c r="E344" s="1">
        <v>41009</v>
      </c>
      <c r="F344">
        <v>582.21799999999996</v>
      </c>
    </row>
    <row r="345" spans="5:6" x14ac:dyDescent="0.45">
      <c r="E345" s="1">
        <v>41010</v>
      </c>
      <c r="F345">
        <v>585.53700000000003</v>
      </c>
    </row>
    <row r="346" spans="5:6" x14ac:dyDescent="0.45">
      <c r="E346" s="1">
        <v>41011</v>
      </c>
      <c r="F346">
        <v>499.04399999999998</v>
      </c>
    </row>
    <row r="347" spans="5:6" x14ac:dyDescent="0.45">
      <c r="E347" s="1">
        <v>41012</v>
      </c>
      <c r="F347">
        <v>530.779</v>
      </c>
    </row>
    <row r="348" spans="5:6" x14ac:dyDescent="0.45">
      <c r="E348" s="1">
        <v>41015</v>
      </c>
      <c r="F348">
        <v>523.18799999999999</v>
      </c>
    </row>
    <row r="349" spans="5:6" x14ac:dyDescent="0.45">
      <c r="E349" s="1">
        <v>41016</v>
      </c>
      <c r="F349">
        <v>489.649</v>
      </c>
    </row>
    <row r="350" spans="5:6" x14ac:dyDescent="0.45">
      <c r="E350" s="1">
        <v>41017</v>
      </c>
      <c r="F350">
        <v>489.71100000000001</v>
      </c>
    </row>
    <row r="351" spans="5:6" x14ac:dyDescent="0.45">
      <c r="E351" s="1">
        <v>41018</v>
      </c>
      <c r="F351">
        <v>499.66699999999997</v>
      </c>
    </row>
    <row r="352" spans="5:6" x14ac:dyDescent="0.45">
      <c r="E352" s="1">
        <v>41019</v>
      </c>
      <c r="F352">
        <v>474.154</v>
      </c>
    </row>
    <row r="353" spans="5:6" x14ac:dyDescent="0.45">
      <c r="E353" s="1">
        <v>41022</v>
      </c>
      <c r="F353">
        <v>489.71100000000001</v>
      </c>
    </row>
    <row r="354" spans="5:6" x14ac:dyDescent="0.45">
      <c r="E354" s="1">
        <v>41023</v>
      </c>
      <c r="F354">
        <v>476.88499999999999</v>
      </c>
    </row>
    <row r="355" spans="5:6" x14ac:dyDescent="0.45">
      <c r="E355" s="1">
        <v>41024</v>
      </c>
      <c r="F355">
        <v>447.64800000000002</v>
      </c>
    </row>
    <row r="356" spans="5:6" x14ac:dyDescent="0.45">
      <c r="E356" s="1">
        <v>41025</v>
      </c>
      <c r="F356">
        <v>419.38900000000001</v>
      </c>
    </row>
    <row r="357" spans="5:6" x14ac:dyDescent="0.45">
      <c r="E357" s="1">
        <v>41026</v>
      </c>
      <c r="F357">
        <v>423.88499999999999</v>
      </c>
    </row>
    <row r="358" spans="5:6" x14ac:dyDescent="0.45">
      <c r="E358" s="1">
        <v>41029</v>
      </c>
      <c r="F358">
        <v>429.02300000000002</v>
      </c>
    </row>
    <row r="359" spans="5:6" x14ac:dyDescent="0.45">
      <c r="E359" s="1">
        <v>41030</v>
      </c>
      <c r="F359">
        <v>405.90199999999999</v>
      </c>
    </row>
    <row r="360" spans="5:6" x14ac:dyDescent="0.45">
      <c r="E360" s="1">
        <v>41031</v>
      </c>
      <c r="F360">
        <v>432.29500000000002</v>
      </c>
    </row>
    <row r="361" spans="5:6" x14ac:dyDescent="0.45">
      <c r="E361" s="1">
        <v>41032</v>
      </c>
      <c r="F361">
        <v>446.24</v>
      </c>
    </row>
    <row r="362" spans="5:6" x14ac:dyDescent="0.45">
      <c r="E362" s="1">
        <v>41033</v>
      </c>
      <c r="F362">
        <v>481.8</v>
      </c>
    </row>
    <row r="363" spans="5:6" x14ac:dyDescent="0.45">
      <c r="E363" s="1">
        <v>41036</v>
      </c>
      <c r="F363">
        <v>464.36799999999999</v>
      </c>
    </row>
    <row r="364" spans="5:6" x14ac:dyDescent="0.45">
      <c r="E364" s="1">
        <v>41037</v>
      </c>
      <c r="F364">
        <v>468.565</v>
      </c>
    </row>
    <row r="365" spans="5:6" x14ac:dyDescent="0.45">
      <c r="E365" s="1">
        <v>41038</v>
      </c>
      <c r="F365">
        <v>498.53399999999999</v>
      </c>
    </row>
    <row r="366" spans="5:6" x14ac:dyDescent="0.45">
      <c r="E366" s="1">
        <v>41039</v>
      </c>
      <c r="F366">
        <v>479.70800000000003</v>
      </c>
    </row>
    <row r="367" spans="5:6" x14ac:dyDescent="0.45">
      <c r="E367" s="1">
        <v>41040</v>
      </c>
      <c r="F367">
        <v>488.77199999999999</v>
      </c>
    </row>
    <row r="368" spans="5:6" x14ac:dyDescent="0.45">
      <c r="E368" s="1">
        <v>41043</v>
      </c>
      <c r="F368">
        <v>530.60699999999997</v>
      </c>
    </row>
    <row r="369" spans="5:6" x14ac:dyDescent="0.45">
      <c r="E369" s="1">
        <v>41044</v>
      </c>
      <c r="F369">
        <v>577.53200000000004</v>
      </c>
    </row>
    <row r="370" spans="5:6" x14ac:dyDescent="0.45">
      <c r="E370" s="1">
        <v>41045</v>
      </c>
      <c r="F370">
        <v>582.32299999999998</v>
      </c>
    </row>
    <row r="371" spans="5:6" x14ac:dyDescent="0.45">
      <c r="E371" s="1">
        <v>41046</v>
      </c>
      <c r="F371">
        <v>626.35900000000004</v>
      </c>
    </row>
    <row r="372" spans="5:6" x14ac:dyDescent="0.45">
      <c r="E372" s="1">
        <v>41047</v>
      </c>
      <c r="F372">
        <v>709.83</v>
      </c>
    </row>
    <row r="373" spans="5:6" x14ac:dyDescent="0.45">
      <c r="E373" s="1">
        <v>41050</v>
      </c>
      <c r="F373">
        <v>573.12199999999996</v>
      </c>
    </row>
    <row r="374" spans="5:6" x14ac:dyDescent="0.45">
      <c r="E374" s="1">
        <v>41051</v>
      </c>
      <c r="F374">
        <v>598.09699999999998</v>
      </c>
    </row>
    <row r="375" spans="5:6" x14ac:dyDescent="0.45">
      <c r="E375" s="1">
        <v>41052</v>
      </c>
      <c r="F375">
        <v>536.39</v>
      </c>
    </row>
    <row r="376" spans="5:6" x14ac:dyDescent="0.45">
      <c r="E376" s="1">
        <v>41053</v>
      </c>
      <c r="F376">
        <v>543.17999999999995</v>
      </c>
    </row>
    <row r="377" spans="5:6" x14ac:dyDescent="0.45">
      <c r="E377" s="1">
        <v>41054</v>
      </c>
      <c r="F377">
        <v>538.24199999999996</v>
      </c>
    </row>
    <row r="378" spans="5:6" x14ac:dyDescent="0.45">
      <c r="E378" s="1">
        <v>41058</v>
      </c>
      <c r="F378">
        <v>494.04700000000003</v>
      </c>
    </row>
    <row r="379" spans="5:6" x14ac:dyDescent="0.45">
      <c r="E379" s="1">
        <v>41059</v>
      </c>
      <c r="F379">
        <v>499.18</v>
      </c>
    </row>
    <row r="380" spans="5:6" x14ac:dyDescent="0.45">
      <c r="E380" s="1">
        <v>41060</v>
      </c>
      <c r="F380">
        <v>516.76499999999999</v>
      </c>
    </row>
    <row r="381" spans="5:6" x14ac:dyDescent="0.45">
      <c r="E381" s="1">
        <v>41061</v>
      </c>
      <c r="F381">
        <v>587.67100000000005</v>
      </c>
    </row>
    <row r="382" spans="5:6" x14ac:dyDescent="0.45">
      <c r="E382" s="1">
        <v>41064</v>
      </c>
      <c r="F382">
        <v>552.50099999999998</v>
      </c>
    </row>
    <row r="383" spans="5:6" x14ac:dyDescent="0.45">
      <c r="E383" s="1">
        <v>41065</v>
      </c>
      <c r="F383">
        <v>528.67700000000002</v>
      </c>
    </row>
    <row r="384" spans="5:6" x14ac:dyDescent="0.45">
      <c r="E384" s="1">
        <v>41066</v>
      </c>
      <c r="F384">
        <v>424.06599999999997</v>
      </c>
    </row>
    <row r="385" spans="5:6" x14ac:dyDescent="0.45">
      <c r="E385" s="1">
        <v>41067</v>
      </c>
      <c r="F385">
        <v>416.779</v>
      </c>
    </row>
    <row r="386" spans="5:6" x14ac:dyDescent="0.45">
      <c r="E386" s="1">
        <v>41068</v>
      </c>
      <c r="F386">
        <v>380.60500000000002</v>
      </c>
    </row>
    <row r="387" spans="5:6" x14ac:dyDescent="0.45">
      <c r="E387" s="1">
        <v>41071</v>
      </c>
      <c r="F387">
        <v>425.16699999999997</v>
      </c>
    </row>
    <row r="388" spans="5:6" x14ac:dyDescent="0.45">
      <c r="E388" s="1">
        <v>41072</v>
      </c>
      <c r="F388">
        <v>412.06</v>
      </c>
    </row>
    <row r="389" spans="5:6" x14ac:dyDescent="0.45">
      <c r="E389" s="1">
        <v>41073</v>
      </c>
      <c r="F389">
        <v>446.661</v>
      </c>
    </row>
    <row r="390" spans="5:6" x14ac:dyDescent="0.45">
      <c r="E390" s="1">
        <v>41074</v>
      </c>
      <c r="F390">
        <v>406.81799999999998</v>
      </c>
    </row>
    <row r="391" spans="5:6" x14ac:dyDescent="0.45">
      <c r="E391" s="1">
        <v>41075</v>
      </c>
      <c r="F391">
        <v>376.93599999999998</v>
      </c>
    </row>
    <row r="392" spans="5:6" x14ac:dyDescent="0.45">
      <c r="E392" s="1">
        <v>41078</v>
      </c>
      <c r="F392">
        <v>336.04399999999998</v>
      </c>
    </row>
    <row r="393" spans="5:6" x14ac:dyDescent="0.45">
      <c r="E393" s="1">
        <v>41079</v>
      </c>
      <c r="F393">
        <v>339.43599999999998</v>
      </c>
    </row>
    <row r="394" spans="5:6" x14ac:dyDescent="0.45">
      <c r="E394" s="1">
        <v>41080</v>
      </c>
      <c r="F394">
        <v>352.726</v>
      </c>
    </row>
    <row r="395" spans="5:6" x14ac:dyDescent="0.45">
      <c r="E395" s="1">
        <v>41081</v>
      </c>
      <c r="F395">
        <v>432.70699999999999</v>
      </c>
    </row>
    <row r="396" spans="5:6" x14ac:dyDescent="0.45">
      <c r="E396" s="1">
        <v>41082</v>
      </c>
      <c r="F396">
        <v>370.79500000000002</v>
      </c>
    </row>
    <row r="397" spans="5:6" x14ac:dyDescent="0.45">
      <c r="E397" s="1">
        <v>41085</v>
      </c>
      <c r="F397">
        <v>425.56</v>
      </c>
    </row>
    <row r="398" spans="5:6" x14ac:dyDescent="0.45">
      <c r="E398" s="1">
        <v>41086</v>
      </c>
      <c r="F398">
        <v>407.80700000000002</v>
      </c>
    </row>
    <row r="399" spans="5:6" x14ac:dyDescent="0.45">
      <c r="E399" s="1">
        <v>41087</v>
      </c>
      <c r="F399">
        <v>437.17</v>
      </c>
    </row>
    <row r="400" spans="5:6" x14ac:dyDescent="0.45">
      <c r="E400" s="1">
        <v>41088</v>
      </c>
      <c r="F400">
        <v>418.09699999999998</v>
      </c>
    </row>
    <row r="401" spans="5:6" x14ac:dyDescent="0.45">
      <c r="E401" s="1">
        <v>41089</v>
      </c>
      <c r="F401">
        <v>374.45600000000002</v>
      </c>
    </row>
    <row r="402" spans="5:6" x14ac:dyDescent="0.45">
      <c r="E402" s="1">
        <v>41092</v>
      </c>
      <c r="F402">
        <v>300.86500000000001</v>
      </c>
    </row>
    <row r="403" spans="5:6" x14ac:dyDescent="0.45">
      <c r="E403" s="1">
        <v>41093</v>
      </c>
      <c r="F403">
        <v>289.45800000000003</v>
      </c>
    </row>
    <row r="404" spans="5:6" x14ac:dyDescent="0.45">
      <c r="E404" s="1">
        <v>41095</v>
      </c>
      <c r="F404">
        <v>305.27600000000001</v>
      </c>
    </row>
    <row r="405" spans="5:6" x14ac:dyDescent="0.45">
      <c r="E405" s="1">
        <v>41096</v>
      </c>
      <c r="F405">
        <v>302.30399999999997</v>
      </c>
    </row>
    <row r="406" spans="5:6" x14ac:dyDescent="0.45">
      <c r="E406" s="1">
        <v>41099</v>
      </c>
      <c r="F406">
        <v>294.33</v>
      </c>
    </row>
    <row r="407" spans="5:6" x14ac:dyDescent="0.45">
      <c r="E407" s="1">
        <v>41100</v>
      </c>
      <c r="F407">
        <v>303.75400000000002</v>
      </c>
    </row>
    <row r="408" spans="5:6" x14ac:dyDescent="0.45">
      <c r="E408" s="1">
        <v>41101</v>
      </c>
      <c r="F408">
        <v>292.76499999999999</v>
      </c>
    </row>
    <row r="409" spans="5:6" x14ac:dyDescent="0.45">
      <c r="E409" s="1">
        <v>41102</v>
      </c>
      <c r="F409">
        <v>297.23500000000001</v>
      </c>
    </row>
    <row r="410" spans="5:6" x14ac:dyDescent="0.45">
      <c r="E410" s="1">
        <v>41103</v>
      </c>
      <c r="F410">
        <v>269.67200000000003</v>
      </c>
    </row>
    <row r="411" spans="5:6" x14ac:dyDescent="0.45">
      <c r="E411" s="1">
        <v>41106</v>
      </c>
      <c r="F411">
        <v>257.00799999999998</v>
      </c>
    </row>
    <row r="412" spans="5:6" x14ac:dyDescent="0.45">
      <c r="E412" s="1">
        <v>41107</v>
      </c>
      <c r="F412">
        <v>239.12899999999999</v>
      </c>
    </row>
    <row r="413" spans="5:6" x14ac:dyDescent="0.45">
      <c r="E413" s="1">
        <v>41108</v>
      </c>
      <c r="F413">
        <v>240.768</v>
      </c>
    </row>
    <row r="414" spans="5:6" x14ac:dyDescent="0.45">
      <c r="E414" s="1">
        <v>41109</v>
      </c>
      <c r="F414">
        <v>236.149</v>
      </c>
    </row>
    <row r="415" spans="5:6" x14ac:dyDescent="0.45">
      <c r="E415" s="1">
        <v>41110</v>
      </c>
      <c r="F415">
        <v>245.22800000000001</v>
      </c>
    </row>
    <row r="416" spans="5:6" x14ac:dyDescent="0.45">
      <c r="E416" s="1">
        <v>41113</v>
      </c>
      <c r="F416">
        <v>278.83100000000002</v>
      </c>
    </row>
    <row r="417" spans="5:6" x14ac:dyDescent="0.45">
      <c r="E417" s="1">
        <v>41114</v>
      </c>
      <c r="F417">
        <v>296.70400000000001</v>
      </c>
    </row>
    <row r="418" spans="5:6" x14ac:dyDescent="0.45">
      <c r="E418" s="1">
        <v>41115</v>
      </c>
      <c r="F418">
        <v>292.48599999999999</v>
      </c>
    </row>
    <row r="419" spans="5:6" x14ac:dyDescent="0.45">
      <c r="E419" s="1">
        <v>41116</v>
      </c>
      <c r="F419">
        <v>241.779</v>
      </c>
    </row>
    <row r="420" spans="5:6" x14ac:dyDescent="0.45">
      <c r="E420" s="1">
        <v>41117</v>
      </c>
      <c r="F420">
        <v>230.143</v>
      </c>
    </row>
    <row r="421" spans="5:6" x14ac:dyDescent="0.45">
      <c r="E421" s="1">
        <v>41120</v>
      </c>
      <c r="F421">
        <v>229.40799999999999</v>
      </c>
    </row>
    <row r="422" spans="5:6" x14ac:dyDescent="0.45">
      <c r="E422" s="1">
        <v>41121</v>
      </c>
      <c r="F422">
        <v>239.38200000000001</v>
      </c>
    </row>
    <row r="423" spans="5:6" x14ac:dyDescent="0.45">
      <c r="E423" s="1">
        <v>41122</v>
      </c>
      <c r="F423">
        <v>230.738</v>
      </c>
    </row>
    <row r="424" spans="5:6" x14ac:dyDescent="0.45">
      <c r="E424" s="1">
        <v>41123</v>
      </c>
      <c r="F424">
        <v>232.80799999999999</v>
      </c>
    </row>
    <row r="425" spans="5:6" x14ac:dyDescent="0.45">
      <c r="E425" s="1">
        <v>41124</v>
      </c>
      <c r="F425">
        <v>209.18</v>
      </c>
    </row>
    <row r="426" spans="5:6" x14ac:dyDescent="0.45">
      <c r="E426" s="1">
        <v>41127</v>
      </c>
      <c r="F426">
        <v>195.976</v>
      </c>
    </row>
    <row r="427" spans="5:6" x14ac:dyDescent="0.45">
      <c r="E427" s="1">
        <v>41128</v>
      </c>
      <c r="F427">
        <v>202.92500000000001</v>
      </c>
    </row>
    <row r="428" spans="5:6" x14ac:dyDescent="0.45">
      <c r="E428" s="1">
        <v>41129</v>
      </c>
      <c r="F428">
        <v>218.946</v>
      </c>
    </row>
    <row r="429" spans="5:6" x14ac:dyDescent="0.45">
      <c r="E429" s="1">
        <v>41130</v>
      </c>
      <c r="F429">
        <v>214.11699999999999</v>
      </c>
    </row>
    <row r="430" spans="5:6" x14ac:dyDescent="0.45">
      <c r="E430" s="1">
        <v>41131</v>
      </c>
      <c r="F430">
        <v>210.09200000000001</v>
      </c>
    </row>
    <row r="431" spans="5:6" x14ac:dyDescent="0.45">
      <c r="E431" s="1">
        <v>41134</v>
      </c>
      <c r="F431">
        <v>198.81299999999999</v>
      </c>
    </row>
    <row r="432" spans="5:6" x14ac:dyDescent="0.45">
      <c r="E432" s="1">
        <v>41135</v>
      </c>
      <c r="F432">
        <v>215.727</v>
      </c>
    </row>
    <row r="433" spans="5:6" x14ac:dyDescent="0.45">
      <c r="E433" s="1">
        <v>41136</v>
      </c>
      <c r="F433">
        <v>219.65899999999999</v>
      </c>
    </row>
    <row r="434" spans="5:6" x14ac:dyDescent="0.45">
      <c r="E434" s="1">
        <v>41137</v>
      </c>
      <c r="F434">
        <v>213.15</v>
      </c>
    </row>
    <row r="435" spans="5:6" x14ac:dyDescent="0.45">
      <c r="E435" s="1">
        <v>41138</v>
      </c>
      <c r="F435">
        <v>204.20099999999999</v>
      </c>
    </row>
    <row r="436" spans="5:6" x14ac:dyDescent="0.45">
      <c r="E436" s="1">
        <v>41141</v>
      </c>
      <c r="F436">
        <v>204.12</v>
      </c>
    </row>
    <row r="437" spans="5:6" x14ac:dyDescent="0.45">
      <c r="E437" s="1">
        <v>41142</v>
      </c>
      <c r="F437">
        <v>213.15</v>
      </c>
    </row>
    <row r="438" spans="5:6" x14ac:dyDescent="0.45">
      <c r="E438" s="1">
        <v>41143</v>
      </c>
      <c r="F438">
        <v>222.77699999999999</v>
      </c>
    </row>
    <row r="439" spans="5:6" x14ac:dyDescent="0.45">
      <c r="E439" s="1">
        <v>41144</v>
      </c>
      <c r="F439">
        <v>239.44200000000001</v>
      </c>
    </row>
    <row r="440" spans="5:6" x14ac:dyDescent="0.45">
      <c r="E440" s="1">
        <v>41145</v>
      </c>
      <c r="F440">
        <v>237.12200000000001</v>
      </c>
    </row>
    <row r="441" spans="5:6" x14ac:dyDescent="0.45">
      <c r="E441" s="1">
        <v>41148</v>
      </c>
      <c r="F441">
        <v>240.85599999999999</v>
      </c>
    </row>
    <row r="442" spans="5:6" x14ac:dyDescent="0.45">
      <c r="E442" s="1">
        <v>41149</v>
      </c>
      <c r="F442">
        <v>247.39099999999999</v>
      </c>
    </row>
    <row r="443" spans="5:6" x14ac:dyDescent="0.45">
      <c r="E443" s="1">
        <v>41150</v>
      </c>
      <c r="F443">
        <v>256.30399999999997</v>
      </c>
    </row>
    <row r="444" spans="5:6" x14ac:dyDescent="0.45">
      <c r="E444" s="1">
        <v>41151</v>
      </c>
      <c r="F444">
        <v>265.952</v>
      </c>
    </row>
    <row r="445" spans="5:6" x14ac:dyDescent="0.45">
      <c r="E445" s="1">
        <v>41152</v>
      </c>
      <c r="F445">
        <v>251.48699999999999</v>
      </c>
    </row>
    <row r="446" spans="5:6" x14ac:dyDescent="0.45">
      <c r="E446" s="1">
        <v>41156</v>
      </c>
      <c r="F446">
        <v>244.74199999999999</v>
      </c>
    </row>
    <row r="447" spans="5:6" x14ac:dyDescent="0.45">
      <c r="E447" s="1">
        <v>41157</v>
      </c>
      <c r="F447">
        <v>237.03299999999999</v>
      </c>
    </row>
    <row r="448" spans="5:6" x14ac:dyDescent="0.45">
      <c r="E448" s="1">
        <v>41158</v>
      </c>
      <c r="F448">
        <v>193.935</v>
      </c>
    </row>
    <row r="449" spans="5:6" x14ac:dyDescent="0.45">
      <c r="E449" s="1">
        <v>41159</v>
      </c>
      <c r="F449">
        <v>168.84899999999999</v>
      </c>
    </row>
    <row r="450" spans="5:6" x14ac:dyDescent="0.45">
      <c r="E450" s="1">
        <v>41162</v>
      </c>
      <c r="F450">
        <v>191.495</v>
      </c>
    </row>
    <row r="451" spans="5:6" x14ac:dyDescent="0.45">
      <c r="E451" s="1">
        <v>41163</v>
      </c>
      <c r="F451">
        <v>183.42</v>
      </c>
    </row>
    <row r="452" spans="5:6" x14ac:dyDescent="0.45">
      <c r="E452" s="1">
        <v>41164</v>
      </c>
      <c r="F452">
        <v>225.24100000000001</v>
      </c>
    </row>
    <row r="453" spans="5:6" x14ac:dyDescent="0.45">
      <c r="E453" s="1">
        <v>41165</v>
      </c>
      <c r="F453">
        <v>193.42699999999999</v>
      </c>
    </row>
    <row r="454" spans="5:6" x14ac:dyDescent="0.45">
      <c r="E454" s="1">
        <v>41166</v>
      </c>
      <c r="F454">
        <v>202.33500000000001</v>
      </c>
    </row>
    <row r="455" spans="5:6" x14ac:dyDescent="0.45">
      <c r="E455" s="1">
        <v>41169</v>
      </c>
      <c r="F455">
        <v>197.245</v>
      </c>
    </row>
    <row r="456" spans="5:6" x14ac:dyDescent="0.45">
      <c r="E456" s="1">
        <v>41170</v>
      </c>
      <c r="F456">
        <v>189.61</v>
      </c>
    </row>
    <row r="457" spans="5:6" x14ac:dyDescent="0.45">
      <c r="E457" s="1">
        <v>41171</v>
      </c>
      <c r="F457">
        <v>179.108</v>
      </c>
    </row>
    <row r="458" spans="5:6" x14ac:dyDescent="0.45">
      <c r="E458" s="1">
        <v>41172</v>
      </c>
      <c r="F458">
        <v>180.33500000000001</v>
      </c>
    </row>
    <row r="459" spans="5:6" x14ac:dyDescent="0.45">
      <c r="E459" s="1">
        <v>41173</v>
      </c>
      <c r="F459">
        <v>176.654</v>
      </c>
    </row>
    <row r="460" spans="5:6" x14ac:dyDescent="0.45">
      <c r="E460" s="1">
        <v>41176</v>
      </c>
      <c r="F460">
        <v>170.52099999999999</v>
      </c>
    </row>
    <row r="461" spans="5:6" x14ac:dyDescent="0.45">
      <c r="E461" s="1">
        <v>41177</v>
      </c>
      <c r="F461">
        <v>195.05600000000001</v>
      </c>
    </row>
    <row r="462" spans="5:6" x14ac:dyDescent="0.45">
      <c r="E462" s="1">
        <v>41178</v>
      </c>
      <c r="F462">
        <v>208.55</v>
      </c>
    </row>
    <row r="463" spans="5:6" x14ac:dyDescent="0.45">
      <c r="E463" s="1">
        <v>41179</v>
      </c>
      <c r="F463">
        <v>179.108</v>
      </c>
    </row>
    <row r="464" spans="5:6" x14ac:dyDescent="0.45">
      <c r="E464" s="1">
        <v>41180</v>
      </c>
      <c r="F464">
        <v>186.46899999999999</v>
      </c>
    </row>
    <row r="465" spans="5:6" x14ac:dyDescent="0.45">
      <c r="E465" s="1">
        <v>41183</v>
      </c>
      <c r="F465">
        <v>187.69499999999999</v>
      </c>
    </row>
    <row r="466" spans="5:6" x14ac:dyDescent="0.45">
      <c r="E466" s="1">
        <v>41184</v>
      </c>
      <c r="F466">
        <v>185.24199999999999</v>
      </c>
    </row>
    <row r="467" spans="5:6" x14ac:dyDescent="0.45">
      <c r="E467" s="1">
        <v>41185</v>
      </c>
      <c r="F467">
        <v>180.33500000000001</v>
      </c>
    </row>
    <row r="468" spans="5:6" x14ac:dyDescent="0.45">
      <c r="E468" s="1">
        <v>41186</v>
      </c>
      <c r="F468">
        <v>175.428</v>
      </c>
    </row>
    <row r="469" spans="5:6" x14ac:dyDescent="0.45">
      <c r="E469" s="1">
        <v>41187</v>
      </c>
      <c r="F469">
        <v>170.52099999999999</v>
      </c>
    </row>
    <row r="470" spans="5:6" x14ac:dyDescent="0.45">
      <c r="E470" s="1">
        <v>41190</v>
      </c>
      <c r="F470">
        <v>170.52099999999999</v>
      </c>
    </row>
    <row r="471" spans="5:6" x14ac:dyDescent="0.45">
      <c r="E471" s="1">
        <v>41191</v>
      </c>
      <c r="F471">
        <v>184.01499999999999</v>
      </c>
    </row>
    <row r="472" spans="5:6" x14ac:dyDescent="0.45">
      <c r="E472" s="1">
        <v>41192</v>
      </c>
      <c r="F472">
        <v>181.18</v>
      </c>
    </row>
    <row r="473" spans="5:6" x14ac:dyDescent="0.45">
      <c r="E473" s="1">
        <v>41193</v>
      </c>
      <c r="F473">
        <v>175.059</v>
      </c>
    </row>
    <row r="474" spans="5:6" x14ac:dyDescent="0.45">
      <c r="E474" s="1">
        <v>41194</v>
      </c>
      <c r="F474">
        <v>178.73099999999999</v>
      </c>
    </row>
    <row r="475" spans="5:6" x14ac:dyDescent="0.45">
      <c r="E475" s="1">
        <v>41197</v>
      </c>
      <c r="F475">
        <v>167.714</v>
      </c>
    </row>
    <row r="476" spans="5:6" x14ac:dyDescent="0.45">
      <c r="E476" s="1">
        <v>41198</v>
      </c>
      <c r="F476">
        <v>160.36799999999999</v>
      </c>
    </row>
    <row r="477" spans="5:6" x14ac:dyDescent="0.45">
      <c r="E477" s="1">
        <v>41199</v>
      </c>
      <c r="F477">
        <v>159.14400000000001</v>
      </c>
    </row>
    <row r="478" spans="5:6" x14ac:dyDescent="0.45">
      <c r="E478" s="1">
        <v>41200</v>
      </c>
      <c r="F478">
        <v>156.696</v>
      </c>
    </row>
    <row r="479" spans="5:6" x14ac:dyDescent="0.45">
      <c r="E479" s="1">
        <v>41201</v>
      </c>
      <c r="F479">
        <v>171.386</v>
      </c>
    </row>
    <row r="480" spans="5:6" x14ac:dyDescent="0.45">
      <c r="E480" s="1">
        <v>41204</v>
      </c>
      <c r="F480">
        <v>167.714</v>
      </c>
    </row>
    <row r="481" spans="5:6" x14ac:dyDescent="0.45">
      <c r="E481" s="1">
        <v>41205</v>
      </c>
      <c r="F481">
        <v>195.965</v>
      </c>
    </row>
    <row r="482" spans="5:6" x14ac:dyDescent="0.45">
      <c r="E482" s="1">
        <v>41206</v>
      </c>
      <c r="F482">
        <v>201.006</v>
      </c>
    </row>
    <row r="483" spans="5:6" x14ac:dyDescent="0.45">
      <c r="E483" s="1">
        <v>41207</v>
      </c>
      <c r="F483">
        <v>192.15600000000001</v>
      </c>
    </row>
    <row r="484" spans="5:6" x14ac:dyDescent="0.45">
      <c r="E484" s="1">
        <v>41208</v>
      </c>
      <c r="F484">
        <v>189.62799999999999</v>
      </c>
    </row>
    <row r="485" spans="5:6" x14ac:dyDescent="0.45">
      <c r="E485" s="1">
        <v>41213</v>
      </c>
      <c r="F485">
        <v>192.15600000000001</v>
      </c>
    </row>
    <row r="486" spans="5:6" x14ac:dyDescent="0.45">
      <c r="E486" s="1">
        <v>41214</v>
      </c>
      <c r="F486">
        <v>173.19399999999999</v>
      </c>
    </row>
    <row r="487" spans="5:6" x14ac:dyDescent="0.45">
      <c r="E487" s="1">
        <v>41215</v>
      </c>
      <c r="F487">
        <v>174.458</v>
      </c>
    </row>
    <row r="488" spans="5:6" x14ac:dyDescent="0.45">
      <c r="E488" s="1">
        <v>41218</v>
      </c>
      <c r="F488">
        <v>176.98599999999999</v>
      </c>
    </row>
    <row r="489" spans="5:6" x14ac:dyDescent="0.45">
      <c r="E489" s="1">
        <v>41219</v>
      </c>
      <c r="F489">
        <v>165.608</v>
      </c>
    </row>
    <row r="490" spans="5:6" x14ac:dyDescent="0.45">
      <c r="E490" s="1">
        <v>41220</v>
      </c>
      <c r="F490">
        <v>205.029</v>
      </c>
    </row>
    <row r="491" spans="5:6" x14ac:dyDescent="0.45">
      <c r="E491" s="1">
        <v>41221</v>
      </c>
      <c r="F491">
        <v>206.41499999999999</v>
      </c>
    </row>
    <row r="492" spans="5:6" x14ac:dyDescent="0.45">
      <c r="E492" s="1">
        <v>41222</v>
      </c>
      <c r="F492">
        <v>206.41499999999999</v>
      </c>
    </row>
    <row r="493" spans="5:6" x14ac:dyDescent="0.45">
      <c r="E493" s="1">
        <v>41225</v>
      </c>
      <c r="F493">
        <v>185.35300000000001</v>
      </c>
    </row>
    <row r="494" spans="5:6" x14ac:dyDescent="0.45">
      <c r="E494" s="1">
        <v>41226</v>
      </c>
      <c r="F494">
        <v>186.75700000000001</v>
      </c>
    </row>
    <row r="495" spans="5:6" x14ac:dyDescent="0.45">
      <c r="E495" s="1">
        <v>41227</v>
      </c>
      <c r="F495">
        <v>187.77500000000001</v>
      </c>
    </row>
    <row r="496" spans="5:6" x14ac:dyDescent="0.45">
      <c r="E496" s="1">
        <v>41228</v>
      </c>
      <c r="F496">
        <v>194.78100000000001</v>
      </c>
    </row>
    <row r="497" spans="5:6" x14ac:dyDescent="0.45">
      <c r="E497" s="1">
        <v>41229</v>
      </c>
      <c r="F497">
        <v>179.45400000000001</v>
      </c>
    </row>
    <row r="498" spans="5:6" x14ac:dyDescent="0.45">
      <c r="E498" s="1">
        <v>41232</v>
      </c>
      <c r="F498">
        <v>151.34100000000001</v>
      </c>
    </row>
    <row r="499" spans="5:6" x14ac:dyDescent="0.45">
      <c r="E499" s="1">
        <v>41233</v>
      </c>
      <c r="F499">
        <v>147.041</v>
      </c>
    </row>
    <row r="500" spans="5:6" x14ac:dyDescent="0.45">
      <c r="E500" s="1">
        <v>41234</v>
      </c>
      <c r="F500">
        <v>145.73599999999999</v>
      </c>
    </row>
    <row r="501" spans="5:6" x14ac:dyDescent="0.45">
      <c r="E501" s="1">
        <v>41236</v>
      </c>
      <c r="F501">
        <v>132.423</v>
      </c>
    </row>
    <row r="502" spans="5:6" x14ac:dyDescent="0.45">
      <c r="E502" s="1">
        <v>41239</v>
      </c>
      <c r="F502">
        <v>125.697</v>
      </c>
    </row>
    <row r="503" spans="5:6" x14ac:dyDescent="0.45">
      <c r="E503" s="1">
        <v>41240</v>
      </c>
      <c r="F503">
        <v>129.62100000000001</v>
      </c>
    </row>
    <row r="504" spans="5:6" x14ac:dyDescent="0.45">
      <c r="E504" s="1">
        <v>41241</v>
      </c>
      <c r="F504">
        <v>122.211</v>
      </c>
    </row>
    <row r="505" spans="5:6" x14ac:dyDescent="0.45">
      <c r="E505" s="1">
        <v>41242</v>
      </c>
      <c r="F505">
        <v>121.07299999999999</v>
      </c>
    </row>
    <row r="506" spans="5:6" x14ac:dyDescent="0.45">
      <c r="E506" s="1">
        <v>41243</v>
      </c>
      <c r="F506">
        <v>122.194</v>
      </c>
    </row>
    <row r="507" spans="5:6" x14ac:dyDescent="0.45">
      <c r="E507" s="1">
        <v>41246</v>
      </c>
      <c r="F507">
        <v>126.23099999999999</v>
      </c>
    </row>
    <row r="508" spans="5:6" x14ac:dyDescent="0.45">
      <c r="E508" s="1">
        <v>41247</v>
      </c>
      <c r="F508">
        <v>131.70500000000001</v>
      </c>
    </row>
    <row r="509" spans="5:6" x14ac:dyDescent="0.45">
      <c r="E509" s="1">
        <v>41248</v>
      </c>
      <c r="F509">
        <v>125.557</v>
      </c>
    </row>
    <row r="510" spans="5:6" x14ac:dyDescent="0.45">
      <c r="E510" s="1">
        <v>41249</v>
      </c>
      <c r="F510">
        <v>127.874</v>
      </c>
    </row>
    <row r="511" spans="5:6" x14ac:dyDescent="0.45">
      <c r="E511" s="1">
        <v>41250</v>
      </c>
      <c r="F511">
        <v>121.718</v>
      </c>
    </row>
    <row r="512" spans="5:6" x14ac:dyDescent="0.45">
      <c r="E512" s="1">
        <v>41253</v>
      </c>
      <c r="F512">
        <v>122.417</v>
      </c>
    </row>
    <row r="513" spans="5:6" x14ac:dyDescent="0.45">
      <c r="E513" s="1">
        <v>41254</v>
      </c>
      <c r="F513">
        <v>116.121</v>
      </c>
    </row>
    <row r="514" spans="5:6" x14ac:dyDescent="0.45">
      <c r="E514" s="1">
        <v>41255</v>
      </c>
      <c r="F514">
        <v>118.92</v>
      </c>
    </row>
    <row r="515" spans="5:6" x14ac:dyDescent="0.45">
      <c r="E515" s="1">
        <v>41256</v>
      </c>
      <c r="F515">
        <v>123.117</v>
      </c>
    </row>
    <row r="516" spans="5:6" x14ac:dyDescent="0.45">
      <c r="E516" s="1">
        <v>41257</v>
      </c>
      <c r="F516">
        <v>125.91500000000001</v>
      </c>
    </row>
    <row r="517" spans="5:6" x14ac:dyDescent="0.45">
      <c r="E517" s="1">
        <v>41260</v>
      </c>
      <c r="F517">
        <v>120.319</v>
      </c>
    </row>
    <row r="518" spans="5:6" x14ac:dyDescent="0.45">
      <c r="E518" s="1">
        <v>41261</v>
      </c>
      <c r="F518">
        <v>110.149</v>
      </c>
    </row>
    <row r="519" spans="5:6" x14ac:dyDescent="0.45">
      <c r="E519" s="1">
        <v>41262</v>
      </c>
      <c r="F519">
        <v>120.738</v>
      </c>
    </row>
    <row r="520" spans="5:6" x14ac:dyDescent="0.45">
      <c r="E520" s="1">
        <v>41263</v>
      </c>
      <c r="F520">
        <v>125.91500000000001</v>
      </c>
    </row>
    <row r="521" spans="5:6" x14ac:dyDescent="0.45">
      <c r="E521" s="1">
        <v>41264</v>
      </c>
      <c r="F521">
        <v>142.14400000000001</v>
      </c>
    </row>
    <row r="522" spans="5:6" x14ac:dyDescent="0.45">
      <c r="E522" s="1">
        <v>41267</v>
      </c>
      <c r="F522">
        <v>137.52699999999999</v>
      </c>
    </row>
    <row r="523" spans="5:6" x14ac:dyDescent="0.45">
      <c r="E523" s="1">
        <v>41269</v>
      </c>
      <c r="F523">
        <v>153.61600000000001</v>
      </c>
    </row>
    <row r="524" spans="5:6" x14ac:dyDescent="0.45">
      <c r="E524" s="1">
        <v>41270</v>
      </c>
      <c r="F524">
        <v>155.715</v>
      </c>
    </row>
    <row r="525" spans="5:6" x14ac:dyDescent="0.45">
      <c r="E525" s="1">
        <v>41271</v>
      </c>
      <c r="F525">
        <v>169.14599999999999</v>
      </c>
    </row>
    <row r="526" spans="5:6" x14ac:dyDescent="0.45">
      <c r="E526" s="1">
        <v>41274</v>
      </c>
      <c r="F526">
        <v>130.672</v>
      </c>
    </row>
    <row r="527" spans="5:6" x14ac:dyDescent="0.45">
      <c r="E527" s="1">
        <v>41276</v>
      </c>
      <c r="F527">
        <v>103.39</v>
      </c>
    </row>
    <row r="528" spans="5:6" x14ac:dyDescent="0.45">
      <c r="E528" s="1">
        <v>41277</v>
      </c>
      <c r="F528">
        <v>102.83</v>
      </c>
    </row>
    <row r="529" spans="5:6" x14ac:dyDescent="0.45">
      <c r="E529" s="1">
        <v>41278</v>
      </c>
      <c r="F529">
        <v>98.346900000000005</v>
      </c>
    </row>
    <row r="530" spans="5:6" x14ac:dyDescent="0.45">
      <c r="E530" s="1">
        <v>41281</v>
      </c>
      <c r="F530">
        <v>99.046300000000002</v>
      </c>
    </row>
    <row r="531" spans="5:6" x14ac:dyDescent="0.45">
      <c r="E531" s="1">
        <v>41282</v>
      </c>
      <c r="F531">
        <v>96.528199999999998</v>
      </c>
    </row>
    <row r="532" spans="5:6" x14ac:dyDescent="0.45">
      <c r="E532" s="1">
        <v>41283</v>
      </c>
      <c r="F532">
        <v>123.229</v>
      </c>
    </row>
    <row r="533" spans="5:6" x14ac:dyDescent="0.45">
      <c r="E533" s="1">
        <v>41284</v>
      </c>
      <c r="F533">
        <v>119.449</v>
      </c>
    </row>
    <row r="534" spans="5:6" x14ac:dyDescent="0.45">
      <c r="E534" s="1">
        <v>41285</v>
      </c>
      <c r="F534">
        <v>117.92</v>
      </c>
    </row>
    <row r="535" spans="5:6" x14ac:dyDescent="0.45">
      <c r="E535" s="1">
        <v>41288</v>
      </c>
      <c r="F535">
        <v>113.514</v>
      </c>
    </row>
    <row r="536" spans="5:6" x14ac:dyDescent="0.45">
      <c r="E536" s="1">
        <v>41289</v>
      </c>
      <c r="F536">
        <v>112.795</v>
      </c>
    </row>
    <row r="537" spans="5:6" x14ac:dyDescent="0.45">
      <c r="E537" s="1">
        <v>41290</v>
      </c>
      <c r="F537">
        <v>107.038</v>
      </c>
    </row>
    <row r="538" spans="5:6" x14ac:dyDescent="0.45">
      <c r="E538" s="1">
        <v>41291</v>
      </c>
      <c r="F538">
        <v>107.038</v>
      </c>
    </row>
    <row r="539" spans="5:6" x14ac:dyDescent="0.45">
      <c r="E539" s="1">
        <v>41292</v>
      </c>
      <c r="F539">
        <v>94.985100000000003</v>
      </c>
    </row>
    <row r="540" spans="5:6" x14ac:dyDescent="0.45">
      <c r="E540" s="1">
        <v>41296</v>
      </c>
      <c r="F540">
        <v>90.3078</v>
      </c>
    </row>
    <row r="541" spans="5:6" x14ac:dyDescent="0.45">
      <c r="E541" s="1">
        <v>41297</v>
      </c>
      <c r="F541">
        <v>84.371200000000002</v>
      </c>
    </row>
    <row r="542" spans="5:6" x14ac:dyDescent="0.45">
      <c r="E542" s="1">
        <v>41298</v>
      </c>
      <c r="F542">
        <v>85.990300000000005</v>
      </c>
    </row>
    <row r="543" spans="5:6" x14ac:dyDescent="0.45">
      <c r="E543" s="1">
        <v>41299</v>
      </c>
      <c r="F543">
        <v>86.350099999999998</v>
      </c>
    </row>
    <row r="544" spans="5:6" x14ac:dyDescent="0.45">
      <c r="E544" s="1">
        <v>41302</v>
      </c>
      <c r="F544">
        <v>91.0274</v>
      </c>
    </row>
    <row r="545" spans="5:6" x14ac:dyDescent="0.45">
      <c r="E545" s="1">
        <v>41303</v>
      </c>
      <c r="F545">
        <v>85.630499999999998</v>
      </c>
    </row>
    <row r="546" spans="5:6" x14ac:dyDescent="0.45">
      <c r="E546" s="1">
        <v>41304</v>
      </c>
      <c r="F546">
        <v>112.351</v>
      </c>
    </row>
    <row r="547" spans="5:6" x14ac:dyDescent="0.45">
      <c r="E547" s="1">
        <v>41305</v>
      </c>
      <c r="F547">
        <v>112.351</v>
      </c>
    </row>
    <row r="548" spans="5:6" x14ac:dyDescent="0.45">
      <c r="E548" s="1">
        <v>41306</v>
      </c>
      <c r="F548">
        <v>103.09399999999999</v>
      </c>
    </row>
    <row r="549" spans="5:6" x14ac:dyDescent="0.45">
      <c r="E549" s="1">
        <v>41309</v>
      </c>
      <c r="F549">
        <v>125.566</v>
      </c>
    </row>
    <row r="550" spans="5:6" x14ac:dyDescent="0.45">
      <c r="E550" s="1">
        <v>41310</v>
      </c>
      <c r="F550">
        <v>116.765</v>
      </c>
    </row>
    <row r="551" spans="5:6" x14ac:dyDescent="0.45">
      <c r="E551" s="1">
        <v>41311</v>
      </c>
      <c r="F551">
        <v>119.648</v>
      </c>
    </row>
    <row r="552" spans="5:6" x14ac:dyDescent="0.45">
      <c r="E552" s="1">
        <v>41312</v>
      </c>
      <c r="F552">
        <v>115.19799999999999</v>
      </c>
    </row>
    <row r="553" spans="5:6" x14ac:dyDescent="0.45">
      <c r="E553" s="1">
        <v>41313</v>
      </c>
      <c r="F553">
        <v>110.82</v>
      </c>
    </row>
    <row r="554" spans="5:6" x14ac:dyDescent="0.45">
      <c r="E554" s="1">
        <v>41316</v>
      </c>
      <c r="F554">
        <v>107.595</v>
      </c>
    </row>
    <row r="555" spans="5:6" x14ac:dyDescent="0.45">
      <c r="E555" s="1">
        <v>41317</v>
      </c>
      <c r="F555">
        <v>105.06100000000001</v>
      </c>
    </row>
    <row r="556" spans="5:6" x14ac:dyDescent="0.45">
      <c r="E556" s="1">
        <v>41318</v>
      </c>
      <c r="F556">
        <v>121.021</v>
      </c>
    </row>
    <row r="557" spans="5:6" x14ac:dyDescent="0.45">
      <c r="E557" s="1">
        <v>41319</v>
      </c>
      <c r="F557">
        <v>118.101</v>
      </c>
    </row>
    <row r="558" spans="5:6" x14ac:dyDescent="0.45">
      <c r="E558" s="1">
        <v>41320</v>
      </c>
      <c r="F558">
        <v>116.509</v>
      </c>
    </row>
    <row r="559" spans="5:6" x14ac:dyDescent="0.45">
      <c r="E559" s="1">
        <v>41324</v>
      </c>
      <c r="F559">
        <v>106.955</v>
      </c>
    </row>
    <row r="560" spans="5:6" x14ac:dyDescent="0.45">
      <c r="E560" s="1">
        <v>41325</v>
      </c>
      <c r="F560">
        <v>123.40900000000001</v>
      </c>
    </row>
    <row r="561" spans="5:6" x14ac:dyDescent="0.45">
      <c r="E561" s="1">
        <v>41326</v>
      </c>
      <c r="F561">
        <v>157.929</v>
      </c>
    </row>
    <row r="562" spans="5:6" x14ac:dyDescent="0.45">
      <c r="E562" s="1">
        <v>41327</v>
      </c>
      <c r="F562">
        <v>149.339</v>
      </c>
    </row>
    <row r="563" spans="5:6" x14ac:dyDescent="0.45">
      <c r="E563" s="1">
        <v>41330</v>
      </c>
      <c r="F563">
        <v>186.67400000000001</v>
      </c>
    </row>
    <row r="564" spans="5:6" x14ac:dyDescent="0.45">
      <c r="E564" s="1">
        <v>41331</v>
      </c>
      <c r="F564">
        <v>178.083</v>
      </c>
    </row>
    <row r="565" spans="5:6" x14ac:dyDescent="0.45">
      <c r="E565" s="1">
        <v>41332</v>
      </c>
      <c r="F565">
        <v>154.95599999999999</v>
      </c>
    </row>
    <row r="566" spans="5:6" x14ac:dyDescent="0.45">
      <c r="E566" s="1">
        <v>41333</v>
      </c>
      <c r="F566">
        <v>161.89400000000001</v>
      </c>
    </row>
    <row r="567" spans="5:6" x14ac:dyDescent="0.45">
      <c r="E567" s="1">
        <v>41334</v>
      </c>
      <c r="F567">
        <v>167.84100000000001</v>
      </c>
    </row>
    <row r="568" spans="5:6" x14ac:dyDescent="0.45">
      <c r="E568" s="1">
        <v>41337</v>
      </c>
      <c r="F568">
        <v>152.643</v>
      </c>
    </row>
    <row r="569" spans="5:6" x14ac:dyDescent="0.45">
      <c r="E569" s="1">
        <v>41338</v>
      </c>
      <c r="F569">
        <v>142.07</v>
      </c>
    </row>
    <row r="570" spans="5:6" x14ac:dyDescent="0.45">
      <c r="E570" s="1">
        <v>41339</v>
      </c>
      <c r="F570">
        <v>142.523</v>
      </c>
    </row>
    <row r="571" spans="5:6" x14ac:dyDescent="0.45">
      <c r="E571" s="1">
        <v>41340</v>
      </c>
      <c r="F571">
        <v>137.642</v>
      </c>
    </row>
    <row r="572" spans="5:6" x14ac:dyDescent="0.45">
      <c r="E572" s="1">
        <v>41341</v>
      </c>
      <c r="F572">
        <v>135.03899999999999</v>
      </c>
    </row>
    <row r="573" spans="5:6" x14ac:dyDescent="0.45">
      <c r="E573" s="1">
        <v>41344</v>
      </c>
      <c r="F573">
        <v>126.904</v>
      </c>
    </row>
    <row r="574" spans="5:6" x14ac:dyDescent="0.45">
      <c r="E574" s="1">
        <v>41345</v>
      </c>
      <c r="F574">
        <v>130.48400000000001</v>
      </c>
    </row>
    <row r="575" spans="5:6" x14ac:dyDescent="0.45">
      <c r="E575" s="1">
        <v>41346</v>
      </c>
      <c r="F575">
        <v>154.15799999999999</v>
      </c>
    </row>
    <row r="576" spans="5:6" x14ac:dyDescent="0.45">
      <c r="E576" s="1">
        <v>41347</v>
      </c>
      <c r="F576">
        <v>150.69</v>
      </c>
    </row>
    <row r="577" spans="5:6" x14ac:dyDescent="0.45">
      <c r="E577" s="1">
        <v>41348</v>
      </c>
      <c r="F577">
        <v>151.07499999999999</v>
      </c>
    </row>
    <row r="578" spans="5:6" x14ac:dyDescent="0.45">
      <c r="E578" s="1">
        <v>41351</v>
      </c>
      <c r="F578">
        <v>162.637</v>
      </c>
    </row>
    <row r="579" spans="5:6" x14ac:dyDescent="0.45">
      <c r="E579" s="1">
        <v>41352</v>
      </c>
      <c r="F579">
        <v>155.315</v>
      </c>
    </row>
    <row r="580" spans="5:6" x14ac:dyDescent="0.45">
      <c r="E580" s="1">
        <v>41353</v>
      </c>
      <c r="F580">
        <v>192.02600000000001</v>
      </c>
    </row>
    <row r="581" spans="5:6" x14ac:dyDescent="0.45">
      <c r="E581" s="1">
        <v>41354</v>
      </c>
      <c r="F581">
        <v>198.27099999999999</v>
      </c>
    </row>
    <row r="582" spans="5:6" x14ac:dyDescent="0.45">
      <c r="E582" s="1">
        <v>41355</v>
      </c>
      <c r="F582">
        <v>196.18899999999999</v>
      </c>
    </row>
    <row r="583" spans="5:6" x14ac:dyDescent="0.45">
      <c r="E583" s="1">
        <v>41358</v>
      </c>
      <c r="F583">
        <v>192.547</v>
      </c>
    </row>
    <row r="584" spans="5:6" x14ac:dyDescent="0.45">
      <c r="E584" s="1">
        <v>41359</v>
      </c>
      <c r="F584">
        <v>182.65899999999999</v>
      </c>
    </row>
    <row r="585" spans="5:6" x14ac:dyDescent="0.45">
      <c r="E585" s="1">
        <v>41360</v>
      </c>
      <c r="F585">
        <v>201.964</v>
      </c>
    </row>
    <row r="586" spans="5:6" x14ac:dyDescent="0.45">
      <c r="E586" s="1">
        <v>41361</v>
      </c>
      <c r="F586">
        <v>201.964</v>
      </c>
    </row>
    <row r="587" spans="5:6" x14ac:dyDescent="0.45">
      <c r="E587" s="1">
        <v>41365</v>
      </c>
      <c r="F587">
        <v>202.53899999999999</v>
      </c>
    </row>
    <row r="588" spans="5:6" x14ac:dyDescent="0.45">
      <c r="E588" s="1">
        <v>41366</v>
      </c>
      <c r="F588">
        <v>190.45599999999999</v>
      </c>
    </row>
    <row r="589" spans="5:6" x14ac:dyDescent="0.45">
      <c r="E589" s="1">
        <v>41367</v>
      </c>
      <c r="F589">
        <v>217.839</v>
      </c>
    </row>
    <row r="590" spans="5:6" x14ac:dyDescent="0.45">
      <c r="E590" s="1">
        <v>41368</v>
      </c>
      <c r="F590">
        <v>214.727</v>
      </c>
    </row>
    <row r="591" spans="5:6" x14ac:dyDescent="0.45">
      <c r="E591" s="1">
        <v>41369</v>
      </c>
      <c r="F591">
        <v>215.34899999999999</v>
      </c>
    </row>
    <row r="592" spans="5:6" x14ac:dyDescent="0.45">
      <c r="E592" s="1">
        <v>41372</v>
      </c>
      <c r="F592">
        <v>204.76</v>
      </c>
    </row>
    <row r="593" spans="5:6" x14ac:dyDescent="0.45">
      <c r="E593" s="1">
        <v>41373</v>
      </c>
      <c r="F593">
        <v>198.54400000000001</v>
      </c>
    </row>
    <row r="594" spans="5:6" x14ac:dyDescent="0.45">
      <c r="E594" s="1">
        <v>41374</v>
      </c>
      <c r="F594">
        <v>174.00800000000001</v>
      </c>
    </row>
    <row r="595" spans="5:6" x14ac:dyDescent="0.45">
      <c r="E595" s="1">
        <v>41375</v>
      </c>
      <c r="F595">
        <v>170.57400000000001</v>
      </c>
    </row>
    <row r="596" spans="5:6" x14ac:dyDescent="0.45">
      <c r="E596" s="1">
        <v>41376</v>
      </c>
      <c r="F596">
        <v>164.85</v>
      </c>
    </row>
    <row r="597" spans="5:6" x14ac:dyDescent="0.45">
      <c r="E597" s="1">
        <v>41379</v>
      </c>
      <c r="F597">
        <v>192.89699999999999</v>
      </c>
    </row>
    <row r="598" spans="5:6" x14ac:dyDescent="0.45">
      <c r="E598" s="1">
        <v>41380</v>
      </c>
      <c r="F598">
        <v>164.85</v>
      </c>
    </row>
    <row r="599" spans="5:6" x14ac:dyDescent="0.45">
      <c r="E599" s="1">
        <v>41381</v>
      </c>
      <c r="F599">
        <v>199.179</v>
      </c>
    </row>
    <row r="600" spans="5:6" x14ac:dyDescent="0.45">
      <c r="E600" s="1">
        <v>41382</v>
      </c>
      <c r="F600">
        <v>216.06899999999999</v>
      </c>
    </row>
    <row r="601" spans="5:6" x14ac:dyDescent="0.45">
      <c r="E601" s="1">
        <v>41383</v>
      </c>
      <c r="F601">
        <v>189.86099999999999</v>
      </c>
    </row>
    <row r="602" spans="5:6" x14ac:dyDescent="0.45">
      <c r="E602" s="1">
        <v>41386</v>
      </c>
      <c r="F602">
        <v>183.45500000000001</v>
      </c>
    </row>
    <row r="603" spans="5:6" x14ac:dyDescent="0.45">
      <c r="E603" s="1">
        <v>41387</v>
      </c>
      <c r="F603">
        <v>165.983</v>
      </c>
    </row>
    <row r="604" spans="5:6" x14ac:dyDescent="0.45">
      <c r="E604" s="1">
        <v>41388</v>
      </c>
      <c r="F604">
        <v>166.565</v>
      </c>
    </row>
    <row r="605" spans="5:6" x14ac:dyDescent="0.45">
      <c r="E605" s="1">
        <v>41389</v>
      </c>
      <c r="F605">
        <v>167.148</v>
      </c>
    </row>
    <row r="606" spans="5:6" x14ac:dyDescent="0.45">
      <c r="E606" s="1">
        <v>41390</v>
      </c>
      <c r="F606">
        <v>167.148</v>
      </c>
    </row>
    <row r="607" spans="5:6" x14ac:dyDescent="0.45">
      <c r="E607" s="1">
        <v>41393</v>
      </c>
      <c r="F607">
        <v>165.983</v>
      </c>
    </row>
    <row r="608" spans="5:6" x14ac:dyDescent="0.45">
      <c r="E608" s="1">
        <v>41394</v>
      </c>
      <c r="F608">
        <v>163.071</v>
      </c>
    </row>
    <row r="609" spans="5:6" x14ac:dyDescent="0.45">
      <c r="E609" s="1">
        <v>41395</v>
      </c>
      <c r="F609">
        <v>174.136</v>
      </c>
    </row>
    <row r="610" spans="5:6" x14ac:dyDescent="0.45">
      <c r="E610" s="1">
        <v>41396</v>
      </c>
      <c r="F610">
        <v>165.40799999999999</v>
      </c>
    </row>
    <row r="611" spans="5:6" x14ac:dyDescent="0.45">
      <c r="E611" s="1">
        <v>41397</v>
      </c>
      <c r="F611">
        <v>159.57599999999999</v>
      </c>
    </row>
    <row r="612" spans="5:6" x14ac:dyDescent="0.45">
      <c r="E612" s="1">
        <v>41400</v>
      </c>
      <c r="F612">
        <v>154.33500000000001</v>
      </c>
    </row>
    <row r="613" spans="5:6" x14ac:dyDescent="0.45">
      <c r="E613" s="1">
        <v>41401</v>
      </c>
      <c r="F613">
        <v>150.25800000000001</v>
      </c>
    </row>
    <row r="614" spans="5:6" x14ac:dyDescent="0.45">
      <c r="E614" s="1">
        <v>41402</v>
      </c>
      <c r="F614">
        <v>151.423</v>
      </c>
    </row>
    <row r="615" spans="5:6" x14ac:dyDescent="0.45">
      <c r="E615" s="1">
        <v>41403</v>
      </c>
      <c r="F615">
        <v>156.08199999999999</v>
      </c>
    </row>
    <row r="616" spans="5:6" x14ac:dyDescent="0.45">
      <c r="E616" s="1">
        <v>41404</v>
      </c>
      <c r="F616">
        <v>154.33500000000001</v>
      </c>
    </row>
    <row r="617" spans="5:6" x14ac:dyDescent="0.45">
      <c r="E617" s="1">
        <v>41407</v>
      </c>
      <c r="F617">
        <v>152.06399999999999</v>
      </c>
    </row>
    <row r="618" spans="5:6" x14ac:dyDescent="0.45">
      <c r="E618" s="1">
        <v>41408</v>
      </c>
      <c r="F618">
        <v>150.25800000000001</v>
      </c>
    </row>
    <row r="619" spans="5:6" x14ac:dyDescent="0.45">
      <c r="E619" s="1">
        <v>41409</v>
      </c>
      <c r="F619">
        <v>155.208</v>
      </c>
    </row>
    <row r="620" spans="5:6" x14ac:dyDescent="0.45">
      <c r="E620" s="1">
        <v>41410</v>
      </c>
      <c r="F620">
        <v>157.518</v>
      </c>
    </row>
    <row r="621" spans="5:6" x14ac:dyDescent="0.45">
      <c r="E621" s="1">
        <v>41411</v>
      </c>
      <c r="F621">
        <v>149.28399999999999</v>
      </c>
    </row>
    <row r="622" spans="5:6" x14ac:dyDescent="0.45">
      <c r="E622" s="1">
        <v>41414</v>
      </c>
      <c r="F622">
        <v>152.83799999999999</v>
      </c>
    </row>
    <row r="623" spans="5:6" x14ac:dyDescent="0.45">
      <c r="E623" s="1">
        <v>41415</v>
      </c>
      <c r="F623">
        <v>154.61500000000001</v>
      </c>
    </row>
    <row r="624" spans="5:6" x14ac:dyDescent="0.45">
      <c r="E624" s="1">
        <v>41416</v>
      </c>
      <c r="F624">
        <v>158.16999999999999</v>
      </c>
    </row>
    <row r="625" spans="5:6" x14ac:dyDescent="0.45">
      <c r="E625" s="1">
        <v>41417</v>
      </c>
      <c r="F625">
        <v>160.53899999999999</v>
      </c>
    </row>
    <row r="626" spans="5:6" x14ac:dyDescent="0.45">
      <c r="E626" s="1">
        <v>41418</v>
      </c>
      <c r="F626">
        <v>158.821</v>
      </c>
    </row>
    <row r="627" spans="5:6" x14ac:dyDescent="0.45">
      <c r="E627" s="1">
        <v>41422</v>
      </c>
      <c r="F627">
        <v>152.24600000000001</v>
      </c>
    </row>
    <row r="628" spans="5:6" x14ac:dyDescent="0.45">
      <c r="E628" s="1">
        <v>41423</v>
      </c>
      <c r="F628">
        <v>156.393</v>
      </c>
    </row>
    <row r="629" spans="5:6" x14ac:dyDescent="0.45">
      <c r="E629" s="1">
        <v>41424</v>
      </c>
      <c r="F629">
        <v>156.393</v>
      </c>
    </row>
    <row r="630" spans="5:6" x14ac:dyDescent="0.45">
      <c r="E630" s="1">
        <v>41425</v>
      </c>
      <c r="F630">
        <v>165.27799999999999</v>
      </c>
    </row>
    <row r="631" spans="5:6" x14ac:dyDescent="0.45">
      <c r="E631" s="1">
        <v>41428</v>
      </c>
      <c r="F631">
        <v>165.87100000000001</v>
      </c>
    </row>
    <row r="632" spans="5:6" x14ac:dyDescent="0.45">
      <c r="E632" s="1">
        <v>41429</v>
      </c>
      <c r="F632">
        <v>168.833</v>
      </c>
    </row>
    <row r="633" spans="5:6" x14ac:dyDescent="0.45">
      <c r="E633" s="1">
        <v>41430</v>
      </c>
      <c r="F633">
        <v>181.273</v>
      </c>
    </row>
    <row r="634" spans="5:6" x14ac:dyDescent="0.45">
      <c r="E634" s="1">
        <v>41431</v>
      </c>
      <c r="F634">
        <v>178.31100000000001</v>
      </c>
    </row>
    <row r="635" spans="5:6" x14ac:dyDescent="0.45">
      <c r="E635" s="1">
        <v>41432</v>
      </c>
      <c r="F635">
        <v>162.90899999999999</v>
      </c>
    </row>
    <row r="636" spans="5:6" x14ac:dyDescent="0.45">
      <c r="E636" s="1">
        <v>41435</v>
      </c>
      <c r="F636">
        <v>160.53899999999999</v>
      </c>
    </row>
    <row r="637" spans="5:6" x14ac:dyDescent="0.45">
      <c r="E637" s="1">
        <v>41436</v>
      </c>
      <c r="F637">
        <v>178.31100000000001</v>
      </c>
    </row>
    <row r="638" spans="5:6" x14ac:dyDescent="0.45">
      <c r="E638" s="1">
        <v>41437</v>
      </c>
      <c r="F638">
        <v>197.86</v>
      </c>
    </row>
    <row r="639" spans="5:6" x14ac:dyDescent="0.45">
      <c r="E639" s="1">
        <v>41438</v>
      </c>
      <c r="F639">
        <v>182.458</v>
      </c>
    </row>
    <row r="640" spans="5:6" x14ac:dyDescent="0.45">
      <c r="E640" s="1">
        <v>41439</v>
      </c>
      <c r="F640">
        <v>190.15899999999999</v>
      </c>
    </row>
    <row r="641" spans="5:6" x14ac:dyDescent="0.45">
      <c r="E641" s="1">
        <v>41442</v>
      </c>
      <c r="F641">
        <v>183.05</v>
      </c>
    </row>
    <row r="642" spans="5:6" x14ac:dyDescent="0.45">
      <c r="E642" s="1">
        <v>41443</v>
      </c>
      <c r="F642">
        <v>179.49600000000001</v>
      </c>
    </row>
    <row r="643" spans="5:6" x14ac:dyDescent="0.45">
      <c r="E643" s="1">
        <v>41444</v>
      </c>
      <c r="F643">
        <v>177.71899999999999</v>
      </c>
    </row>
    <row r="644" spans="5:6" x14ac:dyDescent="0.45">
      <c r="E644" s="1">
        <v>41445</v>
      </c>
      <c r="F644">
        <v>216.81700000000001</v>
      </c>
    </row>
    <row r="645" spans="5:6" x14ac:dyDescent="0.45">
      <c r="E645" s="1">
        <v>41446</v>
      </c>
      <c r="F645">
        <v>202.59899999999999</v>
      </c>
    </row>
    <row r="646" spans="5:6" x14ac:dyDescent="0.45">
      <c r="E646" s="1">
        <v>41449</v>
      </c>
      <c r="F646">
        <v>225.11</v>
      </c>
    </row>
    <row r="647" spans="5:6" x14ac:dyDescent="0.45">
      <c r="E647" s="1">
        <v>41450</v>
      </c>
      <c r="F647">
        <v>213.26300000000001</v>
      </c>
    </row>
    <row r="648" spans="5:6" x14ac:dyDescent="0.45">
      <c r="E648" s="1">
        <v>41451</v>
      </c>
      <c r="F648">
        <v>203.19200000000001</v>
      </c>
    </row>
    <row r="649" spans="5:6" x14ac:dyDescent="0.45">
      <c r="E649" s="1">
        <v>41452</v>
      </c>
      <c r="F649">
        <v>187.79</v>
      </c>
    </row>
    <row r="650" spans="5:6" x14ac:dyDescent="0.45">
      <c r="E650" s="1">
        <v>41453</v>
      </c>
      <c r="F650">
        <v>184.828</v>
      </c>
    </row>
    <row r="651" spans="5:6" x14ac:dyDescent="0.45">
      <c r="E651" s="1">
        <v>41456</v>
      </c>
      <c r="F651">
        <v>174.75700000000001</v>
      </c>
    </row>
    <row r="652" spans="5:6" x14ac:dyDescent="0.45">
      <c r="E652" s="1">
        <v>41457</v>
      </c>
      <c r="F652">
        <v>179.49600000000001</v>
      </c>
    </row>
    <row r="653" spans="5:6" x14ac:dyDescent="0.45">
      <c r="E653" s="1">
        <v>41458</v>
      </c>
      <c r="F653">
        <v>175.94200000000001</v>
      </c>
    </row>
    <row r="654" spans="5:6" x14ac:dyDescent="0.45">
      <c r="E654" s="1">
        <v>41460</v>
      </c>
      <c r="F654">
        <v>159.35499999999999</v>
      </c>
    </row>
    <row r="655" spans="5:6" x14ac:dyDescent="0.45">
      <c r="E655" s="1">
        <v>41463</v>
      </c>
      <c r="F655">
        <v>146.91399999999999</v>
      </c>
    </row>
    <row r="656" spans="5:6" x14ac:dyDescent="0.45">
      <c r="E656" s="1">
        <v>41464</v>
      </c>
      <c r="F656">
        <v>142.767</v>
      </c>
    </row>
    <row r="657" spans="5:6" x14ac:dyDescent="0.45">
      <c r="E657" s="1">
        <v>41465</v>
      </c>
      <c r="F657">
        <v>152.785</v>
      </c>
    </row>
    <row r="658" spans="5:6" x14ac:dyDescent="0.45">
      <c r="E658" s="1">
        <v>41466</v>
      </c>
      <c r="F658">
        <v>143.07499999999999</v>
      </c>
    </row>
    <row r="659" spans="5:6" x14ac:dyDescent="0.45">
      <c r="E659" s="1">
        <v>41467</v>
      </c>
      <c r="F659">
        <v>146.31100000000001</v>
      </c>
    </row>
    <row r="660" spans="5:6" x14ac:dyDescent="0.45">
      <c r="E660" s="1">
        <v>41470</v>
      </c>
      <c r="F660">
        <v>144.15799999999999</v>
      </c>
    </row>
    <row r="661" spans="5:6" x14ac:dyDescent="0.45">
      <c r="E661" s="1">
        <v>41471</v>
      </c>
      <c r="F661">
        <v>162.131</v>
      </c>
    </row>
    <row r="662" spans="5:6" x14ac:dyDescent="0.45">
      <c r="E662" s="1">
        <v>41472</v>
      </c>
      <c r="F662">
        <v>155.27699999999999</v>
      </c>
    </row>
    <row r="663" spans="5:6" x14ac:dyDescent="0.45">
      <c r="E663" s="1">
        <v>41473</v>
      </c>
      <c r="F663">
        <v>150.14099999999999</v>
      </c>
    </row>
    <row r="664" spans="5:6" x14ac:dyDescent="0.45">
      <c r="E664" s="1">
        <v>41474</v>
      </c>
      <c r="F664">
        <v>145.01400000000001</v>
      </c>
    </row>
    <row r="665" spans="5:6" x14ac:dyDescent="0.45">
      <c r="E665" s="1">
        <v>41477</v>
      </c>
      <c r="F665">
        <v>138.423</v>
      </c>
    </row>
    <row r="666" spans="5:6" x14ac:dyDescent="0.45">
      <c r="E666" s="1">
        <v>41478</v>
      </c>
      <c r="F666">
        <v>136.958</v>
      </c>
    </row>
    <row r="667" spans="5:6" x14ac:dyDescent="0.45">
      <c r="E667" s="1">
        <v>41479</v>
      </c>
      <c r="F667">
        <v>153.25800000000001</v>
      </c>
    </row>
    <row r="668" spans="5:6" x14ac:dyDescent="0.45">
      <c r="E668" s="1">
        <v>41480</v>
      </c>
      <c r="F668">
        <v>146.83799999999999</v>
      </c>
    </row>
    <row r="669" spans="5:6" x14ac:dyDescent="0.45">
      <c r="E669" s="1">
        <v>41481</v>
      </c>
      <c r="F669">
        <v>146.036</v>
      </c>
    </row>
    <row r="670" spans="5:6" x14ac:dyDescent="0.45">
      <c r="E670" s="1">
        <v>41484</v>
      </c>
      <c r="F670">
        <v>148.44300000000001</v>
      </c>
    </row>
    <row r="671" spans="5:6" x14ac:dyDescent="0.45">
      <c r="E671" s="1">
        <v>41485</v>
      </c>
      <c r="F671">
        <v>149.83099999999999</v>
      </c>
    </row>
    <row r="672" spans="5:6" x14ac:dyDescent="0.45">
      <c r="E672" s="1">
        <v>41486</v>
      </c>
      <c r="F672">
        <v>146.18600000000001</v>
      </c>
    </row>
    <row r="673" spans="5:6" x14ac:dyDescent="0.45">
      <c r="E673" s="1">
        <v>41487</v>
      </c>
      <c r="F673">
        <v>135.53100000000001</v>
      </c>
    </row>
    <row r="674" spans="5:6" x14ac:dyDescent="0.45">
      <c r="E674" s="1">
        <v>41488</v>
      </c>
      <c r="F674">
        <v>127.00700000000001</v>
      </c>
    </row>
    <row r="675" spans="5:6" x14ac:dyDescent="0.45">
      <c r="E675" s="1">
        <v>41491</v>
      </c>
      <c r="F675">
        <v>123.59699999999999</v>
      </c>
    </row>
    <row r="676" spans="5:6" x14ac:dyDescent="0.45">
      <c r="E676" s="1">
        <v>41492</v>
      </c>
      <c r="F676">
        <v>132.97399999999999</v>
      </c>
    </row>
    <row r="677" spans="5:6" x14ac:dyDescent="0.45">
      <c r="E677" s="1">
        <v>41493</v>
      </c>
      <c r="F677">
        <v>135.39599999999999</v>
      </c>
    </row>
    <row r="678" spans="5:6" x14ac:dyDescent="0.45">
      <c r="E678" s="1">
        <v>41494</v>
      </c>
      <c r="F678">
        <v>131.084</v>
      </c>
    </row>
    <row r="679" spans="5:6" x14ac:dyDescent="0.45">
      <c r="E679" s="1">
        <v>41495</v>
      </c>
      <c r="F679">
        <v>135.39599999999999</v>
      </c>
    </row>
    <row r="680" spans="5:6" x14ac:dyDescent="0.45">
      <c r="E680" s="1">
        <v>41498</v>
      </c>
      <c r="F680">
        <v>132.809</v>
      </c>
    </row>
    <row r="681" spans="5:6" x14ac:dyDescent="0.45">
      <c r="E681" s="1">
        <v>41499</v>
      </c>
      <c r="F681">
        <v>130.65299999999999</v>
      </c>
    </row>
    <row r="682" spans="5:6" x14ac:dyDescent="0.45">
      <c r="E682" s="1">
        <v>41500</v>
      </c>
      <c r="F682">
        <v>134.53399999999999</v>
      </c>
    </row>
    <row r="683" spans="5:6" x14ac:dyDescent="0.45">
      <c r="E683" s="1">
        <v>41501</v>
      </c>
      <c r="F683">
        <v>145.745</v>
      </c>
    </row>
    <row r="684" spans="5:6" x14ac:dyDescent="0.45">
      <c r="E684" s="1">
        <v>41502</v>
      </c>
      <c r="F684">
        <v>142.29499999999999</v>
      </c>
    </row>
    <row r="685" spans="5:6" x14ac:dyDescent="0.45">
      <c r="E685" s="1">
        <v>41505</v>
      </c>
      <c r="F685">
        <v>148.33199999999999</v>
      </c>
    </row>
    <row r="686" spans="5:6" x14ac:dyDescent="0.45">
      <c r="E686" s="1">
        <v>41506</v>
      </c>
      <c r="F686">
        <v>144.88300000000001</v>
      </c>
    </row>
    <row r="687" spans="5:6" x14ac:dyDescent="0.45">
      <c r="E687" s="1">
        <v>41507</v>
      </c>
      <c r="F687">
        <v>150.91900000000001</v>
      </c>
    </row>
    <row r="688" spans="5:6" x14ac:dyDescent="0.45">
      <c r="E688" s="1">
        <v>41508</v>
      </c>
      <c r="F688">
        <v>144.88300000000001</v>
      </c>
    </row>
    <row r="689" spans="5:6" x14ac:dyDescent="0.45">
      <c r="E689" s="1">
        <v>41509</v>
      </c>
      <c r="F689">
        <v>139.708</v>
      </c>
    </row>
    <row r="690" spans="5:6" x14ac:dyDescent="0.45">
      <c r="E690" s="1">
        <v>41512</v>
      </c>
      <c r="F690">
        <v>147.47</v>
      </c>
    </row>
    <row r="691" spans="5:6" x14ac:dyDescent="0.45">
      <c r="E691" s="1">
        <v>41513</v>
      </c>
      <c r="F691">
        <v>169.03</v>
      </c>
    </row>
    <row r="692" spans="5:6" x14ac:dyDescent="0.45">
      <c r="E692" s="1">
        <v>41514</v>
      </c>
      <c r="F692">
        <v>168.167</v>
      </c>
    </row>
    <row r="693" spans="5:6" x14ac:dyDescent="0.45">
      <c r="E693" s="1">
        <v>41515</v>
      </c>
      <c r="F693">
        <v>17.334199999999999</v>
      </c>
    </row>
    <row r="694" spans="5:6" x14ac:dyDescent="0.45">
      <c r="E694" s="1">
        <v>41516</v>
      </c>
      <c r="F694">
        <v>178.25700000000001</v>
      </c>
    </row>
    <row r="695" spans="5:6" x14ac:dyDescent="0.45">
      <c r="E695" s="1">
        <v>41520</v>
      </c>
      <c r="F695">
        <v>165.23500000000001</v>
      </c>
    </row>
    <row r="696" spans="5:6" x14ac:dyDescent="0.45">
      <c r="E696" s="1">
        <v>41521</v>
      </c>
      <c r="F696">
        <v>165.321</v>
      </c>
    </row>
    <row r="697" spans="5:6" x14ac:dyDescent="0.45">
      <c r="E697" s="1">
        <v>41522</v>
      </c>
      <c r="F697">
        <v>158.422</v>
      </c>
    </row>
    <row r="698" spans="5:6" x14ac:dyDescent="0.45">
      <c r="E698" s="1">
        <v>41523</v>
      </c>
      <c r="F698">
        <v>160.49199999999999</v>
      </c>
    </row>
    <row r="699" spans="5:6" x14ac:dyDescent="0.45">
      <c r="E699" s="1">
        <v>41526</v>
      </c>
      <c r="F699">
        <v>148.93600000000001</v>
      </c>
    </row>
    <row r="700" spans="5:6" x14ac:dyDescent="0.45">
      <c r="E700" s="1">
        <v>41527</v>
      </c>
      <c r="F700">
        <v>137.983</v>
      </c>
    </row>
    <row r="701" spans="5:6" x14ac:dyDescent="0.45">
      <c r="E701" s="1">
        <v>41528</v>
      </c>
      <c r="F701">
        <v>136.31200000000001</v>
      </c>
    </row>
    <row r="702" spans="5:6" x14ac:dyDescent="0.45">
      <c r="E702" s="1">
        <v>41529</v>
      </c>
      <c r="F702">
        <v>141.33000000000001</v>
      </c>
    </row>
    <row r="703" spans="5:6" x14ac:dyDescent="0.45">
      <c r="E703" s="1">
        <v>41530</v>
      </c>
      <c r="F703">
        <v>137.68100000000001</v>
      </c>
    </row>
    <row r="704" spans="5:6" x14ac:dyDescent="0.45">
      <c r="E704" s="1">
        <v>41533</v>
      </c>
      <c r="F704">
        <v>135.76499999999999</v>
      </c>
    </row>
    <row r="705" spans="5:6" x14ac:dyDescent="0.45">
      <c r="E705" s="1">
        <v>41534</v>
      </c>
      <c r="F705">
        <v>132.36600000000001</v>
      </c>
    </row>
    <row r="706" spans="5:6" x14ac:dyDescent="0.45">
      <c r="E706" s="1">
        <v>41535</v>
      </c>
      <c r="F706">
        <v>129.71</v>
      </c>
    </row>
    <row r="707" spans="5:6" x14ac:dyDescent="0.45">
      <c r="E707" s="1">
        <v>41536</v>
      </c>
      <c r="F707">
        <v>127.97799999999999</v>
      </c>
    </row>
    <row r="708" spans="5:6" x14ac:dyDescent="0.45">
      <c r="E708" s="1">
        <v>41537</v>
      </c>
      <c r="F708">
        <v>131.53800000000001</v>
      </c>
    </row>
    <row r="709" spans="5:6" x14ac:dyDescent="0.45">
      <c r="E709" s="1">
        <v>41540</v>
      </c>
      <c r="F709">
        <v>134.52099999999999</v>
      </c>
    </row>
    <row r="710" spans="5:6" x14ac:dyDescent="0.45">
      <c r="E710" s="1">
        <v>41541</v>
      </c>
      <c r="F710">
        <v>133.36699999999999</v>
      </c>
    </row>
    <row r="711" spans="5:6" x14ac:dyDescent="0.45">
      <c r="E711" s="1">
        <v>41542</v>
      </c>
      <c r="F711">
        <v>141.06899999999999</v>
      </c>
    </row>
    <row r="712" spans="5:6" x14ac:dyDescent="0.45">
      <c r="E712" s="1">
        <v>41543</v>
      </c>
      <c r="F712">
        <v>136.16300000000001</v>
      </c>
    </row>
    <row r="713" spans="5:6" x14ac:dyDescent="0.45">
      <c r="E713" s="1">
        <v>41544</v>
      </c>
      <c r="F713">
        <v>145.66900000000001</v>
      </c>
    </row>
    <row r="714" spans="5:6" x14ac:dyDescent="0.45">
      <c r="E714" s="1">
        <v>41547</v>
      </c>
      <c r="F714">
        <v>155.483</v>
      </c>
    </row>
    <row r="715" spans="5:6" x14ac:dyDescent="0.45">
      <c r="E715" s="1">
        <v>41548</v>
      </c>
      <c r="F715">
        <v>146.078</v>
      </c>
    </row>
    <row r="716" spans="5:6" x14ac:dyDescent="0.45">
      <c r="E716" s="1">
        <v>41549</v>
      </c>
      <c r="F716">
        <v>154.05199999999999</v>
      </c>
    </row>
    <row r="717" spans="5:6" x14ac:dyDescent="0.45">
      <c r="E717" s="1">
        <v>41550</v>
      </c>
      <c r="F717">
        <v>165.399</v>
      </c>
    </row>
    <row r="718" spans="5:6" x14ac:dyDescent="0.45">
      <c r="E718" s="1">
        <v>41551</v>
      </c>
      <c r="F718">
        <v>162.22999999999999</v>
      </c>
    </row>
    <row r="719" spans="5:6" x14ac:dyDescent="0.45">
      <c r="E719" s="1">
        <v>41554</v>
      </c>
      <c r="F719">
        <v>184.92400000000001</v>
      </c>
    </row>
    <row r="720" spans="5:6" x14ac:dyDescent="0.45">
      <c r="E720" s="1">
        <v>41555</v>
      </c>
      <c r="F720">
        <v>202.09700000000001</v>
      </c>
    </row>
    <row r="721" spans="5:6" x14ac:dyDescent="0.45">
      <c r="E721" s="1">
        <v>41556</v>
      </c>
      <c r="F721">
        <v>189.012</v>
      </c>
    </row>
    <row r="722" spans="5:6" x14ac:dyDescent="0.45">
      <c r="E722" s="1">
        <v>41557</v>
      </c>
      <c r="F722">
        <v>153.13200000000001</v>
      </c>
    </row>
    <row r="723" spans="5:6" x14ac:dyDescent="0.45">
      <c r="E723" s="1">
        <v>41558</v>
      </c>
      <c r="F723">
        <v>146.28299999999999</v>
      </c>
    </row>
    <row r="724" spans="5:6" x14ac:dyDescent="0.45">
      <c r="E724" s="1">
        <v>41561</v>
      </c>
      <c r="F724">
        <v>149.04300000000001</v>
      </c>
    </row>
    <row r="725" spans="5:6" x14ac:dyDescent="0.45">
      <c r="E725" s="1">
        <v>41562</v>
      </c>
      <c r="F725">
        <v>166.21600000000001</v>
      </c>
    </row>
    <row r="726" spans="5:6" x14ac:dyDescent="0.45">
      <c r="E726" s="1">
        <v>41563</v>
      </c>
      <c r="F726">
        <v>132.89099999999999</v>
      </c>
    </row>
    <row r="727" spans="5:6" x14ac:dyDescent="0.45">
      <c r="E727" s="1">
        <v>41564</v>
      </c>
      <c r="F727">
        <v>118.324</v>
      </c>
    </row>
    <row r="728" spans="5:6" x14ac:dyDescent="0.45">
      <c r="E728" s="1">
        <v>41565</v>
      </c>
      <c r="F728">
        <v>115.51300000000001</v>
      </c>
    </row>
    <row r="729" spans="5:6" x14ac:dyDescent="0.45">
      <c r="E729" s="1">
        <v>41568</v>
      </c>
      <c r="F729">
        <v>115.616</v>
      </c>
    </row>
    <row r="730" spans="5:6" x14ac:dyDescent="0.45">
      <c r="E730" s="1">
        <v>41569</v>
      </c>
      <c r="F730">
        <v>116.127</v>
      </c>
    </row>
    <row r="731" spans="5:6" x14ac:dyDescent="0.45">
      <c r="E731" s="1">
        <v>41570</v>
      </c>
      <c r="F731">
        <v>137.108</v>
      </c>
    </row>
    <row r="732" spans="5:6" x14ac:dyDescent="0.45">
      <c r="E732" s="1">
        <v>41571</v>
      </c>
      <c r="F732">
        <v>133.77000000000001</v>
      </c>
    </row>
    <row r="733" spans="5:6" x14ac:dyDescent="0.45">
      <c r="E733" s="1">
        <v>41572</v>
      </c>
      <c r="F733">
        <v>155.51300000000001</v>
      </c>
    </row>
    <row r="734" spans="5:6" x14ac:dyDescent="0.45">
      <c r="E734" s="1">
        <v>41575</v>
      </c>
      <c r="F734">
        <v>157.32300000000001</v>
      </c>
    </row>
    <row r="735" spans="5:6" x14ac:dyDescent="0.45">
      <c r="E735" s="1">
        <v>41576</v>
      </c>
      <c r="F735">
        <v>155.51300000000001</v>
      </c>
    </row>
    <row r="736" spans="5:6" x14ac:dyDescent="0.45">
      <c r="E736" s="1">
        <v>41577</v>
      </c>
      <c r="F736">
        <v>158.15899999999999</v>
      </c>
    </row>
    <row r="737" spans="5:6" x14ac:dyDescent="0.45">
      <c r="E737" s="1">
        <v>41578</v>
      </c>
      <c r="F737">
        <v>157.184</v>
      </c>
    </row>
    <row r="738" spans="5:6" x14ac:dyDescent="0.45">
      <c r="E738" s="1">
        <v>41579</v>
      </c>
      <c r="F738">
        <v>155.51300000000001</v>
      </c>
    </row>
    <row r="739" spans="5:6" x14ac:dyDescent="0.45">
      <c r="E739" s="1">
        <v>41582</v>
      </c>
      <c r="F739">
        <v>147.85599999999999</v>
      </c>
    </row>
    <row r="740" spans="5:6" x14ac:dyDescent="0.45">
      <c r="E740" s="1">
        <v>41583</v>
      </c>
      <c r="F740">
        <v>146.74199999999999</v>
      </c>
    </row>
    <row r="741" spans="5:6" x14ac:dyDescent="0.45">
      <c r="E741" s="1">
        <v>41584</v>
      </c>
      <c r="F741">
        <v>152.209</v>
      </c>
    </row>
    <row r="742" spans="5:6" x14ac:dyDescent="0.45">
      <c r="E742" s="1">
        <v>41585</v>
      </c>
      <c r="F742">
        <v>162.35599999999999</v>
      </c>
    </row>
    <row r="743" spans="5:6" x14ac:dyDescent="0.45">
      <c r="E743" s="1">
        <v>41586</v>
      </c>
      <c r="F743">
        <v>149.821</v>
      </c>
    </row>
    <row r="744" spans="5:6" x14ac:dyDescent="0.45">
      <c r="E744" s="1">
        <v>41589</v>
      </c>
      <c r="F744">
        <v>148.77600000000001</v>
      </c>
    </row>
    <row r="745" spans="5:6" x14ac:dyDescent="0.45">
      <c r="E745" s="1">
        <v>41590</v>
      </c>
      <c r="F745">
        <v>147.732</v>
      </c>
    </row>
    <row r="746" spans="5:6" x14ac:dyDescent="0.45">
      <c r="E746" s="1">
        <v>41591</v>
      </c>
      <c r="F746">
        <v>152.43</v>
      </c>
    </row>
    <row r="747" spans="5:6" x14ac:dyDescent="0.45">
      <c r="E747" s="1">
        <v>41592</v>
      </c>
      <c r="F747">
        <v>149.16999999999999</v>
      </c>
    </row>
    <row r="748" spans="5:6" x14ac:dyDescent="0.45">
      <c r="E748" s="1">
        <v>41593</v>
      </c>
      <c r="F748">
        <v>145.755</v>
      </c>
    </row>
    <row r="749" spans="5:6" x14ac:dyDescent="0.45">
      <c r="E749" s="1">
        <v>41596</v>
      </c>
      <c r="F749">
        <v>145.6</v>
      </c>
    </row>
    <row r="750" spans="5:6" x14ac:dyDescent="0.45">
      <c r="E750" s="1">
        <v>41597</v>
      </c>
      <c r="F750">
        <v>148.239</v>
      </c>
    </row>
    <row r="751" spans="5:6" x14ac:dyDescent="0.45">
      <c r="E751" s="1">
        <v>41598</v>
      </c>
      <c r="F751">
        <v>143.42699999999999</v>
      </c>
    </row>
    <row r="752" spans="5:6" x14ac:dyDescent="0.45">
      <c r="E752" s="1">
        <v>41599</v>
      </c>
      <c r="F752">
        <v>133.49299999999999</v>
      </c>
    </row>
    <row r="753" spans="5:6" x14ac:dyDescent="0.45">
      <c r="E753" s="1">
        <v>41600</v>
      </c>
      <c r="F753">
        <v>129.14699999999999</v>
      </c>
    </row>
    <row r="754" spans="5:6" x14ac:dyDescent="0.45">
      <c r="E754" s="1">
        <v>41603</v>
      </c>
      <c r="F754">
        <v>130.38800000000001</v>
      </c>
    </row>
    <row r="755" spans="5:6" x14ac:dyDescent="0.45">
      <c r="E755" s="1">
        <v>41604</v>
      </c>
      <c r="F755">
        <v>131.47499999999999</v>
      </c>
    </row>
    <row r="756" spans="5:6" x14ac:dyDescent="0.45">
      <c r="E756" s="1">
        <v>41605</v>
      </c>
      <c r="F756">
        <v>131.47499999999999</v>
      </c>
    </row>
    <row r="757" spans="5:6" x14ac:dyDescent="0.45">
      <c r="E757" s="1">
        <v>41607</v>
      </c>
      <c r="F757">
        <v>135.04499999999999</v>
      </c>
    </row>
    <row r="758" spans="5:6" x14ac:dyDescent="0.45">
      <c r="E758" s="1">
        <v>41610</v>
      </c>
      <c r="F758">
        <v>137.06299999999999</v>
      </c>
    </row>
    <row r="759" spans="5:6" x14ac:dyDescent="0.45">
      <c r="E759" s="1">
        <v>41611</v>
      </c>
      <c r="F759">
        <v>142.49600000000001</v>
      </c>
    </row>
    <row r="760" spans="5:6" x14ac:dyDescent="0.45">
      <c r="E760" s="1">
        <v>41612</v>
      </c>
      <c r="F760">
        <v>140.63300000000001</v>
      </c>
    </row>
    <row r="761" spans="5:6" x14ac:dyDescent="0.45">
      <c r="E761" s="1">
        <v>41613</v>
      </c>
      <c r="F761">
        <v>141.72</v>
      </c>
    </row>
    <row r="762" spans="5:6" x14ac:dyDescent="0.45">
      <c r="E762" s="1">
        <v>41614</v>
      </c>
      <c r="F762">
        <v>132.096</v>
      </c>
    </row>
    <row r="763" spans="5:6" x14ac:dyDescent="0.45">
      <c r="E763" s="1">
        <v>41617</v>
      </c>
      <c r="F763">
        <v>130.38800000000001</v>
      </c>
    </row>
    <row r="764" spans="5:6" x14ac:dyDescent="0.45">
      <c r="E764" s="1">
        <v>41618</v>
      </c>
      <c r="F764">
        <v>131.63</v>
      </c>
    </row>
    <row r="765" spans="5:6" x14ac:dyDescent="0.45">
      <c r="E765" s="1">
        <v>41619</v>
      </c>
      <c r="F765">
        <v>142.65100000000001</v>
      </c>
    </row>
    <row r="766" spans="5:6" x14ac:dyDescent="0.45">
      <c r="E766" s="1">
        <v>41620</v>
      </c>
      <c r="F766">
        <v>138.41300000000001</v>
      </c>
    </row>
    <row r="767" spans="5:6" x14ac:dyDescent="0.45">
      <c r="E767" s="1">
        <v>41621</v>
      </c>
      <c r="F767">
        <v>138.71199999999999</v>
      </c>
    </row>
    <row r="768" spans="5:6" x14ac:dyDescent="0.45">
      <c r="E768" s="1">
        <v>41624</v>
      </c>
      <c r="F768">
        <v>138.71199999999999</v>
      </c>
    </row>
    <row r="769" spans="5:6" x14ac:dyDescent="0.45">
      <c r="E769" s="1">
        <v>41625</v>
      </c>
      <c r="F769">
        <v>137.965</v>
      </c>
    </row>
    <row r="770" spans="5:6" x14ac:dyDescent="0.45">
      <c r="E770" s="1">
        <v>41626</v>
      </c>
      <c r="F770">
        <v>115.86799999999999</v>
      </c>
    </row>
    <row r="771" spans="5:6" x14ac:dyDescent="0.45">
      <c r="E771" s="1">
        <v>41627</v>
      </c>
      <c r="F771">
        <v>117.313</v>
      </c>
    </row>
    <row r="772" spans="5:6" x14ac:dyDescent="0.45">
      <c r="E772" s="1">
        <v>41628</v>
      </c>
      <c r="F772">
        <v>118.18</v>
      </c>
    </row>
    <row r="773" spans="5:6" x14ac:dyDescent="0.45">
      <c r="E773" s="1">
        <v>41631</v>
      </c>
      <c r="F773">
        <v>110.812</v>
      </c>
    </row>
    <row r="774" spans="5:6" x14ac:dyDescent="0.45">
      <c r="E774" s="1">
        <v>41632</v>
      </c>
      <c r="F774">
        <v>106.18899999999999</v>
      </c>
    </row>
    <row r="775" spans="5:6" x14ac:dyDescent="0.45">
      <c r="E775" s="1">
        <v>41634</v>
      </c>
      <c r="F775">
        <v>102.432</v>
      </c>
    </row>
    <row r="776" spans="5:6" x14ac:dyDescent="0.45">
      <c r="E776" s="1">
        <v>41635</v>
      </c>
      <c r="F776">
        <v>97.897199999999998</v>
      </c>
    </row>
    <row r="777" spans="5:6" x14ac:dyDescent="0.45">
      <c r="E777" s="1">
        <v>41638</v>
      </c>
      <c r="F777">
        <v>100.318</v>
      </c>
    </row>
    <row r="778" spans="5:6" x14ac:dyDescent="0.45">
      <c r="E778" s="1">
        <v>41639</v>
      </c>
      <c r="F778">
        <v>100.85599999999999</v>
      </c>
    </row>
    <row r="779" spans="5:6" x14ac:dyDescent="0.45">
      <c r="E779" s="1">
        <v>41641</v>
      </c>
      <c r="F779">
        <v>103.276</v>
      </c>
    </row>
    <row r="780" spans="5:6" x14ac:dyDescent="0.45">
      <c r="E780" s="1">
        <v>41642</v>
      </c>
      <c r="F780">
        <v>117.09099999999999</v>
      </c>
    </row>
    <row r="781" spans="5:6" x14ac:dyDescent="0.45">
      <c r="E781" s="1">
        <v>41645</v>
      </c>
      <c r="F781">
        <v>114.774</v>
      </c>
    </row>
    <row r="782" spans="5:6" x14ac:dyDescent="0.45">
      <c r="E782" s="1">
        <v>41646</v>
      </c>
      <c r="F782">
        <v>109.67700000000001</v>
      </c>
    </row>
    <row r="783" spans="5:6" x14ac:dyDescent="0.45">
      <c r="E783" s="1">
        <v>41647</v>
      </c>
      <c r="F783">
        <v>121.34399999999999</v>
      </c>
    </row>
    <row r="784" spans="5:6" x14ac:dyDescent="0.45">
      <c r="E784" s="1">
        <v>41648</v>
      </c>
      <c r="F784">
        <v>121.34399999999999</v>
      </c>
    </row>
    <row r="785" spans="5:6" x14ac:dyDescent="0.45">
      <c r="E785" s="1">
        <v>41649</v>
      </c>
      <c r="F785">
        <v>115.581</v>
      </c>
    </row>
    <row r="786" spans="5:6" x14ac:dyDescent="0.45">
      <c r="E786" s="1">
        <v>41652</v>
      </c>
      <c r="F786">
        <v>123.886</v>
      </c>
    </row>
    <row r="787" spans="5:6" x14ac:dyDescent="0.45">
      <c r="E787" s="1">
        <v>41653</v>
      </c>
      <c r="F787">
        <v>113.548</v>
      </c>
    </row>
    <row r="788" spans="5:6" x14ac:dyDescent="0.45">
      <c r="E788" s="1">
        <v>41654</v>
      </c>
      <c r="F788">
        <v>121.325</v>
      </c>
    </row>
    <row r="789" spans="5:6" x14ac:dyDescent="0.45">
      <c r="E789" s="1">
        <v>41655</v>
      </c>
      <c r="F789">
        <v>122.76</v>
      </c>
    </row>
    <row r="790" spans="5:6" x14ac:dyDescent="0.45">
      <c r="E790" s="1">
        <v>41656</v>
      </c>
      <c r="F790">
        <v>122.581</v>
      </c>
    </row>
    <row r="791" spans="5:6" x14ac:dyDescent="0.45">
      <c r="E791" s="1">
        <v>41660</v>
      </c>
      <c r="F791">
        <v>120.068</v>
      </c>
    </row>
    <row r="792" spans="5:6" x14ac:dyDescent="0.45">
      <c r="E792" s="1">
        <v>41661</v>
      </c>
      <c r="F792">
        <v>116.83799999999999</v>
      </c>
    </row>
    <row r="793" spans="5:6" x14ac:dyDescent="0.45">
      <c r="E793" s="1">
        <v>41662</v>
      </c>
      <c r="F793">
        <v>123.119</v>
      </c>
    </row>
    <row r="794" spans="5:6" x14ac:dyDescent="0.45">
      <c r="E794" s="1">
        <v>41663</v>
      </c>
      <c r="F794">
        <v>144.11799999999999</v>
      </c>
    </row>
    <row r="795" spans="5:6" x14ac:dyDescent="0.45">
      <c r="E795" s="1">
        <v>41666</v>
      </c>
      <c r="F795">
        <v>146.63</v>
      </c>
    </row>
    <row r="796" spans="5:6" x14ac:dyDescent="0.45">
      <c r="E796" s="1">
        <v>41667</v>
      </c>
      <c r="F796">
        <v>135.14400000000001</v>
      </c>
    </row>
    <row r="797" spans="5:6" x14ac:dyDescent="0.45">
      <c r="E797" s="1">
        <v>41668</v>
      </c>
      <c r="F797">
        <v>152.19399999999999</v>
      </c>
    </row>
    <row r="798" spans="5:6" x14ac:dyDescent="0.45">
      <c r="E798" s="1">
        <v>41669</v>
      </c>
      <c r="F798">
        <v>147.34800000000001</v>
      </c>
    </row>
    <row r="799" spans="5:6" x14ac:dyDescent="0.45">
      <c r="E799" s="1">
        <v>41670</v>
      </c>
      <c r="F799">
        <v>172.11600000000001</v>
      </c>
    </row>
    <row r="800" spans="5:6" x14ac:dyDescent="0.45">
      <c r="E800" s="1">
        <v>41673</v>
      </c>
      <c r="F800">
        <v>195.80600000000001</v>
      </c>
    </row>
    <row r="801" spans="5:6" x14ac:dyDescent="0.45">
      <c r="E801" s="1">
        <v>41674</v>
      </c>
      <c r="F801">
        <v>187.73</v>
      </c>
    </row>
    <row r="802" spans="5:6" x14ac:dyDescent="0.45">
      <c r="E802" s="1">
        <v>41675</v>
      </c>
      <c r="F802">
        <v>201.54900000000001</v>
      </c>
    </row>
    <row r="803" spans="5:6" x14ac:dyDescent="0.45">
      <c r="E803" s="1">
        <v>41676</v>
      </c>
      <c r="F803">
        <v>162.96299999999999</v>
      </c>
    </row>
    <row r="804" spans="5:6" x14ac:dyDescent="0.45">
      <c r="E804" s="1">
        <v>41677</v>
      </c>
      <c r="F804">
        <v>142.32300000000001</v>
      </c>
    </row>
    <row r="805" spans="5:6" x14ac:dyDescent="0.45">
      <c r="E805" s="1">
        <v>41680</v>
      </c>
      <c r="F805">
        <v>142.14400000000001</v>
      </c>
    </row>
    <row r="806" spans="5:6" x14ac:dyDescent="0.45">
      <c r="E806" s="1">
        <v>41681</v>
      </c>
      <c r="F806">
        <v>132.81100000000001</v>
      </c>
    </row>
    <row r="807" spans="5:6" x14ac:dyDescent="0.45">
      <c r="E807" s="1">
        <v>41682</v>
      </c>
      <c r="F807">
        <v>141.82599999999999</v>
      </c>
    </row>
    <row r="808" spans="5:6" x14ac:dyDescent="0.45">
      <c r="E808" s="1">
        <v>41683</v>
      </c>
      <c r="F808">
        <v>140.22999999999999</v>
      </c>
    </row>
    <row r="809" spans="5:6" x14ac:dyDescent="0.45">
      <c r="E809" s="1">
        <v>41684</v>
      </c>
      <c r="F809">
        <v>135.14400000000001</v>
      </c>
    </row>
    <row r="810" spans="5:6" x14ac:dyDescent="0.45">
      <c r="E810" s="1">
        <v>41688</v>
      </c>
      <c r="F810">
        <v>132.85</v>
      </c>
    </row>
    <row r="811" spans="5:6" x14ac:dyDescent="0.45">
      <c r="E811" s="1">
        <v>41689</v>
      </c>
      <c r="F811">
        <v>148.209</v>
      </c>
    </row>
    <row r="812" spans="5:6" x14ac:dyDescent="0.45">
      <c r="E812" s="1">
        <v>41690</v>
      </c>
      <c r="F812">
        <v>150.666</v>
      </c>
    </row>
    <row r="813" spans="5:6" x14ac:dyDescent="0.45">
      <c r="E813" s="1">
        <v>41691</v>
      </c>
      <c r="F813">
        <v>153.047</v>
      </c>
    </row>
    <row r="814" spans="5:6" x14ac:dyDescent="0.45">
      <c r="E814" s="1">
        <v>41694</v>
      </c>
      <c r="F814">
        <v>152.18100000000001</v>
      </c>
    </row>
    <row r="815" spans="5:6" x14ac:dyDescent="0.45">
      <c r="E815" s="1">
        <v>41695</v>
      </c>
      <c r="F815">
        <v>151.74799999999999</v>
      </c>
    </row>
    <row r="816" spans="5:6" x14ac:dyDescent="0.45">
      <c r="E816" s="1">
        <v>41696</v>
      </c>
      <c r="F816">
        <v>154.779</v>
      </c>
    </row>
    <row r="817" spans="5:6" x14ac:dyDescent="0.45">
      <c r="E817" s="1">
        <v>41697</v>
      </c>
      <c r="F817">
        <v>154.346</v>
      </c>
    </row>
    <row r="818" spans="5:6" x14ac:dyDescent="0.45">
      <c r="E818" s="1">
        <v>41698</v>
      </c>
      <c r="F818">
        <v>159.32499999999999</v>
      </c>
    </row>
    <row r="819" spans="5:6" x14ac:dyDescent="0.45">
      <c r="E819" s="1">
        <v>41701</v>
      </c>
      <c r="F819">
        <v>188.88300000000001</v>
      </c>
    </row>
    <row r="820" spans="5:6" x14ac:dyDescent="0.45">
      <c r="E820" s="1">
        <v>41702</v>
      </c>
      <c r="F820">
        <v>166.19800000000001</v>
      </c>
    </row>
    <row r="821" spans="5:6" x14ac:dyDescent="0.45">
      <c r="E821" s="1">
        <v>41703</v>
      </c>
      <c r="F821">
        <v>176.06200000000001</v>
      </c>
    </row>
    <row r="822" spans="5:6" x14ac:dyDescent="0.45">
      <c r="E822" s="1">
        <v>41704</v>
      </c>
      <c r="F822">
        <v>175.07</v>
      </c>
    </row>
    <row r="823" spans="5:6" x14ac:dyDescent="0.45">
      <c r="E823" s="1">
        <v>41705</v>
      </c>
      <c r="F823">
        <v>181.26900000000001</v>
      </c>
    </row>
    <row r="824" spans="5:6" x14ac:dyDescent="0.45">
      <c r="E824" s="1">
        <v>41708</v>
      </c>
      <c r="F824">
        <v>180.27699999999999</v>
      </c>
    </row>
    <row r="825" spans="5:6" x14ac:dyDescent="0.45">
      <c r="E825" s="1">
        <v>41709</v>
      </c>
      <c r="F825">
        <v>183.99700000000001</v>
      </c>
    </row>
    <row r="826" spans="5:6" x14ac:dyDescent="0.45">
      <c r="E826" s="1">
        <v>41710</v>
      </c>
      <c r="F826">
        <v>183.99700000000001</v>
      </c>
    </row>
    <row r="827" spans="5:6" x14ac:dyDescent="0.45">
      <c r="E827" s="1">
        <v>41711</v>
      </c>
      <c r="F827">
        <v>198.875</v>
      </c>
    </row>
    <row r="828" spans="5:6" x14ac:dyDescent="0.45">
      <c r="E828" s="1">
        <v>41712</v>
      </c>
      <c r="F828">
        <v>208.05</v>
      </c>
    </row>
    <row r="829" spans="5:6" x14ac:dyDescent="0.45">
      <c r="E829" s="1">
        <v>41715</v>
      </c>
      <c r="F829">
        <v>187.09</v>
      </c>
    </row>
    <row r="830" spans="5:6" x14ac:dyDescent="0.45">
      <c r="E830" s="1">
        <v>41716</v>
      </c>
      <c r="F830">
        <v>173.24100000000001</v>
      </c>
    </row>
    <row r="831" spans="5:6" x14ac:dyDescent="0.45">
      <c r="E831" s="1">
        <v>41717</v>
      </c>
      <c r="F831">
        <v>191.601</v>
      </c>
    </row>
    <row r="832" spans="5:6" x14ac:dyDescent="0.45">
      <c r="E832" s="1">
        <v>41718</v>
      </c>
      <c r="F832">
        <v>185.876</v>
      </c>
    </row>
    <row r="833" spans="5:6" x14ac:dyDescent="0.45">
      <c r="E833" s="1">
        <v>41719</v>
      </c>
      <c r="F833">
        <v>188.93600000000001</v>
      </c>
    </row>
    <row r="834" spans="5:6" x14ac:dyDescent="0.45">
      <c r="E834" s="1">
        <v>41722</v>
      </c>
      <c r="F834">
        <v>189.95599999999999</v>
      </c>
    </row>
    <row r="835" spans="5:6" x14ac:dyDescent="0.45">
      <c r="E835" s="1">
        <v>41723</v>
      </c>
      <c r="F835">
        <v>186.386</v>
      </c>
    </row>
    <row r="836" spans="5:6" x14ac:dyDescent="0.45">
      <c r="E836" s="1">
        <v>41724</v>
      </c>
      <c r="F836">
        <v>196.21899999999999</v>
      </c>
    </row>
    <row r="837" spans="5:6" x14ac:dyDescent="0.45">
      <c r="E837" s="1">
        <v>41725</v>
      </c>
      <c r="F837">
        <v>192.55099999999999</v>
      </c>
    </row>
    <row r="838" spans="5:6" x14ac:dyDescent="0.45">
      <c r="E838" s="1">
        <v>41726</v>
      </c>
      <c r="F838">
        <v>189.40700000000001</v>
      </c>
    </row>
    <row r="839" spans="5:6" x14ac:dyDescent="0.45">
      <c r="E839" s="1">
        <v>41729</v>
      </c>
      <c r="F839">
        <v>190.654</v>
      </c>
    </row>
    <row r="840" spans="5:6" x14ac:dyDescent="0.45">
      <c r="E840" s="1">
        <v>41730</v>
      </c>
      <c r="F840">
        <v>176.78299999999999</v>
      </c>
    </row>
    <row r="841" spans="5:6" x14ac:dyDescent="0.45">
      <c r="E841" s="1">
        <v>41731</v>
      </c>
      <c r="F841">
        <v>216.779</v>
      </c>
    </row>
    <row r="842" spans="5:6" x14ac:dyDescent="0.45">
      <c r="E842" s="1">
        <v>41732</v>
      </c>
      <c r="F842">
        <v>214.12299999999999</v>
      </c>
    </row>
    <row r="843" spans="5:6" x14ac:dyDescent="0.45">
      <c r="E843" s="1">
        <v>41733</v>
      </c>
      <c r="F843">
        <v>255.541</v>
      </c>
    </row>
    <row r="844" spans="5:6" x14ac:dyDescent="0.45">
      <c r="E844" s="1">
        <v>41736</v>
      </c>
      <c r="F844">
        <v>262.416</v>
      </c>
    </row>
    <row r="845" spans="5:6" x14ac:dyDescent="0.45">
      <c r="E845" s="1">
        <v>41737</v>
      </c>
      <c r="F845">
        <v>251.339</v>
      </c>
    </row>
    <row r="846" spans="5:6" x14ac:dyDescent="0.45">
      <c r="E846" s="1">
        <v>41738</v>
      </c>
      <c r="F846">
        <v>252.95</v>
      </c>
    </row>
    <row r="847" spans="5:6" x14ac:dyDescent="0.45">
      <c r="E847" s="1">
        <v>41739</v>
      </c>
      <c r="F847">
        <v>278.48399999999998</v>
      </c>
    </row>
    <row r="848" spans="5:6" x14ac:dyDescent="0.45">
      <c r="E848" s="1">
        <v>41740</v>
      </c>
      <c r="F848">
        <v>294.04399999999998</v>
      </c>
    </row>
    <row r="849" spans="5:6" x14ac:dyDescent="0.45">
      <c r="E849" s="1">
        <v>41743</v>
      </c>
      <c r="F849">
        <v>291.64999999999998</v>
      </c>
    </row>
    <row r="850" spans="5:6" x14ac:dyDescent="0.45">
      <c r="E850" s="1">
        <v>41744</v>
      </c>
      <c r="F850">
        <v>284.86799999999999</v>
      </c>
    </row>
    <row r="851" spans="5:6" x14ac:dyDescent="0.45">
      <c r="E851" s="1">
        <v>41745</v>
      </c>
      <c r="F851">
        <v>280.96300000000002</v>
      </c>
    </row>
    <row r="852" spans="5:6" x14ac:dyDescent="0.45">
      <c r="E852" s="1">
        <v>41746</v>
      </c>
      <c r="F852">
        <v>272.983</v>
      </c>
    </row>
    <row r="853" spans="5:6" x14ac:dyDescent="0.45">
      <c r="E853" s="1">
        <v>41750</v>
      </c>
      <c r="F853">
        <v>259.10399999999998</v>
      </c>
    </row>
    <row r="854" spans="5:6" x14ac:dyDescent="0.45">
      <c r="E854" s="1">
        <v>41751</v>
      </c>
      <c r="F854">
        <v>257.05399999999997</v>
      </c>
    </row>
    <row r="855" spans="5:6" x14ac:dyDescent="0.45">
      <c r="E855" s="1">
        <v>41752</v>
      </c>
      <c r="F855">
        <v>269.46300000000002</v>
      </c>
    </row>
    <row r="856" spans="5:6" x14ac:dyDescent="0.45">
      <c r="E856" s="1">
        <v>41753</v>
      </c>
      <c r="F856">
        <v>277.53300000000002</v>
      </c>
    </row>
    <row r="857" spans="5:6" x14ac:dyDescent="0.45">
      <c r="E857" s="1">
        <v>41754</v>
      </c>
      <c r="F857">
        <v>280.09500000000003</v>
      </c>
    </row>
    <row r="858" spans="5:6" x14ac:dyDescent="0.45">
      <c r="E858" s="1">
        <v>41757</v>
      </c>
      <c r="F858">
        <v>248.506</v>
      </c>
    </row>
    <row r="859" spans="5:6" x14ac:dyDescent="0.45">
      <c r="E859" s="1">
        <v>41758</v>
      </c>
      <c r="F859">
        <v>227.648</v>
      </c>
    </row>
    <row r="860" spans="5:6" x14ac:dyDescent="0.45">
      <c r="E860" s="1">
        <v>41759</v>
      </c>
      <c r="F860">
        <v>236.27600000000001</v>
      </c>
    </row>
    <row r="861" spans="5:6" x14ac:dyDescent="0.45">
      <c r="E861" s="1">
        <v>41760</v>
      </c>
      <c r="F861">
        <v>236.27600000000001</v>
      </c>
    </row>
    <row r="862" spans="5:6" x14ac:dyDescent="0.45">
      <c r="E862" s="1">
        <v>41761</v>
      </c>
      <c r="F862">
        <v>234.72399999999999</v>
      </c>
    </row>
    <row r="863" spans="5:6" x14ac:dyDescent="0.45">
      <c r="E863" s="1">
        <v>41764</v>
      </c>
      <c r="F863">
        <v>230.06899999999999</v>
      </c>
    </row>
    <row r="864" spans="5:6" x14ac:dyDescent="0.45">
      <c r="E864" s="1">
        <v>41765</v>
      </c>
      <c r="F864">
        <v>230.845</v>
      </c>
    </row>
    <row r="865" spans="5:6" x14ac:dyDescent="0.45">
      <c r="E865" s="1">
        <v>41766</v>
      </c>
      <c r="F865">
        <v>232.86500000000001</v>
      </c>
    </row>
    <row r="866" spans="5:6" x14ac:dyDescent="0.45">
      <c r="E866" s="1">
        <v>41767</v>
      </c>
      <c r="F866">
        <v>235.32499999999999</v>
      </c>
    </row>
    <row r="867" spans="5:6" x14ac:dyDescent="0.45">
      <c r="E867" s="1">
        <v>41768</v>
      </c>
      <c r="F867">
        <v>227.126</v>
      </c>
    </row>
    <row r="868" spans="5:6" x14ac:dyDescent="0.45">
      <c r="E868" s="1">
        <v>41771</v>
      </c>
      <c r="F868">
        <v>213.18700000000001</v>
      </c>
    </row>
    <row r="869" spans="5:6" x14ac:dyDescent="0.45">
      <c r="E869" s="1">
        <v>41772</v>
      </c>
      <c r="F869">
        <v>214.00700000000001</v>
      </c>
    </row>
    <row r="870" spans="5:6" x14ac:dyDescent="0.45">
      <c r="E870" s="1">
        <v>41773</v>
      </c>
      <c r="F870">
        <v>231.01499999999999</v>
      </c>
    </row>
    <row r="871" spans="5:6" x14ac:dyDescent="0.45">
      <c r="E871" s="1">
        <v>41774</v>
      </c>
      <c r="F871">
        <v>235.47399999999999</v>
      </c>
    </row>
    <row r="872" spans="5:6" x14ac:dyDescent="0.45">
      <c r="E872" s="1">
        <v>41775</v>
      </c>
      <c r="F872">
        <v>223.43299999999999</v>
      </c>
    </row>
    <row r="873" spans="5:6" x14ac:dyDescent="0.45">
      <c r="E873" s="1">
        <v>41778</v>
      </c>
      <c r="F873">
        <v>215.40600000000001</v>
      </c>
    </row>
    <row r="874" spans="5:6" x14ac:dyDescent="0.45">
      <c r="E874" s="1">
        <v>41779</v>
      </c>
      <c r="F874">
        <v>211.392</v>
      </c>
    </row>
    <row r="875" spans="5:6" x14ac:dyDescent="0.45">
      <c r="E875" s="1">
        <v>41780</v>
      </c>
      <c r="F875">
        <v>213.428</v>
      </c>
    </row>
    <row r="876" spans="5:6" x14ac:dyDescent="0.45">
      <c r="E876" s="1">
        <v>41781</v>
      </c>
      <c r="F876">
        <v>213.428</v>
      </c>
    </row>
    <row r="877" spans="5:6" x14ac:dyDescent="0.45">
      <c r="E877" s="1">
        <v>41782</v>
      </c>
      <c r="F877">
        <v>209.74799999999999</v>
      </c>
    </row>
    <row r="878" spans="5:6" x14ac:dyDescent="0.45">
      <c r="E878" s="1">
        <v>41786</v>
      </c>
      <c r="F878">
        <v>196.40899999999999</v>
      </c>
    </row>
    <row r="879" spans="5:6" x14ac:dyDescent="0.45">
      <c r="E879" s="1">
        <v>41787</v>
      </c>
      <c r="F879">
        <v>187.869</v>
      </c>
    </row>
    <row r="880" spans="5:6" x14ac:dyDescent="0.45">
      <c r="E880" s="1">
        <v>41788</v>
      </c>
      <c r="F880">
        <v>200.749</v>
      </c>
    </row>
    <row r="881" spans="5:6" x14ac:dyDescent="0.45">
      <c r="E881" s="1">
        <v>41789</v>
      </c>
      <c r="F881">
        <v>201.227</v>
      </c>
    </row>
    <row r="882" spans="5:6" x14ac:dyDescent="0.45">
      <c r="E882" s="1">
        <v>41792</v>
      </c>
      <c r="F882">
        <v>198.35900000000001</v>
      </c>
    </row>
    <row r="883" spans="5:6" x14ac:dyDescent="0.45">
      <c r="E883" s="1">
        <v>41793</v>
      </c>
      <c r="F883">
        <v>199.315</v>
      </c>
    </row>
    <row r="884" spans="5:6" x14ac:dyDescent="0.45">
      <c r="E884" s="1">
        <v>41794</v>
      </c>
      <c r="F884">
        <v>196.82</v>
      </c>
    </row>
    <row r="885" spans="5:6" x14ac:dyDescent="0.45">
      <c r="E885" s="1">
        <v>41795</v>
      </c>
      <c r="F885">
        <v>184.184</v>
      </c>
    </row>
    <row r="886" spans="5:6" x14ac:dyDescent="0.45">
      <c r="E886" s="1">
        <v>41796</v>
      </c>
      <c r="F886">
        <v>165.71700000000001</v>
      </c>
    </row>
    <row r="887" spans="5:6" x14ac:dyDescent="0.45">
      <c r="E887" s="1">
        <v>41799</v>
      </c>
      <c r="F887">
        <v>169.119</v>
      </c>
    </row>
    <row r="888" spans="5:6" x14ac:dyDescent="0.45">
      <c r="E888" s="1">
        <v>41800</v>
      </c>
      <c r="F888">
        <v>162.80099999999999</v>
      </c>
    </row>
    <row r="889" spans="5:6" x14ac:dyDescent="0.45">
      <c r="E889" s="1">
        <v>41801</v>
      </c>
      <c r="F889">
        <v>172.33199999999999</v>
      </c>
    </row>
    <row r="890" spans="5:6" x14ac:dyDescent="0.45">
      <c r="E890" s="1">
        <v>41802</v>
      </c>
      <c r="F890">
        <v>190.49799999999999</v>
      </c>
    </row>
    <row r="891" spans="5:6" x14ac:dyDescent="0.45">
      <c r="E891" s="1">
        <v>41803</v>
      </c>
      <c r="F891">
        <v>181.66</v>
      </c>
    </row>
    <row r="892" spans="5:6" x14ac:dyDescent="0.45">
      <c r="E892" s="1">
        <v>41806</v>
      </c>
      <c r="F892">
        <v>181.16900000000001</v>
      </c>
    </row>
    <row r="893" spans="5:6" x14ac:dyDescent="0.45">
      <c r="E893" s="1">
        <v>41807</v>
      </c>
      <c r="F893">
        <v>168.89500000000001</v>
      </c>
    </row>
    <row r="894" spans="5:6" x14ac:dyDescent="0.45">
      <c r="E894" s="1">
        <v>41808</v>
      </c>
      <c r="F894">
        <v>155.41900000000001</v>
      </c>
    </row>
    <row r="895" spans="5:6" x14ac:dyDescent="0.45">
      <c r="E895" s="1">
        <v>41809</v>
      </c>
      <c r="F895">
        <v>156.42500000000001</v>
      </c>
    </row>
    <row r="896" spans="5:6" x14ac:dyDescent="0.45">
      <c r="E896" s="1">
        <v>41810</v>
      </c>
      <c r="F896">
        <v>159.946</v>
      </c>
    </row>
    <row r="897" spans="5:6" x14ac:dyDescent="0.45">
      <c r="E897" s="1">
        <v>41813</v>
      </c>
      <c r="F897">
        <v>151.39500000000001</v>
      </c>
    </row>
    <row r="898" spans="5:6" x14ac:dyDescent="0.45">
      <c r="E898" s="1">
        <v>41814</v>
      </c>
      <c r="F898">
        <v>164.976</v>
      </c>
    </row>
    <row r="899" spans="5:6" x14ac:dyDescent="0.45">
      <c r="E899" s="1">
        <v>41815</v>
      </c>
      <c r="F899">
        <v>153.916</v>
      </c>
    </row>
    <row r="900" spans="5:6" x14ac:dyDescent="0.45">
      <c r="E900" s="1">
        <v>41816</v>
      </c>
      <c r="F900">
        <v>157.47200000000001</v>
      </c>
    </row>
    <row r="901" spans="5:6" x14ac:dyDescent="0.45">
      <c r="E901" s="1">
        <v>41817</v>
      </c>
      <c r="F901">
        <v>155.44</v>
      </c>
    </row>
    <row r="902" spans="5:6" x14ac:dyDescent="0.45">
      <c r="E902" s="1">
        <v>41820</v>
      </c>
      <c r="F902">
        <v>151.38300000000001</v>
      </c>
    </row>
    <row r="903" spans="5:6" x14ac:dyDescent="0.45">
      <c r="E903" s="1">
        <v>41821</v>
      </c>
      <c r="F903">
        <v>143.75700000000001</v>
      </c>
    </row>
    <row r="904" spans="5:6" x14ac:dyDescent="0.45">
      <c r="E904" s="1">
        <v>41822</v>
      </c>
      <c r="F904">
        <v>146.249</v>
      </c>
    </row>
    <row r="905" spans="5:6" x14ac:dyDescent="0.45">
      <c r="E905" s="1">
        <v>41823</v>
      </c>
      <c r="F905">
        <v>142.02500000000001</v>
      </c>
    </row>
    <row r="906" spans="5:6" x14ac:dyDescent="0.45">
      <c r="E906" s="1">
        <v>41827</v>
      </c>
      <c r="F906">
        <v>147.30500000000001</v>
      </c>
    </row>
    <row r="907" spans="5:6" x14ac:dyDescent="0.45">
      <c r="E907" s="1">
        <v>41828</v>
      </c>
      <c r="F907">
        <v>152.05699999999999</v>
      </c>
    </row>
    <row r="908" spans="5:6" x14ac:dyDescent="0.45">
      <c r="E908" s="1">
        <v>41829</v>
      </c>
      <c r="F908">
        <v>152.61500000000001</v>
      </c>
    </row>
    <row r="909" spans="5:6" x14ac:dyDescent="0.45">
      <c r="E909" s="1">
        <v>41830</v>
      </c>
      <c r="F909">
        <v>163.04499999999999</v>
      </c>
    </row>
    <row r="910" spans="5:6" x14ac:dyDescent="0.45">
      <c r="E910" s="1">
        <v>41831</v>
      </c>
      <c r="F910">
        <v>157.55600000000001</v>
      </c>
    </row>
    <row r="911" spans="5:6" x14ac:dyDescent="0.45">
      <c r="E911" s="1">
        <v>41834</v>
      </c>
      <c r="F911">
        <v>149.321</v>
      </c>
    </row>
    <row r="912" spans="5:6" x14ac:dyDescent="0.45">
      <c r="E912" s="1">
        <v>41835</v>
      </c>
      <c r="F912">
        <v>155.90899999999999</v>
      </c>
    </row>
    <row r="913" spans="5:6" x14ac:dyDescent="0.45">
      <c r="E913" s="1">
        <v>41836</v>
      </c>
      <c r="F913">
        <v>149.57300000000001</v>
      </c>
    </row>
    <row r="914" spans="5:6" x14ac:dyDescent="0.45">
      <c r="E914" s="1">
        <v>41837</v>
      </c>
      <c r="F914">
        <v>175.05600000000001</v>
      </c>
    </row>
    <row r="915" spans="5:6" x14ac:dyDescent="0.45">
      <c r="E915" s="1">
        <v>41838</v>
      </c>
      <c r="F915">
        <v>154.005</v>
      </c>
    </row>
    <row r="916" spans="5:6" x14ac:dyDescent="0.45">
      <c r="E916" s="1">
        <v>41841</v>
      </c>
      <c r="F916">
        <v>161.20599999999999</v>
      </c>
    </row>
    <row r="917" spans="5:6" x14ac:dyDescent="0.45">
      <c r="E917" s="1">
        <v>41842</v>
      </c>
      <c r="F917">
        <v>155.667</v>
      </c>
    </row>
    <row r="918" spans="5:6" x14ac:dyDescent="0.45">
      <c r="E918" s="1">
        <v>41843</v>
      </c>
      <c r="F918">
        <v>159.59299999999999</v>
      </c>
    </row>
    <row r="919" spans="5:6" x14ac:dyDescent="0.45">
      <c r="E919" s="1">
        <v>41844</v>
      </c>
      <c r="F919">
        <v>156.79300000000001</v>
      </c>
    </row>
    <row r="920" spans="5:6" x14ac:dyDescent="0.45">
      <c r="E920" s="1">
        <v>41845</v>
      </c>
      <c r="F920">
        <v>164.63200000000001</v>
      </c>
    </row>
    <row r="921" spans="5:6" x14ac:dyDescent="0.45">
      <c r="E921" s="1">
        <v>41848</v>
      </c>
      <c r="F921">
        <v>164.072</v>
      </c>
    </row>
    <row r="922" spans="5:6" x14ac:dyDescent="0.45">
      <c r="E922" s="1">
        <v>41849</v>
      </c>
      <c r="F922">
        <v>163.512</v>
      </c>
    </row>
    <row r="923" spans="5:6" x14ac:dyDescent="0.45">
      <c r="E923" s="1">
        <v>41850</v>
      </c>
      <c r="F923">
        <v>182.38200000000001</v>
      </c>
    </row>
    <row r="924" spans="5:6" x14ac:dyDescent="0.45">
      <c r="E924" s="1">
        <v>41851</v>
      </c>
      <c r="F924">
        <v>211.661</v>
      </c>
    </row>
    <row r="925" spans="5:6" x14ac:dyDescent="0.45">
      <c r="E925" s="1">
        <v>41852</v>
      </c>
      <c r="F925">
        <v>231.79</v>
      </c>
    </row>
    <row r="926" spans="5:6" x14ac:dyDescent="0.45">
      <c r="E926" s="1">
        <v>41855</v>
      </c>
      <c r="F926">
        <v>209.221</v>
      </c>
    </row>
    <row r="927" spans="5:6" x14ac:dyDescent="0.45">
      <c r="E927" s="1">
        <v>41856</v>
      </c>
      <c r="F927">
        <v>238.5</v>
      </c>
    </row>
    <row r="928" spans="5:6" x14ac:dyDescent="0.45">
      <c r="E928" s="1">
        <v>41857</v>
      </c>
      <c r="F928">
        <v>241.55</v>
      </c>
    </row>
    <row r="929" spans="5:6" x14ac:dyDescent="0.45">
      <c r="E929" s="1">
        <v>41858</v>
      </c>
      <c r="F929">
        <v>251.91900000000001</v>
      </c>
    </row>
    <row r="930" spans="5:6" x14ac:dyDescent="0.45">
      <c r="E930" s="1">
        <v>41859</v>
      </c>
      <c r="F930">
        <v>233.01</v>
      </c>
    </row>
    <row r="931" spans="5:6" x14ac:dyDescent="0.45">
      <c r="E931" s="1">
        <v>41862</v>
      </c>
      <c r="F931">
        <v>206.99100000000001</v>
      </c>
    </row>
    <row r="932" spans="5:6" x14ac:dyDescent="0.45">
      <c r="E932" s="1">
        <v>41863</v>
      </c>
      <c r="F932">
        <v>205.191</v>
      </c>
    </row>
    <row r="933" spans="5:6" x14ac:dyDescent="0.45">
      <c r="E933" s="1">
        <v>41864</v>
      </c>
      <c r="F933">
        <v>180.255</v>
      </c>
    </row>
    <row r="934" spans="5:6" x14ac:dyDescent="0.45">
      <c r="E934" s="1">
        <v>41865</v>
      </c>
      <c r="F934">
        <v>169.01900000000001</v>
      </c>
    </row>
    <row r="935" spans="5:6" x14ac:dyDescent="0.45">
      <c r="E935" s="1">
        <v>41866</v>
      </c>
      <c r="F935">
        <v>169.61</v>
      </c>
    </row>
    <row r="936" spans="5:6" x14ac:dyDescent="0.45">
      <c r="E936" s="1">
        <v>41869</v>
      </c>
      <c r="F936">
        <v>158.97200000000001</v>
      </c>
    </row>
    <row r="937" spans="5:6" x14ac:dyDescent="0.45">
      <c r="E937" s="1">
        <v>41870</v>
      </c>
      <c r="F937">
        <v>154.83500000000001</v>
      </c>
    </row>
    <row r="938" spans="5:6" x14ac:dyDescent="0.45">
      <c r="E938" s="1">
        <v>41871</v>
      </c>
      <c r="F938">
        <v>164.55799999999999</v>
      </c>
    </row>
    <row r="939" spans="5:6" x14ac:dyDescent="0.45">
      <c r="E939" s="1">
        <v>41872</v>
      </c>
      <c r="F939">
        <v>167.042</v>
      </c>
    </row>
    <row r="940" spans="5:6" x14ac:dyDescent="0.45">
      <c r="E940" s="1">
        <v>41873</v>
      </c>
      <c r="F940">
        <v>169.16900000000001</v>
      </c>
    </row>
    <row r="941" spans="5:6" x14ac:dyDescent="0.45">
      <c r="E941" s="1">
        <v>41876</v>
      </c>
      <c r="F941">
        <v>165.989</v>
      </c>
    </row>
    <row r="942" spans="5:6" x14ac:dyDescent="0.45">
      <c r="E942" s="1">
        <v>41877</v>
      </c>
      <c r="F942">
        <v>175.81899999999999</v>
      </c>
    </row>
    <row r="943" spans="5:6" x14ac:dyDescent="0.45">
      <c r="E943" s="1">
        <v>41878</v>
      </c>
      <c r="F943">
        <v>185.172</v>
      </c>
    </row>
    <row r="944" spans="5:6" x14ac:dyDescent="0.45">
      <c r="E944" s="1">
        <v>41879</v>
      </c>
      <c r="F944">
        <v>191.4</v>
      </c>
    </row>
    <row r="945" spans="5:6" x14ac:dyDescent="0.45">
      <c r="E945" s="1">
        <v>41880</v>
      </c>
      <c r="F945">
        <v>189.327</v>
      </c>
    </row>
    <row r="946" spans="5:6" x14ac:dyDescent="0.45">
      <c r="E946" s="1">
        <v>41884</v>
      </c>
      <c r="F946">
        <v>196.94</v>
      </c>
    </row>
    <row r="947" spans="5:6" x14ac:dyDescent="0.45">
      <c r="E947" s="1">
        <v>41885</v>
      </c>
      <c r="F947">
        <v>205.46299999999999</v>
      </c>
    </row>
    <row r="948" spans="5:6" x14ac:dyDescent="0.45">
      <c r="E948" s="1">
        <v>41886</v>
      </c>
      <c r="F948">
        <v>206.22399999999999</v>
      </c>
    </row>
    <row r="949" spans="5:6" x14ac:dyDescent="0.45">
      <c r="E949" s="1">
        <v>41887</v>
      </c>
      <c r="F949">
        <v>199.375</v>
      </c>
    </row>
    <row r="950" spans="5:6" x14ac:dyDescent="0.45">
      <c r="E950" s="1">
        <v>41890</v>
      </c>
      <c r="F950">
        <v>200.136</v>
      </c>
    </row>
    <row r="951" spans="5:6" x14ac:dyDescent="0.45">
      <c r="E951" s="1">
        <v>41891</v>
      </c>
      <c r="F951">
        <v>208.50700000000001</v>
      </c>
    </row>
    <row r="952" spans="5:6" x14ac:dyDescent="0.45">
      <c r="E952" s="1">
        <v>41892</v>
      </c>
      <c r="F952">
        <v>214.32900000000001</v>
      </c>
    </row>
    <row r="953" spans="5:6" x14ac:dyDescent="0.45">
      <c r="E953" s="1">
        <v>41893</v>
      </c>
      <c r="F953">
        <v>224.381</v>
      </c>
    </row>
    <row r="954" spans="5:6" x14ac:dyDescent="0.45">
      <c r="E954" s="1">
        <v>41894</v>
      </c>
      <c r="F954">
        <v>233.489</v>
      </c>
    </row>
    <row r="955" spans="5:6" x14ac:dyDescent="0.45">
      <c r="E955" s="1">
        <v>41897</v>
      </c>
      <c r="F955">
        <v>245.90799999999999</v>
      </c>
    </row>
    <row r="956" spans="5:6" x14ac:dyDescent="0.45">
      <c r="E956" s="1">
        <v>41898</v>
      </c>
      <c r="F956">
        <v>221.89699999999999</v>
      </c>
    </row>
    <row r="957" spans="5:6" x14ac:dyDescent="0.45">
      <c r="E957" s="1">
        <v>41899</v>
      </c>
      <c r="F957">
        <v>225.185</v>
      </c>
    </row>
    <row r="958" spans="5:6" x14ac:dyDescent="0.45">
      <c r="E958" s="1">
        <v>41900</v>
      </c>
      <c r="F958">
        <v>219.214</v>
      </c>
    </row>
    <row r="959" spans="5:6" x14ac:dyDescent="0.45">
      <c r="E959" s="1">
        <v>41901</v>
      </c>
      <c r="F959">
        <v>218.36099999999999</v>
      </c>
    </row>
    <row r="960" spans="5:6" x14ac:dyDescent="0.45">
      <c r="E960" s="1">
        <v>41904</v>
      </c>
      <c r="F960">
        <v>232.00899999999999</v>
      </c>
    </row>
    <row r="961" spans="5:6" x14ac:dyDescent="0.45">
      <c r="E961" s="1">
        <v>41905</v>
      </c>
      <c r="F961">
        <v>246.51</v>
      </c>
    </row>
    <row r="962" spans="5:6" x14ac:dyDescent="0.45">
      <c r="E962" s="1">
        <v>41906</v>
      </c>
      <c r="F962">
        <v>238.47300000000001</v>
      </c>
    </row>
    <row r="963" spans="5:6" x14ac:dyDescent="0.45">
      <c r="E963" s="1">
        <v>41907</v>
      </c>
      <c r="F963">
        <v>272.79199999999997</v>
      </c>
    </row>
    <row r="964" spans="5:6" x14ac:dyDescent="0.45">
      <c r="E964" s="1">
        <v>41908</v>
      </c>
      <c r="F964">
        <v>245.27199999999999</v>
      </c>
    </row>
    <row r="965" spans="5:6" x14ac:dyDescent="0.45">
      <c r="E965" s="1">
        <v>41911</v>
      </c>
      <c r="F965">
        <v>266.27199999999999</v>
      </c>
    </row>
    <row r="966" spans="5:6" x14ac:dyDescent="0.45">
      <c r="E966" s="1">
        <v>41912</v>
      </c>
      <c r="F966">
        <v>263.24200000000002</v>
      </c>
    </row>
    <row r="967" spans="5:6" x14ac:dyDescent="0.45">
      <c r="E967" s="1">
        <v>41913</v>
      </c>
      <c r="F967">
        <v>274.58100000000002</v>
      </c>
    </row>
    <row r="968" spans="5:6" x14ac:dyDescent="0.45">
      <c r="E968" s="1">
        <v>41914</v>
      </c>
      <c r="F968">
        <v>268.101</v>
      </c>
    </row>
    <row r="969" spans="5:6" x14ac:dyDescent="0.45">
      <c r="E969" s="1">
        <v>41915</v>
      </c>
      <c r="F969">
        <v>238.13200000000001</v>
      </c>
    </row>
    <row r="970" spans="5:6" x14ac:dyDescent="0.45">
      <c r="E970" s="1">
        <v>41918</v>
      </c>
      <c r="F970">
        <v>243.80199999999999</v>
      </c>
    </row>
    <row r="971" spans="5:6" x14ac:dyDescent="0.45">
      <c r="E971" s="1">
        <v>41919</v>
      </c>
      <c r="F971">
        <v>277.416</v>
      </c>
    </row>
    <row r="972" spans="5:6" x14ac:dyDescent="0.45">
      <c r="E972" s="1">
        <v>41920</v>
      </c>
      <c r="F972">
        <v>234.083</v>
      </c>
    </row>
    <row r="973" spans="5:6" x14ac:dyDescent="0.45">
      <c r="E973" s="1">
        <v>41921</v>
      </c>
      <c r="F973">
        <v>271.34100000000001</v>
      </c>
    </row>
    <row r="974" spans="5:6" x14ac:dyDescent="0.45">
      <c r="E974" s="1">
        <v>41922</v>
      </c>
      <c r="F974">
        <v>333.709</v>
      </c>
    </row>
    <row r="975" spans="5:6" x14ac:dyDescent="0.45">
      <c r="E975" s="1">
        <v>41925</v>
      </c>
      <c r="F975">
        <v>399.31700000000001</v>
      </c>
    </row>
    <row r="976" spans="5:6" x14ac:dyDescent="0.45">
      <c r="E976" s="1">
        <v>41926</v>
      </c>
      <c r="F976">
        <v>386.358</v>
      </c>
    </row>
    <row r="977" spans="5:6" x14ac:dyDescent="0.45">
      <c r="E977" s="1">
        <v>41927</v>
      </c>
      <c r="F977">
        <v>395.267</v>
      </c>
    </row>
    <row r="978" spans="5:6" x14ac:dyDescent="0.45">
      <c r="E978" s="1">
        <v>41928</v>
      </c>
      <c r="F978">
        <v>406.60700000000003</v>
      </c>
    </row>
    <row r="979" spans="5:6" x14ac:dyDescent="0.45">
      <c r="E979" s="1">
        <v>41929</v>
      </c>
      <c r="F979">
        <v>370.96800000000002</v>
      </c>
    </row>
    <row r="980" spans="5:6" x14ac:dyDescent="0.45">
      <c r="E980" s="1">
        <v>41932</v>
      </c>
      <c r="F980">
        <v>315.89</v>
      </c>
    </row>
    <row r="981" spans="5:6" x14ac:dyDescent="0.45">
      <c r="E981" s="1">
        <v>41933</v>
      </c>
      <c r="F981">
        <v>268.911</v>
      </c>
    </row>
    <row r="982" spans="5:6" x14ac:dyDescent="0.45">
      <c r="E982" s="1">
        <v>41934</v>
      </c>
      <c r="F982">
        <v>308.60000000000002</v>
      </c>
    </row>
    <row r="983" spans="5:6" x14ac:dyDescent="0.45">
      <c r="E983" s="1">
        <v>41935</v>
      </c>
      <c r="F983">
        <v>274.58100000000002</v>
      </c>
    </row>
    <row r="984" spans="5:6" x14ac:dyDescent="0.45">
      <c r="E984" s="1">
        <v>41936</v>
      </c>
      <c r="F984">
        <v>268.101</v>
      </c>
    </row>
    <row r="985" spans="5:6" x14ac:dyDescent="0.45">
      <c r="E985" s="1">
        <v>41939</v>
      </c>
      <c r="F985">
        <v>262.43200000000002</v>
      </c>
    </row>
    <row r="986" spans="5:6" x14ac:dyDescent="0.45">
      <c r="E986" s="1">
        <v>41940</v>
      </c>
      <c r="F986">
        <v>230.03299999999999</v>
      </c>
    </row>
    <row r="987" spans="5:6" x14ac:dyDescent="0.45">
      <c r="E987" s="1">
        <v>41941</v>
      </c>
      <c r="F987">
        <v>242.352</v>
      </c>
    </row>
    <row r="988" spans="5:6" x14ac:dyDescent="0.45">
      <c r="E988" s="1">
        <v>41942</v>
      </c>
      <c r="F988">
        <v>244.012</v>
      </c>
    </row>
    <row r="989" spans="5:6" x14ac:dyDescent="0.45">
      <c r="E989" s="1">
        <v>41943</v>
      </c>
      <c r="F989">
        <v>226.79300000000001</v>
      </c>
    </row>
    <row r="990" spans="5:6" x14ac:dyDescent="0.45">
      <c r="E990" s="1">
        <v>41946</v>
      </c>
      <c r="F990">
        <v>234.083</v>
      </c>
    </row>
    <row r="991" spans="5:6" x14ac:dyDescent="0.45">
      <c r="E991" s="1">
        <v>41947</v>
      </c>
      <c r="F991">
        <v>230.84299999999999</v>
      </c>
    </row>
    <row r="992" spans="5:6" x14ac:dyDescent="0.45">
      <c r="E992" s="1">
        <v>41948</v>
      </c>
      <c r="F992">
        <v>231.56299999999999</v>
      </c>
    </row>
    <row r="993" spans="5:6" x14ac:dyDescent="0.45">
      <c r="E993" s="1">
        <v>41949</v>
      </c>
      <c r="F993">
        <v>219.94300000000001</v>
      </c>
    </row>
    <row r="994" spans="5:6" x14ac:dyDescent="0.45">
      <c r="E994" s="1">
        <v>41950</v>
      </c>
      <c r="F994">
        <v>220.143</v>
      </c>
    </row>
    <row r="995" spans="5:6" x14ac:dyDescent="0.45">
      <c r="E995" s="1">
        <v>41953</v>
      </c>
      <c r="F995">
        <v>205.69399999999999</v>
      </c>
    </row>
    <row r="996" spans="5:6" x14ac:dyDescent="0.45">
      <c r="E996" s="1">
        <v>41954</v>
      </c>
      <c r="F996">
        <v>203.14400000000001</v>
      </c>
    </row>
    <row r="997" spans="5:6" x14ac:dyDescent="0.45">
      <c r="E997" s="1">
        <v>41955</v>
      </c>
      <c r="F997">
        <v>243.53399999999999</v>
      </c>
    </row>
    <row r="998" spans="5:6" x14ac:dyDescent="0.45">
      <c r="E998" s="1">
        <v>41956</v>
      </c>
      <c r="F998">
        <v>247.494</v>
      </c>
    </row>
    <row r="999" spans="5:6" x14ac:dyDescent="0.45">
      <c r="E999" s="1">
        <v>41957</v>
      </c>
      <c r="F999">
        <v>262.07299999999998</v>
      </c>
    </row>
    <row r="1000" spans="5:6" x14ac:dyDescent="0.45">
      <c r="E1000" s="1">
        <v>41960</v>
      </c>
      <c r="F1000">
        <v>274.673</v>
      </c>
    </row>
    <row r="1001" spans="5:6" x14ac:dyDescent="0.45">
      <c r="E1001" s="1">
        <v>41961</v>
      </c>
      <c r="F1001">
        <v>268.13400000000001</v>
      </c>
    </row>
    <row r="1002" spans="5:6" x14ac:dyDescent="0.45">
      <c r="E1002" s="1">
        <v>41962</v>
      </c>
      <c r="F1002">
        <v>285.88299999999998</v>
      </c>
    </row>
    <row r="1003" spans="5:6" x14ac:dyDescent="0.45">
      <c r="E1003" s="1">
        <v>41963</v>
      </c>
      <c r="F1003">
        <v>281.36399999999998</v>
      </c>
    </row>
    <row r="1004" spans="5:6" x14ac:dyDescent="0.45">
      <c r="E1004" s="1">
        <v>41964</v>
      </c>
      <c r="F1004">
        <v>273.45400000000001</v>
      </c>
    </row>
    <row r="1005" spans="5:6" x14ac:dyDescent="0.45">
      <c r="E1005" s="1">
        <v>41967</v>
      </c>
      <c r="F1005">
        <v>264.41399999999999</v>
      </c>
    </row>
    <row r="1006" spans="5:6" x14ac:dyDescent="0.45">
      <c r="E1006" s="1">
        <v>41968</v>
      </c>
      <c r="F1006">
        <v>259.89400000000001</v>
      </c>
    </row>
    <row r="1007" spans="5:6" x14ac:dyDescent="0.45">
      <c r="E1007" s="1">
        <v>41969</v>
      </c>
      <c r="F1007">
        <v>291.92399999999998</v>
      </c>
    </row>
    <row r="1008" spans="5:6" x14ac:dyDescent="0.45">
      <c r="E1008" s="1">
        <v>41971</v>
      </c>
      <c r="F1008">
        <v>303.75900000000001</v>
      </c>
    </row>
    <row r="1009" spans="5:6" x14ac:dyDescent="0.45">
      <c r="E1009" s="1">
        <v>41974</v>
      </c>
      <c r="F1009">
        <v>326.11399999999998</v>
      </c>
    </row>
    <row r="1010" spans="5:6" x14ac:dyDescent="0.45">
      <c r="E1010" s="1">
        <v>41975</v>
      </c>
      <c r="F1010">
        <v>304.86900000000003</v>
      </c>
    </row>
    <row r="1011" spans="5:6" x14ac:dyDescent="0.45">
      <c r="E1011" s="1">
        <v>41976</v>
      </c>
      <c r="F1011">
        <v>301.92399999999998</v>
      </c>
    </row>
    <row r="1012" spans="5:6" x14ac:dyDescent="0.45">
      <c r="E1012" s="1">
        <v>41977</v>
      </c>
      <c r="F1012">
        <v>297.76900000000001</v>
      </c>
    </row>
    <row r="1013" spans="5:6" x14ac:dyDescent="0.45">
      <c r="E1013" s="1">
        <v>41978</v>
      </c>
      <c r="F1013">
        <v>288.07499999999999</v>
      </c>
    </row>
    <row r="1014" spans="5:6" x14ac:dyDescent="0.45">
      <c r="E1014" s="1">
        <v>41981</v>
      </c>
      <c r="F1014">
        <v>306.07900000000001</v>
      </c>
    </row>
    <row r="1015" spans="5:6" x14ac:dyDescent="0.45">
      <c r="E1015" s="1">
        <v>41982</v>
      </c>
      <c r="F1015">
        <v>310.23399999999998</v>
      </c>
    </row>
    <row r="1016" spans="5:6" x14ac:dyDescent="0.45">
      <c r="E1016" s="1">
        <v>41983</v>
      </c>
      <c r="F1016">
        <v>379.21300000000002</v>
      </c>
    </row>
    <row r="1017" spans="5:6" x14ac:dyDescent="0.45">
      <c r="E1017" s="1">
        <v>41984</v>
      </c>
      <c r="F1017">
        <v>425.90699999999998</v>
      </c>
    </row>
    <row r="1018" spans="5:6" x14ac:dyDescent="0.45">
      <c r="E1018" s="1">
        <v>41985</v>
      </c>
      <c r="F1018">
        <v>469.77100000000002</v>
      </c>
    </row>
    <row r="1019" spans="5:6" x14ac:dyDescent="0.45">
      <c r="E1019" s="1">
        <v>41988</v>
      </c>
      <c r="F1019">
        <v>445.71699999999998</v>
      </c>
    </row>
    <row r="1020" spans="5:6" x14ac:dyDescent="0.45">
      <c r="E1020" s="1">
        <v>41989</v>
      </c>
      <c r="F1020">
        <v>438.59100000000001</v>
      </c>
    </row>
    <row r="1021" spans="5:6" x14ac:dyDescent="0.45">
      <c r="E1021" s="1">
        <v>41990</v>
      </c>
      <c r="F1021">
        <v>351.89299999999997</v>
      </c>
    </row>
    <row r="1022" spans="5:6" x14ac:dyDescent="0.45">
      <c r="E1022" s="1">
        <v>41991</v>
      </c>
      <c r="F1022">
        <v>328.94299999999998</v>
      </c>
    </row>
    <row r="1023" spans="5:6" x14ac:dyDescent="0.45">
      <c r="E1023" s="1">
        <v>41992</v>
      </c>
      <c r="F1023">
        <v>322.56799999999998</v>
      </c>
    </row>
    <row r="1024" spans="5:6" x14ac:dyDescent="0.45">
      <c r="E1024" s="1">
        <v>41995</v>
      </c>
      <c r="F1024">
        <v>294.51900000000001</v>
      </c>
    </row>
    <row r="1025" spans="5:6" x14ac:dyDescent="0.45">
      <c r="E1025" s="1">
        <v>41996</v>
      </c>
      <c r="F1025">
        <v>294.51900000000001</v>
      </c>
    </row>
    <row r="1026" spans="5:6" x14ac:dyDescent="0.45">
      <c r="E1026" s="1">
        <v>41997</v>
      </c>
      <c r="F1026">
        <v>265.63400000000001</v>
      </c>
    </row>
    <row r="1027" spans="5:6" x14ac:dyDescent="0.45">
      <c r="E1027" s="1">
        <v>41999</v>
      </c>
      <c r="F1027">
        <v>270.274</v>
      </c>
    </row>
    <row r="1028" spans="5:6" x14ac:dyDescent="0.45">
      <c r="E1028" s="1">
        <v>42002</v>
      </c>
      <c r="F1028">
        <v>266.79399999999998</v>
      </c>
    </row>
    <row r="1029" spans="5:6" x14ac:dyDescent="0.45">
      <c r="E1029" s="1">
        <v>42003</v>
      </c>
      <c r="F1029">
        <v>279.55399999999997</v>
      </c>
    </row>
    <row r="1030" spans="5:6" x14ac:dyDescent="0.45">
      <c r="E1030" s="1">
        <v>42004</v>
      </c>
      <c r="F1030">
        <v>320.15300000000002</v>
      </c>
    </row>
    <row r="1031" spans="5:6" x14ac:dyDescent="0.45">
      <c r="E1031" s="1">
        <v>42006</v>
      </c>
      <c r="F1031">
        <v>308.553</v>
      </c>
    </row>
    <row r="1032" spans="5:6" x14ac:dyDescent="0.45">
      <c r="E1032" s="1">
        <v>42009</v>
      </c>
      <c r="F1032">
        <v>353.79199999999997</v>
      </c>
    </row>
    <row r="1033" spans="5:6" x14ac:dyDescent="0.45">
      <c r="E1033" s="1">
        <v>42010</v>
      </c>
      <c r="F1033">
        <v>372.35199999999998</v>
      </c>
    </row>
    <row r="1034" spans="5:6" x14ac:dyDescent="0.45">
      <c r="E1034" s="1">
        <v>42011</v>
      </c>
      <c r="F1034">
        <v>346.83199999999999</v>
      </c>
    </row>
    <row r="1035" spans="5:6" x14ac:dyDescent="0.45">
      <c r="E1035" s="1">
        <v>42012</v>
      </c>
      <c r="F1035">
        <v>306.233</v>
      </c>
    </row>
    <row r="1036" spans="5:6" x14ac:dyDescent="0.45">
      <c r="E1036" s="1">
        <v>42013</v>
      </c>
      <c r="F1036">
        <v>325.95299999999997</v>
      </c>
    </row>
    <row r="1037" spans="5:6" x14ac:dyDescent="0.45">
      <c r="E1037" s="1">
        <v>42016</v>
      </c>
      <c r="F1037">
        <v>356.11200000000002</v>
      </c>
    </row>
    <row r="1038" spans="5:6" x14ac:dyDescent="0.45">
      <c r="E1038" s="1">
        <v>42017</v>
      </c>
      <c r="F1038">
        <v>378.15199999999999</v>
      </c>
    </row>
    <row r="1039" spans="5:6" x14ac:dyDescent="0.45">
      <c r="E1039" s="1">
        <v>42018</v>
      </c>
      <c r="F1039">
        <v>392.07100000000003</v>
      </c>
    </row>
    <row r="1040" spans="5:6" x14ac:dyDescent="0.45">
      <c r="E1040" s="1">
        <v>42019</v>
      </c>
      <c r="F1040">
        <v>415.27100000000002</v>
      </c>
    </row>
    <row r="1041" spans="5:6" x14ac:dyDescent="0.45">
      <c r="E1041" s="1">
        <v>42020</v>
      </c>
      <c r="F1041">
        <v>397.87099999999998</v>
      </c>
    </row>
    <row r="1042" spans="5:6" x14ac:dyDescent="0.45">
      <c r="E1042" s="1">
        <v>42024</v>
      </c>
      <c r="F1042">
        <v>390.911</v>
      </c>
    </row>
    <row r="1043" spans="5:6" x14ac:dyDescent="0.45">
      <c r="E1043" s="1">
        <v>42025</v>
      </c>
      <c r="F1043">
        <v>356.11200000000002</v>
      </c>
    </row>
    <row r="1044" spans="5:6" x14ac:dyDescent="0.45">
      <c r="E1044" s="1">
        <v>42026</v>
      </c>
      <c r="F1044">
        <v>313.19299999999998</v>
      </c>
    </row>
    <row r="1045" spans="5:6" x14ac:dyDescent="0.45">
      <c r="E1045" s="1">
        <v>42027</v>
      </c>
      <c r="F1045">
        <v>327.113</v>
      </c>
    </row>
    <row r="1046" spans="5:6" x14ac:dyDescent="0.45">
      <c r="E1046" s="1">
        <v>42030</v>
      </c>
      <c r="F1046">
        <v>300.43299999999999</v>
      </c>
    </row>
    <row r="1047" spans="5:6" x14ac:dyDescent="0.45">
      <c r="E1047" s="1">
        <v>42031</v>
      </c>
      <c r="F1047">
        <v>321.31299999999999</v>
      </c>
    </row>
    <row r="1048" spans="5:6" x14ac:dyDescent="0.45">
      <c r="E1048" s="1">
        <v>42032</v>
      </c>
      <c r="F1048">
        <v>371.19200000000001</v>
      </c>
    </row>
    <row r="1049" spans="5:6" x14ac:dyDescent="0.45">
      <c r="E1049" s="1">
        <v>42033</v>
      </c>
      <c r="F1049">
        <v>346.83199999999999</v>
      </c>
    </row>
    <row r="1050" spans="5:6" x14ac:dyDescent="0.45">
      <c r="E1050" s="1">
        <v>42034</v>
      </c>
      <c r="F1050">
        <v>410.63099999999997</v>
      </c>
    </row>
    <row r="1051" spans="5:6" x14ac:dyDescent="0.45">
      <c r="E1051" s="1">
        <v>42037</v>
      </c>
      <c r="F1051">
        <v>370.03199999999998</v>
      </c>
    </row>
    <row r="1052" spans="5:6" x14ac:dyDescent="0.45">
      <c r="E1052" s="1">
        <v>42038</v>
      </c>
      <c r="F1052">
        <v>337.55200000000002</v>
      </c>
    </row>
    <row r="1053" spans="5:6" x14ac:dyDescent="0.45">
      <c r="E1053" s="1">
        <v>42039</v>
      </c>
      <c r="F1053">
        <v>353.79199999999997</v>
      </c>
    </row>
    <row r="1054" spans="5:6" x14ac:dyDescent="0.45">
      <c r="E1054" s="1">
        <v>42040</v>
      </c>
      <c r="F1054">
        <v>331.75299999999999</v>
      </c>
    </row>
    <row r="1055" spans="5:6" x14ac:dyDescent="0.45">
      <c r="E1055" s="1">
        <v>42041</v>
      </c>
      <c r="F1055">
        <v>354.952</v>
      </c>
    </row>
    <row r="1056" spans="5:6" x14ac:dyDescent="0.45">
      <c r="E1056" s="1">
        <v>42044</v>
      </c>
      <c r="F1056">
        <v>359.59199999999998</v>
      </c>
    </row>
    <row r="1057" spans="5:6" x14ac:dyDescent="0.45">
      <c r="E1057" s="1">
        <v>42045</v>
      </c>
      <c r="F1057">
        <v>334.07299999999998</v>
      </c>
    </row>
    <row r="1058" spans="5:6" x14ac:dyDescent="0.45">
      <c r="E1058" s="1">
        <v>42046</v>
      </c>
      <c r="F1058">
        <v>347.73700000000002</v>
      </c>
    </row>
    <row r="1059" spans="5:6" x14ac:dyDescent="0.45">
      <c r="E1059" s="1">
        <v>42047</v>
      </c>
      <c r="F1059">
        <v>313.08300000000003</v>
      </c>
    </row>
    <row r="1060" spans="5:6" x14ac:dyDescent="0.45">
      <c r="E1060" s="1">
        <v>42048</v>
      </c>
      <c r="F1060">
        <v>307.108</v>
      </c>
    </row>
    <row r="1061" spans="5:6" x14ac:dyDescent="0.45">
      <c r="E1061" s="1">
        <v>42052</v>
      </c>
      <c r="F1061">
        <v>308.303</v>
      </c>
    </row>
    <row r="1062" spans="5:6" x14ac:dyDescent="0.45">
      <c r="E1062" s="1">
        <v>42053</v>
      </c>
      <c r="F1062">
        <v>302.32799999999997</v>
      </c>
    </row>
    <row r="1063" spans="5:6" x14ac:dyDescent="0.45">
      <c r="E1063" s="1">
        <v>42054</v>
      </c>
      <c r="F1063">
        <v>335.16399999999999</v>
      </c>
    </row>
    <row r="1064" spans="5:6" x14ac:dyDescent="0.45">
      <c r="E1064" s="1">
        <v>42055</v>
      </c>
      <c r="F1064">
        <v>315.774</v>
      </c>
    </row>
    <row r="1065" spans="5:6" x14ac:dyDescent="0.45">
      <c r="E1065" s="1">
        <v>42058</v>
      </c>
      <c r="F1065">
        <v>353.04399999999998</v>
      </c>
    </row>
    <row r="1066" spans="5:6" x14ac:dyDescent="0.45">
      <c r="E1066" s="1">
        <v>42059</v>
      </c>
      <c r="F1066">
        <v>326.95</v>
      </c>
    </row>
    <row r="1067" spans="5:6" x14ac:dyDescent="0.45">
      <c r="E1067" s="1">
        <v>42060</v>
      </c>
      <c r="F1067">
        <v>380.82900000000001</v>
      </c>
    </row>
    <row r="1068" spans="5:6" x14ac:dyDescent="0.45">
      <c r="E1068" s="1">
        <v>42061</v>
      </c>
      <c r="F1068">
        <v>385.83499999999998</v>
      </c>
    </row>
    <row r="1069" spans="5:6" x14ac:dyDescent="0.45">
      <c r="E1069" s="1">
        <v>42062</v>
      </c>
      <c r="F1069">
        <v>385.83499999999998</v>
      </c>
    </row>
    <row r="1070" spans="5:6" x14ac:dyDescent="0.45">
      <c r="E1070" s="1">
        <v>42065</v>
      </c>
      <c r="F1070">
        <v>369.14</v>
      </c>
    </row>
    <row r="1071" spans="5:6" x14ac:dyDescent="0.45">
      <c r="E1071" s="1">
        <v>42066</v>
      </c>
      <c r="F1071">
        <v>376.56</v>
      </c>
    </row>
    <row r="1072" spans="5:6" x14ac:dyDescent="0.45">
      <c r="E1072" s="1">
        <v>42067</v>
      </c>
      <c r="F1072">
        <v>443.2</v>
      </c>
    </row>
    <row r="1073" spans="5:6" x14ac:dyDescent="0.45">
      <c r="E1073" s="1">
        <v>42068</v>
      </c>
      <c r="F1073">
        <v>436.58499999999998</v>
      </c>
    </row>
    <row r="1074" spans="5:6" x14ac:dyDescent="0.45">
      <c r="E1074" s="1">
        <v>42069</v>
      </c>
      <c r="F1074">
        <v>463.04500000000002</v>
      </c>
    </row>
    <row r="1075" spans="5:6" x14ac:dyDescent="0.45">
      <c r="E1075" s="1">
        <v>42072</v>
      </c>
      <c r="F1075">
        <v>447.61</v>
      </c>
    </row>
    <row r="1076" spans="5:6" x14ac:dyDescent="0.45">
      <c r="E1076" s="1">
        <v>42073</v>
      </c>
      <c r="F1076">
        <v>471.86399999999998</v>
      </c>
    </row>
    <row r="1077" spans="5:6" x14ac:dyDescent="0.45">
      <c r="E1077" s="1">
        <v>42074</v>
      </c>
      <c r="F1077">
        <v>498.38400000000001</v>
      </c>
    </row>
    <row r="1078" spans="5:6" x14ac:dyDescent="0.45">
      <c r="E1078" s="1">
        <v>42075</v>
      </c>
      <c r="F1078">
        <v>451.24</v>
      </c>
    </row>
    <row r="1079" spans="5:6" x14ac:dyDescent="0.45">
      <c r="E1079" s="1">
        <v>42076</v>
      </c>
      <c r="F1079">
        <v>464.71</v>
      </c>
    </row>
    <row r="1080" spans="5:6" x14ac:dyDescent="0.45">
      <c r="E1080" s="1">
        <v>42079</v>
      </c>
      <c r="F1080">
        <v>451.24</v>
      </c>
    </row>
    <row r="1081" spans="5:6" x14ac:dyDescent="0.45">
      <c r="E1081" s="1">
        <v>42080</v>
      </c>
      <c r="F1081">
        <v>442.26</v>
      </c>
    </row>
    <row r="1082" spans="5:6" x14ac:dyDescent="0.45">
      <c r="E1082" s="1">
        <v>42081</v>
      </c>
      <c r="F1082">
        <v>465.73</v>
      </c>
    </row>
    <row r="1083" spans="5:6" x14ac:dyDescent="0.45">
      <c r="E1083" s="1">
        <v>42082</v>
      </c>
      <c r="F1083">
        <v>455.55</v>
      </c>
    </row>
    <row r="1084" spans="5:6" x14ac:dyDescent="0.45">
      <c r="E1084" s="1">
        <v>42083</v>
      </c>
      <c r="F1084">
        <v>440.28100000000001</v>
      </c>
    </row>
    <row r="1085" spans="5:6" x14ac:dyDescent="0.45">
      <c r="E1085" s="1">
        <v>42086</v>
      </c>
      <c r="F1085">
        <v>430.101</v>
      </c>
    </row>
    <row r="1086" spans="5:6" x14ac:dyDescent="0.45">
      <c r="E1086" s="1">
        <v>42087</v>
      </c>
      <c r="F1086">
        <v>419.92099999999999</v>
      </c>
    </row>
    <row r="1087" spans="5:6" x14ac:dyDescent="0.45">
      <c r="E1087" s="1">
        <v>42088</v>
      </c>
      <c r="F1087">
        <v>390.57299999999998</v>
      </c>
    </row>
    <row r="1088" spans="5:6" x14ac:dyDescent="0.45">
      <c r="E1088" s="1">
        <v>42089</v>
      </c>
      <c r="F1088">
        <v>384.02699999999999</v>
      </c>
    </row>
    <row r="1089" spans="5:6" x14ac:dyDescent="0.45">
      <c r="E1089" s="1">
        <v>42090</v>
      </c>
      <c r="F1089">
        <v>375.3</v>
      </c>
    </row>
    <row r="1090" spans="5:6" x14ac:dyDescent="0.45">
      <c r="E1090" s="1">
        <v>42093</v>
      </c>
      <c r="F1090">
        <v>353.48</v>
      </c>
    </row>
    <row r="1091" spans="5:6" x14ac:dyDescent="0.45">
      <c r="E1091" s="1">
        <v>42094</v>
      </c>
      <c r="F1091">
        <v>370.93599999999998</v>
      </c>
    </row>
    <row r="1092" spans="5:6" x14ac:dyDescent="0.45">
      <c r="E1092" s="1">
        <v>42095</v>
      </c>
      <c r="F1092">
        <v>370.93599999999998</v>
      </c>
    </row>
    <row r="1093" spans="5:6" x14ac:dyDescent="0.45">
      <c r="E1093" s="1">
        <v>42096</v>
      </c>
      <c r="F1093">
        <v>355.66199999999998</v>
      </c>
    </row>
    <row r="1094" spans="5:6" x14ac:dyDescent="0.45">
      <c r="E1094" s="1">
        <v>42100</v>
      </c>
      <c r="F1094">
        <v>342.57</v>
      </c>
    </row>
    <row r="1095" spans="5:6" x14ac:dyDescent="0.45">
      <c r="E1095" s="1">
        <v>42101</v>
      </c>
      <c r="F1095">
        <v>338.20600000000002</v>
      </c>
    </row>
    <row r="1096" spans="5:6" x14ac:dyDescent="0.45">
      <c r="E1096" s="1">
        <v>42102</v>
      </c>
      <c r="F1096">
        <v>342.29599999999999</v>
      </c>
    </row>
    <row r="1097" spans="5:6" x14ac:dyDescent="0.45">
      <c r="E1097" s="1">
        <v>42103</v>
      </c>
      <c r="F1097">
        <v>319.476</v>
      </c>
    </row>
    <row r="1098" spans="5:6" x14ac:dyDescent="0.45">
      <c r="E1098" s="1">
        <v>42104</v>
      </c>
      <c r="F1098">
        <v>290.952</v>
      </c>
    </row>
    <row r="1099" spans="5:6" x14ac:dyDescent="0.45">
      <c r="E1099" s="1">
        <v>42107</v>
      </c>
      <c r="F1099">
        <v>305.78500000000003</v>
      </c>
    </row>
    <row r="1100" spans="5:6" x14ac:dyDescent="0.45">
      <c r="E1100" s="1">
        <v>42108</v>
      </c>
      <c r="F1100">
        <v>298.93900000000002</v>
      </c>
    </row>
    <row r="1101" spans="5:6" x14ac:dyDescent="0.45">
      <c r="E1101" s="1">
        <v>42109</v>
      </c>
      <c r="F1101">
        <v>285.24700000000001</v>
      </c>
    </row>
    <row r="1102" spans="5:6" x14ac:dyDescent="0.45">
      <c r="E1102" s="1">
        <v>42110</v>
      </c>
      <c r="F1102">
        <v>273.83699999999999</v>
      </c>
    </row>
    <row r="1103" spans="5:6" x14ac:dyDescent="0.45">
      <c r="E1103" s="1">
        <v>42111</v>
      </c>
      <c r="F1103">
        <v>290.952</v>
      </c>
    </row>
    <row r="1104" spans="5:6" x14ac:dyDescent="0.45">
      <c r="E1104" s="1">
        <v>42114</v>
      </c>
      <c r="F1104">
        <v>271.55500000000001</v>
      </c>
    </row>
    <row r="1105" spans="5:6" x14ac:dyDescent="0.45">
      <c r="E1105" s="1">
        <v>42115</v>
      </c>
      <c r="F1105">
        <v>271.55500000000001</v>
      </c>
    </row>
    <row r="1106" spans="5:6" x14ac:dyDescent="0.45">
      <c r="E1106" s="1">
        <v>42116</v>
      </c>
      <c r="F1106">
        <v>271.63299999999998</v>
      </c>
    </row>
    <row r="1107" spans="5:6" x14ac:dyDescent="0.45">
      <c r="E1107" s="1">
        <v>42117</v>
      </c>
      <c r="F1107">
        <v>267.029</v>
      </c>
    </row>
    <row r="1108" spans="5:6" x14ac:dyDescent="0.45">
      <c r="E1108" s="1">
        <v>42118</v>
      </c>
      <c r="F1108">
        <v>260.12299999999999</v>
      </c>
    </row>
    <row r="1109" spans="5:6" x14ac:dyDescent="0.45">
      <c r="E1109" s="1">
        <v>42121</v>
      </c>
      <c r="F1109">
        <v>276.23700000000002</v>
      </c>
    </row>
    <row r="1110" spans="5:6" x14ac:dyDescent="0.45">
      <c r="E1110" s="1">
        <v>42122</v>
      </c>
      <c r="F1110">
        <v>257.82100000000003</v>
      </c>
    </row>
    <row r="1111" spans="5:6" x14ac:dyDescent="0.45">
      <c r="E1111" s="1">
        <v>42123</v>
      </c>
      <c r="F1111">
        <v>275.173</v>
      </c>
    </row>
    <row r="1112" spans="5:6" x14ac:dyDescent="0.45">
      <c r="E1112" s="1">
        <v>42124</v>
      </c>
      <c r="F1112">
        <v>284.50099999999998</v>
      </c>
    </row>
    <row r="1113" spans="5:6" x14ac:dyDescent="0.45">
      <c r="E1113" s="1">
        <v>42125</v>
      </c>
      <c r="F1113">
        <v>263.51299999999998</v>
      </c>
    </row>
    <row r="1114" spans="5:6" x14ac:dyDescent="0.45">
      <c r="E1114" s="1">
        <v>42128</v>
      </c>
      <c r="F1114">
        <v>263.51299999999998</v>
      </c>
    </row>
    <row r="1115" spans="5:6" x14ac:dyDescent="0.45">
      <c r="E1115" s="1">
        <v>42129</v>
      </c>
      <c r="F1115">
        <v>275.173</v>
      </c>
    </row>
    <row r="1116" spans="5:6" x14ac:dyDescent="0.45">
      <c r="E1116" s="1">
        <v>42130</v>
      </c>
      <c r="F1116">
        <v>300.363</v>
      </c>
    </row>
    <row r="1117" spans="5:6" x14ac:dyDescent="0.45">
      <c r="E1117" s="1">
        <v>42131</v>
      </c>
      <c r="F1117">
        <v>297.83699999999999</v>
      </c>
    </row>
    <row r="1118" spans="5:6" x14ac:dyDescent="0.45">
      <c r="E1118" s="1">
        <v>42132</v>
      </c>
      <c r="F1118">
        <v>270.53500000000003</v>
      </c>
    </row>
    <row r="1119" spans="5:6" x14ac:dyDescent="0.45">
      <c r="E1119" s="1">
        <v>42135</v>
      </c>
      <c r="F1119">
        <v>282.94499999999999</v>
      </c>
    </row>
    <row r="1120" spans="5:6" x14ac:dyDescent="0.45">
      <c r="E1120" s="1">
        <v>42136</v>
      </c>
      <c r="F1120">
        <v>280.46300000000002</v>
      </c>
    </row>
    <row r="1121" spans="5:6" x14ac:dyDescent="0.45">
      <c r="E1121" s="1">
        <v>42137</v>
      </c>
      <c r="F1121">
        <v>282.91699999999997</v>
      </c>
    </row>
    <row r="1122" spans="5:6" x14ac:dyDescent="0.45">
      <c r="E1122" s="1">
        <v>42138</v>
      </c>
      <c r="F1122">
        <v>270.05700000000002</v>
      </c>
    </row>
    <row r="1123" spans="5:6" x14ac:dyDescent="0.45">
      <c r="E1123" s="1">
        <v>42139</v>
      </c>
      <c r="F1123">
        <v>267.48500000000001</v>
      </c>
    </row>
    <row r="1124" spans="5:6" x14ac:dyDescent="0.45">
      <c r="E1124" s="1">
        <v>42142</v>
      </c>
      <c r="F1124">
        <v>249.80500000000001</v>
      </c>
    </row>
    <row r="1125" spans="5:6" x14ac:dyDescent="0.45">
      <c r="E1125" s="1">
        <v>42143</v>
      </c>
      <c r="F1125">
        <v>239.916</v>
      </c>
    </row>
    <row r="1126" spans="5:6" x14ac:dyDescent="0.45">
      <c r="E1126" s="1">
        <v>42144</v>
      </c>
      <c r="F1126">
        <v>248.959</v>
      </c>
    </row>
    <row r="1127" spans="5:6" x14ac:dyDescent="0.45">
      <c r="E1127" s="1">
        <v>42145</v>
      </c>
      <c r="F1127">
        <v>235.57400000000001</v>
      </c>
    </row>
    <row r="1128" spans="5:6" x14ac:dyDescent="0.45">
      <c r="E1128" s="1">
        <v>42146</v>
      </c>
      <c r="F1128">
        <v>235.20599999999999</v>
      </c>
    </row>
    <row r="1129" spans="5:6" x14ac:dyDescent="0.45">
      <c r="E1129" s="1">
        <v>42150</v>
      </c>
      <c r="F1129">
        <v>251.1</v>
      </c>
    </row>
    <row r="1130" spans="5:6" x14ac:dyDescent="0.45">
      <c r="E1130" s="1">
        <v>42151</v>
      </c>
      <c r="F1130">
        <v>232.89699999999999</v>
      </c>
    </row>
    <row r="1131" spans="5:6" x14ac:dyDescent="0.45">
      <c r="E1131" s="1">
        <v>42152</v>
      </c>
      <c r="F1131">
        <v>242.70099999999999</v>
      </c>
    </row>
    <row r="1132" spans="5:6" x14ac:dyDescent="0.45">
      <c r="E1132" s="1">
        <v>42153</v>
      </c>
      <c r="F1132">
        <v>242.97300000000001</v>
      </c>
    </row>
    <row r="1133" spans="5:6" x14ac:dyDescent="0.45">
      <c r="E1133" s="1">
        <v>42156</v>
      </c>
      <c r="F1133">
        <v>239.97399999999999</v>
      </c>
    </row>
    <row r="1134" spans="5:6" x14ac:dyDescent="0.45">
      <c r="E1134" s="1">
        <v>42157</v>
      </c>
      <c r="F1134">
        <v>245.97300000000001</v>
      </c>
    </row>
    <row r="1135" spans="5:6" x14ac:dyDescent="0.45">
      <c r="E1135" s="1">
        <v>42158</v>
      </c>
      <c r="F1135">
        <v>239.97399999999999</v>
      </c>
    </row>
    <row r="1136" spans="5:6" x14ac:dyDescent="0.45">
      <c r="E1136" s="1">
        <v>42159</v>
      </c>
      <c r="F1136">
        <v>256.14800000000002</v>
      </c>
    </row>
    <row r="1137" spans="5:6" x14ac:dyDescent="0.45">
      <c r="E1137" s="1">
        <v>42160</v>
      </c>
      <c r="F1137">
        <v>247.06399999999999</v>
      </c>
    </row>
    <row r="1138" spans="5:6" x14ac:dyDescent="0.45">
      <c r="E1138" s="1">
        <v>42163</v>
      </c>
      <c r="F1138">
        <v>253.60900000000001</v>
      </c>
    </row>
    <row r="1139" spans="5:6" x14ac:dyDescent="0.45">
      <c r="E1139" s="1">
        <v>42164</v>
      </c>
      <c r="F1139">
        <v>249.21100000000001</v>
      </c>
    </row>
    <row r="1140" spans="5:6" x14ac:dyDescent="0.45">
      <c r="E1140" s="1">
        <v>42165</v>
      </c>
      <c r="F1140">
        <v>229.47499999999999</v>
      </c>
    </row>
    <row r="1141" spans="5:6" x14ac:dyDescent="0.45">
      <c r="E1141" s="1">
        <v>42166</v>
      </c>
      <c r="F1141">
        <v>220.8</v>
      </c>
    </row>
    <row r="1142" spans="5:6" x14ac:dyDescent="0.45">
      <c r="E1142" s="1">
        <v>42167</v>
      </c>
      <c r="F1142">
        <v>225.35</v>
      </c>
    </row>
    <row r="1143" spans="5:6" x14ac:dyDescent="0.45">
      <c r="E1143" s="1">
        <v>42170</v>
      </c>
      <c r="F1143">
        <v>242.39400000000001</v>
      </c>
    </row>
    <row r="1144" spans="5:6" x14ac:dyDescent="0.45">
      <c r="E1144" s="1">
        <v>42171</v>
      </c>
      <c r="F1144">
        <v>233.61600000000001</v>
      </c>
    </row>
    <row r="1145" spans="5:6" x14ac:dyDescent="0.45">
      <c r="E1145" s="1">
        <v>42172</v>
      </c>
      <c r="F1145">
        <v>231.79300000000001</v>
      </c>
    </row>
    <row r="1146" spans="5:6" x14ac:dyDescent="0.45">
      <c r="E1146" s="1">
        <v>42173</v>
      </c>
      <c r="F1146">
        <v>218.15799999999999</v>
      </c>
    </row>
    <row r="1147" spans="5:6" x14ac:dyDescent="0.45">
      <c r="E1147" s="1">
        <v>42174</v>
      </c>
      <c r="F1147">
        <v>222.24799999999999</v>
      </c>
    </row>
    <row r="1148" spans="5:6" x14ac:dyDescent="0.45">
      <c r="E1148" s="1">
        <v>42177</v>
      </c>
      <c r="F1148">
        <v>204.55699999999999</v>
      </c>
    </row>
    <row r="1149" spans="5:6" x14ac:dyDescent="0.45">
      <c r="E1149" s="1">
        <v>42178</v>
      </c>
      <c r="F1149">
        <v>190.88800000000001</v>
      </c>
    </row>
    <row r="1150" spans="5:6" x14ac:dyDescent="0.45">
      <c r="E1150" s="1">
        <v>42179</v>
      </c>
      <c r="F1150">
        <v>197.43299999999999</v>
      </c>
    </row>
    <row r="1151" spans="5:6" x14ac:dyDescent="0.45">
      <c r="E1151" s="1">
        <v>42180</v>
      </c>
      <c r="F1151">
        <v>200.97800000000001</v>
      </c>
    </row>
    <row r="1152" spans="5:6" x14ac:dyDescent="0.45">
      <c r="E1152" s="1">
        <v>42181</v>
      </c>
      <c r="F1152">
        <v>194.94200000000001</v>
      </c>
    </row>
    <row r="1153" spans="5:6" x14ac:dyDescent="0.45">
      <c r="E1153" s="1">
        <v>42184</v>
      </c>
      <c r="F1153">
        <v>260.815</v>
      </c>
    </row>
    <row r="1154" spans="5:6" x14ac:dyDescent="0.45">
      <c r="E1154" s="1">
        <v>42185</v>
      </c>
      <c r="F1154">
        <v>257.06599999999997</v>
      </c>
    </row>
    <row r="1155" spans="5:6" x14ac:dyDescent="0.45">
      <c r="E1155" s="1">
        <v>42186</v>
      </c>
      <c r="F1155">
        <v>238.56700000000001</v>
      </c>
    </row>
    <row r="1156" spans="5:6" x14ac:dyDescent="0.45">
      <c r="E1156" s="1">
        <v>42187</v>
      </c>
      <c r="F1156">
        <v>267.63299999999998</v>
      </c>
    </row>
    <row r="1157" spans="5:6" x14ac:dyDescent="0.45">
      <c r="E1157" s="1">
        <v>42191</v>
      </c>
      <c r="F1157">
        <v>281.44600000000003</v>
      </c>
    </row>
    <row r="1158" spans="5:6" x14ac:dyDescent="0.45">
      <c r="E1158" s="1">
        <v>42192</v>
      </c>
      <c r="F1158">
        <v>252.95599999999999</v>
      </c>
    </row>
    <row r="1159" spans="5:6" x14ac:dyDescent="0.45">
      <c r="E1159" s="1">
        <v>42193</v>
      </c>
      <c r="F1159">
        <v>302.45400000000001</v>
      </c>
    </row>
    <row r="1160" spans="5:6" x14ac:dyDescent="0.45">
      <c r="E1160" s="1">
        <v>42194</v>
      </c>
      <c r="F1160">
        <v>297.5</v>
      </c>
    </row>
    <row r="1161" spans="5:6" x14ac:dyDescent="0.45">
      <c r="E1161" s="1">
        <v>42195</v>
      </c>
      <c r="F1161">
        <v>241.267</v>
      </c>
    </row>
    <row r="1162" spans="5:6" x14ac:dyDescent="0.45">
      <c r="E1162" s="1">
        <v>42198</v>
      </c>
      <c r="F1162">
        <v>194.40600000000001</v>
      </c>
    </row>
    <row r="1163" spans="5:6" x14ac:dyDescent="0.45">
      <c r="E1163" s="1">
        <v>42199</v>
      </c>
      <c r="F1163">
        <v>190.92500000000001</v>
      </c>
    </row>
    <row r="1164" spans="5:6" x14ac:dyDescent="0.45">
      <c r="E1164" s="1">
        <v>42200</v>
      </c>
      <c r="F1164">
        <v>189.58600000000001</v>
      </c>
    </row>
    <row r="1165" spans="5:6" x14ac:dyDescent="0.45">
      <c r="E1165" s="1">
        <v>42201</v>
      </c>
      <c r="F1165">
        <v>165.48599999999999</v>
      </c>
    </row>
    <row r="1166" spans="5:6" x14ac:dyDescent="0.45">
      <c r="E1166" s="1">
        <v>42202</v>
      </c>
      <c r="F1166">
        <v>171.08</v>
      </c>
    </row>
    <row r="1167" spans="5:6" x14ac:dyDescent="0.45">
      <c r="E1167" s="1">
        <v>42205</v>
      </c>
      <c r="F1167">
        <v>169.666</v>
      </c>
    </row>
    <row r="1168" spans="5:6" x14ac:dyDescent="0.45">
      <c r="E1168" s="1">
        <v>42206</v>
      </c>
      <c r="F1168">
        <v>172.446</v>
      </c>
    </row>
    <row r="1169" spans="5:6" x14ac:dyDescent="0.45">
      <c r="E1169" s="1">
        <v>42207</v>
      </c>
      <c r="F1169">
        <v>182.34899999999999</v>
      </c>
    </row>
    <row r="1170" spans="5:6" x14ac:dyDescent="0.45">
      <c r="E1170" s="1">
        <v>42208</v>
      </c>
      <c r="F1170">
        <v>186.72800000000001</v>
      </c>
    </row>
    <row r="1171" spans="5:6" x14ac:dyDescent="0.45">
      <c r="E1171" s="1">
        <v>42209</v>
      </c>
      <c r="F1171">
        <v>211.64599999999999</v>
      </c>
    </row>
    <row r="1172" spans="5:6" x14ac:dyDescent="0.45">
      <c r="E1172" s="1">
        <v>42212</v>
      </c>
      <c r="F1172">
        <v>233.94300000000001</v>
      </c>
    </row>
    <row r="1173" spans="5:6" x14ac:dyDescent="0.45">
      <c r="E1173" s="1">
        <v>42213</v>
      </c>
      <c r="F1173">
        <v>199.999</v>
      </c>
    </row>
    <row r="1174" spans="5:6" x14ac:dyDescent="0.45">
      <c r="E1174" s="1">
        <v>42214</v>
      </c>
      <c r="F1174">
        <v>178.54400000000001</v>
      </c>
    </row>
    <row r="1175" spans="5:6" x14ac:dyDescent="0.45">
      <c r="E1175" s="1">
        <v>42215</v>
      </c>
      <c r="F1175">
        <v>175.477</v>
      </c>
    </row>
    <row r="1176" spans="5:6" x14ac:dyDescent="0.45">
      <c r="E1176" s="1">
        <v>42216</v>
      </c>
      <c r="F1176">
        <v>174.863</v>
      </c>
    </row>
    <row r="1177" spans="5:6" x14ac:dyDescent="0.45">
      <c r="E1177" s="1">
        <v>42219</v>
      </c>
      <c r="F1177">
        <v>169.95500000000001</v>
      </c>
    </row>
    <row r="1178" spans="5:6" x14ac:dyDescent="0.45">
      <c r="E1178" s="1">
        <v>42220</v>
      </c>
      <c r="F1178">
        <v>181.035</v>
      </c>
    </row>
    <row r="1179" spans="5:6" x14ac:dyDescent="0.45">
      <c r="E1179" s="1">
        <v>42221</v>
      </c>
      <c r="F1179">
        <v>179.07400000000001</v>
      </c>
    </row>
    <row r="1180" spans="5:6" x14ac:dyDescent="0.45">
      <c r="E1180" s="1">
        <v>42222</v>
      </c>
      <c r="F1180">
        <v>192.47200000000001</v>
      </c>
    </row>
    <row r="1181" spans="5:6" x14ac:dyDescent="0.45">
      <c r="E1181" s="1">
        <v>42223</v>
      </c>
      <c r="F1181">
        <v>187.89699999999999</v>
      </c>
    </row>
    <row r="1182" spans="5:6" x14ac:dyDescent="0.45">
      <c r="E1182" s="1">
        <v>42226</v>
      </c>
      <c r="F1182">
        <v>179.50200000000001</v>
      </c>
    </row>
    <row r="1183" spans="5:6" x14ac:dyDescent="0.45">
      <c r="E1183" s="1">
        <v>42227</v>
      </c>
      <c r="F1183">
        <v>194.994</v>
      </c>
    </row>
    <row r="1184" spans="5:6" x14ac:dyDescent="0.45">
      <c r="E1184" s="1">
        <v>42228</v>
      </c>
      <c r="F1184">
        <v>202.059</v>
      </c>
    </row>
    <row r="1185" spans="5:6" x14ac:dyDescent="0.45">
      <c r="E1185" s="1">
        <v>42229</v>
      </c>
      <c r="F1185">
        <v>191.18199999999999</v>
      </c>
    </row>
    <row r="1186" spans="5:6" x14ac:dyDescent="0.45">
      <c r="E1186" s="1">
        <v>42230</v>
      </c>
      <c r="F1186">
        <v>204.2</v>
      </c>
    </row>
    <row r="1187" spans="5:6" x14ac:dyDescent="0.45">
      <c r="E1187" s="1">
        <v>42233</v>
      </c>
      <c r="F1187">
        <v>198.428</v>
      </c>
    </row>
    <row r="1188" spans="5:6" x14ac:dyDescent="0.45">
      <c r="E1188" s="1">
        <v>42234</v>
      </c>
      <c r="F1188">
        <v>200.65799999999999</v>
      </c>
    </row>
    <row r="1189" spans="5:6" x14ac:dyDescent="0.45">
      <c r="E1189" s="1">
        <v>42235</v>
      </c>
      <c r="F1189">
        <v>208.48599999999999</v>
      </c>
    </row>
    <row r="1190" spans="5:6" x14ac:dyDescent="0.45">
      <c r="E1190" s="1">
        <v>42236</v>
      </c>
      <c r="F1190">
        <v>243.708</v>
      </c>
    </row>
    <row r="1191" spans="5:6" x14ac:dyDescent="0.45">
      <c r="E1191" s="1">
        <v>42237</v>
      </c>
      <c r="F1191">
        <v>314.327</v>
      </c>
    </row>
    <row r="1192" spans="5:6" x14ac:dyDescent="0.45">
      <c r="E1192" s="1">
        <v>42240</v>
      </c>
      <c r="F1192">
        <v>380.28800000000001</v>
      </c>
    </row>
    <row r="1193" spans="5:6" x14ac:dyDescent="0.45">
      <c r="E1193" s="1">
        <v>42241</v>
      </c>
      <c r="F1193">
        <v>413.13799999999998</v>
      </c>
    </row>
    <row r="1194" spans="5:6" x14ac:dyDescent="0.45">
      <c r="E1194" s="1">
        <v>42242</v>
      </c>
      <c r="F1194">
        <v>337.63600000000002</v>
      </c>
    </row>
    <row r="1195" spans="5:6" x14ac:dyDescent="0.45">
      <c r="E1195" s="1">
        <v>42243</v>
      </c>
      <c r="F1195">
        <v>351.21</v>
      </c>
    </row>
    <row r="1196" spans="5:6" x14ac:dyDescent="0.45">
      <c r="E1196" s="1">
        <v>42244</v>
      </c>
      <c r="F1196">
        <v>372.29300000000001</v>
      </c>
    </row>
    <row r="1197" spans="5:6" x14ac:dyDescent="0.45">
      <c r="E1197" s="1">
        <v>42247</v>
      </c>
      <c r="F1197">
        <v>388.38499999999999</v>
      </c>
    </row>
    <row r="1198" spans="5:6" x14ac:dyDescent="0.45">
      <c r="E1198" s="1">
        <v>42248</v>
      </c>
      <c r="F1198">
        <v>495.952</v>
      </c>
    </row>
    <row r="1199" spans="5:6" x14ac:dyDescent="0.45">
      <c r="E1199" s="1">
        <v>42249</v>
      </c>
      <c r="F1199">
        <v>347.78199999999998</v>
      </c>
    </row>
    <row r="1200" spans="5:6" x14ac:dyDescent="0.45">
      <c r="E1200" s="1">
        <v>42250</v>
      </c>
      <c r="F1200">
        <v>344.55099999999999</v>
      </c>
    </row>
    <row r="1201" spans="5:6" x14ac:dyDescent="0.45">
      <c r="E1201" s="1">
        <v>42251</v>
      </c>
      <c r="F1201">
        <v>391.86</v>
      </c>
    </row>
    <row r="1202" spans="5:6" x14ac:dyDescent="0.45">
      <c r="E1202" s="1">
        <v>42255</v>
      </c>
      <c r="F1202">
        <v>323.78100000000001</v>
      </c>
    </row>
    <row r="1203" spans="5:6" x14ac:dyDescent="0.45">
      <c r="E1203" s="1">
        <v>42256</v>
      </c>
      <c r="F1203">
        <v>338.55</v>
      </c>
    </row>
    <row r="1204" spans="5:6" x14ac:dyDescent="0.45">
      <c r="E1204" s="1">
        <v>42257</v>
      </c>
      <c r="F1204">
        <v>320.78100000000001</v>
      </c>
    </row>
    <row r="1205" spans="5:6" x14ac:dyDescent="0.45">
      <c r="E1205" s="1">
        <v>42258</v>
      </c>
      <c r="F1205">
        <v>306.01100000000002</v>
      </c>
    </row>
    <row r="1206" spans="5:6" x14ac:dyDescent="0.45">
      <c r="E1206" s="1">
        <v>42261</v>
      </c>
      <c r="F1206">
        <v>306.70299999999997</v>
      </c>
    </row>
    <row r="1207" spans="5:6" x14ac:dyDescent="0.45">
      <c r="E1207" s="1">
        <v>42262</v>
      </c>
      <c r="F1207">
        <v>238.547</v>
      </c>
    </row>
    <row r="1208" spans="5:6" x14ac:dyDescent="0.45">
      <c r="E1208" s="1">
        <v>42263</v>
      </c>
      <c r="F1208">
        <v>209.90299999999999</v>
      </c>
    </row>
    <row r="1209" spans="5:6" x14ac:dyDescent="0.45">
      <c r="E1209" s="1">
        <v>42264</v>
      </c>
      <c r="F1209">
        <v>207.66499999999999</v>
      </c>
    </row>
    <row r="1210" spans="5:6" x14ac:dyDescent="0.45">
      <c r="E1210" s="1">
        <v>42265</v>
      </c>
      <c r="F1210">
        <v>258.91000000000003</v>
      </c>
    </row>
    <row r="1211" spans="5:6" x14ac:dyDescent="0.45">
      <c r="E1211" s="1">
        <v>42268</v>
      </c>
      <c r="F1211">
        <v>225.29599999999999</v>
      </c>
    </row>
    <row r="1212" spans="5:6" x14ac:dyDescent="0.45">
      <c r="E1212" s="1">
        <v>42269</v>
      </c>
      <c r="F1212">
        <v>248.61699999999999</v>
      </c>
    </row>
    <row r="1213" spans="5:6" x14ac:dyDescent="0.45">
      <c r="E1213" s="1">
        <v>42270</v>
      </c>
      <c r="F1213">
        <v>257.673</v>
      </c>
    </row>
    <row r="1214" spans="5:6" x14ac:dyDescent="0.45">
      <c r="E1214" s="1">
        <v>42271</v>
      </c>
      <c r="F1214">
        <v>272.54300000000001</v>
      </c>
    </row>
    <row r="1215" spans="5:6" x14ac:dyDescent="0.45">
      <c r="E1215" s="1">
        <v>42272</v>
      </c>
      <c r="F1215">
        <v>286.43799999999999</v>
      </c>
    </row>
    <row r="1216" spans="5:6" x14ac:dyDescent="0.45">
      <c r="E1216" s="1">
        <v>42275</v>
      </c>
      <c r="F1216">
        <v>325.68700000000001</v>
      </c>
    </row>
    <row r="1217" spans="5:6" x14ac:dyDescent="0.45">
      <c r="E1217" s="1">
        <v>42276</v>
      </c>
      <c r="F1217">
        <v>304.00700000000001</v>
      </c>
    </row>
    <row r="1218" spans="5:6" x14ac:dyDescent="0.45">
      <c r="E1218" s="1">
        <v>42277</v>
      </c>
      <c r="F1218">
        <v>275.30099999999999</v>
      </c>
    </row>
    <row r="1219" spans="5:6" x14ac:dyDescent="0.45">
      <c r="E1219" s="1">
        <v>42278</v>
      </c>
      <c r="F1219">
        <v>270.10300000000001</v>
      </c>
    </row>
    <row r="1220" spans="5:6" x14ac:dyDescent="0.45">
      <c r="E1220" s="1">
        <v>42279</v>
      </c>
      <c r="F1220">
        <v>247.661</v>
      </c>
    </row>
    <row r="1221" spans="5:6" x14ac:dyDescent="0.45">
      <c r="E1221" s="1">
        <v>42282</v>
      </c>
      <c r="F1221">
        <v>211.43</v>
      </c>
    </row>
    <row r="1222" spans="5:6" x14ac:dyDescent="0.45">
      <c r="E1222" s="1">
        <v>42283</v>
      </c>
      <c r="F1222">
        <v>215.667</v>
      </c>
    </row>
    <row r="1223" spans="5:6" x14ac:dyDescent="0.45">
      <c r="E1223" s="1">
        <v>42284</v>
      </c>
      <c r="F1223">
        <v>224.071</v>
      </c>
    </row>
    <row r="1224" spans="5:6" x14ac:dyDescent="0.45">
      <c r="E1224" s="1">
        <v>42285</v>
      </c>
      <c r="F1224">
        <v>228.251</v>
      </c>
    </row>
    <row r="1225" spans="5:6" x14ac:dyDescent="0.45">
      <c r="E1225" s="1">
        <v>42286</v>
      </c>
      <c r="F1225">
        <v>228.797</v>
      </c>
    </row>
    <row r="1226" spans="5:6" x14ac:dyDescent="0.45">
      <c r="E1226" s="1">
        <v>42289</v>
      </c>
      <c r="F1226">
        <v>202.85900000000001</v>
      </c>
    </row>
    <row r="1227" spans="5:6" x14ac:dyDescent="0.45">
      <c r="E1227" s="1">
        <v>42290</v>
      </c>
      <c r="F1227">
        <v>244.24</v>
      </c>
    </row>
    <row r="1228" spans="5:6" x14ac:dyDescent="0.45">
      <c r="E1228" s="1">
        <v>42291</v>
      </c>
      <c r="F1228">
        <v>257.28899999999999</v>
      </c>
    </row>
    <row r="1229" spans="5:6" x14ac:dyDescent="0.45">
      <c r="E1229" s="1">
        <v>42292</v>
      </c>
      <c r="F1229">
        <v>248.31200000000001</v>
      </c>
    </row>
    <row r="1230" spans="5:6" x14ac:dyDescent="0.45">
      <c r="E1230" s="1">
        <v>42293</v>
      </c>
      <c r="F1230">
        <v>242.49700000000001</v>
      </c>
    </row>
    <row r="1231" spans="5:6" x14ac:dyDescent="0.45">
      <c r="E1231" s="1">
        <v>42296</v>
      </c>
      <c r="F1231">
        <v>210.34700000000001</v>
      </c>
    </row>
    <row r="1232" spans="5:6" x14ac:dyDescent="0.45">
      <c r="E1232" s="1">
        <v>42297</v>
      </c>
      <c r="F1232">
        <v>228.81800000000001</v>
      </c>
    </row>
    <row r="1233" spans="5:6" x14ac:dyDescent="0.45">
      <c r="E1233" s="1">
        <v>42298</v>
      </c>
      <c r="F1233">
        <v>278.24599999999998</v>
      </c>
    </row>
    <row r="1234" spans="5:6" x14ac:dyDescent="0.45">
      <c r="E1234" s="1">
        <v>42299</v>
      </c>
      <c r="F1234">
        <v>246.041</v>
      </c>
    </row>
    <row r="1235" spans="5:6" x14ac:dyDescent="0.45">
      <c r="E1235" s="1">
        <v>42300</v>
      </c>
      <c r="F1235">
        <v>248.453</v>
      </c>
    </row>
    <row r="1236" spans="5:6" x14ac:dyDescent="0.45">
      <c r="E1236" s="1">
        <v>42303</v>
      </c>
      <c r="F1236">
        <v>288.202</v>
      </c>
    </row>
    <row r="1237" spans="5:6" x14ac:dyDescent="0.45">
      <c r="E1237" s="1">
        <v>42304</v>
      </c>
      <c r="F1237">
        <v>277.15100000000001</v>
      </c>
    </row>
    <row r="1238" spans="5:6" x14ac:dyDescent="0.45">
      <c r="E1238" s="1">
        <v>42305</v>
      </c>
      <c r="F1238">
        <v>261.68</v>
      </c>
    </row>
    <row r="1239" spans="5:6" x14ac:dyDescent="0.45">
      <c r="E1239" s="1">
        <v>42306</v>
      </c>
      <c r="F1239">
        <v>268.75299999999999</v>
      </c>
    </row>
    <row r="1240" spans="5:6" x14ac:dyDescent="0.45">
      <c r="E1240" s="1">
        <v>42307</v>
      </c>
      <c r="F1240">
        <v>275.38299999999998</v>
      </c>
    </row>
    <row r="1241" spans="5:6" x14ac:dyDescent="0.45">
      <c r="E1241" s="1">
        <v>42310</v>
      </c>
      <c r="F1241">
        <v>249.745</v>
      </c>
    </row>
    <row r="1242" spans="5:6" x14ac:dyDescent="0.45">
      <c r="E1242" s="1">
        <v>42311</v>
      </c>
      <c r="F1242">
        <v>274.61200000000002</v>
      </c>
    </row>
    <row r="1243" spans="5:6" x14ac:dyDescent="0.45">
      <c r="E1243" s="1">
        <v>42312</v>
      </c>
      <c r="F1243">
        <v>315.37099999999998</v>
      </c>
    </row>
    <row r="1244" spans="5:6" x14ac:dyDescent="0.45">
      <c r="E1244" s="1">
        <v>42313</v>
      </c>
      <c r="F1244">
        <v>302.18799999999999</v>
      </c>
    </row>
    <row r="1245" spans="5:6" x14ac:dyDescent="0.45">
      <c r="E1245" s="1">
        <v>42314</v>
      </c>
      <c r="F1245">
        <v>290.02</v>
      </c>
    </row>
    <row r="1246" spans="5:6" x14ac:dyDescent="0.45">
      <c r="E1246" s="1">
        <v>42317</v>
      </c>
      <c r="F1246">
        <v>318.41300000000001</v>
      </c>
    </row>
    <row r="1247" spans="5:6" x14ac:dyDescent="0.45">
      <c r="E1247" s="1">
        <v>42318</v>
      </c>
      <c r="F1247">
        <v>301.17399999999998</v>
      </c>
    </row>
    <row r="1248" spans="5:6" x14ac:dyDescent="0.45">
      <c r="E1248" s="1">
        <v>42319</v>
      </c>
      <c r="F1248">
        <v>316.53800000000001</v>
      </c>
    </row>
    <row r="1249" spans="5:6" x14ac:dyDescent="0.45">
      <c r="E1249" s="1">
        <v>42320</v>
      </c>
      <c r="F1249">
        <v>372.971</v>
      </c>
    </row>
    <row r="1250" spans="5:6" x14ac:dyDescent="0.45">
      <c r="E1250" s="1">
        <v>42321</v>
      </c>
      <c r="F1250">
        <v>422.22199999999998</v>
      </c>
    </row>
    <row r="1251" spans="5:6" x14ac:dyDescent="0.45">
      <c r="E1251" s="1">
        <v>42324</v>
      </c>
      <c r="F1251">
        <v>339.62400000000002</v>
      </c>
    </row>
    <row r="1252" spans="5:6" x14ac:dyDescent="0.45">
      <c r="E1252" s="1">
        <v>42325</v>
      </c>
      <c r="F1252">
        <v>372.971</v>
      </c>
    </row>
    <row r="1253" spans="5:6" x14ac:dyDescent="0.45">
      <c r="E1253" s="1">
        <v>42326</v>
      </c>
      <c r="F1253">
        <v>328.33800000000002</v>
      </c>
    </row>
    <row r="1254" spans="5:6" x14ac:dyDescent="0.45">
      <c r="E1254" s="1">
        <v>42327</v>
      </c>
      <c r="F1254">
        <v>349.37200000000001</v>
      </c>
    </row>
    <row r="1255" spans="5:6" x14ac:dyDescent="0.45">
      <c r="E1255" s="1">
        <v>42328</v>
      </c>
      <c r="F1255">
        <v>326.28500000000003</v>
      </c>
    </row>
    <row r="1256" spans="5:6" x14ac:dyDescent="0.45">
      <c r="E1256" s="1">
        <v>42331</v>
      </c>
      <c r="F1256">
        <v>308.84300000000002</v>
      </c>
    </row>
    <row r="1257" spans="5:6" x14ac:dyDescent="0.45">
      <c r="E1257" s="1">
        <v>42332</v>
      </c>
      <c r="F1257">
        <v>312.947</v>
      </c>
    </row>
    <row r="1258" spans="5:6" x14ac:dyDescent="0.45">
      <c r="E1258" s="1">
        <v>42333</v>
      </c>
      <c r="F1258">
        <v>303.71199999999999</v>
      </c>
    </row>
    <row r="1259" spans="5:6" x14ac:dyDescent="0.45">
      <c r="E1259" s="1">
        <v>42335</v>
      </c>
      <c r="F1259">
        <v>310.38200000000001</v>
      </c>
    </row>
    <row r="1260" spans="5:6" x14ac:dyDescent="0.45">
      <c r="E1260" s="1">
        <v>42338</v>
      </c>
      <c r="F1260">
        <v>305.76400000000001</v>
      </c>
    </row>
    <row r="1261" spans="5:6" x14ac:dyDescent="0.45">
      <c r="E1261" s="1">
        <v>42339</v>
      </c>
      <c r="F1261">
        <v>283.19099999999997</v>
      </c>
    </row>
    <row r="1262" spans="5:6" x14ac:dyDescent="0.45">
      <c r="E1262" s="1">
        <v>42340</v>
      </c>
      <c r="F1262">
        <v>309.536</v>
      </c>
    </row>
    <row r="1263" spans="5:6" x14ac:dyDescent="0.45">
      <c r="E1263" s="1">
        <v>42341</v>
      </c>
      <c r="F1263">
        <v>350.52699999999999</v>
      </c>
    </row>
    <row r="1264" spans="5:6" x14ac:dyDescent="0.45">
      <c r="E1264" s="1">
        <v>42342</v>
      </c>
      <c r="F1264">
        <v>291.142</v>
      </c>
    </row>
    <row r="1265" spans="5:6" x14ac:dyDescent="0.45">
      <c r="E1265" s="1">
        <v>42345</v>
      </c>
      <c r="F1265">
        <v>303.22899999999998</v>
      </c>
    </row>
    <row r="1266" spans="5:6" x14ac:dyDescent="0.45">
      <c r="E1266" s="1">
        <v>42346</v>
      </c>
      <c r="F1266">
        <v>320.04599999999999</v>
      </c>
    </row>
    <row r="1267" spans="5:6" x14ac:dyDescent="0.45">
      <c r="E1267" s="1">
        <v>42347</v>
      </c>
      <c r="F1267">
        <v>345.27199999999999</v>
      </c>
    </row>
    <row r="1268" spans="5:6" x14ac:dyDescent="0.45">
      <c r="E1268" s="1">
        <v>42348</v>
      </c>
      <c r="F1268">
        <v>353.68</v>
      </c>
    </row>
    <row r="1269" spans="5:6" x14ac:dyDescent="0.45">
      <c r="E1269" s="1">
        <v>42349</v>
      </c>
      <c r="F1269">
        <v>458.78500000000003</v>
      </c>
    </row>
    <row r="1270" spans="5:6" x14ac:dyDescent="0.45">
      <c r="E1270" s="1">
        <v>42352</v>
      </c>
      <c r="F1270">
        <v>389.94099999999997</v>
      </c>
    </row>
    <row r="1271" spans="5:6" x14ac:dyDescent="0.45">
      <c r="E1271" s="1">
        <v>42353</v>
      </c>
      <c r="F1271">
        <v>359.46100000000001</v>
      </c>
    </row>
    <row r="1272" spans="5:6" x14ac:dyDescent="0.45">
      <c r="E1272" s="1">
        <v>42354</v>
      </c>
      <c r="F1272">
        <v>311.63799999999998</v>
      </c>
    </row>
    <row r="1273" spans="5:6" x14ac:dyDescent="0.45">
      <c r="E1273" s="1">
        <v>42355</v>
      </c>
      <c r="F1273">
        <v>337.38900000000001</v>
      </c>
    </row>
    <row r="1274" spans="5:6" x14ac:dyDescent="0.45">
      <c r="E1274" s="1">
        <v>42356</v>
      </c>
      <c r="F1274">
        <v>391.51799999999997</v>
      </c>
    </row>
    <row r="1275" spans="5:6" x14ac:dyDescent="0.45">
      <c r="E1275" s="1">
        <v>42359</v>
      </c>
      <c r="F1275">
        <v>353.68</v>
      </c>
    </row>
    <row r="1276" spans="5:6" x14ac:dyDescent="0.45">
      <c r="E1276" s="1">
        <v>42360</v>
      </c>
      <c r="F1276">
        <v>321.09699999999998</v>
      </c>
    </row>
    <row r="1277" spans="5:6" x14ac:dyDescent="0.45">
      <c r="E1277" s="1">
        <v>42361</v>
      </c>
      <c r="F1277">
        <v>307.43400000000003</v>
      </c>
    </row>
    <row r="1278" spans="5:6" x14ac:dyDescent="0.45">
      <c r="E1278" s="1">
        <v>42362</v>
      </c>
      <c r="F1278">
        <v>316.89299999999997</v>
      </c>
    </row>
    <row r="1279" spans="5:6" x14ac:dyDescent="0.45">
      <c r="E1279" s="1">
        <v>42366</v>
      </c>
      <c r="F1279">
        <v>307.959</v>
      </c>
    </row>
    <row r="1280" spans="5:6" x14ac:dyDescent="0.45">
      <c r="E1280" s="1">
        <v>42367</v>
      </c>
      <c r="F1280">
        <v>292.62400000000002</v>
      </c>
    </row>
    <row r="1281" spans="5:6" x14ac:dyDescent="0.45">
      <c r="E1281" s="1">
        <v>42368</v>
      </c>
      <c r="F1281">
        <v>288.72899999999998</v>
      </c>
    </row>
    <row r="1282" spans="5:6" x14ac:dyDescent="0.45">
      <c r="E1282" s="1">
        <v>42369</v>
      </c>
      <c r="F1282">
        <v>299.245</v>
      </c>
    </row>
    <row r="1283" spans="5:6" x14ac:dyDescent="0.45">
      <c r="E1283" s="1">
        <v>42373</v>
      </c>
      <c r="F1283">
        <v>337.00900000000001</v>
      </c>
    </row>
    <row r="1284" spans="5:6" x14ac:dyDescent="0.45">
      <c r="E1284" s="1">
        <v>42374</v>
      </c>
      <c r="F1284">
        <v>332.50099999999998</v>
      </c>
    </row>
    <row r="1285" spans="5:6" x14ac:dyDescent="0.45">
      <c r="E1285" s="1">
        <v>42375</v>
      </c>
      <c r="F1285">
        <v>352.11900000000003</v>
      </c>
    </row>
    <row r="1286" spans="5:6" x14ac:dyDescent="0.45">
      <c r="E1286" s="1">
        <v>42376</v>
      </c>
      <c r="F1286">
        <v>429.08199999999999</v>
      </c>
    </row>
    <row r="1287" spans="5:6" x14ac:dyDescent="0.45">
      <c r="E1287" s="1">
        <v>42377</v>
      </c>
      <c r="F1287">
        <v>472.846</v>
      </c>
    </row>
    <row r="1288" spans="5:6" x14ac:dyDescent="0.45">
      <c r="E1288" s="1">
        <v>42380</v>
      </c>
      <c r="F1288">
        <v>441.65800000000002</v>
      </c>
    </row>
    <row r="1289" spans="5:6" x14ac:dyDescent="0.45">
      <c r="E1289" s="1">
        <v>42381</v>
      </c>
      <c r="F1289">
        <v>399.90699999999998</v>
      </c>
    </row>
    <row r="1290" spans="5:6" x14ac:dyDescent="0.45">
      <c r="E1290" s="1">
        <v>42382</v>
      </c>
      <c r="F1290">
        <v>479.88799999999998</v>
      </c>
    </row>
    <row r="1291" spans="5:6" x14ac:dyDescent="0.45">
      <c r="E1291" s="1">
        <v>42383</v>
      </c>
      <c r="F1291">
        <v>441.94099999999997</v>
      </c>
    </row>
    <row r="1292" spans="5:6" x14ac:dyDescent="0.45">
      <c r="E1292" s="1">
        <v>42384</v>
      </c>
      <c r="F1292">
        <v>531.93799999999999</v>
      </c>
    </row>
    <row r="1293" spans="5:6" x14ac:dyDescent="0.45">
      <c r="E1293" s="1">
        <v>42388</v>
      </c>
      <c r="F1293">
        <v>531.93799999999999</v>
      </c>
    </row>
    <row r="1294" spans="5:6" x14ac:dyDescent="0.45">
      <c r="E1294" s="1">
        <v>42389</v>
      </c>
      <c r="F1294">
        <v>557.58000000000004</v>
      </c>
    </row>
    <row r="1295" spans="5:6" x14ac:dyDescent="0.45">
      <c r="E1295" s="1">
        <v>42390</v>
      </c>
      <c r="F1295">
        <v>554.06100000000004</v>
      </c>
    </row>
    <row r="1296" spans="5:6" x14ac:dyDescent="0.45">
      <c r="E1296" s="1">
        <v>42391</v>
      </c>
      <c r="F1296">
        <v>460.54399999999998</v>
      </c>
    </row>
    <row r="1297" spans="5:6" x14ac:dyDescent="0.45">
      <c r="E1297" s="1">
        <v>42394</v>
      </c>
      <c r="F1297">
        <v>506.29700000000003</v>
      </c>
    </row>
    <row r="1298" spans="5:6" x14ac:dyDescent="0.45">
      <c r="E1298" s="1">
        <v>42395</v>
      </c>
      <c r="F1298">
        <v>458.03</v>
      </c>
    </row>
    <row r="1299" spans="5:6" x14ac:dyDescent="0.45">
      <c r="E1299" s="1">
        <v>42396</v>
      </c>
      <c r="F1299">
        <v>495.23599999999999</v>
      </c>
    </row>
    <row r="1300" spans="5:6" x14ac:dyDescent="0.45">
      <c r="E1300" s="1">
        <v>42397</v>
      </c>
      <c r="F1300">
        <v>462.55500000000001</v>
      </c>
    </row>
    <row r="1301" spans="5:6" x14ac:dyDescent="0.45">
      <c r="E1301" s="1">
        <v>42398</v>
      </c>
      <c r="F1301">
        <v>424.84699999999998</v>
      </c>
    </row>
    <row r="1302" spans="5:6" x14ac:dyDescent="0.45">
      <c r="E1302" s="1">
        <v>42401</v>
      </c>
      <c r="F1302">
        <v>414.28899999999999</v>
      </c>
    </row>
    <row r="1303" spans="5:6" x14ac:dyDescent="0.45">
      <c r="E1303" s="1">
        <v>42402</v>
      </c>
      <c r="F1303">
        <v>356.74900000000002</v>
      </c>
    </row>
    <row r="1304" spans="5:6" x14ac:dyDescent="0.45">
      <c r="E1304" s="1">
        <v>42403</v>
      </c>
      <c r="F1304">
        <v>348.327</v>
      </c>
    </row>
    <row r="1305" spans="5:6" x14ac:dyDescent="0.45">
      <c r="E1305" s="1">
        <v>42404</v>
      </c>
      <c r="F1305">
        <v>378.41699999999997</v>
      </c>
    </row>
    <row r="1306" spans="5:6" x14ac:dyDescent="0.45">
      <c r="E1306" s="1">
        <v>42405</v>
      </c>
      <c r="F1306">
        <v>409.00099999999998</v>
      </c>
    </row>
    <row r="1307" spans="5:6" x14ac:dyDescent="0.45">
      <c r="E1307" s="1">
        <v>42408</v>
      </c>
      <c r="F1307">
        <v>447.33199999999999</v>
      </c>
    </row>
    <row r="1308" spans="5:6" x14ac:dyDescent="0.45">
      <c r="E1308" s="1">
        <v>42409</v>
      </c>
      <c r="F1308">
        <v>455.89499999999998</v>
      </c>
    </row>
    <row r="1309" spans="5:6" x14ac:dyDescent="0.45">
      <c r="E1309" s="1">
        <v>42410</v>
      </c>
      <c r="F1309">
        <v>451.08</v>
      </c>
    </row>
    <row r="1310" spans="5:6" x14ac:dyDescent="0.45">
      <c r="E1310" s="1">
        <v>42411</v>
      </c>
      <c r="F1310">
        <v>506.76799999999997</v>
      </c>
    </row>
    <row r="1311" spans="5:6" x14ac:dyDescent="0.45">
      <c r="E1311" s="1">
        <v>42412</v>
      </c>
      <c r="F1311">
        <v>429.19600000000003</v>
      </c>
    </row>
    <row r="1312" spans="5:6" x14ac:dyDescent="0.45">
      <c r="E1312" s="1">
        <v>42416</v>
      </c>
      <c r="F1312">
        <v>390.58</v>
      </c>
    </row>
    <row r="1313" spans="5:6" x14ac:dyDescent="0.45">
      <c r="E1313" s="1">
        <v>42417</v>
      </c>
      <c r="F1313">
        <v>359.31900000000002</v>
      </c>
    </row>
    <row r="1314" spans="5:6" x14ac:dyDescent="0.45">
      <c r="E1314" s="1">
        <v>42418</v>
      </c>
      <c r="F1314">
        <v>357.84699999999998</v>
      </c>
    </row>
    <row r="1315" spans="5:6" x14ac:dyDescent="0.45">
      <c r="E1315" s="1">
        <v>42419</v>
      </c>
      <c r="F1315">
        <v>339.459</v>
      </c>
    </row>
    <row r="1316" spans="5:6" x14ac:dyDescent="0.45">
      <c r="E1316" s="1">
        <v>42422</v>
      </c>
      <c r="F1316">
        <v>300.84199999999998</v>
      </c>
    </row>
    <row r="1317" spans="5:6" x14ac:dyDescent="0.45">
      <c r="E1317" s="1">
        <v>42423</v>
      </c>
      <c r="F1317">
        <v>331.36700000000002</v>
      </c>
    </row>
    <row r="1318" spans="5:6" x14ac:dyDescent="0.45">
      <c r="E1318" s="1">
        <v>42424</v>
      </c>
      <c r="F1318">
        <v>326.95400000000001</v>
      </c>
    </row>
    <row r="1319" spans="5:6" x14ac:dyDescent="0.45">
      <c r="E1319" s="1">
        <v>42425</v>
      </c>
      <c r="F1319">
        <v>305.62299999999999</v>
      </c>
    </row>
    <row r="1320" spans="5:6" x14ac:dyDescent="0.45">
      <c r="E1320" s="1">
        <v>42426</v>
      </c>
      <c r="F1320">
        <v>287.44900000000001</v>
      </c>
    </row>
    <row r="1321" spans="5:6" x14ac:dyDescent="0.45">
      <c r="E1321" s="1">
        <v>42429</v>
      </c>
      <c r="F1321">
        <v>313.77100000000002</v>
      </c>
    </row>
    <row r="1322" spans="5:6" x14ac:dyDescent="0.45">
      <c r="E1322" s="1">
        <v>42430</v>
      </c>
      <c r="F1322">
        <v>274.36399999999998</v>
      </c>
    </row>
    <row r="1323" spans="5:6" x14ac:dyDescent="0.45">
      <c r="E1323" s="1">
        <v>42431</v>
      </c>
      <c r="F1323">
        <v>262.06299999999999</v>
      </c>
    </row>
    <row r="1324" spans="5:6" x14ac:dyDescent="0.45">
      <c r="E1324" s="1">
        <v>42432</v>
      </c>
      <c r="F1324">
        <v>259.62599999999998</v>
      </c>
    </row>
    <row r="1325" spans="5:6" x14ac:dyDescent="0.45">
      <c r="E1325" s="1">
        <v>42433</v>
      </c>
      <c r="F1325">
        <v>265.51799999999997</v>
      </c>
    </row>
    <row r="1326" spans="5:6" x14ac:dyDescent="0.45">
      <c r="E1326" s="1">
        <v>42436</v>
      </c>
      <c r="F1326">
        <v>303.59300000000002</v>
      </c>
    </row>
    <row r="1327" spans="5:6" x14ac:dyDescent="0.45">
      <c r="E1327" s="1">
        <v>42437</v>
      </c>
      <c r="F1327">
        <v>339.13900000000001</v>
      </c>
    </row>
    <row r="1328" spans="5:6" x14ac:dyDescent="0.45">
      <c r="E1328" s="1">
        <v>42438</v>
      </c>
      <c r="F1328">
        <v>404.95400000000001</v>
      </c>
    </row>
    <row r="1329" spans="5:6" x14ac:dyDescent="0.45">
      <c r="E1329" s="1">
        <v>42439</v>
      </c>
      <c r="F1329">
        <v>392.35300000000001</v>
      </c>
    </row>
    <row r="1330" spans="5:6" x14ac:dyDescent="0.45">
      <c r="E1330" s="1">
        <v>42440</v>
      </c>
      <c r="F1330">
        <v>357.98599999999999</v>
      </c>
    </row>
    <row r="1331" spans="5:6" x14ac:dyDescent="0.45">
      <c r="E1331" s="1">
        <v>42443</v>
      </c>
      <c r="F1331">
        <v>347.10300000000001</v>
      </c>
    </row>
    <row r="1332" spans="5:6" x14ac:dyDescent="0.45">
      <c r="E1332" s="1">
        <v>42444</v>
      </c>
      <c r="F1332">
        <v>353.976</v>
      </c>
    </row>
    <row r="1333" spans="5:6" x14ac:dyDescent="0.45">
      <c r="E1333" s="1">
        <v>42445</v>
      </c>
      <c r="F1333">
        <v>361.21100000000001</v>
      </c>
    </row>
    <row r="1334" spans="5:6" x14ac:dyDescent="0.45">
      <c r="E1334" s="1">
        <v>42446</v>
      </c>
      <c r="F1334">
        <v>368.68200000000002</v>
      </c>
    </row>
    <row r="1335" spans="5:6" x14ac:dyDescent="0.45">
      <c r="E1335" s="1">
        <v>42447</v>
      </c>
      <c r="F1335">
        <v>366.66399999999999</v>
      </c>
    </row>
    <row r="1336" spans="5:6" x14ac:dyDescent="0.45">
      <c r="E1336" s="1">
        <v>42450</v>
      </c>
      <c r="F1336">
        <v>501.87299999999999</v>
      </c>
    </row>
    <row r="1337" spans="5:6" x14ac:dyDescent="0.45">
      <c r="E1337" s="1">
        <v>42451</v>
      </c>
      <c r="F1337">
        <v>484.74099999999999</v>
      </c>
    </row>
    <row r="1338" spans="5:6" x14ac:dyDescent="0.45">
      <c r="E1338" s="1">
        <v>42452</v>
      </c>
      <c r="F1338">
        <v>575.23500000000001</v>
      </c>
    </row>
    <row r="1339" spans="5:6" x14ac:dyDescent="0.45">
      <c r="E1339" s="1">
        <v>42453</v>
      </c>
      <c r="F1339">
        <v>571.94200000000001</v>
      </c>
    </row>
    <row r="1340" spans="5:6" x14ac:dyDescent="0.45">
      <c r="E1340" s="1">
        <v>42457</v>
      </c>
      <c r="F1340">
        <v>557.67100000000005</v>
      </c>
    </row>
    <row r="1341" spans="5:6" x14ac:dyDescent="0.45">
      <c r="E1341" s="1">
        <v>42458</v>
      </c>
      <c r="F1341">
        <v>472.77800000000002</v>
      </c>
    </row>
    <row r="1342" spans="5:6" x14ac:dyDescent="0.45">
      <c r="E1342" s="1">
        <v>42459</v>
      </c>
      <c r="F1342">
        <v>451.86799999999999</v>
      </c>
    </row>
    <row r="1343" spans="5:6" x14ac:dyDescent="0.45">
      <c r="E1343" s="1">
        <v>42460</v>
      </c>
      <c r="F1343">
        <v>456.02300000000002</v>
      </c>
    </row>
    <row r="1344" spans="5:6" x14ac:dyDescent="0.45">
      <c r="E1344" s="1">
        <v>42461</v>
      </c>
      <c r="F1344">
        <v>435.24799999999999</v>
      </c>
    </row>
    <row r="1345" spans="5:6" x14ac:dyDescent="0.45">
      <c r="E1345" s="1">
        <v>42464</v>
      </c>
      <c r="F1345">
        <v>458.13900000000001</v>
      </c>
    </row>
    <row r="1346" spans="5:6" x14ac:dyDescent="0.45">
      <c r="E1346" s="1">
        <v>42465</v>
      </c>
      <c r="F1346">
        <v>518.77300000000002</v>
      </c>
    </row>
    <row r="1347" spans="5:6" x14ac:dyDescent="0.45">
      <c r="E1347" s="1">
        <v>42466</v>
      </c>
      <c r="F1347">
        <v>503.01100000000002</v>
      </c>
    </row>
    <row r="1348" spans="5:6" x14ac:dyDescent="0.45">
      <c r="E1348" s="1">
        <v>42467</v>
      </c>
      <c r="F1348">
        <v>615.42600000000004</v>
      </c>
    </row>
    <row r="1349" spans="5:6" x14ac:dyDescent="0.45">
      <c r="E1349" s="1">
        <v>42468</v>
      </c>
      <c r="F1349">
        <v>584.40599999999995</v>
      </c>
    </row>
    <row r="1350" spans="5:6" x14ac:dyDescent="0.45">
      <c r="E1350" s="1">
        <v>42471</v>
      </c>
      <c r="F1350">
        <v>603.01800000000003</v>
      </c>
    </row>
    <row r="1351" spans="5:6" x14ac:dyDescent="0.45">
      <c r="E1351" s="1">
        <v>42472</v>
      </c>
      <c r="F1351">
        <v>564.55399999999997</v>
      </c>
    </row>
    <row r="1352" spans="5:6" x14ac:dyDescent="0.45">
      <c r="E1352" s="1">
        <v>42473</v>
      </c>
      <c r="F1352">
        <v>532.803</v>
      </c>
    </row>
    <row r="1353" spans="5:6" x14ac:dyDescent="0.45">
      <c r="E1353" s="1">
        <v>42474</v>
      </c>
      <c r="F1353">
        <v>528.96100000000001</v>
      </c>
    </row>
    <row r="1354" spans="5:6" x14ac:dyDescent="0.45">
      <c r="E1354" s="1">
        <v>42475</v>
      </c>
      <c r="F1354">
        <v>511.03</v>
      </c>
    </row>
    <row r="1355" spans="5:6" x14ac:dyDescent="0.45">
      <c r="E1355" s="1">
        <v>42478</v>
      </c>
      <c r="F1355">
        <v>448.27199999999999</v>
      </c>
    </row>
    <row r="1356" spans="5:6" x14ac:dyDescent="0.45">
      <c r="E1356" s="1">
        <v>42479</v>
      </c>
      <c r="F1356">
        <v>468.87599999999998</v>
      </c>
    </row>
    <row r="1357" spans="5:6" x14ac:dyDescent="0.45">
      <c r="E1357" s="1">
        <v>42480</v>
      </c>
      <c r="F1357">
        <v>528.32799999999997</v>
      </c>
    </row>
    <row r="1358" spans="5:6" x14ac:dyDescent="0.45">
      <c r="E1358" s="1">
        <v>42481</v>
      </c>
      <c r="F1358">
        <v>552.70899999999995</v>
      </c>
    </row>
    <row r="1359" spans="5:6" x14ac:dyDescent="0.45">
      <c r="E1359" s="1">
        <v>42482</v>
      </c>
      <c r="F1359">
        <v>525.96500000000003</v>
      </c>
    </row>
    <row r="1360" spans="5:6" x14ac:dyDescent="0.45">
      <c r="E1360" s="1">
        <v>42485</v>
      </c>
      <c r="F1360">
        <v>545.39099999999996</v>
      </c>
    </row>
    <row r="1361" spans="5:6" x14ac:dyDescent="0.45">
      <c r="E1361" s="1">
        <v>42486</v>
      </c>
      <c r="F1361">
        <v>524.24</v>
      </c>
    </row>
    <row r="1362" spans="5:6" x14ac:dyDescent="0.45">
      <c r="E1362" s="1">
        <v>42487</v>
      </c>
      <c r="F1362">
        <v>538.04600000000005</v>
      </c>
    </row>
    <row r="1363" spans="5:6" x14ac:dyDescent="0.45">
      <c r="E1363" s="1">
        <v>42488</v>
      </c>
      <c r="F1363">
        <v>603.01099999999997</v>
      </c>
    </row>
    <row r="1364" spans="5:6" x14ac:dyDescent="0.45">
      <c r="E1364" s="1">
        <v>42489</v>
      </c>
      <c r="F1364">
        <v>637.99300000000005</v>
      </c>
    </row>
    <row r="1365" spans="5:6" x14ac:dyDescent="0.45">
      <c r="E1365" s="1">
        <v>42492</v>
      </c>
      <c r="F1365">
        <v>566.36400000000003</v>
      </c>
    </row>
    <row r="1366" spans="5:6" x14ac:dyDescent="0.45">
      <c r="E1366" s="1">
        <v>42493</v>
      </c>
      <c r="F1366">
        <v>611.34</v>
      </c>
    </row>
    <row r="1367" spans="5:6" x14ac:dyDescent="0.45">
      <c r="E1367" s="1">
        <v>42494</v>
      </c>
      <c r="F1367">
        <v>627.99800000000005</v>
      </c>
    </row>
    <row r="1368" spans="5:6" x14ac:dyDescent="0.45">
      <c r="E1368" s="1">
        <v>42495</v>
      </c>
      <c r="F1368">
        <v>624.66700000000003</v>
      </c>
    </row>
    <row r="1369" spans="5:6" x14ac:dyDescent="0.45">
      <c r="E1369" s="1">
        <v>42496</v>
      </c>
      <c r="F1369">
        <v>574.69299999999998</v>
      </c>
    </row>
    <row r="1370" spans="5:6" x14ac:dyDescent="0.45">
      <c r="E1370" s="1">
        <v>42499</v>
      </c>
      <c r="F1370">
        <v>546.375</v>
      </c>
    </row>
    <row r="1371" spans="5:6" x14ac:dyDescent="0.45">
      <c r="E1371" s="1">
        <v>42500</v>
      </c>
      <c r="F1371">
        <v>494.73599999999999</v>
      </c>
    </row>
    <row r="1372" spans="5:6" x14ac:dyDescent="0.45">
      <c r="E1372" s="1">
        <v>42501</v>
      </c>
      <c r="F1372">
        <v>534.16999999999996</v>
      </c>
    </row>
    <row r="1373" spans="5:6" x14ac:dyDescent="0.45">
      <c r="E1373" s="1">
        <v>42502</v>
      </c>
      <c r="F1373">
        <v>518.90800000000002</v>
      </c>
    </row>
    <row r="1374" spans="5:6" x14ac:dyDescent="0.45">
      <c r="E1374" s="1">
        <v>42503</v>
      </c>
      <c r="F1374">
        <v>554.51900000000001</v>
      </c>
    </row>
    <row r="1375" spans="5:6" x14ac:dyDescent="0.45">
      <c r="E1375" s="1">
        <v>42506</v>
      </c>
      <c r="F1375">
        <v>507.03699999999998</v>
      </c>
    </row>
    <row r="1376" spans="5:6" x14ac:dyDescent="0.45">
      <c r="E1376" s="1">
        <v>42507</v>
      </c>
      <c r="F1376">
        <v>547.73599999999999</v>
      </c>
    </row>
    <row r="1377" spans="5:6" x14ac:dyDescent="0.45">
      <c r="E1377" s="1">
        <v>42508</v>
      </c>
      <c r="F1377">
        <v>545.14700000000005</v>
      </c>
    </row>
    <row r="1378" spans="5:6" x14ac:dyDescent="0.45">
      <c r="E1378" s="1">
        <v>42509</v>
      </c>
      <c r="F1378">
        <v>548.54399999999998</v>
      </c>
    </row>
    <row r="1379" spans="5:6" x14ac:dyDescent="0.45">
      <c r="E1379" s="1">
        <v>42510</v>
      </c>
      <c r="F1379">
        <v>512.88</v>
      </c>
    </row>
    <row r="1380" spans="5:6" x14ac:dyDescent="0.45">
      <c r="E1380" s="1">
        <v>42513</v>
      </c>
      <c r="F1380">
        <v>514.57799999999997</v>
      </c>
    </row>
    <row r="1381" spans="5:6" x14ac:dyDescent="0.45">
      <c r="E1381" s="1">
        <v>42514</v>
      </c>
      <c r="F1381">
        <v>468.72500000000002</v>
      </c>
    </row>
    <row r="1382" spans="5:6" x14ac:dyDescent="0.45">
      <c r="E1382" s="1">
        <v>42515</v>
      </c>
      <c r="F1382">
        <v>465.04199999999997</v>
      </c>
    </row>
    <row r="1383" spans="5:6" x14ac:dyDescent="0.45">
      <c r="E1383" s="1">
        <v>42516</v>
      </c>
      <c r="F1383">
        <v>452.80399999999997</v>
      </c>
    </row>
    <row r="1384" spans="5:6" x14ac:dyDescent="0.45">
      <c r="E1384" s="1">
        <v>42517</v>
      </c>
      <c r="F1384">
        <v>426.58</v>
      </c>
    </row>
    <row r="1385" spans="5:6" x14ac:dyDescent="0.45">
      <c r="E1385" s="1">
        <v>42521</v>
      </c>
      <c r="F1385">
        <v>423.08300000000003</v>
      </c>
    </row>
    <row r="1386" spans="5:6" x14ac:dyDescent="0.45">
      <c r="E1386" s="1">
        <v>42522</v>
      </c>
      <c r="F1386">
        <v>417.83800000000002</v>
      </c>
    </row>
    <row r="1387" spans="5:6" x14ac:dyDescent="0.45">
      <c r="E1387" s="1">
        <v>42523</v>
      </c>
      <c r="F1387">
        <v>404.30700000000002</v>
      </c>
    </row>
    <row r="1388" spans="5:6" x14ac:dyDescent="0.45">
      <c r="E1388" s="1">
        <v>42524</v>
      </c>
      <c r="F1388">
        <v>397.214</v>
      </c>
    </row>
    <row r="1389" spans="5:6" x14ac:dyDescent="0.45">
      <c r="E1389" s="1">
        <v>42527</v>
      </c>
      <c r="F1389">
        <v>386.57400000000001</v>
      </c>
    </row>
    <row r="1390" spans="5:6" x14ac:dyDescent="0.45">
      <c r="E1390" s="1">
        <v>42528</v>
      </c>
      <c r="F1390">
        <v>388.34800000000001</v>
      </c>
    </row>
    <row r="1391" spans="5:6" x14ac:dyDescent="0.45">
      <c r="E1391" s="1">
        <v>42529</v>
      </c>
      <c r="F1391">
        <v>395.88799999999998</v>
      </c>
    </row>
    <row r="1392" spans="5:6" x14ac:dyDescent="0.45">
      <c r="E1392" s="1">
        <v>42530</v>
      </c>
      <c r="F1392">
        <v>413.14400000000001</v>
      </c>
    </row>
    <row r="1393" spans="5:6" x14ac:dyDescent="0.45">
      <c r="E1393" s="1">
        <v>42531</v>
      </c>
      <c r="F1393">
        <v>488.23500000000001</v>
      </c>
    </row>
    <row r="1394" spans="5:6" x14ac:dyDescent="0.45">
      <c r="E1394" s="1">
        <v>42534</v>
      </c>
      <c r="F1394">
        <v>631.02099999999996</v>
      </c>
    </row>
    <row r="1395" spans="5:6" x14ac:dyDescent="0.45">
      <c r="E1395" s="1">
        <v>42535</v>
      </c>
      <c r="F1395">
        <v>598.38199999999995</v>
      </c>
    </row>
    <row r="1396" spans="5:6" x14ac:dyDescent="0.45">
      <c r="E1396" s="1">
        <v>42536</v>
      </c>
      <c r="F1396">
        <v>589.31500000000005</v>
      </c>
    </row>
    <row r="1397" spans="5:6" x14ac:dyDescent="0.45">
      <c r="E1397" s="1">
        <v>42537</v>
      </c>
      <c r="F1397">
        <v>560.303</v>
      </c>
    </row>
    <row r="1398" spans="5:6" x14ac:dyDescent="0.45">
      <c r="E1398" s="1">
        <v>42538</v>
      </c>
      <c r="F1398">
        <v>562.11599999999999</v>
      </c>
    </row>
    <row r="1399" spans="5:6" x14ac:dyDescent="0.45">
      <c r="E1399" s="1">
        <v>42541</v>
      </c>
      <c r="F1399">
        <v>438.755</v>
      </c>
    </row>
    <row r="1400" spans="5:6" x14ac:dyDescent="0.45">
      <c r="E1400" s="1">
        <v>42542</v>
      </c>
      <c r="F1400">
        <v>443.685</v>
      </c>
    </row>
    <row r="1401" spans="5:6" x14ac:dyDescent="0.45">
      <c r="E1401" s="1">
        <v>42543</v>
      </c>
      <c r="F1401">
        <v>449.072</v>
      </c>
    </row>
    <row r="1402" spans="5:6" x14ac:dyDescent="0.45">
      <c r="E1402" s="1">
        <v>42544</v>
      </c>
      <c r="F1402">
        <v>359.38</v>
      </c>
    </row>
    <row r="1403" spans="5:6" x14ac:dyDescent="0.45">
      <c r="E1403" s="1">
        <v>42545</v>
      </c>
      <c r="F1403">
        <v>517.77599999999995</v>
      </c>
    </row>
    <row r="1404" spans="5:6" x14ac:dyDescent="0.45">
      <c r="E1404" s="1">
        <v>42548</v>
      </c>
      <c r="F1404">
        <v>506.82600000000002</v>
      </c>
    </row>
    <row r="1405" spans="5:6" x14ac:dyDescent="0.45">
      <c r="E1405" s="1">
        <v>42549</v>
      </c>
      <c r="F1405">
        <v>400.45499999999998</v>
      </c>
    </row>
    <row r="1406" spans="5:6" x14ac:dyDescent="0.45">
      <c r="E1406" s="1">
        <v>42550</v>
      </c>
      <c r="F1406">
        <v>379.45499999999998</v>
      </c>
    </row>
    <row r="1407" spans="5:6" x14ac:dyDescent="0.45">
      <c r="E1407" s="1">
        <v>42551</v>
      </c>
      <c r="F1407">
        <v>362.81200000000001</v>
      </c>
    </row>
    <row r="1408" spans="5:6" x14ac:dyDescent="0.45">
      <c r="E1408" s="1">
        <v>42552</v>
      </c>
      <c r="F1408">
        <v>341.17700000000002</v>
      </c>
    </row>
    <row r="1409" spans="5:6" x14ac:dyDescent="0.45">
      <c r="E1409" s="1">
        <v>42556</v>
      </c>
      <c r="F1409">
        <v>366.24</v>
      </c>
    </row>
    <row r="1410" spans="5:6" x14ac:dyDescent="0.45">
      <c r="E1410" s="1">
        <v>42557</v>
      </c>
      <c r="F1410">
        <v>368.40899999999999</v>
      </c>
    </row>
    <row r="1411" spans="5:6" x14ac:dyDescent="0.45">
      <c r="E1411" s="1">
        <v>42558</v>
      </c>
      <c r="F1411">
        <v>444.95800000000003</v>
      </c>
    </row>
    <row r="1412" spans="5:6" x14ac:dyDescent="0.45">
      <c r="E1412" s="1">
        <v>42559</v>
      </c>
      <c r="F1412">
        <v>393.46600000000001</v>
      </c>
    </row>
    <row r="1413" spans="5:6" x14ac:dyDescent="0.45">
      <c r="E1413" s="1">
        <v>42562</v>
      </c>
      <c r="F1413">
        <v>400.50099999999998</v>
      </c>
    </row>
    <row r="1414" spans="5:6" x14ac:dyDescent="0.45">
      <c r="E1414" s="1">
        <v>42563</v>
      </c>
      <c r="F1414">
        <v>385.93700000000001</v>
      </c>
    </row>
    <row r="1415" spans="5:6" x14ac:dyDescent="0.45">
      <c r="E1415" s="1">
        <v>42564</v>
      </c>
      <c r="F1415">
        <v>397.82600000000002</v>
      </c>
    </row>
    <row r="1416" spans="5:6" x14ac:dyDescent="0.45">
      <c r="E1416" s="1">
        <v>42565</v>
      </c>
      <c r="F1416">
        <v>395.209</v>
      </c>
    </row>
    <row r="1417" spans="5:6" x14ac:dyDescent="0.45">
      <c r="E1417" s="1">
        <v>42566</v>
      </c>
      <c r="F1417">
        <v>397.82600000000002</v>
      </c>
    </row>
    <row r="1418" spans="5:6" x14ac:dyDescent="0.45">
      <c r="E1418" s="1">
        <v>42569</v>
      </c>
      <c r="F1418">
        <v>376.88799999999998</v>
      </c>
    </row>
    <row r="1419" spans="5:6" x14ac:dyDescent="0.45">
      <c r="E1419" s="1">
        <v>42570</v>
      </c>
      <c r="F1419">
        <v>371.65300000000002</v>
      </c>
    </row>
    <row r="1420" spans="5:6" x14ac:dyDescent="0.45">
      <c r="E1420" s="1">
        <v>42571</v>
      </c>
      <c r="F1420">
        <v>393.83199999999999</v>
      </c>
    </row>
    <row r="1421" spans="5:6" x14ac:dyDescent="0.45">
      <c r="E1421" s="1">
        <v>42572</v>
      </c>
      <c r="F1421">
        <v>417.17099999999999</v>
      </c>
    </row>
    <row r="1422" spans="5:6" x14ac:dyDescent="0.45">
      <c r="E1422" s="1">
        <v>42573</v>
      </c>
      <c r="F1422">
        <v>396.75</v>
      </c>
    </row>
    <row r="1423" spans="5:6" x14ac:dyDescent="0.45">
      <c r="E1423" s="1">
        <v>42576</v>
      </c>
      <c r="F1423">
        <v>387.99799999999999</v>
      </c>
    </row>
    <row r="1424" spans="5:6" x14ac:dyDescent="0.45">
      <c r="E1424" s="1">
        <v>42577</v>
      </c>
      <c r="F1424">
        <v>387.99799999999999</v>
      </c>
    </row>
    <row r="1425" spans="5:6" x14ac:dyDescent="0.45">
      <c r="E1425" s="1">
        <v>42578</v>
      </c>
      <c r="F1425">
        <v>393.41</v>
      </c>
    </row>
    <row r="1426" spans="5:6" x14ac:dyDescent="0.45">
      <c r="E1426" s="1">
        <v>42579</v>
      </c>
      <c r="F1426">
        <v>374.52600000000001</v>
      </c>
    </row>
    <row r="1427" spans="5:6" x14ac:dyDescent="0.45">
      <c r="E1427" s="1">
        <v>42580</v>
      </c>
      <c r="F1427">
        <v>349.40300000000002</v>
      </c>
    </row>
    <row r="1428" spans="5:6" x14ac:dyDescent="0.45">
      <c r="E1428" s="1">
        <v>42583</v>
      </c>
      <c r="F1428">
        <v>343.108</v>
      </c>
    </row>
    <row r="1429" spans="5:6" x14ac:dyDescent="0.45">
      <c r="E1429" s="1">
        <v>42584</v>
      </c>
      <c r="F1429">
        <v>365.142</v>
      </c>
    </row>
    <row r="1430" spans="5:6" x14ac:dyDescent="0.45">
      <c r="E1430" s="1">
        <v>42585</v>
      </c>
      <c r="F1430">
        <v>354.95299999999997</v>
      </c>
    </row>
    <row r="1431" spans="5:6" x14ac:dyDescent="0.45">
      <c r="E1431" s="1">
        <v>42586</v>
      </c>
      <c r="F1431">
        <v>335.767</v>
      </c>
    </row>
    <row r="1432" spans="5:6" x14ac:dyDescent="0.45">
      <c r="E1432" s="1">
        <v>42587</v>
      </c>
      <c r="F1432">
        <v>310.18400000000003</v>
      </c>
    </row>
    <row r="1433" spans="5:6" x14ac:dyDescent="0.45">
      <c r="E1433" s="1">
        <v>42590</v>
      </c>
      <c r="F1433">
        <v>295.755</v>
      </c>
    </row>
    <row r="1434" spans="5:6" x14ac:dyDescent="0.45">
      <c r="E1434" s="1">
        <v>42591</v>
      </c>
      <c r="F1434">
        <v>285.11399999999998</v>
      </c>
    </row>
    <row r="1435" spans="5:6" x14ac:dyDescent="0.45">
      <c r="E1435" s="1">
        <v>42592</v>
      </c>
      <c r="F1435">
        <v>298.41699999999997</v>
      </c>
    </row>
    <row r="1436" spans="5:6" x14ac:dyDescent="0.45">
      <c r="E1436" s="1">
        <v>42593</v>
      </c>
      <c r="F1436">
        <v>311.64499999999998</v>
      </c>
    </row>
    <row r="1437" spans="5:6" x14ac:dyDescent="0.45">
      <c r="E1437" s="1">
        <v>42594</v>
      </c>
      <c r="F1437">
        <v>310.51400000000001</v>
      </c>
    </row>
    <row r="1438" spans="5:6" x14ac:dyDescent="0.45">
      <c r="E1438" s="1">
        <v>42597</v>
      </c>
      <c r="F1438">
        <v>300.10899999999998</v>
      </c>
    </row>
    <row r="1439" spans="5:6" x14ac:dyDescent="0.45">
      <c r="E1439" s="1">
        <v>42598</v>
      </c>
      <c r="F1439">
        <v>321.19299999999998</v>
      </c>
    </row>
    <row r="1440" spans="5:6" x14ac:dyDescent="0.45">
      <c r="E1440" s="1">
        <v>42599</v>
      </c>
      <c r="F1440">
        <v>304.35300000000001</v>
      </c>
    </row>
    <row r="1441" spans="5:6" x14ac:dyDescent="0.45">
      <c r="E1441" s="1">
        <v>42600</v>
      </c>
      <c r="F1441">
        <v>294.22199999999998</v>
      </c>
    </row>
    <row r="1442" spans="5:6" x14ac:dyDescent="0.45">
      <c r="E1442" s="1">
        <v>42601</v>
      </c>
      <c r="F1442">
        <v>296.54899999999998</v>
      </c>
    </row>
    <row r="1443" spans="5:6" x14ac:dyDescent="0.45">
      <c r="E1443" s="1">
        <v>42604</v>
      </c>
      <c r="F1443">
        <v>298.87299999999999</v>
      </c>
    </row>
    <row r="1444" spans="5:6" x14ac:dyDescent="0.45">
      <c r="E1444" s="1">
        <v>42605</v>
      </c>
      <c r="F1444">
        <v>297.50400000000002</v>
      </c>
    </row>
    <row r="1445" spans="5:6" x14ac:dyDescent="0.45">
      <c r="E1445" s="1">
        <v>42606</v>
      </c>
      <c r="F1445">
        <v>309.96300000000002</v>
      </c>
    </row>
    <row r="1446" spans="5:6" x14ac:dyDescent="0.45">
      <c r="E1446" s="1">
        <v>42607</v>
      </c>
      <c r="F1446">
        <v>310.64699999999999</v>
      </c>
    </row>
    <row r="1447" spans="5:6" x14ac:dyDescent="0.45">
      <c r="E1447" s="1">
        <v>42608</v>
      </c>
      <c r="F1447">
        <v>316.99099999999999</v>
      </c>
    </row>
    <row r="1448" spans="5:6" x14ac:dyDescent="0.45">
      <c r="E1448" s="1">
        <v>42611</v>
      </c>
      <c r="F1448">
        <v>303.93400000000003</v>
      </c>
    </row>
    <row r="1449" spans="5:6" x14ac:dyDescent="0.45">
      <c r="E1449" s="1">
        <v>42612</v>
      </c>
      <c r="F1449">
        <v>299.48899999999998</v>
      </c>
    </row>
    <row r="1450" spans="5:6" x14ac:dyDescent="0.45">
      <c r="E1450" s="1">
        <v>42613</v>
      </c>
      <c r="F1450">
        <v>302.40600000000001</v>
      </c>
    </row>
    <row r="1451" spans="5:6" x14ac:dyDescent="0.45">
      <c r="E1451" s="1">
        <v>42614</v>
      </c>
      <c r="F1451">
        <v>299.62700000000001</v>
      </c>
    </row>
    <row r="1452" spans="5:6" x14ac:dyDescent="0.45">
      <c r="E1452" s="1">
        <v>42615</v>
      </c>
      <c r="F1452">
        <v>285.78899999999999</v>
      </c>
    </row>
    <row r="1453" spans="5:6" x14ac:dyDescent="0.45">
      <c r="E1453" s="1">
        <v>42619</v>
      </c>
      <c r="F1453">
        <v>270.245</v>
      </c>
    </row>
    <row r="1454" spans="5:6" x14ac:dyDescent="0.45">
      <c r="E1454" s="1">
        <v>42620</v>
      </c>
      <c r="F1454">
        <v>281.86900000000003</v>
      </c>
    </row>
    <row r="1455" spans="5:6" x14ac:dyDescent="0.45">
      <c r="E1455" s="1">
        <v>42621</v>
      </c>
      <c r="F1455">
        <v>284.15899999999999</v>
      </c>
    </row>
    <row r="1456" spans="5:6" x14ac:dyDescent="0.45">
      <c r="E1456" s="1">
        <v>42622</v>
      </c>
      <c r="F1456">
        <v>374.96100000000001</v>
      </c>
    </row>
    <row r="1457" spans="5:6" x14ac:dyDescent="0.45">
      <c r="E1457" s="1">
        <v>42625</v>
      </c>
      <c r="F1457">
        <v>323.07400000000001</v>
      </c>
    </row>
    <row r="1458" spans="5:6" x14ac:dyDescent="0.45">
      <c r="E1458" s="1">
        <v>42626</v>
      </c>
      <c r="F1458">
        <v>410.97699999999998</v>
      </c>
    </row>
    <row r="1459" spans="5:6" x14ac:dyDescent="0.45">
      <c r="E1459" s="1">
        <v>42627</v>
      </c>
      <c r="F1459">
        <v>408.99299999999999</v>
      </c>
    </row>
    <row r="1460" spans="5:6" x14ac:dyDescent="0.45">
      <c r="E1460" s="1">
        <v>42628</v>
      </c>
      <c r="F1460">
        <v>377.40300000000002</v>
      </c>
    </row>
    <row r="1461" spans="5:6" x14ac:dyDescent="0.45">
      <c r="E1461" s="1">
        <v>42629</v>
      </c>
      <c r="F1461">
        <v>367.63600000000002</v>
      </c>
    </row>
    <row r="1462" spans="5:6" x14ac:dyDescent="0.45">
      <c r="E1462" s="1">
        <v>42632</v>
      </c>
      <c r="F1462">
        <v>325.577</v>
      </c>
    </row>
    <row r="1463" spans="5:6" x14ac:dyDescent="0.45">
      <c r="E1463" s="1">
        <v>42633</v>
      </c>
      <c r="F1463">
        <v>321.01400000000001</v>
      </c>
    </row>
    <row r="1464" spans="5:6" x14ac:dyDescent="0.45">
      <c r="E1464" s="1">
        <v>42634</v>
      </c>
      <c r="F1464">
        <v>270.815</v>
      </c>
    </row>
    <row r="1465" spans="5:6" x14ac:dyDescent="0.45">
      <c r="E1465" s="1">
        <v>42635</v>
      </c>
      <c r="F1465">
        <v>253.559</v>
      </c>
    </row>
    <row r="1466" spans="5:6" x14ac:dyDescent="0.45">
      <c r="E1466" s="1">
        <v>42636</v>
      </c>
      <c r="F1466">
        <v>257.41000000000003</v>
      </c>
    </row>
    <row r="1467" spans="5:6" x14ac:dyDescent="0.45">
      <c r="E1467" s="1">
        <v>42639</v>
      </c>
      <c r="F1467">
        <v>285.07600000000002</v>
      </c>
    </row>
    <row r="1468" spans="5:6" x14ac:dyDescent="0.45">
      <c r="E1468" s="1">
        <v>42640</v>
      </c>
      <c r="F1468">
        <v>275.57499999999999</v>
      </c>
    </row>
    <row r="1469" spans="5:6" x14ac:dyDescent="0.45">
      <c r="E1469" s="1">
        <v>42641</v>
      </c>
      <c r="F1469">
        <v>270.41199999999998</v>
      </c>
    </row>
    <row r="1470" spans="5:6" x14ac:dyDescent="0.45">
      <c r="E1470" s="1">
        <v>42642</v>
      </c>
      <c r="F1470">
        <v>303.65300000000002</v>
      </c>
    </row>
    <row r="1471" spans="5:6" x14ac:dyDescent="0.45">
      <c r="E1471" s="1">
        <v>42643</v>
      </c>
      <c r="F1471">
        <v>286.06099999999998</v>
      </c>
    </row>
    <row r="1472" spans="5:6" x14ac:dyDescent="0.45">
      <c r="E1472" s="1">
        <v>42646</v>
      </c>
      <c r="F1472">
        <v>299.56400000000002</v>
      </c>
    </row>
    <row r="1473" spans="5:6" x14ac:dyDescent="0.45">
      <c r="E1473" s="1">
        <v>42647</v>
      </c>
      <c r="F1473">
        <v>298.06400000000002</v>
      </c>
    </row>
    <row r="1474" spans="5:6" x14ac:dyDescent="0.45">
      <c r="E1474" s="1">
        <v>42648</v>
      </c>
      <c r="F1474">
        <v>292.79199999999997</v>
      </c>
    </row>
    <row r="1475" spans="5:6" x14ac:dyDescent="0.45">
      <c r="E1475" s="1">
        <v>42649</v>
      </c>
      <c r="F1475">
        <v>288.30099999999999</v>
      </c>
    </row>
    <row r="1476" spans="5:6" x14ac:dyDescent="0.45">
      <c r="E1476" s="1">
        <v>42650</v>
      </c>
      <c r="F1476">
        <v>288.63299999999998</v>
      </c>
    </row>
    <row r="1477" spans="5:6" x14ac:dyDescent="0.45">
      <c r="E1477" s="1">
        <v>42653</v>
      </c>
      <c r="F1477">
        <v>275.49099999999999</v>
      </c>
    </row>
    <row r="1478" spans="5:6" x14ac:dyDescent="0.45">
      <c r="E1478" s="1">
        <v>42654</v>
      </c>
      <c r="F1478">
        <v>305.26900000000001</v>
      </c>
    </row>
    <row r="1479" spans="5:6" x14ac:dyDescent="0.45">
      <c r="E1479" s="1">
        <v>42655</v>
      </c>
      <c r="F1479">
        <v>325.20699999999999</v>
      </c>
    </row>
    <row r="1480" spans="5:6" x14ac:dyDescent="0.45">
      <c r="E1480" s="1">
        <v>42656</v>
      </c>
      <c r="F1480">
        <v>344.959</v>
      </c>
    </row>
    <row r="1481" spans="5:6" x14ac:dyDescent="0.45">
      <c r="E1481" s="1">
        <v>42657</v>
      </c>
      <c r="F1481">
        <v>337.72800000000001</v>
      </c>
    </row>
    <row r="1482" spans="5:6" x14ac:dyDescent="0.45">
      <c r="E1482" s="1">
        <v>42660</v>
      </c>
      <c r="F1482">
        <v>334.55399999999997</v>
      </c>
    </row>
    <row r="1483" spans="5:6" x14ac:dyDescent="0.45">
      <c r="E1483" s="1">
        <v>42661</v>
      </c>
      <c r="F1483">
        <v>290.29700000000003</v>
      </c>
    </row>
    <row r="1484" spans="5:6" x14ac:dyDescent="0.45">
      <c r="E1484" s="1">
        <v>42662</v>
      </c>
      <c r="F1484">
        <v>277.07</v>
      </c>
    </row>
    <row r="1485" spans="5:6" x14ac:dyDescent="0.45">
      <c r="E1485" s="1">
        <v>42663</v>
      </c>
      <c r="F1485">
        <v>269.762</v>
      </c>
    </row>
    <row r="1486" spans="5:6" x14ac:dyDescent="0.45">
      <c r="E1486" s="1">
        <v>42664</v>
      </c>
      <c r="F1486">
        <v>270.483</v>
      </c>
    </row>
    <row r="1487" spans="5:6" x14ac:dyDescent="0.45">
      <c r="E1487" s="1">
        <v>42667</v>
      </c>
      <c r="F1487">
        <v>259.71499999999997</v>
      </c>
    </row>
    <row r="1488" spans="5:6" x14ac:dyDescent="0.45">
      <c r="E1488" s="1">
        <v>42668</v>
      </c>
      <c r="F1488">
        <v>264.20499999999998</v>
      </c>
    </row>
    <row r="1489" spans="5:6" x14ac:dyDescent="0.45">
      <c r="E1489" s="1">
        <v>42669</v>
      </c>
      <c r="F1489">
        <v>300.27800000000002</v>
      </c>
    </row>
    <row r="1490" spans="5:6" x14ac:dyDescent="0.45">
      <c r="E1490" s="1">
        <v>42670</v>
      </c>
      <c r="F1490">
        <v>322.96600000000001</v>
      </c>
    </row>
    <row r="1491" spans="5:6" x14ac:dyDescent="0.45">
      <c r="E1491" s="1">
        <v>42671</v>
      </c>
      <c r="F1491">
        <v>349.87900000000002</v>
      </c>
    </row>
    <row r="1492" spans="5:6" x14ac:dyDescent="0.45">
      <c r="E1492" s="1">
        <v>42674</v>
      </c>
      <c r="F1492">
        <v>364.85399999999998</v>
      </c>
    </row>
    <row r="1493" spans="5:6" x14ac:dyDescent="0.45">
      <c r="E1493" s="1">
        <v>42675</v>
      </c>
      <c r="F1493">
        <v>386.10199999999998</v>
      </c>
    </row>
    <row r="1494" spans="5:6" x14ac:dyDescent="0.45">
      <c r="E1494" s="1">
        <v>42676</v>
      </c>
      <c r="F1494">
        <v>415.46899999999999</v>
      </c>
    </row>
    <row r="1495" spans="5:6" x14ac:dyDescent="0.45">
      <c r="E1495" s="1">
        <v>42677</v>
      </c>
      <c r="F1495">
        <v>461.93299999999999</v>
      </c>
    </row>
    <row r="1496" spans="5:6" x14ac:dyDescent="0.45">
      <c r="E1496" s="1">
        <v>42678</v>
      </c>
      <c r="F1496">
        <v>462.55799999999999</v>
      </c>
    </row>
    <row r="1497" spans="5:6" x14ac:dyDescent="0.45">
      <c r="E1497" s="1">
        <v>42681</v>
      </c>
      <c r="F1497">
        <v>344.21</v>
      </c>
    </row>
    <row r="1498" spans="5:6" x14ac:dyDescent="0.45">
      <c r="E1498" s="1">
        <v>42682</v>
      </c>
      <c r="F1498">
        <v>322.95699999999999</v>
      </c>
    </row>
    <row r="1499" spans="5:6" x14ac:dyDescent="0.45">
      <c r="E1499" s="1">
        <v>42683</v>
      </c>
      <c r="F1499">
        <v>306.28800000000001</v>
      </c>
    </row>
    <row r="1500" spans="5:6" x14ac:dyDescent="0.45">
      <c r="E1500" s="1">
        <v>42684</v>
      </c>
      <c r="F1500">
        <v>319.62299999999999</v>
      </c>
    </row>
    <row r="1501" spans="5:6" x14ac:dyDescent="0.45">
      <c r="E1501" s="1">
        <v>42685</v>
      </c>
      <c r="F1501">
        <v>307.53800000000001</v>
      </c>
    </row>
    <row r="1502" spans="5:6" x14ac:dyDescent="0.45">
      <c r="E1502" s="1">
        <v>42688</v>
      </c>
      <c r="F1502">
        <v>304.62099999999998</v>
      </c>
    </row>
    <row r="1503" spans="5:6" x14ac:dyDescent="0.45">
      <c r="E1503" s="1">
        <v>42689</v>
      </c>
      <c r="F1503">
        <v>278.16000000000003</v>
      </c>
    </row>
    <row r="1504" spans="5:6" x14ac:dyDescent="0.45">
      <c r="E1504" s="1">
        <v>42690</v>
      </c>
      <c r="F1504">
        <v>293.435</v>
      </c>
    </row>
    <row r="1505" spans="5:6" x14ac:dyDescent="0.45">
      <c r="E1505" s="1">
        <v>42691</v>
      </c>
      <c r="F1505">
        <v>276.26400000000001</v>
      </c>
    </row>
    <row r="1506" spans="5:6" x14ac:dyDescent="0.45">
      <c r="E1506" s="1">
        <v>42692</v>
      </c>
      <c r="F1506">
        <v>273.221</v>
      </c>
    </row>
    <row r="1507" spans="5:6" x14ac:dyDescent="0.45">
      <c r="E1507" s="1">
        <v>42695</v>
      </c>
      <c r="F1507">
        <v>248.44200000000001</v>
      </c>
    </row>
    <row r="1508" spans="5:6" x14ac:dyDescent="0.45">
      <c r="E1508" s="1">
        <v>42696</v>
      </c>
      <c r="F1508">
        <v>241.36600000000001</v>
      </c>
    </row>
    <row r="1509" spans="5:6" x14ac:dyDescent="0.45">
      <c r="E1509" s="1">
        <v>42697</v>
      </c>
      <c r="F1509">
        <v>247.399</v>
      </c>
    </row>
    <row r="1510" spans="5:6" x14ac:dyDescent="0.45">
      <c r="E1510" s="1">
        <v>42699</v>
      </c>
      <c r="F1510">
        <v>244.85</v>
      </c>
    </row>
    <row r="1511" spans="5:6" x14ac:dyDescent="0.45">
      <c r="E1511" s="1">
        <v>42702</v>
      </c>
      <c r="F1511">
        <v>249.09800000000001</v>
      </c>
    </row>
    <row r="1512" spans="5:6" x14ac:dyDescent="0.45">
      <c r="E1512" s="1">
        <v>42703</v>
      </c>
      <c r="F1512">
        <v>245.91200000000001</v>
      </c>
    </row>
    <row r="1513" spans="5:6" x14ac:dyDescent="0.45">
      <c r="E1513" s="1">
        <v>42704</v>
      </c>
      <c r="F1513">
        <v>244.42599999999999</v>
      </c>
    </row>
    <row r="1514" spans="5:6" x14ac:dyDescent="0.45">
      <c r="E1514" s="1">
        <v>42705</v>
      </c>
      <c r="F1514">
        <v>270.178</v>
      </c>
    </row>
    <row r="1515" spans="5:6" x14ac:dyDescent="0.45">
      <c r="E1515" s="1">
        <v>42706</v>
      </c>
      <c r="F1515">
        <v>270.61200000000002</v>
      </c>
    </row>
    <row r="1516" spans="5:6" x14ac:dyDescent="0.45">
      <c r="E1516" s="1">
        <v>42709</v>
      </c>
      <c r="F1516">
        <v>236.483</v>
      </c>
    </row>
    <row r="1517" spans="5:6" x14ac:dyDescent="0.45">
      <c r="E1517" s="1">
        <v>42710</v>
      </c>
      <c r="F1517">
        <v>219.88800000000001</v>
      </c>
    </row>
    <row r="1518" spans="5:6" x14ac:dyDescent="0.45">
      <c r="E1518" s="1">
        <v>42711</v>
      </c>
      <c r="F1518">
        <v>226.04</v>
      </c>
    </row>
    <row r="1519" spans="5:6" x14ac:dyDescent="0.45">
      <c r="E1519" s="1">
        <v>42712</v>
      </c>
      <c r="F1519">
        <v>241.935</v>
      </c>
    </row>
    <row r="1520" spans="5:6" x14ac:dyDescent="0.45">
      <c r="E1520" s="1">
        <v>42713</v>
      </c>
      <c r="F1520">
        <v>248.86</v>
      </c>
    </row>
    <row r="1521" spans="5:6" x14ac:dyDescent="0.45">
      <c r="E1521" s="1">
        <v>42716</v>
      </c>
      <c r="F1521">
        <v>262.97800000000001</v>
      </c>
    </row>
    <row r="1522" spans="5:6" x14ac:dyDescent="0.45">
      <c r="E1522" s="1">
        <v>42717</v>
      </c>
      <c r="F1522">
        <v>267.13499999999999</v>
      </c>
    </row>
    <row r="1523" spans="5:6" x14ac:dyDescent="0.45">
      <c r="E1523" s="1">
        <v>42718</v>
      </c>
      <c r="F1523">
        <v>265.05700000000002</v>
      </c>
    </row>
    <row r="1524" spans="5:6" x14ac:dyDescent="0.45">
      <c r="E1524" s="1">
        <v>42719</v>
      </c>
      <c r="F1524">
        <v>257.77999999999997</v>
      </c>
    </row>
    <row r="1525" spans="5:6" x14ac:dyDescent="0.45">
      <c r="E1525" s="1">
        <v>42720</v>
      </c>
      <c r="F1525">
        <v>251.024</v>
      </c>
    </row>
    <row r="1526" spans="5:6" x14ac:dyDescent="0.45">
      <c r="E1526" s="1">
        <v>42723</v>
      </c>
      <c r="F1526">
        <v>233.614</v>
      </c>
    </row>
    <row r="1527" spans="5:6" x14ac:dyDescent="0.45">
      <c r="E1527" s="1">
        <v>42724</v>
      </c>
      <c r="F1527">
        <v>224.77799999999999</v>
      </c>
    </row>
    <row r="1528" spans="5:6" x14ac:dyDescent="0.45">
      <c r="E1528" s="1">
        <v>42725</v>
      </c>
      <c r="F1528">
        <v>226.709</v>
      </c>
    </row>
    <row r="1529" spans="5:6" x14ac:dyDescent="0.45">
      <c r="E1529" s="1">
        <v>42726</v>
      </c>
      <c r="F1529">
        <v>234.29300000000001</v>
      </c>
    </row>
    <row r="1530" spans="5:6" x14ac:dyDescent="0.45">
      <c r="E1530" s="1">
        <v>42727</v>
      </c>
      <c r="F1530">
        <v>231.58500000000001</v>
      </c>
    </row>
    <row r="1531" spans="5:6" x14ac:dyDescent="0.45">
      <c r="E1531" s="1">
        <v>42731</v>
      </c>
      <c r="F1531">
        <v>224.81299999999999</v>
      </c>
    </row>
    <row r="1532" spans="5:6" x14ac:dyDescent="0.45">
      <c r="E1532" s="1">
        <v>42732</v>
      </c>
      <c r="F1532">
        <v>240.523</v>
      </c>
    </row>
    <row r="1533" spans="5:6" x14ac:dyDescent="0.45">
      <c r="E1533" s="1">
        <v>42733</v>
      </c>
      <c r="F1533">
        <v>247.83600000000001</v>
      </c>
    </row>
    <row r="1534" spans="5:6" x14ac:dyDescent="0.45">
      <c r="E1534" s="1">
        <v>42734</v>
      </c>
      <c r="F1534">
        <v>249.29</v>
      </c>
    </row>
    <row r="1535" spans="5:6" x14ac:dyDescent="0.45">
      <c r="E1535" s="1">
        <v>42738</v>
      </c>
      <c r="F1535">
        <v>213.93899999999999</v>
      </c>
    </row>
    <row r="1536" spans="5:6" x14ac:dyDescent="0.45">
      <c r="E1536" s="1">
        <v>42739</v>
      </c>
      <c r="F1536">
        <v>191.68100000000001</v>
      </c>
    </row>
    <row r="1537" spans="5:6" x14ac:dyDescent="0.45">
      <c r="E1537" s="1">
        <v>42740</v>
      </c>
      <c r="F1537">
        <v>193.643</v>
      </c>
    </row>
    <row r="1538" spans="5:6" x14ac:dyDescent="0.45">
      <c r="E1538" s="1">
        <v>42741</v>
      </c>
      <c r="F1538">
        <v>188.58199999999999</v>
      </c>
    </row>
    <row r="1539" spans="5:6" x14ac:dyDescent="0.45">
      <c r="E1539" s="1">
        <v>42744</v>
      </c>
      <c r="F1539">
        <v>187.78299999999999</v>
      </c>
    </row>
    <row r="1540" spans="5:6" x14ac:dyDescent="0.45">
      <c r="E1540" s="1">
        <v>42745</v>
      </c>
      <c r="F1540">
        <v>184.321</v>
      </c>
    </row>
    <row r="1541" spans="5:6" x14ac:dyDescent="0.45">
      <c r="E1541" s="1">
        <v>42746</v>
      </c>
      <c r="F1541">
        <v>190.429</v>
      </c>
    </row>
    <row r="1542" spans="5:6" x14ac:dyDescent="0.45">
      <c r="E1542" s="1">
        <v>42747</v>
      </c>
      <c r="F1542">
        <v>193.089</v>
      </c>
    </row>
    <row r="1543" spans="5:6" x14ac:dyDescent="0.45">
      <c r="E1543" s="1">
        <v>42748</v>
      </c>
      <c r="F1543">
        <v>196.00399999999999</v>
      </c>
    </row>
    <row r="1544" spans="5:6" x14ac:dyDescent="0.45">
      <c r="E1544" s="1">
        <v>42752</v>
      </c>
      <c r="F1544">
        <v>200.435</v>
      </c>
    </row>
    <row r="1545" spans="5:6" x14ac:dyDescent="0.45">
      <c r="E1545" s="1">
        <v>42753</v>
      </c>
      <c r="F1545">
        <v>198.322</v>
      </c>
    </row>
    <row r="1546" spans="5:6" x14ac:dyDescent="0.45">
      <c r="E1546" s="1">
        <v>42754</v>
      </c>
      <c r="F1546">
        <v>221.66499999999999</v>
      </c>
    </row>
    <row r="1547" spans="5:6" x14ac:dyDescent="0.45">
      <c r="E1547" s="1">
        <v>42755</v>
      </c>
      <c r="F1547">
        <v>207.637</v>
      </c>
    </row>
    <row r="1548" spans="5:6" x14ac:dyDescent="0.45">
      <c r="E1548" s="1">
        <v>42758</v>
      </c>
      <c r="F1548">
        <v>203.959</v>
      </c>
    </row>
    <row r="1549" spans="5:6" x14ac:dyDescent="0.45">
      <c r="E1549" s="1">
        <v>42759</v>
      </c>
      <c r="F1549">
        <v>184.566</v>
      </c>
    </row>
    <row r="1550" spans="5:6" x14ac:dyDescent="0.45">
      <c r="E1550" s="1">
        <v>42760</v>
      </c>
      <c r="F1550">
        <v>183.89500000000001</v>
      </c>
    </row>
    <row r="1551" spans="5:6" x14ac:dyDescent="0.45">
      <c r="E1551" s="1">
        <v>42761</v>
      </c>
      <c r="F1551">
        <v>187.18899999999999</v>
      </c>
    </row>
    <row r="1552" spans="5:6" x14ac:dyDescent="0.45">
      <c r="E1552" s="1">
        <v>42762</v>
      </c>
      <c r="F1552">
        <v>183.31899999999999</v>
      </c>
    </row>
    <row r="1553" spans="5:6" x14ac:dyDescent="0.45">
      <c r="E1553" s="1">
        <v>42765</v>
      </c>
      <c r="F1553">
        <v>197.01400000000001</v>
      </c>
    </row>
    <row r="1554" spans="5:6" x14ac:dyDescent="0.45">
      <c r="E1554" s="1">
        <v>42766</v>
      </c>
      <c r="F1554">
        <v>196.851</v>
      </c>
    </row>
    <row r="1555" spans="5:6" x14ac:dyDescent="0.45">
      <c r="E1555" s="1">
        <v>42767</v>
      </c>
      <c r="F1555">
        <v>202.452</v>
      </c>
    </row>
    <row r="1556" spans="5:6" x14ac:dyDescent="0.45">
      <c r="E1556" s="1">
        <v>42768</v>
      </c>
      <c r="F1556">
        <v>205.93</v>
      </c>
    </row>
    <row r="1557" spans="5:6" x14ac:dyDescent="0.45">
      <c r="E1557" s="1">
        <v>42769</v>
      </c>
      <c r="F1557">
        <v>197.04300000000001</v>
      </c>
    </row>
    <row r="1558" spans="5:6" x14ac:dyDescent="0.45">
      <c r="E1558" s="1">
        <v>42772</v>
      </c>
      <c r="F1558">
        <v>197.43</v>
      </c>
    </row>
    <row r="1559" spans="5:6" x14ac:dyDescent="0.45">
      <c r="E1559" s="1">
        <v>42773</v>
      </c>
      <c r="F1559">
        <v>199.74799999999999</v>
      </c>
    </row>
    <row r="1560" spans="5:6" x14ac:dyDescent="0.45">
      <c r="E1560" s="1">
        <v>42774</v>
      </c>
      <c r="F1560">
        <v>198.202</v>
      </c>
    </row>
    <row r="1561" spans="5:6" x14ac:dyDescent="0.45">
      <c r="E1561" s="1">
        <v>42775</v>
      </c>
      <c r="F1561">
        <v>190.089</v>
      </c>
    </row>
    <row r="1562" spans="5:6" x14ac:dyDescent="0.45">
      <c r="E1562" s="1">
        <v>42776</v>
      </c>
      <c r="F1562">
        <v>187.953</v>
      </c>
    </row>
    <row r="1563" spans="5:6" x14ac:dyDescent="0.45">
      <c r="E1563" s="1">
        <v>42779</v>
      </c>
      <c r="F1563">
        <v>175.71199999999999</v>
      </c>
    </row>
    <row r="1564" spans="5:6" x14ac:dyDescent="0.45">
      <c r="E1564" s="1">
        <v>42780</v>
      </c>
      <c r="F1564">
        <v>160.708</v>
      </c>
    </row>
    <row r="1565" spans="5:6" x14ac:dyDescent="0.45">
      <c r="E1565" s="1">
        <v>42781</v>
      </c>
      <c r="F1565">
        <v>170.57900000000001</v>
      </c>
    </row>
    <row r="1566" spans="5:6" x14ac:dyDescent="0.45">
      <c r="E1566" s="1">
        <v>42782</v>
      </c>
      <c r="F1566">
        <v>179.02600000000001</v>
      </c>
    </row>
    <row r="1567" spans="5:6" x14ac:dyDescent="0.45">
      <c r="E1567" s="1">
        <v>42783</v>
      </c>
      <c r="F1567">
        <v>182.428</v>
      </c>
    </row>
    <row r="1568" spans="5:6" x14ac:dyDescent="0.45">
      <c r="E1568" s="1">
        <v>42787</v>
      </c>
      <c r="F1568">
        <v>188.59899999999999</v>
      </c>
    </row>
    <row r="1569" spans="5:6" x14ac:dyDescent="0.45">
      <c r="E1569" s="1">
        <v>42788</v>
      </c>
      <c r="F1569">
        <v>190.27600000000001</v>
      </c>
    </row>
    <row r="1570" spans="5:6" x14ac:dyDescent="0.45">
      <c r="E1570" s="1">
        <v>42789</v>
      </c>
      <c r="F1570">
        <v>200.334</v>
      </c>
    </row>
    <row r="1571" spans="5:6" x14ac:dyDescent="0.45">
      <c r="E1571" s="1">
        <v>42790</v>
      </c>
      <c r="F1571">
        <v>198.52600000000001</v>
      </c>
    </row>
    <row r="1572" spans="5:6" x14ac:dyDescent="0.45">
      <c r="E1572" s="1">
        <v>42793</v>
      </c>
      <c r="F1572">
        <v>195.55</v>
      </c>
    </row>
    <row r="1573" spans="5:6" x14ac:dyDescent="0.45">
      <c r="E1573" s="1">
        <v>42794</v>
      </c>
      <c r="F1573">
        <v>206.178</v>
      </c>
    </row>
    <row r="1574" spans="5:6" x14ac:dyDescent="0.45">
      <c r="E1574" s="1">
        <v>42795</v>
      </c>
      <c r="F1574">
        <v>197.251</v>
      </c>
    </row>
    <row r="1575" spans="5:6" x14ac:dyDescent="0.45">
      <c r="E1575" s="1">
        <v>42796</v>
      </c>
      <c r="F1575">
        <v>198.101</v>
      </c>
    </row>
    <row r="1576" spans="5:6" x14ac:dyDescent="0.45">
      <c r="E1576" s="1">
        <v>42797</v>
      </c>
      <c r="F1576">
        <v>187.048</v>
      </c>
    </row>
    <row r="1577" spans="5:6" x14ac:dyDescent="0.45">
      <c r="E1577" s="1">
        <v>42800</v>
      </c>
      <c r="F1577">
        <v>182.148</v>
      </c>
    </row>
    <row r="1578" spans="5:6" x14ac:dyDescent="0.45">
      <c r="E1578" s="1">
        <v>42801</v>
      </c>
      <c r="F1578">
        <v>182.13900000000001</v>
      </c>
    </row>
    <row r="1579" spans="5:6" x14ac:dyDescent="0.45">
      <c r="E1579" s="1">
        <v>42802</v>
      </c>
      <c r="F1579">
        <v>186.655</v>
      </c>
    </row>
    <row r="1580" spans="5:6" x14ac:dyDescent="0.45">
      <c r="E1580" s="1">
        <v>42803</v>
      </c>
      <c r="F1580">
        <v>185.97</v>
      </c>
    </row>
    <row r="1581" spans="5:6" x14ac:dyDescent="0.45">
      <c r="E1581" s="1">
        <v>42804</v>
      </c>
      <c r="F1581">
        <v>183.21100000000001</v>
      </c>
    </row>
    <row r="1582" spans="5:6" x14ac:dyDescent="0.45">
      <c r="E1582" s="1">
        <v>42807</v>
      </c>
      <c r="F1582">
        <v>175.226</v>
      </c>
    </row>
    <row r="1583" spans="5:6" x14ac:dyDescent="0.45">
      <c r="E1583" s="1">
        <v>42808</v>
      </c>
      <c r="F1583">
        <v>181.947</v>
      </c>
    </row>
    <row r="1584" spans="5:6" x14ac:dyDescent="0.45">
      <c r="E1584" s="1">
        <v>42809</v>
      </c>
      <c r="F1584">
        <v>16.8172</v>
      </c>
    </row>
    <row r="1585" spans="5:6" x14ac:dyDescent="0.45">
      <c r="E1585" s="1">
        <v>42810</v>
      </c>
      <c r="F1585">
        <v>161.39500000000001</v>
      </c>
    </row>
    <row r="1586" spans="5:6" x14ac:dyDescent="0.45">
      <c r="E1586" s="1">
        <v>42811</v>
      </c>
      <c r="F1586">
        <v>169.63</v>
      </c>
    </row>
    <row r="1587" spans="5:6" x14ac:dyDescent="0.45">
      <c r="E1587" s="1">
        <v>42814</v>
      </c>
      <c r="F1587">
        <v>175.23</v>
      </c>
    </row>
    <row r="1588" spans="5:6" x14ac:dyDescent="0.45">
      <c r="E1588" s="1">
        <v>42815</v>
      </c>
      <c r="F1588">
        <v>196.00700000000001</v>
      </c>
    </row>
    <row r="1589" spans="5:6" x14ac:dyDescent="0.45">
      <c r="E1589" s="1">
        <v>42816</v>
      </c>
      <c r="F1589">
        <v>200.47900000000001</v>
      </c>
    </row>
    <row r="1590" spans="5:6" x14ac:dyDescent="0.45">
      <c r="E1590" s="1">
        <v>42817</v>
      </c>
      <c r="F1590">
        <v>214.07300000000001</v>
      </c>
    </row>
    <row r="1591" spans="5:6" x14ac:dyDescent="0.45">
      <c r="E1591" s="1">
        <v>42818</v>
      </c>
      <c r="F1591">
        <v>227.81</v>
      </c>
    </row>
    <row r="1592" spans="5:6" x14ac:dyDescent="0.45">
      <c r="E1592" s="1">
        <v>42821</v>
      </c>
      <c r="F1592">
        <v>218.48099999999999</v>
      </c>
    </row>
    <row r="1593" spans="5:6" x14ac:dyDescent="0.45">
      <c r="E1593" s="1">
        <v>42822</v>
      </c>
      <c r="F1593">
        <v>195.21600000000001</v>
      </c>
    </row>
    <row r="1594" spans="5:6" x14ac:dyDescent="0.45">
      <c r="E1594" s="1">
        <v>42823</v>
      </c>
      <c r="F1594">
        <v>193.60400000000001</v>
      </c>
    </row>
    <row r="1595" spans="5:6" x14ac:dyDescent="0.45">
      <c r="E1595" s="1">
        <v>42824</v>
      </c>
      <c r="F1595">
        <v>194.87100000000001</v>
      </c>
    </row>
    <row r="1596" spans="5:6" x14ac:dyDescent="0.45">
      <c r="E1596" s="1">
        <v>42825</v>
      </c>
      <c r="F1596">
        <v>202.011</v>
      </c>
    </row>
    <row r="1597" spans="5:6" x14ac:dyDescent="0.45">
      <c r="E1597" s="1">
        <v>42828</v>
      </c>
      <c r="F1597">
        <v>199.37299999999999</v>
      </c>
    </row>
    <row r="1598" spans="5:6" x14ac:dyDescent="0.45">
      <c r="E1598" s="1">
        <v>42829</v>
      </c>
      <c r="F1598">
        <v>179.59200000000001</v>
      </c>
    </row>
    <row r="1599" spans="5:6" x14ac:dyDescent="0.45">
      <c r="E1599" s="1">
        <v>42830</v>
      </c>
      <c r="F1599">
        <v>206.06</v>
      </c>
    </row>
    <row r="1600" spans="5:6" x14ac:dyDescent="0.45">
      <c r="E1600" s="1">
        <v>42831</v>
      </c>
      <c r="F1600">
        <v>198.54400000000001</v>
      </c>
    </row>
    <row r="1601" spans="5:6" x14ac:dyDescent="0.45">
      <c r="E1601" s="1">
        <v>42832</v>
      </c>
      <c r="F1601">
        <v>209.834</v>
      </c>
    </row>
    <row r="1602" spans="5:6" x14ac:dyDescent="0.45">
      <c r="E1602" s="1">
        <v>42835</v>
      </c>
      <c r="F1602">
        <v>225.107</v>
      </c>
    </row>
    <row r="1603" spans="5:6" x14ac:dyDescent="0.45">
      <c r="E1603" s="1">
        <v>42836</v>
      </c>
      <c r="F1603">
        <v>240.98</v>
      </c>
    </row>
    <row r="1604" spans="5:6" x14ac:dyDescent="0.45">
      <c r="E1604" s="1">
        <v>42837</v>
      </c>
      <c r="F1604">
        <v>228.86500000000001</v>
      </c>
    </row>
    <row r="1605" spans="5:6" x14ac:dyDescent="0.45">
      <c r="E1605" s="1">
        <v>42838</v>
      </c>
      <c r="F1605">
        <v>228.20099999999999</v>
      </c>
    </row>
    <row r="1606" spans="5:6" x14ac:dyDescent="0.45">
      <c r="E1606" s="1">
        <v>42842</v>
      </c>
      <c r="F1606">
        <v>205.376</v>
      </c>
    </row>
    <row r="1607" spans="5:6" x14ac:dyDescent="0.45">
      <c r="E1607" s="1">
        <v>42843</v>
      </c>
      <c r="F1607">
        <v>201.25200000000001</v>
      </c>
    </row>
    <row r="1608" spans="5:6" x14ac:dyDescent="0.45">
      <c r="E1608" s="1">
        <v>42844</v>
      </c>
      <c r="F1608">
        <v>220.18</v>
      </c>
    </row>
    <row r="1609" spans="5:6" x14ac:dyDescent="0.45">
      <c r="E1609" s="1">
        <v>42845</v>
      </c>
      <c r="F1609">
        <v>203.72900000000001</v>
      </c>
    </row>
    <row r="1610" spans="5:6" x14ac:dyDescent="0.45">
      <c r="E1610" s="1">
        <v>42846</v>
      </c>
      <c r="F1610">
        <v>205.374</v>
      </c>
    </row>
    <row r="1611" spans="5:6" x14ac:dyDescent="0.45">
      <c r="E1611" s="1">
        <v>42849</v>
      </c>
      <c r="F1611">
        <v>161.56800000000001</v>
      </c>
    </row>
    <row r="1612" spans="5:6" x14ac:dyDescent="0.45">
      <c r="E1612" s="1">
        <v>42850</v>
      </c>
      <c r="F1612">
        <v>161.613</v>
      </c>
    </row>
    <row r="1613" spans="5:6" x14ac:dyDescent="0.45">
      <c r="E1613" s="1">
        <v>42851</v>
      </c>
      <c r="F1613">
        <v>164.70099999999999</v>
      </c>
    </row>
    <row r="1614" spans="5:6" x14ac:dyDescent="0.45">
      <c r="E1614" s="1">
        <v>42852</v>
      </c>
      <c r="F1614">
        <v>169.22399999999999</v>
      </c>
    </row>
    <row r="1615" spans="5:6" x14ac:dyDescent="0.45">
      <c r="E1615" s="1">
        <v>42853</v>
      </c>
      <c r="F1615">
        <v>177.22499999999999</v>
      </c>
    </row>
    <row r="1616" spans="5:6" x14ac:dyDescent="0.45">
      <c r="E1616" s="1">
        <v>42856</v>
      </c>
      <c r="F1616">
        <v>170.35300000000001</v>
      </c>
    </row>
    <row r="1617" spans="5:6" x14ac:dyDescent="0.45">
      <c r="E1617" s="1">
        <v>42857</v>
      </c>
      <c r="F1617">
        <v>171.846</v>
      </c>
    </row>
    <row r="1618" spans="5:6" x14ac:dyDescent="0.45">
      <c r="E1618" s="1">
        <v>42858</v>
      </c>
      <c r="F1618">
        <v>213.04</v>
      </c>
    </row>
    <row r="1619" spans="5:6" x14ac:dyDescent="0.45">
      <c r="E1619" s="1">
        <v>42859</v>
      </c>
      <c r="F1619">
        <v>205.2</v>
      </c>
    </row>
    <row r="1620" spans="5:6" x14ac:dyDescent="0.45">
      <c r="E1620" s="1">
        <v>42860</v>
      </c>
      <c r="F1620">
        <v>208.238</v>
      </c>
    </row>
    <row r="1621" spans="5:6" x14ac:dyDescent="0.45">
      <c r="E1621" s="1">
        <v>42863</v>
      </c>
      <c r="F1621">
        <v>197.60400000000001</v>
      </c>
    </row>
    <row r="1622" spans="5:6" x14ac:dyDescent="0.45">
      <c r="E1622" s="1">
        <v>42864</v>
      </c>
      <c r="F1622">
        <v>196.65700000000001</v>
      </c>
    </row>
    <row r="1623" spans="5:6" x14ac:dyDescent="0.45">
      <c r="E1623" s="1">
        <v>42865</v>
      </c>
      <c r="F1623">
        <v>197.96799999999999</v>
      </c>
    </row>
    <row r="1624" spans="5:6" x14ac:dyDescent="0.45">
      <c r="E1624" s="1">
        <v>42866</v>
      </c>
      <c r="F1624">
        <v>197.02099999999999</v>
      </c>
    </row>
    <row r="1625" spans="5:6" x14ac:dyDescent="0.45">
      <c r="E1625" s="1">
        <v>42867</v>
      </c>
      <c r="F1625">
        <v>196.584</v>
      </c>
    </row>
    <row r="1626" spans="5:6" x14ac:dyDescent="0.45">
      <c r="E1626" s="1">
        <v>42870</v>
      </c>
      <c r="F1626">
        <v>188.28100000000001</v>
      </c>
    </row>
    <row r="1627" spans="5:6" x14ac:dyDescent="0.45">
      <c r="E1627" s="1">
        <v>42871</v>
      </c>
      <c r="F1627">
        <v>184.202</v>
      </c>
    </row>
    <row r="1628" spans="5:6" x14ac:dyDescent="0.45">
      <c r="E1628" s="1">
        <v>42872</v>
      </c>
      <c r="F1628">
        <v>284.70699999999999</v>
      </c>
    </row>
    <row r="1629" spans="5:6" x14ac:dyDescent="0.45">
      <c r="E1629" s="1">
        <v>42873</v>
      </c>
      <c r="F1629">
        <v>272.69600000000003</v>
      </c>
    </row>
    <row r="1630" spans="5:6" x14ac:dyDescent="0.45">
      <c r="E1630" s="1">
        <v>42874</v>
      </c>
      <c r="F1630">
        <v>233.34899999999999</v>
      </c>
    </row>
    <row r="1631" spans="5:6" x14ac:dyDescent="0.45">
      <c r="E1631" s="1">
        <v>42877</v>
      </c>
      <c r="F1631">
        <v>212.06</v>
      </c>
    </row>
    <row r="1632" spans="5:6" x14ac:dyDescent="0.45">
      <c r="E1632" s="1">
        <v>42878</v>
      </c>
      <c r="F1632">
        <v>211.149</v>
      </c>
    </row>
    <row r="1633" spans="5:6" x14ac:dyDescent="0.45">
      <c r="E1633" s="1">
        <v>42879</v>
      </c>
      <c r="F1633">
        <v>200.54599999999999</v>
      </c>
    </row>
    <row r="1634" spans="5:6" x14ac:dyDescent="0.45">
      <c r="E1634" s="1">
        <v>42880</v>
      </c>
      <c r="F1634">
        <v>204.191</v>
      </c>
    </row>
    <row r="1635" spans="5:6" x14ac:dyDescent="0.45">
      <c r="E1635" s="1">
        <v>42881</v>
      </c>
      <c r="F1635">
        <v>197.315</v>
      </c>
    </row>
    <row r="1636" spans="5:6" x14ac:dyDescent="0.45">
      <c r="E1636" s="1">
        <v>42885</v>
      </c>
      <c r="F1636">
        <v>194.91300000000001</v>
      </c>
    </row>
    <row r="1637" spans="5:6" x14ac:dyDescent="0.45">
      <c r="E1637" s="1">
        <v>42886</v>
      </c>
      <c r="F1637">
        <v>197.64699999999999</v>
      </c>
    </row>
    <row r="1638" spans="5:6" x14ac:dyDescent="0.45">
      <c r="E1638" s="1">
        <v>42887</v>
      </c>
      <c r="F1638">
        <v>205.69499999999999</v>
      </c>
    </row>
    <row r="1639" spans="5:6" x14ac:dyDescent="0.45">
      <c r="E1639" s="1">
        <v>42888</v>
      </c>
      <c r="F1639">
        <v>206.41800000000001</v>
      </c>
    </row>
    <row r="1640" spans="5:6" x14ac:dyDescent="0.45">
      <c r="E1640" s="1">
        <v>42891</v>
      </c>
      <c r="F1640">
        <v>208.315</v>
      </c>
    </row>
    <row r="1641" spans="5:6" x14ac:dyDescent="0.45">
      <c r="E1641" s="1">
        <v>42892</v>
      </c>
      <c r="F1641">
        <v>217.619</v>
      </c>
    </row>
    <row r="1642" spans="5:6" x14ac:dyDescent="0.45">
      <c r="E1642" s="1">
        <v>42893</v>
      </c>
      <c r="F1642">
        <v>212.83099999999999</v>
      </c>
    </row>
    <row r="1643" spans="5:6" x14ac:dyDescent="0.45">
      <c r="E1643" s="1">
        <v>42894</v>
      </c>
      <c r="F1643">
        <v>203.52699999999999</v>
      </c>
    </row>
    <row r="1644" spans="5:6" x14ac:dyDescent="0.45">
      <c r="E1644" s="1">
        <v>42895</v>
      </c>
      <c r="F1644">
        <v>208.405</v>
      </c>
    </row>
    <row r="1645" spans="5:6" x14ac:dyDescent="0.45">
      <c r="E1645" s="1">
        <v>42898</v>
      </c>
      <c r="F1645">
        <v>213.73500000000001</v>
      </c>
    </row>
    <row r="1646" spans="5:6" x14ac:dyDescent="0.45">
      <c r="E1646" s="1">
        <v>42899</v>
      </c>
      <c r="F1646">
        <v>199.46199999999999</v>
      </c>
    </row>
    <row r="1647" spans="5:6" x14ac:dyDescent="0.45">
      <c r="E1647" s="1">
        <v>42900</v>
      </c>
      <c r="F1647">
        <v>197.38399999999999</v>
      </c>
    </row>
    <row r="1648" spans="5:6" x14ac:dyDescent="0.45">
      <c r="E1648" s="1">
        <v>42901</v>
      </c>
      <c r="F1648">
        <v>201.99100000000001</v>
      </c>
    </row>
    <row r="1649" spans="5:6" x14ac:dyDescent="0.45">
      <c r="E1649" s="1">
        <v>42902</v>
      </c>
      <c r="F1649">
        <v>202.67699999999999</v>
      </c>
    </row>
    <row r="1650" spans="5:6" x14ac:dyDescent="0.45">
      <c r="E1650" s="1">
        <v>42905</v>
      </c>
      <c r="F1650">
        <v>190.21199999999999</v>
      </c>
    </row>
    <row r="1651" spans="5:6" x14ac:dyDescent="0.45">
      <c r="E1651" s="1">
        <v>42906</v>
      </c>
      <c r="F1651">
        <v>200.554</v>
      </c>
    </row>
    <row r="1652" spans="5:6" x14ac:dyDescent="0.45">
      <c r="E1652" s="1">
        <v>42907</v>
      </c>
      <c r="F1652">
        <v>197.04499999999999</v>
      </c>
    </row>
    <row r="1653" spans="5:6" x14ac:dyDescent="0.45">
      <c r="E1653" s="1">
        <v>42908</v>
      </c>
      <c r="F1653">
        <v>193.351</v>
      </c>
    </row>
    <row r="1654" spans="5:6" x14ac:dyDescent="0.45">
      <c r="E1654" s="1">
        <v>42909</v>
      </c>
      <c r="F1654">
        <v>189.381</v>
      </c>
    </row>
    <row r="1655" spans="5:6" x14ac:dyDescent="0.45">
      <c r="E1655" s="1">
        <v>42912</v>
      </c>
      <c r="F1655">
        <v>181.255</v>
      </c>
    </row>
    <row r="1656" spans="5:6" x14ac:dyDescent="0.45">
      <c r="E1656" s="1">
        <v>42913</v>
      </c>
      <c r="F1656">
        <v>192.428</v>
      </c>
    </row>
    <row r="1657" spans="5:6" x14ac:dyDescent="0.45">
      <c r="E1657" s="1">
        <v>42914</v>
      </c>
      <c r="F1657">
        <v>181.994</v>
      </c>
    </row>
    <row r="1658" spans="5:6" x14ac:dyDescent="0.45">
      <c r="E1658" s="1">
        <v>42915</v>
      </c>
      <c r="F1658">
        <v>199.63</v>
      </c>
    </row>
    <row r="1659" spans="5:6" x14ac:dyDescent="0.45">
      <c r="E1659" s="1">
        <v>42916</v>
      </c>
      <c r="F1659">
        <v>195.01300000000001</v>
      </c>
    </row>
    <row r="1660" spans="5:6" x14ac:dyDescent="0.45">
      <c r="E1660" s="1">
        <v>42919</v>
      </c>
      <c r="F1660">
        <v>200.184</v>
      </c>
    </row>
    <row r="1661" spans="5:6" x14ac:dyDescent="0.45">
      <c r="E1661" s="1">
        <v>42921</v>
      </c>
      <c r="F1661">
        <v>234.22200000000001</v>
      </c>
    </row>
    <row r="1662" spans="5:6" x14ac:dyDescent="0.45">
      <c r="E1662" s="1">
        <v>42922</v>
      </c>
      <c r="F1662">
        <v>245.733</v>
      </c>
    </row>
    <row r="1663" spans="5:6" x14ac:dyDescent="0.45">
      <c r="E1663" s="1">
        <v>42923</v>
      </c>
      <c r="F1663">
        <v>216.90199999999999</v>
      </c>
    </row>
    <row r="1664" spans="5:6" x14ac:dyDescent="0.45">
      <c r="E1664" s="1">
        <v>42926</v>
      </c>
      <c r="F1664">
        <v>206.33600000000001</v>
      </c>
    </row>
    <row r="1665" spans="5:6" x14ac:dyDescent="0.45">
      <c r="E1665" s="1">
        <v>42927</v>
      </c>
      <c r="F1665">
        <v>204.96600000000001</v>
      </c>
    </row>
    <row r="1666" spans="5:6" x14ac:dyDescent="0.45">
      <c r="E1666" s="1">
        <v>42928</v>
      </c>
      <c r="F1666">
        <v>193.911</v>
      </c>
    </row>
    <row r="1667" spans="5:6" x14ac:dyDescent="0.45">
      <c r="E1667" s="1">
        <v>42929</v>
      </c>
      <c r="F1667">
        <v>189.50800000000001</v>
      </c>
    </row>
    <row r="1668" spans="5:6" x14ac:dyDescent="0.45">
      <c r="E1668" s="1">
        <v>42930</v>
      </c>
      <c r="F1668">
        <v>182.66</v>
      </c>
    </row>
    <row r="1669" spans="5:6" x14ac:dyDescent="0.45">
      <c r="E1669" s="1">
        <v>42933</v>
      </c>
      <c r="F1669">
        <v>181.749</v>
      </c>
    </row>
    <row r="1670" spans="5:6" x14ac:dyDescent="0.45">
      <c r="E1670" s="1">
        <v>42934</v>
      </c>
      <c r="F1670">
        <v>179.94800000000001</v>
      </c>
    </row>
    <row r="1671" spans="5:6" x14ac:dyDescent="0.45">
      <c r="E1671" s="1">
        <v>42935</v>
      </c>
      <c r="F1671">
        <v>190.69300000000001</v>
      </c>
    </row>
    <row r="1672" spans="5:6" x14ac:dyDescent="0.45">
      <c r="E1672" s="1">
        <v>42936</v>
      </c>
      <c r="F1672">
        <v>196.43799999999999</v>
      </c>
    </row>
    <row r="1673" spans="5:6" x14ac:dyDescent="0.45">
      <c r="E1673" s="1">
        <v>42937</v>
      </c>
      <c r="F1673">
        <v>194.637</v>
      </c>
    </row>
    <row r="1674" spans="5:6" x14ac:dyDescent="0.45">
      <c r="E1674" s="1">
        <v>42940</v>
      </c>
      <c r="F1674">
        <v>190.376</v>
      </c>
    </row>
    <row r="1675" spans="5:6" x14ac:dyDescent="0.45">
      <c r="E1675" s="1">
        <v>42941</v>
      </c>
      <c r="F1675">
        <v>192.56</v>
      </c>
    </row>
    <row r="1676" spans="5:6" x14ac:dyDescent="0.45">
      <c r="E1676" s="1">
        <v>42942</v>
      </c>
      <c r="F1676">
        <v>193.28800000000001</v>
      </c>
    </row>
    <row r="1677" spans="5:6" x14ac:dyDescent="0.45">
      <c r="E1677" s="1">
        <v>42943</v>
      </c>
      <c r="F1677">
        <v>206.583</v>
      </c>
    </row>
    <row r="1678" spans="5:6" x14ac:dyDescent="0.45">
      <c r="E1678" s="1">
        <v>42944</v>
      </c>
      <c r="F1678">
        <v>210.929</v>
      </c>
    </row>
    <row r="1679" spans="5:6" x14ac:dyDescent="0.45">
      <c r="E1679" s="1">
        <v>42947</v>
      </c>
      <c r="F1679">
        <v>207.989</v>
      </c>
    </row>
    <row r="1680" spans="5:6" x14ac:dyDescent="0.45">
      <c r="E1680" s="1">
        <v>42948</v>
      </c>
      <c r="F1680">
        <v>202.23599999999999</v>
      </c>
    </row>
    <row r="1681" spans="5:6" x14ac:dyDescent="0.45">
      <c r="E1681" s="1">
        <v>42949</v>
      </c>
      <c r="F1681">
        <v>204.53700000000001</v>
      </c>
    </row>
    <row r="1682" spans="5:6" x14ac:dyDescent="0.45">
      <c r="E1682" s="1">
        <v>42950</v>
      </c>
      <c r="F1682">
        <v>210.16200000000001</v>
      </c>
    </row>
    <row r="1683" spans="5:6" x14ac:dyDescent="0.45">
      <c r="E1683" s="1">
        <v>42951</v>
      </c>
      <c r="F1683">
        <v>207.86099999999999</v>
      </c>
    </row>
    <row r="1684" spans="5:6" x14ac:dyDescent="0.45">
      <c r="E1684" s="1">
        <v>42954</v>
      </c>
      <c r="F1684">
        <v>203.131</v>
      </c>
    </row>
    <row r="1685" spans="5:6" x14ac:dyDescent="0.45">
      <c r="E1685" s="1">
        <v>42955</v>
      </c>
      <c r="F1685">
        <v>213.87</v>
      </c>
    </row>
    <row r="1686" spans="5:6" x14ac:dyDescent="0.45">
      <c r="E1686" s="1">
        <v>42956</v>
      </c>
      <c r="F1686">
        <v>224.352</v>
      </c>
    </row>
    <row r="1687" spans="5:6" x14ac:dyDescent="0.45">
      <c r="E1687" s="1">
        <v>42957</v>
      </c>
      <c r="F1687">
        <v>287.77199999999999</v>
      </c>
    </row>
    <row r="1688" spans="5:6" x14ac:dyDescent="0.45">
      <c r="E1688" s="1">
        <v>42958</v>
      </c>
      <c r="F1688">
        <v>319.57100000000003</v>
      </c>
    </row>
    <row r="1689" spans="5:6" x14ac:dyDescent="0.45">
      <c r="E1689" s="1">
        <v>42961</v>
      </c>
      <c r="F1689">
        <v>230.53800000000001</v>
      </c>
    </row>
    <row r="1690" spans="5:6" x14ac:dyDescent="0.45">
      <c r="E1690" s="1">
        <v>42962</v>
      </c>
      <c r="F1690">
        <v>227.33799999999999</v>
      </c>
    </row>
    <row r="1691" spans="5:6" x14ac:dyDescent="0.45">
      <c r="E1691" s="1">
        <v>42963</v>
      </c>
      <c r="F1691">
        <v>224.93799999999999</v>
      </c>
    </row>
    <row r="1692" spans="5:6" x14ac:dyDescent="0.45">
      <c r="E1692" s="1">
        <v>42964</v>
      </c>
      <c r="F1692">
        <v>297.072</v>
      </c>
    </row>
    <row r="1693" spans="5:6" x14ac:dyDescent="0.45">
      <c r="E1693" s="1">
        <v>42965</v>
      </c>
      <c r="F1693">
        <v>283.339</v>
      </c>
    </row>
    <row r="1694" spans="5:6" x14ac:dyDescent="0.45">
      <c r="E1694" s="1">
        <v>42968</v>
      </c>
      <c r="F1694">
        <v>260.53800000000001</v>
      </c>
    </row>
    <row r="1695" spans="5:6" x14ac:dyDescent="0.45">
      <c r="E1695" s="1">
        <v>42969</v>
      </c>
      <c r="F1695">
        <v>223.87100000000001</v>
      </c>
    </row>
    <row r="1696" spans="5:6" x14ac:dyDescent="0.45">
      <c r="E1696" s="1">
        <v>42970</v>
      </c>
      <c r="F1696">
        <v>239.28</v>
      </c>
    </row>
    <row r="1697" spans="5:6" x14ac:dyDescent="0.45">
      <c r="E1697" s="1">
        <v>42971</v>
      </c>
      <c r="F1697">
        <v>252.096</v>
      </c>
    </row>
    <row r="1698" spans="5:6" x14ac:dyDescent="0.45">
      <c r="E1698" s="1">
        <v>42972</v>
      </c>
      <c r="F1698">
        <v>238.01300000000001</v>
      </c>
    </row>
    <row r="1699" spans="5:6" x14ac:dyDescent="0.45">
      <c r="E1699" s="1">
        <v>42975</v>
      </c>
      <c r="F1699">
        <v>234.63300000000001</v>
      </c>
    </row>
    <row r="1700" spans="5:6" x14ac:dyDescent="0.45">
      <c r="E1700" s="1">
        <v>42976</v>
      </c>
      <c r="F1700">
        <v>252.31899999999999</v>
      </c>
    </row>
    <row r="1701" spans="5:6" x14ac:dyDescent="0.45">
      <c r="E1701" s="1">
        <v>42977</v>
      </c>
      <c r="F1701">
        <v>275.05799999999999</v>
      </c>
    </row>
    <row r="1702" spans="5:6" x14ac:dyDescent="0.45">
      <c r="E1702" s="1">
        <v>42978</v>
      </c>
      <c r="F1702">
        <v>260.84699999999998</v>
      </c>
    </row>
    <row r="1703" spans="5:6" x14ac:dyDescent="0.45">
      <c r="E1703" s="1">
        <v>42979</v>
      </c>
      <c r="F1703">
        <v>259.86700000000002</v>
      </c>
    </row>
    <row r="1704" spans="5:6" x14ac:dyDescent="0.45">
      <c r="E1704" s="1">
        <v>42983</v>
      </c>
      <c r="F1704">
        <v>286.16500000000002</v>
      </c>
    </row>
    <row r="1705" spans="5:6" x14ac:dyDescent="0.45">
      <c r="E1705" s="1">
        <v>42984</v>
      </c>
      <c r="F1705">
        <v>283.38799999999998</v>
      </c>
    </row>
    <row r="1706" spans="5:6" x14ac:dyDescent="0.45">
      <c r="E1706" s="1">
        <v>42985</v>
      </c>
      <c r="F1706">
        <v>289.05399999999997</v>
      </c>
    </row>
    <row r="1707" spans="5:6" x14ac:dyDescent="0.45">
      <c r="E1707" s="1">
        <v>42986</v>
      </c>
      <c r="F1707">
        <v>299.09300000000002</v>
      </c>
    </row>
    <row r="1708" spans="5:6" x14ac:dyDescent="0.45">
      <c r="E1708" s="1">
        <v>42989</v>
      </c>
      <c r="F1708">
        <v>269.66800000000001</v>
      </c>
    </row>
    <row r="1709" spans="5:6" x14ac:dyDescent="0.45">
      <c r="E1709" s="1">
        <v>42990</v>
      </c>
      <c r="F1709">
        <v>256.33999999999997</v>
      </c>
    </row>
    <row r="1710" spans="5:6" x14ac:dyDescent="0.45">
      <c r="E1710" s="1">
        <v>42991</v>
      </c>
      <c r="F1710">
        <v>327.78699999999998</v>
      </c>
    </row>
    <row r="1711" spans="5:6" x14ac:dyDescent="0.45">
      <c r="E1711" s="1">
        <v>42992</v>
      </c>
      <c r="F1711">
        <v>363.75700000000001</v>
      </c>
    </row>
    <row r="1712" spans="5:6" x14ac:dyDescent="0.45">
      <c r="E1712" s="1">
        <v>42993</v>
      </c>
      <c r="F1712">
        <v>352.35700000000003</v>
      </c>
    </row>
    <row r="1713" spans="5:6" x14ac:dyDescent="0.45">
      <c r="E1713" s="1">
        <v>42996</v>
      </c>
      <c r="F1713">
        <v>321.267</v>
      </c>
    </row>
    <row r="1714" spans="5:6" x14ac:dyDescent="0.45">
      <c r="E1714" s="1">
        <v>42997</v>
      </c>
      <c r="F1714">
        <v>321.00700000000001</v>
      </c>
    </row>
    <row r="1715" spans="5:6" x14ac:dyDescent="0.45">
      <c r="E1715" s="1">
        <v>42998</v>
      </c>
      <c r="F1715">
        <v>322.56200000000001</v>
      </c>
    </row>
    <row r="1716" spans="5:6" x14ac:dyDescent="0.45">
      <c r="E1716" s="1">
        <v>42999</v>
      </c>
      <c r="F1716">
        <v>322.303</v>
      </c>
    </row>
    <row r="1717" spans="5:6" x14ac:dyDescent="0.45">
      <c r="E1717" s="1">
        <v>43000</v>
      </c>
      <c r="F1717">
        <v>324.89400000000001</v>
      </c>
    </row>
    <row r="1718" spans="5:6" x14ac:dyDescent="0.45">
      <c r="E1718" s="1">
        <v>43003</v>
      </c>
      <c r="F1718">
        <v>326.44799999999998</v>
      </c>
    </row>
    <row r="1719" spans="5:6" x14ac:dyDescent="0.45">
      <c r="E1719" s="1">
        <v>43004</v>
      </c>
      <c r="F1719">
        <v>318.67599999999999</v>
      </c>
    </row>
    <row r="1720" spans="5:6" x14ac:dyDescent="0.45">
      <c r="E1720" s="1">
        <v>43005</v>
      </c>
      <c r="F1720">
        <v>325.32499999999999</v>
      </c>
    </row>
    <row r="1721" spans="5:6" x14ac:dyDescent="0.45">
      <c r="E1721" s="1">
        <v>43006</v>
      </c>
      <c r="F1721">
        <v>316.714</v>
      </c>
    </row>
    <row r="1722" spans="5:6" x14ac:dyDescent="0.45">
      <c r="E1722" s="1">
        <v>43007</v>
      </c>
      <c r="F1722">
        <v>304.87400000000002</v>
      </c>
    </row>
    <row r="1723" spans="5:6" x14ac:dyDescent="0.45">
      <c r="E1723" s="1">
        <v>43010</v>
      </c>
      <c r="F1723">
        <v>291.68900000000002</v>
      </c>
    </row>
    <row r="1724" spans="5:6" x14ac:dyDescent="0.45">
      <c r="E1724" s="1">
        <v>43011</v>
      </c>
      <c r="F1724">
        <v>289.536</v>
      </c>
    </row>
    <row r="1725" spans="5:6" x14ac:dyDescent="0.45">
      <c r="E1725" s="1">
        <v>43012</v>
      </c>
      <c r="F1725">
        <v>302.529</v>
      </c>
    </row>
    <row r="1726" spans="5:6" x14ac:dyDescent="0.45">
      <c r="E1726" s="1">
        <v>43013</v>
      </c>
      <c r="F1726">
        <v>281.59800000000001</v>
      </c>
    </row>
    <row r="1727" spans="5:6" x14ac:dyDescent="0.45">
      <c r="E1727" s="1">
        <v>43014</v>
      </c>
      <c r="F1727">
        <v>282.435</v>
      </c>
    </row>
    <row r="1728" spans="5:6" x14ac:dyDescent="0.45">
      <c r="E1728" s="1">
        <v>43017</v>
      </c>
      <c r="F1728">
        <v>293.04000000000002</v>
      </c>
    </row>
    <row r="1729" spans="5:6" x14ac:dyDescent="0.45">
      <c r="E1729" s="1">
        <v>43018</v>
      </c>
      <c r="F1729">
        <v>280.76</v>
      </c>
    </row>
    <row r="1730" spans="5:6" x14ac:dyDescent="0.45">
      <c r="E1730" s="1">
        <v>43019</v>
      </c>
      <c r="F1730">
        <v>283.49900000000002</v>
      </c>
    </row>
    <row r="1731" spans="5:6" x14ac:dyDescent="0.45">
      <c r="E1731" s="1">
        <v>43020</v>
      </c>
      <c r="F1731">
        <v>279.67599999999999</v>
      </c>
    </row>
    <row r="1732" spans="5:6" x14ac:dyDescent="0.45">
      <c r="E1732" s="1">
        <v>43021</v>
      </c>
      <c r="F1732">
        <v>269.089</v>
      </c>
    </row>
    <row r="1733" spans="5:6" x14ac:dyDescent="0.45">
      <c r="E1733" s="1">
        <v>43024</v>
      </c>
      <c r="F1733">
        <v>259.678</v>
      </c>
    </row>
    <row r="1734" spans="5:6" x14ac:dyDescent="0.45">
      <c r="E1734" s="1">
        <v>43025</v>
      </c>
      <c r="F1734">
        <v>260.56</v>
      </c>
    </row>
    <row r="1735" spans="5:6" x14ac:dyDescent="0.45">
      <c r="E1735" s="1">
        <v>43026</v>
      </c>
      <c r="F1735">
        <v>258.20699999999999</v>
      </c>
    </row>
    <row r="1736" spans="5:6" x14ac:dyDescent="0.45">
      <c r="E1736" s="1">
        <v>43027</v>
      </c>
      <c r="F1736">
        <v>254.97200000000001</v>
      </c>
    </row>
    <row r="1737" spans="5:6" x14ac:dyDescent="0.45">
      <c r="E1737" s="1">
        <v>43028</v>
      </c>
      <c r="F1737">
        <v>244.679</v>
      </c>
    </row>
    <row r="1738" spans="5:6" x14ac:dyDescent="0.45">
      <c r="E1738" s="1">
        <v>43031</v>
      </c>
      <c r="F1738">
        <v>260.56</v>
      </c>
    </row>
    <row r="1739" spans="5:6" x14ac:dyDescent="0.45">
      <c r="E1739" s="1">
        <v>43032</v>
      </c>
      <c r="F1739">
        <v>266.73599999999999</v>
      </c>
    </row>
    <row r="1740" spans="5:6" x14ac:dyDescent="0.45">
      <c r="E1740" s="1">
        <v>43033</v>
      </c>
      <c r="F1740">
        <v>313.38299999999998</v>
      </c>
    </row>
    <row r="1741" spans="5:6" x14ac:dyDescent="0.45">
      <c r="E1741" s="1">
        <v>43034</v>
      </c>
      <c r="F1741">
        <v>311.43200000000002</v>
      </c>
    </row>
    <row r="1742" spans="5:6" x14ac:dyDescent="0.45">
      <c r="E1742" s="1">
        <v>43035</v>
      </c>
      <c r="F1742">
        <v>277.298</v>
      </c>
    </row>
    <row r="1743" spans="5:6" x14ac:dyDescent="0.45">
      <c r="E1743" s="1">
        <v>43038</v>
      </c>
      <c r="F1743">
        <v>281.85000000000002</v>
      </c>
    </row>
    <row r="1744" spans="5:6" x14ac:dyDescent="0.45">
      <c r="E1744" s="1">
        <v>43039</v>
      </c>
      <c r="F1744">
        <v>272.09699999999998</v>
      </c>
    </row>
    <row r="1745" spans="5:6" x14ac:dyDescent="0.45">
      <c r="E1745" s="1">
        <v>43040</v>
      </c>
      <c r="F1745">
        <v>275.02300000000002</v>
      </c>
    </row>
    <row r="1746" spans="5:6" x14ac:dyDescent="0.45">
      <c r="E1746" s="1">
        <v>43041</v>
      </c>
      <c r="F1746">
        <v>268.52100000000002</v>
      </c>
    </row>
    <row r="1747" spans="5:6" x14ac:dyDescent="0.45">
      <c r="E1747" s="1">
        <v>43042</v>
      </c>
      <c r="F1747">
        <v>268.19600000000003</v>
      </c>
    </row>
    <row r="1748" spans="5:6" x14ac:dyDescent="0.45">
      <c r="E1748" s="1">
        <v>43045</v>
      </c>
      <c r="F1748">
        <v>262.66899999999998</v>
      </c>
    </row>
    <row r="1749" spans="5:6" x14ac:dyDescent="0.45">
      <c r="E1749" s="1">
        <v>43046</v>
      </c>
      <c r="F1749">
        <v>265.92</v>
      </c>
    </row>
    <row r="1750" spans="5:6" x14ac:dyDescent="0.45">
      <c r="E1750" s="1">
        <v>43047</v>
      </c>
      <c r="F1750">
        <v>266.57</v>
      </c>
    </row>
    <row r="1751" spans="5:6" x14ac:dyDescent="0.45">
      <c r="E1751" s="1">
        <v>43048</v>
      </c>
      <c r="F1751">
        <v>272.42200000000003</v>
      </c>
    </row>
    <row r="1752" spans="5:6" x14ac:dyDescent="0.45">
      <c r="E1752" s="1">
        <v>43049</v>
      </c>
      <c r="F1752">
        <v>285.10000000000002</v>
      </c>
    </row>
    <row r="1753" spans="5:6" x14ac:dyDescent="0.45">
      <c r="E1753" s="1">
        <v>43052</v>
      </c>
      <c r="F1753">
        <v>287.37599999999998</v>
      </c>
    </row>
    <row r="1754" spans="5:6" x14ac:dyDescent="0.45">
      <c r="E1754" s="1">
        <v>43053</v>
      </c>
      <c r="F1754">
        <v>291.60199999999998</v>
      </c>
    </row>
    <row r="1755" spans="5:6" x14ac:dyDescent="0.45">
      <c r="E1755" s="1">
        <v>43054</v>
      </c>
      <c r="F1755">
        <v>312.733</v>
      </c>
    </row>
    <row r="1756" spans="5:6" x14ac:dyDescent="0.45">
      <c r="E1756" s="1">
        <v>43055</v>
      </c>
      <c r="F1756">
        <v>287.37599999999998</v>
      </c>
    </row>
    <row r="1757" spans="5:6" x14ac:dyDescent="0.45">
      <c r="E1757" s="1">
        <v>43056</v>
      </c>
      <c r="F1757">
        <v>278.81900000000002</v>
      </c>
    </row>
    <row r="1758" spans="5:6" x14ac:dyDescent="0.45">
      <c r="E1758" s="1">
        <v>43059</v>
      </c>
      <c r="F1758">
        <v>261.29199999999997</v>
      </c>
    </row>
    <row r="1759" spans="5:6" x14ac:dyDescent="0.45">
      <c r="E1759" s="1">
        <v>43060</v>
      </c>
      <c r="F1759">
        <v>241.167</v>
      </c>
    </row>
    <row r="1760" spans="5:6" x14ac:dyDescent="0.45">
      <c r="E1760" s="1">
        <v>43061</v>
      </c>
      <c r="F1760">
        <v>235.649</v>
      </c>
    </row>
    <row r="1761" spans="5:6" x14ac:dyDescent="0.45">
      <c r="E1761" s="1">
        <v>43063</v>
      </c>
      <c r="F1761">
        <v>233.702</v>
      </c>
    </row>
    <row r="1762" spans="5:6" x14ac:dyDescent="0.45">
      <c r="E1762" s="1">
        <v>43066</v>
      </c>
      <c r="F1762">
        <v>233.702</v>
      </c>
    </row>
    <row r="1763" spans="5:6" x14ac:dyDescent="0.45">
      <c r="E1763" s="1">
        <v>43067</v>
      </c>
      <c r="F1763">
        <v>227.85900000000001</v>
      </c>
    </row>
    <row r="1764" spans="5:6" x14ac:dyDescent="0.45">
      <c r="E1764" s="1">
        <v>43068</v>
      </c>
      <c r="F1764">
        <v>286.61500000000001</v>
      </c>
    </row>
    <row r="1765" spans="5:6" x14ac:dyDescent="0.45">
      <c r="E1765" s="1">
        <v>43069</v>
      </c>
      <c r="F1765">
        <v>287.791</v>
      </c>
    </row>
    <row r="1766" spans="5:6" x14ac:dyDescent="0.45">
      <c r="E1766" s="1">
        <v>43070</v>
      </c>
      <c r="F1766">
        <v>304.65100000000001</v>
      </c>
    </row>
    <row r="1767" spans="5:6" x14ac:dyDescent="0.45">
      <c r="E1767" s="1">
        <v>43073</v>
      </c>
      <c r="F1767">
        <v>299.16199999999998</v>
      </c>
    </row>
    <row r="1768" spans="5:6" x14ac:dyDescent="0.45">
      <c r="E1768" s="1">
        <v>43074</v>
      </c>
      <c r="F1768">
        <v>296.80900000000003</v>
      </c>
    </row>
    <row r="1769" spans="5:6" x14ac:dyDescent="0.45">
      <c r="E1769" s="1">
        <v>43075</v>
      </c>
      <c r="F1769">
        <v>296.02499999999998</v>
      </c>
    </row>
    <row r="1770" spans="5:6" x14ac:dyDescent="0.45">
      <c r="E1770" s="1">
        <v>43076</v>
      </c>
      <c r="F1770">
        <v>277.59699999999998</v>
      </c>
    </row>
    <row r="1771" spans="5:6" x14ac:dyDescent="0.45">
      <c r="E1771" s="1">
        <v>43077</v>
      </c>
      <c r="F1771">
        <v>259.56099999999998</v>
      </c>
    </row>
    <row r="1772" spans="5:6" x14ac:dyDescent="0.45">
      <c r="E1772" s="1">
        <v>43080</v>
      </c>
      <c r="F1772">
        <v>241.917</v>
      </c>
    </row>
    <row r="1773" spans="5:6" x14ac:dyDescent="0.45">
      <c r="E1773" s="1">
        <v>43081</v>
      </c>
      <c r="F1773">
        <v>242.70099999999999</v>
      </c>
    </row>
    <row r="1774" spans="5:6" x14ac:dyDescent="0.45">
      <c r="E1774" s="1">
        <v>43082</v>
      </c>
      <c r="F1774">
        <v>240.34899999999999</v>
      </c>
    </row>
    <row r="1775" spans="5:6" x14ac:dyDescent="0.45">
      <c r="E1775" s="1">
        <v>43083</v>
      </c>
      <c r="F1775">
        <v>238.78</v>
      </c>
    </row>
    <row r="1776" spans="5:6" x14ac:dyDescent="0.45">
      <c r="E1776" s="1">
        <v>43084</v>
      </c>
      <c r="F1776">
        <v>222.31299999999999</v>
      </c>
    </row>
    <row r="1777" spans="5:6" x14ac:dyDescent="0.45">
      <c r="E1777" s="1">
        <v>43087</v>
      </c>
      <c r="F1777">
        <v>216.43100000000001</v>
      </c>
    </row>
    <row r="1778" spans="5:6" x14ac:dyDescent="0.45">
      <c r="E1778" s="1">
        <v>43088</v>
      </c>
      <c r="F1778">
        <v>218</v>
      </c>
    </row>
    <row r="1779" spans="5:6" x14ac:dyDescent="0.45">
      <c r="E1779" s="1">
        <v>43089</v>
      </c>
      <c r="F1779">
        <v>216.82400000000001</v>
      </c>
    </row>
    <row r="1780" spans="5:6" x14ac:dyDescent="0.45">
      <c r="E1780" s="1">
        <v>43090</v>
      </c>
      <c r="F1780">
        <v>213.68700000000001</v>
      </c>
    </row>
    <row r="1781" spans="5:6" x14ac:dyDescent="0.45">
      <c r="E1781" s="1">
        <v>43091</v>
      </c>
      <c r="F1781">
        <v>214.863</v>
      </c>
    </row>
    <row r="1782" spans="5:6" x14ac:dyDescent="0.45">
      <c r="E1782" s="1">
        <v>43095</v>
      </c>
      <c r="F1782">
        <v>215.64699999999999</v>
      </c>
    </row>
    <row r="1783" spans="5:6" x14ac:dyDescent="0.45">
      <c r="E1783" s="1">
        <v>43096</v>
      </c>
      <c r="F1783">
        <v>217.21600000000001</v>
      </c>
    </row>
    <row r="1784" spans="5:6" x14ac:dyDescent="0.45">
      <c r="E1784" s="1">
        <v>43097</v>
      </c>
      <c r="F1784">
        <v>210.94200000000001</v>
      </c>
    </row>
    <row r="1785" spans="5:6" x14ac:dyDescent="0.45">
      <c r="E1785" s="1">
        <v>43098</v>
      </c>
      <c r="F1785">
        <v>217.21600000000001</v>
      </c>
    </row>
    <row r="1786" spans="5:6" x14ac:dyDescent="0.45">
      <c r="E1786" s="1">
        <v>43102</v>
      </c>
      <c r="F1786">
        <v>202.708</v>
      </c>
    </row>
    <row r="1787" spans="5:6" x14ac:dyDescent="0.45">
      <c r="E1787" s="1">
        <v>43103</v>
      </c>
      <c r="F1787">
        <v>194.083</v>
      </c>
    </row>
    <row r="1788" spans="5:6" x14ac:dyDescent="0.45">
      <c r="E1788" s="1">
        <v>43104</v>
      </c>
      <c r="F1788">
        <v>192.90600000000001</v>
      </c>
    </row>
    <row r="1789" spans="5:6" x14ac:dyDescent="0.45">
      <c r="E1789" s="1">
        <v>43105</v>
      </c>
      <c r="F1789">
        <v>193.298</v>
      </c>
    </row>
    <row r="1790" spans="5:6" x14ac:dyDescent="0.45">
      <c r="E1790" s="1">
        <v>43108</v>
      </c>
      <c r="F1790">
        <v>187.417</v>
      </c>
    </row>
    <row r="1791" spans="5:6" x14ac:dyDescent="0.45">
      <c r="E1791" s="1">
        <v>43109</v>
      </c>
      <c r="F1791">
        <v>192.12200000000001</v>
      </c>
    </row>
    <row r="1792" spans="5:6" x14ac:dyDescent="0.45">
      <c r="E1792" s="1">
        <v>43110</v>
      </c>
      <c r="F1792">
        <v>187.809</v>
      </c>
    </row>
    <row r="1793" spans="5:6" x14ac:dyDescent="0.45">
      <c r="E1793" s="1">
        <v>43111</v>
      </c>
      <c r="F1793">
        <v>185.45699999999999</v>
      </c>
    </row>
    <row r="1794" spans="5:6" x14ac:dyDescent="0.45">
      <c r="E1794" s="1">
        <v>43112</v>
      </c>
      <c r="F1794">
        <v>185.84899999999999</v>
      </c>
    </row>
    <row r="1795" spans="5:6" x14ac:dyDescent="0.45">
      <c r="E1795" s="1">
        <v>43116</v>
      </c>
      <c r="F1795">
        <v>210.976</v>
      </c>
    </row>
    <row r="1796" spans="5:6" x14ac:dyDescent="0.45">
      <c r="E1796" s="1">
        <v>43117</v>
      </c>
      <c r="F1796">
        <v>201.09899999999999</v>
      </c>
    </row>
    <row r="1797" spans="5:6" x14ac:dyDescent="0.45">
      <c r="E1797" s="1">
        <v>43118</v>
      </c>
      <c r="F1797">
        <v>203.46899999999999</v>
      </c>
    </row>
    <row r="1798" spans="5:6" x14ac:dyDescent="0.45">
      <c r="E1798" s="1">
        <v>43119</v>
      </c>
      <c r="F1798">
        <v>201.88900000000001</v>
      </c>
    </row>
    <row r="1799" spans="5:6" x14ac:dyDescent="0.45">
      <c r="E1799" s="1">
        <v>43122</v>
      </c>
      <c r="F1799">
        <v>192.80199999999999</v>
      </c>
    </row>
    <row r="1800" spans="5:6" x14ac:dyDescent="0.45">
      <c r="E1800" s="1">
        <v>43123</v>
      </c>
      <c r="F1800">
        <v>199.518</v>
      </c>
    </row>
    <row r="1801" spans="5:6" x14ac:dyDescent="0.45">
      <c r="E1801" s="1">
        <v>43124</v>
      </c>
      <c r="F1801">
        <v>209.791</v>
      </c>
    </row>
    <row r="1802" spans="5:6" x14ac:dyDescent="0.45">
      <c r="E1802" s="1">
        <v>43125</v>
      </c>
      <c r="F1802">
        <v>216.90199999999999</v>
      </c>
    </row>
    <row r="1803" spans="5:6" x14ac:dyDescent="0.45">
      <c r="E1803" s="1">
        <v>43126</v>
      </c>
      <c r="F1803">
        <v>214.53200000000001</v>
      </c>
    </row>
    <row r="1804" spans="5:6" x14ac:dyDescent="0.45">
      <c r="E1804" s="1">
        <v>43129</v>
      </c>
      <c r="F1804">
        <v>244.953</v>
      </c>
    </row>
    <row r="1805" spans="5:6" x14ac:dyDescent="0.45">
      <c r="E1805" s="1">
        <v>43130</v>
      </c>
      <c r="F1805">
        <v>259.96699999999998</v>
      </c>
    </row>
    <row r="1806" spans="5:6" x14ac:dyDescent="0.45">
      <c r="E1806" s="1">
        <v>43131</v>
      </c>
      <c r="F1806">
        <v>286.23200000000003</v>
      </c>
    </row>
    <row r="1807" spans="5:6" x14ac:dyDescent="0.45">
      <c r="E1807" s="1">
        <v>43132</v>
      </c>
      <c r="F1807">
        <v>267.60399999999998</v>
      </c>
    </row>
    <row r="1808" spans="5:6" x14ac:dyDescent="0.45">
      <c r="E1808" s="1">
        <v>43133</v>
      </c>
      <c r="F1808">
        <v>340.75200000000001</v>
      </c>
    </row>
    <row r="1809" spans="5:6" x14ac:dyDescent="0.45">
      <c r="E1809" s="1">
        <v>43136</v>
      </c>
      <c r="F1809">
        <v>547.26300000000003</v>
      </c>
    </row>
    <row r="1810" spans="5:6" x14ac:dyDescent="0.45">
      <c r="E1810" s="1">
        <v>43137</v>
      </c>
      <c r="F1810">
        <v>324.01499999999999</v>
      </c>
    </row>
    <row r="1811" spans="5:6" x14ac:dyDescent="0.45">
      <c r="E1811" s="1">
        <v>43138</v>
      </c>
      <c r="F1811">
        <v>394.81099999999998</v>
      </c>
    </row>
    <row r="1812" spans="5:6" x14ac:dyDescent="0.45">
      <c r="E1812" s="1">
        <v>43139</v>
      </c>
      <c r="F1812">
        <v>557.32799999999997</v>
      </c>
    </row>
    <row r="1813" spans="5:6" x14ac:dyDescent="0.45">
      <c r="E1813" s="1">
        <v>43140</v>
      </c>
      <c r="F1813">
        <v>466.505</v>
      </c>
    </row>
    <row r="1814" spans="5:6" x14ac:dyDescent="0.45">
      <c r="E1814" s="1">
        <v>43143</v>
      </c>
      <c r="F1814">
        <v>397.49099999999999</v>
      </c>
    </row>
    <row r="1815" spans="5:6" x14ac:dyDescent="0.45">
      <c r="E1815" s="1">
        <v>43144</v>
      </c>
      <c r="F1815">
        <v>354.82600000000002</v>
      </c>
    </row>
    <row r="1816" spans="5:6" x14ac:dyDescent="0.45">
      <c r="E1816" s="1">
        <v>43145</v>
      </c>
      <c r="F1816">
        <v>297.87099999999998</v>
      </c>
    </row>
    <row r="1817" spans="5:6" x14ac:dyDescent="0.45">
      <c r="E1817" s="1">
        <v>43146</v>
      </c>
      <c r="F1817">
        <v>285.39800000000002</v>
      </c>
    </row>
    <row r="1818" spans="5:6" x14ac:dyDescent="0.45">
      <c r="E1818" s="1">
        <v>43147</v>
      </c>
      <c r="F1818">
        <v>291.63499999999999</v>
      </c>
    </row>
    <row r="1819" spans="5:6" x14ac:dyDescent="0.45">
      <c r="E1819" s="1">
        <v>43151</v>
      </c>
      <c r="F1819">
        <v>316.57900000000001</v>
      </c>
    </row>
    <row r="1820" spans="5:6" x14ac:dyDescent="0.45">
      <c r="E1820" s="1">
        <v>43152</v>
      </c>
      <c r="F1820">
        <v>323.54899999999998</v>
      </c>
    </row>
    <row r="1821" spans="5:6" x14ac:dyDescent="0.45">
      <c r="E1821" s="1">
        <v>43153</v>
      </c>
      <c r="F1821">
        <v>346.38299999999998</v>
      </c>
    </row>
    <row r="1822" spans="5:6" x14ac:dyDescent="0.45">
      <c r="E1822" s="1">
        <v>43154</v>
      </c>
      <c r="F1822">
        <v>295.75099999999998</v>
      </c>
    </row>
    <row r="1823" spans="5:6" x14ac:dyDescent="0.45">
      <c r="E1823" s="1">
        <v>43157</v>
      </c>
      <c r="F1823">
        <v>274.05200000000002</v>
      </c>
    </row>
    <row r="1824" spans="5:6" x14ac:dyDescent="0.45">
      <c r="E1824" s="1">
        <v>43158</v>
      </c>
      <c r="F1824">
        <v>319.45999999999998</v>
      </c>
    </row>
    <row r="1825" spans="5:6" x14ac:dyDescent="0.45">
      <c r="E1825" s="1">
        <v>43159</v>
      </c>
      <c r="F1825">
        <v>395.62</v>
      </c>
    </row>
    <row r="1826" spans="5:6" x14ac:dyDescent="0.45">
      <c r="E1826" s="1">
        <v>43160</v>
      </c>
      <c r="F1826">
        <v>452.72399999999999</v>
      </c>
    </row>
    <row r="1827" spans="5:6" x14ac:dyDescent="0.45">
      <c r="E1827" s="1">
        <v>43161</v>
      </c>
      <c r="F1827">
        <v>413.43700000000001</v>
      </c>
    </row>
    <row r="1828" spans="5:6" x14ac:dyDescent="0.45">
      <c r="E1828" s="1">
        <v>43164</v>
      </c>
      <c r="F1828">
        <v>375.976</v>
      </c>
    </row>
    <row r="1829" spans="5:6" x14ac:dyDescent="0.45">
      <c r="E1829" s="1">
        <v>43165</v>
      </c>
      <c r="F1829">
        <v>381.91500000000002</v>
      </c>
    </row>
    <row r="1830" spans="5:6" x14ac:dyDescent="0.45">
      <c r="E1830" s="1">
        <v>43166</v>
      </c>
      <c r="F1830">
        <v>374.149</v>
      </c>
    </row>
    <row r="1831" spans="5:6" x14ac:dyDescent="0.45">
      <c r="E1831" s="1">
        <v>43167</v>
      </c>
      <c r="F1831">
        <v>349.93599999999998</v>
      </c>
    </row>
    <row r="1832" spans="5:6" x14ac:dyDescent="0.45">
      <c r="E1832" s="1">
        <v>43168</v>
      </c>
      <c r="F1832">
        <v>301.512</v>
      </c>
    </row>
    <row r="1833" spans="5:6" x14ac:dyDescent="0.45">
      <c r="E1833" s="1">
        <v>43171</v>
      </c>
      <c r="F1833">
        <v>319.78500000000003</v>
      </c>
    </row>
    <row r="1834" spans="5:6" x14ac:dyDescent="0.45">
      <c r="E1834" s="1">
        <v>43172</v>
      </c>
      <c r="F1834">
        <v>331.20600000000002</v>
      </c>
    </row>
    <row r="1835" spans="5:6" x14ac:dyDescent="0.45">
      <c r="E1835" s="1">
        <v>43173</v>
      </c>
      <c r="F1835">
        <v>343.99700000000001</v>
      </c>
    </row>
    <row r="1836" spans="5:6" x14ac:dyDescent="0.45">
      <c r="E1836" s="1">
        <v>43174</v>
      </c>
      <c r="F1836">
        <v>324.35399999999998</v>
      </c>
    </row>
    <row r="1837" spans="5:6" x14ac:dyDescent="0.45">
      <c r="E1837" s="1">
        <v>43175</v>
      </c>
      <c r="F1837">
        <v>314.303</v>
      </c>
    </row>
    <row r="1838" spans="5:6" x14ac:dyDescent="0.45">
      <c r="E1838" s="1">
        <v>43178</v>
      </c>
      <c r="F1838">
        <v>369.58</v>
      </c>
    </row>
    <row r="1839" spans="5:6" x14ac:dyDescent="0.45">
      <c r="E1839" s="1">
        <v>43179</v>
      </c>
      <c r="F1839">
        <v>354.505</v>
      </c>
    </row>
    <row r="1840" spans="5:6" x14ac:dyDescent="0.45">
      <c r="E1840" s="1">
        <v>43180</v>
      </c>
      <c r="F1840">
        <v>359.53899999999999</v>
      </c>
    </row>
    <row r="1841" spans="5:6" x14ac:dyDescent="0.45">
      <c r="E1841" s="1">
        <v>43181</v>
      </c>
      <c r="F1841">
        <v>449.18799999999999</v>
      </c>
    </row>
    <row r="1842" spans="5:6" x14ac:dyDescent="0.45">
      <c r="E1842" s="1">
        <v>43182</v>
      </c>
      <c r="F1842">
        <v>498.73099999999999</v>
      </c>
    </row>
    <row r="1843" spans="5:6" x14ac:dyDescent="0.45">
      <c r="E1843" s="1">
        <v>43185</v>
      </c>
      <c r="F1843">
        <v>428.899</v>
      </c>
    </row>
    <row r="1844" spans="5:6" x14ac:dyDescent="0.45">
      <c r="E1844" s="1">
        <v>43186</v>
      </c>
      <c r="F1844">
        <v>493.54</v>
      </c>
    </row>
    <row r="1845" spans="5:6" x14ac:dyDescent="0.45">
      <c r="E1845" s="1">
        <v>43187</v>
      </c>
      <c r="F1845">
        <v>515.245</v>
      </c>
    </row>
    <row r="1846" spans="5:6" x14ac:dyDescent="0.45">
      <c r="E1846" s="1">
        <v>43188</v>
      </c>
      <c r="F1846">
        <v>444.46899999999999</v>
      </c>
    </row>
    <row r="1847" spans="5:6" x14ac:dyDescent="0.45">
      <c r="E1847" s="1">
        <v>43192</v>
      </c>
      <c r="F1847">
        <v>528.45600000000002</v>
      </c>
    </row>
    <row r="1848" spans="5:6" x14ac:dyDescent="0.45">
      <c r="E1848" s="1">
        <v>43193</v>
      </c>
      <c r="F1848">
        <v>487.40699999999998</v>
      </c>
    </row>
    <row r="1849" spans="5:6" x14ac:dyDescent="0.45">
      <c r="E1849" s="1">
        <v>43194</v>
      </c>
      <c r="F1849">
        <v>469.94900000000001</v>
      </c>
    </row>
    <row r="1850" spans="5:6" x14ac:dyDescent="0.45">
      <c r="E1850" s="1">
        <v>43195</v>
      </c>
      <c r="F1850">
        <v>438.80700000000002</v>
      </c>
    </row>
    <row r="1851" spans="5:6" x14ac:dyDescent="0.45">
      <c r="E1851" s="1">
        <v>43196</v>
      </c>
      <c r="F1851">
        <v>487.87799999999999</v>
      </c>
    </row>
    <row r="1852" spans="5:6" x14ac:dyDescent="0.45">
      <c r="E1852" s="1">
        <v>43199</v>
      </c>
      <c r="F1852">
        <v>490.238</v>
      </c>
    </row>
    <row r="1853" spans="5:6" x14ac:dyDescent="0.45">
      <c r="E1853" s="1">
        <v>43200</v>
      </c>
      <c r="F1853">
        <v>467.11799999999999</v>
      </c>
    </row>
    <row r="1854" spans="5:6" x14ac:dyDescent="0.45">
      <c r="E1854" s="1">
        <v>43201</v>
      </c>
      <c r="F1854">
        <v>475.13900000000001</v>
      </c>
    </row>
    <row r="1855" spans="5:6" x14ac:dyDescent="0.45">
      <c r="E1855" s="1">
        <v>43202</v>
      </c>
      <c r="F1855">
        <v>439.75099999999998</v>
      </c>
    </row>
    <row r="1856" spans="5:6" x14ac:dyDescent="0.45">
      <c r="E1856" s="1">
        <v>43203</v>
      </c>
      <c r="F1856">
        <v>409.08199999999999</v>
      </c>
    </row>
    <row r="1857" spans="5:6" x14ac:dyDescent="0.45">
      <c r="E1857" s="1">
        <v>43206</v>
      </c>
      <c r="F1857">
        <v>370.39100000000002</v>
      </c>
    </row>
    <row r="1858" spans="5:6" x14ac:dyDescent="0.45">
      <c r="E1858" s="1">
        <v>43207</v>
      </c>
      <c r="F1858">
        <v>326.51</v>
      </c>
    </row>
    <row r="1859" spans="5:6" x14ac:dyDescent="0.45">
      <c r="E1859" s="1">
        <v>43208</v>
      </c>
      <c r="F1859">
        <v>414.00599999999997</v>
      </c>
    </row>
    <row r="1860" spans="5:6" x14ac:dyDescent="0.45">
      <c r="E1860" s="1">
        <v>43209</v>
      </c>
      <c r="F1860">
        <v>424.71300000000002</v>
      </c>
    </row>
    <row r="1861" spans="5:6" x14ac:dyDescent="0.45">
      <c r="E1861" s="1">
        <v>43210</v>
      </c>
      <c r="F1861">
        <v>443.74799999999999</v>
      </c>
    </row>
    <row r="1862" spans="5:6" x14ac:dyDescent="0.45">
      <c r="E1862" s="1">
        <v>43213</v>
      </c>
      <c r="F1862">
        <v>434.82499999999999</v>
      </c>
    </row>
    <row r="1863" spans="5:6" x14ac:dyDescent="0.45">
      <c r="E1863" s="1">
        <v>43214</v>
      </c>
      <c r="F1863">
        <v>477.05799999999999</v>
      </c>
    </row>
    <row r="1864" spans="5:6" x14ac:dyDescent="0.45">
      <c r="E1864" s="1">
        <v>43215</v>
      </c>
      <c r="F1864">
        <v>484.791</v>
      </c>
    </row>
    <row r="1865" spans="5:6" x14ac:dyDescent="0.45">
      <c r="E1865" s="1">
        <v>43216</v>
      </c>
      <c r="F1865">
        <v>441.96300000000002</v>
      </c>
    </row>
    <row r="1866" spans="5:6" x14ac:dyDescent="0.45">
      <c r="E1866" s="1">
        <v>43217</v>
      </c>
      <c r="F1866">
        <v>427.68700000000001</v>
      </c>
    </row>
    <row r="1867" spans="5:6" x14ac:dyDescent="0.45">
      <c r="E1867" s="1">
        <v>43220</v>
      </c>
      <c r="F1867">
        <v>427.09199999999998</v>
      </c>
    </row>
    <row r="1868" spans="5:6" x14ac:dyDescent="0.45">
      <c r="E1868" s="1">
        <v>43221</v>
      </c>
      <c r="F1868">
        <v>415.79</v>
      </c>
    </row>
    <row r="1869" spans="5:6" x14ac:dyDescent="0.45">
      <c r="E1869" s="1">
        <v>43222</v>
      </c>
      <c r="F1869">
        <v>417.50299999999999</v>
      </c>
    </row>
    <row r="1870" spans="5:6" x14ac:dyDescent="0.45">
      <c r="E1870" s="1">
        <v>43223</v>
      </c>
      <c r="F1870">
        <v>430.85399999999998</v>
      </c>
    </row>
    <row r="1871" spans="5:6" x14ac:dyDescent="0.45">
      <c r="E1871" s="1">
        <v>43224</v>
      </c>
      <c r="F1871">
        <v>410.221</v>
      </c>
    </row>
    <row r="1872" spans="5:6" x14ac:dyDescent="0.45">
      <c r="E1872" s="1">
        <v>43227</v>
      </c>
      <c r="F1872">
        <v>405.97300000000001</v>
      </c>
    </row>
    <row r="1873" spans="5:6" x14ac:dyDescent="0.45">
      <c r="E1873" s="1">
        <v>43228</v>
      </c>
      <c r="F1873">
        <v>402.16199999999998</v>
      </c>
    </row>
    <row r="1874" spans="5:6" x14ac:dyDescent="0.45">
      <c r="E1874" s="1">
        <v>43229</v>
      </c>
      <c r="F1874">
        <v>425.767</v>
      </c>
    </row>
    <row r="1875" spans="5:6" x14ac:dyDescent="0.45">
      <c r="E1875" s="1">
        <v>43230</v>
      </c>
      <c r="F1875">
        <v>393.00099999999998</v>
      </c>
    </row>
    <row r="1876" spans="5:6" x14ac:dyDescent="0.45">
      <c r="E1876" s="1">
        <v>43231</v>
      </c>
      <c r="F1876">
        <v>402.95600000000002</v>
      </c>
    </row>
    <row r="1877" spans="5:6" x14ac:dyDescent="0.45">
      <c r="E1877" s="1">
        <v>43234</v>
      </c>
      <c r="F1877">
        <v>385.47699999999998</v>
      </c>
    </row>
    <row r="1878" spans="5:6" x14ac:dyDescent="0.45">
      <c r="E1878" s="1">
        <v>43235</v>
      </c>
      <c r="F1878">
        <v>433.66199999999998</v>
      </c>
    </row>
    <row r="1879" spans="5:6" x14ac:dyDescent="0.45">
      <c r="E1879" s="1">
        <v>43236</v>
      </c>
      <c r="F1879">
        <v>486.72899999999998</v>
      </c>
    </row>
    <row r="1880" spans="5:6" x14ac:dyDescent="0.45">
      <c r="E1880" s="1">
        <v>43237</v>
      </c>
      <c r="F1880">
        <v>467.37099999999998</v>
      </c>
    </row>
    <row r="1881" spans="5:6" x14ac:dyDescent="0.45">
      <c r="E1881" s="1">
        <v>43238</v>
      </c>
      <c r="F1881">
        <v>473.82400000000001</v>
      </c>
    </row>
    <row r="1882" spans="5:6" x14ac:dyDescent="0.45">
      <c r="E1882" s="1">
        <v>43241</v>
      </c>
      <c r="F1882">
        <v>448.012</v>
      </c>
    </row>
    <row r="1883" spans="5:6" x14ac:dyDescent="0.45">
      <c r="E1883" s="1">
        <v>43242</v>
      </c>
      <c r="F1883">
        <v>456.30900000000003</v>
      </c>
    </row>
    <row r="1884" spans="5:6" x14ac:dyDescent="0.45">
      <c r="E1884" s="1">
        <v>43243</v>
      </c>
      <c r="F1884">
        <v>450.19799999999998</v>
      </c>
    </row>
    <row r="1885" spans="5:6" x14ac:dyDescent="0.45">
      <c r="E1885" s="1">
        <v>43244</v>
      </c>
      <c r="F1885">
        <v>445.488</v>
      </c>
    </row>
    <row r="1886" spans="5:6" x14ac:dyDescent="0.45">
      <c r="E1886" s="1">
        <v>43245</v>
      </c>
      <c r="F1886">
        <v>453.96499999999997</v>
      </c>
    </row>
    <row r="1887" spans="5:6" x14ac:dyDescent="0.45">
      <c r="E1887" s="1">
        <v>43249</v>
      </c>
      <c r="F1887">
        <v>554.74099999999999</v>
      </c>
    </row>
    <row r="1888" spans="5:6" x14ac:dyDescent="0.45">
      <c r="E1888" s="1">
        <v>43250</v>
      </c>
      <c r="F1888">
        <v>506.70800000000003</v>
      </c>
    </row>
    <row r="1889" spans="5:6" x14ac:dyDescent="0.45">
      <c r="E1889" s="1">
        <v>43251</v>
      </c>
      <c r="F1889">
        <v>523.10699999999997</v>
      </c>
    </row>
    <row r="1890" spans="5:6" x14ac:dyDescent="0.45">
      <c r="E1890" s="1">
        <v>43252</v>
      </c>
      <c r="F1890">
        <v>481.18200000000002</v>
      </c>
    </row>
    <row r="1891" spans="5:6" x14ac:dyDescent="0.45">
      <c r="E1891" s="1">
        <v>43255</v>
      </c>
      <c r="F1891">
        <v>448.786</v>
      </c>
    </row>
    <row r="1892" spans="5:6" x14ac:dyDescent="0.45">
      <c r="E1892" s="1">
        <v>43256</v>
      </c>
      <c r="F1892">
        <v>440.21</v>
      </c>
    </row>
    <row r="1893" spans="5:6" x14ac:dyDescent="0.45">
      <c r="E1893" s="1">
        <v>43257</v>
      </c>
      <c r="F1893">
        <v>418.84199999999998</v>
      </c>
    </row>
    <row r="1894" spans="5:6" x14ac:dyDescent="0.45">
      <c r="E1894" s="1">
        <v>43258</v>
      </c>
      <c r="F1894">
        <v>426.745</v>
      </c>
    </row>
    <row r="1895" spans="5:6" x14ac:dyDescent="0.45">
      <c r="E1895" s="1">
        <v>43259</v>
      </c>
      <c r="F1895">
        <v>419.04</v>
      </c>
    </row>
    <row r="1896" spans="5:6" x14ac:dyDescent="0.45">
      <c r="E1896" s="1">
        <v>43262</v>
      </c>
      <c r="F1896">
        <v>427.899</v>
      </c>
    </row>
    <row r="1897" spans="5:6" x14ac:dyDescent="0.45">
      <c r="E1897" s="1">
        <v>43263</v>
      </c>
      <c r="F1897">
        <v>423.54</v>
      </c>
    </row>
    <row r="1898" spans="5:6" x14ac:dyDescent="0.45">
      <c r="E1898" s="1">
        <v>43264</v>
      </c>
      <c r="F1898">
        <v>439.34800000000001</v>
      </c>
    </row>
    <row r="1899" spans="5:6" x14ac:dyDescent="0.45">
      <c r="E1899" s="1">
        <v>43265</v>
      </c>
      <c r="F1899">
        <v>411.65800000000002</v>
      </c>
    </row>
    <row r="1900" spans="5:6" x14ac:dyDescent="0.45">
      <c r="E1900" s="1">
        <v>43266</v>
      </c>
      <c r="F1900">
        <v>419.55500000000001</v>
      </c>
    </row>
    <row r="1901" spans="5:6" x14ac:dyDescent="0.45">
      <c r="E1901" s="1">
        <v>43269</v>
      </c>
      <c r="F1901">
        <v>409.97399999999999</v>
      </c>
    </row>
    <row r="1902" spans="5:6" x14ac:dyDescent="0.45">
      <c r="E1902" s="1">
        <v>43270</v>
      </c>
      <c r="F1902">
        <v>446.29500000000002</v>
      </c>
    </row>
    <row r="1903" spans="5:6" x14ac:dyDescent="0.45">
      <c r="E1903" s="1">
        <v>43271</v>
      </c>
      <c r="F1903">
        <v>427.87</v>
      </c>
    </row>
    <row r="1904" spans="5:6" x14ac:dyDescent="0.45">
      <c r="E1904" s="1">
        <v>43272</v>
      </c>
      <c r="F1904">
        <v>482.30200000000002</v>
      </c>
    </row>
    <row r="1905" spans="5:6" x14ac:dyDescent="0.45">
      <c r="E1905" s="1">
        <v>43273</v>
      </c>
      <c r="F1905">
        <v>455.56</v>
      </c>
    </row>
    <row r="1906" spans="5:6" x14ac:dyDescent="0.45">
      <c r="E1906" s="1">
        <v>43276</v>
      </c>
      <c r="F1906">
        <v>590.00599999999997</v>
      </c>
    </row>
    <row r="1907" spans="5:6" x14ac:dyDescent="0.45">
      <c r="E1907" s="1">
        <v>43277</v>
      </c>
      <c r="F1907">
        <v>543.04999999999995</v>
      </c>
    </row>
    <row r="1908" spans="5:6" x14ac:dyDescent="0.45">
      <c r="E1908" s="1">
        <v>43278</v>
      </c>
      <c r="F1908">
        <v>600.11300000000006</v>
      </c>
    </row>
    <row r="1909" spans="5:6" x14ac:dyDescent="0.45">
      <c r="E1909" s="1">
        <v>43279</v>
      </c>
      <c r="F1909">
        <v>588.42700000000002</v>
      </c>
    </row>
    <row r="1910" spans="5:6" x14ac:dyDescent="0.45">
      <c r="E1910" s="1">
        <v>43280</v>
      </c>
      <c r="F1910">
        <v>555.57899999999995</v>
      </c>
    </row>
    <row r="1911" spans="5:6" x14ac:dyDescent="0.45">
      <c r="E1911" s="1">
        <v>43283</v>
      </c>
      <c r="F1911">
        <v>559.26400000000001</v>
      </c>
    </row>
    <row r="1912" spans="5:6" x14ac:dyDescent="0.45">
      <c r="E1912" s="1">
        <v>43284</v>
      </c>
      <c r="F1912">
        <v>568.423</v>
      </c>
    </row>
    <row r="1913" spans="5:6" x14ac:dyDescent="0.45">
      <c r="E1913" s="1">
        <v>43286</v>
      </c>
      <c r="F1913">
        <v>529.78499999999997</v>
      </c>
    </row>
    <row r="1914" spans="5:6" x14ac:dyDescent="0.45">
      <c r="E1914" s="1">
        <v>43287</v>
      </c>
      <c r="F1914">
        <v>476.72199999999998</v>
      </c>
    </row>
    <row r="1915" spans="5:6" x14ac:dyDescent="0.45">
      <c r="E1915" s="1">
        <v>43290</v>
      </c>
      <c r="F1915">
        <v>427.55500000000001</v>
      </c>
    </row>
    <row r="1916" spans="5:6" x14ac:dyDescent="0.45">
      <c r="E1916" s="1">
        <v>43291</v>
      </c>
      <c r="F1916">
        <v>412.28899999999999</v>
      </c>
    </row>
    <row r="1917" spans="5:6" x14ac:dyDescent="0.45">
      <c r="E1917" s="1">
        <v>43292</v>
      </c>
      <c r="F1917">
        <v>436.50400000000002</v>
      </c>
    </row>
    <row r="1918" spans="5:6" x14ac:dyDescent="0.45">
      <c r="E1918" s="1">
        <v>43293</v>
      </c>
      <c r="F1918">
        <v>409.55099999999999</v>
      </c>
    </row>
    <row r="1919" spans="5:6" x14ac:dyDescent="0.45">
      <c r="E1919" s="1">
        <v>43294</v>
      </c>
      <c r="F1919">
        <v>400.18099999999998</v>
      </c>
    </row>
    <row r="1920" spans="5:6" x14ac:dyDescent="0.45">
      <c r="E1920" s="1">
        <v>43297</v>
      </c>
      <c r="F1920">
        <v>395.654</v>
      </c>
    </row>
    <row r="1921" spans="5:6" x14ac:dyDescent="0.45">
      <c r="E1921" s="1">
        <v>43298</v>
      </c>
      <c r="F1921">
        <v>396.10300000000001</v>
      </c>
    </row>
    <row r="1922" spans="5:6" x14ac:dyDescent="0.45">
      <c r="E1922" s="1">
        <v>43299</v>
      </c>
      <c r="F1922">
        <v>404.89299999999997</v>
      </c>
    </row>
    <row r="1923" spans="5:6" x14ac:dyDescent="0.45">
      <c r="E1923" s="1">
        <v>43300</v>
      </c>
      <c r="F1923">
        <v>419.60199999999998</v>
      </c>
    </row>
    <row r="1924" spans="5:6" x14ac:dyDescent="0.45">
      <c r="E1924" s="1">
        <v>43301</v>
      </c>
      <c r="F1924">
        <v>422.40899999999999</v>
      </c>
    </row>
    <row r="1925" spans="5:6" x14ac:dyDescent="0.45">
      <c r="E1925" s="1">
        <v>43304</v>
      </c>
      <c r="F1925">
        <v>418.142</v>
      </c>
    </row>
    <row r="1926" spans="5:6" x14ac:dyDescent="0.45">
      <c r="E1926" s="1">
        <v>43305</v>
      </c>
      <c r="F1926">
        <v>404.44400000000002</v>
      </c>
    </row>
    <row r="1927" spans="5:6" x14ac:dyDescent="0.45">
      <c r="E1927" s="1">
        <v>43306</v>
      </c>
      <c r="F1927">
        <v>400.51400000000001</v>
      </c>
    </row>
    <row r="1928" spans="5:6" x14ac:dyDescent="0.45">
      <c r="E1928" s="1">
        <v>43307</v>
      </c>
      <c r="F1928">
        <v>403.995</v>
      </c>
    </row>
    <row r="1929" spans="5:6" x14ac:dyDescent="0.45">
      <c r="E1929" s="1">
        <v>43308</v>
      </c>
      <c r="F1929">
        <v>423.86900000000003</v>
      </c>
    </row>
    <row r="1930" spans="5:6" x14ac:dyDescent="0.45">
      <c r="E1930" s="1">
        <v>43311</v>
      </c>
      <c r="F1930">
        <v>445.76400000000001</v>
      </c>
    </row>
    <row r="1931" spans="5:6" x14ac:dyDescent="0.45">
      <c r="E1931" s="1">
        <v>43312</v>
      </c>
      <c r="F1931">
        <v>421.84800000000001</v>
      </c>
    </row>
    <row r="1932" spans="5:6" x14ac:dyDescent="0.45">
      <c r="E1932" s="1">
        <v>43313</v>
      </c>
      <c r="F1932">
        <v>414.774</v>
      </c>
    </row>
    <row r="1933" spans="5:6" x14ac:dyDescent="0.45">
      <c r="E1933" s="1">
        <v>43314</v>
      </c>
      <c r="F1933">
        <v>407.13900000000001</v>
      </c>
    </row>
    <row r="1934" spans="5:6" x14ac:dyDescent="0.45">
      <c r="E1934" s="1">
        <v>43315</v>
      </c>
      <c r="F1934">
        <v>397.03300000000002</v>
      </c>
    </row>
    <row r="1935" spans="5:6" x14ac:dyDescent="0.45">
      <c r="E1935" s="1">
        <v>43318</v>
      </c>
      <c r="F1935">
        <v>390.55900000000003</v>
      </c>
    </row>
    <row r="1936" spans="5:6" x14ac:dyDescent="0.45">
      <c r="E1936" s="1">
        <v>43319</v>
      </c>
      <c r="F1936">
        <v>389.00599999999997</v>
      </c>
    </row>
    <row r="1937" spans="5:6" x14ac:dyDescent="0.45">
      <c r="E1937" s="1">
        <v>43320</v>
      </c>
      <c r="F1937">
        <v>473.01499999999999</v>
      </c>
    </row>
    <row r="1938" spans="5:6" x14ac:dyDescent="0.45">
      <c r="E1938" s="1">
        <v>43321</v>
      </c>
      <c r="F1938">
        <v>489.16300000000001</v>
      </c>
    </row>
    <row r="1939" spans="5:6" x14ac:dyDescent="0.45">
      <c r="E1939" s="1">
        <v>43322</v>
      </c>
      <c r="F1939">
        <v>548.28300000000002</v>
      </c>
    </row>
    <row r="1940" spans="5:6" x14ac:dyDescent="0.45">
      <c r="E1940" s="1">
        <v>43325</v>
      </c>
      <c r="F1940">
        <v>610.40800000000002</v>
      </c>
    </row>
    <row r="1941" spans="5:6" x14ac:dyDescent="0.45">
      <c r="E1941" s="1">
        <v>43326</v>
      </c>
      <c r="F1941">
        <v>550.38599999999997</v>
      </c>
    </row>
    <row r="1942" spans="5:6" x14ac:dyDescent="0.45">
      <c r="E1942" s="1">
        <v>43327</v>
      </c>
      <c r="F1942">
        <v>616.23199999999997</v>
      </c>
    </row>
    <row r="1943" spans="5:6" x14ac:dyDescent="0.45">
      <c r="E1943" s="1">
        <v>43328</v>
      </c>
      <c r="F1943">
        <v>553.62199999999996</v>
      </c>
    </row>
    <row r="1944" spans="5:6" x14ac:dyDescent="0.45">
      <c r="E1944" s="1">
        <v>43329</v>
      </c>
      <c r="F1944">
        <v>526.60400000000004</v>
      </c>
    </row>
    <row r="1945" spans="5:6" x14ac:dyDescent="0.45">
      <c r="E1945" s="1">
        <v>43332</v>
      </c>
      <c r="F1945">
        <v>507.83699999999999</v>
      </c>
    </row>
    <row r="1946" spans="5:6" x14ac:dyDescent="0.45">
      <c r="E1946" s="1">
        <v>43333</v>
      </c>
      <c r="F1946">
        <v>529.678</v>
      </c>
    </row>
    <row r="1947" spans="5:6" x14ac:dyDescent="0.45">
      <c r="E1947" s="1">
        <v>43334</v>
      </c>
      <c r="F1947">
        <v>537.74300000000005</v>
      </c>
    </row>
    <row r="1948" spans="5:6" x14ac:dyDescent="0.45">
      <c r="E1948" s="1">
        <v>43335</v>
      </c>
      <c r="F1948">
        <v>533.01700000000005</v>
      </c>
    </row>
    <row r="1949" spans="5:6" x14ac:dyDescent="0.45">
      <c r="E1949" s="1">
        <v>43336</v>
      </c>
      <c r="F1949">
        <v>526.26599999999996</v>
      </c>
    </row>
    <row r="1950" spans="5:6" x14ac:dyDescent="0.45">
      <c r="E1950" s="1">
        <v>43339</v>
      </c>
      <c r="F1950">
        <v>528.96600000000001</v>
      </c>
    </row>
    <row r="1951" spans="5:6" x14ac:dyDescent="0.45">
      <c r="E1951" s="1">
        <v>43340</v>
      </c>
      <c r="F1951">
        <v>528.29100000000005</v>
      </c>
    </row>
    <row r="1952" spans="5:6" x14ac:dyDescent="0.45">
      <c r="E1952" s="1">
        <v>43341</v>
      </c>
      <c r="F1952">
        <v>527.61599999999999</v>
      </c>
    </row>
    <row r="1953" spans="5:6" x14ac:dyDescent="0.45">
      <c r="E1953" s="1">
        <v>43342</v>
      </c>
      <c r="F1953">
        <v>548.71400000000006</v>
      </c>
    </row>
    <row r="1954" spans="5:6" x14ac:dyDescent="0.45">
      <c r="E1954" s="1">
        <v>43343</v>
      </c>
      <c r="F1954">
        <v>530.99199999999996</v>
      </c>
    </row>
    <row r="1955" spans="5:6" x14ac:dyDescent="0.45">
      <c r="E1955" s="1">
        <v>43347</v>
      </c>
      <c r="F1955">
        <v>537.06799999999998</v>
      </c>
    </row>
    <row r="1956" spans="5:6" x14ac:dyDescent="0.45">
      <c r="E1956" s="1">
        <v>43348</v>
      </c>
      <c r="F1956">
        <v>545.16899999999998</v>
      </c>
    </row>
    <row r="1957" spans="5:6" x14ac:dyDescent="0.45">
      <c r="E1957" s="1">
        <v>43349</v>
      </c>
      <c r="F1957">
        <v>575.54999999999995</v>
      </c>
    </row>
    <row r="1958" spans="5:6" x14ac:dyDescent="0.45">
      <c r="E1958" s="1">
        <v>43350</v>
      </c>
      <c r="F1958">
        <v>594.45399999999995</v>
      </c>
    </row>
    <row r="1959" spans="5:6" x14ac:dyDescent="0.45">
      <c r="E1959" s="1">
        <v>43353</v>
      </c>
      <c r="F1959">
        <v>562.38499999999999</v>
      </c>
    </row>
    <row r="1960" spans="5:6" x14ac:dyDescent="0.45">
      <c r="E1960" s="1">
        <v>43354</v>
      </c>
      <c r="F1960">
        <v>530.99199999999996</v>
      </c>
    </row>
    <row r="1961" spans="5:6" x14ac:dyDescent="0.45">
      <c r="E1961" s="1">
        <v>43355</v>
      </c>
      <c r="F1961">
        <v>517.48900000000003</v>
      </c>
    </row>
    <row r="1962" spans="5:6" x14ac:dyDescent="0.45">
      <c r="E1962" s="1">
        <v>43356</v>
      </c>
      <c r="F1962">
        <v>489.30200000000002</v>
      </c>
    </row>
    <row r="1963" spans="5:6" x14ac:dyDescent="0.45">
      <c r="E1963" s="1">
        <v>43357</v>
      </c>
      <c r="F1963">
        <v>471.24200000000002</v>
      </c>
    </row>
    <row r="1964" spans="5:6" x14ac:dyDescent="0.45">
      <c r="E1964" s="1">
        <v>43360</v>
      </c>
      <c r="F1964">
        <v>494.70299999999997</v>
      </c>
    </row>
    <row r="1965" spans="5:6" x14ac:dyDescent="0.45">
      <c r="E1965" s="1">
        <v>43361</v>
      </c>
      <c r="F1965">
        <v>491.834</v>
      </c>
    </row>
    <row r="1966" spans="5:6" x14ac:dyDescent="0.45">
      <c r="E1966" s="1">
        <v>43362</v>
      </c>
      <c r="F1966">
        <v>468.28100000000001</v>
      </c>
    </row>
    <row r="1967" spans="5:6" x14ac:dyDescent="0.45">
      <c r="E1967" s="1">
        <v>43363</v>
      </c>
      <c r="F1967">
        <v>451.61799999999999</v>
      </c>
    </row>
    <row r="1968" spans="5:6" x14ac:dyDescent="0.45">
      <c r="E1968" s="1">
        <v>43364</v>
      </c>
      <c r="F1968">
        <v>453.67899999999997</v>
      </c>
    </row>
    <row r="1969" spans="5:6" x14ac:dyDescent="0.45">
      <c r="E1969" s="1">
        <v>43367</v>
      </c>
      <c r="F1969">
        <v>452.64800000000002</v>
      </c>
    </row>
    <row r="1970" spans="5:6" x14ac:dyDescent="0.45">
      <c r="E1970" s="1">
        <v>43368</v>
      </c>
      <c r="F1970">
        <v>459.69200000000001</v>
      </c>
    </row>
    <row r="1971" spans="5:6" x14ac:dyDescent="0.45">
      <c r="E1971" s="1">
        <v>43369</v>
      </c>
      <c r="F1971">
        <v>469.483</v>
      </c>
    </row>
    <row r="1972" spans="5:6" x14ac:dyDescent="0.45">
      <c r="E1972" s="1">
        <v>43370</v>
      </c>
      <c r="F1972">
        <v>451.79</v>
      </c>
    </row>
    <row r="1973" spans="5:6" x14ac:dyDescent="0.45">
      <c r="E1973" s="1">
        <v>43371</v>
      </c>
      <c r="F1973">
        <v>452.13299999999998</v>
      </c>
    </row>
    <row r="1974" spans="5:6" x14ac:dyDescent="0.45">
      <c r="E1974" s="1">
        <v>43374</v>
      </c>
      <c r="F1974">
        <v>441.654</v>
      </c>
    </row>
    <row r="1975" spans="5:6" x14ac:dyDescent="0.45">
      <c r="E1975" s="1">
        <v>43375</v>
      </c>
      <c r="F1975">
        <v>441.82600000000002</v>
      </c>
    </row>
    <row r="1976" spans="5:6" x14ac:dyDescent="0.45">
      <c r="E1976" s="1">
        <v>43376</v>
      </c>
      <c r="F1976">
        <v>435.47</v>
      </c>
    </row>
    <row r="1977" spans="5:6" x14ac:dyDescent="0.45">
      <c r="E1977" s="1">
        <v>43377</v>
      </c>
      <c r="F1977">
        <v>483.91300000000001</v>
      </c>
    </row>
    <row r="1978" spans="5:6" x14ac:dyDescent="0.45">
      <c r="E1978" s="1">
        <v>43378</v>
      </c>
      <c r="F1978">
        <v>506.41699999999997</v>
      </c>
    </row>
    <row r="1979" spans="5:6" x14ac:dyDescent="0.45">
      <c r="E1979" s="1">
        <v>43381</v>
      </c>
      <c r="F1979">
        <v>514.49</v>
      </c>
    </row>
    <row r="1980" spans="5:6" x14ac:dyDescent="0.45">
      <c r="E1980" s="1">
        <v>43382</v>
      </c>
      <c r="F1980">
        <v>531.66899999999998</v>
      </c>
    </row>
    <row r="1981" spans="5:6" x14ac:dyDescent="0.45">
      <c r="E1981" s="1">
        <v>43383</v>
      </c>
      <c r="F1981">
        <v>706.2</v>
      </c>
    </row>
    <row r="1982" spans="5:6" x14ac:dyDescent="0.45">
      <c r="E1982" s="1">
        <v>43384</v>
      </c>
      <c r="F1982">
        <v>826.27700000000004</v>
      </c>
    </row>
    <row r="1983" spans="5:6" x14ac:dyDescent="0.45">
      <c r="E1983" s="1">
        <v>43385</v>
      </c>
      <c r="F1983">
        <v>681.26199999999994</v>
      </c>
    </row>
    <row r="1984" spans="5:6" x14ac:dyDescent="0.45">
      <c r="E1984" s="1">
        <v>43388</v>
      </c>
      <c r="F1984">
        <v>701.38199999999995</v>
      </c>
    </row>
    <row r="1985" spans="5:6" x14ac:dyDescent="0.45">
      <c r="E1985" s="1">
        <v>43389</v>
      </c>
      <c r="F1985">
        <v>602.94299999999998</v>
      </c>
    </row>
    <row r="1986" spans="5:6" x14ac:dyDescent="0.45">
      <c r="E1986" s="1">
        <v>43390</v>
      </c>
      <c r="F1986">
        <v>628.71699999999998</v>
      </c>
    </row>
    <row r="1987" spans="5:6" x14ac:dyDescent="0.45">
      <c r="E1987" s="1">
        <v>43391</v>
      </c>
      <c r="F1987">
        <v>710.14300000000003</v>
      </c>
    </row>
    <row r="1988" spans="5:6" x14ac:dyDescent="0.45">
      <c r="E1988" s="1">
        <v>43392</v>
      </c>
      <c r="F1988">
        <v>697.95399999999995</v>
      </c>
    </row>
    <row r="1989" spans="5:6" x14ac:dyDescent="0.45">
      <c r="E1989" s="1">
        <v>43395</v>
      </c>
      <c r="F1989">
        <v>707.94200000000001</v>
      </c>
    </row>
    <row r="1990" spans="5:6" x14ac:dyDescent="0.45">
      <c r="E1990" s="1">
        <v>43396</v>
      </c>
      <c r="F1990">
        <v>761.94299999999998</v>
      </c>
    </row>
    <row r="1991" spans="5:6" x14ac:dyDescent="0.45">
      <c r="E1991" s="1">
        <v>43397</v>
      </c>
      <c r="F1991">
        <v>894.83</v>
      </c>
    </row>
    <row r="1992" spans="5:6" x14ac:dyDescent="0.45">
      <c r="E1992" s="1">
        <v>43398</v>
      </c>
      <c r="F1992">
        <v>779.83900000000006</v>
      </c>
    </row>
    <row r="1993" spans="5:6" x14ac:dyDescent="0.45">
      <c r="E1993" s="1">
        <v>43399</v>
      </c>
      <c r="F1993">
        <v>872.18399999999997</v>
      </c>
    </row>
    <row r="1994" spans="5:6" x14ac:dyDescent="0.45">
      <c r="E1994" s="1">
        <v>43402</v>
      </c>
      <c r="F1994">
        <v>855.83100000000002</v>
      </c>
    </row>
    <row r="1995" spans="5:6" x14ac:dyDescent="0.45">
      <c r="E1995" s="1">
        <v>43403</v>
      </c>
      <c r="F1995">
        <v>795.34400000000005</v>
      </c>
    </row>
    <row r="1996" spans="5:6" x14ac:dyDescent="0.45">
      <c r="E1996" s="1">
        <v>43404</v>
      </c>
      <c r="F1996">
        <v>743.13</v>
      </c>
    </row>
    <row r="1997" spans="5:6" x14ac:dyDescent="0.45">
      <c r="E1997" s="1">
        <v>43405</v>
      </c>
      <c r="F1997">
        <v>695.31799999999998</v>
      </c>
    </row>
    <row r="1998" spans="5:6" x14ac:dyDescent="0.45">
      <c r="E1998" s="1">
        <v>43406</v>
      </c>
      <c r="F1998">
        <v>704.72900000000004</v>
      </c>
    </row>
    <row r="1999" spans="5:6" x14ac:dyDescent="0.45">
      <c r="E1999" s="1">
        <v>43409</v>
      </c>
      <c r="F1999">
        <v>689.702</v>
      </c>
    </row>
    <row r="2000" spans="5:6" x14ac:dyDescent="0.45">
      <c r="E2000" s="1">
        <v>43410</v>
      </c>
      <c r="F2000">
        <v>646.9</v>
      </c>
    </row>
    <row r="2001" spans="5:6" x14ac:dyDescent="0.45">
      <c r="E2001" s="1">
        <v>43411</v>
      </c>
      <c r="F2001">
        <v>555.22299999999996</v>
      </c>
    </row>
    <row r="2002" spans="5:6" x14ac:dyDescent="0.45">
      <c r="E2002" s="1">
        <v>43412</v>
      </c>
      <c r="F2002">
        <v>545.81200000000001</v>
      </c>
    </row>
    <row r="2003" spans="5:6" x14ac:dyDescent="0.45">
      <c r="E2003" s="1">
        <v>43413</v>
      </c>
      <c r="F2003">
        <v>577.07899999999995</v>
      </c>
    </row>
    <row r="2004" spans="5:6" x14ac:dyDescent="0.45">
      <c r="E2004" s="1">
        <v>43416</v>
      </c>
      <c r="F2004">
        <v>670.12199999999996</v>
      </c>
    </row>
    <row r="2005" spans="5:6" x14ac:dyDescent="0.45">
      <c r="E2005" s="1">
        <v>43417</v>
      </c>
      <c r="F2005">
        <v>677.46500000000003</v>
      </c>
    </row>
    <row r="2006" spans="5:6" x14ac:dyDescent="0.45">
      <c r="E2006" s="1">
        <v>43418</v>
      </c>
      <c r="F2006">
        <v>707.27599999999995</v>
      </c>
    </row>
    <row r="2007" spans="5:6" x14ac:dyDescent="0.45">
      <c r="E2007" s="1">
        <v>43419</v>
      </c>
      <c r="F2007">
        <v>670.346</v>
      </c>
    </row>
    <row r="2008" spans="5:6" x14ac:dyDescent="0.45">
      <c r="E2008" s="1">
        <v>43420</v>
      </c>
      <c r="F2008">
        <v>608.37900000000002</v>
      </c>
    </row>
    <row r="2009" spans="5:6" x14ac:dyDescent="0.45">
      <c r="E2009" s="1">
        <v>43423</v>
      </c>
      <c r="F2009">
        <v>676.71600000000001</v>
      </c>
    </row>
    <row r="2010" spans="5:6" x14ac:dyDescent="0.45">
      <c r="E2010" s="1">
        <v>43424</v>
      </c>
      <c r="F2010">
        <v>643.55200000000002</v>
      </c>
    </row>
    <row r="2011" spans="5:6" x14ac:dyDescent="0.45">
      <c r="E2011" s="1">
        <v>43425</v>
      </c>
      <c r="F2011">
        <v>588.22299999999996</v>
      </c>
    </row>
    <row r="2012" spans="5:6" x14ac:dyDescent="0.45">
      <c r="E2012" s="1">
        <v>43427</v>
      </c>
      <c r="F2012">
        <v>587.48199999999997</v>
      </c>
    </row>
    <row r="2013" spans="5:6" x14ac:dyDescent="0.45">
      <c r="E2013" s="1">
        <v>43430</v>
      </c>
      <c r="F2013">
        <v>521.40499999999997</v>
      </c>
    </row>
    <row r="2014" spans="5:6" x14ac:dyDescent="0.45">
      <c r="E2014" s="1">
        <v>43431</v>
      </c>
      <c r="F2014">
        <v>501.745</v>
      </c>
    </row>
    <row r="2015" spans="5:6" x14ac:dyDescent="0.45">
      <c r="E2015" s="1">
        <v>43432</v>
      </c>
      <c r="F2015">
        <v>471.61399999999998</v>
      </c>
    </row>
    <row r="2016" spans="5:6" x14ac:dyDescent="0.45">
      <c r="E2016" s="1">
        <v>43433</v>
      </c>
      <c r="F2016">
        <v>491.39100000000002</v>
      </c>
    </row>
    <row r="2017" spans="5:6" x14ac:dyDescent="0.45">
      <c r="E2017" s="1">
        <v>43434</v>
      </c>
      <c r="F2017">
        <v>464.053</v>
      </c>
    </row>
    <row r="2018" spans="5:6" x14ac:dyDescent="0.45">
      <c r="E2018" s="1">
        <v>43437</v>
      </c>
      <c r="F2018">
        <v>413.44799999999998</v>
      </c>
    </row>
    <row r="2019" spans="5:6" x14ac:dyDescent="0.45">
      <c r="E2019" s="1">
        <v>43438</v>
      </c>
      <c r="F2019">
        <v>517.33299999999997</v>
      </c>
    </row>
    <row r="2020" spans="5:6" x14ac:dyDescent="0.45">
      <c r="E2020" s="1">
        <v>43440</v>
      </c>
      <c r="F2020">
        <v>538.27300000000002</v>
      </c>
    </row>
    <row r="2021" spans="5:6" x14ac:dyDescent="0.45">
      <c r="E2021" s="1">
        <v>43441</v>
      </c>
      <c r="F2021">
        <v>592.17200000000003</v>
      </c>
    </row>
    <row r="2022" spans="5:6" x14ac:dyDescent="0.45">
      <c r="E2022" s="1">
        <v>43444</v>
      </c>
      <c r="F2022">
        <v>559.66800000000001</v>
      </c>
    </row>
    <row r="2023" spans="5:6" x14ac:dyDescent="0.45">
      <c r="E2023" s="1">
        <v>43445</v>
      </c>
      <c r="F2023">
        <v>550.72199999999998</v>
      </c>
    </row>
    <row r="2024" spans="5:6" x14ac:dyDescent="0.45">
      <c r="E2024" s="1">
        <v>43446</v>
      </c>
      <c r="F2024">
        <v>483.74</v>
      </c>
    </row>
    <row r="2025" spans="5:6" x14ac:dyDescent="0.45">
      <c r="E2025" s="1">
        <v>43447</v>
      </c>
      <c r="F2025">
        <v>468.27</v>
      </c>
    </row>
    <row r="2026" spans="5:6" x14ac:dyDescent="0.45">
      <c r="E2026" s="1">
        <v>43448</v>
      </c>
      <c r="F2026">
        <v>505.34199999999998</v>
      </c>
    </row>
    <row r="2027" spans="5:6" x14ac:dyDescent="0.45">
      <c r="E2027" s="1">
        <v>43451</v>
      </c>
      <c r="F2027">
        <v>557.50900000000001</v>
      </c>
    </row>
    <row r="2028" spans="5:6" x14ac:dyDescent="0.45">
      <c r="E2028" s="1">
        <v>43452</v>
      </c>
      <c r="F2028">
        <v>486.37200000000001</v>
      </c>
    </row>
    <row r="2029" spans="5:6" x14ac:dyDescent="0.45">
      <c r="E2029" s="1">
        <v>43453</v>
      </c>
      <c r="F2029">
        <v>480.35300000000001</v>
      </c>
    </row>
    <row r="2030" spans="5:6" x14ac:dyDescent="0.45">
      <c r="E2030" s="1">
        <v>43454</v>
      </c>
      <c r="F2030">
        <v>530.78</v>
      </c>
    </row>
    <row r="2031" spans="5:6" x14ac:dyDescent="0.45">
      <c r="E2031" s="1">
        <v>43455</v>
      </c>
      <c r="F2031">
        <v>586.24900000000002</v>
      </c>
    </row>
    <row r="2032" spans="5:6" x14ac:dyDescent="0.45">
      <c r="E2032" s="1">
        <v>43458</v>
      </c>
      <c r="F2032">
        <v>640.25400000000002</v>
      </c>
    </row>
    <row r="2033" spans="5:6" x14ac:dyDescent="0.45">
      <c r="E2033" s="1">
        <v>43460</v>
      </c>
      <c r="F2033">
        <v>572.26</v>
      </c>
    </row>
    <row r="2034" spans="5:6" x14ac:dyDescent="0.45">
      <c r="E2034" s="1">
        <v>43461</v>
      </c>
      <c r="F2034">
        <v>599.71799999999996</v>
      </c>
    </row>
    <row r="2035" spans="5:6" x14ac:dyDescent="0.45">
      <c r="E2035" s="1">
        <v>43462</v>
      </c>
      <c r="F2035">
        <v>567.03800000000001</v>
      </c>
    </row>
    <row r="2036" spans="5:6" x14ac:dyDescent="0.45">
      <c r="E2036" s="1">
        <v>43465</v>
      </c>
      <c r="F2036">
        <v>477.459</v>
      </c>
    </row>
    <row r="2037" spans="5:6" x14ac:dyDescent="0.45">
      <c r="E2037" s="1">
        <v>43467</v>
      </c>
      <c r="F2037">
        <v>449.24700000000001</v>
      </c>
    </row>
    <row r="2038" spans="5:6" x14ac:dyDescent="0.45">
      <c r="E2038" s="1">
        <v>43468</v>
      </c>
      <c r="F2038">
        <v>490.25200000000001</v>
      </c>
    </row>
    <row r="2039" spans="5:6" x14ac:dyDescent="0.45">
      <c r="E2039" s="1">
        <v>43469</v>
      </c>
      <c r="F2039">
        <v>413.089</v>
      </c>
    </row>
    <row r="2040" spans="5:6" x14ac:dyDescent="0.45">
      <c r="E2040" s="1">
        <v>43472</v>
      </c>
      <c r="F2040">
        <v>394.70699999999999</v>
      </c>
    </row>
    <row r="2041" spans="5:6" x14ac:dyDescent="0.45">
      <c r="E2041" s="1">
        <v>43473</v>
      </c>
      <c r="F2041">
        <v>378.74900000000002</v>
      </c>
    </row>
    <row r="2042" spans="5:6" x14ac:dyDescent="0.45">
      <c r="E2042" s="1">
        <v>43474</v>
      </c>
      <c r="F2042">
        <v>362.45400000000001</v>
      </c>
    </row>
    <row r="2043" spans="5:6" x14ac:dyDescent="0.45">
      <c r="E2043" s="1">
        <v>43475</v>
      </c>
      <c r="F2043">
        <v>355.31700000000001</v>
      </c>
    </row>
    <row r="2044" spans="5:6" x14ac:dyDescent="0.45">
      <c r="E2044" s="1">
        <v>43476</v>
      </c>
      <c r="F2044">
        <v>332.89499999999998</v>
      </c>
    </row>
    <row r="2045" spans="5:6" x14ac:dyDescent="0.45">
      <c r="E2045" s="1">
        <v>43479</v>
      </c>
      <c r="F2045">
        <v>334.91500000000002</v>
      </c>
    </row>
    <row r="2046" spans="5:6" x14ac:dyDescent="0.45">
      <c r="E2046" s="1">
        <v>43480</v>
      </c>
      <c r="F2046">
        <v>315.05</v>
      </c>
    </row>
    <row r="2047" spans="5:6" x14ac:dyDescent="0.45">
      <c r="E2047" s="1">
        <v>43481</v>
      </c>
      <c r="F2047">
        <v>409.33100000000002</v>
      </c>
    </row>
    <row r="2048" spans="5:6" x14ac:dyDescent="0.45">
      <c r="E2048" s="1">
        <v>43482</v>
      </c>
      <c r="F2048">
        <v>400.12700000000001</v>
      </c>
    </row>
    <row r="2049" spans="5:6" x14ac:dyDescent="0.45">
      <c r="E2049" s="1">
        <v>43483</v>
      </c>
      <c r="F2049">
        <v>392.75</v>
      </c>
    </row>
    <row r="2050" spans="5:6" x14ac:dyDescent="0.45">
      <c r="E2050" s="1">
        <v>43487</v>
      </c>
      <c r="F2050">
        <v>462.82</v>
      </c>
    </row>
    <row r="2051" spans="5:6" x14ac:dyDescent="0.45">
      <c r="E2051" s="1">
        <v>43488</v>
      </c>
      <c r="F2051">
        <v>452.84899999999999</v>
      </c>
    </row>
    <row r="2052" spans="5:6" x14ac:dyDescent="0.45">
      <c r="E2052" s="1">
        <v>43489</v>
      </c>
      <c r="F2052">
        <v>425.27</v>
      </c>
    </row>
    <row r="2053" spans="5:6" x14ac:dyDescent="0.45">
      <c r="E2053" s="1">
        <v>43490</v>
      </c>
      <c r="F2053">
        <v>394.18799999999999</v>
      </c>
    </row>
    <row r="2054" spans="5:6" x14ac:dyDescent="0.45">
      <c r="E2054" s="1">
        <v>43493</v>
      </c>
      <c r="F2054">
        <v>425.27</v>
      </c>
    </row>
    <row r="2055" spans="5:6" x14ac:dyDescent="0.45">
      <c r="E2055" s="1">
        <v>43494</v>
      </c>
      <c r="F2055">
        <v>423.024</v>
      </c>
    </row>
    <row r="2056" spans="5:6" x14ac:dyDescent="0.45">
      <c r="E2056" s="1">
        <v>43495</v>
      </c>
      <c r="F2056">
        <v>393.03500000000003</v>
      </c>
    </row>
    <row r="2057" spans="5:6" x14ac:dyDescent="0.45">
      <c r="E2057" s="1">
        <v>43496</v>
      </c>
      <c r="F2057">
        <v>362.06099999999998</v>
      </c>
    </row>
    <row r="2058" spans="5:6" x14ac:dyDescent="0.45">
      <c r="E2058" s="1">
        <v>43497</v>
      </c>
      <c r="F2058">
        <v>355.88400000000001</v>
      </c>
    </row>
    <row r="2059" spans="5:6" x14ac:dyDescent="0.45">
      <c r="E2059" s="1">
        <v>43500</v>
      </c>
      <c r="F2059">
        <v>371.77199999999999</v>
      </c>
    </row>
    <row r="2060" spans="5:6" x14ac:dyDescent="0.45">
      <c r="E2060" s="1">
        <v>43501</v>
      </c>
      <c r="F2060">
        <v>396.15300000000002</v>
      </c>
    </row>
    <row r="2061" spans="5:6" x14ac:dyDescent="0.45">
      <c r="E2061" s="1">
        <v>43502</v>
      </c>
      <c r="F2061">
        <v>466.33199999999999</v>
      </c>
    </row>
    <row r="2062" spans="5:6" x14ac:dyDescent="0.45">
      <c r="E2062" s="1">
        <v>43503</v>
      </c>
      <c r="F2062">
        <v>530.44100000000003</v>
      </c>
    </row>
    <row r="2063" spans="5:6" x14ac:dyDescent="0.45">
      <c r="E2063" s="1">
        <v>43504</v>
      </c>
      <c r="F2063">
        <v>518.45899999999995</v>
      </c>
    </row>
    <row r="2064" spans="5:6" x14ac:dyDescent="0.45">
      <c r="E2064" s="1">
        <v>43507</v>
      </c>
      <c r="F2064">
        <v>508.70499999999998</v>
      </c>
    </row>
    <row r="2065" spans="5:6" x14ac:dyDescent="0.45">
      <c r="E2065" s="1">
        <v>43508</v>
      </c>
      <c r="F2065">
        <v>485.85500000000002</v>
      </c>
    </row>
    <row r="2066" spans="5:6" x14ac:dyDescent="0.45">
      <c r="E2066" s="1">
        <v>43509</v>
      </c>
      <c r="F2066">
        <v>555.875</v>
      </c>
    </row>
    <row r="2067" spans="5:6" x14ac:dyDescent="0.45">
      <c r="E2067" s="1">
        <v>43510</v>
      </c>
      <c r="F2067">
        <v>571.42700000000002</v>
      </c>
    </row>
    <row r="2068" spans="5:6" x14ac:dyDescent="0.45">
      <c r="E2068" s="1">
        <v>43511</v>
      </c>
      <c r="F2068">
        <v>538.399</v>
      </c>
    </row>
    <row r="2069" spans="5:6" x14ac:dyDescent="0.45">
      <c r="E2069" s="1">
        <v>43515</v>
      </c>
      <c r="F2069">
        <v>539.04</v>
      </c>
    </row>
    <row r="2070" spans="5:6" x14ac:dyDescent="0.45">
      <c r="E2070" s="1">
        <v>43516</v>
      </c>
      <c r="F2070">
        <v>497.834</v>
      </c>
    </row>
    <row r="2071" spans="5:6" x14ac:dyDescent="0.45">
      <c r="E2071" s="1">
        <v>43517</v>
      </c>
      <c r="F2071">
        <v>592.23800000000006</v>
      </c>
    </row>
    <row r="2072" spans="5:6" x14ac:dyDescent="0.45">
      <c r="E2072" s="1">
        <v>43518</v>
      </c>
      <c r="F2072">
        <v>586.30999999999995</v>
      </c>
    </row>
    <row r="2073" spans="5:6" x14ac:dyDescent="0.45">
      <c r="E2073" s="1">
        <v>43521</v>
      </c>
      <c r="F2073">
        <v>604.495</v>
      </c>
    </row>
    <row r="2074" spans="5:6" x14ac:dyDescent="0.45">
      <c r="E2074" s="1">
        <v>43522</v>
      </c>
      <c r="F2074">
        <v>611.68899999999996</v>
      </c>
    </row>
    <row r="2075" spans="5:6" x14ac:dyDescent="0.45">
      <c r="E2075" s="1">
        <v>43523</v>
      </c>
      <c r="F2075">
        <v>615.08600000000001</v>
      </c>
    </row>
    <row r="2076" spans="5:6" x14ac:dyDescent="0.45">
      <c r="E2076" s="1">
        <v>43524</v>
      </c>
      <c r="F2076">
        <v>612.08900000000006</v>
      </c>
    </row>
    <row r="2077" spans="5:6" x14ac:dyDescent="0.45">
      <c r="E2077" s="1">
        <v>43525</v>
      </c>
      <c r="F2077">
        <v>563.92899999999997</v>
      </c>
    </row>
    <row r="2078" spans="5:6" x14ac:dyDescent="0.45">
      <c r="E2078" s="1">
        <v>43528</v>
      </c>
      <c r="F2078">
        <v>586.91</v>
      </c>
    </row>
    <row r="2079" spans="5:6" x14ac:dyDescent="0.45">
      <c r="E2079" s="1">
        <v>43529</v>
      </c>
      <c r="F2079">
        <v>591.50599999999997</v>
      </c>
    </row>
    <row r="2080" spans="5:6" x14ac:dyDescent="0.45">
      <c r="E2080" s="1">
        <v>43530</v>
      </c>
      <c r="F2080">
        <v>639.07899999999995</v>
      </c>
    </row>
    <row r="2081" spans="5:6" x14ac:dyDescent="0.45">
      <c r="E2081" s="1">
        <v>43531</v>
      </c>
      <c r="F2081">
        <v>687.42</v>
      </c>
    </row>
    <row r="2082" spans="5:6" x14ac:dyDescent="0.45">
      <c r="E2082" s="1">
        <v>43532</v>
      </c>
      <c r="F2082">
        <v>696.22799999999995</v>
      </c>
    </row>
    <row r="2083" spans="5:6" x14ac:dyDescent="0.45">
      <c r="E2083" s="1">
        <v>43535</v>
      </c>
      <c r="F2083">
        <v>600.57100000000003</v>
      </c>
    </row>
    <row r="2084" spans="5:6" x14ac:dyDescent="0.45">
      <c r="E2084" s="1">
        <v>43536</v>
      </c>
      <c r="F2084">
        <v>571.48400000000004</v>
      </c>
    </row>
    <row r="2085" spans="5:6" x14ac:dyDescent="0.45">
      <c r="E2085" s="1">
        <v>43537</v>
      </c>
      <c r="F2085">
        <v>621.07299999999998</v>
      </c>
    </row>
    <row r="2086" spans="5:6" x14ac:dyDescent="0.45">
      <c r="E2086" s="1">
        <v>43538</v>
      </c>
      <c r="F2086">
        <v>603.53</v>
      </c>
    </row>
    <row r="2087" spans="5:6" x14ac:dyDescent="0.45">
      <c r="E2087" s="1">
        <v>43539</v>
      </c>
      <c r="F2087">
        <v>583.25300000000004</v>
      </c>
    </row>
    <row r="2088" spans="5:6" x14ac:dyDescent="0.45">
      <c r="E2088" s="1">
        <v>43542</v>
      </c>
      <c r="F2088">
        <v>583.70799999999997</v>
      </c>
    </row>
    <row r="2089" spans="5:6" x14ac:dyDescent="0.45">
      <c r="E2089" s="1">
        <v>43543</v>
      </c>
      <c r="F2089">
        <v>621.22</v>
      </c>
    </row>
    <row r="2090" spans="5:6" x14ac:dyDescent="0.45">
      <c r="E2090" s="1">
        <v>43544</v>
      </c>
      <c r="F2090">
        <v>795.63199999999995</v>
      </c>
    </row>
    <row r="2091" spans="5:6" x14ac:dyDescent="0.45">
      <c r="E2091" s="1">
        <v>43545</v>
      </c>
      <c r="F2091">
        <v>813.62699999999995</v>
      </c>
    </row>
    <row r="2092" spans="5:6" x14ac:dyDescent="0.45">
      <c r="E2092" s="1">
        <v>43546</v>
      </c>
      <c r="F2092">
        <v>997.03899999999999</v>
      </c>
    </row>
    <row r="2093" spans="5:6" x14ac:dyDescent="0.45">
      <c r="E2093" s="1">
        <v>43549</v>
      </c>
      <c r="F2093">
        <v>998.32600000000002</v>
      </c>
    </row>
    <row r="2094" spans="5:6" x14ac:dyDescent="0.45">
      <c r="E2094" s="1">
        <v>43550</v>
      </c>
      <c r="F2094">
        <v>907.24800000000005</v>
      </c>
    </row>
    <row r="2095" spans="5:6" x14ac:dyDescent="0.45">
      <c r="E2095" s="1">
        <v>43551</v>
      </c>
      <c r="F2095">
        <v>939.64499999999998</v>
      </c>
    </row>
    <row r="2096" spans="5:6" x14ac:dyDescent="0.45">
      <c r="E2096" s="1">
        <v>43552</v>
      </c>
      <c r="F2096">
        <v>907.28899999999999</v>
      </c>
    </row>
    <row r="2097" spans="5:6" x14ac:dyDescent="0.45">
      <c r="E2097" s="1">
        <v>43553</v>
      </c>
      <c r="F2097">
        <v>854.66899999999998</v>
      </c>
    </row>
    <row r="2098" spans="5:6" x14ac:dyDescent="0.45">
      <c r="E2098" s="1">
        <v>43556</v>
      </c>
      <c r="F2098">
        <v>828.19500000000005</v>
      </c>
    </row>
    <row r="2099" spans="5:6" x14ac:dyDescent="0.45">
      <c r="E2099" s="1">
        <v>43557</v>
      </c>
      <c r="F2099">
        <v>821.98500000000001</v>
      </c>
    </row>
    <row r="2100" spans="5:6" x14ac:dyDescent="0.45">
      <c r="E2100" s="1">
        <v>43558</v>
      </c>
      <c r="F2100">
        <v>884.77099999999996</v>
      </c>
    </row>
    <row r="2101" spans="5:6" x14ac:dyDescent="0.45">
      <c r="E2101" s="1">
        <v>43559</v>
      </c>
      <c r="F2101">
        <v>871.59199999999998</v>
      </c>
    </row>
    <row r="2102" spans="5:6" x14ac:dyDescent="0.45">
      <c r="E2102" s="1">
        <v>43560</v>
      </c>
      <c r="F2102">
        <v>840.37699999999995</v>
      </c>
    </row>
    <row r="2103" spans="5:6" x14ac:dyDescent="0.45">
      <c r="E2103" s="1">
        <v>43563</v>
      </c>
      <c r="F2103">
        <v>832.399</v>
      </c>
    </row>
    <row r="2104" spans="5:6" x14ac:dyDescent="0.45">
      <c r="E2104" s="1">
        <v>43564</v>
      </c>
      <c r="F2104">
        <v>880.60900000000004</v>
      </c>
    </row>
    <row r="2105" spans="5:6" x14ac:dyDescent="0.45">
      <c r="E2105" s="1">
        <v>43565</v>
      </c>
      <c r="F2105">
        <v>913.49900000000002</v>
      </c>
    </row>
    <row r="2106" spans="5:6" x14ac:dyDescent="0.45">
      <c r="E2106" s="1">
        <v>43566</v>
      </c>
      <c r="F2106">
        <v>879.31399999999996</v>
      </c>
    </row>
    <row r="2107" spans="5:6" x14ac:dyDescent="0.45">
      <c r="E2107" s="1">
        <v>43567</v>
      </c>
      <c r="F2107">
        <v>799.16899999999998</v>
      </c>
    </row>
    <row r="2108" spans="5:6" x14ac:dyDescent="0.45">
      <c r="E2108" s="1">
        <v>43570</v>
      </c>
      <c r="F2108">
        <v>776.75900000000001</v>
      </c>
    </row>
    <row r="2109" spans="5:6" x14ac:dyDescent="0.45">
      <c r="E2109" s="1">
        <v>43571</v>
      </c>
      <c r="F2109">
        <v>762.32500000000005</v>
      </c>
    </row>
    <row r="2110" spans="5:6" x14ac:dyDescent="0.45">
      <c r="E2110" s="1">
        <v>43572</v>
      </c>
      <c r="F2110">
        <v>868.26300000000003</v>
      </c>
    </row>
    <row r="2111" spans="5:6" x14ac:dyDescent="0.45">
      <c r="E2111" s="1">
        <v>43573</v>
      </c>
      <c r="F2111">
        <v>847.63099999999997</v>
      </c>
    </row>
    <row r="2112" spans="5:6" x14ac:dyDescent="0.45">
      <c r="E2112" s="1">
        <v>43577</v>
      </c>
      <c r="F2112">
        <v>830.43799999999999</v>
      </c>
    </row>
    <row r="2113" spans="5:6" x14ac:dyDescent="0.45">
      <c r="E2113" s="1">
        <v>43578</v>
      </c>
      <c r="F2113">
        <v>813.67399999999998</v>
      </c>
    </row>
    <row r="2114" spans="5:6" x14ac:dyDescent="0.45">
      <c r="E2114" s="1">
        <v>43579</v>
      </c>
      <c r="F2114">
        <v>894.65700000000004</v>
      </c>
    </row>
    <row r="2115" spans="5:6" x14ac:dyDescent="0.45">
      <c r="E2115" s="1">
        <v>43580</v>
      </c>
      <c r="F2115">
        <v>928.31399999999996</v>
      </c>
    </row>
    <row r="2116" spans="5:6" x14ac:dyDescent="0.45">
      <c r="E2116" s="1">
        <v>43581</v>
      </c>
      <c r="F2116">
        <v>874.18899999999996</v>
      </c>
    </row>
    <row r="2117" spans="5:6" x14ac:dyDescent="0.45">
      <c r="E2117" s="1">
        <v>43584</v>
      </c>
      <c r="F2117">
        <v>898.29499999999996</v>
      </c>
    </row>
    <row r="2118" spans="5:6" x14ac:dyDescent="0.45">
      <c r="E2118" s="1">
        <v>43585</v>
      </c>
      <c r="F2118">
        <v>896.93100000000004</v>
      </c>
    </row>
    <row r="2119" spans="5:6" x14ac:dyDescent="0.45">
      <c r="E2119" s="1">
        <v>43586</v>
      </c>
      <c r="F2119">
        <v>967.40099999999995</v>
      </c>
    </row>
    <row r="2120" spans="5:6" x14ac:dyDescent="0.45">
      <c r="E2120" s="1">
        <v>43587</v>
      </c>
      <c r="F2120">
        <v>971.06399999999996</v>
      </c>
    </row>
    <row r="2121" spans="5:6" x14ac:dyDescent="0.45">
      <c r="E2121" s="1">
        <v>43588</v>
      </c>
      <c r="F2121">
        <v>883.16</v>
      </c>
    </row>
    <row r="2122" spans="5:6" x14ac:dyDescent="0.45">
      <c r="E2122" s="1">
        <v>43591</v>
      </c>
      <c r="F2122">
        <v>969.69100000000003</v>
      </c>
    </row>
    <row r="2123" spans="5:6" x14ac:dyDescent="0.45">
      <c r="E2123" s="1">
        <v>43592</v>
      </c>
      <c r="F2123">
        <v>1287.8800000000001</v>
      </c>
    </row>
    <row r="2124" spans="5:6" x14ac:dyDescent="0.45">
      <c r="E2124" s="1">
        <v>43593</v>
      </c>
      <c r="F2124">
        <v>1204.56</v>
      </c>
    </row>
    <row r="2125" spans="5:6" x14ac:dyDescent="0.45">
      <c r="E2125" s="1">
        <v>43594</v>
      </c>
      <c r="F2125">
        <v>1205.8900000000001</v>
      </c>
    </row>
    <row r="2126" spans="5:6" x14ac:dyDescent="0.45">
      <c r="E2126" s="1">
        <v>43595</v>
      </c>
      <c r="F2126">
        <v>1027.92</v>
      </c>
    </row>
    <row r="2127" spans="5:6" x14ac:dyDescent="0.45">
      <c r="E2127" s="1">
        <v>43598</v>
      </c>
      <c r="F2127">
        <v>1314.19</v>
      </c>
    </row>
    <row r="2128" spans="5:6" x14ac:dyDescent="0.45">
      <c r="E2128" s="1">
        <v>43599</v>
      </c>
      <c r="F2128">
        <v>1133.76</v>
      </c>
    </row>
    <row r="2129" spans="5:6" x14ac:dyDescent="0.45">
      <c r="E2129" s="1">
        <v>43600</v>
      </c>
      <c r="F2129">
        <v>1043.06</v>
      </c>
    </row>
    <row r="2130" spans="5:6" x14ac:dyDescent="0.45">
      <c r="E2130" s="1">
        <v>43601</v>
      </c>
      <c r="F2130">
        <v>925.572</v>
      </c>
    </row>
    <row r="2131" spans="5:6" x14ac:dyDescent="0.45">
      <c r="E2131" s="1">
        <v>43602</v>
      </c>
      <c r="F2131">
        <v>914.61800000000005</v>
      </c>
    </row>
    <row r="2132" spans="5:6" x14ac:dyDescent="0.45">
      <c r="E2132" s="1">
        <v>43605</v>
      </c>
      <c r="F2132">
        <v>889.79700000000003</v>
      </c>
    </row>
    <row r="2133" spans="5:6" x14ac:dyDescent="0.45">
      <c r="E2133" s="1">
        <v>43606</v>
      </c>
      <c r="F2133">
        <v>809.69600000000003</v>
      </c>
    </row>
    <row r="2134" spans="5:6" x14ac:dyDescent="0.45">
      <c r="E2134" s="1">
        <v>43607</v>
      </c>
      <c r="F2134">
        <v>795.37099999999998</v>
      </c>
    </row>
    <row r="2135" spans="5:6" x14ac:dyDescent="0.45">
      <c r="E2135" s="1">
        <v>43608</v>
      </c>
      <c r="F2135">
        <v>894.12699999999995</v>
      </c>
    </row>
    <row r="2136" spans="5:6" x14ac:dyDescent="0.45">
      <c r="E2136" s="1">
        <v>43609</v>
      </c>
      <c r="F2136">
        <v>856.14400000000001</v>
      </c>
    </row>
    <row r="2137" spans="5:6" x14ac:dyDescent="0.45">
      <c r="E2137" s="1">
        <v>43613</v>
      </c>
      <c r="F2137">
        <v>904.38300000000004</v>
      </c>
    </row>
    <row r="2138" spans="5:6" x14ac:dyDescent="0.45">
      <c r="E2138" s="1">
        <v>43614</v>
      </c>
      <c r="F2138">
        <v>937.428</v>
      </c>
    </row>
    <row r="2139" spans="5:6" x14ac:dyDescent="0.45">
      <c r="E2139" s="1">
        <v>43615</v>
      </c>
      <c r="F2139">
        <v>907.42100000000005</v>
      </c>
    </row>
    <row r="2140" spans="5:6" x14ac:dyDescent="0.45">
      <c r="E2140" s="1">
        <v>43616</v>
      </c>
      <c r="F2140">
        <v>978.07</v>
      </c>
    </row>
    <row r="2141" spans="5:6" x14ac:dyDescent="0.45">
      <c r="E2141" s="1">
        <v>43619</v>
      </c>
      <c r="F2141">
        <v>989.46500000000003</v>
      </c>
    </row>
    <row r="2142" spans="5:6" x14ac:dyDescent="0.45">
      <c r="E2142" s="1">
        <v>43620</v>
      </c>
      <c r="F2142">
        <v>891.46799999999996</v>
      </c>
    </row>
    <row r="2143" spans="5:6" x14ac:dyDescent="0.45">
      <c r="E2143" s="1">
        <v>43621</v>
      </c>
      <c r="F2143">
        <v>855.76400000000001</v>
      </c>
    </row>
    <row r="2144" spans="5:6" x14ac:dyDescent="0.45">
      <c r="E2144" s="1">
        <v>43622</v>
      </c>
      <c r="F2144">
        <v>822.71900000000005</v>
      </c>
    </row>
    <row r="2145" spans="5:6" x14ac:dyDescent="0.45">
      <c r="E2145" s="1">
        <v>43623</v>
      </c>
      <c r="F2145">
        <v>836.01300000000003</v>
      </c>
    </row>
    <row r="2146" spans="5:6" x14ac:dyDescent="0.45">
      <c r="E2146" s="1">
        <v>43626</v>
      </c>
      <c r="F2146">
        <v>821.57899999999995</v>
      </c>
    </row>
    <row r="2147" spans="5:6" x14ac:dyDescent="0.45">
      <c r="E2147" s="1">
        <v>43627</v>
      </c>
      <c r="F2147">
        <v>826.51700000000005</v>
      </c>
    </row>
    <row r="2148" spans="5:6" x14ac:dyDescent="0.45">
      <c r="E2148" s="1">
        <v>43628</v>
      </c>
      <c r="F2148">
        <v>829.7</v>
      </c>
    </row>
    <row r="2149" spans="5:6" x14ac:dyDescent="0.45">
      <c r="E2149" s="1">
        <v>43629</v>
      </c>
      <c r="F2149">
        <v>820.46400000000006</v>
      </c>
    </row>
    <row r="2150" spans="5:6" x14ac:dyDescent="0.45">
      <c r="E2150" s="1">
        <v>43630</v>
      </c>
      <c r="F2150">
        <v>806.22500000000002</v>
      </c>
    </row>
    <row r="2151" spans="5:6" x14ac:dyDescent="0.45">
      <c r="E2151" s="1">
        <v>43633</v>
      </c>
      <c r="F2151">
        <v>786.98400000000004</v>
      </c>
    </row>
    <row r="2152" spans="5:6" x14ac:dyDescent="0.45">
      <c r="E2152" s="1">
        <v>43634</v>
      </c>
      <c r="F2152">
        <v>775.05399999999997</v>
      </c>
    </row>
    <row r="2153" spans="5:6" x14ac:dyDescent="0.45">
      <c r="E2153" s="1">
        <v>43635</v>
      </c>
      <c r="F2153">
        <v>740.33299999999997</v>
      </c>
    </row>
    <row r="2154" spans="5:6" x14ac:dyDescent="0.45">
      <c r="E2154" s="1">
        <v>43636</v>
      </c>
      <c r="F2154">
        <v>744.64800000000002</v>
      </c>
    </row>
    <row r="2155" spans="5:6" x14ac:dyDescent="0.45">
      <c r="E2155" s="1">
        <v>43637</v>
      </c>
      <c r="F2155">
        <v>775.25</v>
      </c>
    </row>
    <row r="2156" spans="5:6" x14ac:dyDescent="0.45">
      <c r="E2156" s="1">
        <v>43640</v>
      </c>
      <c r="F2156">
        <v>761.91099999999994</v>
      </c>
    </row>
    <row r="2157" spans="5:6" x14ac:dyDescent="0.45">
      <c r="E2157" s="1">
        <v>43641</v>
      </c>
      <c r="F2157">
        <v>796.43600000000004</v>
      </c>
    </row>
    <row r="2158" spans="5:6" x14ac:dyDescent="0.45">
      <c r="E2158" s="1">
        <v>43642</v>
      </c>
      <c r="F2158">
        <v>799.66200000000003</v>
      </c>
    </row>
    <row r="2159" spans="5:6" x14ac:dyDescent="0.45">
      <c r="E2159" s="1">
        <v>43643</v>
      </c>
      <c r="F2159">
        <v>777.21500000000003</v>
      </c>
    </row>
    <row r="2160" spans="5:6" x14ac:dyDescent="0.45">
      <c r="E2160" s="1">
        <v>43644</v>
      </c>
      <c r="F2160">
        <v>755.971</v>
      </c>
    </row>
    <row r="2161" spans="5:6" x14ac:dyDescent="0.45">
      <c r="E2161" s="1">
        <v>43647</v>
      </c>
      <c r="F2161">
        <v>677.80899999999997</v>
      </c>
    </row>
    <row r="2162" spans="5:6" x14ac:dyDescent="0.45">
      <c r="E2162" s="1">
        <v>43648</v>
      </c>
      <c r="F2162">
        <v>627.30399999999997</v>
      </c>
    </row>
    <row r="2163" spans="5:6" x14ac:dyDescent="0.45">
      <c r="E2163" s="1">
        <v>43649</v>
      </c>
      <c r="F2163">
        <v>681.30100000000004</v>
      </c>
    </row>
    <row r="2164" spans="5:6" x14ac:dyDescent="0.45">
      <c r="E2164" s="1">
        <v>43651</v>
      </c>
      <c r="F2164">
        <v>739.79</v>
      </c>
    </row>
    <row r="2165" spans="5:6" x14ac:dyDescent="0.45">
      <c r="E2165" s="1">
        <v>43654</v>
      </c>
      <c r="F2165">
        <v>774.928</v>
      </c>
    </row>
    <row r="2166" spans="5:6" x14ac:dyDescent="0.45">
      <c r="E2166" s="1">
        <v>43655</v>
      </c>
      <c r="F2166">
        <v>792.21699999999998</v>
      </c>
    </row>
    <row r="2167" spans="5:6" x14ac:dyDescent="0.45">
      <c r="E2167" s="1">
        <v>43656</v>
      </c>
      <c r="F2167">
        <v>748.09699999999998</v>
      </c>
    </row>
    <row r="2168" spans="5:6" x14ac:dyDescent="0.45">
      <c r="E2168" s="1">
        <v>43657</v>
      </c>
      <c r="F2168">
        <v>727.25</v>
      </c>
    </row>
    <row r="2169" spans="5:6" x14ac:dyDescent="0.45">
      <c r="E2169" s="1">
        <v>43658</v>
      </c>
      <c r="F2169">
        <v>704.46299999999997</v>
      </c>
    </row>
    <row r="2170" spans="5:6" x14ac:dyDescent="0.45">
      <c r="E2170" s="1">
        <v>43661</v>
      </c>
      <c r="F2170">
        <v>697.67499999999995</v>
      </c>
    </row>
    <row r="2171" spans="5:6" x14ac:dyDescent="0.45">
      <c r="E2171" s="1">
        <v>43662</v>
      </c>
      <c r="F2171">
        <v>751.15899999999999</v>
      </c>
    </row>
    <row r="2172" spans="5:6" x14ac:dyDescent="0.45">
      <c r="E2172" s="1">
        <v>43663</v>
      </c>
      <c r="F2172">
        <v>830.15700000000004</v>
      </c>
    </row>
    <row r="2173" spans="5:6" x14ac:dyDescent="0.45">
      <c r="E2173" s="1">
        <v>43664</v>
      </c>
      <c r="F2173">
        <v>844.19100000000003</v>
      </c>
    </row>
    <row r="2174" spans="5:6" x14ac:dyDescent="0.45">
      <c r="E2174" s="1">
        <v>43665</v>
      </c>
      <c r="F2174">
        <v>858.5</v>
      </c>
    </row>
    <row r="2175" spans="5:6" x14ac:dyDescent="0.45">
      <c r="E2175" s="1">
        <v>43668</v>
      </c>
      <c r="F2175">
        <v>830.45500000000004</v>
      </c>
    </row>
    <row r="2176" spans="5:6" x14ac:dyDescent="0.45">
      <c r="E2176" s="1">
        <v>43669</v>
      </c>
      <c r="F2176">
        <v>768.64300000000003</v>
      </c>
    </row>
    <row r="2177" spans="5:6" x14ac:dyDescent="0.45">
      <c r="E2177" s="1">
        <v>43670</v>
      </c>
      <c r="F2177">
        <v>820.26599999999996</v>
      </c>
    </row>
    <row r="2178" spans="5:6" x14ac:dyDescent="0.45">
      <c r="E2178" s="1">
        <v>43671</v>
      </c>
      <c r="F2178">
        <v>865.69399999999996</v>
      </c>
    </row>
    <row r="2179" spans="5:6" x14ac:dyDescent="0.45">
      <c r="E2179" s="1">
        <v>43672</v>
      </c>
      <c r="F2179">
        <v>827.30399999999997</v>
      </c>
    </row>
    <row r="2180" spans="5:6" x14ac:dyDescent="0.45">
      <c r="E2180" s="1">
        <v>43675</v>
      </c>
      <c r="F2180">
        <v>841.38099999999997</v>
      </c>
    </row>
    <row r="2181" spans="5:6" x14ac:dyDescent="0.45">
      <c r="E2181" s="1">
        <v>43676</v>
      </c>
      <c r="F2181">
        <v>876.57100000000003</v>
      </c>
    </row>
    <row r="2182" spans="5:6" x14ac:dyDescent="0.45">
      <c r="E2182" s="1">
        <v>43677</v>
      </c>
      <c r="F2182">
        <v>1005.89</v>
      </c>
    </row>
    <row r="2183" spans="5:6" x14ac:dyDescent="0.45">
      <c r="E2183" s="1">
        <v>43678</v>
      </c>
      <c r="F2183">
        <v>1150.83</v>
      </c>
    </row>
    <row r="2184" spans="5:6" x14ac:dyDescent="0.45">
      <c r="E2184" s="1">
        <v>43679</v>
      </c>
      <c r="F2184">
        <v>1173.43</v>
      </c>
    </row>
    <row r="2185" spans="5:6" x14ac:dyDescent="0.45">
      <c r="E2185" s="1">
        <v>43682</v>
      </c>
      <c r="F2185">
        <v>1466.67</v>
      </c>
    </row>
    <row r="2186" spans="5:6" x14ac:dyDescent="0.45">
      <c r="E2186" s="1">
        <v>43683</v>
      </c>
      <c r="F2186">
        <v>1273.97</v>
      </c>
    </row>
    <row r="2187" spans="5:6" x14ac:dyDescent="0.45">
      <c r="E2187" s="1">
        <v>43684</v>
      </c>
      <c r="F2187">
        <v>1287.5899999999999</v>
      </c>
    </row>
    <row r="2188" spans="5:6" x14ac:dyDescent="0.45">
      <c r="E2188" s="1">
        <v>43685</v>
      </c>
      <c r="F2188">
        <v>1142.3599999999999</v>
      </c>
    </row>
    <row r="2189" spans="5:6" x14ac:dyDescent="0.45">
      <c r="E2189" s="1">
        <v>43686</v>
      </c>
      <c r="F2189">
        <v>1219.51</v>
      </c>
    </row>
    <row r="2190" spans="5:6" x14ac:dyDescent="0.45">
      <c r="E2190" s="1">
        <v>43689</v>
      </c>
      <c r="F2190">
        <v>1390.03</v>
      </c>
    </row>
    <row r="2191" spans="5:6" x14ac:dyDescent="0.45">
      <c r="E2191" s="1">
        <v>43690</v>
      </c>
      <c r="F2191">
        <v>1152.3599999999999</v>
      </c>
    </row>
    <row r="2192" spans="5:6" x14ac:dyDescent="0.45">
      <c r="E2192" s="1">
        <v>43691</v>
      </c>
      <c r="F2192">
        <v>1387.53</v>
      </c>
    </row>
    <row r="2193" spans="5:6" x14ac:dyDescent="0.45">
      <c r="E2193" s="1">
        <v>43692</v>
      </c>
      <c r="F2193">
        <v>1283.8</v>
      </c>
    </row>
    <row r="2194" spans="5:6" x14ac:dyDescent="0.45">
      <c r="E2194" s="1">
        <v>43693</v>
      </c>
      <c r="F2194">
        <v>1146.5</v>
      </c>
    </row>
    <row r="2195" spans="5:6" x14ac:dyDescent="0.45">
      <c r="E2195" s="1">
        <v>43696</v>
      </c>
      <c r="F2195">
        <v>980.23199999999997</v>
      </c>
    </row>
    <row r="2196" spans="5:6" x14ac:dyDescent="0.45">
      <c r="E2196" s="1">
        <v>43697</v>
      </c>
      <c r="F2196">
        <v>1026</v>
      </c>
    </row>
    <row r="2197" spans="5:6" x14ac:dyDescent="0.45">
      <c r="E2197" s="1">
        <v>43698</v>
      </c>
      <c r="F2197">
        <v>955.09299999999996</v>
      </c>
    </row>
    <row r="2198" spans="5:6" x14ac:dyDescent="0.45">
      <c r="E2198" s="1">
        <v>43699</v>
      </c>
      <c r="F2198">
        <v>983.62099999999998</v>
      </c>
    </row>
    <row r="2199" spans="5:6" x14ac:dyDescent="0.45">
      <c r="E2199" s="1">
        <v>43700</v>
      </c>
      <c r="F2199">
        <v>1212.44</v>
      </c>
    </row>
    <row r="2200" spans="5:6" x14ac:dyDescent="0.45">
      <c r="E2200" s="1">
        <v>43703</v>
      </c>
      <c r="F2200">
        <v>1158.3599999999999</v>
      </c>
    </row>
    <row r="2201" spans="5:6" x14ac:dyDescent="0.45">
      <c r="E2201" s="1">
        <v>43704</v>
      </c>
      <c r="F2201">
        <v>1199.96</v>
      </c>
    </row>
    <row r="2202" spans="5:6" x14ac:dyDescent="0.45">
      <c r="E2202" s="1">
        <v>43705</v>
      </c>
      <c r="F2202">
        <v>1162.71</v>
      </c>
    </row>
    <row r="2203" spans="5:6" x14ac:dyDescent="0.45">
      <c r="E2203" s="1">
        <v>43706</v>
      </c>
      <c r="F2203">
        <v>1067.4100000000001</v>
      </c>
    </row>
    <row r="2204" spans="5:6" x14ac:dyDescent="0.45">
      <c r="E2204" s="1">
        <v>43707</v>
      </c>
      <c r="F2204">
        <v>1074</v>
      </c>
    </row>
    <row r="2205" spans="5:6" x14ac:dyDescent="0.45">
      <c r="E2205" s="1">
        <v>43711</v>
      </c>
      <c r="F2205">
        <v>1167.5</v>
      </c>
    </row>
    <row r="2206" spans="5:6" x14ac:dyDescent="0.45">
      <c r="E2206" s="1">
        <v>43712</v>
      </c>
      <c r="F2206">
        <v>1031.45</v>
      </c>
    </row>
    <row r="2207" spans="5:6" x14ac:dyDescent="0.45">
      <c r="E2207" s="1">
        <v>43713</v>
      </c>
      <c r="F2207">
        <v>988.71500000000003</v>
      </c>
    </row>
    <row r="2208" spans="5:6" x14ac:dyDescent="0.45">
      <c r="E2208" s="1">
        <v>43714</v>
      </c>
      <c r="F2208">
        <v>897.04</v>
      </c>
    </row>
    <row r="2209" spans="5:6" x14ac:dyDescent="0.45">
      <c r="E2209" s="1">
        <v>43717</v>
      </c>
      <c r="F2209">
        <v>882.11900000000003</v>
      </c>
    </row>
    <row r="2210" spans="5:6" x14ac:dyDescent="0.45">
      <c r="E2210" s="1">
        <v>43718</v>
      </c>
      <c r="F2210">
        <v>879.13499999999999</v>
      </c>
    </row>
    <row r="2211" spans="5:6" x14ac:dyDescent="0.45">
      <c r="E2211" s="1">
        <v>43719</v>
      </c>
      <c r="F2211">
        <v>923.47299999999996</v>
      </c>
    </row>
    <row r="2212" spans="5:6" x14ac:dyDescent="0.45">
      <c r="E2212" s="1">
        <v>43720</v>
      </c>
      <c r="F2212">
        <v>877.95</v>
      </c>
    </row>
    <row r="2213" spans="5:6" x14ac:dyDescent="0.45">
      <c r="E2213" s="1">
        <v>43721</v>
      </c>
      <c r="F2213">
        <v>862.4</v>
      </c>
    </row>
    <row r="2214" spans="5:6" x14ac:dyDescent="0.45">
      <c r="E2214" s="1">
        <v>43724</v>
      </c>
      <c r="F2214">
        <v>907.64200000000005</v>
      </c>
    </row>
    <row r="2215" spans="5:6" x14ac:dyDescent="0.45">
      <c r="E2215" s="1">
        <v>43725</v>
      </c>
      <c r="F2215">
        <v>932.39</v>
      </c>
    </row>
    <row r="2216" spans="5:6" x14ac:dyDescent="0.45">
      <c r="E2216" s="1">
        <v>43726</v>
      </c>
      <c r="F2216">
        <v>972.70799999999997</v>
      </c>
    </row>
    <row r="2217" spans="5:6" x14ac:dyDescent="0.45">
      <c r="E2217" s="1">
        <v>43727</v>
      </c>
      <c r="F2217">
        <v>939.43299999999999</v>
      </c>
    </row>
    <row r="2218" spans="5:6" x14ac:dyDescent="0.45">
      <c r="E2218" s="1">
        <v>43728</v>
      </c>
      <c r="F2218">
        <v>1013.72</v>
      </c>
    </row>
    <row r="2219" spans="5:6" x14ac:dyDescent="0.45">
      <c r="E2219" s="1">
        <v>43731</v>
      </c>
      <c r="F2219">
        <v>1008.3</v>
      </c>
    </row>
    <row r="2220" spans="5:6" x14ac:dyDescent="0.45">
      <c r="E2220" s="1">
        <v>43732</v>
      </c>
      <c r="F2220">
        <v>1094.2</v>
      </c>
    </row>
    <row r="2221" spans="5:6" x14ac:dyDescent="0.45">
      <c r="E2221" s="1">
        <v>43733</v>
      </c>
      <c r="F2221">
        <v>1107.01</v>
      </c>
    </row>
    <row r="2222" spans="5:6" x14ac:dyDescent="0.45">
      <c r="E2222" s="1">
        <v>43734</v>
      </c>
      <c r="F2222">
        <v>1122.6199999999999</v>
      </c>
    </row>
    <row r="2223" spans="5:6" x14ac:dyDescent="0.45">
      <c r="E2223" s="1">
        <v>43735</v>
      </c>
      <c r="F2223">
        <v>1176.04</v>
      </c>
    </row>
    <row r="2224" spans="5:6" x14ac:dyDescent="0.45">
      <c r="E2224" s="1">
        <v>43738</v>
      </c>
      <c r="F2224">
        <v>1117.69</v>
      </c>
    </row>
    <row r="2225" spans="5:6" x14ac:dyDescent="0.45">
      <c r="E2225" s="1">
        <v>43739</v>
      </c>
      <c r="F2225">
        <v>1201.52</v>
      </c>
    </row>
    <row r="2226" spans="5:6" x14ac:dyDescent="0.45">
      <c r="E2226" s="1">
        <v>43740</v>
      </c>
      <c r="F2226">
        <v>1373.36</v>
      </c>
    </row>
    <row r="2227" spans="5:6" x14ac:dyDescent="0.45">
      <c r="E2227" s="1">
        <v>43741</v>
      </c>
      <c r="F2227">
        <v>1276.8599999999999</v>
      </c>
    </row>
    <row r="2228" spans="5:6" x14ac:dyDescent="0.45">
      <c r="E2228" s="1">
        <v>43742</v>
      </c>
      <c r="F2228">
        <v>1145.43</v>
      </c>
    </row>
    <row r="2229" spans="5:6" x14ac:dyDescent="0.45">
      <c r="E2229" s="1">
        <v>43745</v>
      </c>
      <c r="F2229">
        <v>1171.22</v>
      </c>
    </row>
    <row r="2230" spans="5:6" x14ac:dyDescent="0.45">
      <c r="E2230" s="1">
        <v>43746</v>
      </c>
      <c r="F2230">
        <v>1337.59</v>
      </c>
    </row>
    <row r="2231" spans="5:6" x14ac:dyDescent="0.45">
      <c r="E2231" s="1">
        <v>43747</v>
      </c>
      <c r="F2231">
        <v>1273.6400000000001</v>
      </c>
    </row>
    <row r="2232" spans="5:6" x14ac:dyDescent="0.45">
      <c r="E2232" s="1">
        <v>43748</v>
      </c>
      <c r="F2232">
        <v>1195.73</v>
      </c>
    </row>
    <row r="2233" spans="5:6" x14ac:dyDescent="0.45">
      <c r="E2233" s="1">
        <v>43749</v>
      </c>
      <c r="F2233">
        <v>1061.08</v>
      </c>
    </row>
    <row r="2234" spans="5:6" x14ac:dyDescent="0.45">
      <c r="E2234" s="1">
        <v>43752</v>
      </c>
      <c r="F2234">
        <v>1006.88</v>
      </c>
    </row>
    <row r="2235" spans="5:6" x14ac:dyDescent="0.45">
      <c r="E2235" s="1">
        <v>43753</v>
      </c>
      <c r="F2235">
        <v>938.29100000000005</v>
      </c>
    </row>
    <row r="2236" spans="5:6" x14ac:dyDescent="0.45">
      <c r="E2236" s="1">
        <v>43754</v>
      </c>
      <c r="F2236">
        <v>1038.45</v>
      </c>
    </row>
    <row r="2237" spans="5:6" x14ac:dyDescent="0.45">
      <c r="E2237" s="1">
        <v>43755</v>
      </c>
      <c r="F2237">
        <v>1025.1199999999999</v>
      </c>
    </row>
    <row r="2238" spans="5:6" x14ac:dyDescent="0.45">
      <c r="E2238" s="1">
        <v>43756</v>
      </c>
      <c r="F2238">
        <v>1103.03</v>
      </c>
    </row>
    <row r="2239" spans="5:6" x14ac:dyDescent="0.45">
      <c r="E2239" s="1">
        <v>43759</v>
      </c>
      <c r="F2239">
        <v>1044.22</v>
      </c>
    </row>
    <row r="2240" spans="5:6" x14ac:dyDescent="0.45">
      <c r="E2240" s="1">
        <v>43760</v>
      </c>
      <c r="F2240">
        <v>1070.01</v>
      </c>
    </row>
    <row r="2241" spans="5:6" x14ac:dyDescent="0.45">
      <c r="E2241" s="1">
        <v>43761</v>
      </c>
      <c r="F2241">
        <v>1108.21</v>
      </c>
    </row>
    <row r="2242" spans="5:6" x14ac:dyDescent="0.45">
      <c r="E2242" s="1">
        <v>43762</v>
      </c>
      <c r="F2242">
        <v>1077.6400000000001</v>
      </c>
    </row>
    <row r="2243" spans="5:6" x14ac:dyDescent="0.45">
      <c r="E2243" s="1">
        <v>43763</v>
      </c>
      <c r="F2243">
        <v>1013.22</v>
      </c>
    </row>
    <row r="2244" spans="5:6" x14ac:dyDescent="0.45">
      <c r="E2244" s="1">
        <v>43766</v>
      </c>
      <c r="F2244">
        <v>1027.4100000000001</v>
      </c>
    </row>
    <row r="2245" spans="5:6" x14ac:dyDescent="0.45">
      <c r="E2245" s="1">
        <v>43767</v>
      </c>
      <c r="F2245">
        <v>1030.69</v>
      </c>
    </row>
    <row r="2246" spans="5:6" x14ac:dyDescent="0.45">
      <c r="E2246" s="1">
        <v>43768</v>
      </c>
      <c r="F2246">
        <v>1035.5</v>
      </c>
    </row>
    <row r="2247" spans="5:6" x14ac:dyDescent="0.45">
      <c r="E2247" s="1">
        <v>43769</v>
      </c>
      <c r="F2247">
        <v>1061.99</v>
      </c>
    </row>
    <row r="2248" spans="5:6" x14ac:dyDescent="0.45">
      <c r="E2248" s="1">
        <v>43770</v>
      </c>
      <c r="F2248">
        <v>970.995</v>
      </c>
    </row>
    <row r="2249" spans="5:6" x14ac:dyDescent="0.45">
      <c r="E2249" s="1">
        <v>43773</v>
      </c>
      <c r="F2249">
        <v>972.14700000000005</v>
      </c>
    </row>
    <row r="2250" spans="5:6" x14ac:dyDescent="0.45">
      <c r="E2250" s="1">
        <v>43774</v>
      </c>
      <c r="F2250">
        <v>1007.85</v>
      </c>
    </row>
    <row r="2251" spans="5:6" x14ac:dyDescent="0.45">
      <c r="E2251" s="1">
        <v>43775</v>
      </c>
      <c r="F2251">
        <v>1074.1600000000001</v>
      </c>
    </row>
    <row r="2252" spans="5:6" x14ac:dyDescent="0.45">
      <c r="E2252" s="1">
        <v>43776</v>
      </c>
      <c r="F2252">
        <v>1050.75</v>
      </c>
    </row>
    <row r="2253" spans="5:6" x14ac:dyDescent="0.45">
      <c r="E2253" s="1">
        <v>43777</v>
      </c>
      <c r="F2253">
        <v>1008.87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48893-B81A-4522-ABC4-FE0FC81A8FF7}">
  <sheetPr codeName="Sheet7"/>
  <dimension ref="A1:BB21"/>
  <sheetViews>
    <sheetView workbookViewId="0">
      <selection activeCell="A15" sqref="A15"/>
    </sheetView>
  </sheetViews>
  <sheetFormatPr defaultRowHeight="14.25" x14ac:dyDescent="0.45"/>
  <cols>
    <col min="2" max="2" width="45.46484375" bestFit="1" customWidth="1"/>
    <col min="3" max="3" width="10.19921875" bestFit="1" customWidth="1"/>
    <col min="4" max="4" width="16.265625" bestFit="1" customWidth="1"/>
    <col min="16" max="16" width="14.796875" bestFit="1" customWidth="1"/>
    <col min="17" max="17" width="13.796875" bestFit="1" customWidth="1"/>
    <col min="18" max="19" width="14.796875" bestFit="1" customWidth="1"/>
    <col min="20" max="21" width="16.265625" bestFit="1" customWidth="1"/>
    <col min="22" max="22" width="21.6640625" bestFit="1" customWidth="1"/>
    <col min="23" max="23" width="10.19921875" bestFit="1" customWidth="1"/>
    <col min="27" max="27" width="11.86328125" bestFit="1" customWidth="1"/>
  </cols>
  <sheetData>
    <row r="1" spans="1:54" x14ac:dyDescent="0.45">
      <c r="A1" t="s">
        <v>2885</v>
      </c>
      <c r="B1" t="s">
        <v>2884</v>
      </c>
      <c r="C1" t="s">
        <v>2883</v>
      </c>
      <c r="D1" t="s">
        <v>2882</v>
      </c>
      <c r="E1" t="s">
        <v>2881</v>
      </c>
      <c r="F1" t="s">
        <v>2880</v>
      </c>
      <c r="G1" t="s">
        <v>2879</v>
      </c>
      <c r="H1" t="s">
        <v>2878</v>
      </c>
      <c r="I1" t="s">
        <v>2877</v>
      </c>
      <c r="J1" t="s">
        <v>2876</v>
      </c>
      <c r="K1" t="s">
        <v>2875</v>
      </c>
      <c r="L1" t="s">
        <v>2874</v>
      </c>
      <c r="M1" t="s">
        <v>2873</v>
      </c>
      <c r="N1" t="s">
        <v>2872</v>
      </c>
      <c r="O1" t="s">
        <v>2871</v>
      </c>
      <c r="P1" t="s">
        <v>2870</v>
      </c>
      <c r="Q1" t="s">
        <v>2869</v>
      </c>
      <c r="R1" t="s">
        <v>2868</v>
      </c>
      <c r="S1" t="s">
        <v>2867</v>
      </c>
      <c r="T1" t="s">
        <v>2866</v>
      </c>
      <c r="U1" t="s">
        <v>2865</v>
      </c>
      <c r="V1" t="s">
        <v>2864</v>
      </c>
      <c r="W1" t="s">
        <v>2863</v>
      </c>
      <c r="X1" t="s">
        <v>2862</v>
      </c>
      <c r="Y1" t="s">
        <v>2861</v>
      </c>
      <c r="Z1" t="s">
        <v>2860</v>
      </c>
      <c r="AA1" t="s">
        <v>2859</v>
      </c>
      <c r="AB1" t="s">
        <v>2858</v>
      </c>
      <c r="AC1" t="s">
        <v>2857</v>
      </c>
      <c r="AD1" t="s">
        <v>2856</v>
      </c>
      <c r="AE1" t="s">
        <v>2855</v>
      </c>
      <c r="AF1" t="s">
        <v>2854</v>
      </c>
      <c r="AG1" t="s">
        <v>2853</v>
      </c>
      <c r="AH1" t="s">
        <v>2852</v>
      </c>
      <c r="AI1" t="s">
        <v>2851</v>
      </c>
      <c r="AJ1" t="s">
        <v>2850</v>
      </c>
      <c r="AK1" t="s">
        <v>2849</v>
      </c>
      <c r="AL1" t="s">
        <v>2848</v>
      </c>
      <c r="AM1" t="s">
        <v>2847</v>
      </c>
      <c r="AN1" t="s">
        <v>2846</v>
      </c>
      <c r="AO1" t="s">
        <v>2845</v>
      </c>
      <c r="AP1" t="s">
        <v>2844</v>
      </c>
      <c r="AQ1" t="s">
        <v>2843</v>
      </c>
      <c r="AR1" t="s">
        <v>2842</v>
      </c>
      <c r="AS1" t="s">
        <v>2841</v>
      </c>
      <c r="AT1" t="s">
        <v>2840</v>
      </c>
      <c r="AU1" t="s">
        <v>2839</v>
      </c>
      <c r="AV1" t="s">
        <v>2838</v>
      </c>
      <c r="AW1" t="s">
        <v>2837</v>
      </c>
      <c r="AX1" t="s">
        <v>2836</v>
      </c>
      <c r="AY1" t="s">
        <v>2835</v>
      </c>
      <c r="AZ1" t="s">
        <v>2834</v>
      </c>
      <c r="BA1" t="s">
        <v>2833</v>
      </c>
      <c r="BB1" t="s">
        <v>2832</v>
      </c>
    </row>
    <row r="2" spans="1:54" x14ac:dyDescent="0.45">
      <c r="A2" t="s">
        <v>2831</v>
      </c>
      <c r="B2" t="s">
        <v>2830</v>
      </c>
      <c r="C2" t="s">
        <v>2783</v>
      </c>
      <c r="D2" s="7">
        <v>814865987</v>
      </c>
      <c r="E2" s="10">
        <v>0.18959999999999999</v>
      </c>
      <c r="F2" s="11">
        <v>308962</v>
      </c>
      <c r="G2" s="8">
        <v>23.25</v>
      </c>
      <c r="H2" s="10">
        <v>8.9999999999999998E-4</v>
      </c>
      <c r="I2" t="s">
        <v>2771</v>
      </c>
      <c r="J2" t="s">
        <v>2771</v>
      </c>
      <c r="K2" s="10">
        <v>1.6999999999999999E-3</v>
      </c>
      <c r="L2" s="10">
        <v>1.2E-2</v>
      </c>
      <c r="M2" s="10">
        <v>0.11799999999999999</v>
      </c>
      <c r="N2" s="10">
        <v>0.4007</v>
      </c>
      <c r="O2" s="10">
        <v>0.54949999999999999</v>
      </c>
      <c r="P2" s="7">
        <v>394775067.5</v>
      </c>
      <c r="Q2" s="7">
        <v>20897914.5</v>
      </c>
      <c r="R2" s="7">
        <v>71671576.5</v>
      </c>
      <c r="S2" s="7">
        <v>399835653.5</v>
      </c>
      <c r="T2" s="7">
        <v>761105945</v>
      </c>
      <c r="U2" s="7">
        <v>804142124</v>
      </c>
      <c r="V2" t="s">
        <v>2782</v>
      </c>
      <c r="W2" s="1">
        <v>41620</v>
      </c>
      <c r="X2" s="10">
        <v>6.0000000000000001E-3</v>
      </c>
      <c r="Y2" t="s">
        <v>2770</v>
      </c>
      <c r="Z2" s="8">
        <v>2.36</v>
      </c>
      <c r="AA2" s="1">
        <v>43761</v>
      </c>
      <c r="AB2" s="8">
        <v>0.18</v>
      </c>
      <c r="AC2" s="10">
        <v>0.10150000000000001</v>
      </c>
      <c r="AD2">
        <v>23.53</v>
      </c>
      <c r="AE2">
        <v>0.68</v>
      </c>
      <c r="AF2">
        <v>104</v>
      </c>
      <c r="AG2" s="10">
        <v>0.57850000000000001</v>
      </c>
      <c r="AH2" s="9">
        <v>0.35</v>
      </c>
      <c r="AI2" s="9">
        <v>0.15</v>
      </c>
      <c r="AJ2">
        <v>1099</v>
      </c>
      <c r="AK2" s="8">
        <v>22.8</v>
      </c>
      <c r="AL2" s="8">
        <v>23.39</v>
      </c>
      <c r="AM2" t="s">
        <v>2770</v>
      </c>
      <c r="AN2" t="s">
        <v>2770</v>
      </c>
      <c r="AO2">
        <v>62.45</v>
      </c>
      <c r="AP2" t="s">
        <v>2811</v>
      </c>
      <c r="AQ2" t="s">
        <v>2822</v>
      </c>
      <c r="AR2" t="s">
        <v>2780</v>
      </c>
      <c r="AS2" t="s">
        <v>2811</v>
      </c>
      <c r="AT2" t="s">
        <v>2811</v>
      </c>
      <c r="AU2" t="s">
        <v>2798</v>
      </c>
      <c r="AV2" t="s">
        <v>2770</v>
      </c>
      <c r="AW2">
        <v>5.63</v>
      </c>
      <c r="AX2" s="10">
        <v>0.6452</v>
      </c>
      <c r="AY2" s="10">
        <v>0.54969999999999997</v>
      </c>
      <c r="AZ2">
        <v>49.01</v>
      </c>
      <c r="BA2" s="10">
        <v>0.1004</v>
      </c>
      <c r="BB2" s="10">
        <v>8.2199999999999995E-2</v>
      </c>
    </row>
    <row r="3" spans="1:54" x14ac:dyDescent="0.45">
      <c r="A3" t="s">
        <v>2829</v>
      </c>
      <c r="B3" t="s">
        <v>2828</v>
      </c>
      <c r="C3" t="s">
        <v>2776</v>
      </c>
      <c r="D3" s="7">
        <v>287440272</v>
      </c>
      <c r="E3" s="10">
        <v>0.13780000000000001</v>
      </c>
      <c r="F3" s="11">
        <v>97811</v>
      </c>
      <c r="G3" s="8">
        <v>22.23</v>
      </c>
      <c r="H3" s="10">
        <v>0</v>
      </c>
      <c r="I3" t="s">
        <v>2771</v>
      </c>
      <c r="J3" t="s">
        <v>2771</v>
      </c>
      <c r="K3" s="10">
        <v>1.6000000000000001E-3</v>
      </c>
      <c r="L3" s="10">
        <v>1.5100000000000001E-2</v>
      </c>
      <c r="M3" s="10">
        <v>6.2E-2</v>
      </c>
      <c r="N3" s="10">
        <v>0.20830000000000001</v>
      </c>
      <c r="O3" s="10">
        <v>0.33850000000000002</v>
      </c>
      <c r="P3" s="7">
        <v>-51360419</v>
      </c>
      <c r="Q3" s="7">
        <v>-2218650</v>
      </c>
      <c r="R3" s="7">
        <v>-8847938.5</v>
      </c>
      <c r="S3" s="7">
        <v>-48073212.5</v>
      </c>
      <c r="T3" s="7">
        <v>-753918.5</v>
      </c>
      <c r="U3" s="7">
        <v>-84471019</v>
      </c>
      <c r="V3" t="s">
        <v>2806</v>
      </c>
      <c r="W3" s="1">
        <v>39436</v>
      </c>
      <c r="X3" s="10">
        <v>4.8999999999999998E-3</v>
      </c>
      <c r="Y3" t="s">
        <v>2770</v>
      </c>
      <c r="Z3" s="8">
        <v>0.47</v>
      </c>
      <c r="AA3" s="1">
        <v>43731</v>
      </c>
      <c r="AB3" s="8">
        <v>0.09</v>
      </c>
      <c r="AC3" s="10">
        <v>2.1000000000000001E-2</v>
      </c>
      <c r="AD3">
        <v>20.32</v>
      </c>
      <c r="AE3">
        <v>0.56000000000000005</v>
      </c>
      <c r="AF3">
        <v>505</v>
      </c>
      <c r="AG3" s="10">
        <v>0.22939999999999999</v>
      </c>
      <c r="AH3" s="9">
        <v>0.35</v>
      </c>
      <c r="AI3" s="9">
        <v>0.15</v>
      </c>
      <c r="AJ3">
        <v>1099</v>
      </c>
      <c r="AK3" s="8">
        <v>21.86</v>
      </c>
      <c r="AL3" s="8">
        <v>22.3</v>
      </c>
      <c r="AM3" t="s">
        <v>2770</v>
      </c>
      <c r="AN3" t="s">
        <v>2770</v>
      </c>
      <c r="AO3">
        <v>62.26</v>
      </c>
      <c r="AP3" t="s">
        <v>2811</v>
      </c>
      <c r="AQ3" t="s">
        <v>2779</v>
      </c>
      <c r="AR3" t="s">
        <v>2781</v>
      </c>
      <c r="AS3" t="s">
        <v>2779</v>
      </c>
      <c r="AT3" t="s">
        <v>2811</v>
      </c>
      <c r="AU3" t="s">
        <v>2811</v>
      </c>
      <c r="AV3" t="s">
        <v>2798</v>
      </c>
      <c r="AW3">
        <v>5.61</v>
      </c>
      <c r="AX3" s="10">
        <v>0.63739999999999997</v>
      </c>
      <c r="AY3" s="10">
        <v>0.54090000000000005</v>
      </c>
      <c r="AZ3">
        <v>184.14</v>
      </c>
      <c r="BA3" s="10">
        <v>0.1177</v>
      </c>
      <c r="BB3" s="10">
        <v>5.7599999999999998E-2</v>
      </c>
    </row>
    <row r="4" spans="1:54" x14ac:dyDescent="0.45">
      <c r="A4" t="s">
        <v>2827</v>
      </c>
      <c r="B4" t="s">
        <v>2826</v>
      </c>
      <c r="C4" t="s">
        <v>2776</v>
      </c>
      <c r="D4" s="7">
        <v>214795567</v>
      </c>
      <c r="E4" s="10">
        <v>0.1191</v>
      </c>
      <c r="F4" s="11">
        <v>21979</v>
      </c>
      <c r="G4" s="8">
        <v>28.48</v>
      </c>
      <c r="H4" s="10">
        <v>2.0999999999999999E-3</v>
      </c>
      <c r="I4" t="s">
        <v>2771</v>
      </c>
      <c r="J4" t="s">
        <v>2771</v>
      </c>
      <c r="K4" s="10">
        <v>1.9E-3</v>
      </c>
      <c r="L4" s="10">
        <v>1.6799999999999999E-2</v>
      </c>
      <c r="M4" s="10">
        <v>1.2999999999999999E-2</v>
      </c>
      <c r="N4" s="10">
        <v>6.8099999999999994E-2</v>
      </c>
      <c r="O4" t="s">
        <v>2770</v>
      </c>
      <c r="P4" s="7">
        <v>-57835611</v>
      </c>
      <c r="Q4" s="7">
        <v>0</v>
      </c>
      <c r="R4" s="7">
        <v>12076</v>
      </c>
      <c r="S4" s="7">
        <v>1144394.5</v>
      </c>
      <c r="T4" s="7">
        <v>207482129.09999999</v>
      </c>
      <c r="U4" s="7">
        <v>227419832.59999999</v>
      </c>
      <c r="V4" t="s">
        <v>2738</v>
      </c>
      <c r="W4" s="1">
        <v>42424</v>
      </c>
      <c r="X4" s="10">
        <v>3.8E-3</v>
      </c>
      <c r="Y4" t="s">
        <v>2770</v>
      </c>
      <c r="Z4" s="8">
        <v>0.81</v>
      </c>
      <c r="AA4" s="1">
        <v>43458</v>
      </c>
      <c r="AB4" s="8">
        <v>0.25</v>
      </c>
      <c r="AC4" s="10">
        <v>2.8299999999999999E-2</v>
      </c>
      <c r="AD4">
        <v>0</v>
      </c>
      <c r="AE4">
        <v>0.6</v>
      </c>
      <c r="AF4">
        <v>2</v>
      </c>
      <c r="AG4" s="10">
        <v>1</v>
      </c>
      <c r="AH4" s="9">
        <v>0.39</v>
      </c>
      <c r="AI4" s="9">
        <v>0.2</v>
      </c>
      <c r="AJ4">
        <v>1099</v>
      </c>
      <c r="AK4" s="8">
        <v>28.03</v>
      </c>
      <c r="AL4" s="8">
        <v>28.59</v>
      </c>
      <c r="AM4" t="s">
        <v>2770</v>
      </c>
      <c r="AN4" t="s">
        <v>2770</v>
      </c>
      <c r="AO4">
        <v>64.900000000000006</v>
      </c>
      <c r="AP4" t="s">
        <v>2770</v>
      </c>
      <c r="AQ4" t="s">
        <v>2770</v>
      </c>
      <c r="AR4" t="s">
        <v>2779</v>
      </c>
      <c r="AS4" t="s">
        <v>2770</v>
      </c>
      <c r="AT4" t="s">
        <v>2770</v>
      </c>
      <c r="AU4" t="s">
        <v>2770</v>
      </c>
      <c r="AV4" t="s">
        <v>2779</v>
      </c>
      <c r="AW4" t="s">
        <v>2770</v>
      </c>
      <c r="AX4" t="s">
        <v>2770</v>
      </c>
      <c r="AY4" t="s">
        <v>2770</v>
      </c>
      <c r="AZ4" t="s">
        <v>2770</v>
      </c>
      <c r="BA4" t="s">
        <v>2770</v>
      </c>
      <c r="BB4" t="s">
        <v>2770</v>
      </c>
    </row>
    <row r="5" spans="1:54" x14ac:dyDescent="0.45">
      <c r="A5" t="s">
        <v>2825</v>
      </c>
      <c r="B5" t="s">
        <v>2824</v>
      </c>
      <c r="C5" t="s">
        <v>2776</v>
      </c>
      <c r="D5" s="7">
        <v>139882779</v>
      </c>
      <c r="E5" s="10">
        <v>0.18690000000000001</v>
      </c>
      <c r="F5" s="11">
        <v>20873</v>
      </c>
      <c r="G5" s="8">
        <v>50.04</v>
      </c>
      <c r="H5" s="10">
        <v>8.0000000000000004E-4</v>
      </c>
      <c r="I5" t="s">
        <v>2771</v>
      </c>
      <c r="J5" t="s">
        <v>2771</v>
      </c>
      <c r="K5" s="10">
        <v>3.2000000000000002E-3</v>
      </c>
      <c r="L5" s="10">
        <v>2.46E-2</v>
      </c>
      <c r="M5" s="10">
        <v>9.7600000000000006E-2</v>
      </c>
      <c r="N5" s="10">
        <v>0.33750000000000002</v>
      </c>
      <c r="O5" s="10">
        <v>0.41830000000000001</v>
      </c>
      <c r="P5" s="7">
        <v>54928071</v>
      </c>
      <c r="Q5" s="7">
        <v>4993388</v>
      </c>
      <c r="R5" s="7">
        <v>4993388</v>
      </c>
      <c r="S5" s="7">
        <v>55076357.5</v>
      </c>
      <c r="T5" s="7">
        <v>64276004.57</v>
      </c>
      <c r="U5" s="7">
        <v>101500639.06999999</v>
      </c>
      <c r="V5" t="s">
        <v>2823</v>
      </c>
      <c r="W5" s="1">
        <v>41449</v>
      </c>
      <c r="X5" s="10">
        <v>6.4999999999999997E-3</v>
      </c>
      <c r="Y5" t="s">
        <v>2770</v>
      </c>
      <c r="Z5" s="8">
        <v>3.03</v>
      </c>
      <c r="AA5" s="1">
        <v>43761</v>
      </c>
      <c r="AB5" s="8">
        <v>0.24</v>
      </c>
      <c r="AC5" s="10">
        <v>6.0699999999999997E-2</v>
      </c>
      <c r="AD5">
        <v>19.03</v>
      </c>
      <c r="AE5">
        <v>0.84</v>
      </c>
      <c r="AF5">
        <v>505</v>
      </c>
      <c r="AG5" s="10">
        <v>0.22550000000000001</v>
      </c>
      <c r="AH5" s="9">
        <v>0.35</v>
      </c>
      <c r="AI5" s="9">
        <v>0.15</v>
      </c>
      <c r="AJ5">
        <v>1099</v>
      </c>
      <c r="AK5" s="8">
        <v>48.64</v>
      </c>
      <c r="AL5" s="8">
        <v>50.38</v>
      </c>
      <c r="AM5" s="8">
        <v>49.94</v>
      </c>
      <c r="AN5" s="8">
        <v>50.13</v>
      </c>
      <c r="AO5">
        <v>64.290000000000006</v>
      </c>
      <c r="AP5" t="s">
        <v>2822</v>
      </c>
      <c r="AQ5" t="s">
        <v>2802</v>
      </c>
      <c r="AR5" t="s">
        <v>2781</v>
      </c>
      <c r="AS5" t="s">
        <v>2822</v>
      </c>
      <c r="AT5" t="s">
        <v>2811</v>
      </c>
      <c r="AU5" t="s">
        <v>2811</v>
      </c>
      <c r="AV5" t="s">
        <v>2799</v>
      </c>
      <c r="AW5">
        <v>5.61</v>
      </c>
      <c r="AX5" s="10">
        <v>0.64839999999999998</v>
      </c>
      <c r="AY5" s="10">
        <v>0.54139999999999999</v>
      </c>
      <c r="AZ5">
        <v>183.56</v>
      </c>
      <c r="BA5" s="10">
        <v>0.1172</v>
      </c>
      <c r="BB5" s="10">
        <v>5.7500000000000002E-2</v>
      </c>
    </row>
    <row r="6" spans="1:54" x14ac:dyDescent="0.45">
      <c r="A6" t="s">
        <v>2821</v>
      </c>
      <c r="B6" t="s">
        <v>2820</v>
      </c>
      <c r="C6" t="s">
        <v>2783</v>
      </c>
      <c r="D6" s="7">
        <v>84141543</v>
      </c>
      <c r="E6" s="10">
        <v>0.1608</v>
      </c>
      <c r="F6" s="11">
        <v>16773</v>
      </c>
      <c r="G6" s="8">
        <v>22.58</v>
      </c>
      <c r="H6" s="10">
        <v>-4.0000000000000002E-4</v>
      </c>
      <c r="I6" t="s">
        <v>2771</v>
      </c>
      <c r="J6" t="s">
        <v>2771</v>
      </c>
      <c r="K6" s="10">
        <v>-8.9999999999999998E-4</v>
      </c>
      <c r="L6" s="10">
        <v>8.8000000000000005E-3</v>
      </c>
      <c r="M6" s="10">
        <v>7.5300000000000006E-2</v>
      </c>
      <c r="N6" s="10">
        <v>0.26090000000000002</v>
      </c>
      <c r="O6" s="10">
        <v>0.37530000000000002</v>
      </c>
      <c r="P6" s="7">
        <v>22181504.5</v>
      </c>
      <c r="Q6" s="7">
        <v>0</v>
      </c>
      <c r="R6" s="7">
        <v>1123627</v>
      </c>
      <c r="S6" s="7">
        <v>21177735</v>
      </c>
      <c r="T6" s="7">
        <v>27371105</v>
      </c>
      <c r="U6" s="7">
        <v>74295510.099999994</v>
      </c>
      <c r="V6" t="s">
        <v>2782</v>
      </c>
      <c r="W6" s="1">
        <v>41645</v>
      </c>
      <c r="X6" s="10">
        <v>8.5000000000000006E-3</v>
      </c>
      <c r="Y6" t="s">
        <v>2770</v>
      </c>
      <c r="Z6" s="8">
        <v>0.96</v>
      </c>
      <c r="AA6" s="1">
        <v>43760</v>
      </c>
      <c r="AB6" s="8">
        <v>0.08</v>
      </c>
      <c r="AC6" s="10">
        <v>4.2500000000000003E-2</v>
      </c>
      <c r="AD6">
        <v>17.399999999999999</v>
      </c>
      <c r="AE6">
        <v>0.76</v>
      </c>
      <c r="AF6">
        <v>108</v>
      </c>
      <c r="AG6" s="10">
        <v>0.21360000000000001</v>
      </c>
      <c r="AH6" s="9">
        <v>0.35</v>
      </c>
      <c r="AI6" s="9">
        <v>0.15</v>
      </c>
      <c r="AJ6">
        <v>1099</v>
      </c>
      <c r="AK6" s="8">
        <v>22.37</v>
      </c>
      <c r="AL6" s="8">
        <v>22.73</v>
      </c>
      <c r="AM6" s="8">
        <v>22.54</v>
      </c>
      <c r="AN6" s="8">
        <v>22.63</v>
      </c>
      <c r="AO6">
        <v>54.59</v>
      </c>
      <c r="AP6" t="s">
        <v>2780</v>
      </c>
      <c r="AQ6" t="s">
        <v>2781</v>
      </c>
      <c r="AR6" t="s">
        <v>2781</v>
      </c>
      <c r="AS6" t="s">
        <v>2799</v>
      </c>
      <c r="AT6" t="s">
        <v>2781</v>
      </c>
      <c r="AU6" t="s">
        <v>2811</v>
      </c>
      <c r="AV6" t="s">
        <v>2770</v>
      </c>
      <c r="AW6">
        <v>5.58</v>
      </c>
      <c r="AX6" s="10">
        <v>0.62639999999999996</v>
      </c>
      <c r="AY6" s="10">
        <v>0.53349999999999997</v>
      </c>
      <c r="AZ6">
        <v>309.72000000000003</v>
      </c>
      <c r="BA6" s="10">
        <v>8.5400000000000004E-2</v>
      </c>
      <c r="BB6" s="10">
        <v>6.9800000000000001E-2</v>
      </c>
    </row>
    <row r="7" spans="1:54" x14ac:dyDescent="0.45">
      <c r="A7" t="s">
        <v>2819</v>
      </c>
      <c r="B7" t="s">
        <v>2818</v>
      </c>
      <c r="C7" t="s">
        <v>2776</v>
      </c>
      <c r="D7" s="7">
        <v>79272270</v>
      </c>
      <c r="E7" t="s">
        <v>2770</v>
      </c>
      <c r="F7" s="11">
        <v>13802</v>
      </c>
      <c r="G7" s="8">
        <v>25.18</v>
      </c>
      <c r="H7" s="10">
        <v>0</v>
      </c>
      <c r="I7" t="s">
        <v>2771</v>
      </c>
      <c r="J7" t="s">
        <v>2771</v>
      </c>
      <c r="K7" s="10">
        <v>-2.0000000000000001E-4</v>
      </c>
      <c r="L7" s="10">
        <v>2.0500000000000001E-2</v>
      </c>
      <c r="M7" t="s">
        <v>2770</v>
      </c>
      <c r="N7" t="s">
        <v>2770</v>
      </c>
      <c r="O7" t="s">
        <v>2770</v>
      </c>
      <c r="P7" s="7">
        <v>68660240</v>
      </c>
      <c r="Q7" s="7">
        <v>0</v>
      </c>
      <c r="R7" s="7">
        <v>3714475</v>
      </c>
      <c r="S7" s="7">
        <v>68660240</v>
      </c>
      <c r="T7" s="7">
        <v>68660240</v>
      </c>
      <c r="U7" s="7">
        <v>68660240</v>
      </c>
      <c r="V7" t="s">
        <v>2817</v>
      </c>
      <c r="W7" s="1">
        <v>43656</v>
      </c>
      <c r="X7" s="10">
        <v>7.9000000000000008E-3</v>
      </c>
      <c r="Y7" t="s">
        <v>2770</v>
      </c>
      <c r="Z7" t="s">
        <v>2770</v>
      </c>
      <c r="AA7" t="s">
        <v>2770</v>
      </c>
      <c r="AB7" t="s">
        <v>2770</v>
      </c>
      <c r="AC7" t="s">
        <v>2770</v>
      </c>
      <c r="AD7">
        <v>15.09</v>
      </c>
      <c r="AE7">
        <v>-0.57999999999999996</v>
      </c>
      <c r="AF7">
        <v>31</v>
      </c>
      <c r="AG7" s="10">
        <v>0.39439999999999997</v>
      </c>
      <c r="AH7" s="9">
        <v>0.39</v>
      </c>
      <c r="AI7" s="9">
        <v>0.2</v>
      </c>
      <c r="AJ7">
        <v>1099</v>
      </c>
      <c r="AK7" s="8">
        <v>24.6</v>
      </c>
      <c r="AL7" s="8">
        <v>25.35</v>
      </c>
      <c r="AM7" s="8">
        <v>24.52</v>
      </c>
      <c r="AN7" s="8">
        <v>25.52</v>
      </c>
      <c r="AO7">
        <v>62.84</v>
      </c>
      <c r="AP7" t="s">
        <v>2770</v>
      </c>
      <c r="AQ7" t="s">
        <v>2770</v>
      </c>
      <c r="AR7" t="s">
        <v>2770</v>
      </c>
      <c r="AS7" t="s">
        <v>2770</v>
      </c>
      <c r="AT7" t="s">
        <v>2770</v>
      </c>
      <c r="AU7" t="s">
        <v>2770</v>
      </c>
      <c r="AV7" t="s">
        <v>2770</v>
      </c>
      <c r="AW7">
        <v>4.9800000000000004</v>
      </c>
      <c r="AX7" s="10">
        <v>0.19700000000000001</v>
      </c>
      <c r="AY7" s="10">
        <v>0.39319999999999999</v>
      </c>
      <c r="AZ7">
        <v>252.01</v>
      </c>
      <c r="BA7" s="10">
        <v>0.20710000000000001</v>
      </c>
      <c r="BB7" s="10">
        <v>3.44E-2</v>
      </c>
    </row>
    <row r="8" spans="1:54" x14ac:dyDescent="0.45">
      <c r="A8" t="s">
        <v>2816</v>
      </c>
      <c r="B8" t="s">
        <v>2815</v>
      </c>
      <c r="C8" t="s">
        <v>2792</v>
      </c>
      <c r="D8" s="7">
        <v>35257600</v>
      </c>
      <c r="E8" t="s">
        <v>2770</v>
      </c>
      <c r="F8" t="s">
        <v>2770</v>
      </c>
      <c r="G8" s="8">
        <v>25.19</v>
      </c>
      <c r="H8" s="10">
        <v>3.2000000000000002E-3</v>
      </c>
      <c r="I8" t="s">
        <v>2771</v>
      </c>
      <c r="J8" t="s">
        <v>2771</v>
      </c>
      <c r="K8" s="10">
        <v>6.8999999999999999E-3</v>
      </c>
      <c r="L8" s="10">
        <v>6.7999999999999996E-3</v>
      </c>
      <c r="M8" t="s">
        <v>2770</v>
      </c>
      <c r="N8" t="s">
        <v>2770</v>
      </c>
      <c r="O8" t="s">
        <v>2770</v>
      </c>
      <c r="P8" s="7">
        <v>32542052.5</v>
      </c>
      <c r="Q8" s="7">
        <v>0</v>
      </c>
      <c r="R8" s="7">
        <v>27530325</v>
      </c>
      <c r="S8" s="7">
        <v>32542052.5</v>
      </c>
      <c r="T8" s="7">
        <v>32542052.5</v>
      </c>
      <c r="U8" s="7">
        <v>32542052.5</v>
      </c>
      <c r="V8" t="s">
        <v>2814</v>
      </c>
      <c r="W8" s="1">
        <v>43738</v>
      </c>
      <c r="X8" s="10">
        <v>7.9000000000000008E-3</v>
      </c>
      <c r="Y8" t="s">
        <v>2770</v>
      </c>
      <c r="Z8" s="8">
        <v>0</v>
      </c>
      <c r="AA8" t="s">
        <v>2770</v>
      </c>
      <c r="AB8" t="s">
        <v>2770</v>
      </c>
      <c r="AC8" s="10">
        <v>0</v>
      </c>
      <c r="AD8">
        <v>0</v>
      </c>
      <c r="AE8">
        <v>0</v>
      </c>
      <c r="AF8">
        <v>2</v>
      </c>
      <c r="AG8" s="10">
        <v>1</v>
      </c>
      <c r="AH8" s="9">
        <v>0.39</v>
      </c>
      <c r="AI8" s="9">
        <v>0.2</v>
      </c>
      <c r="AJ8">
        <v>1099</v>
      </c>
      <c r="AK8" s="8">
        <v>24.87</v>
      </c>
      <c r="AL8" s="8">
        <v>25.31</v>
      </c>
      <c r="AM8" s="8">
        <v>25.19</v>
      </c>
      <c r="AN8" s="8">
        <v>25.2</v>
      </c>
      <c r="AO8">
        <v>57.08</v>
      </c>
      <c r="AP8" t="s">
        <v>2770</v>
      </c>
      <c r="AQ8" t="s">
        <v>2770</v>
      </c>
      <c r="AR8" t="s">
        <v>2770</v>
      </c>
      <c r="AS8" t="s">
        <v>2770</v>
      </c>
      <c r="AT8" t="s">
        <v>2770</v>
      </c>
      <c r="AU8" t="s">
        <v>2770</v>
      </c>
      <c r="AV8" t="s">
        <v>2770</v>
      </c>
      <c r="AW8" t="s">
        <v>2770</v>
      </c>
      <c r="AX8" t="s">
        <v>2770</v>
      </c>
      <c r="AY8" t="s">
        <v>2770</v>
      </c>
      <c r="AZ8" t="s">
        <v>2770</v>
      </c>
      <c r="BA8" t="s">
        <v>2770</v>
      </c>
      <c r="BB8" t="s">
        <v>2770</v>
      </c>
    </row>
    <row r="9" spans="1:54" x14ac:dyDescent="0.45">
      <c r="A9" t="s">
        <v>2813</v>
      </c>
      <c r="B9" t="s">
        <v>2812</v>
      </c>
      <c r="C9" t="s">
        <v>2776</v>
      </c>
      <c r="D9" s="7">
        <v>34713351</v>
      </c>
      <c r="E9" s="10">
        <v>0.10829999999999999</v>
      </c>
      <c r="F9" s="11">
        <v>17717</v>
      </c>
      <c r="G9" s="8">
        <v>8.9600000000000009</v>
      </c>
      <c r="H9" s="10">
        <v>2.2000000000000001E-3</v>
      </c>
      <c r="I9" t="s">
        <v>2771</v>
      </c>
      <c r="J9" t="s">
        <v>2771</v>
      </c>
      <c r="K9" s="10">
        <v>-4.7000000000000002E-3</v>
      </c>
      <c r="L9" s="10">
        <v>-1.6000000000000001E-3</v>
      </c>
      <c r="M9" s="10">
        <v>0.1643</v>
      </c>
      <c r="N9" s="10">
        <v>0.1027</v>
      </c>
      <c r="O9" s="10">
        <v>0.10730000000000001</v>
      </c>
      <c r="P9" s="7">
        <v>-5135670</v>
      </c>
      <c r="Q9" s="7">
        <v>0</v>
      </c>
      <c r="R9" s="7">
        <v>0</v>
      </c>
      <c r="S9" s="7">
        <v>-7203080</v>
      </c>
      <c r="T9" s="7">
        <v>-15018105.439999999</v>
      </c>
      <c r="U9" s="7">
        <v>20864742.559999999</v>
      </c>
      <c r="V9" t="s">
        <v>2803</v>
      </c>
      <c r="W9" s="1">
        <v>41303</v>
      </c>
      <c r="X9" s="10">
        <v>6.4999999999999997E-3</v>
      </c>
      <c r="Y9" t="s">
        <v>2770</v>
      </c>
      <c r="Z9" s="8">
        <v>0.59</v>
      </c>
      <c r="AA9" s="1">
        <v>43759</v>
      </c>
      <c r="AB9" s="8">
        <v>0.06</v>
      </c>
      <c r="AC9" s="10">
        <v>6.5500000000000003E-2</v>
      </c>
      <c r="AD9">
        <v>0</v>
      </c>
      <c r="AE9">
        <v>-0.13</v>
      </c>
      <c r="AF9">
        <v>1</v>
      </c>
      <c r="AG9" s="10">
        <v>1</v>
      </c>
      <c r="AH9" s="9">
        <v>0.35</v>
      </c>
      <c r="AI9" s="9">
        <v>0.15</v>
      </c>
      <c r="AJ9">
        <v>1099</v>
      </c>
      <c r="AK9" s="8">
        <v>8.85</v>
      </c>
      <c r="AL9" s="8">
        <v>9.23</v>
      </c>
      <c r="AM9" s="8">
        <v>8.92</v>
      </c>
      <c r="AN9" s="8">
        <v>8.98</v>
      </c>
      <c r="AO9">
        <v>47.86</v>
      </c>
      <c r="AP9" t="s">
        <v>2770</v>
      </c>
      <c r="AQ9" t="s">
        <v>2802</v>
      </c>
      <c r="AR9" t="s">
        <v>2802</v>
      </c>
      <c r="AS9" t="s">
        <v>2770</v>
      </c>
      <c r="AT9" t="s">
        <v>2811</v>
      </c>
      <c r="AU9" t="s">
        <v>2770</v>
      </c>
      <c r="AV9" t="s">
        <v>2770</v>
      </c>
      <c r="AW9" t="s">
        <v>2770</v>
      </c>
      <c r="AX9" t="s">
        <v>2770</v>
      </c>
      <c r="AY9" t="s">
        <v>2770</v>
      </c>
      <c r="AZ9" t="s">
        <v>2770</v>
      </c>
      <c r="BA9" t="s">
        <v>2770</v>
      </c>
      <c r="BB9" t="s">
        <v>2770</v>
      </c>
    </row>
    <row r="10" spans="1:54" x14ac:dyDescent="0.45">
      <c r="A10" t="s">
        <v>2810</v>
      </c>
      <c r="B10" t="s">
        <v>2809</v>
      </c>
      <c r="C10" t="s">
        <v>2783</v>
      </c>
      <c r="D10" s="7">
        <v>24978350</v>
      </c>
      <c r="E10" t="s">
        <v>2770</v>
      </c>
      <c r="F10" t="s">
        <v>2770</v>
      </c>
      <c r="G10" s="8">
        <v>26.29</v>
      </c>
      <c r="H10" s="10">
        <v>1.1000000000000001E-3</v>
      </c>
      <c r="I10" t="s">
        <v>2771</v>
      </c>
      <c r="J10" t="s">
        <v>2771</v>
      </c>
      <c r="K10" s="10">
        <v>6.7000000000000002E-3</v>
      </c>
      <c r="L10" s="10">
        <v>4.1399999999999999E-2</v>
      </c>
      <c r="M10" t="s">
        <v>2770</v>
      </c>
      <c r="N10" t="s">
        <v>2770</v>
      </c>
      <c r="O10" t="s">
        <v>2770</v>
      </c>
      <c r="P10" s="7">
        <v>21634935</v>
      </c>
      <c r="Q10" s="7">
        <v>2616210</v>
      </c>
      <c r="R10" s="7">
        <v>20400095</v>
      </c>
      <c r="S10" s="7">
        <v>21634935</v>
      </c>
      <c r="T10" s="7">
        <v>21634935</v>
      </c>
      <c r="U10" s="7">
        <v>21634935</v>
      </c>
      <c r="V10" t="s">
        <v>2782</v>
      </c>
      <c r="W10" s="1">
        <v>43738</v>
      </c>
      <c r="X10" s="10">
        <v>7.7999999999999996E-3</v>
      </c>
      <c r="Y10" t="s">
        <v>2770</v>
      </c>
      <c r="Z10" s="8">
        <v>0</v>
      </c>
      <c r="AA10" t="s">
        <v>2770</v>
      </c>
      <c r="AB10" t="s">
        <v>2770</v>
      </c>
      <c r="AC10" s="10">
        <v>0</v>
      </c>
      <c r="AD10">
        <v>0</v>
      </c>
      <c r="AE10">
        <v>0</v>
      </c>
      <c r="AF10">
        <v>2</v>
      </c>
      <c r="AG10" s="10">
        <v>1</v>
      </c>
      <c r="AH10" s="9">
        <v>0.39</v>
      </c>
      <c r="AI10" s="9">
        <v>0.2</v>
      </c>
      <c r="AJ10">
        <v>1099</v>
      </c>
      <c r="AK10" s="8">
        <v>25.04</v>
      </c>
      <c r="AL10" s="8">
        <v>26.57</v>
      </c>
      <c r="AM10" s="8">
        <v>26.23</v>
      </c>
      <c r="AN10" s="8">
        <v>26.32</v>
      </c>
      <c r="AO10">
        <v>70.260000000000005</v>
      </c>
      <c r="AP10" t="s">
        <v>2770</v>
      </c>
      <c r="AQ10" t="s">
        <v>2770</v>
      </c>
      <c r="AR10" t="s">
        <v>2770</v>
      </c>
      <c r="AS10" t="s">
        <v>2770</v>
      </c>
      <c r="AT10" t="s">
        <v>2770</v>
      </c>
      <c r="AU10" t="s">
        <v>2770</v>
      </c>
      <c r="AV10" t="s">
        <v>2770</v>
      </c>
      <c r="AW10" t="s">
        <v>2770</v>
      </c>
      <c r="AX10" t="s">
        <v>2770</v>
      </c>
      <c r="AY10" t="s">
        <v>2770</v>
      </c>
      <c r="AZ10" t="s">
        <v>2770</v>
      </c>
      <c r="BA10" t="s">
        <v>2770</v>
      </c>
      <c r="BB10" t="s">
        <v>2770</v>
      </c>
    </row>
    <row r="11" spans="1:54" x14ac:dyDescent="0.45">
      <c r="A11" t="s">
        <v>2808</v>
      </c>
      <c r="B11" t="s">
        <v>2807</v>
      </c>
      <c r="C11" t="s">
        <v>2776</v>
      </c>
      <c r="D11" s="7">
        <v>23314650</v>
      </c>
      <c r="E11" s="10">
        <v>0.2152</v>
      </c>
      <c r="F11" s="11">
        <v>5939</v>
      </c>
      <c r="G11" s="8">
        <v>31.01</v>
      </c>
      <c r="H11" s="10">
        <v>-1E-3</v>
      </c>
      <c r="I11" t="s">
        <v>2771</v>
      </c>
      <c r="J11" t="s">
        <v>2771</v>
      </c>
      <c r="K11" s="10">
        <v>4.1999999999999997E-3</v>
      </c>
      <c r="L11" s="10">
        <v>1.5100000000000001E-2</v>
      </c>
      <c r="M11" s="10">
        <v>0.1394</v>
      </c>
      <c r="N11" t="s">
        <v>2770</v>
      </c>
      <c r="O11" t="s">
        <v>2770</v>
      </c>
      <c r="P11" s="7">
        <v>4464515</v>
      </c>
      <c r="Q11" s="7">
        <v>1540750</v>
      </c>
      <c r="R11" s="7">
        <v>1540750</v>
      </c>
      <c r="S11" s="7">
        <v>5924820</v>
      </c>
      <c r="T11" s="7">
        <v>18155811</v>
      </c>
      <c r="U11" s="7">
        <v>18155811</v>
      </c>
      <c r="V11" t="s">
        <v>2806</v>
      </c>
      <c r="W11" s="1">
        <v>42718</v>
      </c>
      <c r="X11" s="10">
        <v>4.8999999999999998E-3</v>
      </c>
      <c r="Y11" t="s">
        <v>2770</v>
      </c>
      <c r="Z11" s="8">
        <v>1.61</v>
      </c>
      <c r="AA11" s="1">
        <v>43768</v>
      </c>
      <c r="AB11" s="8">
        <v>0.14000000000000001</v>
      </c>
      <c r="AC11" s="10">
        <v>5.1999999999999998E-2</v>
      </c>
      <c r="AD11">
        <v>18.86</v>
      </c>
      <c r="AE11">
        <v>0.73</v>
      </c>
      <c r="AF11">
        <v>26</v>
      </c>
      <c r="AG11" s="10">
        <v>0.53839999999999999</v>
      </c>
      <c r="AH11" s="9">
        <v>0.2</v>
      </c>
      <c r="AI11" s="9">
        <v>0.39</v>
      </c>
      <c r="AJ11">
        <v>1099</v>
      </c>
      <c r="AK11" s="8">
        <v>30.14</v>
      </c>
      <c r="AL11" s="8">
        <v>31.16</v>
      </c>
      <c r="AM11" t="s">
        <v>2770</v>
      </c>
      <c r="AN11" t="s">
        <v>2770</v>
      </c>
      <c r="AO11">
        <v>59.42</v>
      </c>
      <c r="AP11" t="s">
        <v>2770</v>
      </c>
      <c r="AQ11" t="s">
        <v>2770</v>
      </c>
      <c r="AR11" t="s">
        <v>2770</v>
      </c>
      <c r="AS11" t="s">
        <v>2770</v>
      </c>
      <c r="AT11" t="s">
        <v>2770</v>
      </c>
      <c r="AU11" t="s">
        <v>2770</v>
      </c>
      <c r="AV11" t="s">
        <v>2770</v>
      </c>
      <c r="AW11">
        <v>6.21</v>
      </c>
      <c r="AX11" s="10">
        <v>0.81850000000000001</v>
      </c>
      <c r="AY11" s="10">
        <v>0.70650000000000002</v>
      </c>
      <c r="AZ11">
        <v>187.31</v>
      </c>
      <c r="BA11" s="10">
        <v>8.0500000000000002E-2</v>
      </c>
      <c r="BB11" s="10">
        <v>3.3700000000000001E-2</v>
      </c>
    </row>
    <row r="12" spans="1:54" x14ac:dyDescent="0.45">
      <c r="A12" t="s">
        <v>2805</v>
      </c>
      <c r="B12" t="s">
        <v>2804</v>
      </c>
      <c r="C12" t="s">
        <v>2776</v>
      </c>
      <c r="D12" s="7">
        <v>21267492</v>
      </c>
      <c r="E12" s="10">
        <v>3.95E-2</v>
      </c>
      <c r="F12" s="11">
        <v>10555</v>
      </c>
      <c r="G12" s="8">
        <v>6.92</v>
      </c>
      <c r="H12" s="10">
        <v>8.6999999999999994E-3</v>
      </c>
      <c r="I12" t="s">
        <v>2771</v>
      </c>
      <c r="J12" t="s">
        <v>2771</v>
      </c>
      <c r="K12" s="10">
        <v>1E-3</v>
      </c>
      <c r="L12" s="10">
        <v>-2.3400000000000001E-2</v>
      </c>
      <c r="M12" s="10">
        <v>0.11840000000000001</v>
      </c>
      <c r="N12" s="10">
        <v>-9.01E-2</v>
      </c>
      <c r="O12" s="10">
        <v>-5.3199999999999997E-2</v>
      </c>
      <c r="P12" s="7">
        <v>-5888100</v>
      </c>
      <c r="Q12" s="7">
        <v>0</v>
      </c>
      <c r="R12" s="7">
        <v>0</v>
      </c>
      <c r="S12" s="7">
        <v>-8197395</v>
      </c>
      <c r="T12" s="7">
        <v>-11113038.609999999</v>
      </c>
      <c r="U12" s="7">
        <v>19583279.41</v>
      </c>
      <c r="V12" t="s">
        <v>2803</v>
      </c>
      <c r="W12" s="1">
        <v>41381</v>
      </c>
      <c r="X12" s="10">
        <v>6.4999999999999997E-3</v>
      </c>
      <c r="Y12" t="s">
        <v>2770</v>
      </c>
      <c r="Z12" s="8">
        <v>0.31</v>
      </c>
      <c r="AA12" s="1">
        <v>43759</v>
      </c>
      <c r="AB12" s="8">
        <v>0.1</v>
      </c>
      <c r="AC12" s="10">
        <v>4.4699999999999997E-2</v>
      </c>
      <c r="AD12">
        <v>0</v>
      </c>
      <c r="AE12">
        <v>0.04</v>
      </c>
      <c r="AF12">
        <v>1</v>
      </c>
      <c r="AG12" s="10">
        <v>1</v>
      </c>
      <c r="AH12" s="9">
        <v>0.39</v>
      </c>
      <c r="AI12" s="9">
        <v>0.2</v>
      </c>
      <c r="AJ12">
        <v>1099</v>
      </c>
      <c r="AK12" s="8">
        <v>6.75</v>
      </c>
      <c r="AL12" s="8">
        <v>7.41</v>
      </c>
      <c r="AM12" s="8">
        <v>6.88</v>
      </c>
      <c r="AN12" s="8">
        <v>6.94</v>
      </c>
      <c r="AO12">
        <v>44.2</v>
      </c>
      <c r="AP12" t="s">
        <v>2770</v>
      </c>
      <c r="AQ12" t="s">
        <v>2770</v>
      </c>
      <c r="AR12" t="s">
        <v>2802</v>
      </c>
      <c r="AS12" t="s">
        <v>2770</v>
      </c>
      <c r="AT12" t="s">
        <v>2770</v>
      </c>
      <c r="AU12" t="s">
        <v>2770</v>
      </c>
      <c r="AV12" t="s">
        <v>2770</v>
      </c>
      <c r="AW12" t="s">
        <v>2770</v>
      </c>
      <c r="AX12" t="s">
        <v>2770</v>
      </c>
      <c r="AY12" t="s">
        <v>2770</v>
      </c>
      <c r="AZ12" t="s">
        <v>2770</v>
      </c>
      <c r="BA12" t="s">
        <v>2770</v>
      </c>
      <c r="BB12" t="s">
        <v>2770</v>
      </c>
    </row>
    <row r="13" spans="1:54" x14ac:dyDescent="0.45">
      <c r="A13" t="s">
        <v>2801</v>
      </c>
      <c r="B13" t="s">
        <v>2673</v>
      </c>
      <c r="C13" t="s">
        <v>2776</v>
      </c>
      <c r="D13" s="7">
        <v>15012929</v>
      </c>
      <c r="E13" s="10">
        <v>0.16009999999999999</v>
      </c>
      <c r="F13">
        <v>652</v>
      </c>
      <c r="G13" s="8">
        <v>33.26</v>
      </c>
      <c r="H13" s="10">
        <v>5.9999999999999995E-4</v>
      </c>
      <c r="I13" t="s">
        <v>2771</v>
      </c>
      <c r="J13" t="s">
        <v>2771</v>
      </c>
      <c r="K13" s="10">
        <v>-2.9999999999999997E-4</v>
      </c>
      <c r="L13" s="10">
        <v>1.6500000000000001E-2</v>
      </c>
      <c r="M13" s="10">
        <v>8.0199999999999994E-2</v>
      </c>
      <c r="N13" s="10">
        <v>0.2475</v>
      </c>
      <c r="O13" s="10">
        <v>0.27489999999999998</v>
      </c>
      <c r="P13" s="7">
        <v>-1587434</v>
      </c>
      <c r="Q13" s="7">
        <v>0</v>
      </c>
      <c r="R13" s="7">
        <v>0</v>
      </c>
      <c r="S13" s="7">
        <v>-1587434</v>
      </c>
      <c r="T13" s="7">
        <v>-5317460.75</v>
      </c>
      <c r="U13" s="7">
        <v>-15204094.5</v>
      </c>
      <c r="V13" t="s">
        <v>2800</v>
      </c>
      <c r="W13" s="1">
        <v>41169</v>
      </c>
      <c r="X13" s="10">
        <v>2.0400000000000001E-2</v>
      </c>
      <c r="Y13" t="s">
        <v>2770</v>
      </c>
      <c r="Z13" s="8">
        <v>0.13</v>
      </c>
      <c r="AA13" s="1">
        <v>43461</v>
      </c>
      <c r="AB13" s="8">
        <v>0.13</v>
      </c>
      <c r="AC13" s="10">
        <v>3.8999999999999998E-3</v>
      </c>
      <c r="AD13">
        <v>19.98</v>
      </c>
      <c r="AE13">
        <v>0.65</v>
      </c>
      <c r="AF13">
        <v>13</v>
      </c>
      <c r="AG13" s="10">
        <v>0.91820000000000002</v>
      </c>
      <c r="AH13" s="9">
        <v>0.35</v>
      </c>
      <c r="AI13" s="9">
        <v>0.15</v>
      </c>
      <c r="AJ13">
        <v>1099</v>
      </c>
      <c r="AK13" s="8">
        <v>32.6</v>
      </c>
      <c r="AL13" s="8">
        <v>33.47</v>
      </c>
      <c r="AM13" s="8">
        <v>33.22</v>
      </c>
      <c r="AN13" s="8">
        <v>33.28</v>
      </c>
      <c r="AO13">
        <v>61.48</v>
      </c>
      <c r="AP13" t="s">
        <v>2780</v>
      </c>
      <c r="AQ13" t="s">
        <v>2799</v>
      </c>
      <c r="AR13" t="s">
        <v>2781</v>
      </c>
      <c r="AS13" t="s">
        <v>2781</v>
      </c>
      <c r="AT13" t="s">
        <v>2798</v>
      </c>
      <c r="AU13" t="s">
        <v>2781</v>
      </c>
      <c r="AV13" t="s">
        <v>2781</v>
      </c>
      <c r="AW13" t="s">
        <v>2770</v>
      </c>
      <c r="AX13" t="s">
        <v>2770</v>
      </c>
      <c r="AY13" t="s">
        <v>2770</v>
      </c>
      <c r="AZ13" t="s">
        <v>2770</v>
      </c>
      <c r="BA13" t="s">
        <v>2770</v>
      </c>
      <c r="BB13" t="s">
        <v>2770</v>
      </c>
    </row>
    <row r="14" spans="1:54" x14ac:dyDescent="0.45">
      <c r="A14" t="s">
        <v>2797</v>
      </c>
      <c r="B14" t="s">
        <v>2796</v>
      </c>
      <c r="C14" t="s">
        <v>2783</v>
      </c>
      <c r="D14" s="7">
        <v>12837050</v>
      </c>
      <c r="E14" t="s">
        <v>2770</v>
      </c>
      <c r="F14" t="s">
        <v>2770</v>
      </c>
      <c r="G14" s="8">
        <v>25.67</v>
      </c>
      <c r="H14" s="10">
        <v>-8.0000000000000004E-4</v>
      </c>
      <c r="I14" t="s">
        <v>2771</v>
      </c>
      <c r="J14" t="s">
        <v>2771</v>
      </c>
      <c r="K14" s="10">
        <v>-9.4999999999999998E-3</v>
      </c>
      <c r="L14" s="10">
        <v>1.0999999999999999E-2</v>
      </c>
      <c r="M14" t="s">
        <v>2770</v>
      </c>
      <c r="N14" t="s">
        <v>2770</v>
      </c>
      <c r="O14" t="s">
        <v>2770</v>
      </c>
      <c r="P14" s="7">
        <v>10200537.5</v>
      </c>
      <c r="Q14" s="7">
        <v>645960</v>
      </c>
      <c r="R14" s="7">
        <v>9578152.5</v>
      </c>
      <c r="S14" s="7">
        <v>10200537.5</v>
      </c>
      <c r="T14" s="7">
        <v>10200537.5</v>
      </c>
      <c r="U14" s="7">
        <v>10200537.5</v>
      </c>
      <c r="V14" t="s">
        <v>2795</v>
      </c>
      <c r="W14" s="1">
        <v>43738</v>
      </c>
      <c r="X14" s="10">
        <v>9.5999999999999992E-3</v>
      </c>
      <c r="Y14" t="s">
        <v>2770</v>
      </c>
      <c r="Z14" s="8">
        <v>0</v>
      </c>
      <c r="AA14" t="s">
        <v>2770</v>
      </c>
      <c r="AB14" t="s">
        <v>2770</v>
      </c>
      <c r="AC14" s="10">
        <v>0</v>
      </c>
      <c r="AD14">
        <v>0</v>
      </c>
      <c r="AE14">
        <v>0</v>
      </c>
      <c r="AF14">
        <v>3</v>
      </c>
      <c r="AG14" s="10">
        <v>1</v>
      </c>
      <c r="AH14" s="9">
        <v>0.39</v>
      </c>
      <c r="AI14" s="9">
        <v>0.2</v>
      </c>
      <c r="AJ14">
        <v>1099</v>
      </c>
      <c r="AK14" s="8">
        <v>25.32</v>
      </c>
      <c r="AL14" s="8">
        <v>26.03</v>
      </c>
      <c r="AM14" s="8">
        <v>25.66</v>
      </c>
      <c r="AN14" s="8">
        <v>25.67</v>
      </c>
      <c r="AO14">
        <v>62.4</v>
      </c>
      <c r="AP14" t="s">
        <v>2770</v>
      </c>
      <c r="AQ14" t="s">
        <v>2770</v>
      </c>
      <c r="AR14" t="s">
        <v>2770</v>
      </c>
      <c r="AS14" t="s">
        <v>2770</v>
      </c>
      <c r="AT14" t="s">
        <v>2770</v>
      </c>
      <c r="AU14" t="s">
        <v>2770</v>
      </c>
      <c r="AV14" t="s">
        <v>2770</v>
      </c>
      <c r="AW14" t="s">
        <v>2770</v>
      </c>
      <c r="AX14" t="s">
        <v>2770</v>
      </c>
      <c r="AY14" t="s">
        <v>2770</v>
      </c>
      <c r="AZ14" t="s">
        <v>2770</v>
      </c>
      <c r="BA14" t="s">
        <v>2770</v>
      </c>
      <c r="BB14" t="s">
        <v>2770</v>
      </c>
    </row>
    <row r="15" spans="1:54" x14ac:dyDescent="0.45">
      <c r="A15" t="s">
        <v>2794</v>
      </c>
      <c r="B15" t="s">
        <v>2793</v>
      </c>
      <c r="C15" t="s">
        <v>2792</v>
      </c>
      <c r="D15" s="7">
        <v>11972612</v>
      </c>
      <c r="E15" t="s">
        <v>2770</v>
      </c>
      <c r="F15" t="s">
        <v>2770</v>
      </c>
      <c r="G15" s="8">
        <v>25.21</v>
      </c>
      <c r="H15" s="10">
        <v>2E-3</v>
      </c>
      <c r="I15" t="s">
        <v>2771</v>
      </c>
      <c r="J15" t="s">
        <v>2771</v>
      </c>
      <c r="K15" s="10">
        <v>4.4999999999999997E-3</v>
      </c>
      <c r="L15" s="10">
        <v>5.0000000000000001E-3</v>
      </c>
      <c r="M15" t="s">
        <v>2770</v>
      </c>
      <c r="N15" t="s">
        <v>2770</v>
      </c>
      <c r="O15" t="s">
        <v>2770</v>
      </c>
      <c r="P15" s="7">
        <v>9404427.5</v>
      </c>
      <c r="Q15" s="7">
        <v>0</v>
      </c>
      <c r="R15" s="7">
        <v>7522660</v>
      </c>
      <c r="S15" s="7">
        <v>9404427.5</v>
      </c>
      <c r="T15" s="7">
        <v>9404427.5</v>
      </c>
      <c r="U15" s="7">
        <v>9404427.5</v>
      </c>
      <c r="V15" t="s">
        <v>2791</v>
      </c>
      <c r="W15" s="1">
        <v>43738</v>
      </c>
      <c r="X15" s="10">
        <v>8.2000000000000007E-3</v>
      </c>
      <c r="Y15" t="s">
        <v>2770</v>
      </c>
      <c r="Z15" s="8">
        <v>0</v>
      </c>
      <c r="AA15" t="s">
        <v>2770</v>
      </c>
      <c r="AB15" t="s">
        <v>2770</v>
      </c>
      <c r="AC15" s="10">
        <v>0</v>
      </c>
      <c r="AD15">
        <v>0</v>
      </c>
      <c r="AE15">
        <v>0</v>
      </c>
      <c r="AF15">
        <v>2</v>
      </c>
      <c r="AG15" s="10">
        <v>1</v>
      </c>
      <c r="AH15" s="9">
        <v>0.39</v>
      </c>
      <c r="AI15" s="9">
        <v>0.2</v>
      </c>
      <c r="AJ15">
        <v>1099</v>
      </c>
      <c r="AK15" s="8">
        <v>25.02</v>
      </c>
      <c r="AL15" s="8">
        <v>25.22</v>
      </c>
      <c r="AM15" s="8">
        <v>25.2</v>
      </c>
      <c r="AN15" s="8">
        <v>25.22</v>
      </c>
      <c r="AO15">
        <v>61.39</v>
      </c>
      <c r="AP15" t="s">
        <v>2770</v>
      </c>
      <c r="AQ15" t="s">
        <v>2770</v>
      </c>
      <c r="AR15" t="s">
        <v>2770</v>
      </c>
      <c r="AS15" t="s">
        <v>2770</v>
      </c>
      <c r="AT15" t="s">
        <v>2770</v>
      </c>
      <c r="AU15" t="s">
        <v>2770</v>
      </c>
      <c r="AV15" t="s">
        <v>2770</v>
      </c>
      <c r="AW15" t="s">
        <v>2770</v>
      </c>
      <c r="AX15" t="s">
        <v>2770</v>
      </c>
      <c r="AY15" t="s">
        <v>2770</v>
      </c>
      <c r="AZ15" t="s">
        <v>2770</v>
      </c>
      <c r="BA15" t="s">
        <v>2770</v>
      </c>
      <c r="BB15" t="s">
        <v>2770</v>
      </c>
    </row>
    <row r="16" spans="1:54" x14ac:dyDescent="0.45">
      <c r="A16" t="s">
        <v>2790</v>
      </c>
      <c r="B16" t="s">
        <v>2789</v>
      </c>
      <c r="C16" t="s">
        <v>2783</v>
      </c>
      <c r="D16" s="7">
        <v>9777150</v>
      </c>
      <c r="E16" t="s">
        <v>2770</v>
      </c>
      <c r="F16" t="s">
        <v>2770</v>
      </c>
      <c r="G16" s="8">
        <v>26.09</v>
      </c>
      <c r="H16" s="10">
        <v>-8.0000000000000004E-4</v>
      </c>
      <c r="I16" t="s">
        <v>2771</v>
      </c>
      <c r="J16" t="s">
        <v>2771</v>
      </c>
      <c r="K16" s="10">
        <v>-6.4999999999999997E-3</v>
      </c>
      <c r="L16" s="10">
        <v>3.2500000000000001E-2</v>
      </c>
      <c r="M16" t="s">
        <v>2770</v>
      </c>
      <c r="N16" t="s">
        <v>2770</v>
      </c>
      <c r="O16" t="s">
        <v>2770</v>
      </c>
      <c r="P16" s="7">
        <v>6992992</v>
      </c>
      <c r="Q16" s="7">
        <v>0</v>
      </c>
      <c r="R16" s="7">
        <v>5782632</v>
      </c>
      <c r="S16" s="7">
        <v>6992992</v>
      </c>
      <c r="T16" s="7">
        <v>6992992</v>
      </c>
      <c r="U16" s="7">
        <v>6992992</v>
      </c>
      <c r="V16" t="s">
        <v>2788</v>
      </c>
      <c r="W16" s="1">
        <v>43738</v>
      </c>
      <c r="X16" s="10">
        <v>8.2000000000000007E-3</v>
      </c>
      <c r="Y16" t="s">
        <v>2770</v>
      </c>
      <c r="Z16" s="8">
        <v>0</v>
      </c>
      <c r="AA16" t="s">
        <v>2770</v>
      </c>
      <c r="AB16" t="s">
        <v>2770</v>
      </c>
      <c r="AC16" s="10">
        <v>0</v>
      </c>
      <c r="AD16">
        <v>0</v>
      </c>
      <c r="AE16">
        <v>0</v>
      </c>
      <c r="AF16">
        <v>2</v>
      </c>
      <c r="AG16" s="10">
        <v>1</v>
      </c>
      <c r="AH16" s="9">
        <v>0.39</v>
      </c>
      <c r="AI16" s="9">
        <v>0.2</v>
      </c>
      <c r="AJ16">
        <v>1099</v>
      </c>
      <c r="AK16" s="8">
        <v>25.21</v>
      </c>
      <c r="AL16" s="8">
        <v>26.63</v>
      </c>
      <c r="AM16" s="8">
        <v>26.05</v>
      </c>
      <c r="AN16" s="8">
        <v>26.17</v>
      </c>
      <c r="AO16">
        <v>64.010000000000005</v>
      </c>
      <c r="AP16" t="s">
        <v>2770</v>
      </c>
      <c r="AQ16" t="s">
        <v>2770</v>
      </c>
      <c r="AR16" t="s">
        <v>2770</v>
      </c>
      <c r="AS16" t="s">
        <v>2770</v>
      </c>
      <c r="AT16" t="s">
        <v>2770</v>
      </c>
      <c r="AU16" t="s">
        <v>2770</v>
      </c>
      <c r="AV16" t="s">
        <v>2770</v>
      </c>
      <c r="AW16" t="s">
        <v>2770</v>
      </c>
      <c r="AX16" t="s">
        <v>2770</v>
      </c>
      <c r="AY16" t="s">
        <v>2770</v>
      </c>
      <c r="AZ16" t="s">
        <v>2770</v>
      </c>
      <c r="BA16" t="s">
        <v>2770</v>
      </c>
      <c r="BB16" t="s">
        <v>2770</v>
      </c>
    </row>
    <row r="17" spans="1:54" x14ac:dyDescent="0.45">
      <c r="A17" t="s">
        <v>2787</v>
      </c>
      <c r="B17" t="s">
        <v>2786</v>
      </c>
      <c r="C17" t="s">
        <v>2776</v>
      </c>
      <c r="D17" s="7">
        <v>8887787</v>
      </c>
      <c r="E17" t="s">
        <v>2770</v>
      </c>
      <c r="F17" s="11">
        <v>4776</v>
      </c>
      <c r="G17" s="8">
        <v>25.44</v>
      </c>
      <c r="H17" s="10">
        <v>8.0000000000000004E-4</v>
      </c>
      <c r="I17" t="s">
        <v>2771</v>
      </c>
      <c r="J17" t="s">
        <v>2771</v>
      </c>
      <c r="K17" s="10">
        <v>1.8E-3</v>
      </c>
      <c r="L17" s="10">
        <v>1.7100000000000001E-2</v>
      </c>
      <c r="M17" t="s">
        <v>2770</v>
      </c>
      <c r="N17" t="s">
        <v>2770</v>
      </c>
      <c r="O17" t="s">
        <v>2770</v>
      </c>
      <c r="P17" s="7">
        <v>6290387</v>
      </c>
      <c r="Q17" s="7">
        <v>0</v>
      </c>
      <c r="R17" s="7">
        <v>1260104.5</v>
      </c>
      <c r="S17" s="7">
        <v>6290387</v>
      </c>
      <c r="T17" s="7">
        <v>6290387</v>
      </c>
      <c r="U17" s="7">
        <v>6290387</v>
      </c>
      <c r="V17" t="s">
        <v>2738</v>
      </c>
      <c r="W17" s="1">
        <v>43572</v>
      </c>
      <c r="X17" s="10">
        <v>6.0000000000000001E-3</v>
      </c>
      <c r="Y17" t="s">
        <v>2770</v>
      </c>
      <c r="Z17" s="8">
        <v>1.22</v>
      </c>
      <c r="AA17" s="1">
        <v>43761</v>
      </c>
      <c r="AB17" s="8">
        <v>0.17</v>
      </c>
      <c r="AC17" s="10">
        <v>4.82E-2</v>
      </c>
      <c r="AD17">
        <v>22.83</v>
      </c>
      <c r="AE17">
        <v>0.97</v>
      </c>
      <c r="AF17">
        <v>2</v>
      </c>
      <c r="AG17" s="10">
        <v>1</v>
      </c>
      <c r="AH17" s="9">
        <v>0.39</v>
      </c>
      <c r="AI17" s="9">
        <v>0.2</v>
      </c>
      <c r="AJ17">
        <v>1099</v>
      </c>
      <c r="AK17" s="8">
        <v>24.98</v>
      </c>
      <c r="AL17" s="8">
        <v>25.58</v>
      </c>
      <c r="AM17" s="8">
        <v>25.43</v>
      </c>
      <c r="AN17" s="8">
        <v>25.47</v>
      </c>
      <c r="AO17">
        <v>62.57</v>
      </c>
      <c r="AP17" t="s">
        <v>2770</v>
      </c>
      <c r="AQ17" t="s">
        <v>2770</v>
      </c>
      <c r="AR17" t="s">
        <v>2770</v>
      </c>
      <c r="AS17" t="s">
        <v>2770</v>
      </c>
      <c r="AT17" t="s">
        <v>2770</v>
      </c>
      <c r="AU17" t="s">
        <v>2770</v>
      </c>
      <c r="AV17" t="s">
        <v>2770</v>
      </c>
      <c r="AW17" t="s">
        <v>2770</v>
      </c>
      <c r="AX17" t="s">
        <v>2770</v>
      </c>
      <c r="AY17" t="s">
        <v>2770</v>
      </c>
      <c r="AZ17" t="s">
        <v>2770</v>
      </c>
      <c r="BA17" t="s">
        <v>2770</v>
      </c>
      <c r="BB17" t="s">
        <v>2770</v>
      </c>
    </row>
    <row r="18" spans="1:54" x14ac:dyDescent="0.45">
      <c r="A18" t="s">
        <v>2785</v>
      </c>
      <c r="B18" t="s">
        <v>2784</v>
      </c>
      <c r="C18" t="s">
        <v>2783</v>
      </c>
      <c r="D18" s="7">
        <v>7785374</v>
      </c>
      <c r="E18" s="10">
        <v>0.12839999999999999</v>
      </c>
      <c r="F18" s="11">
        <v>3117</v>
      </c>
      <c r="G18" s="8">
        <v>22.23</v>
      </c>
      <c r="H18" s="10">
        <v>5.0000000000000001E-4</v>
      </c>
      <c r="I18" t="s">
        <v>2771</v>
      </c>
      <c r="J18" t="s">
        <v>2771</v>
      </c>
      <c r="K18" s="10">
        <v>2.3999999999999998E-3</v>
      </c>
      <c r="L18" s="10">
        <v>2.8E-3</v>
      </c>
      <c r="M18" s="10">
        <v>5.0599999999999999E-2</v>
      </c>
      <c r="N18" s="10">
        <v>0.20749999999999999</v>
      </c>
      <c r="O18" s="10">
        <v>0.28499999999999998</v>
      </c>
      <c r="P18" s="7">
        <v>-4249938.5</v>
      </c>
      <c r="Q18" s="7">
        <v>0</v>
      </c>
      <c r="R18" s="7">
        <v>0</v>
      </c>
      <c r="S18" s="7">
        <v>-3181347</v>
      </c>
      <c r="T18" s="7">
        <v>3541453</v>
      </c>
      <c r="U18" s="7">
        <v>4584334.33</v>
      </c>
      <c r="V18" t="s">
        <v>2782</v>
      </c>
      <c r="W18" s="1">
        <v>41645</v>
      </c>
      <c r="X18" s="10">
        <v>8.5000000000000006E-3</v>
      </c>
      <c r="Y18" t="s">
        <v>2770</v>
      </c>
      <c r="Z18" s="8">
        <v>0.66</v>
      </c>
      <c r="AA18" s="1">
        <v>43760</v>
      </c>
      <c r="AB18" s="8">
        <v>0.06</v>
      </c>
      <c r="AC18" s="10">
        <v>2.9700000000000001E-2</v>
      </c>
      <c r="AD18">
        <v>17.399999999999999</v>
      </c>
      <c r="AE18">
        <v>0.65</v>
      </c>
      <c r="AF18">
        <v>108</v>
      </c>
      <c r="AG18" s="10">
        <v>0.20219999999999999</v>
      </c>
      <c r="AH18" s="9">
        <v>0.35</v>
      </c>
      <c r="AI18" s="9">
        <v>0.15</v>
      </c>
      <c r="AJ18">
        <v>1099</v>
      </c>
      <c r="AK18" s="8">
        <v>22.12</v>
      </c>
      <c r="AL18" s="8">
        <v>22.32</v>
      </c>
      <c r="AM18" s="8">
        <v>22.23</v>
      </c>
      <c r="AN18" s="8">
        <v>22.23</v>
      </c>
      <c r="AO18">
        <v>53.25</v>
      </c>
      <c r="AP18" t="s">
        <v>2780</v>
      </c>
      <c r="AQ18" t="s">
        <v>2781</v>
      </c>
      <c r="AR18" t="s">
        <v>2781</v>
      </c>
      <c r="AS18" t="s">
        <v>2780</v>
      </c>
      <c r="AT18" t="s">
        <v>2780</v>
      </c>
      <c r="AU18" t="s">
        <v>2779</v>
      </c>
      <c r="AV18" t="s">
        <v>2770</v>
      </c>
      <c r="AW18">
        <v>5.58</v>
      </c>
      <c r="AX18" s="10">
        <v>0.61539999999999995</v>
      </c>
      <c r="AY18" s="10">
        <v>0.53239999999999998</v>
      </c>
      <c r="AZ18">
        <v>309.47000000000003</v>
      </c>
      <c r="BA18" s="10">
        <v>8.2799999999999999E-2</v>
      </c>
      <c r="BB18" s="10">
        <v>6.7599999999999993E-2</v>
      </c>
    </row>
    <row r="19" spans="1:54" x14ac:dyDescent="0.45">
      <c r="A19" t="s">
        <v>2778</v>
      </c>
      <c r="B19" t="s">
        <v>2777</v>
      </c>
      <c r="C19" t="s">
        <v>2776</v>
      </c>
      <c r="D19" s="7">
        <v>7231989</v>
      </c>
      <c r="E19" s="10">
        <v>0.14879999999999999</v>
      </c>
      <c r="F19" s="11">
        <v>5462</v>
      </c>
      <c r="G19" s="8">
        <v>20.399999999999999</v>
      </c>
      <c r="H19" s="10">
        <v>4.4000000000000003E-3</v>
      </c>
      <c r="I19" t="s">
        <v>2771</v>
      </c>
      <c r="J19" t="s">
        <v>2771</v>
      </c>
      <c r="K19" s="10">
        <v>-2.2000000000000001E-3</v>
      </c>
      <c r="L19" s="10">
        <v>0.03</v>
      </c>
      <c r="M19" s="10">
        <v>-5.28E-2</v>
      </c>
      <c r="N19" t="s">
        <v>2770</v>
      </c>
      <c r="O19" t="s">
        <v>2770</v>
      </c>
      <c r="P19" s="7">
        <v>3467803.2</v>
      </c>
      <c r="Q19" s="7">
        <v>0</v>
      </c>
      <c r="R19" s="7">
        <v>0</v>
      </c>
      <c r="S19" s="7">
        <v>3467803.2</v>
      </c>
      <c r="T19" s="7">
        <v>3467803.2</v>
      </c>
      <c r="U19" s="7">
        <v>3467803.2</v>
      </c>
      <c r="V19" t="s">
        <v>2775</v>
      </c>
      <c r="W19" s="1">
        <v>42850</v>
      </c>
      <c r="X19" s="10">
        <v>8.5000000000000006E-3</v>
      </c>
      <c r="Y19" t="s">
        <v>2770</v>
      </c>
      <c r="Z19" s="8">
        <v>1.96</v>
      </c>
      <c r="AA19" s="1">
        <v>43759</v>
      </c>
      <c r="AB19" s="8">
        <v>0.1</v>
      </c>
      <c r="AC19" s="10">
        <v>9.6199999999999994E-2</v>
      </c>
      <c r="AD19">
        <v>0</v>
      </c>
      <c r="AE19">
        <v>1.1499999999999999</v>
      </c>
      <c r="AF19">
        <v>1</v>
      </c>
      <c r="AG19" s="10">
        <v>1</v>
      </c>
      <c r="AH19" s="9">
        <v>0.39</v>
      </c>
      <c r="AI19" s="9">
        <v>0.2</v>
      </c>
      <c r="AJ19">
        <v>1099</v>
      </c>
      <c r="AK19" s="8">
        <v>19.52</v>
      </c>
      <c r="AL19" s="8">
        <v>20.56</v>
      </c>
      <c r="AM19" s="8">
        <v>20.329999999999998</v>
      </c>
      <c r="AN19" s="8">
        <v>20.53</v>
      </c>
      <c r="AO19">
        <v>55.38</v>
      </c>
      <c r="AP19" t="s">
        <v>2770</v>
      </c>
      <c r="AQ19" t="s">
        <v>2770</v>
      </c>
      <c r="AR19" t="s">
        <v>2770</v>
      </c>
      <c r="AS19" t="s">
        <v>2770</v>
      </c>
      <c r="AT19" t="s">
        <v>2770</v>
      </c>
      <c r="AU19" t="s">
        <v>2770</v>
      </c>
      <c r="AV19" t="s">
        <v>2770</v>
      </c>
      <c r="AW19" t="s">
        <v>2770</v>
      </c>
      <c r="AX19" t="s">
        <v>2770</v>
      </c>
      <c r="AY19" t="s">
        <v>2770</v>
      </c>
      <c r="AZ19" t="s">
        <v>2770</v>
      </c>
      <c r="BA19" t="s">
        <v>2770</v>
      </c>
      <c r="BB19" t="s">
        <v>2770</v>
      </c>
    </row>
    <row r="20" spans="1:54" x14ac:dyDescent="0.45">
      <c r="A20" t="s">
        <v>2774</v>
      </c>
      <c r="B20" t="s">
        <v>2773</v>
      </c>
      <c r="C20" t="s">
        <v>2772</v>
      </c>
      <c r="D20" s="7">
        <v>1004794</v>
      </c>
      <c r="E20" s="10">
        <v>0.1167</v>
      </c>
      <c r="F20">
        <v>542</v>
      </c>
      <c r="G20" s="8">
        <v>20.09</v>
      </c>
      <c r="H20" s="10">
        <v>0</v>
      </c>
      <c r="I20" t="s">
        <v>2771</v>
      </c>
      <c r="J20" t="s">
        <v>2771</v>
      </c>
      <c r="K20" s="10">
        <v>1E-3</v>
      </c>
      <c r="L20" s="10">
        <v>1.0999999999999999E-2</v>
      </c>
      <c r="M20" s="10">
        <v>-0.13639999999999999</v>
      </c>
      <c r="N20" t="s">
        <v>2770</v>
      </c>
      <c r="O20" t="s">
        <v>2770</v>
      </c>
      <c r="P20" s="7">
        <v>-75.819999999999993</v>
      </c>
      <c r="Q20" s="7">
        <v>0</v>
      </c>
      <c r="R20" s="7">
        <v>0</v>
      </c>
      <c r="S20" s="7">
        <v>-3669818.32</v>
      </c>
      <c r="T20" s="7">
        <v>-1084663.32</v>
      </c>
      <c r="U20" s="7">
        <v>-1084663.32</v>
      </c>
      <c r="V20" t="s">
        <v>2738</v>
      </c>
      <c r="W20" s="1">
        <v>43132</v>
      </c>
      <c r="X20" s="10">
        <v>4.3E-3</v>
      </c>
      <c r="Y20" t="s">
        <v>2770</v>
      </c>
      <c r="Z20" s="8">
        <v>0.6</v>
      </c>
      <c r="AA20" s="1">
        <v>43458</v>
      </c>
      <c r="AB20" s="8">
        <v>0.59</v>
      </c>
      <c r="AC20" s="10">
        <v>2.9600000000000001E-2</v>
      </c>
      <c r="AD20">
        <v>0</v>
      </c>
      <c r="AE20">
        <v>0.67</v>
      </c>
      <c r="AF20" t="s">
        <v>2770</v>
      </c>
      <c r="AG20" t="s">
        <v>2770</v>
      </c>
      <c r="AH20" s="9">
        <v>0.39</v>
      </c>
      <c r="AI20" s="9">
        <v>0.2</v>
      </c>
      <c r="AJ20">
        <v>1099</v>
      </c>
      <c r="AK20" s="8">
        <v>19.79</v>
      </c>
      <c r="AL20" s="8">
        <v>20.2</v>
      </c>
      <c r="AM20" t="s">
        <v>2770</v>
      </c>
      <c r="AN20" t="s">
        <v>2770</v>
      </c>
      <c r="AO20">
        <v>61.48</v>
      </c>
      <c r="AP20" t="s">
        <v>2770</v>
      </c>
      <c r="AQ20" t="s">
        <v>2770</v>
      </c>
      <c r="AR20" t="s">
        <v>2770</v>
      </c>
      <c r="AS20" t="s">
        <v>2770</v>
      </c>
      <c r="AT20" t="s">
        <v>2770</v>
      </c>
      <c r="AU20" t="s">
        <v>2770</v>
      </c>
      <c r="AV20" t="s">
        <v>2770</v>
      </c>
      <c r="AW20" t="s">
        <v>2770</v>
      </c>
      <c r="AX20" t="s">
        <v>2770</v>
      </c>
      <c r="AY20" t="s">
        <v>2770</v>
      </c>
      <c r="AZ20" t="s">
        <v>2770</v>
      </c>
      <c r="BA20" t="s">
        <v>2770</v>
      </c>
      <c r="BB20" t="s">
        <v>2770</v>
      </c>
    </row>
    <row r="21" spans="1:54" x14ac:dyDescent="0.45">
      <c r="D21" s="7">
        <f>SUM(D2:D20)</f>
        <v>1834439546</v>
      </c>
      <c r="P21" s="7">
        <f t="shared" ref="P21:U21" si="0">SUM(P2:P20)</f>
        <v>509485284.38</v>
      </c>
      <c r="Q21" s="7">
        <f t="shared" si="0"/>
        <v>28475572.5</v>
      </c>
      <c r="R21" s="7">
        <f t="shared" si="0"/>
        <v>146281923</v>
      </c>
      <c r="S21" s="7">
        <f t="shared" si="0"/>
        <v>570440048.38</v>
      </c>
      <c r="T21" s="7">
        <f t="shared" si="0"/>
        <v>1207838635.7500002</v>
      </c>
      <c r="U21" s="7">
        <f t="shared" si="0"/>
        <v>1328979870.95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0CE6B-B3BC-429F-9050-2E658295C077}">
  <sheetPr codeName="Sheet8"/>
  <dimension ref="B2:C165"/>
  <sheetViews>
    <sheetView workbookViewId="0"/>
  </sheetViews>
  <sheetFormatPr defaultRowHeight="14.25" x14ac:dyDescent="0.45"/>
  <cols>
    <col min="2" max="2" width="69.3984375" bestFit="1" customWidth="1"/>
    <col min="3" max="3" width="6.9296875" bestFit="1" customWidth="1"/>
  </cols>
  <sheetData>
    <row r="2" spans="2:3" x14ac:dyDescent="0.45">
      <c r="B2" t="s">
        <v>3206</v>
      </c>
    </row>
    <row r="3" spans="2:3" x14ac:dyDescent="0.45">
      <c r="B3" t="s">
        <v>3205</v>
      </c>
    </row>
    <row r="4" spans="2:3" x14ac:dyDescent="0.45">
      <c r="B4" t="s">
        <v>3204</v>
      </c>
      <c r="C4" t="s">
        <v>3203</v>
      </c>
    </row>
    <row r="5" spans="2:3" x14ac:dyDescent="0.45">
      <c r="B5" t="s">
        <v>3202</v>
      </c>
    </row>
    <row r="6" spans="2:3" x14ac:dyDescent="0.45">
      <c r="B6" t="s">
        <v>3201</v>
      </c>
      <c r="C6" t="s">
        <v>3200</v>
      </c>
    </row>
    <row r="7" spans="2:3" x14ac:dyDescent="0.45">
      <c r="B7" t="s">
        <v>3199</v>
      </c>
      <c r="C7" t="s">
        <v>3198</v>
      </c>
    </row>
    <row r="8" spans="2:3" x14ac:dyDescent="0.45">
      <c r="B8" t="s">
        <v>3197</v>
      </c>
      <c r="C8" t="s">
        <v>3196</v>
      </c>
    </row>
    <row r="9" spans="2:3" x14ac:dyDescent="0.45">
      <c r="B9" t="s">
        <v>3195</v>
      </c>
      <c r="C9" t="s">
        <v>3194</v>
      </c>
    </row>
    <row r="10" spans="2:3" x14ac:dyDescent="0.45">
      <c r="B10" t="s">
        <v>3193</v>
      </c>
      <c r="C10" t="s">
        <v>3192</v>
      </c>
    </row>
    <row r="11" spans="2:3" x14ac:dyDescent="0.45">
      <c r="B11" t="s">
        <v>3191</v>
      </c>
      <c r="C11" t="s">
        <v>3190</v>
      </c>
    </row>
    <row r="12" spans="2:3" x14ac:dyDescent="0.45">
      <c r="B12" t="s">
        <v>3189</v>
      </c>
      <c r="C12" t="s">
        <v>3188</v>
      </c>
    </row>
    <row r="13" spans="2:3" x14ac:dyDescent="0.45">
      <c r="B13" t="s">
        <v>3187</v>
      </c>
      <c r="C13" t="s">
        <v>3186</v>
      </c>
    </row>
    <row r="14" spans="2:3" x14ac:dyDescent="0.45">
      <c r="B14" t="s">
        <v>3185</v>
      </c>
      <c r="C14" t="s">
        <v>3184</v>
      </c>
    </row>
    <row r="15" spans="2:3" x14ac:dyDescent="0.45">
      <c r="B15" t="s">
        <v>3183</v>
      </c>
      <c r="C15" t="s">
        <v>3182</v>
      </c>
    </row>
    <row r="16" spans="2:3" x14ac:dyDescent="0.45">
      <c r="B16" t="s">
        <v>3181</v>
      </c>
      <c r="C16" t="s">
        <v>3180</v>
      </c>
    </row>
    <row r="17" spans="2:3" x14ac:dyDescent="0.45">
      <c r="B17" t="s">
        <v>3179</v>
      </c>
      <c r="C17" t="s">
        <v>3178</v>
      </c>
    </row>
    <row r="18" spans="2:3" x14ac:dyDescent="0.45">
      <c r="B18" t="s">
        <v>3177</v>
      </c>
      <c r="C18" t="s">
        <v>3176</v>
      </c>
    </row>
    <row r="19" spans="2:3" x14ac:dyDescent="0.45">
      <c r="B19" t="s">
        <v>3175</v>
      </c>
      <c r="C19" t="s">
        <v>3174</v>
      </c>
    </row>
    <row r="20" spans="2:3" x14ac:dyDescent="0.45">
      <c r="B20" t="s">
        <v>3173</v>
      </c>
      <c r="C20" t="s">
        <v>3172</v>
      </c>
    </row>
    <row r="21" spans="2:3" x14ac:dyDescent="0.45">
      <c r="B21" t="s">
        <v>3171</v>
      </c>
      <c r="C21" t="s">
        <v>3170</v>
      </c>
    </row>
    <row r="22" spans="2:3" x14ac:dyDescent="0.45">
      <c r="B22" t="s">
        <v>3169</v>
      </c>
      <c r="C22" t="s">
        <v>3168</v>
      </c>
    </row>
    <row r="23" spans="2:3" x14ac:dyDescent="0.45">
      <c r="B23" t="s">
        <v>3167</v>
      </c>
      <c r="C23" t="s">
        <v>3166</v>
      </c>
    </row>
    <row r="24" spans="2:3" x14ac:dyDescent="0.45">
      <c r="B24" t="s">
        <v>3165</v>
      </c>
      <c r="C24" t="s">
        <v>3164</v>
      </c>
    </row>
    <row r="25" spans="2:3" x14ac:dyDescent="0.45">
      <c r="B25" t="s">
        <v>3163</v>
      </c>
      <c r="C25" t="s">
        <v>3162</v>
      </c>
    </row>
    <row r="26" spans="2:3" x14ac:dyDescent="0.45">
      <c r="B26" t="s">
        <v>3161</v>
      </c>
      <c r="C26" t="s">
        <v>3160</v>
      </c>
    </row>
    <row r="27" spans="2:3" x14ac:dyDescent="0.45">
      <c r="B27" t="s">
        <v>3159</v>
      </c>
      <c r="C27" t="s">
        <v>3158</v>
      </c>
    </row>
    <row r="28" spans="2:3" x14ac:dyDescent="0.45">
      <c r="B28" t="s">
        <v>3157</v>
      </c>
      <c r="C28" t="s">
        <v>3156</v>
      </c>
    </row>
    <row r="29" spans="2:3" x14ac:dyDescent="0.45">
      <c r="B29" t="s">
        <v>3155</v>
      </c>
      <c r="C29" t="s">
        <v>3154</v>
      </c>
    </row>
    <row r="30" spans="2:3" x14ac:dyDescent="0.45">
      <c r="B30" t="s">
        <v>3153</v>
      </c>
      <c r="C30" t="s">
        <v>3152</v>
      </c>
    </row>
    <row r="31" spans="2:3" x14ac:dyDescent="0.45">
      <c r="B31" t="s">
        <v>3151</v>
      </c>
      <c r="C31" t="s">
        <v>3150</v>
      </c>
    </row>
    <row r="32" spans="2:3" x14ac:dyDescent="0.45">
      <c r="B32" t="s">
        <v>3149</v>
      </c>
      <c r="C32" t="s">
        <v>3148</v>
      </c>
    </row>
    <row r="33" spans="2:3" x14ac:dyDescent="0.45">
      <c r="B33" t="s">
        <v>3147</v>
      </c>
      <c r="C33" t="s">
        <v>3146</v>
      </c>
    </row>
    <row r="34" spans="2:3" x14ac:dyDescent="0.45">
      <c r="B34" t="s">
        <v>3145</v>
      </c>
      <c r="C34" t="s">
        <v>3144</v>
      </c>
    </row>
    <row r="35" spans="2:3" x14ac:dyDescent="0.45">
      <c r="B35" t="s">
        <v>3143</v>
      </c>
      <c r="C35" t="s">
        <v>3142</v>
      </c>
    </row>
    <row r="36" spans="2:3" x14ac:dyDescent="0.45">
      <c r="B36" t="s">
        <v>3141</v>
      </c>
      <c r="C36" t="s">
        <v>3140</v>
      </c>
    </row>
    <row r="37" spans="2:3" x14ac:dyDescent="0.45">
      <c r="B37" t="s">
        <v>3139</v>
      </c>
      <c r="C37" t="s">
        <v>3138</v>
      </c>
    </row>
    <row r="38" spans="2:3" x14ac:dyDescent="0.45">
      <c r="B38" t="s">
        <v>3137</v>
      </c>
      <c r="C38" t="s">
        <v>3136</v>
      </c>
    </row>
    <row r="39" spans="2:3" x14ac:dyDescent="0.45">
      <c r="B39" t="s">
        <v>3135</v>
      </c>
      <c r="C39" t="s">
        <v>3134</v>
      </c>
    </row>
    <row r="40" spans="2:3" x14ac:dyDescent="0.45">
      <c r="B40" t="s">
        <v>3133</v>
      </c>
      <c r="C40" t="s">
        <v>3132</v>
      </c>
    </row>
    <row r="41" spans="2:3" x14ac:dyDescent="0.45">
      <c r="B41" t="s">
        <v>3131</v>
      </c>
      <c r="C41" t="s">
        <v>3130</v>
      </c>
    </row>
    <row r="42" spans="2:3" x14ac:dyDescent="0.45">
      <c r="B42" t="s">
        <v>3129</v>
      </c>
      <c r="C42" t="s">
        <v>3128</v>
      </c>
    </row>
    <row r="43" spans="2:3" x14ac:dyDescent="0.45">
      <c r="B43" t="s">
        <v>3127</v>
      </c>
      <c r="C43" t="s">
        <v>3126</v>
      </c>
    </row>
    <row r="44" spans="2:3" x14ac:dyDescent="0.45">
      <c r="B44" t="s">
        <v>3125</v>
      </c>
      <c r="C44" t="s">
        <v>3124</v>
      </c>
    </row>
    <row r="45" spans="2:3" x14ac:dyDescent="0.45">
      <c r="B45" t="s">
        <v>3123</v>
      </c>
      <c r="C45" t="s">
        <v>3122</v>
      </c>
    </row>
    <row r="46" spans="2:3" x14ac:dyDescent="0.45">
      <c r="B46" t="s">
        <v>3121</v>
      </c>
      <c r="C46" t="s">
        <v>3120</v>
      </c>
    </row>
    <row r="47" spans="2:3" x14ac:dyDescent="0.45">
      <c r="B47" t="s">
        <v>3119</v>
      </c>
      <c r="C47" t="s">
        <v>3118</v>
      </c>
    </row>
    <row r="48" spans="2:3" x14ac:dyDescent="0.45">
      <c r="B48" t="s">
        <v>3117</v>
      </c>
      <c r="C48" t="s">
        <v>3116</v>
      </c>
    </row>
    <row r="49" spans="2:3" x14ac:dyDescent="0.45">
      <c r="B49" t="s">
        <v>3115</v>
      </c>
      <c r="C49" t="s">
        <v>3114</v>
      </c>
    </row>
    <row r="50" spans="2:3" x14ac:dyDescent="0.45">
      <c r="B50" t="s">
        <v>3113</v>
      </c>
      <c r="C50" t="s">
        <v>3112</v>
      </c>
    </row>
    <row r="51" spans="2:3" x14ac:dyDescent="0.45">
      <c r="B51" t="s">
        <v>3111</v>
      </c>
      <c r="C51" t="s">
        <v>3110</v>
      </c>
    </row>
    <row r="52" spans="2:3" x14ac:dyDescent="0.45">
      <c r="B52" t="s">
        <v>3109</v>
      </c>
      <c r="C52" t="s">
        <v>3108</v>
      </c>
    </row>
    <row r="53" spans="2:3" x14ac:dyDescent="0.45">
      <c r="B53" t="s">
        <v>3107</v>
      </c>
      <c r="C53" t="s">
        <v>3106</v>
      </c>
    </row>
    <row r="54" spans="2:3" x14ac:dyDescent="0.45">
      <c r="B54" t="s">
        <v>3105</v>
      </c>
      <c r="C54" t="s">
        <v>3104</v>
      </c>
    </row>
    <row r="55" spans="2:3" x14ac:dyDescent="0.45">
      <c r="B55" t="s">
        <v>3103</v>
      </c>
      <c r="C55" t="s">
        <v>3102</v>
      </c>
    </row>
    <row r="56" spans="2:3" x14ac:dyDescent="0.45">
      <c r="B56" t="s">
        <v>3101</v>
      </c>
      <c r="C56" t="s">
        <v>3100</v>
      </c>
    </row>
    <row r="57" spans="2:3" x14ac:dyDescent="0.45">
      <c r="B57" t="s">
        <v>3099</v>
      </c>
      <c r="C57" t="s">
        <v>3098</v>
      </c>
    </row>
    <row r="58" spans="2:3" x14ac:dyDescent="0.45">
      <c r="B58" t="s">
        <v>3097</v>
      </c>
      <c r="C58" t="s">
        <v>3096</v>
      </c>
    </row>
    <row r="59" spans="2:3" x14ac:dyDescent="0.45">
      <c r="B59" t="s">
        <v>3095</v>
      </c>
      <c r="C59" t="s">
        <v>3094</v>
      </c>
    </row>
    <row r="60" spans="2:3" x14ac:dyDescent="0.45">
      <c r="B60" t="s">
        <v>3093</v>
      </c>
      <c r="C60" t="s">
        <v>3092</v>
      </c>
    </row>
    <row r="61" spans="2:3" x14ac:dyDescent="0.45">
      <c r="B61" t="s">
        <v>3091</v>
      </c>
      <c r="C61" t="s">
        <v>3090</v>
      </c>
    </row>
    <row r="62" spans="2:3" x14ac:dyDescent="0.45">
      <c r="B62" t="s">
        <v>3089</v>
      </c>
      <c r="C62" t="s">
        <v>3088</v>
      </c>
    </row>
    <row r="63" spans="2:3" x14ac:dyDescent="0.45">
      <c r="B63" t="s">
        <v>3087</v>
      </c>
      <c r="C63" t="s">
        <v>3086</v>
      </c>
    </row>
    <row r="64" spans="2:3" x14ac:dyDescent="0.45">
      <c r="B64" t="s">
        <v>3085</v>
      </c>
      <c r="C64" t="s">
        <v>3084</v>
      </c>
    </row>
    <row r="65" spans="2:3" x14ac:dyDescent="0.45">
      <c r="B65" t="s">
        <v>3083</v>
      </c>
      <c r="C65" t="s">
        <v>3082</v>
      </c>
    </row>
    <row r="66" spans="2:3" x14ac:dyDescent="0.45">
      <c r="B66" t="s">
        <v>3081</v>
      </c>
      <c r="C66" t="s">
        <v>3080</v>
      </c>
    </row>
    <row r="67" spans="2:3" x14ac:dyDescent="0.45">
      <c r="B67" t="s">
        <v>3079</v>
      </c>
      <c r="C67" t="s">
        <v>3078</v>
      </c>
    </row>
    <row r="68" spans="2:3" x14ac:dyDescent="0.45">
      <c r="B68" t="s">
        <v>3077</v>
      </c>
      <c r="C68" t="s">
        <v>3076</v>
      </c>
    </row>
    <row r="69" spans="2:3" x14ac:dyDescent="0.45">
      <c r="B69" t="s">
        <v>3075</v>
      </c>
      <c r="C69" t="s">
        <v>3074</v>
      </c>
    </row>
    <row r="70" spans="2:3" x14ac:dyDescent="0.45">
      <c r="B70" t="s">
        <v>3073</v>
      </c>
      <c r="C70" t="s">
        <v>3072</v>
      </c>
    </row>
    <row r="71" spans="2:3" x14ac:dyDescent="0.45">
      <c r="B71" t="s">
        <v>3071</v>
      </c>
      <c r="C71" t="s">
        <v>3070</v>
      </c>
    </row>
    <row r="72" spans="2:3" x14ac:dyDescent="0.45">
      <c r="B72" t="s">
        <v>3069</v>
      </c>
      <c r="C72" t="s">
        <v>3068</v>
      </c>
    </row>
    <row r="73" spans="2:3" x14ac:dyDescent="0.45">
      <c r="B73" t="s">
        <v>3067</v>
      </c>
      <c r="C73" t="s">
        <v>3066</v>
      </c>
    </row>
    <row r="74" spans="2:3" x14ac:dyDescent="0.45">
      <c r="B74" t="s">
        <v>3065</v>
      </c>
      <c r="C74" t="s">
        <v>3064</v>
      </c>
    </row>
    <row r="75" spans="2:3" x14ac:dyDescent="0.45">
      <c r="B75" t="s">
        <v>3063</v>
      </c>
      <c r="C75" t="s">
        <v>3062</v>
      </c>
    </row>
    <row r="76" spans="2:3" x14ac:dyDescent="0.45">
      <c r="B76" t="s">
        <v>3061</v>
      </c>
      <c r="C76" t="s">
        <v>3060</v>
      </c>
    </row>
    <row r="77" spans="2:3" x14ac:dyDescent="0.45">
      <c r="B77" t="s">
        <v>3059</v>
      </c>
      <c r="C77" t="s">
        <v>3058</v>
      </c>
    </row>
    <row r="78" spans="2:3" x14ac:dyDescent="0.45">
      <c r="B78" t="s">
        <v>3057</v>
      </c>
      <c r="C78" t="s">
        <v>3056</v>
      </c>
    </row>
    <row r="79" spans="2:3" x14ac:dyDescent="0.45">
      <c r="B79" t="s">
        <v>3055</v>
      </c>
      <c r="C79" t="s">
        <v>3054</v>
      </c>
    </row>
    <row r="80" spans="2:3" x14ac:dyDescent="0.45">
      <c r="B80" t="s">
        <v>3053</v>
      </c>
      <c r="C80" t="s">
        <v>3052</v>
      </c>
    </row>
    <row r="81" spans="2:3" x14ac:dyDescent="0.45">
      <c r="B81" t="s">
        <v>3051</v>
      </c>
      <c r="C81" t="s">
        <v>3050</v>
      </c>
    </row>
    <row r="82" spans="2:3" x14ac:dyDescent="0.45">
      <c r="B82" t="s">
        <v>3049</v>
      </c>
      <c r="C82" t="s">
        <v>3048</v>
      </c>
    </row>
    <row r="83" spans="2:3" x14ac:dyDescent="0.45">
      <c r="B83" t="s">
        <v>3047</v>
      </c>
      <c r="C83" t="s">
        <v>3046</v>
      </c>
    </row>
    <row r="84" spans="2:3" x14ac:dyDescent="0.45">
      <c r="B84" t="s">
        <v>3045</v>
      </c>
      <c r="C84" t="s">
        <v>3044</v>
      </c>
    </row>
    <row r="85" spans="2:3" x14ac:dyDescent="0.45">
      <c r="B85" t="s">
        <v>3043</v>
      </c>
      <c r="C85" t="s">
        <v>3042</v>
      </c>
    </row>
    <row r="86" spans="2:3" x14ac:dyDescent="0.45">
      <c r="B86" t="s">
        <v>3041</v>
      </c>
      <c r="C86" t="s">
        <v>3040</v>
      </c>
    </row>
    <row r="87" spans="2:3" x14ac:dyDescent="0.45">
      <c r="B87" t="s">
        <v>3039</v>
      </c>
      <c r="C87" t="s">
        <v>3038</v>
      </c>
    </row>
    <row r="88" spans="2:3" x14ac:dyDescent="0.45">
      <c r="B88" t="s">
        <v>3037</v>
      </c>
      <c r="C88" t="s">
        <v>3036</v>
      </c>
    </row>
    <row r="89" spans="2:3" x14ac:dyDescent="0.45">
      <c r="B89" t="s">
        <v>3035</v>
      </c>
      <c r="C89" t="s">
        <v>3034</v>
      </c>
    </row>
    <row r="90" spans="2:3" x14ac:dyDescent="0.45">
      <c r="B90" t="s">
        <v>2700</v>
      </c>
      <c r="C90" t="s">
        <v>3033</v>
      </c>
    </row>
    <row r="91" spans="2:3" x14ac:dyDescent="0.45">
      <c r="B91" t="s">
        <v>3032</v>
      </c>
      <c r="C91" t="s">
        <v>3031</v>
      </c>
    </row>
    <row r="92" spans="2:3" x14ac:dyDescent="0.45">
      <c r="B92" t="s">
        <v>3030</v>
      </c>
      <c r="C92" t="s">
        <v>3029</v>
      </c>
    </row>
    <row r="93" spans="2:3" x14ac:dyDescent="0.45">
      <c r="B93" t="s">
        <v>3028</v>
      </c>
      <c r="C93" t="s">
        <v>3027</v>
      </c>
    </row>
    <row r="94" spans="2:3" x14ac:dyDescent="0.45">
      <c r="B94" t="s">
        <v>3026</v>
      </c>
      <c r="C94" t="s">
        <v>3025</v>
      </c>
    </row>
    <row r="95" spans="2:3" x14ac:dyDescent="0.45">
      <c r="B95" t="s">
        <v>3024</v>
      </c>
      <c r="C95" t="s">
        <v>3023</v>
      </c>
    </row>
    <row r="96" spans="2:3" x14ac:dyDescent="0.45">
      <c r="B96" t="s">
        <v>3022</v>
      </c>
      <c r="C96" t="s">
        <v>3021</v>
      </c>
    </row>
    <row r="97" spans="2:3" x14ac:dyDescent="0.45">
      <c r="B97" t="s">
        <v>3020</v>
      </c>
      <c r="C97" t="s">
        <v>3019</v>
      </c>
    </row>
    <row r="98" spans="2:3" x14ac:dyDescent="0.45">
      <c r="B98" t="s">
        <v>3018</v>
      </c>
      <c r="C98" t="s">
        <v>3017</v>
      </c>
    </row>
    <row r="99" spans="2:3" x14ac:dyDescent="0.45">
      <c r="B99" t="s">
        <v>3016</v>
      </c>
      <c r="C99" t="s">
        <v>3015</v>
      </c>
    </row>
    <row r="100" spans="2:3" x14ac:dyDescent="0.45">
      <c r="B100" t="s">
        <v>3014</v>
      </c>
      <c r="C100" t="s">
        <v>3013</v>
      </c>
    </row>
    <row r="101" spans="2:3" x14ac:dyDescent="0.45">
      <c r="B101" t="s">
        <v>3012</v>
      </c>
      <c r="C101" t="s">
        <v>3011</v>
      </c>
    </row>
    <row r="102" spans="2:3" x14ac:dyDescent="0.45">
      <c r="B102" t="s">
        <v>3010</v>
      </c>
      <c r="C102" t="s">
        <v>3009</v>
      </c>
    </row>
    <row r="103" spans="2:3" x14ac:dyDescent="0.45">
      <c r="B103" t="s">
        <v>3008</v>
      </c>
      <c r="C103" t="s">
        <v>3007</v>
      </c>
    </row>
    <row r="104" spans="2:3" x14ac:dyDescent="0.45">
      <c r="B104" t="s">
        <v>3006</v>
      </c>
      <c r="C104" t="s">
        <v>3005</v>
      </c>
    </row>
    <row r="105" spans="2:3" x14ac:dyDescent="0.45">
      <c r="B105" t="s">
        <v>3004</v>
      </c>
      <c r="C105" t="s">
        <v>3003</v>
      </c>
    </row>
    <row r="106" spans="2:3" x14ac:dyDescent="0.45">
      <c r="B106" t="s">
        <v>3002</v>
      </c>
      <c r="C106" t="s">
        <v>3001</v>
      </c>
    </row>
    <row r="107" spans="2:3" x14ac:dyDescent="0.45">
      <c r="B107" t="s">
        <v>3000</v>
      </c>
      <c r="C107" t="s">
        <v>2999</v>
      </c>
    </row>
    <row r="108" spans="2:3" x14ac:dyDescent="0.45">
      <c r="B108" t="s">
        <v>2998</v>
      </c>
      <c r="C108" t="s">
        <v>2997</v>
      </c>
    </row>
    <row r="109" spans="2:3" x14ac:dyDescent="0.45">
      <c r="B109" t="s">
        <v>2996</v>
      </c>
      <c r="C109" t="s">
        <v>2995</v>
      </c>
    </row>
    <row r="110" spans="2:3" x14ac:dyDescent="0.45">
      <c r="B110" t="s">
        <v>2994</v>
      </c>
      <c r="C110" t="s">
        <v>2993</v>
      </c>
    </row>
    <row r="111" spans="2:3" x14ac:dyDescent="0.45">
      <c r="B111" t="s">
        <v>2992</v>
      </c>
      <c r="C111" t="s">
        <v>2991</v>
      </c>
    </row>
    <row r="112" spans="2:3" x14ac:dyDescent="0.45">
      <c r="B112" t="s">
        <v>2990</v>
      </c>
      <c r="C112" t="s">
        <v>2989</v>
      </c>
    </row>
    <row r="113" spans="2:3" x14ac:dyDescent="0.45">
      <c r="B113" t="s">
        <v>2988</v>
      </c>
      <c r="C113" t="s">
        <v>2987</v>
      </c>
    </row>
    <row r="114" spans="2:3" x14ac:dyDescent="0.45">
      <c r="B114" t="s">
        <v>2986</v>
      </c>
      <c r="C114" t="s">
        <v>2985</v>
      </c>
    </row>
    <row r="115" spans="2:3" x14ac:dyDescent="0.45">
      <c r="B115" t="s">
        <v>2984</v>
      </c>
      <c r="C115" t="s">
        <v>2983</v>
      </c>
    </row>
    <row r="116" spans="2:3" x14ac:dyDescent="0.45">
      <c r="B116" t="s">
        <v>2982</v>
      </c>
      <c r="C116" t="s">
        <v>2981</v>
      </c>
    </row>
    <row r="117" spans="2:3" x14ac:dyDescent="0.45">
      <c r="B117" t="s">
        <v>2980</v>
      </c>
      <c r="C117" t="s">
        <v>2979</v>
      </c>
    </row>
    <row r="118" spans="2:3" x14ac:dyDescent="0.45">
      <c r="B118" t="s">
        <v>2978</v>
      </c>
      <c r="C118" t="s">
        <v>2977</v>
      </c>
    </row>
    <row r="119" spans="2:3" x14ac:dyDescent="0.45">
      <c r="B119" t="s">
        <v>2976</v>
      </c>
      <c r="C119" t="s">
        <v>2975</v>
      </c>
    </row>
    <row r="120" spans="2:3" x14ac:dyDescent="0.45">
      <c r="B120" t="s">
        <v>2974</v>
      </c>
      <c r="C120" t="s">
        <v>2973</v>
      </c>
    </row>
    <row r="121" spans="2:3" x14ac:dyDescent="0.45">
      <c r="B121" t="s">
        <v>2972</v>
      </c>
      <c r="C121" t="s">
        <v>2971</v>
      </c>
    </row>
    <row r="122" spans="2:3" x14ac:dyDescent="0.45">
      <c r="B122" t="s">
        <v>2970</v>
      </c>
      <c r="C122" t="s">
        <v>2969</v>
      </c>
    </row>
    <row r="123" spans="2:3" x14ac:dyDescent="0.45">
      <c r="B123" t="s">
        <v>2968</v>
      </c>
      <c r="C123" t="s">
        <v>2967</v>
      </c>
    </row>
    <row r="124" spans="2:3" x14ac:dyDescent="0.45">
      <c r="B124" t="s">
        <v>2694</v>
      </c>
      <c r="C124" t="s">
        <v>2966</v>
      </c>
    </row>
    <row r="125" spans="2:3" x14ac:dyDescent="0.45">
      <c r="B125" t="s">
        <v>2965</v>
      </c>
      <c r="C125" t="s">
        <v>2964</v>
      </c>
    </row>
    <row r="126" spans="2:3" x14ac:dyDescent="0.45">
      <c r="B126" t="s">
        <v>2963</v>
      </c>
      <c r="C126" t="s">
        <v>2962</v>
      </c>
    </row>
    <row r="127" spans="2:3" x14ac:dyDescent="0.45">
      <c r="B127" t="s">
        <v>2961</v>
      </c>
      <c r="C127" t="s">
        <v>2960</v>
      </c>
    </row>
    <row r="128" spans="2:3" x14ac:dyDescent="0.45">
      <c r="B128" t="s">
        <v>2959</v>
      </c>
      <c r="C128" t="s">
        <v>2958</v>
      </c>
    </row>
    <row r="129" spans="2:3" x14ac:dyDescent="0.45">
      <c r="B129" t="s">
        <v>2957</v>
      </c>
      <c r="C129" t="s">
        <v>2956</v>
      </c>
    </row>
    <row r="130" spans="2:3" x14ac:dyDescent="0.45">
      <c r="B130" t="s">
        <v>2955</v>
      </c>
      <c r="C130" t="s">
        <v>2954</v>
      </c>
    </row>
    <row r="131" spans="2:3" x14ac:dyDescent="0.45">
      <c r="B131" t="s">
        <v>2953</v>
      </c>
      <c r="C131" t="s">
        <v>2952</v>
      </c>
    </row>
    <row r="132" spans="2:3" x14ac:dyDescent="0.45">
      <c r="B132" t="s">
        <v>2951</v>
      </c>
      <c r="C132" t="s">
        <v>2950</v>
      </c>
    </row>
    <row r="133" spans="2:3" x14ac:dyDescent="0.45">
      <c r="B133" t="s">
        <v>2949</v>
      </c>
      <c r="C133" t="s">
        <v>2948</v>
      </c>
    </row>
    <row r="134" spans="2:3" x14ac:dyDescent="0.45">
      <c r="B134" t="s">
        <v>2947</v>
      </c>
      <c r="C134" t="s">
        <v>2946</v>
      </c>
    </row>
    <row r="135" spans="2:3" x14ac:dyDescent="0.45">
      <c r="B135" t="s">
        <v>2945</v>
      </c>
      <c r="C135" t="s">
        <v>2944</v>
      </c>
    </row>
    <row r="136" spans="2:3" x14ac:dyDescent="0.45">
      <c r="B136" t="s">
        <v>2943</v>
      </c>
      <c r="C136" t="s">
        <v>2942</v>
      </c>
    </row>
    <row r="137" spans="2:3" x14ac:dyDescent="0.45">
      <c r="B137" t="s">
        <v>2941</v>
      </c>
      <c r="C137" t="s">
        <v>2940</v>
      </c>
    </row>
    <row r="138" spans="2:3" x14ac:dyDescent="0.45">
      <c r="B138" t="s">
        <v>2939</v>
      </c>
      <c r="C138" t="s">
        <v>2938</v>
      </c>
    </row>
    <row r="139" spans="2:3" x14ac:dyDescent="0.45">
      <c r="B139" t="s">
        <v>2937</v>
      </c>
      <c r="C139" t="s">
        <v>2936</v>
      </c>
    </row>
    <row r="140" spans="2:3" x14ac:dyDescent="0.45">
      <c r="B140" t="s">
        <v>2935</v>
      </c>
      <c r="C140" t="s">
        <v>2934</v>
      </c>
    </row>
    <row r="141" spans="2:3" x14ac:dyDescent="0.45">
      <c r="B141" t="s">
        <v>2933</v>
      </c>
      <c r="C141" t="s">
        <v>2932</v>
      </c>
    </row>
    <row r="142" spans="2:3" x14ac:dyDescent="0.45">
      <c r="B142" t="s">
        <v>2931</v>
      </c>
      <c r="C142" t="s">
        <v>2930</v>
      </c>
    </row>
    <row r="143" spans="2:3" x14ac:dyDescent="0.45">
      <c r="B143" t="s">
        <v>2929</v>
      </c>
      <c r="C143" t="s">
        <v>2928</v>
      </c>
    </row>
    <row r="144" spans="2:3" x14ac:dyDescent="0.45">
      <c r="B144" t="s">
        <v>2927</v>
      </c>
      <c r="C144" t="s">
        <v>2926</v>
      </c>
    </row>
    <row r="145" spans="2:3" x14ac:dyDescent="0.45">
      <c r="B145" t="s">
        <v>2925</v>
      </c>
      <c r="C145" t="s">
        <v>2924</v>
      </c>
    </row>
    <row r="146" spans="2:3" x14ac:dyDescent="0.45">
      <c r="B146" t="s">
        <v>2715</v>
      </c>
      <c r="C146" t="s">
        <v>2923</v>
      </c>
    </row>
    <row r="147" spans="2:3" x14ac:dyDescent="0.45">
      <c r="B147" t="s">
        <v>2922</v>
      </c>
      <c r="C147" t="s">
        <v>2921</v>
      </c>
    </row>
    <row r="148" spans="2:3" x14ac:dyDescent="0.45">
      <c r="B148" t="s">
        <v>2920</v>
      </c>
      <c r="C148" t="s">
        <v>2919</v>
      </c>
    </row>
    <row r="149" spans="2:3" x14ac:dyDescent="0.45">
      <c r="B149" t="s">
        <v>2918</v>
      </c>
      <c r="C149" t="s">
        <v>2917</v>
      </c>
    </row>
    <row r="150" spans="2:3" x14ac:dyDescent="0.45">
      <c r="B150" t="s">
        <v>2716</v>
      </c>
      <c r="C150" t="s">
        <v>2916</v>
      </c>
    </row>
    <row r="151" spans="2:3" x14ac:dyDescent="0.45">
      <c r="B151" t="s">
        <v>2915</v>
      </c>
      <c r="C151" t="s">
        <v>2914</v>
      </c>
    </row>
    <row r="152" spans="2:3" x14ac:dyDescent="0.45">
      <c r="B152" t="s">
        <v>2913</v>
      </c>
      <c r="C152" t="s">
        <v>2912</v>
      </c>
    </row>
    <row r="153" spans="2:3" x14ac:dyDescent="0.45">
      <c r="B153" t="s">
        <v>2911</v>
      </c>
      <c r="C153" t="s">
        <v>2910</v>
      </c>
    </row>
    <row r="154" spans="2:3" x14ac:dyDescent="0.45">
      <c r="B154" t="s">
        <v>2909</v>
      </c>
      <c r="C154" t="s">
        <v>2908</v>
      </c>
    </row>
    <row r="155" spans="2:3" x14ac:dyDescent="0.45">
      <c r="B155" t="s">
        <v>2907</v>
      </c>
      <c r="C155" t="s">
        <v>2906</v>
      </c>
    </row>
    <row r="156" spans="2:3" x14ac:dyDescent="0.45">
      <c r="B156" t="s">
        <v>2905</v>
      </c>
      <c r="C156" t="s">
        <v>2904</v>
      </c>
    </row>
    <row r="157" spans="2:3" x14ac:dyDescent="0.45">
      <c r="B157" t="s">
        <v>2903</v>
      </c>
      <c r="C157" t="s">
        <v>2902</v>
      </c>
    </row>
    <row r="158" spans="2:3" x14ac:dyDescent="0.45">
      <c r="B158" t="s">
        <v>2901</v>
      </c>
      <c r="C158" t="s">
        <v>2900</v>
      </c>
    </row>
    <row r="159" spans="2:3" x14ac:dyDescent="0.45">
      <c r="B159" t="s">
        <v>2899</v>
      </c>
      <c r="C159" t="s">
        <v>2898</v>
      </c>
    </row>
    <row r="160" spans="2:3" x14ac:dyDescent="0.45">
      <c r="B160" t="s">
        <v>2897</v>
      </c>
      <c r="C160" t="s">
        <v>2896</v>
      </c>
    </row>
    <row r="161" spans="2:3" x14ac:dyDescent="0.45">
      <c r="B161" t="s">
        <v>2895</v>
      </c>
      <c r="C161" t="s">
        <v>2894</v>
      </c>
    </row>
    <row r="162" spans="2:3" x14ac:dyDescent="0.45">
      <c r="B162" t="s">
        <v>2893</v>
      </c>
      <c r="C162" t="s">
        <v>2892</v>
      </c>
    </row>
    <row r="163" spans="2:3" x14ac:dyDescent="0.45">
      <c r="B163" t="s">
        <v>2891</v>
      </c>
      <c r="C163" t="s">
        <v>2890</v>
      </c>
    </row>
    <row r="164" spans="2:3" x14ac:dyDescent="0.45">
      <c r="B164" t="s">
        <v>2889</v>
      </c>
      <c r="C164" t="s">
        <v>2888</v>
      </c>
    </row>
    <row r="165" spans="2:3" x14ac:dyDescent="0.45">
      <c r="B165" t="s">
        <v>2887</v>
      </c>
      <c r="C165" t="s">
        <v>2886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9034-CBED-4E04-82EF-FBF4B464C357}">
  <sheetPr codeName="Sheet9"/>
  <dimension ref="B2:B130"/>
  <sheetViews>
    <sheetView topLeftCell="A3" zoomScale="90" zoomScaleNormal="90" workbookViewId="0">
      <selection activeCell="B27" sqref="B27"/>
    </sheetView>
  </sheetViews>
  <sheetFormatPr defaultRowHeight="14.25" x14ac:dyDescent="0.45"/>
  <sheetData>
    <row r="2" spans="2:2" x14ac:dyDescent="0.45">
      <c r="B2" t="s">
        <v>3207</v>
      </c>
    </row>
    <row r="3" spans="2:2" x14ac:dyDescent="0.45">
      <c r="B3" t="s">
        <v>3208</v>
      </c>
    </row>
    <row r="4" spans="2:2" x14ac:dyDescent="0.45">
      <c r="B4" t="s">
        <v>3209</v>
      </c>
    </row>
    <row r="5" spans="2:2" x14ac:dyDescent="0.45">
      <c r="B5" t="s">
        <v>3210</v>
      </c>
    </row>
    <row r="6" spans="2:2" x14ac:dyDescent="0.45">
      <c r="B6" t="s">
        <v>3211</v>
      </c>
    </row>
    <row r="7" spans="2:2" x14ac:dyDescent="0.45">
      <c r="B7" t="s">
        <v>3212</v>
      </c>
    </row>
    <row r="8" spans="2:2" x14ac:dyDescent="0.45">
      <c r="B8" t="s">
        <v>3213</v>
      </c>
    </row>
    <row r="9" spans="2:2" x14ac:dyDescent="0.45">
      <c r="B9" t="s">
        <v>3214</v>
      </c>
    </row>
    <row r="10" spans="2:2" x14ac:dyDescent="0.45">
      <c r="B10" t="s">
        <v>3215</v>
      </c>
    </row>
    <row r="11" spans="2:2" x14ac:dyDescent="0.45">
      <c r="B11" t="s">
        <v>3216</v>
      </c>
    </row>
    <row r="12" spans="2:2" x14ac:dyDescent="0.45">
      <c r="B12" t="s">
        <v>3217</v>
      </c>
    </row>
    <row r="13" spans="2:2" x14ac:dyDescent="0.45">
      <c r="B13" t="s">
        <v>3218</v>
      </c>
    </row>
    <row r="14" spans="2:2" x14ac:dyDescent="0.45">
      <c r="B14" t="s">
        <v>3219</v>
      </c>
    </row>
    <row r="15" spans="2:2" x14ac:dyDescent="0.45">
      <c r="B15" t="s">
        <v>3220</v>
      </c>
    </row>
    <row r="16" spans="2:2" x14ac:dyDescent="0.45">
      <c r="B16" t="s">
        <v>3221</v>
      </c>
    </row>
    <row r="17" spans="2:2" x14ac:dyDescent="0.45">
      <c r="B17" t="s">
        <v>3222</v>
      </c>
    </row>
    <row r="18" spans="2:2" x14ac:dyDescent="0.45">
      <c r="B18" t="s">
        <v>3223</v>
      </c>
    </row>
    <row r="19" spans="2:2" x14ac:dyDescent="0.45">
      <c r="B19" t="s">
        <v>3134</v>
      </c>
    </row>
    <row r="20" spans="2:2" x14ac:dyDescent="0.45">
      <c r="B20" t="s">
        <v>3224</v>
      </c>
    </row>
    <row r="21" spans="2:2" x14ac:dyDescent="0.45">
      <c r="B21" t="s">
        <v>3225</v>
      </c>
    </row>
    <row r="22" spans="2:2" x14ac:dyDescent="0.45">
      <c r="B22" t="s">
        <v>3226</v>
      </c>
    </row>
    <row r="23" spans="2:2" x14ac:dyDescent="0.45">
      <c r="B23" t="s">
        <v>3227</v>
      </c>
    </row>
    <row r="24" spans="2:2" x14ac:dyDescent="0.45">
      <c r="B24" t="s">
        <v>3228</v>
      </c>
    </row>
    <row r="25" spans="2:2" x14ac:dyDescent="0.45">
      <c r="B25" t="s">
        <v>3229</v>
      </c>
    </row>
    <row r="26" spans="2:2" x14ac:dyDescent="0.45">
      <c r="B26" t="s">
        <v>3230</v>
      </c>
    </row>
    <row r="27" spans="2:2" x14ac:dyDescent="0.45">
      <c r="B27" s="5" t="s">
        <v>2829</v>
      </c>
    </row>
    <row r="28" spans="2:2" x14ac:dyDescent="0.45">
      <c r="B28" s="5" t="s">
        <v>2825</v>
      </c>
    </row>
    <row r="29" spans="2:2" x14ac:dyDescent="0.45">
      <c r="B29" s="5" t="s">
        <v>2819</v>
      </c>
    </row>
    <row r="30" spans="2:2" x14ac:dyDescent="0.45">
      <c r="B30" s="5" t="s">
        <v>3231</v>
      </c>
    </row>
    <row r="31" spans="2:2" x14ac:dyDescent="0.45">
      <c r="B31" s="5" t="s">
        <v>3232</v>
      </c>
    </row>
    <row r="32" spans="2:2" x14ac:dyDescent="0.45">
      <c r="B32" s="5" t="s">
        <v>2821</v>
      </c>
    </row>
    <row r="33" spans="2:2" x14ac:dyDescent="0.45">
      <c r="B33" s="5" t="s">
        <v>3234</v>
      </c>
    </row>
    <row r="34" spans="2:2" x14ac:dyDescent="0.45">
      <c r="B34" s="5" t="s">
        <v>2785</v>
      </c>
    </row>
    <row r="35" spans="2:2" x14ac:dyDescent="0.45">
      <c r="B35" s="5" t="s">
        <v>3233</v>
      </c>
    </row>
    <row r="36" spans="2:2" x14ac:dyDescent="0.45">
      <c r="B36" s="5" t="s">
        <v>3235</v>
      </c>
    </row>
    <row r="37" spans="2:2" x14ac:dyDescent="0.45">
      <c r="B37" s="5" t="s">
        <v>3236</v>
      </c>
    </row>
    <row r="38" spans="2:2" x14ac:dyDescent="0.45">
      <c r="B38" s="5" t="s">
        <v>2785</v>
      </c>
    </row>
    <row r="39" spans="2:2" x14ac:dyDescent="0.45">
      <c r="B39" s="5" t="s">
        <v>3237</v>
      </c>
    </row>
    <row r="40" spans="2:2" x14ac:dyDescent="0.45">
      <c r="B40" s="5" t="s">
        <v>3238</v>
      </c>
    </row>
    <row r="41" spans="2:2" x14ac:dyDescent="0.45">
      <c r="B41" s="5" t="s">
        <v>3239</v>
      </c>
    </row>
    <row r="42" spans="2:2" x14ac:dyDescent="0.45">
      <c r="B42" s="5" t="s">
        <v>3240</v>
      </c>
    </row>
    <row r="43" spans="2:2" x14ac:dyDescent="0.45">
      <c r="B43" s="5" t="s">
        <v>3241</v>
      </c>
    </row>
    <row r="44" spans="2:2" x14ac:dyDescent="0.45">
      <c r="B44" s="5" t="s">
        <v>3242</v>
      </c>
    </row>
    <row r="45" spans="2:2" x14ac:dyDescent="0.45">
      <c r="B45" s="5" t="s">
        <v>3243</v>
      </c>
    </row>
    <row r="46" spans="2:2" x14ac:dyDescent="0.45">
      <c r="B46" s="5" t="s">
        <v>3244</v>
      </c>
    </row>
    <row r="47" spans="2:2" x14ac:dyDescent="0.45">
      <c r="B47" s="5" t="s">
        <v>3245</v>
      </c>
    </row>
    <row r="48" spans="2:2" x14ac:dyDescent="0.45">
      <c r="B48" s="5" t="s">
        <v>3246</v>
      </c>
    </row>
    <row r="49" spans="2:2" x14ac:dyDescent="0.45">
      <c r="B49" s="5" t="s">
        <v>3247</v>
      </c>
    </row>
    <row r="50" spans="2:2" x14ac:dyDescent="0.45">
      <c r="B50" s="5" t="s">
        <v>3248</v>
      </c>
    </row>
    <row r="51" spans="2:2" x14ac:dyDescent="0.45">
      <c r="B51" s="5" t="s">
        <v>3249</v>
      </c>
    </row>
    <row r="52" spans="2:2" x14ac:dyDescent="0.45">
      <c r="B52" s="5" t="s">
        <v>3250</v>
      </c>
    </row>
    <row r="53" spans="2:2" x14ac:dyDescent="0.45">
      <c r="B53" s="5" t="s">
        <v>3251</v>
      </c>
    </row>
    <row r="54" spans="2:2" x14ac:dyDescent="0.45">
      <c r="B54" s="5" t="s">
        <v>3252</v>
      </c>
    </row>
    <row r="55" spans="2:2" x14ac:dyDescent="0.45">
      <c r="B55" s="5" t="s">
        <v>3253</v>
      </c>
    </row>
    <row r="56" spans="2:2" x14ac:dyDescent="0.45">
      <c r="B56" s="5" t="s">
        <v>3254</v>
      </c>
    </row>
    <row r="57" spans="2:2" x14ac:dyDescent="0.45">
      <c r="B57" s="5" t="s">
        <v>3255</v>
      </c>
    </row>
    <row r="58" spans="2:2" x14ac:dyDescent="0.45">
      <c r="B58" s="5" t="s">
        <v>3256</v>
      </c>
    </row>
    <row r="59" spans="2:2" x14ac:dyDescent="0.45">
      <c r="B59" s="5" t="s">
        <v>3257</v>
      </c>
    </row>
    <row r="60" spans="2:2" x14ac:dyDescent="0.45">
      <c r="B60" s="5" t="s">
        <v>3258</v>
      </c>
    </row>
    <row r="61" spans="2:2" x14ac:dyDescent="0.45">
      <c r="B61" s="5" t="s">
        <v>3259</v>
      </c>
    </row>
    <row r="62" spans="2:2" x14ac:dyDescent="0.45">
      <c r="B62" s="5" t="s">
        <v>2816</v>
      </c>
    </row>
    <row r="63" spans="2:2" x14ac:dyDescent="0.45">
      <c r="B63" s="5" t="s">
        <v>2797</v>
      </c>
    </row>
    <row r="64" spans="2:2" x14ac:dyDescent="0.45">
      <c r="B64" s="5" t="s">
        <v>2810</v>
      </c>
    </row>
    <row r="65" spans="2:2" x14ac:dyDescent="0.45">
      <c r="B65" s="5" t="s">
        <v>2794</v>
      </c>
    </row>
    <row r="66" spans="2:2" x14ac:dyDescent="0.45">
      <c r="B66" s="5" t="s">
        <v>2790</v>
      </c>
    </row>
    <row r="67" spans="2:2" x14ac:dyDescent="0.45">
      <c r="B67" s="5" t="s">
        <v>2774</v>
      </c>
    </row>
    <row r="68" spans="2:2" x14ac:dyDescent="0.45">
      <c r="B68" s="5" t="s">
        <v>2827</v>
      </c>
    </row>
    <row r="69" spans="2:2" x14ac:dyDescent="0.45">
      <c r="B69" s="5" t="s">
        <v>3196</v>
      </c>
    </row>
    <row r="70" spans="2:2" x14ac:dyDescent="0.45">
      <c r="B70" s="5" t="s">
        <v>2801</v>
      </c>
    </row>
    <row r="71" spans="2:2" x14ac:dyDescent="0.45">
      <c r="B71" s="5" t="s">
        <v>3260</v>
      </c>
    </row>
    <row r="72" spans="2:2" x14ac:dyDescent="0.45">
      <c r="B72" s="5" t="s">
        <v>3198</v>
      </c>
    </row>
    <row r="73" spans="2:2" x14ac:dyDescent="0.45">
      <c r="B73" s="5" t="s">
        <v>3176</v>
      </c>
    </row>
    <row r="74" spans="2:2" x14ac:dyDescent="0.45">
      <c r="B74" s="5" t="s">
        <v>3170</v>
      </c>
    </row>
    <row r="75" spans="2:2" x14ac:dyDescent="0.45">
      <c r="B75" s="5" t="s">
        <v>3166</v>
      </c>
    </row>
    <row r="76" spans="2:2" x14ac:dyDescent="0.45">
      <c r="B76" s="5" t="s">
        <v>3168</v>
      </c>
    </row>
    <row r="77" spans="2:2" x14ac:dyDescent="0.45">
      <c r="B77" s="5" t="s">
        <v>3152</v>
      </c>
    </row>
    <row r="78" spans="2:2" x14ac:dyDescent="0.45">
      <c r="B78" s="5" t="s">
        <v>3140</v>
      </c>
    </row>
    <row r="79" spans="2:2" x14ac:dyDescent="0.45">
      <c r="B79" s="5" t="s">
        <v>3146</v>
      </c>
    </row>
    <row r="80" spans="2:2" x14ac:dyDescent="0.45">
      <c r="B80" s="5" t="s">
        <v>2902</v>
      </c>
    </row>
    <row r="81" spans="2:2" x14ac:dyDescent="0.45">
      <c r="B81" s="5" t="s">
        <v>3076</v>
      </c>
    </row>
    <row r="82" spans="2:2" x14ac:dyDescent="0.45">
      <c r="B82" s="5" t="s">
        <v>3164</v>
      </c>
    </row>
    <row r="83" spans="2:2" x14ac:dyDescent="0.45">
      <c r="B83" s="5" t="s">
        <v>3132</v>
      </c>
    </row>
    <row r="84" spans="2:2" x14ac:dyDescent="0.45">
      <c r="B84" s="5" t="s">
        <v>2950</v>
      </c>
    </row>
    <row r="85" spans="2:2" x14ac:dyDescent="0.45">
      <c r="B85" s="5" t="s">
        <v>3120</v>
      </c>
    </row>
    <row r="86" spans="2:2" x14ac:dyDescent="0.45">
      <c r="B86" s="5" t="s">
        <v>3261</v>
      </c>
    </row>
    <row r="87" spans="2:2" x14ac:dyDescent="0.45">
      <c r="B87" s="5" t="s">
        <v>3116</v>
      </c>
    </row>
    <row r="88" spans="2:2" x14ac:dyDescent="0.45">
      <c r="B88" s="5" t="s">
        <v>3102</v>
      </c>
    </row>
    <row r="89" spans="2:2" x14ac:dyDescent="0.45">
      <c r="B89" s="5" t="s">
        <v>3114</v>
      </c>
    </row>
    <row r="90" spans="2:2" x14ac:dyDescent="0.45">
      <c r="B90" s="5" t="s">
        <v>3108</v>
      </c>
    </row>
    <row r="91" spans="2:2" x14ac:dyDescent="0.45">
      <c r="B91" s="5" t="s">
        <v>3094</v>
      </c>
    </row>
    <row r="92" spans="2:2" x14ac:dyDescent="0.45">
      <c r="B92" s="5" t="s">
        <v>3096</v>
      </c>
    </row>
    <row r="93" spans="2:2" x14ac:dyDescent="0.45">
      <c r="B93" s="5" t="s">
        <v>2966</v>
      </c>
    </row>
    <row r="94" spans="2:2" x14ac:dyDescent="0.45">
      <c r="B94" s="5" t="s">
        <v>3078</v>
      </c>
    </row>
    <row r="95" spans="2:2" x14ac:dyDescent="0.45">
      <c r="B95" s="5" t="s">
        <v>3262</v>
      </c>
    </row>
    <row r="96" spans="2:2" x14ac:dyDescent="0.45">
      <c r="B96" s="5" t="s">
        <v>3263</v>
      </c>
    </row>
    <row r="97" spans="2:2" x14ac:dyDescent="0.45">
      <c r="B97" s="5" t="s">
        <v>3264</v>
      </c>
    </row>
    <row r="98" spans="2:2" x14ac:dyDescent="0.45">
      <c r="B98" s="5" t="s">
        <v>3265</v>
      </c>
    </row>
    <row r="99" spans="2:2" x14ac:dyDescent="0.45">
      <c r="B99" s="5" t="s">
        <v>3056</v>
      </c>
    </row>
    <row r="100" spans="2:2" x14ac:dyDescent="0.45">
      <c r="B100" s="5" t="s">
        <v>3054</v>
      </c>
    </row>
    <row r="101" spans="2:2" x14ac:dyDescent="0.45">
      <c r="B101" s="5" t="s">
        <v>3046</v>
      </c>
    </row>
    <row r="102" spans="2:2" x14ac:dyDescent="0.45">
      <c r="B102" s="5" t="s">
        <v>3044</v>
      </c>
    </row>
    <row r="103" spans="2:2" x14ac:dyDescent="0.45">
      <c r="B103" s="5" t="s">
        <v>3036</v>
      </c>
    </row>
    <row r="104" spans="2:2" x14ac:dyDescent="0.45">
      <c r="B104" s="5" t="s">
        <v>2999</v>
      </c>
    </row>
    <row r="105" spans="2:2" x14ac:dyDescent="0.45">
      <c r="B105" s="5" t="s">
        <v>3031</v>
      </c>
    </row>
    <row r="106" spans="2:2" x14ac:dyDescent="0.45">
      <c r="B106" s="5" t="s">
        <v>3017</v>
      </c>
    </row>
    <row r="107" spans="2:2" x14ac:dyDescent="0.45">
      <c r="B107" s="5" t="s">
        <v>3009</v>
      </c>
    </row>
    <row r="108" spans="2:2" x14ac:dyDescent="0.45">
      <c r="B108" s="5" t="s">
        <v>2991</v>
      </c>
    </row>
    <row r="109" spans="2:2" x14ac:dyDescent="0.45">
      <c r="B109" s="5" t="s">
        <v>2981</v>
      </c>
    </row>
    <row r="110" spans="2:2" x14ac:dyDescent="0.45">
      <c r="B110" s="5" t="s">
        <v>2987</v>
      </c>
    </row>
    <row r="111" spans="2:2" x14ac:dyDescent="0.45">
      <c r="B111" s="5" t="s">
        <v>3154</v>
      </c>
    </row>
    <row r="112" spans="2:2" x14ac:dyDescent="0.45">
      <c r="B112" s="5" t="s">
        <v>2985</v>
      </c>
    </row>
    <row r="113" spans="2:2" x14ac:dyDescent="0.45">
      <c r="B113" s="5" t="s">
        <v>2973</v>
      </c>
    </row>
    <row r="114" spans="2:2" x14ac:dyDescent="0.45">
      <c r="B114" s="5" t="s">
        <v>2964</v>
      </c>
    </row>
    <row r="115" spans="2:2" x14ac:dyDescent="0.45">
      <c r="B115" s="5" t="s">
        <v>3134</v>
      </c>
    </row>
    <row r="116" spans="2:2" x14ac:dyDescent="0.45">
      <c r="B116" s="5" t="s">
        <v>2956</v>
      </c>
    </row>
    <row r="117" spans="2:2" x14ac:dyDescent="0.45">
      <c r="B117" s="5" t="s">
        <v>3052</v>
      </c>
    </row>
    <row r="118" spans="2:2" x14ac:dyDescent="0.45">
      <c r="B118" s="5" t="s">
        <v>3064</v>
      </c>
    </row>
    <row r="119" spans="2:2" x14ac:dyDescent="0.45">
      <c r="B119" s="5" t="s">
        <v>3266</v>
      </c>
    </row>
    <row r="120" spans="2:2" x14ac:dyDescent="0.45">
      <c r="B120" s="5" t="s">
        <v>2952</v>
      </c>
    </row>
    <row r="121" spans="2:2" x14ac:dyDescent="0.45">
      <c r="B121" s="5" t="s">
        <v>3174</v>
      </c>
    </row>
    <row r="122" spans="2:2" x14ac:dyDescent="0.45">
      <c r="B122" s="5" t="s">
        <v>3267</v>
      </c>
    </row>
    <row r="123" spans="2:2" x14ac:dyDescent="0.45">
      <c r="B123" s="5" t="s">
        <v>2919</v>
      </c>
    </row>
    <row r="124" spans="2:2" x14ac:dyDescent="0.45">
      <c r="B124" s="5" t="s">
        <v>2912</v>
      </c>
    </row>
    <row r="125" spans="2:2" x14ac:dyDescent="0.45">
      <c r="B125" s="5" t="s">
        <v>2942</v>
      </c>
    </row>
    <row r="126" spans="2:2" x14ac:dyDescent="0.45">
      <c r="B126" s="5" t="s">
        <v>2934</v>
      </c>
    </row>
    <row r="127" spans="2:2" x14ac:dyDescent="0.45">
      <c r="B127" s="5" t="s">
        <v>2896</v>
      </c>
    </row>
    <row r="128" spans="2:2" x14ac:dyDescent="0.45">
      <c r="B128" s="5" t="s">
        <v>2989</v>
      </c>
    </row>
    <row r="129" spans="2:2" x14ac:dyDescent="0.45">
      <c r="B129" s="5" t="s">
        <v>2892</v>
      </c>
    </row>
    <row r="130" spans="2:2" x14ac:dyDescent="0.45">
      <c r="B130" s="5" t="s">
        <v>2898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EE484-C6E5-47A4-97AA-A3A9A09847D0}">
  <sheetPr codeName="Sheet10"/>
  <dimension ref="B1:T96"/>
  <sheetViews>
    <sheetView topLeftCell="A31" workbookViewId="0">
      <selection activeCell="F50" sqref="F50"/>
    </sheetView>
  </sheetViews>
  <sheetFormatPr defaultRowHeight="14.25" x14ac:dyDescent="0.45"/>
  <cols>
    <col min="9" max="9" width="10.265625" bestFit="1" customWidth="1"/>
  </cols>
  <sheetData>
    <row r="1" spans="2:20" x14ac:dyDescent="0.45">
      <c r="T1" t="s">
        <v>2746</v>
      </c>
    </row>
    <row r="2" spans="2:20" x14ac:dyDescent="0.45">
      <c r="B2" t="s">
        <v>2646</v>
      </c>
      <c r="H2" t="s">
        <v>2725</v>
      </c>
      <c r="T2" t="s">
        <v>2747</v>
      </c>
    </row>
    <row r="3" spans="2:20" x14ac:dyDescent="0.45">
      <c r="B3" t="s">
        <v>2647</v>
      </c>
      <c r="H3" t="s">
        <v>2725</v>
      </c>
      <c r="T3" t="s">
        <v>2748</v>
      </c>
    </row>
    <row r="4" spans="2:20" x14ac:dyDescent="0.45">
      <c r="B4" t="s">
        <v>2648</v>
      </c>
      <c r="H4" t="s">
        <v>2725</v>
      </c>
      <c r="T4" t="s">
        <v>2749</v>
      </c>
    </row>
    <row r="5" spans="2:20" x14ac:dyDescent="0.45">
      <c r="B5" t="s">
        <v>2649</v>
      </c>
      <c r="H5" t="s">
        <v>2725</v>
      </c>
    </row>
    <row r="6" spans="2:20" x14ac:dyDescent="0.45">
      <c r="B6" t="s">
        <v>2650</v>
      </c>
      <c r="H6" t="s">
        <v>2725</v>
      </c>
    </row>
    <row r="7" spans="2:20" x14ac:dyDescent="0.45">
      <c r="B7" t="s">
        <v>2651</v>
      </c>
      <c r="H7" t="s">
        <v>2725</v>
      </c>
    </row>
    <row r="8" spans="2:20" x14ac:dyDescent="0.45">
      <c r="B8" t="s">
        <v>2652</v>
      </c>
      <c r="F8" s="4" t="s">
        <v>2726</v>
      </c>
      <c r="H8" t="s">
        <v>2727</v>
      </c>
    </row>
    <row r="9" spans="2:20" x14ac:dyDescent="0.45">
      <c r="B9" t="s">
        <v>2653</v>
      </c>
      <c r="K9" t="s">
        <v>2728</v>
      </c>
      <c r="O9" t="s">
        <v>2729</v>
      </c>
    </row>
    <row r="10" spans="2:20" x14ac:dyDescent="0.45">
      <c r="B10" t="s">
        <v>2654</v>
      </c>
      <c r="F10" t="s">
        <v>2730</v>
      </c>
      <c r="H10" t="s">
        <v>2731</v>
      </c>
    </row>
    <row r="11" spans="2:20" x14ac:dyDescent="0.45">
      <c r="B11" t="s">
        <v>2655</v>
      </c>
      <c r="F11" t="s">
        <v>2732</v>
      </c>
      <c r="H11" t="s">
        <v>2727</v>
      </c>
    </row>
    <row r="12" spans="2:20" x14ac:dyDescent="0.45">
      <c r="B12" t="s">
        <v>2656</v>
      </c>
      <c r="F12" t="s">
        <v>2733</v>
      </c>
      <c r="H12" t="s">
        <v>2727</v>
      </c>
    </row>
    <row r="13" spans="2:20" x14ac:dyDescent="0.45">
      <c r="B13" t="s">
        <v>2657</v>
      </c>
      <c r="F13" t="s">
        <v>2734</v>
      </c>
      <c r="H13" t="s">
        <v>2727</v>
      </c>
    </row>
    <row r="14" spans="2:20" x14ac:dyDescent="0.45">
      <c r="B14" t="s">
        <v>2658</v>
      </c>
      <c r="F14" t="s">
        <v>2735</v>
      </c>
      <c r="H14" t="s">
        <v>2727</v>
      </c>
    </row>
    <row r="15" spans="2:20" x14ac:dyDescent="0.45">
      <c r="B15" t="s">
        <v>2659</v>
      </c>
      <c r="F15" t="s">
        <v>2736</v>
      </c>
      <c r="H15" t="s">
        <v>2727</v>
      </c>
    </row>
    <row r="16" spans="2:20" x14ac:dyDescent="0.45">
      <c r="B16" t="s">
        <v>2660</v>
      </c>
      <c r="H16" t="s">
        <v>2725</v>
      </c>
    </row>
    <row r="17" spans="2:9" x14ac:dyDescent="0.45">
      <c r="B17" t="s">
        <v>2661</v>
      </c>
      <c r="H17" t="s">
        <v>2737</v>
      </c>
    </row>
    <row r="18" spans="2:9" x14ac:dyDescent="0.45">
      <c r="B18" t="s">
        <v>2662</v>
      </c>
      <c r="H18" t="s">
        <v>2725</v>
      </c>
    </row>
    <row r="19" spans="2:9" x14ac:dyDescent="0.45">
      <c r="B19" t="s">
        <v>2663</v>
      </c>
      <c r="H19" s="4" t="s">
        <v>2739</v>
      </c>
    </row>
    <row r="20" spans="2:9" x14ac:dyDescent="0.45">
      <c r="B20" t="s">
        <v>2664</v>
      </c>
      <c r="H20" t="s">
        <v>2727</v>
      </c>
    </row>
    <row r="21" spans="2:9" x14ac:dyDescent="0.45">
      <c r="B21" t="s">
        <v>2665</v>
      </c>
      <c r="H21" t="s">
        <v>2725</v>
      </c>
    </row>
    <row r="22" spans="2:9" x14ac:dyDescent="0.45">
      <c r="B22" t="s">
        <v>2666</v>
      </c>
      <c r="H22" t="s">
        <v>2727</v>
      </c>
    </row>
    <row r="23" spans="2:9" x14ac:dyDescent="0.45">
      <c r="B23" t="s">
        <v>2667</v>
      </c>
      <c r="H23" t="s">
        <v>2740</v>
      </c>
    </row>
    <row r="24" spans="2:9" x14ac:dyDescent="0.45">
      <c r="B24" t="s">
        <v>2668</v>
      </c>
      <c r="F24" s="5" t="s">
        <v>2741</v>
      </c>
    </row>
    <row r="25" spans="2:9" x14ac:dyDescent="0.45">
      <c r="B25" t="s">
        <v>2669</v>
      </c>
      <c r="F25" t="s">
        <v>2742</v>
      </c>
      <c r="H25" t="s">
        <v>2737</v>
      </c>
    </row>
    <row r="26" spans="2:9" x14ac:dyDescent="0.45">
      <c r="B26" t="s">
        <v>2670</v>
      </c>
      <c r="F26" t="s">
        <v>2743</v>
      </c>
      <c r="H26" t="s">
        <v>2744</v>
      </c>
    </row>
    <row r="27" spans="2:9" x14ac:dyDescent="0.45">
      <c r="B27" t="s">
        <v>2671</v>
      </c>
      <c r="H27" t="s">
        <v>2725</v>
      </c>
    </row>
    <row r="28" spans="2:9" x14ac:dyDescent="0.45">
      <c r="B28" t="s">
        <v>2672</v>
      </c>
      <c r="F28" t="s">
        <v>2745</v>
      </c>
      <c r="H28" t="s">
        <v>2727</v>
      </c>
    </row>
    <row r="29" spans="2:9" x14ac:dyDescent="0.45">
      <c r="B29" t="s">
        <v>2673</v>
      </c>
      <c r="F29" t="s">
        <v>2750</v>
      </c>
      <c r="I29" s="6">
        <v>15000000</v>
      </c>
    </row>
    <row r="30" spans="2:9" x14ac:dyDescent="0.45">
      <c r="B30" t="s">
        <v>2674</v>
      </c>
      <c r="F30" t="s">
        <v>2751</v>
      </c>
    </row>
    <row r="31" spans="2:9" x14ac:dyDescent="0.45">
      <c r="F31" t="s">
        <v>2752</v>
      </c>
    </row>
    <row r="32" spans="2:9" x14ac:dyDescent="0.45">
      <c r="F32" t="s">
        <v>2753</v>
      </c>
    </row>
    <row r="33" spans="2:6" x14ac:dyDescent="0.45">
      <c r="F33" t="s">
        <v>2754</v>
      </c>
    </row>
    <row r="34" spans="2:6" x14ac:dyDescent="0.45">
      <c r="F34" t="s">
        <v>2755</v>
      </c>
    </row>
    <row r="35" spans="2:6" x14ac:dyDescent="0.45">
      <c r="F35" t="s">
        <v>2756</v>
      </c>
    </row>
    <row r="36" spans="2:6" x14ac:dyDescent="0.45">
      <c r="F36" t="s">
        <v>2756</v>
      </c>
    </row>
    <row r="37" spans="2:6" x14ac:dyDescent="0.45">
      <c r="F37" t="s">
        <v>2757</v>
      </c>
    </row>
    <row r="38" spans="2:6" x14ac:dyDescent="0.45">
      <c r="F38" t="s">
        <v>2758</v>
      </c>
    </row>
    <row r="39" spans="2:6" x14ac:dyDescent="0.45">
      <c r="F39" t="s">
        <v>2759</v>
      </c>
    </row>
    <row r="40" spans="2:6" x14ac:dyDescent="0.45">
      <c r="F40" t="s">
        <v>2760</v>
      </c>
    </row>
    <row r="41" spans="2:6" x14ac:dyDescent="0.45">
      <c r="F41" t="s">
        <v>2761</v>
      </c>
    </row>
    <row r="42" spans="2:6" x14ac:dyDescent="0.45">
      <c r="F42" t="s">
        <v>2762</v>
      </c>
    </row>
    <row r="43" spans="2:6" x14ac:dyDescent="0.45">
      <c r="F43" t="s">
        <v>2763</v>
      </c>
    </row>
    <row r="44" spans="2:6" x14ac:dyDescent="0.45">
      <c r="F44" t="s">
        <v>2764</v>
      </c>
    </row>
    <row r="45" spans="2:6" x14ac:dyDescent="0.45">
      <c r="F45" t="s">
        <v>2765</v>
      </c>
    </row>
    <row r="46" spans="2:6" x14ac:dyDescent="0.45">
      <c r="B46" t="s">
        <v>2675</v>
      </c>
      <c r="F46" t="s">
        <v>2766</v>
      </c>
    </row>
    <row r="47" spans="2:6" x14ac:dyDescent="0.45">
      <c r="B47" t="s">
        <v>2676</v>
      </c>
      <c r="F47" t="s">
        <v>2767</v>
      </c>
    </row>
    <row r="48" spans="2:6" x14ac:dyDescent="0.45">
      <c r="F48" t="s">
        <v>2768</v>
      </c>
    </row>
    <row r="49" spans="2:6" x14ac:dyDescent="0.45">
      <c r="B49" t="s">
        <v>2677</v>
      </c>
      <c r="F49" t="s">
        <v>2769</v>
      </c>
    </row>
    <row r="50" spans="2:6" x14ac:dyDescent="0.45">
      <c r="B50" t="s">
        <v>2678</v>
      </c>
    </row>
    <row r="51" spans="2:6" x14ac:dyDescent="0.45">
      <c r="B51" t="s">
        <v>2679</v>
      </c>
    </row>
    <row r="52" spans="2:6" x14ac:dyDescent="0.45">
      <c r="B52" t="s">
        <v>2680</v>
      </c>
    </row>
    <row r="53" spans="2:6" x14ac:dyDescent="0.45">
      <c r="B53" t="s">
        <v>2681</v>
      </c>
    </row>
    <row r="54" spans="2:6" x14ac:dyDescent="0.45">
      <c r="B54" t="s">
        <v>2682</v>
      </c>
    </row>
    <row r="55" spans="2:6" x14ac:dyDescent="0.45">
      <c r="B55" t="s">
        <v>2683</v>
      </c>
    </row>
    <row r="56" spans="2:6" x14ac:dyDescent="0.45">
      <c r="B56" t="s">
        <v>2684</v>
      </c>
    </row>
    <row r="57" spans="2:6" x14ac:dyDescent="0.45">
      <c r="B57" t="s">
        <v>2685</v>
      </c>
    </row>
    <row r="58" spans="2:6" x14ac:dyDescent="0.45">
      <c r="B58" t="s">
        <v>2686</v>
      </c>
    </row>
    <row r="59" spans="2:6" x14ac:dyDescent="0.45">
      <c r="B59" t="s">
        <v>2687</v>
      </c>
    </row>
    <row r="60" spans="2:6" x14ac:dyDescent="0.45">
      <c r="B60" t="s">
        <v>2688</v>
      </c>
    </row>
    <row r="61" spans="2:6" x14ac:dyDescent="0.45">
      <c r="B61" t="s">
        <v>2689</v>
      </c>
    </row>
    <row r="62" spans="2:6" x14ac:dyDescent="0.45">
      <c r="B62" t="s">
        <v>2690</v>
      </c>
    </row>
    <row r="63" spans="2:6" x14ac:dyDescent="0.45">
      <c r="B63" t="s">
        <v>2691</v>
      </c>
    </row>
    <row r="64" spans="2:6" x14ac:dyDescent="0.45">
      <c r="B64" t="s">
        <v>2692</v>
      </c>
    </row>
    <row r="65" spans="2:2" x14ac:dyDescent="0.45">
      <c r="B65" t="s">
        <v>2693</v>
      </c>
    </row>
    <row r="66" spans="2:2" x14ac:dyDescent="0.45">
      <c r="B66" t="s">
        <v>2694</v>
      </c>
    </row>
    <row r="67" spans="2:2" x14ac:dyDescent="0.45">
      <c r="B67" t="s">
        <v>2695</v>
      </c>
    </row>
    <row r="68" spans="2:2" x14ac:dyDescent="0.45">
      <c r="B68" t="s">
        <v>2696</v>
      </c>
    </row>
    <row r="69" spans="2:2" x14ac:dyDescent="0.45">
      <c r="B69" t="s">
        <v>2697</v>
      </c>
    </row>
    <row r="70" spans="2:2" x14ac:dyDescent="0.45">
      <c r="B70" t="s">
        <v>2698</v>
      </c>
    </row>
    <row r="71" spans="2:2" x14ac:dyDescent="0.45">
      <c r="B71" t="s">
        <v>2699</v>
      </c>
    </row>
    <row r="72" spans="2:2" x14ac:dyDescent="0.45">
      <c r="B72" t="s">
        <v>2700</v>
      </c>
    </row>
    <row r="73" spans="2:2" x14ac:dyDescent="0.45">
      <c r="B73" t="s">
        <v>2701</v>
      </c>
    </row>
    <row r="74" spans="2:2" x14ac:dyDescent="0.45">
      <c r="B74" t="s">
        <v>2702</v>
      </c>
    </row>
    <row r="75" spans="2:2" x14ac:dyDescent="0.45">
      <c r="B75" t="s">
        <v>2703</v>
      </c>
    </row>
    <row r="76" spans="2:2" x14ac:dyDescent="0.45">
      <c r="B76" t="s">
        <v>2704</v>
      </c>
    </row>
    <row r="77" spans="2:2" x14ac:dyDescent="0.45">
      <c r="B77" t="s">
        <v>2705</v>
      </c>
    </row>
    <row r="78" spans="2:2" x14ac:dyDescent="0.45">
      <c r="B78" t="s">
        <v>2706</v>
      </c>
    </row>
    <row r="79" spans="2:2" x14ac:dyDescent="0.45">
      <c r="B79" t="s">
        <v>2707</v>
      </c>
    </row>
    <row r="80" spans="2:2" x14ac:dyDescent="0.45">
      <c r="B80" t="s">
        <v>2708</v>
      </c>
    </row>
    <row r="81" spans="2:2" x14ac:dyDescent="0.45">
      <c r="B81" t="s">
        <v>2709</v>
      </c>
    </row>
    <row r="82" spans="2:2" x14ac:dyDescent="0.45">
      <c r="B82" t="s">
        <v>2710</v>
      </c>
    </row>
    <row r="83" spans="2:2" x14ac:dyDescent="0.45">
      <c r="B83" t="s">
        <v>2711</v>
      </c>
    </row>
    <row r="84" spans="2:2" x14ac:dyDescent="0.45">
      <c r="B84" t="s">
        <v>2712</v>
      </c>
    </row>
    <row r="85" spans="2:2" x14ac:dyDescent="0.45">
      <c r="B85" t="s">
        <v>2713</v>
      </c>
    </row>
    <row r="86" spans="2:2" x14ac:dyDescent="0.45">
      <c r="B86" t="s">
        <v>2714</v>
      </c>
    </row>
    <row r="87" spans="2:2" x14ac:dyDescent="0.45">
      <c r="B87" t="s">
        <v>2715</v>
      </c>
    </row>
    <row r="88" spans="2:2" x14ac:dyDescent="0.45">
      <c r="B88" t="s">
        <v>2716</v>
      </c>
    </row>
    <row r="89" spans="2:2" x14ac:dyDescent="0.45">
      <c r="B89" t="s">
        <v>2717</v>
      </c>
    </row>
    <row r="90" spans="2:2" x14ac:dyDescent="0.45">
      <c r="B90" t="s">
        <v>2718</v>
      </c>
    </row>
    <row r="91" spans="2:2" x14ac:dyDescent="0.45">
      <c r="B91" t="s">
        <v>2719</v>
      </c>
    </row>
    <row r="92" spans="2:2" x14ac:dyDescent="0.45">
      <c r="B92" t="s">
        <v>2720</v>
      </c>
    </row>
    <row r="93" spans="2:2" x14ac:dyDescent="0.45">
      <c r="B93" t="s">
        <v>2721</v>
      </c>
    </row>
    <row r="94" spans="2:2" x14ac:dyDescent="0.45">
      <c r="B94" t="s">
        <v>2722</v>
      </c>
    </row>
    <row r="95" spans="2:2" x14ac:dyDescent="0.45">
      <c r="B95" t="s">
        <v>2723</v>
      </c>
    </row>
    <row r="96" spans="2:2" x14ac:dyDescent="0.45">
      <c r="B96" t="s">
        <v>2724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1B07-DF70-4E26-B739-D7A3F3FCE41A}">
  <sheetPr codeName="Sheet11"/>
  <dimension ref="A1:E510"/>
  <sheetViews>
    <sheetView topLeftCell="A3" workbookViewId="0">
      <selection activeCell="B29" sqref="B29"/>
    </sheetView>
  </sheetViews>
  <sheetFormatPr defaultRowHeight="14.25" x14ac:dyDescent="0.45"/>
  <cols>
    <col min="1" max="1" width="30.53125" bestFit="1" customWidth="1"/>
    <col min="2" max="2" width="27" bestFit="1" customWidth="1"/>
    <col min="3" max="3" width="13.53125" bestFit="1" customWidth="1"/>
    <col min="4" max="4" width="9.9296875" bestFit="1" customWidth="1"/>
    <col min="5" max="5" width="14.06640625" bestFit="1" customWidth="1"/>
  </cols>
  <sheetData>
    <row r="1" spans="1:5" x14ac:dyDescent="0.45">
      <c r="A1" t="s">
        <v>2824</v>
      </c>
    </row>
    <row r="2" spans="1:5" x14ac:dyDescent="0.45">
      <c r="A2" t="s">
        <v>3780</v>
      </c>
    </row>
    <row r="3" spans="1:5" x14ac:dyDescent="0.45">
      <c r="A3" t="s">
        <v>3779</v>
      </c>
      <c r="B3" t="s">
        <v>3778</v>
      </c>
      <c r="C3" t="s">
        <v>3777</v>
      </c>
      <c r="D3" t="s">
        <v>3776</v>
      </c>
      <c r="E3" t="s">
        <v>3775</v>
      </c>
    </row>
    <row r="4" spans="1:5" x14ac:dyDescent="0.45">
      <c r="A4">
        <v>4.4509999999999996</v>
      </c>
      <c r="B4" t="s">
        <v>3774</v>
      </c>
      <c r="C4">
        <v>148.06</v>
      </c>
      <c r="D4" s="12">
        <v>42061</v>
      </c>
      <c r="E4" s="12">
        <v>6227551.6600000001</v>
      </c>
    </row>
    <row r="5" spans="1:5" x14ac:dyDescent="0.45">
      <c r="A5">
        <v>4.3920000000000003</v>
      </c>
      <c r="B5" t="s">
        <v>3773</v>
      </c>
      <c r="C5">
        <v>262.64</v>
      </c>
      <c r="D5" s="12">
        <v>23396</v>
      </c>
      <c r="E5" s="12">
        <v>6144725.4400000004</v>
      </c>
    </row>
    <row r="6" spans="1:5" x14ac:dyDescent="0.45">
      <c r="A6">
        <v>2.8690000000000002</v>
      </c>
      <c r="B6" t="s">
        <v>3772</v>
      </c>
      <c r="C6" s="12">
        <v>1754.6</v>
      </c>
      <c r="D6" s="12">
        <v>2288</v>
      </c>
      <c r="E6" s="12">
        <v>4014524.8</v>
      </c>
    </row>
    <row r="7" spans="1:5" x14ac:dyDescent="0.45">
      <c r="A7">
        <v>1.8260000000000001</v>
      </c>
      <c r="B7" t="s">
        <v>3771</v>
      </c>
      <c r="C7">
        <v>193.15</v>
      </c>
      <c r="D7" s="12">
        <v>13227</v>
      </c>
      <c r="E7" s="12">
        <v>2554795.0499999998</v>
      </c>
    </row>
    <row r="8" spans="1:5" x14ac:dyDescent="0.45">
      <c r="A8">
        <v>1.6890000000000001</v>
      </c>
      <c r="B8" t="s">
        <v>3770</v>
      </c>
      <c r="C8">
        <v>219.36</v>
      </c>
      <c r="D8" s="12">
        <v>10776</v>
      </c>
      <c r="E8" s="12">
        <v>2363823.36</v>
      </c>
    </row>
    <row r="9" spans="1:5" x14ac:dyDescent="0.45">
      <c r="A9">
        <v>1.615</v>
      </c>
      <c r="B9" t="s">
        <v>3769</v>
      </c>
      <c r="C9">
        <v>128.6</v>
      </c>
      <c r="D9" s="12">
        <v>17567</v>
      </c>
      <c r="E9" s="12">
        <v>2259116.2000000002</v>
      </c>
    </row>
    <row r="10" spans="1:5" x14ac:dyDescent="0.45">
      <c r="A10">
        <v>1.5580000000000001</v>
      </c>
      <c r="B10" t="s">
        <v>3768</v>
      </c>
      <c r="C10" s="12">
        <v>1311.46</v>
      </c>
      <c r="D10" s="12">
        <v>1662</v>
      </c>
      <c r="E10" s="12">
        <v>2179646.52</v>
      </c>
    </row>
    <row r="11" spans="1:5" x14ac:dyDescent="0.45">
      <c r="A11">
        <v>1.538</v>
      </c>
      <c r="B11" t="s">
        <v>3767</v>
      </c>
      <c r="C11" s="12">
        <v>1309.1500000000001</v>
      </c>
      <c r="D11" s="12">
        <v>1644</v>
      </c>
      <c r="E11" s="12">
        <v>2152242.6</v>
      </c>
    </row>
    <row r="12" spans="1:5" x14ac:dyDescent="0.45">
      <c r="A12">
        <v>1.357</v>
      </c>
      <c r="B12" t="s">
        <v>3766</v>
      </c>
      <c r="C12">
        <v>130.96</v>
      </c>
      <c r="D12" s="12">
        <v>14497</v>
      </c>
      <c r="E12" s="12">
        <v>1898527.12</v>
      </c>
    </row>
    <row r="13" spans="1:5" x14ac:dyDescent="0.45">
      <c r="A13">
        <v>1.228</v>
      </c>
      <c r="B13" t="s">
        <v>3765</v>
      </c>
      <c r="C13">
        <v>179.75</v>
      </c>
      <c r="D13" s="12">
        <v>9559</v>
      </c>
      <c r="E13" s="12">
        <v>1718230.25</v>
      </c>
    </row>
    <row r="14" spans="1:5" x14ac:dyDescent="0.45">
      <c r="A14">
        <v>1.1930000000000001</v>
      </c>
      <c r="B14" t="s">
        <v>3764</v>
      </c>
      <c r="C14">
        <v>120.5</v>
      </c>
      <c r="D14" s="12">
        <v>13852</v>
      </c>
      <c r="E14" s="12">
        <v>1669166</v>
      </c>
    </row>
    <row r="15" spans="1:5" x14ac:dyDescent="0.45">
      <c r="A15">
        <v>1.1459999999999999</v>
      </c>
      <c r="B15" t="s">
        <v>3763</v>
      </c>
      <c r="C15">
        <v>68.5</v>
      </c>
      <c r="D15" s="12">
        <v>23422</v>
      </c>
      <c r="E15" s="12">
        <v>1604407</v>
      </c>
    </row>
    <row r="16" spans="1:5" x14ac:dyDescent="0.45">
      <c r="A16">
        <v>1.125</v>
      </c>
      <c r="B16" t="s">
        <v>3762</v>
      </c>
      <c r="C16">
        <v>38.950000000000003</v>
      </c>
      <c r="D16" s="12">
        <v>40427</v>
      </c>
      <c r="E16" s="12">
        <v>1574631.65</v>
      </c>
    </row>
    <row r="17" spans="1:5" x14ac:dyDescent="0.45">
      <c r="A17">
        <v>1.083</v>
      </c>
      <c r="B17" t="s">
        <v>3761</v>
      </c>
      <c r="C17">
        <v>32.700000000000003</v>
      </c>
      <c r="D17" s="12">
        <v>46335</v>
      </c>
      <c r="E17" s="12">
        <v>1515154.5</v>
      </c>
    </row>
    <row r="18" spans="1:5" x14ac:dyDescent="0.45">
      <c r="A18">
        <v>1.0429999999999999</v>
      </c>
      <c r="B18" t="s">
        <v>3760</v>
      </c>
      <c r="C18">
        <v>147.15</v>
      </c>
      <c r="D18" s="12">
        <v>9920</v>
      </c>
      <c r="E18" s="12">
        <v>1459728</v>
      </c>
    </row>
    <row r="19" spans="1:5" x14ac:dyDescent="0.45">
      <c r="A19">
        <v>1.024</v>
      </c>
      <c r="B19" t="s">
        <v>3759</v>
      </c>
      <c r="C19">
        <v>236.55</v>
      </c>
      <c r="D19" s="12">
        <v>6058</v>
      </c>
      <c r="E19" s="12">
        <v>1433019.9</v>
      </c>
    </row>
    <row r="20" spans="1:5" x14ac:dyDescent="0.45">
      <c r="A20">
        <v>1.012</v>
      </c>
      <c r="B20" t="s">
        <v>3758</v>
      </c>
      <c r="C20">
        <v>57.81</v>
      </c>
      <c r="D20" s="12">
        <v>24491</v>
      </c>
      <c r="E20" s="12">
        <v>1415824.71</v>
      </c>
    </row>
    <row r="21" spans="1:5" x14ac:dyDescent="0.45">
      <c r="A21">
        <v>0.98699999999999999</v>
      </c>
      <c r="B21" t="s">
        <v>3757</v>
      </c>
      <c r="C21">
        <v>279.63</v>
      </c>
      <c r="D21" s="12">
        <v>4938</v>
      </c>
      <c r="E21" s="12">
        <v>1380812.94</v>
      </c>
    </row>
    <row r="22" spans="1:5" x14ac:dyDescent="0.45">
      <c r="A22">
        <v>0.97</v>
      </c>
      <c r="B22" t="s">
        <v>3756</v>
      </c>
      <c r="C22">
        <v>59.34</v>
      </c>
      <c r="D22" s="12">
        <v>22874</v>
      </c>
      <c r="E22" s="12">
        <v>1357343.16</v>
      </c>
    </row>
    <row r="23" spans="1:5" x14ac:dyDescent="0.45">
      <c r="A23">
        <v>0.95699999999999996</v>
      </c>
      <c r="B23" t="s">
        <v>3755</v>
      </c>
      <c r="C23">
        <v>255.83</v>
      </c>
      <c r="D23" s="12">
        <v>5237</v>
      </c>
      <c r="E23" s="12">
        <v>1339781.71</v>
      </c>
    </row>
    <row r="24" spans="1:5" x14ac:dyDescent="0.45">
      <c r="A24">
        <v>0.90600000000000003</v>
      </c>
      <c r="B24" t="s">
        <v>3754</v>
      </c>
      <c r="C24">
        <v>120.77</v>
      </c>
      <c r="D24" s="12">
        <v>10498</v>
      </c>
      <c r="E24" s="12">
        <v>1267843.46</v>
      </c>
    </row>
    <row r="25" spans="1:5" x14ac:dyDescent="0.45">
      <c r="A25">
        <v>0.85499999999999998</v>
      </c>
      <c r="B25" t="s">
        <v>3753</v>
      </c>
      <c r="C25">
        <v>84.55</v>
      </c>
      <c r="D25" s="12">
        <v>14151</v>
      </c>
      <c r="E25" s="12">
        <v>1196467.05</v>
      </c>
    </row>
    <row r="26" spans="1:5" x14ac:dyDescent="0.45">
      <c r="A26">
        <v>0.84599999999999997</v>
      </c>
      <c r="B26" t="s">
        <v>3752</v>
      </c>
      <c r="C26">
        <v>53.49</v>
      </c>
      <c r="D26" s="12">
        <v>22149</v>
      </c>
      <c r="E26" s="12">
        <v>1184750.01</v>
      </c>
    </row>
    <row r="27" spans="1:5" x14ac:dyDescent="0.45">
      <c r="A27">
        <v>0.81399999999999995</v>
      </c>
      <c r="B27" t="s">
        <v>3751</v>
      </c>
      <c r="C27">
        <v>45.45</v>
      </c>
      <c r="D27" s="12">
        <v>25067</v>
      </c>
      <c r="E27" s="12">
        <v>1139295.1499999999</v>
      </c>
    </row>
    <row r="28" spans="1:5" x14ac:dyDescent="0.45">
      <c r="A28">
        <v>0.8</v>
      </c>
      <c r="B28" t="s">
        <v>3750</v>
      </c>
      <c r="C28">
        <v>52.63</v>
      </c>
      <c r="D28" s="12">
        <v>21266</v>
      </c>
      <c r="E28" s="12">
        <v>1119229.58</v>
      </c>
    </row>
    <row r="29" spans="1:5" x14ac:dyDescent="0.45">
      <c r="A29">
        <v>0.79800000000000004</v>
      </c>
      <c r="B29" t="s">
        <v>3749</v>
      </c>
      <c r="C29">
        <v>36.549999999999997</v>
      </c>
      <c r="D29" s="12">
        <v>30560</v>
      </c>
      <c r="E29" s="12">
        <v>1116968</v>
      </c>
    </row>
    <row r="30" spans="1:5" x14ac:dyDescent="0.45">
      <c r="A30">
        <v>0.77200000000000002</v>
      </c>
      <c r="B30" t="s">
        <v>3748</v>
      </c>
      <c r="C30">
        <v>367.44</v>
      </c>
      <c r="D30" s="12">
        <v>2942</v>
      </c>
      <c r="E30" s="12">
        <v>1081008.48</v>
      </c>
    </row>
    <row r="31" spans="1:5" x14ac:dyDescent="0.45">
      <c r="A31">
        <v>0.753</v>
      </c>
      <c r="B31" t="s">
        <v>3747</v>
      </c>
      <c r="C31">
        <v>44.91</v>
      </c>
      <c r="D31" s="12">
        <v>23460</v>
      </c>
      <c r="E31" s="12">
        <v>1053588.6000000001</v>
      </c>
    </row>
    <row r="32" spans="1:5" x14ac:dyDescent="0.45">
      <c r="A32">
        <v>0.73599999999999999</v>
      </c>
      <c r="B32" t="s">
        <v>3746</v>
      </c>
      <c r="C32">
        <v>133.33000000000001</v>
      </c>
      <c r="D32" s="12">
        <v>7724</v>
      </c>
      <c r="E32" s="12">
        <v>1029840.92</v>
      </c>
    </row>
    <row r="33" spans="1:5" x14ac:dyDescent="0.45">
      <c r="A33">
        <v>0.67</v>
      </c>
      <c r="B33" t="s">
        <v>3745</v>
      </c>
      <c r="C33">
        <v>120.65</v>
      </c>
      <c r="D33" s="12">
        <v>7774</v>
      </c>
      <c r="E33" s="12">
        <v>937933.1</v>
      </c>
    </row>
    <row r="34" spans="1:5" x14ac:dyDescent="0.45">
      <c r="A34">
        <v>0.65700000000000003</v>
      </c>
      <c r="B34" t="s">
        <v>3744</v>
      </c>
      <c r="C34">
        <v>73.84</v>
      </c>
      <c r="D34" s="12">
        <v>12461</v>
      </c>
      <c r="E34" s="12">
        <v>920120.24</v>
      </c>
    </row>
    <row r="35" spans="1:5" x14ac:dyDescent="0.45">
      <c r="A35">
        <v>0.58099999999999996</v>
      </c>
      <c r="B35" t="s">
        <v>3743</v>
      </c>
      <c r="C35">
        <v>194</v>
      </c>
      <c r="D35" s="12">
        <v>4191</v>
      </c>
      <c r="E35" s="12">
        <v>813054</v>
      </c>
    </row>
    <row r="36" spans="1:5" x14ac:dyDescent="0.45">
      <c r="A36">
        <v>0.57999999999999996</v>
      </c>
      <c r="B36" t="s">
        <v>3742</v>
      </c>
      <c r="C36">
        <v>84.12</v>
      </c>
      <c r="D36" s="12">
        <v>9648</v>
      </c>
      <c r="E36" s="12">
        <v>811589.76</v>
      </c>
    </row>
    <row r="37" spans="1:5" x14ac:dyDescent="0.45">
      <c r="A37">
        <v>0.57699999999999996</v>
      </c>
      <c r="B37" t="s">
        <v>3741</v>
      </c>
      <c r="C37">
        <v>109.21</v>
      </c>
      <c r="D37" s="12">
        <v>7398</v>
      </c>
      <c r="E37" s="12">
        <v>807935.58</v>
      </c>
    </row>
    <row r="38" spans="1:5" x14ac:dyDescent="0.45">
      <c r="A38">
        <v>0.56799999999999995</v>
      </c>
      <c r="B38" t="s">
        <v>3740</v>
      </c>
      <c r="C38">
        <v>163.05000000000001</v>
      </c>
      <c r="D38" s="12">
        <v>4873</v>
      </c>
      <c r="E38" s="12">
        <v>794542.65</v>
      </c>
    </row>
    <row r="39" spans="1:5" x14ac:dyDescent="0.45">
      <c r="A39">
        <v>0.56299999999999994</v>
      </c>
      <c r="B39" t="s">
        <v>3739</v>
      </c>
      <c r="C39">
        <v>294.52999999999997</v>
      </c>
      <c r="D39" s="12">
        <v>2676</v>
      </c>
      <c r="E39" s="12">
        <v>788162.28</v>
      </c>
    </row>
    <row r="40" spans="1:5" x14ac:dyDescent="0.45">
      <c r="A40">
        <v>0.52100000000000002</v>
      </c>
      <c r="B40" t="s">
        <v>3738</v>
      </c>
      <c r="C40">
        <v>304.58999999999997</v>
      </c>
      <c r="D40" s="12">
        <v>2395</v>
      </c>
      <c r="E40" s="12">
        <v>729493.05</v>
      </c>
    </row>
    <row r="41" spans="1:5" x14ac:dyDescent="0.45">
      <c r="A41">
        <v>0.51500000000000001</v>
      </c>
      <c r="B41" t="s">
        <v>3737</v>
      </c>
      <c r="C41">
        <v>87.63</v>
      </c>
      <c r="D41" s="12">
        <v>8223</v>
      </c>
      <c r="E41" s="12">
        <v>720581.49</v>
      </c>
    </row>
    <row r="42" spans="1:5" x14ac:dyDescent="0.45">
      <c r="A42">
        <v>0.51500000000000001</v>
      </c>
      <c r="B42" t="s">
        <v>3736</v>
      </c>
      <c r="C42">
        <v>218.5</v>
      </c>
      <c r="D42" s="12">
        <v>3300</v>
      </c>
      <c r="E42" s="12">
        <v>721050</v>
      </c>
    </row>
    <row r="43" spans="1:5" x14ac:dyDescent="0.45">
      <c r="A43">
        <v>0.50800000000000001</v>
      </c>
      <c r="B43" t="s">
        <v>3735</v>
      </c>
      <c r="C43">
        <v>179.65</v>
      </c>
      <c r="D43" s="12">
        <v>3961</v>
      </c>
      <c r="E43" s="12">
        <v>711593.65</v>
      </c>
    </row>
    <row r="44" spans="1:5" x14ac:dyDescent="0.45">
      <c r="A44">
        <v>0.50600000000000001</v>
      </c>
      <c r="B44" t="s">
        <v>3734</v>
      </c>
      <c r="C44">
        <v>83.64</v>
      </c>
      <c r="D44" s="12">
        <v>8463</v>
      </c>
      <c r="E44" s="12">
        <v>707845.32</v>
      </c>
    </row>
    <row r="45" spans="1:5" x14ac:dyDescent="0.45">
      <c r="A45">
        <v>0.504</v>
      </c>
      <c r="B45" t="s">
        <v>3733</v>
      </c>
      <c r="C45">
        <v>289.62</v>
      </c>
      <c r="D45" s="12">
        <v>2438</v>
      </c>
      <c r="E45" s="12">
        <v>706093.56</v>
      </c>
    </row>
    <row r="46" spans="1:5" x14ac:dyDescent="0.45">
      <c r="A46">
        <v>0.496</v>
      </c>
      <c r="B46" t="s">
        <v>3732</v>
      </c>
      <c r="C46">
        <v>209.79</v>
      </c>
      <c r="D46" s="12">
        <v>3311</v>
      </c>
      <c r="E46" s="12">
        <v>694614.69</v>
      </c>
    </row>
    <row r="47" spans="1:5" x14ac:dyDescent="0.45">
      <c r="A47">
        <v>0.48799999999999999</v>
      </c>
      <c r="B47" t="s">
        <v>3731</v>
      </c>
      <c r="C47">
        <v>308.97000000000003</v>
      </c>
      <c r="D47" s="12">
        <v>2210</v>
      </c>
      <c r="E47" s="12">
        <v>682823.7</v>
      </c>
    </row>
    <row r="48" spans="1:5" x14ac:dyDescent="0.45">
      <c r="A48">
        <v>0.48699999999999999</v>
      </c>
      <c r="B48" t="s">
        <v>3730</v>
      </c>
      <c r="C48">
        <v>196.25</v>
      </c>
      <c r="D48" s="12">
        <v>3473</v>
      </c>
      <c r="E48" s="12">
        <v>681576.25</v>
      </c>
    </row>
    <row r="49" spans="1:5" x14ac:dyDescent="0.45">
      <c r="A49">
        <v>0.48499999999999999</v>
      </c>
      <c r="B49" t="s">
        <v>3729</v>
      </c>
      <c r="C49">
        <v>56.09</v>
      </c>
      <c r="D49" s="12">
        <v>12118</v>
      </c>
      <c r="E49" s="12">
        <v>679698.62</v>
      </c>
    </row>
    <row r="50" spans="1:5" x14ac:dyDescent="0.45">
      <c r="A50">
        <v>0.48</v>
      </c>
      <c r="B50" t="s">
        <v>3728</v>
      </c>
      <c r="C50">
        <v>103.73</v>
      </c>
      <c r="D50" s="12">
        <v>6480</v>
      </c>
      <c r="E50" s="12">
        <v>672170.4</v>
      </c>
    </row>
    <row r="51" spans="1:5" x14ac:dyDescent="0.45">
      <c r="A51">
        <v>0.47899999999999998</v>
      </c>
      <c r="B51" t="s">
        <v>3727</v>
      </c>
      <c r="C51">
        <v>174.77</v>
      </c>
      <c r="D51" s="12">
        <v>3834</v>
      </c>
      <c r="E51" s="12">
        <v>670068.18000000005</v>
      </c>
    </row>
    <row r="52" spans="1:5" x14ac:dyDescent="0.45">
      <c r="A52">
        <v>0.47299999999999998</v>
      </c>
      <c r="B52" t="s">
        <v>3726</v>
      </c>
      <c r="C52">
        <v>300.83999999999997</v>
      </c>
      <c r="D52" s="12">
        <v>2201</v>
      </c>
      <c r="E52" s="12">
        <v>662148.84</v>
      </c>
    </row>
    <row r="53" spans="1:5" x14ac:dyDescent="0.45">
      <c r="A53">
        <v>0.46700000000000003</v>
      </c>
      <c r="B53" t="s">
        <v>3725</v>
      </c>
      <c r="C53">
        <v>148.11000000000001</v>
      </c>
      <c r="D53" s="12">
        <v>4413</v>
      </c>
      <c r="E53" s="12">
        <v>653609.43000000005</v>
      </c>
    </row>
    <row r="54" spans="1:5" x14ac:dyDescent="0.45">
      <c r="A54">
        <v>0.46200000000000002</v>
      </c>
      <c r="B54" t="s">
        <v>3724</v>
      </c>
      <c r="C54">
        <v>134</v>
      </c>
      <c r="D54" s="12">
        <v>4826</v>
      </c>
      <c r="E54" s="12">
        <v>646684</v>
      </c>
    </row>
    <row r="55" spans="1:5" x14ac:dyDescent="0.45">
      <c r="A55">
        <v>0.44400000000000001</v>
      </c>
      <c r="B55" t="s">
        <v>3723</v>
      </c>
      <c r="C55">
        <v>91.27</v>
      </c>
      <c r="D55" s="12">
        <v>6808</v>
      </c>
      <c r="E55" s="12">
        <v>621366.16</v>
      </c>
    </row>
    <row r="56" spans="1:5" x14ac:dyDescent="0.45">
      <c r="A56">
        <v>0.441</v>
      </c>
      <c r="B56" t="s">
        <v>3722</v>
      </c>
      <c r="C56">
        <v>229.87</v>
      </c>
      <c r="D56" s="12">
        <v>2685</v>
      </c>
      <c r="E56" s="12">
        <v>617200.94999999995</v>
      </c>
    </row>
    <row r="57" spans="1:5" x14ac:dyDescent="0.45">
      <c r="A57">
        <v>0.438</v>
      </c>
      <c r="B57" t="s">
        <v>3721</v>
      </c>
      <c r="C57">
        <v>208.64</v>
      </c>
      <c r="D57" s="12">
        <v>2937</v>
      </c>
      <c r="E57" s="12">
        <v>612775.68000000005</v>
      </c>
    </row>
    <row r="58" spans="1:5" x14ac:dyDescent="0.45">
      <c r="A58">
        <v>0.436</v>
      </c>
      <c r="B58" t="s">
        <v>3720</v>
      </c>
      <c r="C58">
        <v>90.48</v>
      </c>
      <c r="D58" s="12">
        <v>6756</v>
      </c>
      <c r="E58" s="12">
        <v>611282.88</v>
      </c>
    </row>
    <row r="59" spans="1:5" x14ac:dyDescent="0.45">
      <c r="A59">
        <v>0.42699999999999999</v>
      </c>
      <c r="B59" t="s">
        <v>3719</v>
      </c>
      <c r="C59">
        <v>117.57</v>
      </c>
      <c r="D59" s="12">
        <v>5084</v>
      </c>
      <c r="E59" s="12">
        <v>597725.88</v>
      </c>
    </row>
    <row r="60" spans="1:5" x14ac:dyDescent="0.45">
      <c r="A60">
        <v>0.39300000000000002</v>
      </c>
      <c r="B60" t="s">
        <v>3718</v>
      </c>
      <c r="C60">
        <v>11.29</v>
      </c>
      <c r="D60" s="12">
        <v>48788</v>
      </c>
      <c r="E60" s="12">
        <v>550816.52</v>
      </c>
    </row>
    <row r="61" spans="1:5" x14ac:dyDescent="0.45">
      <c r="A61">
        <v>0.39200000000000002</v>
      </c>
      <c r="B61" t="s">
        <v>3717</v>
      </c>
      <c r="C61">
        <v>84.38</v>
      </c>
      <c r="D61" s="12">
        <v>6511</v>
      </c>
      <c r="E61" s="12">
        <v>549398.18000000005</v>
      </c>
    </row>
    <row r="62" spans="1:5" x14ac:dyDescent="0.45">
      <c r="A62">
        <v>0.39200000000000002</v>
      </c>
      <c r="B62" t="s">
        <v>3716</v>
      </c>
      <c r="C62">
        <v>170.93</v>
      </c>
      <c r="D62" s="12">
        <v>3213</v>
      </c>
      <c r="E62" s="12">
        <v>549198.09</v>
      </c>
    </row>
    <row r="63" spans="1:5" x14ac:dyDescent="0.45">
      <c r="A63">
        <v>0.38200000000000001</v>
      </c>
      <c r="B63" t="s">
        <v>3715</v>
      </c>
      <c r="C63">
        <v>58.51</v>
      </c>
      <c r="D63" s="12">
        <v>9146</v>
      </c>
      <c r="E63" s="12">
        <v>535132.46</v>
      </c>
    </row>
    <row r="64" spans="1:5" x14ac:dyDescent="0.45">
      <c r="A64">
        <v>0.38100000000000001</v>
      </c>
      <c r="B64" t="s">
        <v>3714</v>
      </c>
      <c r="C64">
        <v>390.16</v>
      </c>
      <c r="D64" s="12">
        <v>1367</v>
      </c>
      <c r="E64" s="12">
        <v>533348.72</v>
      </c>
    </row>
    <row r="65" spans="1:5" x14ac:dyDescent="0.45">
      <c r="A65">
        <v>0.378</v>
      </c>
      <c r="B65" t="s">
        <v>3713</v>
      </c>
      <c r="C65">
        <v>72.94</v>
      </c>
      <c r="D65" s="12">
        <v>7258</v>
      </c>
      <c r="E65" s="12">
        <v>529398.52</v>
      </c>
    </row>
    <row r="66" spans="1:5" x14ac:dyDescent="0.45">
      <c r="A66">
        <v>0.372</v>
      </c>
      <c r="B66" t="s">
        <v>3712</v>
      </c>
      <c r="C66">
        <v>211.8</v>
      </c>
      <c r="D66" s="12">
        <v>2459</v>
      </c>
      <c r="E66" s="12">
        <v>520816.2</v>
      </c>
    </row>
    <row r="67" spans="1:5" x14ac:dyDescent="0.45">
      <c r="A67">
        <v>0.36699999999999999</v>
      </c>
      <c r="B67" t="s">
        <v>3711</v>
      </c>
      <c r="C67">
        <v>111.39</v>
      </c>
      <c r="D67" s="12">
        <v>4614</v>
      </c>
      <c r="E67" s="12">
        <v>513953.46</v>
      </c>
    </row>
    <row r="68" spans="1:5" x14ac:dyDescent="0.45">
      <c r="A68">
        <v>0.34200000000000003</v>
      </c>
      <c r="B68" t="s">
        <v>3710</v>
      </c>
      <c r="C68">
        <v>114.54</v>
      </c>
      <c r="D68" s="12">
        <v>4181</v>
      </c>
      <c r="E68" s="12">
        <v>478891.74</v>
      </c>
    </row>
    <row r="69" spans="1:5" x14ac:dyDescent="0.45">
      <c r="A69">
        <v>0.34100000000000003</v>
      </c>
      <c r="B69" t="s">
        <v>3709</v>
      </c>
      <c r="C69">
        <v>123.12</v>
      </c>
      <c r="D69" s="12">
        <v>3884</v>
      </c>
      <c r="E69" s="12">
        <v>478198.08</v>
      </c>
    </row>
    <row r="70" spans="1:5" x14ac:dyDescent="0.45">
      <c r="A70">
        <v>0.34</v>
      </c>
      <c r="B70" t="s">
        <v>3708</v>
      </c>
      <c r="C70">
        <v>136.15</v>
      </c>
      <c r="D70" s="12">
        <v>3497</v>
      </c>
      <c r="E70" s="12">
        <v>476116.55</v>
      </c>
    </row>
    <row r="71" spans="1:5" x14ac:dyDescent="0.45">
      <c r="A71">
        <v>0.33600000000000002</v>
      </c>
      <c r="B71" t="s">
        <v>3707</v>
      </c>
      <c r="C71">
        <v>46.63</v>
      </c>
      <c r="D71" s="12">
        <v>10100</v>
      </c>
      <c r="E71" s="12">
        <v>470963</v>
      </c>
    </row>
    <row r="72" spans="1:5" x14ac:dyDescent="0.45">
      <c r="A72">
        <v>0.32800000000000001</v>
      </c>
      <c r="B72" t="s">
        <v>3706</v>
      </c>
      <c r="C72">
        <v>120.93</v>
      </c>
      <c r="D72" s="12">
        <v>3802</v>
      </c>
      <c r="E72" s="12">
        <v>459775.86</v>
      </c>
    </row>
    <row r="73" spans="1:5" x14ac:dyDescent="0.45">
      <c r="A73">
        <v>0.32800000000000001</v>
      </c>
      <c r="B73" t="s">
        <v>3705</v>
      </c>
      <c r="C73">
        <v>58.57</v>
      </c>
      <c r="D73" s="12">
        <v>7856</v>
      </c>
      <c r="E73" s="12">
        <v>460125.92</v>
      </c>
    </row>
    <row r="74" spans="1:5" x14ac:dyDescent="0.45">
      <c r="A74">
        <v>0.32500000000000001</v>
      </c>
      <c r="B74" t="s">
        <v>3704</v>
      </c>
      <c r="C74">
        <v>135.5</v>
      </c>
      <c r="D74" s="12">
        <v>3360</v>
      </c>
      <c r="E74" s="12">
        <v>455280</v>
      </c>
    </row>
    <row r="75" spans="1:5" x14ac:dyDescent="0.45">
      <c r="A75">
        <v>0.32300000000000001</v>
      </c>
      <c r="B75" t="s">
        <v>3703</v>
      </c>
      <c r="C75">
        <v>63.81</v>
      </c>
      <c r="D75" s="12">
        <v>7083</v>
      </c>
      <c r="E75" s="12">
        <v>451966.23</v>
      </c>
    </row>
    <row r="76" spans="1:5" x14ac:dyDescent="0.45">
      <c r="A76">
        <v>0.311</v>
      </c>
      <c r="B76" t="s">
        <v>3702</v>
      </c>
      <c r="C76">
        <v>143.44</v>
      </c>
      <c r="D76" s="12">
        <v>3035</v>
      </c>
      <c r="E76" s="12">
        <v>435340.4</v>
      </c>
    </row>
    <row r="77" spans="1:5" x14ac:dyDescent="0.45">
      <c r="A77">
        <v>0.309</v>
      </c>
      <c r="B77" t="s">
        <v>3701</v>
      </c>
      <c r="C77" s="12">
        <v>1865.55</v>
      </c>
      <c r="D77">
        <v>232</v>
      </c>
      <c r="E77" s="12">
        <v>432807.6</v>
      </c>
    </row>
    <row r="78" spans="1:5" x14ac:dyDescent="0.45">
      <c r="A78">
        <v>0.307</v>
      </c>
      <c r="B78" t="s">
        <v>3700</v>
      </c>
      <c r="C78">
        <v>110.02</v>
      </c>
      <c r="D78" s="12">
        <v>3905</v>
      </c>
      <c r="E78" s="12">
        <v>429628.1</v>
      </c>
    </row>
    <row r="79" spans="1:5" x14ac:dyDescent="0.45">
      <c r="A79">
        <v>0.30299999999999999</v>
      </c>
      <c r="B79" t="s">
        <v>3699</v>
      </c>
      <c r="C79">
        <v>479.97</v>
      </c>
      <c r="D79">
        <v>884</v>
      </c>
      <c r="E79" s="12">
        <v>424293.48</v>
      </c>
    </row>
    <row r="80" spans="1:5" x14ac:dyDescent="0.45">
      <c r="A80">
        <v>0.29499999999999998</v>
      </c>
      <c r="B80" t="s">
        <v>3698</v>
      </c>
      <c r="C80">
        <v>52.9</v>
      </c>
      <c r="D80" s="12">
        <v>7802</v>
      </c>
      <c r="E80" s="12">
        <v>412725.8</v>
      </c>
    </row>
    <row r="81" spans="1:5" x14ac:dyDescent="0.45">
      <c r="A81">
        <v>0.29299999999999998</v>
      </c>
      <c r="B81" t="s">
        <v>3697</v>
      </c>
      <c r="C81">
        <v>206.05</v>
      </c>
      <c r="D81" s="12">
        <v>1991</v>
      </c>
      <c r="E81" s="12">
        <v>410245.55</v>
      </c>
    </row>
    <row r="82" spans="1:5" x14ac:dyDescent="0.45">
      <c r="A82">
        <v>0.29099999999999998</v>
      </c>
      <c r="B82" t="s">
        <v>3696</v>
      </c>
      <c r="C82">
        <v>170.14</v>
      </c>
      <c r="D82" s="12">
        <v>2399</v>
      </c>
      <c r="E82" s="12">
        <v>408165.86</v>
      </c>
    </row>
    <row r="83" spans="1:5" x14ac:dyDescent="0.45">
      <c r="A83">
        <v>0.28699999999999998</v>
      </c>
      <c r="B83" t="s">
        <v>3695</v>
      </c>
      <c r="C83">
        <v>189.7</v>
      </c>
      <c r="D83" s="12">
        <v>2118</v>
      </c>
      <c r="E83" s="12">
        <v>401784.6</v>
      </c>
    </row>
    <row r="84" spans="1:5" x14ac:dyDescent="0.45">
      <c r="A84">
        <v>0.28199999999999997</v>
      </c>
      <c r="B84" t="s">
        <v>3694</v>
      </c>
      <c r="C84">
        <v>59.18</v>
      </c>
      <c r="D84" s="12">
        <v>6673</v>
      </c>
      <c r="E84" s="12">
        <v>394908.14</v>
      </c>
    </row>
    <row r="85" spans="1:5" x14ac:dyDescent="0.45">
      <c r="A85">
        <v>0.27700000000000002</v>
      </c>
      <c r="B85" t="s">
        <v>3693</v>
      </c>
      <c r="C85">
        <v>282.01</v>
      </c>
      <c r="D85" s="12">
        <v>1376</v>
      </c>
      <c r="E85" s="12">
        <v>388045.76</v>
      </c>
    </row>
    <row r="86" spans="1:5" x14ac:dyDescent="0.45">
      <c r="A86">
        <v>0.27700000000000002</v>
      </c>
      <c r="B86" t="s">
        <v>3692</v>
      </c>
      <c r="C86">
        <v>219.43</v>
      </c>
      <c r="D86" s="12">
        <v>1770</v>
      </c>
      <c r="E86" s="12">
        <v>388391.1</v>
      </c>
    </row>
    <row r="87" spans="1:5" x14ac:dyDescent="0.45">
      <c r="A87">
        <v>0.27300000000000002</v>
      </c>
      <c r="B87" t="s">
        <v>3691</v>
      </c>
      <c r="C87">
        <v>264.77999999999997</v>
      </c>
      <c r="D87" s="12">
        <v>1446</v>
      </c>
      <c r="E87" s="12">
        <v>382871.88</v>
      </c>
    </row>
    <row r="88" spans="1:5" x14ac:dyDescent="0.45">
      <c r="A88">
        <v>0.27200000000000002</v>
      </c>
      <c r="B88" t="s">
        <v>3690</v>
      </c>
      <c r="C88">
        <v>151.35</v>
      </c>
      <c r="D88" s="12">
        <v>2522</v>
      </c>
      <c r="E88" s="12">
        <v>381704.7</v>
      </c>
    </row>
    <row r="89" spans="1:5" x14ac:dyDescent="0.45">
      <c r="A89">
        <v>0.26600000000000001</v>
      </c>
      <c r="B89" t="s">
        <v>3689</v>
      </c>
      <c r="C89">
        <v>248.8</v>
      </c>
      <c r="D89" s="12">
        <v>1499</v>
      </c>
      <c r="E89" s="12">
        <v>372951.2</v>
      </c>
    </row>
    <row r="90" spans="1:5" x14ac:dyDescent="0.45">
      <c r="A90">
        <v>0.25900000000000001</v>
      </c>
      <c r="B90" t="s">
        <v>3688</v>
      </c>
      <c r="C90">
        <v>81.56</v>
      </c>
      <c r="D90" s="12">
        <v>4446</v>
      </c>
      <c r="E90" s="12">
        <v>362615.76</v>
      </c>
    </row>
    <row r="91" spans="1:5" x14ac:dyDescent="0.45">
      <c r="A91">
        <v>0.25800000000000001</v>
      </c>
      <c r="B91" t="s">
        <v>3687</v>
      </c>
      <c r="C91">
        <v>61.77</v>
      </c>
      <c r="D91" s="12">
        <v>5856</v>
      </c>
      <c r="E91" s="12">
        <v>361725.12</v>
      </c>
    </row>
    <row r="92" spans="1:5" x14ac:dyDescent="0.45">
      <c r="A92">
        <v>0.255</v>
      </c>
      <c r="B92" t="s">
        <v>3686</v>
      </c>
      <c r="C92">
        <v>114.1</v>
      </c>
      <c r="D92" s="12">
        <v>3129</v>
      </c>
      <c r="E92" s="12">
        <v>357018.9</v>
      </c>
    </row>
    <row r="93" spans="1:5" x14ac:dyDescent="0.45">
      <c r="A93">
        <v>0.255</v>
      </c>
      <c r="B93" t="s">
        <v>3685</v>
      </c>
      <c r="C93">
        <v>149.02000000000001</v>
      </c>
      <c r="D93" s="12">
        <v>2397</v>
      </c>
      <c r="E93" s="12">
        <v>357200.94</v>
      </c>
    </row>
    <row r="94" spans="1:5" x14ac:dyDescent="0.45">
      <c r="A94">
        <v>0.254</v>
      </c>
      <c r="B94" t="s">
        <v>3684</v>
      </c>
      <c r="C94">
        <v>88.25</v>
      </c>
      <c r="D94" s="12">
        <v>4034</v>
      </c>
      <c r="E94" s="12">
        <v>356000.5</v>
      </c>
    </row>
    <row r="95" spans="1:5" x14ac:dyDescent="0.45">
      <c r="A95">
        <v>0.254</v>
      </c>
      <c r="B95" t="s">
        <v>3683</v>
      </c>
      <c r="C95">
        <v>554.44000000000005</v>
      </c>
      <c r="D95">
        <v>641</v>
      </c>
      <c r="E95" s="12">
        <v>355396.04</v>
      </c>
    </row>
    <row r="96" spans="1:5" x14ac:dyDescent="0.45">
      <c r="A96">
        <v>0.253</v>
      </c>
      <c r="B96" t="s">
        <v>3682</v>
      </c>
      <c r="C96">
        <v>260</v>
      </c>
      <c r="D96" s="12">
        <v>1362</v>
      </c>
      <c r="E96" s="12">
        <v>354120</v>
      </c>
    </row>
    <row r="97" spans="1:5" x14ac:dyDescent="0.45">
      <c r="A97">
        <v>0.249</v>
      </c>
      <c r="B97" t="s">
        <v>3681</v>
      </c>
      <c r="C97">
        <v>203.16</v>
      </c>
      <c r="D97" s="12">
        <v>1721</v>
      </c>
      <c r="E97" s="12">
        <v>349638.36</v>
      </c>
    </row>
    <row r="98" spans="1:5" x14ac:dyDescent="0.45">
      <c r="A98">
        <v>0.24399999999999999</v>
      </c>
      <c r="B98" t="s">
        <v>3680</v>
      </c>
      <c r="C98">
        <v>57.25</v>
      </c>
      <c r="D98" s="12">
        <v>5979</v>
      </c>
      <c r="E98" s="12">
        <v>342297.75</v>
      </c>
    </row>
    <row r="99" spans="1:5" x14ac:dyDescent="0.45">
      <c r="A99">
        <v>0.23699999999999999</v>
      </c>
      <c r="B99" t="s">
        <v>3679</v>
      </c>
      <c r="C99">
        <v>216.7</v>
      </c>
      <c r="D99" s="12">
        <v>1536</v>
      </c>
      <c r="E99" s="12">
        <v>332851.20000000001</v>
      </c>
    </row>
    <row r="100" spans="1:5" x14ac:dyDescent="0.45">
      <c r="A100">
        <v>0.23400000000000001</v>
      </c>
      <c r="B100" t="s">
        <v>3678</v>
      </c>
      <c r="C100">
        <v>48.61</v>
      </c>
      <c r="D100" s="12">
        <v>6735</v>
      </c>
      <c r="E100" s="12">
        <v>327388.34999999998</v>
      </c>
    </row>
    <row r="101" spans="1:5" x14ac:dyDescent="0.45">
      <c r="A101">
        <v>0.22800000000000001</v>
      </c>
      <c r="B101" t="s">
        <v>3677</v>
      </c>
      <c r="C101">
        <v>484.59</v>
      </c>
      <c r="D101">
        <v>660</v>
      </c>
      <c r="E101" s="12">
        <v>319829.40000000002</v>
      </c>
    </row>
    <row r="102" spans="1:5" x14ac:dyDescent="0.45">
      <c r="A102">
        <v>0.22500000000000001</v>
      </c>
      <c r="B102" t="s">
        <v>3676</v>
      </c>
      <c r="C102">
        <v>182.47</v>
      </c>
      <c r="D102" s="12">
        <v>1729</v>
      </c>
      <c r="E102" s="12">
        <v>315490.63</v>
      </c>
    </row>
    <row r="103" spans="1:5" x14ac:dyDescent="0.45">
      <c r="A103">
        <v>0.224</v>
      </c>
      <c r="B103" t="s">
        <v>3675</v>
      </c>
      <c r="C103">
        <v>66.64</v>
      </c>
      <c r="D103" s="12">
        <v>4720</v>
      </c>
      <c r="E103" s="12">
        <v>314540.79999999999</v>
      </c>
    </row>
    <row r="104" spans="1:5" x14ac:dyDescent="0.45">
      <c r="A104">
        <v>0.224</v>
      </c>
      <c r="B104" t="s">
        <v>3674</v>
      </c>
      <c r="C104">
        <v>89.12</v>
      </c>
      <c r="D104" s="12">
        <v>3531</v>
      </c>
      <c r="E104" s="12">
        <v>314682.71999999997</v>
      </c>
    </row>
    <row r="105" spans="1:5" x14ac:dyDescent="0.45">
      <c r="A105">
        <v>0.223</v>
      </c>
      <c r="B105" t="s">
        <v>3673</v>
      </c>
      <c r="C105">
        <v>133.66999999999999</v>
      </c>
      <c r="D105" s="12">
        <v>2337</v>
      </c>
      <c r="E105" s="12">
        <v>312386.78999999998</v>
      </c>
    </row>
    <row r="106" spans="1:5" x14ac:dyDescent="0.45">
      <c r="A106">
        <v>0.223</v>
      </c>
      <c r="B106" t="s">
        <v>3672</v>
      </c>
      <c r="C106">
        <v>111.11</v>
      </c>
      <c r="D106" s="12">
        <v>2817</v>
      </c>
      <c r="E106" s="12">
        <v>312996.87</v>
      </c>
    </row>
    <row r="107" spans="1:5" x14ac:dyDescent="0.45">
      <c r="A107">
        <v>0.222</v>
      </c>
      <c r="B107" t="s">
        <v>3671</v>
      </c>
      <c r="C107">
        <v>41.57</v>
      </c>
      <c r="D107" s="12">
        <v>7485</v>
      </c>
      <c r="E107" s="12">
        <v>311151.45</v>
      </c>
    </row>
    <row r="108" spans="1:5" x14ac:dyDescent="0.45">
      <c r="A108">
        <v>0.22</v>
      </c>
      <c r="B108" t="s">
        <v>3670</v>
      </c>
      <c r="C108">
        <v>71.84</v>
      </c>
      <c r="D108" s="12">
        <v>4303</v>
      </c>
      <c r="E108" s="12">
        <v>309127.52</v>
      </c>
    </row>
    <row r="109" spans="1:5" x14ac:dyDescent="0.45">
      <c r="A109">
        <v>0.217</v>
      </c>
      <c r="B109" t="s">
        <v>3669</v>
      </c>
      <c r="C109">
        <v>355.69</v>
      </c>
      <c r="D109">
        <v>856</v>
      </c>
      <c r="E109" s="12">
        <v>304470.64</v>
      </c>
    </row>
    <row r="110" spans="1:5" x14ac:dyDescent="0.45">
      <c r="A110">
        <v>0.216</v>
      </c>
      <c r="B110" t="s">
        <v>3668</v>
      </c>
      <c r="C110">
        <v>174.38</v>
      </c>
      <c r="D110" s="12">
        <v>1738</v>
      </c>
      <c r="E110" s="12">
        <v>303072.44</v>
      </c>
    </row>
    <row r="111" spans="1:5" x14ac:dyDescent="0.45">
      <c r="A111">
        <v>0.21299999999999999</v>
      </c>
      <c r="B111" t="s">
        <v>3667</v>
      </c>
      <c r="C111">
        <v>105.34</v>
      </c>
      <c r="D111" s="12">
        <v>2835</v>
      </c>
      <c r="E111" s="12">
        <v>298638.90000000002</v>
      </c>
    </row>
    <row r="112" spans="1:5" x14ac:dyDescent="0.45">
      <c r="A112">
        <v>0.21299999999999999</v>
      </c>
      <c r="B112" t="s">
        <v>3666</v>
      </c>
      <c r="C112">
        <v>116.25</v>
      </c>
      <c r="D112" s="12">
        <v>2567</v>
      </c>
      <c r="E112" s="12">
        <v>298413.75</v>
      </c>
    </row>
    <row r="113" spans="1:5" x14ac:dyDescent="0.45">
      <c r="A113">
        <v>0.21199999999999999</v>
      </c>
      <c r="B113" t="s">
        <v>3665</v>
      </c>
      <c r="C113">
        <v>56.96</v>
      </c>
      <c r="D113" s="12">
        <v>5208</v>
      </c>
      <c r="E113" s="12">
        <v>296647.67999999999</v>
      </c>
    </row>
    <row r="114" spans="1:5" x14ac:dyDescent="0.45">
      <c r="A114">
        <v>0.21199999999999999</v>
      </c>
      <c r="B114" t="s">
        <v>3664</v>
      </c>
      <c r="C114">
        <v>205</v>
      </c>
      <c r="D114" s="12">
        <v>1451</v>
      </c>
      <c r="E114" s="12">
        <v>297455</v>
      </c>
    </row>
    <row r="115" spans="1:5" x14ac:dyDescent="0.45">
      <c r="A115">
        <v>0.20799999999999999</v>
      </c>
      <c r="B115" t="s">
        <v>3663</v>
      </c>
      <c r="C115">
        <v>70</v>
      </c>
      <c r="D115" s="12">
        <v>4169</v>
      </c>
      <c r="E115" s="12">
        <v>291830</v>
      </c>
    </row>
    <row r="116" spans="1:5" x14ac:dyDescent="0.45">
      <c r="A116">
        <v>0.20799999999999999</v>
      </c>
      <c r="B116" t="s">
        <v>3662</v>
      </c>
      <c r="C116">
        <v>46.8</v>
      </c>
      <c r="D116" s="12">
        <v>6224</v>
      </c>
      <c r="E116" s="12">
        <v>291283.20000000001</v>
      </c>
    </row>
    <row r="117" spans="1:5" x14ac:dyDescent="0.45">
      <c r="A117">
        <v>0.20699999999999999</v>
      </c>
      <c r="B117" t="s">
        <v>3661</v>
      </c>
      <c r="C117">
        <v>238.18</v>
      </c>
      <c r="D117" s="12">
        <v>1217</v>
      </c>
      <c r="E117" s="12">
        <v>289865.06</v>
      </c>
    </row>
    <row r="118" spans="1:5" x14ac:dyDescent="0.45">
      <c r="A118">
        <v>0.20300000000000001</v>
      </c>
      <c r="B118" t="s">
        <v>3660</v>
      </c>
      <c r="C118">
        <v>177.5</v>
      </c>
      <c r="D118" s="12">
        <v>1605</v>
      </c>
      <c r="E118" s="12">
        <v>284887.5</v>
      </c>
    </row>
    <row r="119" spans="1:5" x14ac:dyDescent="0.45">
      <c r="A119">
        <v>0.20300000000000001</v>
      </c>
      <c r="B119" t="s">
        <v>3659</v>
      </c>
      <c r="C119">
        <v>173.66</v>
      </c>
      <c r="D119" s="12">
        <v>1636</v>
      </c>
      <c r="E119" s="12">
        <v>284107.76</v>
      </c>
    </row>
    <row r="120" spans="1:5" x14ac:dyDescent="0.45">
      <c r="A120">
        <v>0.20300000000000001</v>
      </c>
      <c r="B120" t="s">
        <v>3658</v>
      </c>
      <c r="C120">
        <v>43.38</v>
      </c>
      <c r="D120" s="12">
        <v>6550</v>
      </c>
      <c r="E120" s="12">
        <v>284139</v>
      </c>
    </row>
    <row r="121" spans="1:5" x14ac:dyDescent="0.45">
      <c r="A121">
        <v>0.20200000000000001</v>
      </c>
      <c r="B121" t="s">
        <v>3657</v>
      </c>
      <c r="C121">
        <v>118.54</v>
      </c>
      <c r="D121" s="12">
        <v>2387</v>
      </c>
      <c r="E121" s="12">
        <v>282954.98</v>
      </c>
    </row>
    <row r="122" spans="1:5" x14ac:dyDescent="0.45">
      <c r="A122">
        <v>0.20100000000000001</v>
      </c>
      <c r="B122" t="s">
        <v>3656</v>
      </c>
      <c r="C122">
        <v>190.96</v>
      </c>
      <c r="D122" s="12">
        <v>1479</v>
      </c>
      <c r="E122" s="12">
        <v>282429.84000000003</v>
      </c>
    </row>
    <row r="123" spans="1:5" x14ac:dyDescent="0.45">
      <c r="A123">
        <v>0.19900000000000001</v>
      </c>
      <c r="B123" t="s">
        <v>3655</v>
      </c>
      <c r="C123">
        <v>93.17</v>
      </c>
      <c r="D123" s="12">
        <v>3000</v>
      </c>
      <c r="E123" s="12">
        <v>279510</v>
      </c>
    </row>
    <row r="124" spans="1:5" x14ac:dyDescent="0.45">
      <c r="A124">
        <v>0.19800000000000001</v>
      </c>
      <c r="B124" t="s">
        <v>3654</v>
      </c>
      <c r="C124">
        <v>240.56</v>
      </c>
      <c r="D124" s="12">
        <v>1157</v>
      </c>
      <c r="E124" s="12">
        <v>278327.92</v>
      </c>
    </row>
    <row r="125" spans="1:5" x14ac:dyDescent="0.45">
      <c r="A125">
        <v>0.193</v>
      </c>
      <c r="B125" t="s">
        <v>3653</v>
      </c>
      <c r="C125">
        <v>34.71</v>
      </c>
      <c r="D125" s="12">
        <v>7800</v>
      </c>
      <c r="E125" s="12">
        <v>270738</v>
      </c>
    </row>
    <row r="126" spans="1:5" x14ac:dyDescent="0.45">
      <c r="A126">
        <v>0.193</v>
      </c>
      <c r="B126" t="s">
        <v>3652</v>
      </c>
      <c r="C126">
        <v>593.45000000000005</v>
      </c>
      <c r="D126">
        <v>455</v>
      </c>
      <c r="E126" s="12">
        <v>270019.75</v>
      </c>
    </row>
    <row r="127" spans="1:5" x14ac:dyDescent="0.45">
      <c r="A127">
        <v>0.192</v>
      </c>
      <c r="B127" t="s">
        <v>3651</v>
      </c>
      <c r="C127">
        <v>275.14999999999998</v>
      </c>
      <c r="D127">
        <v>981</v>
      </c>
      <c r="E127" s="12">
        <v>269922.15000000002</v>
      </c>
    </row>
    <row r="128" spans="1:5" x14ac:dyDescent="0.45">
      <c r="A128">
        <v>0.19</v>
      </c>
      <c r="B128" t="s">
        <v>3650</v>
      </c>
      <c r="C128">
        <v>153.57</v>
      </c>
      <c r="D128" s="12">
        <v>1738</v>
      </c>
      <c r="E128" s="12">
        <v>266904.65999999997</v>
      </c>
    </row>
    <row r="129" spans="1:5" x14ac:dyDescent="0.45">
      <c r="A129">
        <v>0.187</v>
      </c>
      <c r="B129" t="s">
        <v>3649</v>
      </c>
      <c r="C129">
        <v>61.48</v>
      </c>
      <c r="D129" s="12">
        <v>4268</v>
      </c>
      <c r="E129" s="12">
        <v>262407.31</v>
      </c>
    </row>
    <row r="130" spans="1:5" x14ac:dyDescent="0.45">
      <c r="A130">
        <v>0.183</v>
      </c>
      <c r="B130" t="s">
        <v>3648</v>
      </c>
      <c r="C130">
        <v>191.76</v>
      </c>
      <c r="D130" s="12">
        <v>1340</v>
      </c>
      <c r="E130" s="12">
        <v>256958.4</v>
      </c>
    </row>
    <row r="131" spans="1:5" x14ac:dyDescent="0.45">
      <c r="A131">
        <v>0.183</v>
      </c>
      <c r="B131" t="s">
        <v>3647</v>
      </c>
      <c r="C131">
        <v>132.38999999999999</v>
      </c>
      <c r="D131" s="12">
        <v>1940</v>
      </c>
      <c r="E131" s="12">
        <v>256836.6</v>
      </c>
    </row>
    <row r="132" spans="1:5" x14ac:dyDescent="0.45">
      <c r="A132">
        <v>0.182</v>
      </c>
      <c r="B132" t="s">
        <v>3646</v>
      </c>
      <c r="C132">
        <v>96.64</v>
      </c>
      <c r="D132" s="12">
        <v>2647</v>
      </c>
      <c r="E132" s="12">
        <v>255806.07999999999</v>
      </c>
    </row>
    <row r="133" spans="1:5" x14ac:dyDescent="0.45">
      <c r="A133">
        <v>0.18099999999999999</v>
      </c>
      <c r="B133" t="s">
        <v>3645</v>
      </c>
      <c r="C133">
        <v>72.73</v>
      </c>
      <c r="D133" s="12">
        <v>3494</v>
      </c>
      <c r="E133" s="12">
        <v>254118.62</v>
      </c>
    </row>
    <row r="134" spans="1:5" x14ac:dyDescent="0.45">
      <c r="A134">
        <v>0.18</v>
      </c>
      <c r="B134" t="s">
        <v>3644</v>
      </c>
      <c r="C134">
        <v>54.19</v>
      </c>
      <c r="D134" s="12">
        <v>4653</v>
      </c>
      <c r="E134" s="12">
        <v>252146.07</v>
      </c>
    </row>
    <row r="135" spans="1:5" x14ac:dyDescent="0.45">
      <c r="A135">
        <v>0.17899999999999999</v>
      </c>
      <c r="B135" t="s">
        <v>3643</v>
      </c>
      <c r="C135">
        <v>36.799999999999997</v>
      </c>
      <c r="D135" s="12">
        <v>6819</v>
      </c>
      <c r="E135" s="12">
        <v>250939.2</v>
      </c>
    </row>
    <row r="136" spans="1:5" x14ac:dyDescent="0.45">
      <c r="A136">
        <v>0.17799999999999999</v>
      </c>
      <c r="B136" t="s">
        <v>3642</v>
      </c>
      <c r="C136">
        <v>198.35</v>
      </c>
      <c r="D136" s="12">
        <v>1256</v>
      </c>
      <c r="E136" s="12">
        <v>249127.6</v>
      </c>
    </row>
    <row r="137" spans="1:5" x14ac:dyDescent="0.45">
      <c r="A137">
        <v>0.17499999999999999</v>
      </c>
      <c r="B137" t="s">
        <v>3641</v>
      </c>
      <c r="C137">
        <v>89.6</v>
      </c>
      <c r="D137" s="12">
        <v>2747</v>
      </c>
      <c r="E137" s="12">
        <v>246131.20000000001</v>
      </c>
    </row>
    <row r="138" spans="1:5" x14ac:dyDescent="0.45">
      <c r="A138">
        <v>0.17499999999999999</v>
      </c>
      <c r="B138" t="s">
        <v>3640</v>
      </c>
      <c r="C138">
        <v>544.71</v>
      </c>
      <c r="D138">
        <v>451</v>
      </c>
      <c r="E138" s="12">
        <v>245664.21</v>
      </c>
    </row>
    <row r="139" spans="1:5" x14ac:dyDescent="0.45">
      <c r="A139">
        <v>0.17499999999999999</v>
      </c>
      <c r="B139" t="s">
        <v>3639</v>
      </c>
      <c r="C139">
        <v>199.76</v>
      </c>
      <c r="D139" s="12">
        <v>1232</v>
      </c>
      <c r="E139" s="12">
        <v>246104.32000000001</v>
      </c>
    </row>
    <row r="140" spans="1:5" x14ac:dyDescent="0.45">
      <c r="A140">
        <v>0.17299999999999999</v>
      </c>
      <c r="B140" t="s">
        <v>3638</v>
      </c>
      <c r="C140">
        <v>44.63</v>
      </c>
      <c r="D140" s="12">
        <v>5442</v>
      </c>
      <c r="E140" s="12">
        <v>242876.46</v>
      </c>
    </row>
    <row r="141" spans="1:5" x14ac:dyDescent="0.45">
      <c r="A141">
        <v>0.17</v>
      </c>
      <c r="B141" t="s">
        <v>3637</v>
      </c>
      <c r="C141">
        <v>64.45</v>
      </c>
      <c r="D141" s="12">
        <v>3696</v>
      </c>
      <c r="E141" s="12">
        <v>238207.2</v>
      </c>
    </row>
    <row r="142" spans="1:5" x14ac:dyDescent="0.45">
      <c r="A142">
        <v>0.16900000000000001</v>
      </c>
      <c r="B142" t="s">
        <v>3636</v>
      </c>
      <c r="C142">
        <v>54.6</v>
      </c>
      <c r="D142" s="12">
        <v>4344</v>
      </c>
      <c r="E142" s="12">
        <v>237182.4</v>
      </c>
    </row>
    <row r="143" spans="1:5" x14ac:dyDescent="0.45">
      <c r="A143">
        <v>0.16900000000000001</v>
      </c>
      <c r="B143" t="s">
        <v>3635</v>
      </c>
      <c r="C143">
        <v>72.95</v>
      </c>
      <c r="D143" s="12">
        <v>3247</v>
      </c>
      <c r="E143" s="12">
        <v>236868.65</v>
      </c>
    </row>
    <row r="144" spans="1:5" x14ac:dyDescent="0.45">
      <c r="A144">
        <v>0.16700000000000001</v>
      </c>
      <c r="B144" t="s">
        <v>3634</v>
      </c>
      <c r="C144">
        <v>48.42</v>
      </c>
      <c r="D144" s="12">
        <v>4832</v>
      </c>
      <c r="E144" s="12">
        <v>233965.44</v>
      </c>
    </row>
    <row r="145" spans="1:5" x14ac:dyDescent="0.45">
      <c r="A145">
        <v>0.16700000000000001</v>
      </c>
      <c r="B145" t="s">
        <v>3633</v>
      </c>
      <c r="C145">
        <v>185.19</v>
      </c>
      <c r="D145" s="12">
        <v>1267</v>
      </c>
      <c r="E145" s="12">
        <v>234635.73</v>
      </c>
    </row>
    <row r="146" spans="1:5" x14ac:dyDescent="0.45">
      <c r="A146">
        <v>0.16700000000000001</v>
      </c>
      <c r="B146" t="s">
        <v>3632</v>
      </c>
      <c r="C146">
        <v>191.5</v>
      </c>
      <c r="D146" s="12">
        <v>1220</v>
      </c>
      <c r="E146" s="12">
        <v>233630</v>
      </c>
    </row>
    <row r="147" spans="1:5" x14ac:dyDescent="0.45">
      <c r="A147">
        <v>0.16600000000000001</v>
      </c>
      <c r="B147" t="s">
        <v>3631</v>
      </c>
      <c r="C147">
        <v>113.32</v>
      </c>
      <c r="D147" s="12">
        <v>2051</v>
      </c>
      <c r="E147" s="12">
        <v>232419.32</v>
      </c>
    </row>
    <row r="148" spans="1:5" x14ac:dyDescent="0.45">
      <c r="A148">
        <v>0.16600000000000001</v>
      </c>
      <c r="B148" t="s">
        <v>3630</v>
      </c>
      <c r="C148">
        <v>318</v>
      </c>
      <c r="D148">
        <v>733</v>
      </c>
      <c r="E148" s="12">
        <v>233094</v>
      </c>
    </row>
    <row r="149" spans="1:5" x14ac:dyDescent="0.45">
      <c r="A149">
        <v>0.16600000000000001</v>
      </c>
      <c r="B149" t="s">
        <v>3629</v>
      </c>
      <c r="C149">
        <v>298.44</v>
      </c>
      <c r="D149">
        <v>780</v>
      </c>
      <c r="E149" s="12">
        <v>232783.2</v>
      </c>
    </row>
    <row r="150" spans="1:5" x14ac:dyDescent="0.45">
      <c r="A150">
        <v>0.16600000000000001</v>
      </c>
      <c r="B150" t="s">
        <v>3628</v>
      </c>
      <c r="C150">
        <v>112.05</v>
      </c>
      <c r="D150" s="12">
        <v>2077</v>
      </c>
      <c r="E150" s="12">
        <v>232727.85</v>
      </c>
    </row>
    <row r="151" spans="1:5" x14ac:dyDescent="0.45">
      <c r="A151">
        <v>0.161</v>
      </c>
      <c r="B151" t="s">
        <v>3627</v>
      </c>
      <c r="C151">
        <v>159.49</v>
      </c>
      <c r="D151" s="12">
        <v>1416</v>
      </c>
      <c r="E151" s="12">
        <v>225837.84</v>
      </c>
    </row>
    <row r="152" spans="1:5" x14ac:dyDescent="0.45">
      <c r="A152">
        <v>0.159</v>
      </c>
      <c r="B152" t="s">
        <v>3626</v>
      </c>
      <c r="C152">
        <v>38.35</v>
      </c>
      <c r="D152" s="12">
        <v>5816</v>
      </c>
      <c r="E152" s="12">
        <v>223043.6</v>
      </c>
    </row>
    <row r="153" spans="1:5" x14ac:dyDescent="0.45">
      <c r="A153">
        <v>0.159</v>
      </c>
      <c r="B153" t="s">
        <v>3625</v>
      </c>
      <c r="C153">
        <v>72.349999999999994</v>
      </c>
      <c r="D153" s="12">
        <v>3093</v>
      </c>
      <c r="E153" s="12">
        <v>223778.55</v>
      </c>
    </row>
    <row r="154" spans="1:5" x14ac:dyDescent="0.45">
      <c r="A154">
        <v>0.159</v>
      </c>
      <c r="B154" t="s">
        <v>3624</v>
      </c>
      <c r="C154">
        <v>145.47</v>
      </c>
      <c r="D154" s="12">
        <v>1533</v>
      </c>
      <c r="E154" s="12">
        <v>223005.51</v>
      </c>
    </row>
    <row r="155" spans="1:5" x14ac:dyDescent="0.45">
      <c r="A155">
        <v>0.158</v>
      </c>
      <c r="B155" t="s">
        <v>3623</v>
      </c>
      <c r="C155">
        <v>54.18</v>
      </c>
      <c r="D155" s="12">
        <v>4100</v>
      </c>
      <c r="E155" s="12">
        <v>222138</v>
      </c>
    </row>
    <row r="156" spans="1:5" x14ac:dyDescent="0.45">
      <c r="A156">
        <v>0.157</v>
      </c>
      <c r="B156" t="s">
        <v>3622</v>
      </c>
      <c r="C156">
        <v>100.82</v>
      </c>
      <c r="D156" s="12">
        <v>2186</v>
      </c>
      <c r="E156" s="12">
        <v>220392.52</v>
      </c>
    </row>
    <row r="157" spans="1:5" x14ac:dyDescent="0.45">
      <c r="A157">
        <v>0.156</v>
      </c>
      <c r="B157" t="s">
        <v>3621</v>
      </c>
      <c r="C157">
        <v>52.7</v>
      </c>
      <c r="D157" s="12">
        <v>4166</v>
      </c>
      <c r="E157" s="12">
        <v>219548.2</v>
      </c>
    </row>
    <row r="158" spans="1:5" x14ac:dyDescent="0.45">
      <c r="A158">
        <v>0.156</v>
      </c>
      <c r="B158" t="s">
        <v>3620</v>
      </c>
      <c r="C158">
        <v>112.84</v>
      </c>
      <c r="D158" s="12">
        <v>1934</v>
      </c>
      <c r="E158" s="12">
        <v>218232.56</v>
      </c>
    </row>
    <row r="159" spans="1:5" x14ac:dyDescent="0.45">
      <c r="A159">
        <v>0.155</v>
      </c>
      <c r="B159" t="s">
        <v>3619</v>
      </c>
      <c r="C159">
        <v>81.5</v>
      </c>
      <c r="D159" s="12">
        <v>2663</v>
      </c>
      <c r="E159" s="12">
        <v>217034.5</v>
      </c>
    </row>
    <row r="160" spans="1:5" x14ac:dyDescent="0.45">
      <c r="A160">
        <v>0.153</v>
      </c>
      <c r="B160" t="s">
        <v>3618</v>
      </c>
      <c r="C160">
        <v>20.22</v>
      </c>
      <c r="D160" s="12">
        <v>10610</v>
      </c>
      <c r="E160" s="12">
        <v>214534.2</v>
      </c>
    </row>
    <row r="161" spans="1:5" x14ac:dyDescent="0.45">
      <c r="A161">
        <v>0.152</v>
      </c>
      <c r="B161" t="s">
        <v>3617</v>
      </c>
      <c r="C161">
        <v>80.739999999999995</v>
      </c>
      <c r="D161" s="12">
        <v>2638</v>
      </c>
      <c r="E161" s="12">
        <v>212992.12</v>
      </c>
    </row>
    <row r="162" spans="1:5" x14ac:dyDescent="0.45">
      <c r="A162">
        <v>0.152</v>
      </c>
      <c r="B162" t="s">
        <v>3616</v>
      </c>
      <c r="C162">
        <v>275.08999999999997</v>
      </c>
      <c r="D162">
        <v>776</v>
      </c>
      <c r="E162" s="12">
        <v>213469.84</v>
      </c>
    </row>
    <row r="163" spans="1:5" x14ac:dyDescent="0.45">
      <c r="A163">
        <v>0.151</v>
      </c>
      <c r="B163" t="s">
        <v>3615</v>
      </c>
      <c r="C163">
        <v>53.95</v>
      </c>
      <c r="D163" s="12">
        <v>3918</v>
      </c>
      <c r="E163" s="12">
        <v>211376.1</v>
      </c>
    </row>
    <row r="164" spans="1:5" x14ac:dyDescent="0.45">
      <c r="A164">
        <v>0.151</v>
      </c>
      <c r="B164" t="s">
        <v>3614</v>
      </c>
      <c r="C164">
        <v>156.68</v>
      </c>
      <c r="D164" s="12">
        <v>1357</v>
      </c>
      <c r="E164" s="12">
        <v>212614.76</v>
      </c>
    </row>
    <row r="165" spans="1:5" x14ac:dyDescent="0.45">
      <c r="A165">
        <v>0.151</v>
      </c>
      <c r="B165" t="s">
        <v>3613</v>
      </c>
      <c r="C165">
        <v>49.3</v>
      </c>
      <c r="D165" s="12">
        <v>4292</v>
      </c>
      <c r="E165" s="12">
        <v>211595.6</v>
      </c>
    </row>
    <row r="166" spans="1:5" x14ac:dyDescent="0.45">
      <c r="A166">
        <v>0.14599999999999999</v>
      </c>
      <c r="B166" t="s">
        <v>3612</v>
      </c>
      <c r="C166">
        <v>134.55000000000001</v>
      </c>
      <c r="D166" s="12">
        <v>1520</v>
      </c>
      <c r="E166" s="12">
        <v>204516</v>
      </c>
    </row>
    <row r="167" spans="1:5" x14ac:dyDescent="0.45">
      <c r="A167">
        <v>0.14499999999999999</v>
      </c>
      <c r="B167" t="s">
        <v>3611</v>
      </c>
      <c r="C167">
        <v>134.49</v>
      </c>
      <c r="D167" s="12">
        <v>1514</v>
      </c>
      <c r="E167" s="12">
        <v>203617.86</v>
      </c>
    </row>
    <row r="168" spans="1:5" x14ac:dyDescent="0.45">
      <c r="A168">
        <v>0.14299999999999999</v>
      </c>
      <c r="B168" t="s">
        <v>3610</v>
      </c>
      <c r="C168">
        <v>90.89</v>
      </c>
      <c r="D168" s="12">
        <v>2213</v>
      </c>
      <c r="E168" s="12">
        <v>201139.57</v>
      </c>
    </row>
    <row r="169" spans="1:5" x14ac:dyDescent="0.45">
      <c r="A169">
        <v>0.14199999999999999</v>
      </c>
      <c r="B169" t="s">
        <v>3609</v>
      </c>
      <c r="C169">
        <v>218.86</v>
      </c>
      <c r="D169">
        <v>910</v>
      </c>
      <c r="E169" s="12">
        <v>199162.6</v>
      </c>
    </row>
    <row r="170" spans="1:5" x14ac:dyDescent="0.45">
      <c r="A170">
        <v>0.14099999999999999</v>
      </c>
      <c r="B170" t="s">
        <v>3608</v>
      </c>
      <c r="C170">
        <v>92.81</v>
      </c>
      <c r="D170" s="12">
        <v>2126</v>
      </c>
      <c r="E170" s="12">
        <v>197314.06</v>
      </c>
    </row>
    <row r="171" spans="1:5" x14ac:dyDescent="0.45">
      <c r="A171">
        <v>0.14099999999999999</v>
      </c>
      <c r="B171" t="s">
        <v>3607</v>
      </c>
      <c r="C171">
        <v>349.14</v>
      </c>
      <c r="D171">
        <v>567</v>
      </c>
      <c r="E171" s="12">
        <v>197962.38</v>
      </c>
    </row>
    <row r="172" spans="1:5" x14ac:dyDescent="0.45">
      <c r="A172">
        <v>0.14099999999999999</v>
      </c>
      <c r="B172" t="s">
        <v>3606</v>
      </c>
      <c r="C172">
        <v>133.94999999999999</v>
      </c>
      <c r="D172" s="12">
        <v>1476</v>
      </c>
      <c r="E172" s="12">
        <v>197710.2</v>
      </c>
    </row>
    <row r="173" spans="1:5" x14ac:dyDescent="0.45">
      <c r="A173">
        <v>0.13700000000000001</v>
      </c>
      <c r="B173" t="s">
        <v>3605</v>
      </c>
      <c r="C173">
        <v>110.8</v>
      </c>
      <c r="D173" s="12">
        <v>1736</v>
      </c>
      <c r="E173" s="12">
        <v>192348.79999999999</v>
      </c>
    </row>
    <row r="174" spans="1:5" x14ac:dyDescent="0.45">
      <c r="A174">
        <v>0.13700000000000001</v>
      </c>
      <c r="B174" t="s">
        <v>3604</v>
      </c>
      <c r="C174">
        <v>158.13999999999999</v>
      </c>
      <c r="D174" s="12">
        <v>1217</v>
      </c>
      <c r="E174" s="12">
        <v>192456.38</v>
      </c>
    </row>
    <row r="175" spans="1:5" x14ac:dyDescent="0.45">
      <c r="A175">
        <v>0.13600000000000001</v>
      </c>
      <c r="B175" t="s">
        <v>3603</v>
      </c>
      <c r="C175">
        <v>37.76</v>
      </c>
      <c r="D175" s="12">
        <v>5060</v>
      </c>
      <c r="E175" s="12">
        <v>191065.60000000001</v>
      </c>
    </row>
    <row r="176" spans="1:5" x14ac:dyDescent="0.45">
      <c r="A176">
        <v>0.13500000000000001</v>
      </c>
      <c r="B176" t="s">
        <v>3602</v>
      </c>
      <c r="C176">
        <v>8.7899999999999991</v>
      </c>
      <c r="D176" s="12">
        <v>21601</v>
      </c>
      <c r="E176" s="12">
        <v>189872.79</v>
      </c>
    </row>
    <row r="177" spans="1:5" x14ac:dyDescent="0.45">
      <c r="A177">
        <v>0.13300000000000001</v>
      </c>
      <c r="B177" t="s">
        <v>3601</v>
      </c>
      <c r="C177">
        <v>63.11</v>
      </c>
      <c r="D177" s="12">
        <v>2969</v>
      </c>
      <c r="E177" s="12">
        <v>187373.59</v>
      </c>
    </row>
    <row r="178" spans="1:5" x14ac:dyDescent="0.45">
      <c r="A178">
        <v>0.13100000000000001</v>
      </c>
      <c r="B178" t="s">
        <v>3600</v>
      </c>
      <c r="C178">
        <v>56.55</v>
      </c>
      <c r="D178" s="12">
        <v>3256</v>
      </c>
      <c r="E178" s="12">
        <v>184126.8</v>
      </c>
    </row>
    <row r="179" spans="1:5" x14ac:dyDescent="0.45">
      <c r="A179">
        <v>0.13100000000000001</v>
      </c>
      <c r="B179" t="s">
        <v>3599</v>
      </c>
      <c r="C179">
        <v>42.3</v>
      </c>
      <c r="D179" s="12">
        <v>4355</v>
      </c>
      <c r="E179" s="12">
        <v>184216.5</v>
      </c>
    </row>
    <row r="180" spans="1:5" x14ac:dyDescent="0.45">
      <c r="A180">
        <v>0.13</v>
      </c>
      <c r="B180" t="s">
        <v>3598</v>
      </c>
      <c r="C180">
        <v>83.59</v>
      </c>
      <c r="D180" s="12">
        <v>2183</v>
      </c>
      <c r="E180" s="12">
        <v>182476.97</v>
      </c>
    </row>
    <row r="181" spans="1:5" x14ac:dyDescent="0.45">
      <c r="A181">
        <v>0.128</v>
      </c>
      <c r="B181" t="s">
        <v>3597</v>
      </c>
      <c r="C181">
        <v>61.3</v>
      </c>
      <c r="D181" s="12">
        <v>2943</v>
      </c>
      <c r="E181" s="12">
        <v>180405.9</v>
      </c>
    </row>
    <row r="182" spans="1:5" x14ac:dyDescent="0.45">
      <c r="A182">
        <v>0.127</v>
      </c>
      <c r="B182" t="s">
        <v>3596</v>
      </c>
      <c r="C182">
        <v>443.19</v>
      </c>
      <c r="D182">
        <v>403</v>
      </c>
      <c r="E182" s="12">
        <v>178605.57</v>
      </c>
    </row>
    <row r="183" spans="1:5" x14ac:dyDescent="0.45">
      <c r="A183">
        <v>0.127</v>
      </c>
      <c r="B183" t="s">
        <v>3595</v>
      </c>
      <c r="C183">
        <v>212.95</v>
      </c>
      <c r="D183">
        <v>837</v>
      </c>
      <c r="E183" s="12">
        <v>178239.15</v>
      </c>
    </row>
    <row r="184" spans="1:5" x14ac:dyDescent="0.45">
      <c r="A184">
        <v>0.126</v>
      </c>
      <c r="B184" t="s">
        <v>3594</v>
      </c>
      <c r="C184">
        <v>52.53</v>
      </c>
      <c r="D184" s="12">
        <v>3378</v>
      </c>
      <c r="E184" s="12">
        <v>177446.34</v>
      </c>
    </row>
    <row r="185" spans="1:5" x14ac:dyDescent="0.45">
      <c r="A185">
        <v>0.126</v>
      </c>
      <c r="B185" t="s">
        <v>3593</v>
      </c>
      <c r="C185">
        <v>70.52</v>
      </c>
      <c r="D185" s="12">
        <v>2514</v>
      </c>
      <c r="E185" s="12">
        <v>177287.28</v>
      </c>
    </row>
    <row r="186" spans="1:5" x14ac:dyDescent="0.45">
      <c r="A186">
        <v>0.126</v>
      </c>
      <c r="B186" t="s">
        <v>3592</v>
      </c>
      <c r="C186">
        <v>92.9</v>
      </c>
      <c r="D186" s="12">
        <v>1903</v>
      </c>
      <c r="E186" s="12">
        <v>176788.7</v>
      </c>
    </row>
    <row r="187" spans="1:5" x14ac:dyDescent="0.45">
      <c r="A187">
        <v>0.124</v>
      </c>
      <c r="B187" t="s">
        <v>3591</v>
      </c>
      <c r="C187">
        <v>129.75</v>
      </c>
      <c r="D187" s="12">
        <v>1341</v>
      </c>
      <c r="E187" s="12">
        <v>173994.75</v>
      </c>
    </row>
    <row r="188" spans="1:5" x14ac:dyDescent="0.45">
      <c r="A188">
        <v>0.123</v>
      </c>
      <c r="B188" t="s">
        <v>3590</v>
      </c>
      <c r="C188">
        <v>127.68</v>
      </c>
      <c r="D188" s="12">
        <v>1357</v>
      </c>
      <c r="E188" s="12">
        <v>173261.76</v>
      </c>
    </row>
    <row r="189" spans="1:5" x14ac:dyDescent="0.45">
      <c r="A189">
        <v>0.121</v>
      </c>
      <c r="B189" t="s">
        <v>3589</v>
      </c>
      <c r="C189">
        <v>182.86</v>
      </c>
      <c r="D189">
        <v>928</v>
      </c>
      <c r="E189" s="12">
        <v>169694.07999999999</v>
      </c>
    </row>
    <row r="190" spans="1:5" x14ac:dyDescent="0.45">
      <c r="A190">
        <v>0.121</v>
      </c>
      <c r="B190" t="s">
        <v>3588</v>
      </c>
      <c r="C190">
        <v>145.03</v>
      </c>
      <c r="D190" s="12">
        <v>1172</v>
      </c>
      <c r="E190" s="12">
        <v>169975.16</v>
      </c>
    </row>
    <row r="191" spans="1:5" x14ac:dyDescent="0.45">
      <c r="A191">
        <v>0.12</v>
      </c>
      <c r="B191" t="s">
        <v>3587</v>
      </c>
      <c r="C191">
        <v>212.62</v>
      </c>
      <c r="D191">
        <v>796</v>
      </c>
      <c r="E191" s="12">
        <v>169245.52</v>
      </c>
    </row>
    <row r="192" spans="1:5" x14ac:dyDescent="0.45">
      <c r="A192">
        <v>0.12</v>
      </c>
      <c r="B192" t="s">
        <v>3586</v>
      </c>
      <c r="C192">
        <v>20.13</v>
      </c>
      <c r="D192" s="12">
        <v>8352</v>
      </c>
      <c r="E192" s="12">
        <v>168125.76</v>
      </c>
    </row>
    <row r="193" spans="1:5" x14ac:dyDescent="0.45">
      <c r="A193">
        <v>0.12</v>
      </c>
      <c r="B193" t="s">
        <v>3585</v>
      </c>
      <c r="C193">
        <v>60.6</v>
      </c>
      <c r="D193" s="12">
        <v>2783</v>
      </c>
      <c r="E193" s="12">
        <v>168649.8</v>
      </c>
    </row>
    <row r="194" spans="1:5" x14ac:dyDescent="0.45">
      <c r="A194">
        <v>0.11899999999999999</v>
      </c>
      <c r="B194" t="s">
        <v>3584</v>
      </c>
      <c r="C194">
        <v>101.1</v>
      </c>
      <c r="D194" s="12">
        <v>1656</v>
      </c>
      <c r="E194" s="12">
        <v>167421.6</v>
      </c>
    </row>
    <row r="195" spans="1:5" x14ac:dyDescent="0.45">
      <c r="A195">
        <v>0.11899999999999999</v>
      </c>
      <c r="B195" t="s">
        <v>3583</v>
      </c>
      <c r="C195">
        <v>37.54</v>
      </c>
      <c r="D195" s="12">
        <v>4443</v>
      </c>
      <c r="E195" s="12">
        <v>166790.22</v>
      </c>
    </row>
    <row r="196" spans="1:5" x14ac:dyDescent="0.45">
      <c r="A196">
        <v>0.11600000000000001</v>
      </c>
      <c r="B196" t="s">
        <v>3582</v>
      </c>
      <c r="C196">
        <v>97.54</v>
      </c>
      <c r="D196" s="12">
        <v>1664</v>
      </c>
      <c r="E196" s="12">
        <v>162306.56</v>
      </c>
    </row>
    <row r="197" spans="1:5" x14ac:dyDescent="0.45">
      <c r="A197">
        <v>0.114</v>
      </c>
      <c r="B197" t="s">
        <v>3581</v>
      </c>
      <c r="C197">
        <v>98.85</v>
      </c>
      <c r="D197" s="12">
        <v>1617</v>
      </c>
      <c r="E197" s="12">
        <v>159840.45000000001</v>
      </c>
    </row>
    <row r="198" spans="1:5" x14ac:dyDescent="0.45">
      <c r="A198">
        <v>0.114</v>
      </c>
      <c r="B198" t="s">
        <v>3580</v>
      </c>
      <c r="C198">
        <v>175.75</v>
      </c>
      <c r="D198">
        <v>909</v>
      </c>
      <c r="E198" s="12">
        <v>159756.75</v>
      </c>
    </row>
    <row r="199" spans="1:5" x14ac:dyDescent="0.45">
      <c r="A199">
        <v>0.114</v>
      </c>
      <c r="B199" t="s">
        <v>3579</v>
      </c>
      <c r="C199">
        <v>70.16</v>
      </c>
      <c r="D199" s="12">
        <v>2289</v>
      </c>
      <c r="E199" s="12">
        <v>160596.24</v>
      </c>
    </row>
    <row r="200" spans="1:5" x14ac:dyDescent="0.45">
      <c r="A200">
        <v>0.113</v>
      </c>
      <c r="B200" t="s">
        <v>3578</v>
      </c>
      <c r="C200" s="12">
        <v>1174.9000000000001</v>
      </c>
      <c r="D200">
        <v>135</v>
      </c>
      <c r="E200" s="12">
        <v>158611.5</v>
      </c>
    </row>
    <row r="201" spans="1:5" x14ac:dyDescent="0.45">
      <c r="A201">
        <v>0.112</v>
      </c>
      <c r="B201" t="s">
        <v>3577</v>
      </c>
      <c r="C201">
        <v>559.77</v>
      </c>
      <c r="D201">
        <v>281</v>
      </c>
      <c r="E201" s="12">
        <v>157295.37</v>
      </c>
    </row>
    <row r="202" spans="1:5" x14ac:dyDescent="0.45">
      <c r="A202">
        <v>0.112</v>
      </c>
      <c r="B202" t="s">
        <v>3576</v>
      </c>
      <c r="C202">
        <v>98.11</v>
      </c>
      <c r="D202" s="12">
        <v>1604</v>
      </c>
      <c r="E202" s="12">
        <v>157368.44</v>
      </c>
    </row>
    <row r="203" spans="1:5" x14ac:dyDescent="0.45">
      <c r="A203">
        <v>0.111</v>
      </c>
      <c r="B203" t="s">
        <v>3575</v>
      </c>
      <c r="C203">
        <v>85.78</v>
      </c>
      <c r="D203" s="12">
        <v>1823</v>
      </c>
      <c r="E203" s="12">
        <v>156376.94</v>
      </c>
    </row>
    <row r="204" spans="1:5" x14ac:dyDescent="0.45">
      <c r="A204">
        <v>0.111</v>
      </c>
      <c r="B204" t="s">
        <v>3574</v>
      </c>
      <c r="C204">
        <v>120.91</v>
      </c>
      <c r="D204" s="12">
        <v>1289</v>
      </c>
      <c r="E204" s="12">
        <v>155852.99</v>
      </c>
    </row>
    <row r="205" spans="1:5" x14ac:dyDescent="0.45">
      <c r="A205">
        <v>0.111</v>
      </c>
      <c r="B205" t="s">
        <v>3573</v>
      </c>
      <c r="C205">
        <v>72.25</v>
      </c>
      <c r="D205" s="12">
        <v>2151</v>
      </c>
      <c r="E205" s="12">
        <v>155409.75</v>
      </c>
    </row>
    <row r="206" spans="1:5" x14ac:dyDescent="0.45">
      <c r="A206">
        <v>0.109</v>
      </c>
      <c r="B206" t="s">
        <v>3572</v>
      </c>
      <c r="C206">
        <v>87.24</v>
      </c>
      <c r="D206" s="12">
        <v>1760</v>
      </c>
      <c r="E206" s="12">
        <v>153542.39999999999</v>
      </c>
    </row>
    <row r="207" spans="1:5" x14ac:dyDescent="0.45">
      <c r="A207">
        <v>0.109</v>
      </c>
      <c r="B207" t="s">
        <v>3571</v>
      </c>
      <c r="C207">
        <v>85.84</v>
      </c>
      <c r="D207" s="12">
        <v>1792</v>
      </c>
      <c r="E207" s="12">
        <v>153825.28</v>
      </c>
    </row>
    <row r="208" spans="1:5" x14ac:dyDescent="0.45">
      <c r="A208">
        <v>0.108</v>
      </c>
      <c r="B208" t="s">
        <v>3570</v>
      </c>
      <c r="C208">
        <v>161.74</v>
      </c>
      <c r="D208">
        <v>940</v>
      </c>
      <c r="E208" s="12">
        <v>152035.6</v>
      </c>
    </row>
    <row r="209" spans="1:5" x14ac:dyDescent="0.45">
      <c r="A209">
        <v>0.108</v>
      </c>
      <c r="B209" t="s">
        <v>3569</v>
      </c>
      <c r="C209">
        <v>79.53</v>
      </c>
      <c r="D209" s="12">
        <v>1911</v>
      </c>
      <c r="E209" s="12">
        <v>151981.82999999999</v>
      </c>
    </row>
    <row r="210" spans="1:5" x14ac:dyDescent="0.45">
      <c r="A210">
        <v>0.108</v>
      </c>
      <c r="B210" t="s">
        <v>3568</v>
      </c>
      <c r="C210">
        <v>338.39</v>
      </c>
      <c r="D210">
        <v>447</v>
      </c>
      <c r="E210" s="12">
        <v>151260.32999999999</v>
      </c>
    </row>
    <row r="211" spans="1:5" x14ac:dyDescent="0.45">
      <c r="A211">
        <v>0.108</v>
      </c>
      <c r="B211" t="s">
        <v>3567</v>
      </c>
      <c r="C211">
        <v>90.34</v>
      </c>
      <c r="D211" s="12">
        <v>1678</v>
      </c>
      <c r="E211" s="12">
        <v>151590.51999999999</v>
      </c>
    </row>
    <row r="212" spans="1:5" x14ac:dyDescent="0.45">
      <c r="A212">
        <v>0.107</v>
      </c>
      <c r="B212" t="s">
        <v>3566</v>
      </c>
      <c r="C212">
        <v>88.12</v>
      </c>
      <c r="D212" s="12">
        <v>1700</v>
      </c>
      <c r="E212" s="12">
        <v>149804</v>
      </c>
    </row>
    <row r="213" spans="1:5" x14ac:dyDescent="0.45">
      <c r="A213">
        <v>0.107</v>
      </c>
      <c r="B213" t="s">
        <v>3565</v>
      </c>
      <c r="C213">
        <v>71.55</v>
      </c>
      <c r="D213" s="12">
        <v>2108</v>
      </c>
      <c r="E213" s="12">
        <v>150827.4</v>
      </c>
    </row>
    <row r="214" spans="1:5" x14ac:dyDescent="0.45">
      <c r="A214">
        <v>0.106</v>
      </c>
      <c r="B214" t="s">
        <v>3564</v>
      </c>
      <c r="C214">
        <v>180.84</v>
      </c>
      <c r="D214">
        <v>826</v>
      </c>
      <c r="E214" s="12">
        <v>149373.84</v>
      </c>
    </row>
    <row r="215" spans="1:5" x14ac:dyDescent="0.45">
      <c r="A215">
        <v>0.106</v>
      </c>
      <c r="B215" t="s">
        <v>3563</v>
      </c>
      <c r="C215">
        <v>21.95</v>
      </c>
      <c r="D215" s="12">
        <v>6766</v>
      </c>
      <c r="E215" s="12">
        <v>148513.70000000001</v>
      </c>
    </row>
    <row r="216" spans="1:5" x14ac:dyDescent="0.45">
      <c r="A216">
        <v>0.105</v>
      </c>
      <c r="B216" t="s">
        <v>3562</v>
      </c>
      <c r="C216">
        <v>34.96</v>
      </c>
      <c r="D216" s="12">
        <v>4231</v>
      </c>
      <c r="E216" s="12">
        <v>147915.76</v>
      </c>
    </row>
    <row r="217" spans="1:5" x14ac:dyDescent="0.45">
      <c r="A217">
        <v>0.105</v>
      </c>
      <c r="B217" t="s">
        <v>3561</v>
      </c>
      <c r="C217">
        <v>80.8</v>
      </c>
      <c r="D217" s="12">
        <v>1826</v>
      </c>
      <c r="E217" s="12">
        <v>147540.79999999999</v>
      </c>
    </row>
    <row r="218" spans="1:5" x14ac:dyDescent="0.45">
      <c r="A218">
        <v>0.105</v>
      </c>
      <c r="B218" t="s">
        <v>3560</v>
      </c>
      <c r="C218">
        <v>84.47</v>
      </c>
      <c r="D218" s="12">
        <v>1748</v>
      </c>
      <c r="E218" s="12">
        <v>147653.56</v>
      </c>
    </row>
    <row r="219" spans="1:5" x14ac:dyDescent="0.45">
      <c r="A219">
        <v>0.104</v>
      </c>
      <c r="B219" t="s">
        <v>3559</v>
      </c>
      <c r="C219">
        <v>234.98</v>
      </c>
      <c r="D219">
        <v>625</v>
      </c>
      <c r="E219" s="12">
        <v>146862.5</v>
      </c>
    </row>
    <row r="220" spans="1:5" x14ac:dyDescent="0.45">
      <c r="A220">
        <v>0.10299999999999999</v>
      </c>
      <c r="B220" t="s">
        <v>3558</v>
      </c>
      <c r="C220">
        <v>293.41000000000003</v>
      </c>
      <c r="D220">
        <v>494</v>
      </c>
      <c r="E220" s="12">
        <v>144944.54</v>
      </c>
    </row>
    <row r="221" spans="1:5" x14ac:dyDescent="0.45">
      <c r="A221">
        <v>0.10299999999999999</v>
      </c>
      <c r="B221" t="s">
        <v>3557</v>
      </c>
      <c r="C221">
        <v>57.63</v>
      </c>
      <c r="D221" s="12">
        <v>2517</v>
      </c>
      <c r="E221" s="12">
        <v>145054.71</v>
      </c>
    </row>
    <row r="222" spans="1:5" x14ac:dyDescent="0.45">
      <c r="A222">
        <v>0.10100000000000001</v>
      </c>
      <c r="B222" t="s">
        <v>3556</v>
      </c>
      <c r="C222">
        <v>108.75</v>
      </c>
      <c r="D222" s="12">
        <v>1302</v>
      </c>
      <c r="E222" s="12">
        <v>141592.5</v>
      </c>
    </row>
    <row r="223" spans="1:5" x14ac:dyDescent="0.45">
      <c r="A223">
        <v>0.10100000000000001</v>
      </c>
      <c r="B223" t="s">
        <v>3555</v>
      </c>
      <c r="C223">
        <v>145.69999999999999</v>
      </c>
      <c r="D223">
        <v>971</v>
      </c>
      <c r="E223" s="12">
        <v>141474.70000000001</v>
      </c>
    </row>
    <row r="224" spans="1:5" x14ac:dyDescent="0.45">
      <c r="A224">
        <v>0.1</v>
      </c>
      <c r="B224" t="s">
        <v>3554</v>
      </c>
      <c r="C224">
        <v>84.81</v>
      </c>
      <c r="D224" s="12">
        <v>1652</v>
      </c>
      <c r="E224" s="12">
        <v>140106.12</v>
      </c>
    </row>
    <row r="225" spans="1:5" x14ac:dyDescent="0.45">
      <c r="A225">
        <v>9.9000000000000005E-2</v>
      </c>
      <c r="B225" t="s">
        <v>3553</v>
      </c>
      <c r="C225">
        <v>117.12</v>
      </c>
      <c r="D225" s="12">
        <v>1184</v>
      </c>
      <c r="E225" s="12">
        <v>138670.07999999999</v>
      </c>
    </row>
    <row r="226" spans="1:5" x14ac:dyDescent="0.45">
      <c r="A226">
        <v>9.9000000000000005E-2</v>
      </c>
      <c r="B226" t="s">
        <v>3552</v>
      </c>
      <c r="C226">
        <v>144.65</v>
      </c>
      <c r="D226">
        <v>960</v>
      </c>
      <c r="E226" s="12">
        <v>138864</v>
      </c>
    </row>
    <row r="227" spans="1:5" x14ac:dyDescent="0.45">
      <c r="A227">
        <v>9.9000000000000005E-2</v>
      </c>
      <c r="B227" t="s">
        <v>3551</v>
      </c>
      <c r="C227">
        <v>194.25</v>
      </c>
      <c r="D227">
        <v>720</v>
      </c>
      <c r="E227" s="12">
        <v>139860</v>
      </c>
    </row>
    <row r="228" spans="1:5" x14ac:dyDescent="0.45">
      <c r="A228">
        <v>9.9000000000000005E-2</v>
      </c>
      <c r="B228" t="s">
        <v>3550</v>
      </c>
      <c r="C228">
        <v>95.88</v>
      </c>
      <c r="D228" s="12">
        <v>1457</v>
      </c>
      <c r="E228" s="12">
        <v>139697.16</v>
      </c>
    </row>
    <row r="229" spans="1:5" x14ac:dyDescent="0.45">
      <c r="A229">
        <v>9.8000000000000004E-2</v>
      </c>
      <c r="B229" t="s">
        <v>3549</v>
      </c>
      <c r="C229">
        <v>42.78</v>
      </c>
      <c r="D229" s="12">
        <v>3223</v>
      </c>
      <c r="E229" s="12">
        <v>137879.94</v>
      </c>
    </row>
    <row r="230" spans="1:5" x14ac:dyDescent="0.45">
      <c r="A230">
        <v>9.7000000000000003E-2</v>
      </c>
      <c r="B230" t="s">
        <v>3548</v>
      </c>
      <c r="C230">
        <v>105.89</v>
      </c>
      <c r="D230" s="12">
        <v>1283</v>
      </c>
      <c r="E230" s="12">
        <v>135856.87</v>
      </c>
    </row>
    <row r="231" spans="1:5" x14ac:dyDescent="0.45">
      <c r="A231">
        <v>9.7000000000000003E-2</v>
      </c>
      <c r="B231" t="s">
        <v>3547</v>
      </c>
      <c r="C231">
        <v>156.11000000000001</v>
      </c>
      <c r="D231">
        <v>872</v>
      </c>
      <c r="E231" s="12">
        <v>136127.92000000001</v>
      </c>
    </row>
    <row r="232" spans="1:5" x14ac:dyDescent="0.45">
      <c r="A232">
        <v>9.7000000000000003E-2</v>
      </c>
      <c r="B232" t="s">
        <v>3546</v>
      </c>
      <c r="C232">
        <v>76.84</v>
      </c>
      <c r="D232" s="12">
        <v>1771</v>
      </c>
      <c r="E232" s="12">
        <v>136083.64000000001</v>
      </c>
    </row>
    <row r="233" spans="1:5" x14ac:dyDescent="0.45">
      <c r="A233">
        <v>9.6000000000000002E-2</v>
      </c>
      <c r="B233" t="s">
        <v>3545</v>
      </c>
      <c r="C233">
        <v>189.75</v>
      </c>
      <c r="D233">
        <v>714</v>
      </c>
      <c r="E233" s="12">
        <v>135481.5</v>
      </c>
    </row>
    <row r="234" spans="1:5" x14ac:dyDescent="0.45">
      <c r="A234">
        <v>9.5000000000000001E-2</v>
      </c>
      <c r="B234" t="s">
        <v>3544</v>
      </c>
      <c r="C234">
        <v>76.760000000000005</v>
      </c>
      <c r="D234" s="12">
        <v>1746</v>
      </c>
      <c r="E234" s="12">
        <v>134022.96</v>
      </c>
    </row>
    <row r="235" spans="1:5" x14ac:dyDescent="0.45">
      <c r="A235">
        <v>9.5000000000000001E-2</v>
      </c>
      <c r="B235" t="s">
        <v>3543</v>
      </c>
      <c r="C235">
        <v>33.619999999999997</v>
      </c>
      <c r="D235" s="12">
        <v>3956</v>
      </c>
      <c r="E235" s="12">
        <v>133000.72</v>
      </c>
    </row>
    <row r="236" spans="1:5" x14ac:dyDescent="0.45">
      <c r="A236">
        <v>9.5000000000000001E-2</v>
      </c>
      <c r="B236" t="s">
        <v>3542</v>
      </c>
      <c r="C236">
        <v>93.15</v>
      </c>
      <c r="D236" s="12">
        <v>1441</v>
      </c>
      <c r="E236" s="12">
        <v>134229.15</v>
      </c>
    </row>
    <row r="237" spans="1:5" x14ac:dyDescent="0.45">
      <c r="A237">
        <v>9.4E-2</v>
      </c>
      <c r="B237" t="s">
        <v>3541</v>
      </c>
      <c r="C237">
        <v>69.680000000000007</v>
      </c>
      <c r="D237" s="12">
        <v>1901</v>
      </c>
      <c r="E237" s="12">
        <v>132461.68</v>
      </c>
    </row>
    <row r="238" spans="1:5" x14ac:dyDescent="0.45">
      <c r="A238">
        <v>9.4E-2</v>
      </c>
      <c r="B238" t="s">
        <v>3540</v>
      </c>
      <c r="C238">
        <v>198.75</v>
      </c>
      <c r="D238">
        <v>665</v>
      </c>
      <c r="E238" s="12">
        <v>132168.75</v>
      </c>
    </row>
    <row r="239" spans="1:5" x14ac:dyDescent="0.45">
      <c r="A239">
        <v>9.4E-2</v>
      </c>
      <c r="B239" t="s">
        <v>3539</v>
      </c>
      <c r="C239">
        <v>92.25</v>
      </c>
      <c r="D239" s="12">
        <v>1431</v>
      </c>
      <c r="E239" s="12">
        <v>132009.75</v>
      </c>
    </row>
    <row r="240" spans="1:5" x14ac:dyDescent="0.45">
      <c r="A240">
        <v>9.2999999999999999E-2</v>
      </c>
      <c r="B240" t="s">
        <v>3538</v>
      </c>
      <c r="C240">
        <v>105.82</v>
      </c>
      <c r="D240" s="12">
        <v>1240</v>
      </c>
      <c r="E240" s="12">
        <v>131216.79999999999</v>
      </c>
    </row>
    <row r="241" spans="1:5" x14ac:dyDescent="0.45">
      <c r="A241">
        <v>9.1999999999999998E-2</v>
      </c>
      <c r="B241" t="s">
        <v>3537</v>
      </c>
      <c r="C241">
        <v>28.95</v>
      </c>
      <c r="D241" s="12">
        <v>4456</v>
      </c>
      <c r="E241" s="12">
        <v>129001.2</v>
      </c>
    </row>
    <row r="242" spans="1:5" x14ac:dyDescent="0.45">
      <c r="A242">
        <v>9.1999999999999998E-2</v>
      </c>
      <c r="B242" t="s">
        <v>3536</v>
      </c>
      <c r="C242">
        <v>123.71</v>
      </c>
      <c r="D242" s="12">
        <v>1045</v>
      </c>
      <c r="E242" s="12">
        <v>129276.95</v>
      </c>
    </row>
    <row r="243" spans="1:5" x14ac:dyDescent="0.45">
      <c r="A243">
        <v>9.1999999999999998E-2</v>
      </c>
      <c r="B243" t="s">
        <v>3535</v>
      </c>
      <c r="C243">
        <v>58.93</v>
      </c>
      <c r="D243" s="12">
        <v>2192</v>
      </c>
      <c r="E243" s="12">
        <v>129174.56</v>
      </c>
    </row>
    <row r="244" spans="1:5" x14ac:dyDescent="0.45">
      <c r="A244">
        <v>9.0999999999999998E-2</v>
      </c>
      <c r="B244" t="s">
        <v>3534</v>
      </c>
      <c r="C244">
        <v>61.62</v>
      </c>
      <c r="D244" s="12">
        <v>2086</v>
      </c>
      <c r="E244" s="12">
        <v>128539.32</v>
      </c>
    </row>
    <row r="245" spans="1:5" x14ac:dyDescent="0.45">
      <c r="A245">
        <v>9.0999999999999998E-2</v>
      </c>
      <c r="B245" t="s">
        <v>3533</v>
      </c>
      <c r="C245">
        <v>77.239999999999995</v>
      </c>
      <c r="D245" s="12">
        <v>1649</v>
      </c>
      <c r="E245" s="12">
        <v>127368.76</v>
      </c>
    </row>
    <row r="246" spans="1:5" x14ac:dyDescent="0.45">
      <c r="A246">
        <v>0.09</v>
      </c>
      <c r="B246" t="s">
        <v>3532</v>
      </c>
      <c r="C246">
        <v>46.74</v>
      </c>
      <c r="D246" s="12">
        <v>2707</v>
      </c>
      <c r="E246" s="12">
        <v>126525.18</v>
      </c>
    </row>
    <row r="247" spans="1:5" x14ac:dyDescent="0.45">
      <c r="A247">
        <v>0.09</v>
      </c>
      <c r="B247" t="s">
        <v>3531</v>
      </c>
      <c r="C247">
        <v>163.11000000000001</v>
      </c>
      <c r="D247">
        <v>777</v>
      </c>
      <c r="E247" s="12">
        <v>126736.47</v>
      </c>
    </row>
    <row r="248" spans="1:5" x14ac:dyDescent="0.45">
      <c r="A248">
        <v>0.09</v>
      </c>
      <c r="B248" t="s">
        <v>3530</v>
      </c>
      <c r="C248">
        <v>141.03</v>
      </c>
      <c r="D248">
        <v>897</v>
      </c>
      <c r="E248" s="12">
        <v>126503.91</v>
      </c>
    </row>
    <row r="249" spans="1:5" x14ac:dyDescent="0.45">
      <c r="A249">
        <v>0.09</v>
      </c>
      <c r="B249" t="s">
        <v>3529</v>
      </c>
      <c r="C249">
        <v>29.33</v>
      </c>
      <c r="D249" s="12">
        <v>4311</v>
      </c>
      <c r="E249" s="12">
        <v>126441.63</v>
      </c>
    </row>
    <row r="250" spans="1:5" x14ac:dyDescent="0.45">
      <c r="A250">
        <v>8.8999999999999996E-2</v>
      </c>
      <c r="B250" t="s">
        <v>3528</v>
      </c>
      <c r="C250">
        <v>54.65</v>
      </c>
      <c r="D250" s="12">
        <v>2292</v>
      </c>
      <c r="E250" s="12">
        <v>125257.8</v>
      </c>
    </row>
    <row r="251" spans="1:5" x14ac:dyDescent="0.45">
      <c r="A251">
        <v>8.8999999999999996E-2</v>
      </c>
      <c r="B251" t="s">
        <v>3527</v>
      </c>
      <c r="C251">
        <v>116.89</v>
      </c>
      <c r="D251" s="12">
        <v>1066</v>
      </c>
      <c r="E251" s="12">
        <v>124604.74</v>
      </c>
    </row>
    <row r="252" spans="1:5" x14ac:dyDescent="0.45">
      <c r="A252">
        <v>8.8999999999999996E-2</v>
      </c>
      <c r="B252" t="s">
        <v>3526</v>
      </c>
      <c r="C252">
        <v>93.62</v>
      </c>
      <c r="D252" s="12">
        <v>1344</v>
      </c>
      <c r="E252" s="12">
        <v>125825.28</v>
      </c>
    </row>
    <row r="253" spans="1:5" x14ac:dyDescent="0.45">
      <c r="A253">
        <v>8.6999999999999994E-2</v>
      </c>
      <c r="B253" t="s">
        <v>3525</v>
      </c>
      <c r="C253">
        <v>117.85</v>
      </c>
      <c r="D253" s="12">
        <v>1040</v>
      </c>
      <c r="E253" s="12">
        <v>122564</v>
      </c>
    </row>
    <row r="254" spans="1:5" x14ac:dyDescent="0.45">
      <c r="A254">
        <v>8.6999999999999994E-2</v>
      </c>
      <c r="B254" t="s">
        <v>3524</v>
      </c>
      <c r="C254">
        <v>67.05</v>
      </c>
      <c r="D254" s="12">
        <v>1835</v>
      </c>
      <c r="E254" s="12">
        <v>123036.75</v>
      </c>
    </row>
    <row r="255" spans="1:5" x14ac:dyDescent="0.45">
      <c r="A255">
        <v>8.6999999999999994E-2</v>
      </c>
      <c r="B255" t="s">
        <v>3523</v>
      </c>
      <c r="C255">
        <v>132.37</v>
      </c>
      <c r="D255">
        <v>928</v>
      </c>
      <c r="E255" s="12">
        <v>122839.36</v>
      </c>
    </row>
    <row r="256" spans="1:5" x14ac:dyDescent="0.45">
      <c r="A256">
        <v>8.5999999999999993E-2</v>
      </c>
      <c r="B256" t="s">
        <v>3522</v>
      </c>
      <c r="C256">
        <v>159.32</v>
      </c>
      <c r="D256">
        <v>758</v>
      </c>
      <c r="E256" s="12">
        <v>120764.56</v>
      </c>
    </row>
    <row r="257" spans="1:5" x14ac:dyDescent="0.45">
      <c r="A257">
        <v>8.5999999999999993E-2</v>
      </c>
      <c r="B257" t="s">
        <v>3521</v>
      </c>
      <c r="C257">
        <v>65.739999999999995</v>
      </c>
      <c r="D257" s="12">
        <v>1846</v>
      </c>
      <c r="E257" s="12">
        <v>121356.04</v>
      </c>
    </row>
    <row r="258" spans="1:5" x14ac:dyDescent="0.45">
      <c r="A258">
        <v>8.5999999999999993E-2</v>
      </c>
      <c r="B258" t="s">
        <v>3520</v>
      </c>
      <c r="C258">
        <v>17.03</v>
      </c>
      <c r="D258" s="12">
        <v>7085</v>
      </c>
      <c r="E258" s="12">
        <v>120657.55</v>
      </c>
    </row>
    <row r="259" spans="1:5" x14ac:dyDescent="0.45">
      <c r="A259">
        <v>8.5999999999999993E-2</v>
      </c>
      <c r="B259" t="s">
        <v>3519</v>
      </c>
      <c r="C259">
        <v>26.91</v>
      </c>
      <c r="D259" s="12">
        <v>4472</v>
      </c>
      <c r="E259" s="12">
        <v>120341.52</v>
      </c>
    </row>
    <row r="260" spans="1:5" x14ac:dyDescent="0.45">
      <c r="A260">
        <v>8.5999999999999993E-2</v>
      </c>
      <c r="B260" t="s">
        <v>3518</v>
      </c>
      <c r="C260">
        <v>58.56</v>
      </c>
      <c r="D260" s="12">
        <v>2068</v>
      </c>
      <c r="E260" s="12">
        <v>121102.08</v>
      </c>
    </row>
    <row r="261" spans="1:5" x14ac:dyDescent="0.45">
      <c r="A261">
        <v>8.5000000000000006E-2</v>
      </c>
      <c r="B261" t="s">
        <v>3517</v>
      </c>
      <c r="C261">
        <v>36.200000000000003</v>
      </c>
      <c r="D261" s="12">
        <v>3296</v>
      </c>
      <c r="E261" s="12">
        <v>119315.2</v>
      </c>
    </row>
    <row r="262" spans="1:5" x14ac:dyDescent="0.45">
      <c r="A262">
        <v>8.5000000000000006E-2</v>
      </c>
      <c r="B262" t="s">
        <v>3516</v>
      </c>
      <c r="C262">
        <v>257.36</v>
      </c>
      <c r="D262">
        <v>467</v>
      </c>
      <c r="E262" s="12">
        <v>120187.12</v>
      </c>
    </row>
    <row r="263" spans="1:5" x14ac:dyDescent="0.45">
      <c r="A263">
        <v>8.4000000000000005E-2</v>
      </c>
      <c r="B263" t="s">
        <v>3515</v>
      </c>
      <c r="C263">
        <v>145.41999999999999</v>
      </c>
      <c r="D263">
        <v>816</v>
      </c>
      <c r="E263" s="12">
        <v>118662.72</v>
      </c>
    </row>
    <row r="264" spans="1:5" x14ac:dyDescent="0.45">
      <c r="A264">
        <v>8.3000000000000004E-2</v>
      </c>
      <c r="B264" t="s">
        <v>3514</v>
      </c>
      <c r="C264">
        <v>97</v>
      </c>
      <c r="D264" s="12">
        <v>1208</v>
      </c>
      <c r="E264" s="12">
        <v>117176</v>
      </c>
    </row>
    <row r="265" spans="1:5" x14ac:dyDescent="0.45">
      <c r="A265">
        <v>8.3000000000000004E-2</v>
      </c>
      <c r="B265" t="s">
        <v>3513</v>
      </c>
      <c r="C265">
        <v>259.36</v>
      </c>
      <c r="D265">
        <v>450</v>
      </c>
      <c r="E265" s="12">
        <v>116712</v>
      </c>
    </row>
    <row r="266" spans="1:5" x14ac:dyDescent="0.45">
      <c r="A266">
        <v>8.3000000000000004E-2</v>
      </c>
      <c r="B266" t="s">
        <v>3512</v>
      </c>
      <c r="C266">
        <v>29.78</v>
      </c>
      <c r="D266" s="12">
        <v>3927</v>
      </c>
      <c r="E266" s="12">
        <v>116946.06</v>
      </c>
    </row>
    <row r="267" spans="1:5" x14ac:dyDescent="0.45">
      <c r="A267">
        <v>8.3000000000000004E-2</v>
      </c>
      <c r="B267" t="s">
        <v>3511</v>
      </c>
      <c r="C267">
        <v>28.89</v>
      </c>
      <c r="D267" s="12">
        <v>4046</v>
      </c>
      <c r="E267" s="12">
        <v>116888.94</v>
      </c>
    </row>
    <row r="268" spans="1:5" x14ac:dyDescent="0.45">
      <c r="A268">
        <v>8.3000000000000004E-2</v>
      </c>
      <c r="B268" t="s">
        <v>3510</v>
      </c>
      <c r="C268">
        <v>92.52</v>
      </c>
      <c r="D268" s="12">
        <v>1263</v>
      </c>
      <c r="E268" s="12">
        <v>116852.76</v>
      </c>
    </row>
    <row r="269" spans="1:5" x14ac:dyDescent="0.45">
      <c r="A269">
        <v>8.2000000000000003E-2</v>
      </c>
      <c r="B269" t="s">
        <v>3509</v>
      </c>
      <c r="C269">
        <v>71.13</v>
      </c>
      <c r="D269" s="12">
        <v>1631</v>
      </c>
      <c r="E269" s="12">
        <v>116013.03</v>
      </c>
    </row>
    <row r="270" spans="1:5" x14ac:dyDescent="0.45">
      <c r="A270">
        <v>8.2000000000000003E-2</v>
      </c>
      <c r="B270" t="s">
        <v>3508</v>
      </c>
      <c r="C270">
        <v>62.39</v>
      </c>
      <c r="D270" s="12">
        <v>1859</v>
      </c>
      <c r="E270" s="12">
        <v>115983.01</v>
      </c>
    </row>
    <row r="271" spans="1:5" x14ac:dyDescent="0.45">
      <c r="A271">
        <v>8.1000000000000003E-2</v>
      </c>
      <c r="B271" t="s">
        <v>3507</v>
      </c>
      <c r="C271">
        <v>314.25</v>
      </c>
      <c r="D271">
        <v>362</v>
      </c>
      <c r="E271" s="12">
        <v>113758.5</v>
      </c>
    </row>
    <row r="272" spans="1:5" x14ac:dyDescent="0.45">
      <c r="A272">
        <v>8.1000000000000003E-2</v>
      </c>
      <c r="B272" t="s">
        <v>3506</v>
      </c>
      <c r="C272">
        <v>250</v>
      </c>
      <c r="D272">
        <v>454</v>
      </c>
      <c r="E272" s="12">
        <v>113500</v>
      </c>
    </row>
    <row r="273" spans="1:5" x14ac:dyDescent="0.45">
      <c r="A273">
        <v>8.1000000000000003E-2</v>
      </c>
      <c r="B273" t="s">
        <v>3505</v>
      </c>
      <c r="C273">
        <v>36.729999999999997</v>
      </c>
      <c r="D273" s="12">
        <v>3119</v>
      </c>
      <c r="E273" s="12">
        <v>114560.87</v>
      </c>
    </row>
    <row r="274" spans="1:5" x14ac:dyDescent="0.45">
      <c r="A274">
        <v>8.1000000000000003E-2</v>
      </c>
      <c r="B274" t="s">
        <v>3504</v>
      </c>
      <c r="C274">
        <v>115.24</v>
      </c>
      <c r="D274">
        <v>985</v>
      </c>
      <c r="E274" s="12">
        <v>113511.4</v>
      </c>
    </row>
    <row r="275" spans="1:5" x14ac:dyDescent="0.45">
      <c r="A275">
        <v>7.9000000000000001E-2</v>
      </c>
      <c r="B275" t="s">
        <v>3503</v>
      </c>
      <c r="C275">
        <v>146.31</v>
      </c>
      <c r="D275">
        <v>759</v>
      </c>
      <c r="E275" s="12">
        <v>111049.29</v>
      </c>
    </row>
    <row r="276" spans="1:5" x14ac:dyDescent="0.45">
      <c r="A276">
        <v>7.9000000000000001E-2</v>
      </c>
      <c r="B276" t="s">
        <v>3502</v>
      </c>
      <c r="C276">
        <v>163.11000000000001</v>
      </c>
      <c r="D276">
        <v>684</v>
      </c>
      <c r="E276" s="12">
        <v>111567.24</v>
      </c>
    </row>
    <row r="277" spans="1:5" x14ac:dyDescent="0.45">
      <c r="A277">
        <v>7.8E-2</v>
      </c>
      <c r="B277" t="s">
        <v>3501</v>
      </c>
      <c r="C277">
        <v>26.38</v>
      </c>
      <c r="D277" s="12">
        <v>4175</v>
      </c>
      <c r="E277" s="12">
        <v>110136.5</v>
      </c>
    </row>
    <row r="278" spans="1:5" x14ac:dyDescent="0.45">
      <c r="A278">
        <v>7.8E-2</v>
      </c>
      <c r="B278" t="s">
        <v>3500</v>
      </c>
      <c r="C278">
        <v>138.13</v>
      </c>
      <c r="D278">
        <v>798</v>
      </c>
      <c r="E278" s="12">
        <v>110227.74</v>
      </c>
    </row>
    <row r="279" spans="1:5" x14ac:dyDescent="0.45">
      <c r="A279">
        <v>7.6999999999999999E-2</v>
      </c>
      <c r="B279" t="s">
        <v>3499</v>
      </c>
      <c r="C279">
        <v>67.16</v>
      </c>
      <c r="D279" s="12">
        <v>1610</v>
      </c>
      <c r="E279" s="12">
        <v>108127.6</v>
      </c>
    </row>
    <row r="280" spans="1:5" x14ac:dyDescent="0.45">
      <c r="A280">
        <v>7.6999999999999999E-2</v>
      </c>
      <c r="B280" t="s">
        <v>3498</v>
      </c>
      <c r="C280">
        <v>106.83</v>
      </c>
      <c r="D280" s="12">
        <v>1019</v>
      </c>
      <c r="E280" s="12">
        <v>108859.77</v>
      </c>
    </row>
    <row r="281" spans="1:5" x14ac:dyDescent="0.45">
      <c r="A281">
        <v>7.6999999999999999E-2</v>
      </c>
      <c r="B281" t="s">
        <v>3497</v>
      </c>
      <c r="C281">
        <v>187.25</v>
      </c>
      <c r="D281">
        <v>578</v>
      </c>
      <c r="E281" s="12">
        <v>108230.5</v>
      </c>
    </row>
    <row r="282" spans="1:5" x14ac:dyDescent="0.45">
      <c r="A282">
        <v>7.5999999999999998E-2</v>
      </c>
      <c r="B282" t="s">
        <v>3496</v>
      </c>
      <c r="C282">
        <v>260.44</v>
      </c>
      <c r="D282">
        <v>409</v>
      </c>
      <c r="E282" s="12">
        <v>106519.96</v>
      </c>
    </row>
    <row r="283" spans="1:5" x14ac:dyDescent="0.45">
      <c r="A283">
        <v>7.5999999999999998E-2</v>
      </c>
      <c r="B283" t="s">
        <v>3495</v>
      </c>
      <c r="C283">
        <v>76.53</v>
      </c>
      <c r="D283" s="12">
        <v>1401</v>
      </c>
      <c r="E283" s="12">
        <v>107218.53</v>
      </c>
    </row>
    <row r="284" spans="1:5" x14ac:dyDescent="0.45">
      <c r="A284">
        <v>7.5999999999999998E-2</v>
      </c>
      <c r="B284" t="s">
        <v>3494</v>
      </c>
      <c r="C284">
        <v>18.87</v>
      </c>
      <c r="D284" s="12">
        <v>5652</v>
      </c>
      <c r="E284" s="12">
        <v>106653.24</v>
      </c>
    </row>
    <row r="285" spans="1:5" x14ac:dyDescent="0.45">
      <c r="A285">
        <v>7.5999999999999998E-2</v>
      </c>
      <c r="B285" t="s">
        <v>3493</v>
      </c>
      <c r="C285">
        <v>30.96</v>
      </c>
      <c r="D285" s="12">
        <v>3470</v>
      </c>
      <c r="E285" s="12">
        <v>107431.2</v>
      </c>
    </row>
    <row r="286" spans="1:5" x14ac:dyDescent="0.45">
      <c r="A286">
        <v>7.5999999999999998E-2</v>
      </c>
      <c r="B286" t="s">
        <v>3492</v>
      </c>
      <c r="C286">
        <v>141.59</v>
      </c>
      <c r="D286">
        <v>758</v>
      </c>
      <c r="E286" s="12">
        <v>107325.22</v>
      </c>
    </row>
    <row r="287" spans="1:5" x14ac:dyDescent="0.45">
      <c r="A287">
        <v>7.4999999999999997E-2</v>
      </c>
      <c r="B287" t="s">
        <v>3491</v>
      </c>
      <c r="C287">
        <v>54.26</v>
      </c>
      <c r="D287" s="12">
        <v>1956</v>
      </c>
      <c r="E287" s="12">
        <v>106132.56</v>
      </c>
    </row>
    <row r="288" spans="1:5" x14ac:dyDescent="0.45">
      <c r="A288">
        <v>7.3999999999999996E-2</v>
      </c>
      <c r="B288" t="s">
        <v>3490</v>
      </c>
      <c r="C288">
        <v>87.13</v>
      </c>
      <c r="D288" s="12">
        <v>1195</v>
      </c>
      <c r="E288" s="12">
        <v>104120.35</v>
      </c>
    </row>
    <row r="289" spans="1:5" x14ac:dyDescent="0.45">
      <c r="A289">
        <v>7.2999999999999995E-2</v>
      </c>
      <c r="B289" t="s">
        <v>3489</v>
      </c>
      <c r="C289">
        <v>229.37</v>
      </c>
      <c r="D289">
        <v>446</v>
      </c>
      <c r="E289" s="12">
        <v>102299.02</v>
      </c>
    </row>
    <row r="290" spans="1:5" x14ac:dyDescent="0.45">
      <c r="A290">
        <v>7.2999999999999995E-2</v>
      </c>
      <c r="B290" t="s">
        <v>3488</v>
      </c>
      <c r="C290">
        <v>137.81</v>
      </c>
      <c r="D290">
        <v>751</v>
      </c>
      <c r="E290" s="12">
        <v>103495.31</v>
      </c>
    </row>
    <row r="291" spans="1:5" x14ac:dyDescent="0.45">
      <c r="A291">
        <v>7.2999999999999995E-2</v>
      </c>
      <c r="B291" t="s">
        <v>3487</v>
      </c>
      <c r="C291">
        <v>146.28</v>
      </c>
      <c r="D291">
        <v>704</v>
      </c>
      <c r="E291" s="12">
        <v>102981.12</v>
      </c>
    </row>
    <row r="292" spans="1:5" x14ac:dyDescent="0.45">
      <c r="A292">
        <v>7.2999999999999995E-2</v>
      </c>
      <c r="B292" t="s">
        <v>3486</v>
      </c>
      <c r="C292">
        <v>109</v>
      </c>
      <c r="D292">
        <v>947</v>
      </c>
      <c r="E292" s="12">
        <v>103223</v>
      </c>
    </row>
    <row r="293" spans="1:5" x14ac:dyDescent="0.45">
      <c r="A293">
        <v>7.1999999999999995E-2</v>
      </c>
      <c r="B293" t="s">
        <v>3485</v>
      </c>
      <c r="C293">
        <v>20.329999999999998</v>
      </c>
      <c r="D293" s="12">
        <v>5019</v>
      </c>
      <c r="E293" s="12">
        <v>102036.27</v>
      </c>
    </row>
    <row r="294" spans="1:5" x14ac:dyDescent="0.45">
      <c r="A294">
        <v>7.0999999999999994E-2</v>
      </c>
      <c r="B294" t="s">
        <v>3484</v>
      </c>
      <c r="C294">
        <v>157.46</v>
      </c>
      <c r="D294">
        <v>634</v>
      </c>
      <c r="E294" s="12">
        <v>99829.64</v>
      </c>
    </row>
    <row r="295" spans="1:5" x14ac:dyDescent="0.45">
      <c r="A295">
        <v>7.0999999999999994E-2</v>
      </c>
      <c r="B295" t="s">
        <v>3483</v>
      </c>
      <c r="C295">
        <v>55.57</v>
      </c>
      <c r="D295" s="12">
        <v>1796</v>
      </c>
      <c r="E295" s="12">
        <v>99803.72</v>
      </c>
    </row>
    <row r="296" spans="1:5" x14ac:dyDescent="0.45">
      <c r="A296">
        <v>7.0999999999999994E-2</v>
      </c>
      <c r="B296" t="s">
        <v>3482</v>
      </c>
      <c r="C296">
        <v>132.82</v>
      </c>
      <c r="D296">
        <v>750</v>
      </c>
      <c r="E296" s="12">
        <v>99615</v>
      </c>
    </row>
    <row r="297" spans="1:5" x14ac:dyDescent="0.45">
      <c r="A297">
        <v>7.0999999999999994E-2</v>
      </c>
      <c r="B297" t="s">
        <v>3481</v>
      </c>
      <c r="C297">
        <v>60.76</v>
      </c>
      <c r="D297" s="12">
        <v>1636</v>
      </c>
      <c r="E297" s="12">
        <v>99403.36</v>
      </c>
    </row>
    <row r="298" spans="1:5" x14ac:dyDescent="0.45">
      <c r="A298">
        <v>7.0999999999999994E-2</v>
      </c>
      <c r="B298" t="s">
        <v>3480</v>
      </c>
      <c r="C298">
        <v>749.2</v>
      </c>
      <c r="D298">
        <v>133</v>
      </c>
      <c r="E298" s="12">
        <v>99643.6</v>
      </c>
    </row>
    <row r="299" spans="1:5" x14ac:dyDescent="0.45">
      <c r="A299">
        <v>7.0999999999999994E-2</v>
      </c>
      <c r="B299" t="s">
        <v>3479</v>
      </c>
      <c r="C299">
        <v>85.82</v>
      </c>
      <c r="D299" s="12">
        <v>1168</v>
      </c>
      <c r="E299" s="12">
        <v>100237.75999999999</v>
      </c>
    </row>
    <row r="300" spans="1:5" x14ac:dyDescent="0.45">
      <c r="A300">
        <v>7.0999999999999994E-2</v>
      </c>
      <c r="B300" t="s">
        <v>3478</v>
      </c>
      <c r="C300">
        <v>45.51</v>
      </c>
      <c r="D300" s="12">
        <v>2195</v>
      </c>
      <c r="E300" s="12">
        <v>99894.45</v>
      </c>
    </row>
    <row r="301" spans="1:5" x14ac:dyDescent="0.45">
      <c r="A301">
        <v>6.9000000000000006E-2</v>
      </c>
      <c r="B301" t="s">
        <v>3477</v>
      </c>
      <c r="C301">
        <v>75.599999999999994</v>
      </c>
      <c r="D301" s="12">
        <v>1282</v>
      </c>
      <c r="E301" s="12">
        <v>96919.2</v>
      </c>
    </row>
    <row r="302" spans="1:5" x14ac:dyDescent="0.45">
      <c r="A302">
        <v>6.9000000000000006E-2</v>
      </c>
      <c r="B302" t="s">
        <v>3476</v>
      </c>
      <c r="C302">
        <v>44.44</v>
      </c>
      <c r="D302" s="12">
        <v>2195</v>
      </c>
      <c r="E302" s="12">
        <v>97545.8</v>
      </c>
    </row>
    <row r="303" spans="1:5" x14ac:dyDescent="0.45">
      <c r="A303">
        <v>6.9000000000000006E-2</v>
      </c>
      <c r="B303" t="s">
        <v>3475</v>
      </c>
      <c r="C303">
        <v>68.02</v>
      </c>
      <c r="D303" s="12">
        <v>1428</v>
      </c>
      <c r="E303" s="12">
        <v>97132.56</v>
      </c>
    </row>
    <row r="304" spans="1:5" x14ac:dyDescent="0.45">
      <c r="A304">
        <v>6.9000000000000006E-2</v>
      </c>
      <c r="B304" t="s">
        <v>3474</v>
      </c>
      <c r="C304">
        <v>137.66</v>
      </c>
      <c r="D304">
        <v>702</v>
      </c>
      <c r="E304" s="12">
        <v>96637.32</v>
      </c>
    </row>
    <row r="305" spans="1:5" x14ac:dyDescent="0.45">
      <c r="A305">
        <v>6.9000000000000006E-2</v>
      </c>
      <c r="B305" t="s">
        <v>3473</v>
      </c>
      <c r="C305">
        <v>92.3</v>
      </c>
      <c r="D305" s="12">
        <v>1049</v>
      </c>
      <c r="E305" s="12">
        <v>96822.7</v>
      </c>
    </row>
    <row r="306" spans="1:5" x14ac:dyDescent="0.45">
      <c r="A306">
        <v>6.8000000000000005E-2</v>
      </c>
      <c r="B306" t="s">
        <v>3472</v>
      </c>
      <c r="C306">
        <v>37.57</v>
      </c>
      <c r="D306" s="12">
        <v>2550</v>
      </c>
      <c r="E306" s="12">
        <v>95803.5</v>
      </c>
    </row>
    <row r="307" spans="1:5" x14ac:dyDescent="0.45">
      <c r="A307">
        <v>6.8000000000000005E-2</v>
      </c>
      <c r="B307" t="s">
        <v>3471</v>
      </c>
      <c r="C307">
        <v>713.65</v>
      </c>
      <c r="D307">
        <v>134</v>
      </c>
      <c r="E307" s="12">
        <v>95629.1</v>
      </c>
    </row>
    <row r="308" spans="1:5" x14ac:dyDescent="0.45">
      <c r="A308">
        <v>6.7000000000000004E-2</v>
      </c>
      <c r="B308" t="s">
        <v>3470</v>
      </c>
      <c r="C308">
        <v>108</v>
      </c>
      <c r="D308">
        <v>871</v>
      </c>
      <c r="E308" s="12">
        <v>94068</v>
      </c>
    </row>
    <row r="309" spans="1:5" x14ac:dyDescent="0.45">
      <c r="A309">
        <v>6.7000000000000004E-2</v>
      </c>
      <c r="B309" t="s">
        <v>3469</v>
      </c>
      <c r="C309">
        <v>78.56</v>
      </c>
      <c r="D309" s="12">
        <v>1205</v>
      </c>
      <c r="E309" s="12">
        <v>94664.8</v>
      </c>
    </row>
    <row r="310" spans="1:5" x14ac:dyDescent="0.45">
      <c r="A310">
        <v>6.6000000000000003E-2</v>
      </c>
      <c r="B310" t="s">
        <v>3468</v>
      </c>
      <c r="C310">
        <v>33.99</v>
      </c>
      <c r="D310" s="12">
        <v>2722</v>
      </c>
      <c r="E310" s="12">
        <v>92520.78</v>
      </c>
    </row>
    <row r="311" spans="1:5" x14ac:dyDescent="0.45">
      <c r="A311">
        <v>6.6000000000000003E-2</v>
      </c>
      <c r="B311" t="s">
        <v>3467</v>
      </c>
      <c r="C311">
        <v>67.849999999999994</v>
      </c>
      <c r="D311" s="12">
        <v>1364</v>
      </c>
      <c r="E311" s="12">
        <v>92547.4</v>
      </c>
    </row>
    <row r="312" spans="1:5" x14ac:dyDescent="0.45">
      <c r="A312">
        <v>6.6000000000000003E-2</v>
      </c>
      <c r="B312" t="s">
        <v>3466</v>
      </c>
      <c r="C312">
        <v>54.49</v>
      </c>
      <c r="D312" s="12">
        <v>1698</v>
      </c>
      <c r="E312" s="12">
        <v>92524.02</v>
      </c>
    </row>
    <row r="313" spans="1:5" x14ac:dyDescent="0.45">
      <c r="A313">
        <v>6.6000000000000003E-2</v>
      </c>
      <c r="B313" t="s">
        <v>3465</v>
      </c>
      <c r="C313">
        <v>16.440000000000001</v>
      </c>
      <c r="D313" s="12">
        <v>5672</v>
      </c>
      <c r="E313" s="12">
        <v>93247.679999999993</v>
      </c>
    </row>
    <row r="314" spans="1:5" x14ac:dyDescent="0.45">
      <c r="A314">
        <v>6.5000000000000002E-2</v>
      </c>
      <c r="B314" t="s">
        <v>3464</v>
      </c>
      <c r="C314">
        <v>153.33000000000001</v>
      </c>
      <c r="D314">
        <v>594</v>
      </c>
      <c r="E314" s="12">
        <v>91078.02</v>
      </c>
    </row>
    <row r="315" spans="1:5" x14ac:dyDescent="0.45">
      <c r="A315">
        <v>6.5000000000000002E-2</v>
      </c>
      <c r="B315" t="s">
        <v>3463</v>
      </c>
      <c r="C315">
        <v>64.05</v>
      </c>
      <c r="D315" s="12">
        <v>1432</v>
      </c>
      <c r="E315" s="12">
        <v>91719.6</v>
      </c>
    </row>
    <row r="316" spans="1:5" x14ac:dyDescent="0.45">
      <c r="A316">
        <v>6.5000000000000002E-2</v>
      </c>
      <c r="B316" t="s">
        <v>3462</v>
      </c>
      <c r="C316">
        <v>169.4</v>
      </c>
      <c r="D316">
        <v>543</v>
      </c>
      <c r="E316" s="12">
        <v>91984.2</v>
      </c>
    </row>
    <row r="317" spans="1:5" x14ac:dyDescent="0.45">
      <c r="A317">
        <v>6.5000000000000002E-2</v>
      </c>
      <c r="B317" t="s">
        <v>3461</v>
      </c>
      <c r="C317">
        <v>59.74</v>
      </c>
      <c r="D317" s="12">
        <v>1529</v>
      </c>
      <c r="E317" s="12">
        <v>91342.46</v>
      </c>
    </row>
    <row r="318" spans="1:5" x14ac:dyDescent="0.45">
      <c r="A318">
        <v>6.5000000000000002E-2</v>
      </c>
      <c r="B318" t="s">
        <v>3460</v>
      </c>
      <c r="C318">
        <v>261.44</v>
      </c>
      <c r="D318">
        <v>353</v>
      </c>
      <c r="E318" s="12">
        <v>92288.320000000007</v>
      </c>
    </row>
    <row r="319" spans="1:5" x14ac:dyDescent="0.45">
      <c r="A319">
        <v>6.5000000000000002E-2</v>
      </c>
      <c r="B319" t="s">
        <v>3459</v>
      </c>
      <c r="C319">
        <v>98.75</v>
      </c>
      <c r="D319">
        <v>928</v>
      </c>
      <c r="E319" s="12">
        <v>91640</v>
      </c>
    </row>
    <row r="320" spans="1:5" x14ac:dyDescent="0.45">
      <c r="A320">
        <v>6.3E-2</v>
      </c>
      <c r="B320" t="s">
        <v>3458</v>
      </c>
      <c r="C320">
        <v>54.75</v>
      </c>
      <c r="D320" s="12">
        <v>1630</v>
      </c>
      <c r="E320" s="12">
        <v>89242.5</v>
      </c>
    </row>
    <row r="321" spans="1:5" x14ac:dyDescent="0.45">
      <c r="A321">
        <v>6.3E-2</v>
      </c>
      <c r="B321" t="s">
        <v>3457</v>
      </c>
      <c r="C321">
        <v>136.72</v>
      </c>
      <c r="D321">
        <v>649</v>
      </c>
      <c r="E321" s="12">
        <v>88731.28</v>
      </c>
    </row>
    <row r="322" spans="1:5" x14ac:dyDescent="0.45">
      <c r="A322">
        <v>6.2E-2</v>
      </c>
      <c r="B322" t="s">
        <v>3456</v>
      </c>
      <c r="C322">
        <v>96.84</v>
      </c>
      <c r="D322">
        <v>899</v>
      </c>
      <c r="E322" s="12">
        <v>87059.16</v>
      </c>
    </row>
    <row r="323" spans="1:5" x14ac:dyDescent="0.45">
      <c r="A323">
        <v>6.2E-2</v>
      </c>
      <c r="B323" t="s">
        <v>3455</v>
      </c>
      <c r="C323">
        <v>103.83</v>
      </c>
      <c r="D323">
        <v>844</v>
      </c>
      <c r="E323" s="12">
        <v>87632.52</v>
      </c>
    </row>
    <row r="324" spans="1:5" x14ac:dyDescent="0.45">
      <c r="A324">
        <v>6.2E-2</v>
      </c>
      <c r="B324" t="s">
        <v>3454</v>
      </c>
      <c r="C324">
        <v>301.8</v>
      </c>
      <c r="D324">
        <v>288</v>
      </c>
      <c r="E324" s="12">
        <v>86918.399999999994</v>
      </c>
    </row>
    <row r="325" spans="1:5" x14ac:dyDescent="0.45">
      <c r="A325">
        <v>6.2E-2</v>
      </c>
      <c r="B325" t="s">
        <v>3453</v>
      </c>
      <c r="C325">
        <v>9.9499999999999993</v>
      </c>
      <c r="D325" s="12">
        <v>8718</v>
      </c>
      <c r="E325" s="12">
        <v>86744.1</v>
      </c>
    </row>
    <row r="326" spans="1:5" x14ac:dyDescent="0.45">
      <c r="A326">
        <v>6.0999999999999999E-2</v>
      </c>
      <c r="B326" t="s">
        <v>3452</v>
      </c>
      <c r="C326">
        <v>126.31</v>
      </c>
      <c r="D326">
        <v>680</v>
      </c>
      <c r="E326" s="12">
        <v>85890.8</v>
      </c>
    </row>
    <row r="327" spans="1:5" x14ac:dyDescent="0.45">
      <c r="A327">
        <v>6.0999999999999999E-2</v>
      </c>
      <c r="B327" t="s">
        <v>3451</v>
      </c>
      <c r="C327">
        <v>108.71</v>
      </c>
      <c r="D327">
        <v>789</v>
      </c>
      <c r="E327" s="12">
        <v>85772.19</v>
      </c>
    </row>
    <row r="328" spans="1:5" x14ac:dyDescent="0.45">
      <c r="A328">
        <v>6.0999999999999999E-2</v>
      </c>
      <c r="B328" t="s">
        <v>3450</v>
      </c>
      <c r="C328">
        <v>100.12</v>
      </c>
      <c r="D328">
        <v>857</v>
      </c>
      <c r="E328" s="12">
        <v>85802.84</v>
      </c>
    </row>
    <row r="329" spans="1:5" x14ac:dyDescent="0.45">
      <c r="A329">
        <v>6.0999999999999999E-2</v>
      </c>
      <c r="B329" t="s">
        <v>3449</v>
      </c>
      <c r="C329">
        <v>10.81</v>
      </c>
      <c r="D329" s="12">
        <v>7898</v>
      </c>
      <c r="E329" s="12">
        <v>85377.38</v>
      </c>
    </row>
    <row r="330" spans="1:5" x14ac:dyDescent="0.45">
      <c r="A330">
        <v>6.0999999999999999E-2</v>
      </c>
      <c r="B330" t="s">
        <v>3448</v>
      </c>
      <c r="C330">
        <v>85.79</v>
      </c>
      <c r="D330" s="12">
        <v>1006</v>
      </c>
      <c r="E330" s="12">
        <v>86304.74</v>
      </c>
    </row>
    <row r="331" spans="1:5" x14ac:dyDescent="0.45">
      <c r="A331">
        <v>0.06</v>
      </c>
      <c r="B331" t="s">
        <v>3447</v>
      </c>
      <c r="C331">
        <v>299.60000000000002</v>
      </c>
      <c r="D331">
        <v>283</v>
      </c>
      <c r="E331" s="12">
        <v>84786.8</v>
      </c>
    </row>
    <row r="332" spans="1:5" x14ac:dyDescent="0.45">
      <c r="A332">
        <v>0.06</v>
      </c>
      <c r="B332" t="s">
        <v>3446</v>
      </c>
      <c r="C332">
        <v>31.1</v>
      </c>
      <c r="D332" s="12">
        <v>2713</v>
      </c>
      <c r="E332" s="12">
        <v>84374.3</v>
      </c>
    </row>
    <row r="333" spans="1:5" x14ac:dyDescent="0.45">
      <c r="A333">
        <v>0.06</v>
      </c>
      <c r="B333" t="s">
        <v>3445</v>
      </c>
      <c r="C333">
        <v>57.78</v>
      </c>
      <c r="D333" s="12">
        <v>1464</v>
      </c>
      <c r="E333" s="12">
        <v>84589.92</v>
      </c>
    </row>
    <row r="334" spans="1:5" x14ac:dyDescent="0.45">
      <c r="A334">
        <v>0.06</v>
      </c>
      <c r="B334" t="s">
        <v>3444</v>
      </c>
      <c r="C334">
        <v>61.98</v>
      </c>
      <c r="D334" s="12">
        <v>1367</v>
      </c>
      <c r="E334" s="12">
        <v>84726.66</v>
      </c>
    </row>
    <row r="335" spans="1:5" x14ac:dyDescent="0.45">
      <c r="A335">
        <v>0.06</v>
      </c>
      <c r="B335" t="s">
        <v>3443</v>
      </c>
      <c r="C335">
        <v>342.38</v>
      </c>
      <c r="D335">
        <v>247</v>
      </c>
      <c r="E335" s="12">
        <v>84567.86</v>
      </c>
    </row>
    <row r="336" spans="1:5" x14ac:dyDescent="0.45">
      <c r="A336">
        <v>0.06</v>
      </c>
      <c r="B336" t="s">
        <v>3442</v>
      </c>
      <c r="C336">
        <v>50.38</v>
      </c>
      <c r="D336" s="12">
        <v>1686</v>
      </c>
      <c r="E336" s="12">
        <v>84940.68</v>
      </c>
    </row>
    <row r="337" spans="1:5" x14ac:dyDescent="0.45">
      <c r="A337">
        <v>5.8999999999999997E-2</v>
      </c>
      <c r="B337" t="s">
        <v>3441</v>
      </c>
      <c r="C337">
        <v>14.89</v>
      </c>
      <c r="D337" s="12">
        <v>5561</v>
      </c>
      <c r="E337" s="12">
        <v>82803.289999999994</v>
      </c>
    </row>
    <row r="338" spans="1:5" x14ac:dyDescent="0.45">
      <c r="A338">
        <v>5.8999999999999997E-2</v>
      </c>
      <c r="B338" t="s">
        <v>3440</v>
      </c>
      <c r="C338">
        <v>64.61</v>
      </c>
      <c r="D338" s="12">
        <v>1296</v>
      </c>
      <c r="E338" s="12">
        <v>83734.559999999998</v>
      </c>
    </row>
    <row r="339" spans="1:5" x14ac:dyDescent="0.45">
      <c r="A339">
        <v>5.8000000000000003E-2</v>
      </c>
      <c r="B339" t="s">
        <v>3439</v>
      </c>
      <c r="C339">
        <v>158.56</v>
      </c>
      <c r="D339">
        <v>519</v>
      </c>
      <c r="E339" s="12">
        <v>82292.639999999999</v>
      </c>
    </row>
    <row r="340" spans="1:5" x14ac:dyDescent="0.45">
      <c r="A340">
        <v>5.8000000000000003E-2</v>
      </c>
      <c r="B340" t="s">
        <v>3438</v>
      </c>
      <c r="C340">
        <v>322.41000000000003</v>
      </c>
      <c r="D340">
        <v>252</v>
      </c>
      <c r="E340" s="12">
        <v>81247.320000000007</v>
      </c>
    </row>
    <row r="341" spans="1:5" x14ac:dyDescent="0.45">
      <c r="A341">
        <v>5.8000000000000003E-2</v>
      </c>
      <c r="B341" t="s">
        <v>3437</v>
      </c>
      <c r="C341">
        <v>379.22</v>
      </c>
      <c r="D341">
        <v>214</v>
      </c>
      <c r="E341" s="12">
        <v>81153.08</v>
      </c>
    </row>
    <row r="342" spans="1:5" x14ac:dyDescent="0.45">
      <c r="A342">
        <v>5.7000000000000002E-2</v>
      </c>
      <c r="B342" t="s">
        <v>3436</v>
      </c>
      <c r="C342">
        <v>28.44</v>
      </c>
      <c r="D342" s="12">
        <v>2840</v>
      </c>
      <c r="E342" s="12">
        <v>80769.600000000006</v>
      </c>
    </row>
    <row r="343" spans="1:5" x14ac:dyDescent="0.45">
      <c r="A343">
        <v>5.7000000000000002E-2</v>
      </c>
      <c r="B343" t="s">
        <v>3435</v>
      </c>
      <c r="C343">
        <v>112.47</v>
      </c>
      <c r="D343">
        <v>714</v>
      </c>
      <c r="E343" s="12">
        <v>80303.58</v>
      </c>
    </row>
    <row r="344" spans="1:5" x14ac:dyDescent="0.45">
      <c r="A344">
        <v>5.7000000000000002E-2</v>
      </c>
      <c r="B344" t="s">
        <v>3434</v>
      </c>
      <c r="C344">
        <v>14.69</v>
      </c>
      <c r="D344" s="12">
        <v>5454</v>
      </c>
      <c r="E344" s="12">
        <v>80119.259999999995</v>
      </c>
    </row>
    <row r="345" spans="1:5" x14ac:dyDescent="0.45">
      <c r="A345">
        <v>5.7000000000000002E-2</v>
      </c>
      <c r="B345" t="s">
        <v>3433</v>
      </c>
      <c r="C345">
        <v>102.8</v>
      </c>
      <c r="D345">
        <v>779</v>
      </c>
      <c r="E345" s="12">
        <v>80081.2</v>
      </c>
    </row>
    <row r="346" spans="1:5" x14ac:dyDescent="0.45">
      <c r="A346">
        <v>5.7000000000000002E-2</v>
      </c>
      <c r="B346" t="s">
        <v>3432</v>
      </c>
      <c r="C346">
        <v>58.21</v>
      </c>
      <c r="D346" s="12">
        <v>1374</v>
      </c>
      <c r="E346" s="12">
        <v>79980.539999999994</v>
      </c>
    </row>
    <row r="347" spans="1:5" x14ac:dyDescent="0.45">
      <c r="A347">
        <v>5.6000000000000001E-2</v>
      </c>
      <c r="B347" t="s">
        <v>3431</v>
      </c>
      <c r="C347">
        <v>71.62</v>
      </c>
      <c r="D347" s="12">
        <v>1113</v>
      </c>
      <c r="E347" s="12">
        <v>79713.06</v>
      </c>
    </row>
    <row r="348" spans="1:5" x14ac:dyDescent="0.45">
      <c r="A348">
        <v>5.6000000000000001E-2</v>
      </c>
      <c r="B348" t="s">
        <v>3430</v>
      </c>
      <c r="C348">
        <v>107.11</v>
      </c>
      <c r="D348">
        <v>733</v>
      </c>
      <c r="E348" s="12">
        <v>78511.63</v>
      </c>
    </row>
    <row r="349" spans="1:5" x14ac:dyDescent="0.45">
      <c r="A349">
        <v>5.6000000000000001E-2</v>
      </c>
      <c r="B349" t="s">
        <v>3429</v>
      </c>
      <c r="C349">
        <v>133.9</v>
      </c>
      <c r="D349">
        <v>595</v>
      </c>
      <c r="E349" s="12">
        <v>79670.5</v>
      </c>
    </row>
    <row r="350" spans="1:5" x14ac:dyDescent="0.45">
      <c r="A350">
        <v>5.6000000000000001E-2</v>
      </c>
      <c r="B350" t="s">
        <v>3428</v>
      </c>
      <c r="C350">
        <v>76.510000000000005</v>
      </c>
      <c r="D350" s="12">
        <v>1041</v>
      </c>
      <c r="E350" s="12">
        <v>79646.91</v>
      </c>
    </row>
    <row r="351" spans="1:5" x14ac:dyDescent="0.45">
      <c r="A351">
        <v>5.5E-2</v>
      </c>
      <c r="B351" t="s">
        <v>3427</v>
      </c>
      <c r="C351">
        <v>26.69</v>
      </c>
      <c r="D351" s="12">
        <v>2924</v>
      </c>
      <c r="E351" s="12">
        <v>78041.56</v>
      </c>
    </row>
    <row r="352" spans="1:5" x14ac:dyDescent="0.45">
      <c r="A352">
        <v>5.5E-2</v>
      </c>
      <c r="B352" t="s">
        <v>3426</v>
      </c>
      <c r="C352">
        <v>111.39</v>
      </c>
      <c r="D352">
        <v>699</v>
      </c>
      <c r="E352" s="12">
        <v>77861.61</v>
      </c>
    </row>
    <row r="353" spans="1:5" x14ac:dyDescent="0.45">
      <c r="A353">
        <v>5.5E-2</v>
      </c>
      <c r="B353" t="s">
        <v>3425</v>
      </c>
      <c r="C353">
        <v>213.48</v>
      </c>
      <c r="D353">
        <v>364</v>
      </c>
      <c r="E353" s="12">
        <v>77706.720000000001</v>
      </c>
    </row>
    <row r="354" spans="1:5" x14ac:dyDescent="0.45">
      <c r="A354">
        <v>5.3999999999999999E-2</v>
      </c>
      <c r="B354" t="s">
        <v>3424</v>
      </c>
      <c r="C354">
        <v>117.52</v>
      </c>
      <c r="D354">
        <v>651</v>
      </c>
      <c r="E354" s="12">
        <v>76505.52</v>
      </c>
    </row>
    <row r="355" spans="1:5" x14ac:dyDescent="0.45">
      <c r="A355">
        <v>5.3999999999999999E-2</v>
      </c>
      <c r="B355" t="s">
        <v>3423</v>
      </c>
      <c r="C355">
        <v>123.01</v>
      </c>
      <c r="D355">
        <v>616</v>
      </c>
      <c r="E355" s="12">
        <v>75774.16</v>
      </c>
    </row>
    <row r="356" spans="1:5" x14ac:dyDescent="0.45">
      <c r="A356">
        <v>5.3999999999999999E-2</v>
      </c>
      <c r="B356" t="s">
        <v>3422</v>
      </c>
      <c r="C356">
        <v>48.05</v>
      </c>
      <c r="D356" s="12">
        <v>1574</v>
      </c>
      <c r="E356" s="12">
        <v>75630.7</v>
      </c>
    </row>
    <row r="357" spans="1:5" x14ac:dyDescent="0.45">
      <c r="A357">
        <v>5.3999999999999999E-2</v>
      </c>
      <c r="B357" t="s">
        <v>3421</v>
      </c>
      <c r="C357">
        <v>242.87</v>
      </c>
      <c r="D357">
        <v>314</v>
      </c>
      <c r="E357" s="12">
        <v>76261.179999999993</v>
      </c>
    </row>
    <row r="358" spans="1:5" x14ac:dyDescent="0.45">
      <c r="A358">
        <v>5.2999999999999999E-2</v>
      </c>
      <c r="B358" t="s">
        <v>3420</v>
      </c>
      <c r="C358">
        <v>119.37</v>
      </c>
      <c r="D358">
        <v>623</v>
      </c>
      <c r="E358" s="12">
        <v>74367.509999999995</v>
      </c>
    </row>
    <row r="359" spans="1:5" x14ac:dyDescent="0.45">
      <c r="A359">
        <v>5.2999999999999999E-2</v>
      </c>
      <c r="B359" t="s">
        <v>3419</v>
      </c>
      <c r="C359">
        <v>97.04</v>
      </c>
      <c r="D359">
        <v>768</v>
      </c>
      <c r="E359" s="12">
        <v>74526.720000000001</v>
      </c>
    </row>
    <row r="360" spans="1:5" x14ac:dyDescent="0.45">
      <c r="A360">
        <v>5.2999999999999999E-2</v>
      </c>
      <c r="B360" t="s">
        <v>3418</v>
      </c>
      <c r="C360">
        <v>103.7</v>
      </c>
      <c r="D360">
        <v>718</v>
      </c>
      <c r="E360" s="12">
        <v>74456.600000000006</v>
      </c>
    </row>
    <row r="361" spans="1:5" x14ac:dyDescent="0.45">
      <c r="A361">
        <v>5.1999999999999998E-2</v>
      </c>
      <c r="B361" t="s">
        <v>3417</v>
      </c>
      <c r="C361">
        <v>85.65</v>
      </c>
      <c r="D361">
        <v>862</v>
      </c>
      <c r="E361" s="12">
        <v>73830.3</v>
      </c>
    </row>
    <row r="362" spans="1:5" x14ac:dyDescent="0.45">
      <c r="A362">
        <v>5.1999999999999998E-2</v>
      </c>
      <c r="B362" t="s">
        <v>3416</v>
      </c>
      <c r="C362">
        <v>56.03</v>
      </c>
      <c r="D362" s="12">
        <v>1314</v>
      </c>
      <c r="E362" s="12">
        <v>73623.42</v>
      </c>
    </row>
    <row r="363" spans="1:5" x14ac:dyDescent="0.45">
      <c r="A363">
        <v>5.1999999999999998E-2</v>
      </c>
      <c r="B363" t="s">
        <v>3415</v>
      </c>
      <c r="C363">
        <v>46.66</v>
      </c>
      <c r="D363" s="12">
        <v>1581</v>
      </c>
      <c r="E363" s="12">
        <v>73769.460000000006</v>
      </c>
    </row>
    <row r="364" spans="1:5" x14ac:dyDescent="0.45">
      <c r="A364">
        <v>5.1999999999999998E-2</v>
      </c>
      <c r="B364" t="s">
        <v>3414</v>
      </c>
      <c r="C364">
        <v>54.59</v>
      </c>
      <c r="D364" s="12">
        <v>1355</v>
      </c>
      <c r="E364" s="12">
        <v>73969.45</v>
      </c>
    </row>
    <row r="365" spans="1:5" x14ac:dyDescent="0.45">
      <c r="A365">
        <v>5.0999999999999997E-2</v>
      </c>
      <c r="B365" t="s">
        <v>3413</v>
      </c>
      <c r="C365">
        <v>109.57</v>
      </c>
      <c r="D365">
        <v>657</v>
      </c>
      <c r="E365" s="12">
        <v>71987.490000000005</v>
      </c>
    </row>
    <row r="366" spans="1:5" x14ac:dyDescent="0.45">
      <c r="A366">
        <v>5.0999999999999997E-2</v>
      </c>
      <c r="B366" t="s">
        <v>3412</v>
      </c>
      <c r="C366">
        <v>34.99</v>
      </c>
      <c r="D366" s="12">
        <v>2055</v>
      </c>
      <c r="E366" s="12">
        <v>71904.45</v>
      </c>
    </row>
    <row r="367" spans="1:5" x14ac:dyDescent="0.45">
      <c r="A367">
        <v>5.0999999999999997E-2</v>
      </c>
      <c r="B367" t="s">
        <v>3411</v>
      </c>
      <c r="C367">
        <v>17.059999999999999</v>
      </c>
      <c r="D367" s="12">
        <v>4252</v>
      </c>
      <c r="E367" s="12">
        <v>72539.12</v>
      </c>
    </row>
    <row r="368" spans="1:5" x14ac:dyDescent="0.45">
      <c r="A368">
        <v>5.0999999999999997E-2</v>
      </c>
      <c r="B368" t="s">
        <v>3410</v>
      </c>
      <c r="C368">
        <v>90.44</v>
      </c>
      <c r="D368">
        <v>793</v>
      </c>
      <c r="E368" s="12">
        <v>71718.92</v>
      </c>
    </row>
    <row r="369" spans="1:5" x14ac:dyDescent="0.45">
      <c r="A369">
        <v>0.05</v>
      </c>
      <c r="B369" t="s">
        <v>3409</v>
      </c>
      <c r="C369">
        <v>18.41</v>
      </c>
      <c r="D369" s="12">
        <v>3814</v>
      </c>
      <c r="E369" s="12">
        <v>70215.740000000005</v>
      </c>
    </row>
    <row r="370" spans="1:5" x14ac:dyDescent="0.45">
      <c r="A370">
        <v>0.05</v>
      </c>
      <c r="B370" t="s">
        <v>3408</v>
      </c>
      <c r="C370">
        <v>53.06</v>
      </c>
      <c r="D370" s="12">
        <v>1341</v>
      </c>
      <c r="E370" s="12">
        <v>71153.460000000006</v>
      </c>
    </row>
    <row r="371" spans="1:5" x14ac:dyDescent="0.45">
      <c r="A371">
        <v>0.05</v>
      </c>
      <c r="B371" t="s">
        <v>3407</v>
      </c>
      <c r="C371">
        <v>76.2</v>
      </c>
      <c r="D371">
        <v>920</v>
      </c>
      <c r="E371" s="12">
        <v>70104</v>
      </c>
    </row>
    <row r="372" spans="1:5" x14ac:dyDescent="0.45">
      <c r="A372">
        <v>0.05</v>
      </c>
      <c r="B372" t="s">
        <v>3406</v>
      </c>
      <c r="C372">
        <v>81.040000000000006</v>
      </c>
      <c r="D372">
        <v>867</v>
      </c>
      <c r="E372" s="12">
        <v>70261.679999999993</v>
      </c>
    </row>
    <row r="373" spans="1:5" x14ac:dyDescent="0.45">
      <c r="A373">
        <v>0.05</v>
      </c>
      <c r="B373" t="s">
        <v>3405</v>
      </c>
      <c r="C373">
        <v>46.08</v>
      </c>
      <c r="D373" s="12">
        <v>1545</v>
      </c>
      <c r="E373" s="12">
        <v>71193.600000000006</v>
      </c>
    </row>
    <row r="374" spans="1:5" x14ac:dyDescent="0.45">
      <c r="A374">
        <v>0.05</v>
      </c>
      <c r="B374" t="s">
        <v>3404</v>
      </c>
      <c r="C374">
        <v>122.3</v>
      </c>
      <c r="D374">
        <v>581</v>
      </c>
      <c r="E374" s="12">
        <v>71056.3</v>
      </c>
    </row>
    <row r="375" spans="1:5" x14ac:dyDescent="0.45">
      <c r="A375">
        <v>4.9000000000000002E-2</v>
      </c>
      <c r="B375" t="s">
        <v>3403</v>
      </c>
      <c r="C375">
        <v>85.73</v>
      </c>
      <c r="D375">
        <v>805</v>
      </c>
      <c r="E375" s="12">
        <v>69012.649999999994</v>
      </c>
    </row>
    <row r="376" spans="1:5" x14ac:dyDescent="0.45">
      <c r="A376">
        <v>4.9000000000000002E-2</v>
      </c>
      <c r="B376" t="s">
        <v>3402</v>
      </c>
      <c r="C376">
        <v>37.630000000000003</v>
      </c>
      <c r="D376" s="12">
        <v>1857</v>
      </c>
      <c r="E376" s="12">
        <v>69878.91</v>
      </c>
    </row>
    <row r="377" spans="1:5" x14ac:dyDescent="0.45">
      <c r="A377">
        <v>4.9000000000000002E-2</v>
      </c>
      <c r="B377" t="s">
        <v>3401</v>
      </c>
      <c r="C377">
        <v>34.22</v>
      </c>
      <c r="D377" s="12">
        <v>2003</v>
      </c>
      <c r="E377" s="12">
        <v>68542.66</v>
      </c>
    </row>
    <row r="378" spans="1:5" x14ac:dyDescent="0.45">
      <c r="A378">
        <v>4.9000000000000002E-2</v>
      </c>
      <c r="B378" t="s">
        <v>3400</v>
      </c>
      <c r="C378">
        <v>103.26</v>
      </c>
      <c r="D378">
        <v>669</v>
      </c>
      <c r="E378" s="12">
        <v>69080.94</v>
      </c>
    </row>
    <row r="379" spans="1:5" x14ac:dyDescent="0.45">
      <c r="A379">
        <v>4.9000000000000002E-2</v>
      </c>
      <c r="B379" t="s">
        <v>3399</v>
      </c>
      <c r="C379">
        <v>97.56</v>
      </c>
      <c r="D379">
        <v>714</v>
      </c>
      <c r="E379" s="12">
        <v>69657.84</v>
      </c>
    </row>
    <row r="380" spans="1:5" x14ac:dyDescent="0.45">
      <c r="A380">
        <v>4.9000000000000002E-2</v>
      </c>
      <c r="B380" t="s">
        <v>3398</v>
      </c>
      <c r="C380">
        <v>78.540000000000006</v>
      </c>
      <c r="D380">
        <v>888</v>
      </c>
      <c r="E380" s="12">
        <v>69743.520000000004</v>
      </c>
    </row>
    <row r="381" spans="1:5" x14ac:dyDescent="0.45">
      <c r="A381">
        <v>4.9000000000000002E-2</v>
      </c>
      <c r="B381" t="s">
        <v>3397</v>
      </c>
      <c r="C381">
        <v>26.48</v>
      </c>
      <c r="D381" s="12">
        <v>2597</v>
      </c>
      <c r="E381" s="12">
        <v>68768.56</v>
      </c>
    </row>
    <row r="382" spans="1:5" x14ac:dyDescent="0.45">
      <c r="A382">
        <v>4.8000000000000001E-2</v>
      </c>
      <c r="B382" t="s">
        <v>3396</v>
      </c>
      <c r="C382">
        <v>21.89</v>
      </c>
      <c r="D382" s="12">
        <v>3071</v>
      </c>
      <c r="E382" s="12">
        <v>67224.19</v>
      </c>
    </row>
    <row r="383" spans="1:5" x14ac:dyDescent="0.45">
      <c r="A383">
        <v>4.8000000000000001E-2</v>
      </c>
      <c r="B383" t="s">
        <v>3395</v>
      </c>
      <c r="C383">
        <v>95.58</v>
      </c>
      <c r="D383">
        <v>709</v>
      </c>
      <c r="E383" s="12">
        <v>67766.22</v>
      </c>
    </row>
    <row r="384" spans="1:5" x14ac:dyDescent="0.45">
      <c r="A384">
        <v>4.8000000000000001E-2</v>
      </c>
      <c r="B384" t="s">
        <v>3394</v>
      </c>
      <c r="C384">
        <v>161.74</v>
      </c>
      <c r="D384">
        <v>420</v>
      </c>
      <c r="E384" s="12">
        <v>67930.8</v>
      </c>
    </row>
    <row r="385" spans="1:5" x14ac:dyDescent="0.45">
      <c r="A385">
        <v>4.8000000000000001E-2</v>
      </c>
      <c r="B385" t="s">
        <v>3393</v>
      </c>
      <c r="C385">
        <v>24.52</v>
      </c>
      <c r="D385" s="12">
        <v>2778</v>
      </c>
      <c r="E385" s="12">
        <v>68116.56</v>
      </c>
    </row>
    <row r="386" spans="1:5" x14ac:dyDescent="0.45">
      <c r="A386">
        <v>4.8000000000000001E-2</v>
      </c>
      <c r="B386" t="s">
        <v>3392</v>
      </c>
      <c r="C386">
        <v>232.95</v>
      </c>
      <c r="D386">
        <v>292</v>
      </c>
      <c r="E386" s="12">
        <v>68021.399999999994</v>
      </c>
    </row>
    <row r="387" spans="1:5" x14ac:dyDescent="0.45">
      <c r="A387">
        <v>4.8000000000000001E-2</v>
      </c>
      <c r="B387" t="s">
        <v>3391</v>
      </c>
      <c r="C387">
        <v>104.49</v>
      </c>
      <c r="D387">
        <v>649</v>
      </c>
      <c r="E387" s="12">
        <v>67814.009999999995</v>
      </c>
    </row>
    <row r="388" spans="1:5" x14ac:dyDescent="0.45">
      <c r="A388">
        <v>4.8000000000000001E-2</v>
      </c>
      <c r="B388" t="s">
        <v>3390</v>
      </c>
      <c r="C388">
        <v>118.68</v>
      </c>
      <c r="D388">
        <v>577</v>
      </c>
      <c r="E388" s="12">
        <v>68478.36</v>
      </c>
    </row>
    <row r="389" spans="1:5" x14ac:dyDescent="0.45">
      <c r="A389">
        <v>4.7E-2</v>
      </c>
      <c r="B389" t="s">
        <v>3389</v>
      </c>
      <c r="C389">
        <v>76.290000000000006</v>
      </c>
      <c r="D389">
        <v>865</v>
      </c>
      <c r="E389" s="12">
        <v>65990.850000000006</v>
      </c>
    </row>
    <row r="390" spans="1:5" x14ac:dyDescent="0.45">
      <c r="A390">
        <v>4.7E-2</v>
      </c>
      <c r="B390" t="s">
        <v>3388</v>
      </c>
      <c r="C390">
        <v>125</v>
      </c>
      <c r="D390">
        <v>535</v>
      </c>
      <c r="E390" s="12">
        <v>66875</v>
      </c>
    </row>
    <row r="391" spans="1:5" x14ac:dyDescent="0.45">
      <c r="A391">
        <v>4.7E-2</v>
      </c>
      <c r="B391" t="s">
        <v>3387</v>
      </c>
      <c r="C391">
        <v>52.41</v>
      </c>
      <c r="D391" s="12">
        <v>1281</v>
      </c>
      <c r="E391" s="12">
        <v>67137.210000000006</v>
      </c>
    </row>
    <row r="392" spans="1:5" x14ac:dyDescent="0.45">
      <c r="A392">
        <v>4.7E-2</v>
      </c>
      <c r="B392" t="s">
        <v>3386</v>
      </c>
      <c r="C392">
        <v>96.75</v>
      </c>
      <c r="D392">
        <v>683</v>
      </c>
      <c r="E392" s="12">
        <v>66080.25</v>
      </c>
    </row>
    <row r="393" spans="1:5" x14ac:dyDescent="0.45">
      <c r="A393">
        <v>4.5999999999999999E-2</v>
      </c>
      <c r="B393" t="s">
        <v>3385</v>
      </c>
      <c r="C393">
        <v>131.85</v>
      </c>
      <c r="D393">
        <v>495</v>
      </c>
      <c r="E393" s="12">
        <v>65265.75</v>
      </c>
    </row>
    <row r="394" spans="1:5" x14ac:dyDescent="0.45">
      <c r="A394">
        <v>4.5999999999999999E-2</v>
      </c>
      <c r="B394" t="s">
        <v>3384</v>
      </c>
      <c r="C394">
        <v>79.83</v>
      </c>
      <c r="D394">
        <v>815</v>
      </c>
      <c r="E394" s="12">
        <v>65061.45</v>
      </c>
    </row>
    <row r="395" spans="1:5" x14ac:dyDescent="0.45">
      <c r="A395">
        <v>4.5999999999999999E-2</v>
      </c>
      <c r="B395" t="s">
        <v>3383</v>
      </c>
      <c r="C395">
        <v>42.23</v>
      </c>
      <c r="D395" s="12">
        <v>1551</v>
      </c>
      <c r="E395" s="12">
        <v>65498.73</v>
      </c>
    </row>
    <row r="396" spans="1:5" x14ac:dyDescent="0.45">
      <c r="A396">
        <v>4.5999999999999999E-2</v>
      </c>
      <c r="B396" t="s">
        <v>3382</v>
      </c>
      <c r="C396">
        <v>88.93</v>
      </c>
      <c r="D396">
        <v>735</v>
      </c>
      <c r="E396" s="12">
        <v>65363.55</v>
      </c>
    </row>
    <row r="397" spans="1:5" x14ac:dyDescent="0.45">
      <c r="A397">
        <v>4.5999999999999999E-2</v>
      </c>
      <c r="B397" t="s">
        <v>3381</v>
      </c>
      <c r="C397">
        <v>152.32</v>
      </c>
      <c r="D397">
        <v>429</v>
      </c>
      <c r="E397" s="12">
        <v>65345.279999999999</v>
      </c>
    </row>
    <row r="398" spans="1:5" x14ac:dyDescent="0.45">
      <c r="A398">
        <v>4.4999999999999998E-2</v>
      </c>
      <c r="B398" t="s">
        <v>3380</v>
      </c>
      <c r="C398">
        <v>28.77</v>
      </c>
      <c r="D398" s="12">
        <v>2215</v>
      </c>
      <c r="E398" s="12">
        <v>63725.55</v>
      </c>
    </row>
    <row r="399" spans="1:5" x14ac:dyDescent="0.45">
      <c r="A399">
        <v>4.4999999999999998E-2</v>
      </c>
      <c r="B399" t="s">
        <v>3379</v>
      </c>
      <c r="C399">
        <v>64.64</v>
      </c>
      <c r="D399">
        <v>984</v>
      </c>
      <c r="E399" s="12">
        <v>63605.760000000002</v>
      </c>
    </row>
    <row r="400" spans="1:5" x14ac:dyDescent="0.45">
      <c r="A400">
        <v>4.4999999999999998E-2</v>
      </c>
      <c r="B400" t="s">
        <v>3378</v>
      </c>
      <c r="C400">
        <v>58.93</v>
      </c>
      <c r="D400" s="12">
        <v>1083</v>
      </c>
      <c r="E400" s="12">
        <v>63821.19</v>
      </c>
    </row>
    <row r="401" spans="1:5" x14ac:dyDescent="0.45">
      <c r="A401">
        <v>4.4999999999999998E-2</v>
      </c>
      <c r="B401" t="s">
        <v>3377</v>
      </c>
      <c r="C401">
        <v>50.09</v>
      </c>
      <c r="D401" s="12">
        <v>1274</v>
      </c>
      <c r="E401" s="12">
        <v>63814.66</v>
      </c>
    </row>
    <row r="402" spans="1:5" x14ac:dyDescent="0.45">
      <c r="A402">
        <v>4.4999999999999998E-2</v>
      </c>
      <c r="B402" t="s">
        <v>3376</v>
      </c>
      <c r="C402">
        <v>117.19</v>
      </c>
      <c r="D402">
        <v>541</v>
      </c>
      <c r="E402" s="12">
        <v>63399.79</v>
      </c>
    </row>
    <row r="403" spans="1:5" x14ac:dyDescent="0.45">
      <c r="A403">
        <v>4.3999999999999997E-2</v>
      </c>
      <c r="B403" t="s">
        <v>3375</v>
      </c>
      <c r="C403">
        <v>95.33</v>
      </c>
      <c r="D403">
        <v>646</v>
      </c>
      <c r="E403" s="12">
        <v>61583.18</v>
      </c>
    </row>
    <row r="404" spans="1:5" x14ac:dyDescent="0.45">
      <c r="A404">
        <v>4.3999999999999997E-2</v>
      </c>
      <c r="B404" t="s">
        <v>3374</v>
      </c>
      <c r="C404">
        <v>148.09</v>
      </c>
      <c r="D404">
        <v>421</v>
      </c>
      <c r="E404" s="12">
        <v>62345.89</v>
      </c>
    </row>
    <row r="405" spans="1:5" x14ac:dyDescent="0.45">
      <c r="A405">
        <v>4.3999999999999997E-2</v>
      </c>
      <c r="B405" t="s">
        <v>3373</v>
      </c>
      <c r="C405">
        <v>35.17</v>
      </c>
      <c r="D405" s="12">
        <v>1787</v>
      </c>
      <c r="E405" s="12">
        <v>62848.79</v>
      </c>
    </row>
    <row r="406" spans="1:5" x14ac:dyDescent="0.45">
      <c r="A406">
        <v>4.3999999999999997E-2</v>
      </c>
      <c r="B406" t="s">
        <v>3372</v>
      </c>
      <c r="C406">
        <v>112.92</v>
      </c>
      <c r="D406">
        <v>547</v>
      </c>
      <c r="E406" s="12">
        <v>61767.24</v>
      </c>
    </row>
    <row r="407" spans="1:5" x14ac:dyDescent="0.45">
      <c r="A407">
        <v>4.3999999999999997E-2</v>
      </c>
      <c r="B407" t="s">
        <v>3371</v>
      </c>
      <c r="C407">
        <v>268.5</v>
      </c>
      <c r="D407">
        <v>231</v>
      </c>
      <c r="E407" s="12">
        <v>62023.5</v>
      </c>
    </row>
    <row r="408" spans="1:5" x14ac:dyDescent="0.45">
      <c r="A408">
        <v>4.2999999999999997E-2</v>
      </c>
      <c r="B408" t="s">
        <v>3370</v>
      </c>
      <c r="C408">
        <v>156.83000000000001</v>
      </c>
      <c r="D408">
        <v>384</v>
      </c>
      <c r="E408" s="12">
        <v>60222.720000000001</v>
      </c>
    </row>
    <row r="409" spans="1:5" x14ac:dyDescent="0.45">
      <c r="A409">
        <v>4.2999999999999997E-2</v>
      </c>
      <c r="B409" t="s">
        <v>3369</v>
      </c>
      <c r="C409">
        <v>46.36</v>
      </c>
      <c r="D409" s="12">
        <v>1312</v>
      </c>
      <c r="E409" s="12">
        <v>60824.32</v>
      </c>
    </row>
    <row r="410" spans="1:5" x14ac:dyDescent="0.45">
      <c r="A410">
        <v>4.2999999999999997E-2</v>
      </c>
      <c r="B410" t="s">
        <v>3368</v>
      </c>
      <c r="C410">
        <v>74.67</v>
      </c>
      <c r="D410">
        <v>809</v>
      </c>
      <c r="E410" s="12">
        <v>60408.03</v>
      </c>
    </row>
    <row r="411" spans="1:5" x14ac:dyDescent="0.45">
      <c r="A411">
        <v>4.2999999999999997E-2</v>
      </c>
      <c r="B411" t="s">
        <v>3367</v>
      </c>
      <c r="C411">
        <v>69.56</v>
      </c>
      <c r="D411">
        <v>865</v>
      </c>
      <c r="E411" s="12">
        <v>60169.4</v>
      </c>
    </row>
    <row r="412" spans="1:5" x14ac:dyDescent="0.45">
      <c r="A412">
        <v>4.2999999999999997E-2</v>
      </c>
      <c r="B412" t="s">
        <v>3366</v>
      </c>
      <c r="C412">
        <v>100.14</v>
      </c>
      <c r="D412">
        <v>604</v>
      </c>
      <c r="E412" s="12">
        <v>60484.56</v>
      </c>
    </row>
    <row r="413" spans="1:5" x14ac:dyDescent="0.45">
      <c r="A413">
        <v>4.2999999999999997E-2</v>
      </c>
      <c r="B413" t="s">
        <v>3365</v>
      </c>
      <c r="C413">
        <v>39.35</v>
      </c>
      <c r="D413" s="12">
        <v>1544</v>
      </c>
      <c r="E413" s="12">
        <v>60756.4</v>
      </c>
    </row>
    <row r="414" spans="1:5" x14ac:dyDescent="0.45">
      <c r="A414">
        <v>4.2000000000000003E-2</v>
      </c>
      <c r="B414" t="s">
        <v>3364</v>
      </c>
      <c r="C414">
        <v>43.68</v>
      </c>
      <c r="D414" s="12">
        <v>1370</v>
      </c>
      <c r="E414" s="12">
        <v>59841.599999999999</v>
      </c>
    </row>
    <row r="415" spans="1:5" x14ac:dyDescent="0.45">
      <c r="A415">
        <v>4.2000000000000003E-2</v>
      </c>
      <c r="B415" t="s">
        <v>3363</v>
      </c>
      <c r="C415">
        <v>21.51</v>
      </c>
      <c r="D415" s="12">
        <v>2779</v>
      </c>
      <c r="E415" s="12">
        <v>59776.29</v>
      </c>
    </row>
    <row r="416" spans="1:5" x14ac:dyDescent="0.45">
      <c r="A416">
        <v>4.2000000000000003E-2</v>
      </c>
      <c r="B416" t="s">
        <v>3362</v>
      </c>
      <c r="C416">
        <v>65.77</v>
      </c>
      <c r="D416">
        <v>910</v>
      </c>
      <c r="E416" s="12">
        <v>59850.7</v>
      </c>
    </row>
    <row r="417" spans="1:5" x14ac:dyDescent="0.45">
      <c r="A417">
        <v>4.2000000000000003E-2</v>
      </c>
      <c r="B417" t="s">
        <v>3361</v>
      </c>
      <c r="C417">
        <v>46.34</v>
      </c>
      <c r="D417" s="12">
        <v>1298</v>
      </c>
      <c r="E417" s="12">
        <v>60149.32</v>
      </c>
    </row>
    <row r="418" spans="1:5" x14ac:dyDescent="0.45">
      <c r="A418">
        <v>4.2000000000000003E-2</v>
      </c>
      <c r="B418" t="s">
        <v>3360</v>
      </c>
      <c r="C418">
        <v>141.19</v>
      </c>
      <c r="D418">
        <v>424</v>
      </c>
      <c r="E418" s="12">
        <v>59864.56</v>
      </c>
    </row>
    <row r="419" spans="1:5" x14ac:dyDescent="0.45">
      <c r="A419">
        <v>4.2000000000000003E-2</v>
      </c>
      <c r="B419" t="s">
        <v>3359</v>
      </c>
      <c r="C419">
        <v>40.5</v>
      </c>
      <c r="D419" s="12">
        <v>1476</v>
      </c>
      <c r="E419" s="12">
        <v>59778</v>
      </c>
    </row>
    <row r="420" spans="1:5" x14ac:dyDescent="0.45">
      <c r="A420">
        <v>4.1000000000000002E-2</v>
      </c>
      <c r="B420" t="s">
        <v>3358</v>
      </c>
      <c r="C420">
        <v>116.87</v>
      </c>
      <c r="D420">
        <v>494</v>
      </c>
      <c r="E420" s="12">
        <v>57733.78</v>
      </c>
    </row>
    <row r="421" spans="1:5" x14ac:dyDescent="0.45">
      <c r="A421">
        <v>4.1000000000000002E-2</v>
      </c>
      <c r="B421" t="s">
        <v>3357</v>
      </c>
      <c r="C421">
        <v>39.409999999999997</v>
      </c>
      <c r="D421" s="12">
        <v>1456</v>
      </c>
      <c r="E421" s="12">
        <v>57380.959999999999</v>
      </c>
    </row>
    <row r="422" spans="1:5" x14ac:dyDescent="0.45">
      <c r="A422">
        <v>0.04</v>
      </c>
      <c r="B422" t="s">
        <v>3356</v>
      </c>
      <c r="C422">
        <v>190.56</v>
      </c>
      <c r="D422">
        <v>300</v>
      </c>
      <c r="E422" s="12">
        <v>57168</v>
      </c>
    </row>
    <row r="423" spans="1:5" x14ac:dyDescent="0.45">
      <c r="A423">
        <v>0.04</v>
      </c>
      <c r="B423" t="s">
        <v>3355</v>
      </c>
      <c r="C423">
        <v>255.4</v>
      </c>
      <c r="D423">
        <v>222</v>
      </c>
      <c r="E423" s="12">
        <v>56698.8</v>
      </c>
    </row>
    <row r="424" spans="1:5" x14ac:dyDescent="0.45">
      <c r="A424">
        <v>0.04</v>
      </c>
      <c r="B424" t="s">
        <v>3354</v>
      </c>
      <c r="C424">
        <v>11.89</v>
      </c>
      <c r="D424" s="12">
        <v>4823</v>
      </c>
      <c r="E424" s="12">
        <v>57345.47</v>
      </c>
    </row>
    <row r="425" spans="1:5" x14ac:dyDescent="0.45">
      <c r="A425">
        <v>0.04</v>
      </c>
      <c r="B425" t="s">
        <v>3353</v>
      </c>
      <c r="C425">
        <v>88.12</v>
      </c>
      <c r="D425">
        <v>645</v>
      </c>
      <c r="E425" s="12">
        <v>56837.4</v>
      </c>
    </row>
    <row r="426" spans="1:5" x14ac:dyDescent="0.45">
      <c r="A426">
        <v>0.04</v>
      </c>
      <c r="B426" t="s">
        <v>3352</v>
      </c>
      <c r="C426">
        <v>86.99</v>
      </c>
      <c r="D426">
        <v>648</v>
      </c>
      <c r="E426" s="12">
        <v>56369.52</v>
      </c>
    </row>
    <row r="427" spans="1:5" x14ac:dyDescent="0.45">
      <c r="A427">
        <v>3.9E-2</v>
      </c>
      <c r="B427" t="s">
        <v>3351</v>
      </c>
      <c r="C427">
        <v>220.95</v>
      </c>
      <c r="D427">
        <v>247</v>
      </c>
      <c r="E427" s="12">
        <v>54574.65</v>
      </c>
    </row>
    <row r="428" spans="1:5" x14ac:dyDescent="0.45">
      <c r="A428">
        <v>3.9E-2</v>
      </c>
      <c r="B428" t="s">
        <v>3350</v>
      </c>
      <c r="C428">
        <v>30.22</v>
      </c>
      <c r="D428" s="12">
        <v>1821</v>
      </c>
      <c r="E428" s="12">
        <v>55030.62</v>
      </c>
    </row>
    <row r="429" spans="1:5" x14ac:dyDescent="0.45">
      <c r="A429">
        <v>3.9E-2</v>
      </c>
      <c r="B429" t="s">
        <v>3349</v>
      </c>
      <c r="C429">
        <v>131.72</v>
      </c>
      <c r="D429">
        <v>418</v>
      </c>
      <c r="E429" s="12">
        <v>55058.96</v>
      </c>
    </row>
    <row r="430" spans="1:5" x14ac:dyDescent="0.45">
      <c r="A430">
        <v>3.9E-2</v>
      </c>
      <c r="B430" t="s">
        <v>3348</v>
      </c>
      <c r="C430">
        <v>94.5</v>
      </c>
      <c r="D430">
        <v>586</v>
      </c>
      <c r="E430" s="12">
        <v>55377</v>
      </c>
    </row>
    <row r="431" spans="1:5" x14ac:dyDescent="0.45">
      <c r="A431">
        <v>3.9E-2</v>
      </c>
      <c r="B431" t="s">
        <v>3347</v>
      </c>
      <c r="C431">
        <v>57.55</v>
      </c>
      <c r="D431">
        <v>968</v>
      </c>
      <c r="E431" s="12">
        <v>55708.4</v>
      </c>
    </row>
    <row r="432" spans="1:5" x14ac:dyDescent="0.45">
      <c r="A432">
        <v>3.9E-2</v>
      </c>
      <c r="B432" t="s">
        <v>3346</v>
      </c>
      <c r="C432">
        <v>51.3</v>
      </c>
      <c r="D432" s="12">
        <v>1068</v>
      </c>
      <c r="E432" s="12">
        <v>54788.4</v>
      </c>
    </row>
    <row r="433" spans="1:5" x14ac:dyDescent="0.45">
      <c r="A433">
        <v>3.9E-2</v>
      </c>
      <c r="B433" t="s">
        <v>3345</v>
      </c>
      <c r="C433" s="12">
        <v>3687.42</v>
      </c>
      <c r="D433">
        <v>15</v>
      </c>
      <c r="E433" s="12">
        <v>55311.3</v>
      </c>
    </row>
    <row r="434" spans="1:5" x14ac:dyDescent="0.45">
      <c r="A434">
        <v>3.7999999999999999E-2</v>
      </c>
      <c r="B434" t="s">
        <v>3344</v>
      </c>
      <c r="C434">
        <v>21.84</v>
      </c>
      <c r="D434" s="12">
        <v>2455</v>
      </c>
      <c r="E434" s="12">
        <v>53617.2</v>
      </c>
    </row>
    <row r="435" spans="1:5" x14ac:dyDescent="0.45">
      <c r="A435">
        <v>3.7999999999999999E-2</v>
      </c>
      <c r="B435" t="s">
        <v>3343</v>
      </c>
      <c r="C435">
        <v>63.15</v>
      </c>
      <c r="D435">
        <v>850</v>
      </c>
      <c r="E435" s="12">
        <v>53677.5</v>
      </c>
    </row>
    <row r="436" spans="1:5" x14ac:dyDescent="0.45">
      <c r="A436">
        <v>3.7999999999999999E-2</v>
      </c>
      <c r="B436" t="s">
        <v>3342</v>
      </c>
      <c r="C436">
        <v>68.180000000000007</v>
      </c>
      <c r="D436">
        <v>780</v>
      </c>
      <c r="E436" s="12">
        <v>53180.4</v>
      </c>
    </row>
    <row r="437" spans="1:5" x14ac:dyDescent="0.45">
      <c r="A437">
        <v>3.7999999999999999E-2</v>
      </c>
      <c r="B437" t="s">
        <v>3341</v>
      </c>
      <c r="C437">
        <v>164.54</v>
      </c>
      <c r="D437">
        <v>329</v>
      </c>
      <c r="E437" s="12">
        <v>54133.66</v>
      </c>
    </row>
    <row r="438" spans="1:5" x14ac:dyDescent="0.45">
      <c r="A438">
        <v>3.6999999999999998E-2</v>
      </c>
      <c r="B438" t="s">
        <v>3340</v>
      </c>
      <c r="C438">
        <v>44.34</v>
      </c>
      <c r="D438" s="12">
        <v>1170</v>
      </c>
      <c r="E438" s="12">
        <v>51877.8</v>
      </c>
    </row>
    <row r="439" spans="1:5" x14ac:dyDescent="0.45">
      <c r="A439">
        <v>3.6999999999999998E-2</v>
      </c>
      <c r="B439" t="s">
        <v>3339</v>
      </c>
      <c r="C439">
        <v>28.03</v>
      </c>
      <c r="D439" s="12">
        <v>1882</v>
      </c>
      <c r="E439" s="12">
        <v>52752.46</v>
      </c>
    </row>
    <row r="440" spans="1:5" x14ac:dyDescent="0.45">
      <c r="A440">
        <v>3.6999999999999998E-2</v>
      </c>
      <c r="B440" t="s">
        <v>3338</v>
      </c>
      <c r="C440">
        <v>33.270000000000003</v>
      </c>
      <c r="D440" s="12">
        <v>1585</v>
      </c>
      <c r="E440" s="12">
        <v>52732.95</v>
      </c>
    </row>
    <row r="441" spans="1:5" x14ac:dyDescent="0.45">
      <c r="A441">
        <v>3.6999999999999998E-2</v>
      </c>
      <c r="B441" t="s">
        <v>3337</v>
      </c>
      <c r="C441">
        <v>21.56</v>
      </c>
      <c r="D441" s="12">
        <v>2438</v>
      </c>
      <c r="E441" s="12">
        <v>52563.28</v>
      </c>
    </row>
    <row r="442" spans="1:5" x14ac:dyDescent="0.45">
      <c r="A442">
        <v>3.6999999999999998E-2</v>
      </c>
      <c r="B442" t="s">
        <v>3336</v>
      </c>
      <c r="C442">
        <v>143.22</v>
      </c>
      <c r="D442">
        <v>368</v>
      </c>
      <c r="E442" s="12">
        <v>52704.959999999999</v>
      </c>
    </row>
    <row r="443" spans="1:5" x14ac:dyDescent="0.45">
      <c r="A443">
        <v>3.6999999999999998E-2</v>
      </c>
      <c r="B443" t="s">
        <v>3335</v>
      </c>
      <c r="C443">
        <v>26.32</v>
      </c>
      <c r="D443" s="12">
        <v>1977</v>
      </c>
      <c r="E443" s="12">
        <v>52034.64</v>
      </c>
    </row>
    <row r="444" spans="1:5" x14ac:dyDescent="0.45">
      <c r="A444">
        <v>3.5999999999999997E-2</v>
      </c>
      <c r="B444" t="s">
        <v>3334</v>
      </c>
      <c r="C444">
        <v>23.43</v>
      </c>
      <c r="D444" s="12">
        <v>2184</v>
      </c>
      <c r="E444" s="12">
        <v>51171.12</v>
      </c>
    </row>
    <row r="445" spans="1:5" x14ac:dyDescent="0.45">
      <c r="A445">
        <v>3.5999999999999997E-2</v>
      </c>
      <c r="B445" t="s">
        <v>3333</v>
      </c>
      <c r="C445">
        <v>35.83</v>
      </c>
      <c r="D445" s="12">
        <v>1443</v>
      </c>
      <c r="E445" s="12">
        <v>51702.69</v>
      </c>
    </row>
    <row r="446" spans="1:5" x14ac:dyDescent="0.45">
      <c r="A446">
        <v>3.5000000000000003E-2</v>
      </c>
      <c r="B446" t="s">
        <v>3332</v>
      </c>
      <c r="C446">
        <v>70.41</v>
      </c>
      <c r="D446">
        <v>706</v>
      </c>
      <c r="E446" s="12">
        <v>49709.46</v>
      </c>
    </row>
    <row r="447" spans="1:5" x14ac:dyDescent="0.45">
      <c r="A447">
        <v>3.5000000000000003E-2</v>
      </c>
      <c r="B447" t="s">
        <v>3331</v>
      </c>
      <c r="C447">
        <v>22.23</v>
      </c>
      <c r="D447" s="12">
        <v>2242</v>
      </c>
      <c r="E447" s="12">
        <v>49839.66</v>
      </c>
    </row>
    <row r="448" spans="1:5" x14ac:dyDescent="0.45">
      <c r="A448">
        <v>3.5000000000000003E-2</v>
      </c>
      <c r="B448" t="s">
        <v>3330</v>
      </c>
      <c r="C448">
        <v>149.97</v>
      </c>
      <c r="D448">
        <v>331</v>
      </c>
      <c r="E448" s="12">
        <v>49640.07</v>
      </c>
    </row>
    <row r="449" spans="1:5" x14ac:dyDescent="0.45">
      <c r="A449">
        <v>3.4000000000000002E-2</v>
      </c>
      <c r="B449" t="s">
        <v>3329</v>
      </c>
      <c r="C449">
        <v>53.82</v>
      </c>
      <c r="D449">
        <v>888</v>
      </c>
      <c r="E449" s="12">
        <v>47792.160000000003</v>
      </c>
    </row>
    <row r="450" spans="1:5" x14ac:dyDescent="0.45">
      <c r="A450">
        <v>3.4000000000000002E-2</v>
      </c>
      <c r="B450" t="s">
        <v>3328</v>
      </c>
      <c r="C450">
        <v>22.09</v>
      </c>
      <c r="D450" s="12">
        <v>2201</v>
      </c>
      <c r="E450" s="12">
        <v>48620.09</v>
      </c>
    </row>
    <row r="451" spans="1:5" x14ac:dyDescent="0.45">
      <c r="A451">
        <v>3.4000000000000002E-2</v>
      </c>
      <c r="B451" t="s">
        <v>3327</v>
      </c>
      <c r="C451">
        <v>65.37</v>
      </c>
      <c r="D451">
        <v>741</v>
      </c>
      <c r="E451" s="12">
        <v>48439.17</v>
      </c>
    </row>
    <row r="452" spans="1:5" x14ac:dyDescent="0.45">
      <c r="A452">
        <v>3.4000000000000002E-2</v>
      </c>
      <c r="B452" t="s">
        <v>3326</v>
      </c>
      <c r="C452">
        <v>49.5</v>
      </c>
      <c r="D452">
        <v>989</v>
      </c>
      <c r="E452" s="12">
        <v>48950.559999999998</v>
      </c>
    </row>
    <row r="453" spans="1:5" x14ac:dyDescent="0.45">
      <c r="A453">
        <v>3.4000000000000002E-2</v>
      </c>
      <c r="B453" t="s">
        <v>3325</v>
      </c>
      <c r="C453">
        <v>19.670000000000002</v>
      </c>
      <c r="D453" s="12">
        <v>2483</v>
      </c>
      <c r="E453" s="12">
        <v>48840.61</v>
      </c>
    </row>
    <row r="454" spans="1:5" x14ac:dyDescent="0.45">
      <c r="A454">
        <v>3.4000000000000002E-2</v>
      </c>
      <c r="B454" t="s">
        <v>3324</v>
      </c>
      <c r="C454">
        <v>17.260000000000002</v>
      </c>
      <c r="D454" s="12">
        <v>2792</v>
      </c>
      <c r="E454" s="12">
        <v>48189.919999999998</v>
      </c>
    </row>
    <row r="455" spans="1:5" x14ac:dyDescent="0.45">
      <c r="A455">
        <v>3.3000000000000002E-2</v>
      </c>
      <c r="B455" t="s">
        <v>3323</v>
      </c>
      <c r="C455">
        <v>35.659999999999997</v>
      </c>
      <c r="D455" s="12">
        <v>1322</v>
      </c>
      <c r="E455" s="12">
        <v>47142.52</v>
      </c>
    </row>
    <row r="456" spans="1:5" x14ac:dyDescent="0.45">
      <c r="A456">
        <v>3.3000000000000002E-2</v>
      </c>
      <c r="B456" t="s">
        <v>3322</v>
      </c>
      <c r="C456">
        <v>144.31</v>
      </c>
      <c r="D456">
        <v>324</v>
      </c>
      <c r="E456" s="12">
        <v>46754.82</v>
      </c>
    </row>
    <row r="457" spans="1:5" x14ac:dyDescent="0.45">
      <c r="A457">
        <v>3.3000000000000002E-2</v>
      </c>
      <c r="B457" t="s">
        <v>3321</v>
      </c>
      <c r="C457">
        <v>25.07</v>
      </c>
      <c r="D457" s="12">
        <v>1853</v>
      </c>
      <c r="E457" s="12">
        <v>46454.71</v>
      </c>
    </row>
    <row r="458" spans="1:5" x14ac:dyDescent="0.45">
      <c r="A458">
        <v>3.2000000000000001E-2</v>
      </c>
      <c r="B458" t="s">
        <v>3320</v>
      </c>
      <c r="C458">
        <v>68.930000000000007</v>
      </c>
      <c r="D458">
        <v>652</v>
      </c>
      <c r="E458" s="12">
        <v>44942.36</v>
      </c>
    </row>
    <row r="459" spans="1:5" x14ac:dyDescent="0.45">
      <c r="A459">
        <v>3.2000000000000001E-2</v>
      </c>
      <c r="B459" t="s">
        <v>3319</v>
      </c>
      <c r="C459">
        <v>53.88</v>
      </c>
      <c r="D459">
        <v>848</v>
      </c>
      <c r="E459" s="12">
        <v>45690.239999999998</v>
      </c>
    </row>
    <row r="460" spans="1:5" x14ac:dyDescent="0.45">
      <c r="A460">
        <v>3.2000000000000001E-2</v>
      </c>
      <c r="B460" t="s">
        <v>3318</v>
      </c>
      <c r="C460">
        <v>22.47</v>
      </c>
      <c r="D460" s="12">
        <v>2033</v>
      </c>
      <c r="E460" s="12">
        <v>45681.51</v>
      </c>
    </row>
    <row r="461" spans="1:5" x14ac:dyDescent="0.45">
      <c r="A461">
        <v>3.2000000000000001E-2</v>
      </c>
      <c r="B461" t="s">
        <v>3317</v>
      </c>
      <c r="C461">
        <v>38.65</v>
      </c>
      <c r="D461" s="12">
        <v>1193</v>
      </c>
      <c r="E461" s="12">
        <v>46109.45</v>
      </c>
    </row>
    <row r="462" spans="1:5" x14ac:dyDescent="0.45">
      <c r="A462">
        <v>3.1E-2</v>
      </c>
      <c r="B462" t="s">
        <v>3316</v>
      </c>
      <c r="C462">
        <v>19.96</v>
      </c>
      <c r="D462" s="12">
        <v>2219</v>
      </c>
      <c r="E462" s="12">
        <v>44291.24</v>
      </c>
    </row>
    <row r="463" spans="1:5" x14ac:dyDescent="0.45">
      <c r="A463">
        <v>0.03</v>
      </c>
      <c r="B463" t="s">
        <v>3315</v>
      </c>
      <c r="C463">
        <v>27.23</v>
      </c>
      <c r="D463" s="12">
        <v>1582</v>
      </c>
      <c r="E463" s="12">
        <v>43077.86</v>
      </c>
    </row>
    <row r="464" spans="1:5" x14ac:dyDescent="0.45">
      <c r="A464">
        <v>0.03</v>
      </c>
      <c r="B464" t="s">
        <v>3314</v>
      </c>
      <c r="C464">
        <v>97.84</v>
      </c>
      <c r="D464">
        <v>441</v>
      </c>
      <c r="E464" s="12">
        <v>43147.44</v>
      </c>
    </row>
    <row r="465" spans="1:5" x14ac:dyDescent="0.45">
      <c r="A465">
        <v>0.03</v>
      </c>
      <c r="B465" t="s">
        <v>3313</v>
      </c>
      <c r="C465">
        <v>51.52</v>
      </c>
      <c r="D465">
        <v>828</v>
      </c>
      <c r="E465" s="12">
        <v>42658.559999999998</v>
      </c>
    </row>
    <row r="466" spans="1:5" x14ac:dyDescent="0.45">
      <c r="A466">
        <v>0.03</v>
      </c>
      <c r="B466" t="s">
        <v>3312</v>
      </c>
      <c r="C466">
        <v>26.09</v>
      </c>
      <c r="D466" s="12">
        <v>1648</v>
      </c>
      <c r="E466" s="12">
        <v>42996.32</v>
      </c>
    </row>
    <row r="467" spans="1:5" x14ac:dyDescent="0.45">
      <c r="A467">
        <v>2.9000000000000001E-2</v>
      </c>
      <c r="B467" t="s">
        <v>3311</v>
      </c>
      <c r="C467">
        <v>65.540000000000006</v>
      </c>
      <c r="D467">
        <v>636</v>
      </c>
      <c r="E467" s="12">
        <v>41683.440000000002</v>
      </c>
    </row>
    <row r="468" spans="1:5" x14ac:dyDescent="0.45">
      <c r="A468">
        <v>2.9000000000000001E-2</v>
      </c>
      <c r="B468" t="s">
        <v>3310</v>
      </c>
      <c r="C468">
        <v>132.02000000000001</v>
      </c>
      <c r="D468">
        <v>317</v>
      </c>
      <c r="E468" s="12">
        <v>41850.339999999997</v>
      </c>
    </row>
    <row r="469" spans="1:5" x14ac:dyDescent="0.45">
      <c r="A469">
        <v>2.9000000000000001E-2</v>
      </c>
      <c r="B469" t="s">
        <v>3309</v>
      </c>
      <c r="C469">
        <v>17.850000000000001</v>
      </c>
      <c r="D469" s="12">
        <v>2279</v>
      </c>
      <c r="E469" s="12">
        <v>40680.15</v>
      </c>
    </row>
    <row r="470" spans="1:5" x14ac:dyDescent="0.45">
      <c r="A470">
        <v>2.9000000000000001E-2</v>
      </c>
      <c r="B470" t="s">
        <v>3308</v>
      </c>
      <c r="C470">
        <v>53.2</v>
      </c>
      <c r="D470">
        <v>787</v>
      </c>
      <c r="E470" s="12">
        <v>41868.400000000001</v>
      </c>
    </row>
    <row r="471" spans="1:5" x14ac:dyDescent="0.45">
      <c r="A471">
        <v>2.9000000000000001E-2</v>
      </c>
      <c r="B471" t="s">
        <v>3307</v>
      </c>
      <c r="C471">
        <v>20.29</v>
      </c>
      <c r="D471" s="12">
        <v>2031</v>
      </c>
      <c r="E471" s="12">
        <v>41208.99</v>
      </c>
    </row>
    <row r="472" spans="1:5" x14ac:dyDescent="0.45">
      <c r="A472">
        <v>2.9000000000000001E-2</v>
      </c>
      <c r="B472" t="s">
        <v>3306</v>
      </c>
      <c r="C472">
        <v>57.8</v>
      </c>
      <c r="D472">
        <v>710</v>
      </c>
      <c r="E472" s="12">
        <v>41038</v>
      </c>
    </row>
    <row r="473" spans="1:5" x14ac:dyDescent="0.45">
      <c r="A473">
        <v>2.9000000000000001E-2</v>
      </c>
      <c r="B473" t="s">
        <v>3305</v>
      </c>
      <c r="C473">
        <v>20.54</v>
      </c>
      <c r="D473" s="12">
        <v>1979</v>
      </c>
      <c r="E473" s="12">
        <v>40648.660000000003</v>
      </c>
    </row>
    <row r="474" spans="1:5" x14ac:dyDescent="0.45">
      <c r="A474">
        <v>2.9000000000000001E-2</v>
      </c>
      <c r="B474" t="s">
        <v>3304</v>
      </c>
      <c r="C474">
        <v>43.09</v>
      </c>
      <c r="D474">
        <v>942</v>
      </c>
      <c r="E474" s="12">
        <v>40590.78</v>
      </c>
    </row>
    <row r="475" spans="1:5" x14ac:dyDescent="0.45">
      <c r="A475">
        <v>2.8000000000000001E-2</v>
      </c>
      <c r="B475" t="s">
        <v>3303</v>
      </c>
      <c r="C475">
        <v>53.21</v>
      </c>
      <c r="D475">
        <v>756</v>
      </c>
      <c r="E475" s="12">
        <v>40226.76</v>
      </c>
    </row>
    <row r="476" spans="1:5" x14ac:dyDescent="0.45">
      <c r="A476">
        <v>2.8000000000000001E-2</v>
      </c>
      <c r="B476" t="s">
        <v>3302</v>
      </c>
      <c r="C476">
        <v>17.28</v>
      </c>
      <c r="D476" s="12">
        <v>2322</v>
      </c>
      <c r="E476" s="12">
        <v>40124.160000000003</v>
      </c>
    </row>
    <row r="477" spans="1:5" x14ac:dyDescent="0.45">
      <c r="A477">
        <v>2.7E-2</v>
      </c>
      <c r="B477" t="s">
        <v>3301</v>
      </c>
      <c r="C477">
        <v>85.59</v>
      </c>
      <c r="D477">
        <v>443</v>
      </c>
      <c r="E477" s="12">
        <v>37916.370000000003</v>
      </c>
    </row>
    <row r="478" spans="1:5" x14ac:dyDescent="0.45">
      <c r="A478">
        <v>2.7E-2</v>
      </c>
      <c r="B478" t="s">
        <v>3300</v>
      </c>
      <c r="C478">
        <v>29.62</v>
      </c>
      <c r="D478" s="12">
        <v>1278</v>
      </c>
      <c r="E478" s="12">
        <v>37854.36</v>
      </c>
    </row>
    <row r="479" spans="1:5" x14ac:dyDescent="0.45">
      <c r="A479">
        <v>2.5999999999999999E-2</v>
      </c>
      <c r="B479" t="s">
        <v>3299</v>
      </c>
      <c r="C479">
        <v>48.64</v>
      </c>
      <c r="D479">
        <v>759</v>
      </c>
      <c r="E479" s="12">
        <v>36917.760000000002</v>
      </c>
    </row>
    <row r="480" spans="1:5" x14ac:dyDescent="0.45">
      <c r="A480">
        <v>2.5000000000000001E-2</v>
      </c>
      <c r="B480" t="s">
        <v>3298</v>
      </c>
      <c r="C480">
        <v>47.07</v>
      </c>
      <c r="D480">
        <v>751</v>
      </c>
      <c r="E480" s="12">
        <v>35349.57</v>
      </c>
    </row>
    <row r="481" spans="1:5" x14ac:dyDescent="0.45">
      <c r="A481">
        <v>2.5000000000000001E-2</v>
      </c>
      <c r="B481" t="s">
        <v>3297</v>
      </c>
      <c r="C481">
        <v>37.67</v>
      </c>
      <c r="D481">
        <v>952</v>
      </c>
      <c r="E481" s="12">
        <v>35861.839999999997</v>
      </c>
    </row>
    <row r="482" spans="1:5" x14ac:dyDescent="0.45">
      <c r="A482">
        <v>2.5000000000000001E-2</v>
      </c>
      <c r="B482" t="s">
        <v>3296</v>
      </c>
      <c r="C482">
        <v>42</v>
      </c>
      <c r="D482">
        <v>851</v>
      </c>
      <c r="E482" s="12">
        <v>35742</v>
      </c>
    </row>
    <row r="483" spans="1:5" x14ac:dyDescent="0.45">
      <c r="A483">
        <v>2.5000000000000001E-2</v>
      </c>
      <c r="B483" t="s">
        <v>3295</v>
      </c>
      <c r="C483">
        <v>111.39</v>
      </c>
      <c r="D483">
        <v>319</v>
      </c>
      <c r="E483" s="12">
        <v>35533.410000000003</v>
      </c>
    </row>
    <row r="484" spans="1:5" x14ac:dyDescent="0.45">
      <c r="A484">
        <v>2.5000000000000001E-2</v>
      </c>
      <c r="B484" t="s">
        <v>3294</v>
      </c>
      <c r="C484">
        <v>48.04</v>
      </c>
      <c r="D484">
        <v>752</v>
      </c>
      <c r="E484" s="12">
        <v>36126.080000000002</v>
      </c>
    </row>
    <row r="485" spans="1:5" x14ac:dyDescent="0.45">
      <c r="A485">
        <v>2.4E-2</v>
      </c>
      <c r="B485" t="s">
        <v>3293</v>
      </c>
      <c r="C485">
        <v>16.45</v>
      </c>
      <c r="D485" s="12">
        <v>2091</v>
      </c>
      <c r="E485" s="12">
        <v>34396.949999999997</v>
      </c>
    </row>
    <row r="486" spans="1:5" x14ac:dyDescent="0.45">
      <c r="A486">
        <v>2.1999999999999999E-2</v>
      </c>
      <c r="B486" t="s">
        <v>3292</v>
      </c>
      <c r="C486">
        <v>15.25</v>
      </c>
      <c r="D486" s="12">
        <v>2087</v>
      </c>
      <c r="E486" s="12">
        <v>31826.75</v>
      </c>
    </row>
    <row r="487" spans="1:5" x14ac:dyDescent="0.45">
      <c r="A487">
        <v>2.1999999999999999E-2</v>
      </c>
      <c r="B487" t="s">
        <v>3291</v>
      </c>
      <c r="C487">
        <v>139.16</v>
      </c>
      <c r="D487">
        <v>222</v>
      </c>
      <c r="E487" s="12">
        <v>30893.52</v>
      </c>
    </row>
    <row r="488" spans="1:5" x14ac:dyDescent="0.45">
      <c r="A488">
        <v>2.1999999999999999E-2</v>
      </c>
      <c r="B488" t="s">
        <v>3290</v>
      </c>
      <c r="C488">
        <v>38.28</v>
      </c>
      <c r="D488">
        <v>804</v>
      </c>
      <c r="E488" s="12">
        <v>30777.119999999999</v>
      </c>
    </row>
    <row r="489" spans="1:5" x14ac:dyDescent="0.45">
      <c r="A489">
        <v>2.1999999999999999E-2</v>
      </c>
      <c r="B489" t="s">
        <v>3289</v>
      </c>
      <c r="C489">
        <v>35.86</v>
      </c>
      <c r="D489">
        <v>869</v>
      </c>
      <c r="E489" s="12">
        <v>31162.34</v>
      </c>
    </row>
    <row r="490" spans="1:5" x14ac:dyDescent="0.45">
      <c r="A490">
        <v>2.1000000000000001E-2</v>
      </c>
      <c r="B490" t="s">
        <v>3288</v>
      </c>
      <c r="C490">
        <v>24.74</v>
      </c>
      <c r="D490" s="12">
        <v>1189</v>
      </c>
      <c r="E490" s="12">
        <v>29415.86</v>
      </c>
    </row>
    <row r="491" spans="1:5" x14ac:dyDescent="0.45">
      <c r="A491">
        <v>2.1000000000000001E-2</v>
      </c>
      <c r="B491" t="s">
        <v>3287</v>
      </c>
      <c r="C491">
        <v>33.450000000000003</v>
      </c>
      <c r="D491">
        <v>898</v>
      </c>
      <c r="E491" s="12">
        <v>30038.1</v>
      </c>
    </row>
    <row r="492" spans="1:5" x14ac:dyDescent="0.45">
      <c r="A492">
        <v>0.02</v>
      </c>
      <c r="B492" t="s">
        <v>3286</v>
      </c>
      <c r="C492">
        <v>106.61</v>
      </c>
      <c r="D492">
        <v>275</v>
      </c>
      <c r="E492" s="12">
        <v>29317.75</v>
      </c>
    </row>
    <row r="493" spans="1:5" x14ac:dyDescent="0.45">
      <c r="A493">
        <v>0.02</v>
      </c>
      <c r="B493" t="s">
        <v>3285</v>
      </c>
      <c r="C493">
        <v>16.239999999999998</v>
      </c>
      <c r="D493" s="12">
        <v>1759</v>
      </c>
      <c r="E493" s="12">
        <v>28566.16</v>
      </c>
    </row>
    <row r="494" spans="1:5" x14ac:dyDescent="0.45">
      <c r="A494">
        <v>0.02</v>
      </c>
      <c r="B494" t="s">
        <v>3284</v>
      </c>
      <c r="C494">
        <v>12.91</v>
      </c>
      <c r="D494" s="12">
        <v>2207</v>
      </c>
      <c r="E494" s="12">
        <v>28492.37</v>
      </c>
    </row>
    <row r="495" spans="1:5" x14ac:dyDescent="0.45">
      <c r="A495">
        <v>0.02</v>
      </c>
      <c r="B495" t="s">
        <v>3283</v>
      </c>
      <c r="C495">
        <v>37.479999999999997</v>
      </c>
      <c r="D495">
        <v>774</v>
      </c>
      <c r="E495" s="12">
        <v>29009.52</v>
      </c>
    </row>
    <row r="496" spans="1:5" x14ac:dyDescent="0.45">
      <c r="A496">
        <v>1.9E-2</v>
      </c>
      <c r="B496" t="s">
        <v>3282</v>
      </c>
      <c r="C496">
        <v>84.26</v>
      </c>
      <c r="D496">
        <v>318</v>
      </c>
      <c r="E496" s="12">
        <v>26794.68</v>
      </c>
    </row>
    <row r="497" spans="1:5" x14ac:dyDescent="0.45">
      <c r="A497">
        <v>1.9E-2</v>
      </c>
      <c r="B497" t="s">
        <v>3281</v>
      </c>
      <c r="C497">
        <v>29.9</v>
      </c>
      <c r="D497">
        <v>898</v>
      </c>
      <c r="E497" s="12">
        <v>26850.2</v>
      </c>
    </row>
    <row r="498" spans="1:5" x14ac:dyDescent="0.45">
      <c r="A498">
        <v>1.7000000000000001E-2</v>
      </c>
      <c r="B498" t="s">
        <v>3280</v>
      </c>
      <c r="C498">
        <v>45.17</v>
      </c>
      <c r="D498">
        <v>557</v>
      </c>
      <c r="E498" s="12">
        <v>25159.69</v>
      </c>
    </row>
    <row r="499" spans="1:5" x14ac:dyDescent="0.45">
      <c r="A499">
        <v>1.7000000000000001E-2</v>
      </c>
      <c r="B499" t="s">
        <v>3279</v>
      </c>
      <c r="C499">
        <v>39.32</v>
      </c>
      <c r="D499">
        <v>627</v>
      </c>
      <c r="E499" s="12">
        <v>24653.64</v>
      </c>
    </row>
    <row r="500" spans="1:5" x14ac:dyDescent="0.45">
      <c r="A500">
        <v>1.7000000000000001E-2</v>
      </c>
      <c r="B500" t="s">
        <v>3278</v>
      </c>
      <c r="C500">
        <v>17.579999999999998</v>
      </c>
      <c r="D500" s="12">
        <v>1388</v>
      </c>
      <c r="E500" s="12">
        <v>24401.040000000001</v>
      </c>
    </row>
    <row r="501" spans="1:5" x14ac:dyDescent="0.45">
      <c r="A501">
        <v>1.7000000000000001E-2</v>
      </c>
      <c r="B501" t="s">
        <v>3277</v>
      </c>
      <c r="C501">
        <v>37.82</v>
      </c>
      <c r="D501">
        <v>655</v>
      </c>
      <c r="E501" s="12">
        <v>24772.1</v>
      </c>
    </row>
    <row r="502" spans="1:5" x14ac:dyDescent="0.45">
      <c r="A502">
        <v>1.4999999999999999E-2</v>
      </c>
      <c r="B502" t="s">
        <v>3276</v>
      </c>
      <c r="C502">
        <v>17.149999999999999</v>
      </c>
      <c r="D502" s="12">
        <v>1247</v>
      </c>
      <c r="E502" s="12">
        <v>21386.05</v>
      </c>
    </row>
    <row r="503" spans="1:5" x14ac:dyDescent="0.45">
      <c r="A503">
        <v>1.2999999999999999E-2</v>
      </c>
      <c r="B503" t="s">
        <v>3275</v>
      </c>
      <c r="C503">
        <v>31.06</v>
      </c>
      <c r="D503">
        <v>602</v>
      </c>
      <c r="E503" s="12">
        <v>18698.12</v>
      </c>
    </row>
    <row r="504" spans="1:5" x14ac:dyDescent="0.45">
      <c r="A504">
        <v>1.2999999999999999E-2</v>
      </c>
      <c r="B504" t="s">
        <v>3274</v>
      </c>
      <c r="C504">
        <v>17.12</v>
      </c>
      <c r="D504" s="12">
        <v>1074</v>
      </c>
      <c r="E504" s="12">
        <v>18386.88</v>
      </c>
    </row>
    <row r="505" spans="1:5" x14ac:dyDescent="0.45">
      <c r="A505">
        <v>1.2E-2</v>
      </c>
      <c r="B505" t="s">
        <v>3273</v>
      </c>
      <c r="C505">
        <v>12.09</v>
      </c>
      <c r="D505" s="12">
        <v>1426</v>
      </c>
      <c r="E505" s="12">
        <v>17233.21</v>
      </c>
    </row>
    <row r="506" spans="1:5" x14ac:dyDescent="0.45">
      <c r="A506">
        <v>1.2E-2</v>
      </c>
      <c r="B506" t="s">
        <v>3272</v>
      </c>
      <c r="C506">
        <v>27.6</v>
      </c>
      <c r="D506">
        <v>625</v>
      </c>
      <c r="E506" s="12">
        <v>17250</v>
      </c>
    </row>
    <row r="507" spans="1:5" x14ac:dyDescent="0.45">
      <c r="A507">
        <v>1.2E-2</v>
      </c>
      <c r="B507" t="s">
        <v>3271</v>
      </c>
      <c r="C507">
        <v>15.56</v>
      </c>
      <c r="D507" s="12">
        <v>1100</v>
      </c>
      <c r="E507" s="12">
        <v>17116</v>
      </c>
    </row>
    <row r="508" spans="1:5" x14ac:dyDescent="0.45">
      <c r="A508">
        <v>6.0000000000000001E-3</v>
      </c>
      <c r="B508" t="s">
        <v>3270</v>
      </c>
      <c r="C508">
        <v>13.2</v>
      </c>
      <c r="D508">
        <v>708</v>
      </c>
      <c r="E508" s="12">
        <v>9345.6</v>
      </c>
    </row>
    <row r="509" spans="1:5" x14ac:dyDescent="0.45">
      <c r="A509">
        <v>-0.01</v>
      </c>
      <c r="B509" t="s">
        <v>3269</v>
      </c>
      <c r="C509">
        <v>1</v>
      </c>
      <c r="D509" s="12">
        <v>-14420.33</v>
      </c>
      <c r="E509" s="12">
        <v>-14420.33</v>
      </c>
    </row>
    <row r="510" spans="1:5" x14ac:dyDescent="0.45">
      <c r="A510">
        <v>-1.365</v>
      </c>
      <c r="B510" t="s">
        <v>3268</v>
      </c>
      <c r="C510" s="12">
        <v>4170</v>
      </c>
      <c r="D510">
        <v>-458</v>
      </c>
      <c r="E510" s="12">
        <v>-1909860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7F1E-8A22-46AA-808E-B9093A8C5A43}">
  <sheetPr codeName="Sheet12"/>
  <dimension ref="A1:S40"/>
  <sheetViews>
    <sheetView zoomScale="90" zoomScaleNormal="90" workbookViewId="0">
      <selection activeCell="S4" sqref="S4"/>
    </sheetView>
  </sheetViews>
  <sheetFormatPr defaultRowHeight="14.25" x14ac:dyDescent="0.45"/>
  <cols>
    <col min="4" max="4" width="11.3984375" customWidth="1"/>
    <col min="5" max="5" width="13.1328125" customWidth="1"/>
    <col min="6" max="6" width="17.796875" bestFit="1" customWidth="1"/>
    <col min="11" max="11" width="16.9296875" bestFit="1" customWidth="1"/>
    <col min="12" max="12" width="16.265625" bestFit="1" customWidth="1"/>
    <col min="13" max="14" width="16.9296875" bestFit="1" customWidth="1"/>
    <col min="15" max="15" width="10.6640625" bestFit="1" customWidth="1"/>
  </cols>
  <sheetData>
    <row r="1" spans="1:19" x14ac:dyDescent="0.45">
      <c r="A1" s="45" t="s">
        <v>3781</v>
      </c>
      <c r="B1" s="46"/>
      <c r="C1" s="46"/>
    </row>
    <row r="3" spans="1:19" ht="15.75" x14ac:dyDescent="0.45">
      <c r="A3" s="38" t="s">
        <v>3788</v>
      </c>
      <c r="R3">
        <v>33</v>
      </c>
      <c r="S3">
        <f>33-12</f>
        <v>21</v>
      </c>
    </row>
    <row r="4" spans="1:19" ht="14.65" thickBot="1" x14ac:dyDescent="0.5">
      <c r="Q4" t="s">
        <v>3793</v>
      </c>
      <c r="R4">
        <f>LN(R3)</f>
        <v>3.4965075614664802</v>
      </c>
      <c r="S4">
        <f>LN(S3)</f>
        <v>3.044522437723423</v>
      </c>
    </row>
    <row r="5" spans="1:19" x14ac:dyDescent="0.45">
      <c r="B5" s="39" t="s">
        <v>3782</v>
      </c>
      <c r="C5" s="40" t="s">
        <v>3783</v>
      </c>
      <c r="K5" s="13" t="s">
        <v>3782</v>
      </c>
      <c r="L5" s="14" t="s">
        <v>3783</v>
      </c>
      <c r="Q5" t="s">
        <v>3794</v>
      </c>
      <c r="R5">
        <f>EXP(R4)</f>
        <v>33</v>
      </c>
      <c r="S5">
        <f>EXP(S4)</f>
        <v>21</v>
      </c>
    </row>
    <row r="6" spans="1:19" x14ac:dyDescent="0.45">
      <c r="B6" s="41">
        <v>1</v>
      </c>
      <c r="C6" s="42">
        <v>5</v>
      </c>
      <c r="K6">
        <f>B6</f>
        <v>1</v>
      </c>
      <c r="L6">
        <f>C6</f>
        <v>5</v>
      </c>
    </row>
    <row r="7" spans="1:19" x14ac:dyDescent="0.45">
      <c r="B7" s="41">
        <v>2</v>
      </c>
      <c r="C7" s="42">
        <v>7</v>
      </c>
      <c r="K7">
        <f>B7</f>
        <v>2</v>
      </c>
      <c r="L7">
        <f>C7</f>
        <v>7</v>
      </c>
    </row>
    <row r="8" spans="1:19" ht="14.65" thickBot="1" x14ac:dyDescent="0.5">
      <c r="B8" s="43">
        <v>3</v>
      </c>
      <c r="C8" s="44">
        <v>10</v>
      </c>
      <c r="K8">
        <f>B8*1000</f>
        <v>3000</v>
      </c>
      <c r="L8">
        <f>C8*1000</f>
        <v>10000</v>
      </c>
      <c r="Q8" s="4" t="s">
        <v>3795</v>
      </c>
      <c r="R8">
        <f>R3^(-0.25)</f>
        <v>0.41722614486115062</v>
      </c>
    </row>
    <row r="9" spans="1:19" ht="14.65" thickBot="1" x14ac:dyDescent="0.5"/>
    <row r="10" spans="1:19" x14ac:dyDescent="0.45">
      <c r="A10" s="16"/>
      <c r="B10" s="16"/>
      <c r="C10" s="16"/>
      <c r="D10" s="16">
        <f t="shared" ref="D10:E12" si="0">B6</f>
        <v>1</v>
      </c>
      <c r="E10" s="16">
        <f t="shared" si="0"/>
        <v>5</v>
      </c>
      <c r="F10" s="16"/>
      <c r="G10" s="16"/>
      <c r="H10" s="16"/>
      <c r="I10" s="16"/>
      <c r="J10" s="16"/>
      <c r="K10" s="16"/>
      <c r="L10" s="16"/>
      <c r="M10" s="16">
        <f t="shared" ref="M10:N12" si="1">K6</f>
        <v>1</v>
      </c>
      <c r="N10" s="16">
        <f t="shared" si="1"/>
        <v>5</v>
      </c>
      <c r="O10" s="16"/>
    </row>
    <row r="11" spans="1:19" ht="15.75" x14ac:dyDescent="0.45">
      <c r="A11" s="38" t="s">
        <v>3787</v>
      </c>
      <c r="D11">
        <f t="shared" si="0"/>
        <v>2</v>
      </c>
      <c r="E11">
        <f t="shared" si="0"/>
        <v>7</v>
      </c>
      <c r="M11">
        <f t="shared" si="1"/>
        <v>2</v>
      </c>
      <c r="N11">
        <f t="shared" si="1"/>
        <v>7</v>
      </c>
    </row>
    <row r="12" spans="1:19" ht="14.65" thickBot="1" x14ac:dyDescent="0.5">
      <c r="D12">
        <f t="shared" si="0"/>
        <v>3</v>
      </c>
      <c r="E12">
        <f t="shared" si="0"/>
        <v>10</v>
      </c>
      <c r="M12">
        <f t="shared" si="1"/>
        <v>3000</v>
      </c>
      <c r="N12">
        <f t="shared" si="1"/>
        <v>10000</v>
      </c>
    </row>
    <row r="13" spans="1:19" x14ac:dyDescent="0.45">
      <c r="A13">
        <f>B6</f>
        <v>1</v>
      </c>
      <c r="B13">
        <f>B7</f>
        <v>2</v>
      </c>
      <c r="C13">
        <f>B8</f>
        <v>3</v>
      </c>
      <c r="D13" s="15">
        <f t="array" ref="D13:E14">MMULT(A13:C14,D10:E12)</f>
        <v>14</v>
      </c>
      <c r="E13" s="17">
        <v>49</v>
      </c>
      <c r="F13" s="19"/>
      <c r="J13">
        <f>K6</f>
        <v>1</v>
      </c>
      <c r="K13">
        <f>K7</f>
        <v>2</v>
      </c>
      <c r="L13">
        <f>K8</f>
        <v>3000</v>
      </c>
      <c r="M13" s="24">
        <f t="array" ref="M13:N14">MMULT(J13:L14,M10:N12)</f>
        <v>9000005</v>
      </c>
      <c r="N13" s="25">
        <v>30000019</v>
      </c>
      <c r="O13" s="26"/>
    </row>
    <row r="14" spans="1:19" ht="14.65" thickBot="1" x14ac:dyDescent="0.5">
      <c r="A14">
        <f>C6</f>
        <v>5</v>
      </c>
      <c r="B14">
        <f>C7</f>
        <v>7</v>
      </c>
      <c r="C14">
        <f>C8</f>
        <v>10</v>
      </c>
      <c r="D14" s="21">
        <v>49</v>
      </c>
      <c r="E14" s="23">
        <v>174</v>
      </c>
      <c r="F14" s="19"/>
      <c r="J14">
        <f>L6</f>
        <v>5</v>
      </c>
      <c r="K14">
        <f>L7</f>
        <v>7</v>
      </c>
      <c r="L14">
        <f>L8</f>
        <v>10000</v>
      </c>
      <c r="M14" s="27">
        <v>30000019</v>
      </c>
      <c r="N14" s="28">
        <v>100000074</v>
      </c>
      <c r="O14" s="26"/>
    </row>
    <row r="15" spans="1:19" x14ac:dyDescent="0.45">
      <c r="D15" s="19"/>
      <c r="E15" s="19"/>
      <c r="F15" s="19"/>
      <c r="M15" s="26"/>
      <c r="N15" s="26"/>
      <c r="O15" s="26"/>
    </row>
    <row r="16" spans="1:19" ht="14.65" thickBot="1" x14ac:dyDescent="0.5"/>
    <row r="17" spans="1:15" x14ac:dyDescent="0.45">
      <c r="D17" s="15">
        <f t="array" ref="D17:E18">MINVERSE(B19:C20)</f>
        <v>4.9714285714286133</v>
      </c>
      <c r="E17" s="17">
        <v>-1.4000000000000121</v>
      </c>
      <c r="M17" s="15">
        <f t="array" ref="M17:N18">MINVERSE(K19:L20)</f>
        <v>3.8461553618737963</v>
      </c>
      <c r="N17" s="17">
        <v>-1.1538464854852581</v>
      </c>
    </row>
    <row r="18" spans="1:15" ht="14.65" thickBot="1" x14ac:dyDescent="0.5">
      <c r="D18" s="21">
        <v>-1.4000000000000119</v>
      </c>
      <c r="E18" s="23">
        <v>0.40000000000000341</v>
      </c>
      <c r="M18" s="21">
        <v>-1.1538464854852584</v>
      </c>
      <c r="N18" s="23">
        <v>0.34615391872250983</v>
      </c>
    </row>
    <row r="19" spans="1:15" x14ac:dyDescent="0.45">
      <c r="B19">
        <f>D13</f>
        <v>14</v>
      </c>
      <c r="C19">
        <f>E13</f>
        <v>49</v>
      </c>
      <c r="D19" s="29">
        <f t="array" ref="D19:E20">MMULT(B19:C20,D17:E18)</f>
        <v>1.0000000000000142</v>
      </c>
      <c r="E19" s="29">
        <v>0</v>
      </c>
      <c r="K19" s="11">
        <f>M13</f>
        <v>9000005</v>
      </c>
      <c r="L19" s="11">
        <f>N13</f>
        <v>30000019</v>
      </c>
      <c r="M19">
        <f t="array" ref="M19:N20">MMULT(K19:L20,M17:N18)</f>
        <v>1</v>
      </c>
      <c r="N19">
        <v>0</v>
      </c>
    </row>
    <row r="20" spans="1:15" x14ac:dyDescent="0.45">
      <c r="B20">
        <f>D14</f>
        <v>49</v>
      </c>
      <c r="C20">
        <f>E14</f>
        <v>174</v>
      </c>
      <c r="D20" s="29">
        <v>-2.8421709430404007E-14</v>
      </c>
      <c r="E20" s="29">
        <v>1</v>
      </c>
      <c r="K20" s="11">
        <f>M14</f>
        <v>30000019</v>
      </c>
      <c r="L20" s="11">
        <f>N14</f>
        <v>100000074</v>
      </c>
      <c r="M20">
        <v>0</v>
      </c>
      <c r="N20">
        <v>1</v>
      </c>
    </row>
    <row r="21" spans="1:15" ht="14.65" thickBot="1" x14ac:dyDescent="0.5">
      <c r="D21" s="11"/>
      <c r="E21" s="11"/>
      <c r="F21" s="11"/>
    </row>
    <row r="22" spans="1:15" ht="15.75" x14ac:dyDescent="0.45">
      <c r="A22" s="37" t="s">
        <v>3786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 x14ac:dyDescent="0.45">
      <c r="D23">
        <f>D17</f>
        <v>4.9714285714286133</v>
      </c>
      <c r="E23">
        <f>E17</f>
        <v>-1.4000000000000121</v>
      </c>
      <c r="M23">
        <f>M17</f>
        <v>3.8461553618737963</v>
      </c>
      <c r="N23">
        <f>N17</f>
        <v>-1.1538464854852581</v>
      </c>
    </row>
    <row r="24" spans="1:15" ht="14.65" thickBot="1" x14ac:dyDescent="0.5">
      <c r="D24">
        <f>D18</f>
        <v>-1.4000000000000119</v>
      </c>
      <c r="E24">
        <f>E18</f>
        <v>0.40000000000000341</v>
      </c>
      <c r="M24">
        <f>M18</f>
        <v>-1.1538464854852584</v>
      </c>
      <c r="N24">
        <f>N18</f>
        <v>0.34615391872250983</v>
      </c>
    </row>
    <row r="25" spans="1:15" x14ac:dyDescent="0.45">
      <c r="B25">
        <f t="shared" ref="B25:C27" si="2">B6</f>
        <v>1</v>
      </c>
      <c r="C25">
        <f t="shared" si="2"/>
        <v>5</v>
      </c>
      <c r="D25" s="15">
        <f t="array" ref="D25:E27">MMULT(B25:C27,D23:E24)</f>
        <v>-2.0285714285714462</v>
      </c>
      <c r="E25" s="17">
        <v>0.60000000000000475</v>
      </c>
      <c r="K25">
        <f t="shared" ref="K25:L27" si="3">K6</f>
        <v>1</v>
      </c>
      <c r="L25">
        <f t="shared" si="3"/>
        <v>5</v>
      </c>
      <c r="M25" s="30">
        <f t="array" ref="M25:N27">MMULT(K25:L27,M23:N24)</f>
        <v>-1.923077065552496</v>
      </c>
      <c r="N25" s="31">
        <v>0.57692310812729097</v>
      </c>
    </row>
    <row r="26" spans="1:15" x14ac:dyDescent="0.45">
      <c r="B26">
        <f t="shared" si="2"/>
        <v>2</v>
      </c>
      <c r="C26">
        <f t="shared" si="2"/>
        <v>7</v>
      </c>
      <c r="D26" s="18">
        <v>0.14285714285714413</v>
      </c>
      <c r="E26" s="20">
        <v>-4.4408920985006262E-16</v>
      </c>
      <c r="K26">
        <f t="shared" si="3"/>
        <v>2</v>
      </c>
      <c r="L26">
        <f t="shared" si="3"/>
        <v>7</v>
      </c>
      <c r="M26" s="32">
        <v>-0.38461467464921562</v>
      </c>
      <c r="N26" s="33">
        <v>0.11538446008705261</v>
      </c>
    </row>
    <row r="27" spans="1:15" ht="14.65" thickBot="1" x14ac:dyDescent="0.5">
      <c r="B27">
        <f t="shared" si="2"/>
        <v>3</v>
      </c>
      <c r="C27">
        <f t="shared" si="2"/>
        <v>10</v>
      </c>
      <c r="D27" s="21">
        <v>0.91428571428571992</v>
      </c>
      <c r="E27" s="23">
        <v>-0.20000000000000284</v>
      </c>
      <c r="K27">
        <f t="shared" si="3"/>
        <v>3000</v>
      </c>
      <c r="L27">
        <f t="shared" si="3"/>
        <v>10000</v>
      </c>
      <c r="M27" s="34">
        <v>1.230768804816762E-3</v>
      </c>
      <c r="N27" s="35">
        <v>-2.6923067616735352E-4</v>
      </c>
    </row>
    <row r="29" spans="1:15" ht="14.65" thickBot="1" x14ac:dyDescent="0.5"/>
    <row r="30" spans="1:15" ht="15.75" x14ac:dyDescent="0.55000000000000004">
      <c r="A30" s="37" t="s">
        <v>3789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 x14ac:dyDescent="0.45">
      <c r="D31">
        <f>B6</f>
        <v>1</v>
      </c>
      <c r="E31">
        <f>B7</f>
        <v>2</v>
      </c>
      <c r="F31">
        <f>B8</f>
        <v>3</v>
      </c>
      <c r="M31">
        <f>K6</f>
        <v>1</v>
      </c>
      <c r="N31">
        <f>K7</f>
        <v>2</v>
      </c>
      <c r="O31">
        <f>K8</f>
        <v>3000</v>
      </c>
    </row>
    <row r="32" spans="1:15" ht="14.65" thickBot="1" x14ac:dyDescent="0.5">
      <c r="D32">
        <f>C6</f>
        <v>5</v>
      </c>
      <c r="E32">
        <f>C7</f>
        <v>7</v>
      </c>
      <c r="F32">
        <f>C8</f>
        <v>10</v>
      </c>
      <c r="M32">
        <f>L6</f>
        <v>5</v>
      </c>
      <c r="N32">
        <f>L7</f>
        <v>7</v>
      </c>
      <c r="O32">
        <f>L8</f>
        <v>10000</v>
      </c>
    </row>
    <row r="33" spans="2:15" x14ac:dyDescent="0.45">
      <c r="B33">
        <f t="shared" ref="B33:C35" si="4">D25</f>
        <v>-2.0285714285714462</v>
      </c>
      <c r="C33">
        <f t="shared" si="4"/>
        <v>0.60000000000000475</v>
      </c>
      <c r="D33" s="15">
        <f t="array" ref="D33:F35">MMULT(B33:C35,D31:F32)</f>
        <v>0.97142857142857775</v>
      </c>
      <c r="E33" s="16">
        <v>0.14285714285714057</v>
      </c>
      <c r="F33" s="17">
        <v>-8.5714285714290739E-2</v>
      </c>
      <c r="K33" s="36">
        <f t="shared" ref="K33:L35" si="5">M25</f>
        <v>-1.923077065552496</v>
      </c>
      <c r="L33" s="36">
        <f t="shared" si="5"/>
        <v>0.57692310812729097</v>
      </c>
      <c r="M33" s="15">
        <f t="array" ref="M33:O35">MMULT(K33:L35,M31:O32)</f>
        <v>0.96153847508395884</v>
      </c>
      <c r="N33" s="16">
        <v>0.19230762578604477</v>
      </c>
      <c r="O33" s="17">
        <v>-1.1538457783899503E-4</v>
      </c>
    </row>
    <row r="34" spans="2:15" x14ac:dyDescent="0.45">
      <c r="B34">
        <f t="shared" si="4"/>
        <v>0.14285714285714413</v>
      </c>
      <c r="C34">
        <f t="shared" si="4"/>
        <v>-4.4408920985006262E-16</v>
      </c>
      <c r="D34" s="18">
        <v>0.14285714285714191</v>
      </c>
      <c r="E34" s="19">
        <v>0.28571428571428514</v>
      </c>
      <c r="F34" s="20">
        <v>0.42857142857142794</v>
      </c>
      <c r="K34" s="36">
        <f t="shared" si="5"/>
        <v>-0.38461467464921562</v>
      </c>
      <c r="L34" s="36">
        <f t="shared" si="5"/>
        <v>0.11538446008705261</v>
      </c>
      <c r="M34" s="18">
        <v>0.19230762578604743</v>
      </c>
      <c r="N34" s="19">
        <v>3.8461871310937035E-2</v>
      </c>
      <c r="O34" s="20">
        <v>5.769228794179071E-4</v>
      </c>
    </row>
    <row r="35" spans="2:15" ht="14.65" thickBot="1" x14ac:dyDescent="0.5">
      <c r="B35">
        <f t="shared" si="4"/>
        <v>0.91428571428571992</v>
      </c>
      <c r="C35">
        <f t="shared" si="4"/>
        <v>-0.20000000000000284</v>
      </c>
      <c r="D35" s="21">
        <v>-8.5714285714294292E-2</v>
      </c>
      <c r="E35" s="22">
        <v>0.42857142857141994</v>
      </c>
      <c r="F35" s="23">
        <v>0.74285714285713134</v>
      </c>
      <c r="K35" s="36">
        <f t="shared" si="5"/>
        <v>1.230768804816762E-3</v>
      </c>
      <c r="L35" s="36">
        <f t="shared" si="5"/>
        <v>-2.6923067616735352E-4</v>
      </c>
      <c r="M35" s="21">
        <v>-1.1538457602000562E-4</v>
      </c>
      <c r="N35" s="22">
        <v>5.7692287646204932E-4</v>
      </c>
      <c r="O35" s="23">
        <v>0.99999965277675074</v>
      </c>
    </row>
    <row r="37" spans="2:15" x14ac:dyDescent="0.45">
      <c r="D37">
        <f>D33+E34+F35</f>
        <v>1.9999999999999942</v>
      </c>
      <c r="M37" s="29">
        <f>M33+N34+O35</f>
        <v>1.9999999991716466</v>
      </c>
    </row>
    <row r="39" spans="2:15" x14ac:dyDescent="0.45">
      <c r="B39" t="s">
        <v>3784</v>
      </c>
      <c r="C39">
        <f>COUNT(B6:C6)/COUNT(B6:B8)</f>
        <v>0.66666666666666663</v>
      </c>
    </row>
    <row r="40" spans="2:15" x14ac:dyDescent="0.45">
      <c r="B40" t="s">
        <v>3785</v>
      </c>
      <c r="C40">
        <f>2*C39</f>
        <v>1.3333333333333333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A6839-65D3-488C-A22E-A346BD29B010}">
  <sheetPr codeName="Sheet43"/>
  <dimension ref="A1:AA76"/>
  <sheetViews>
    <sheetView zoomScale="90" zoomScaleNormal="90" workbookViewId="0"/>
  </sheetViews>
  <sheetFormatPr defaultRowHeight="14.25" x14ac:dyDescent="0.45"/>
  <cols>
    <col min="1" max="1" width="16.9296875" bestFit="1" customWidth="1"/>
    <col min="2" max="2" width="13.73046875" bestFit="1" customWidth="1"/>
    <col min="3" max="3" width="10.19921875" bestFit="1" customWidth="1"/>
    <col min="4" max="4" width="10.265625" bestFit="1" customWidth="1"/>
    <col min="5" max="7" width="10.265625" customWidth="1"/>
    <col min="8" max="8" width="8.3984375" customWidth="1"/>
    <col min="9" max="9" width="9.1328125" bestFit="1" customWidth="1"/>
    <col min="13" max="13" width="9.1328125" bestFit="1" customWidth="1"/>
    <col min="14" max="19" width="10.19921875" bestFit="1" customWidth="1"/>
    <col min="21" max="21" width="9.1328125" bestFit="1" customWidth="1"/>
    <col min="22" max="24" width="10.19921875" bestFit="1" customWidth="1"/>
    <col min="25" max="25" width="9.19921875" bestFit="1" customWidth="1"/>
    <col min="26" max="26" width="10.59765625" customWidth="1"/>
    <col min="27" max="27" width="10.19921875" bestFit="1" customWidth="1"/>
    <col min="31" max="31" width="10.19921875" bestFit="1" customWidth="1"/>
    <col min="32" max="32" width="9.19921875" bestFit="1" customWidth="1"/>
  </cols>
  <sheetData>
    <row r="1" spans="1:27" x14ac:dyDescent="0.45">
      <c r="A1" s="1">
        <f ca="1">TODAY()</f>
        <v>43943</v>
      </c>
      <c r="O1" t="s">
        <v>3796</v>
      </c>
      <c r="P1" t="s">
        <v>3797</v>
      </c>
    </row>
    <row r="2" spans="1:27" x14ac:dyDescent="0.45">
      <c r="A2" t="s">
        <v>3798</v>
      </c>
      <c r="M2" s="4" t="s">
        <v>3799</v>
      </c>
      <c r="O2">
        <v>2</v>
      </c>
      <c r="P2">
        <v>270</v>
      </c>
    </row>
    <row r="3" spans="1:27" x14ac:dyDescent="0.45">
      <c r="M3" t="s">
        <v>3800</v>
      </c>
      <c r="O3">
        <v>60</v>
      </c>
    </row>
    <row r="4" spans="1:27" x14ac:dyDescent="0.45">
      <c r="C4" s="47"/>
      <c r="M4" s="4" t="s">
        <v>3802</v>
      </c>
      <c r="O4">
        <v>60</v>
      </c>
    </row>
    <row r="5" spans="1:27" x14ac:dyDescent="0.45">
      <c r="C5" s="47">
        <v>270</v>
      </c>
    </row>
    <row r="6" spans="1:27" x14ac:dyDescent="0.45">
      <c r="B6" t="s">
        <v>3803</v>
      </c>
      <c r="C6" s="14" t="s">
        <v>3804</v>
      </c>
      <c r="D6" s="13" t="str">
        <f>C6</f>
        <v>M</v>
      </c>
      <c r="E6" s="14" t="str">
        <f>D6</f>
        <v>M</v>
      </c>
      <c r="F6" s="13" t="str">
        <f>E6</f>
        <v>M</v>
      </c>
      <c r="G6" s="13"/>
      <c r="M6" s="5" t="s">
        <v>3805</v>
      </c>
      <c r="U6" s="5" t="s">
        <v>3806</v>
      </c>
    </row>
    <row r="7" spans="1:27" ht="14.65" thickBot="1" x14ac:dyDescent="0.5">
      <c r="B7" t="s">
        <v>3807</v>
      </c>
      <c r="C7" s="47">
        <f>C5</f>
        <v>270</v>
      </c>
      <c r="D7" s="47">
        <f>C5</f>
        <v>270</v>
      </c>
      <c r="E7" s="47">
        <f>C7</f>
        <v>270</v>
      </c>
      <c r="F7" s="47">
        <f>C7</f>
        <v>270</v>
      </c>
      <c r="G7" s="47"/>
      <c r="M7" s="48" t="e">
        <f ca="1">G20</f>
        <v>#VALUE!</v>
      </c>
      <c r="N7" s="49">
        <v>43806</v>
      </c>
      <c r="O7" s="50">
        <f>N7+($S$7-$N$7)/5*1</f>
        <v>43808.4</v>
      </c>
      <c r="P7" s="50">
        <f>O7+($S$7-$N$7)/5*1</f>
        <v>43810.8</v>
      </c>
      <c r="Q7" s="50">
        <f>P7+($S$7-$N$7)/5*1</f>
        <v>43813.200000000004</v>
      </c>
      <c r="R7" s="50">
        <f>Q7+($S$7-$N$7)/5*1</f>
        <v>43815.600000000006</v>
      </c>
      <c r="S7" s="49">
        <v>43818</v>
      </c>
      <c r="T7" s="51"/>
      <c r="U7" s="48"/>
      <c r="V7" s="49">
        <f t="shared" ref="V7:AA7" si="0">N7</f>
        <v>43806</v>
      </c>
      <c r="W7" s="50">
        <f t="shared" si="0"/>
        <v>43808.4</v>
      </c>
      <c r="X7" s="50">
        <f t="shared" si="0"/>
        <v>43810.8</v>
      </c>
      <c r="Y7" s="50">
        <f t="shared" si="0"/>
        <v>43813.200000000004</v>
      </c>
      <c r="Z7" s="50">
        <f t="shared" si="0"/>
        <v>43815.600000000006</v>
      </c>
      <c r="AA7" s="49">
        <f t="shared" si="0"/>
        <v>43818</v>
      </c>
    </row>
    <row r="8" spans="1:27" x14ac:dyDescent="0.45">
      <c r="C8" s="13"/>
      <c r="D8" s="13"/>
      <c r="E8" s="13"/>
      <c r="F8" s="13"/>
      <c r="G8" s="13"/>
      <c r="M8" s="20">
        <f t="shared" ref="M8:M14" si="1">M9-$O$2</f>
        <v>256</v>
      </c>
      <c r="N8" s="6">
        <f t="dataTable" ref="N8:S23" dt2D="1" dtr="1" r1="A1" r2="C5" ca="1"/>
        <v>-13.984466200291608</v>
      </c>
      <c r="O8" s="6" t="e">
        <v>#VALUE!</v>
      </c>
      <c r="P8" s="6" t="e">
        <v>#VALUE!</v>
      </c>
      <c r="Q8" s="6" t="e">
        <v>#VALUE!</v>
      </c>
      <c r="R8" s="6" t="e">
        <v>#VALUE!</v>
      </c>
      <c r="S8" s="6" t="e">
        <v>#VALUE!</v>
      </c>
      <c r="U8" s="20">
        <f>M8</f>
        <v>256</v>
      </c>
      <c r="V8" s="6" t="e">
        <f t="shared" ref="V8:AA23" ca="1" si="2">N8-$G$20</f>
        <v>#VALUE!</v>
      </c>
      <c r="W8" s="6" t="e">
        <f t="shared" ca="1" si="2"/>
        <v>#VALUE!</v>
      </c>
      <c r="X8" s="6" t="e">
        <f t="shared" ca="1" si="2"/>
        <v>#VALUE!</v>
      </c>
      <c r="Y8" s="6" t="e">
        <f t="shared" ca="1" si="2"/>
        <v>#VALUE!</v>
      </c>
      <c r="Z8" s="6" t="e">
        <f t="shared" ca="1" si="2"/>
        <v>#VALUE!</v>
      </c>
      <c r="AA8" s="6" t="e">
        <f t="shared" ca="1" si="2"/>
        <v>#VALUE!</v>
      </c>
    </row>
    <row r="9" spans="1:27" x14ac:dyDescent="0.45">
      <c r="B9" t="s">
        <v>3808</v>
      </c>
      <c r="C9" s="13" t="s">
        <v>3810</v>
      </c>
      <c r="D9" s="13" t="s">
        <v>3809</v>
      </c>
      <c r="E9" s="13" t="s">
        <v>3810</v>
      </c>
      <c r="F9" s="13" t="s">
        <v>3809</v>
      </c>
      <c r="G9" s="13"/>
      <c r="M9" s="20">
        <f t="shared" si="1"/>
        <v>258</v>
      </c>
      <c r="N9" s="6">
        <v>-11.984466200291658</v>
      </c>
      <c r="O9" s="6" t="e">
        <v>#VALUE!</v>
      </c>
      <c r="P9" s="6" t="e">
        <v>#VALUE!</v>
      </c>
      <c r="Q9" s="6" t="e">
        <v>#VALUE!</v>
      </c>
      <c r="R9" s="6" t="e">
        <v>#VALUE!</v>
      </c>
      <c r="S9" s="6" t="e">
        <v>#VALUE!</v>
      </c>
      <c r="U9" s="20">
        <f t="shared" ref="U9:U19" si="3">M9</f>
        <v>258</v>
      </c>
      <c r="V9" s="6" t="e">
        <f t="shared" ca="1" si="2"/>
        <v>#VALUE!</v>
      </c>
      <c r="W9" s="6" t="e">
        <f t="shared" ca="1" si="2"/>
        <v>#VALUE!</v>
      </c>
      <c r="X9" s="6" t="e">
        <f t="shared" ca="1" si="2"/>
        <v>#VALUE!</v>
      </c>
      <c r="Y9" s="6" t="e">
        <f t="shared" ca="1" si="2"/>
        <v>#VALUE!</v>
      </c>
      <c r="Z9" s="6" t="e">
        <f t="shared" ca="1" si="2"/>
        <v>#VALUE!</v>
      </c>
      <c r="AA9" s="6" t="e">
        <f t="shared" ca="1" si="2"/>
        <v>#VALUE!</v>
      </c>
    </row>
    <row r="10" spans="1:27" x14ac:dyDescent="0.45">
      <c r="B10" t="s">
        <v>3811</v>
      </c>
      <c r="C10" s="13" t="s">
        <v>3813</v>
      </c>
      <c r="D10" s="13" t="s">
        <v>3812</v>
      </c>
      <c r="E10" s="13" t="s">
        <v>3813</v>
      </c>
      <c r="F10" s="13" t="s">
        <v>3813</v>
      </c>
      <c r="G10" s="13"/>
      <c r="M10" s="20">
        <f t="shared" si="1"/>
        <v>260</v>
      </c>
      <c r="N10" s="6">
        <v>-9.9844662002916742</v>
      </c>
      <c r="O10" s="6" t="e">
        <v>#VALUE!</v>
      </c>
      <c r="P10" s="6" t="e">
        <v>#VALUE!</v>
      </c>
      <c r="Q10" s="6" t="e">
        <v>#VALUE!</v>
      </c>
      <c r="R10" s="6" t="e">
        <v>#VALUE!</v>
      </c>
      <c r="S10" s="6" t="e">
        <v>#VALUE!</v>
      </c>
      <c r="U10" s="20">
        <f t="shared" si="3"/>
        <v>260</v>
      </c>
      <c r="V10" s="6" t="e">
        <f t="shared" ca="1" si="2"/>
        <v>#VALUE!</v>
      </c>
      <c r="W10" s="6" t="e">
        <f t="shared" ca="1" si="2"/>
        <v>#VALUE!</v>
      </c>
      <c r="X10" s="6" t="e">
        <f t="shared" ca="1" si="2"/>
        <v>#VALUE!</v>
      </c>
      <c r="Y10" s="6" t="e">
        <f t="shared" ca="1" si="2"/>
        <v>#VALUE!</v>
      </c>
      <c r="Z10" s="6" t="e">
        <f t="shared" ca="1" si="2"/>
        <v>#VALUE!</v>
      </c>
      <c r="AA10" s="6" t="e">
        <f t="shared" ca="1" si="2"/>
        <v>#VALUE!</v>
      </c>
    </row>
    <row r="11" spans="1:27" x14ac:dyDescent="0.45">
      <c r="B11" t="s">
        <v>3814</v>
      </c>
      <c r="C11" s="13">
        <v>270</v>
      </c>
      <c r="D11" s="13">
        <v>270</v>
      </c>
      <c r="E11" s="13">
        <v>40</v>
      </c>
      <c r="F11" s="13">
        <v>40</v>
      </c>
      <c r="G11" s="13"/>
      <c r="M11" s="20">
        <f t="shared" si="1"/>
        <v>262</v>
      </c>
      <c r="N11" s="6">
        <v>-7.98446620029166</v>
      </c>
      <c r="O11" s="6" t="e">
        <v>#VALUE!</v>
      </c>
      <c r="P11" s="6" t="e">
        <v>#VALUE!</v>
      </c>
      <c r="Q11" s="6" t="e">
        <v>#VALUE!</v>
      </c>
      <c r="R11" s="6" t="e">
        <v>#VALUE!</v>
      </c>
      <c r="S11" s="6" t="e">
        <v>#VALUE!</v>
      </c>
      <c r="U11" s="20">
        <f t="shared" si="3"/>
        <v>262</v>
      </c>
      <c r="V11" s="6" t="e">
        <f t="shared" ca="1" si="2"/>
        <v>#VALUE!</v>
      </c>
      <c r="W11" s="6" t="e">
        <f t="shared" ca="1" si="2"/>
        <v>#VALUE!</v>
      </c>
      <c r="X11" s="6" t="e">
        <f t="shared" ca="1" si="2"/>
        <v>#VALUE!</v>
      </c>
      <c r="Y11" s="6" t="e">
        <f t="shared" ca="1" si="2"/>
        <v>#VALUE!</v>
      </c>
      <c r="Z11" s="6" t="e">
        <f t="shared" ca="1" si="2"/>
        <v>#VALUE!</v>
      </c>
      <c r="AA11" s="6" t="e">
        <f t="shared" ca="1" si="2"/>
        <v>#VALUE!</v>
      </c>
    </row>
    <row r="12" spans="1:27" x14ac:dyDescent="0.45">
      <c r="B12" t="s">
        <v>3815</v>
      </c>
      <c r="C12" s="54">
        <v>1</v>
      </c>
      <c r="D12" s="54">
        <v>1</v>
      </c>
      <c r="E12" s="54">
        <v>1</v>
      </c>
      <c r="F12" s="54">
        <v>1</v>
      </c>
      <c r="G12" s="54"/>
      <c r="M12" s="20">
        <f t="shared" si="1"/>
        <v>264</v>
      </c>
      <c r="N12" s="6">
        <v>-5.9844662002916209</v>
      </c>
      <c r="O12" s="6" t="e">
        <v>#VALUE!</v>
      </c>
      <c r="P12" s="6" t="e">
        <v>#VALUE!</v>
      </c>
      <c r="Q12" s="6" t="e">
        <v>#VALUE!</v>
      </c>
      <c r="R12" s="6" t="e">
        <v>#VALUE!</v>
      </c>
      <c r="S12" s="6" t="e">
        <v>#VALUE!</v>
      </c>
      <c r="U12" s="20">
        <f t="shared" si="3"/>
        <v>264</v>
      </c>
      <c r="V12" s="6" t="e">
        <f t="shared" ca="1" si="2"/>
        <v>#VALUE!</v>
      </c>
      <c r="W12" s="6" t="e">
        <f t="shared" ca="1" si="2"/>
        <v>#VALUE!</v>
      </c>
      <c r="X12" s="6" t="e">
        <f t="shared" ca="1" si="2"/>
        <v>#VALUE!</v>
      </c>
      <c r="Y12" s="6" t="e">
        <f t="shared" ca="1" si="2"/>
        <v>#VALUE!</v>
      </c>
      <c r="Z12" s="6" t="e">
        <f t="shared" ca="1" si="2"/>
        <v>#VALUE!</v>
      </c>
      <c r="AA12" s="6" t="e">
        <f t="shared" ca="1" si="2"/>
        <v>#VALUE!</v>
      </c>
    </row>
    <row r="13" spans="1:27" x14ac:dyDescent="0.45">
      <c r="B13" t="s">
        <v>3816</v>
      </c>
      <c r="C13" s="51">
        <v>43807</v>
      </c>
      <c r="D13" s="51">
        <f>C13</f>
        <v>43807</v>
      </c>
      <c r="E13" s="51">
        <v>44001</v>
      </c>
      <c r="F13" s="51">
        <v>44001</v>
      </c>
      <c r="G13" s="51"/>
      <c r="M13" s="20">
        <f t="shared" si="1"/>
        <v>266</v>
      </c>
      <c r="N13" s="6">
        <v>-3.9844662002916778</v>
      </c>
      <c r="O13" s="6" t="e">
        <v>#VALUE!</v>
      </c>
      <c r="P13" s="6" t="e">
        <v>#VALUE!</v>
      </c>
      <c r="Q13" s="6" t="e">
        <v>#VALUE!</v>
      </c>
      <c r="R13" s="6" t="e">
        <v>#VALUE!</v>
      </c>
      <c r="S13" s="6" t="e">
        <v>#VALUE!</v>
      </c>
      <c r="U13" s="20">
        <f t="shared" si="3"/>
        <v>266</v>
      </c>
      <c r="V13" s="6" t="e">
        <f t="shared" ca="1" si="2"/>
        <v>#VALUE!</v>
      </c>
      <c r="W13" s="6" t="e">
        <f t="shared" ca="1" si="2"/>
        <v>#VALUE!</v>
      </c>
      <c r="X13" s="6" t="e">
        <f t="shared" ca="1" si="2"/>
        <v>#VALUE!</v>
      </c>
      <c r="Y13" s="6" t="e">
        <f t="shared" ca="1" si="2"/>
        <v>#VALUE!</v>
      </c>
      <c r="Z13" s="6" t="e">
        <f t="shared" ca="1" si="2"/>
        <v>#VALUE!</v>
      </c>
      <c r="AA13" s="6" t="e">
        <f t="shared" ca="1" si="2"/>
        <v>#VALUE!</v>
      </c>
    </row>
    <row r="14" spans="1:27" x14ac:dyDescent="0.45">
      <c r="B14" t="s">
        <v>3817</v>
      </c>
      <c r="C14" s="55">
        <f ca="1">(C13-$A$1)/365</f>
        <v>-0.37260273972602742</v>
      </c>
      <c r="D14" s="55">
        <f ca="1">(D13-$A$1)/365</f>
        <v>-0.37260273972602742</v>
      </c>
      <c r="E14" s="55">
        <f ca="1">(E13-$A$1)/365</f>
        <v>0.15890410958904111</v>
      </c>
      <c r="F14" s="55">
        <f ca="1">(F13-$A$1)/365</f>
        <v>0.15890410958904111</v>
      </c>
      <c r="G14" s="55"/>
      <c r="J14" s="56"/>
      <c r="M14" s="20">
        <f t="shared" si="1"/>
        <v>268</v>
      </c>
      <c r="N14" s="6">
        <v>-1.9844662002916493</v>
      </c>
      <c r="O14" s="6" t="e">
        <v>#VALUE!</v>
      </c>
      <c r="P14" s="6" t="e">
        <v>#VALUE!</v>
      </c>
      <c r="Q14" s="6" t="e">
        <v>#VALUE!</v>
      </c>
      <c r="R14" s="6" t="e">
        <v>#VALUE!</v>
      </c>
      <c r="S14" s="6" t="e">
        <v>#VALUE!</v>
      </c>
      <c r="U14" s="20">
        <f t="shared" si="3"/>
        <v>268</v>
      </c>
      <c r="V14" s="6" t="e">
        <f t="shared" ca="1" si="2"/>
        <v>#VALUE!</v>
      </c>
      <c r="W14" s="6" t="e">
        <f t="shared" ca="1" si="2"/>
        <v>#VALUE!</v>
      </c>
      <c r="X14" s="6" t="e">
        <f t="shared" ca="1" si="2"/>
        <v>#VALUE!</v>
      </c>
      <c r="Y14" s="6" t="e">
        <f t="shared" ca="1" si="2"/>
        <v>#VALUE!</v>
      </c>
      <c r="Z14" s="6" t="e">
        <f t="shared" ca="1" si="2"/>
        <v>#VALUE!</v>
      </c>
      <c r="AA14" s="6" t="e">
        <f t="shared" ca="1" si="2"/>
        <v>#VALUE!</v>
      </c>
    </row>
    <row r="15" spans="1:27" x14ac:dyDescent="0.45">
      <c r="B15" t="s">
        <v>3801</v>
      </c>
      <c r="C15" s="57">
        <v>0.48499999999999999</v>
      </c>
      <c r="D15" s="57">
        <v>0.48499999999999999</v>
      </c>
      <c r="E15" s="57">
        <v>0.42</v>
      </c>
      <c r="F15" s="57">
        <v>0.44</v>
      </c>
      <c r="G15" s="10" t="e">
        <f ca="1">SQRT(((D14*(D15^2))-(C14*(C15^2)))/(D14-C14))</f>
        <v>#DIV/0!</v>
      </c>
      <c r="H15" s="10" t="e">
        <f ca="1">SQRT(((F14*(F15^2))-(E14*(E15^2)))/(F14-E14))</f>
        <v>#DIV/0!</v>
      </c>
      <c r="I15" t="s">
        <v>3818</v>
      </c>
      <c r="M15" s="20">
        <f>P2</f>
        <v>270</v>
      </c>
      <c r="N15" s="6">
        <v>1.5533799708350671E-2</v>
      </c>
      <c r="O15" s="6" t="e">
        <v>#VALUE!</v>
      </c>
      <c r="P15" s="6" t="e">
        <v>#VALUE!</v>
      </c>
      <c r="Q15" s="6" t="e">
        <v>#VALUE!</v>
      </c>
      <c r="R15" s="6" t="e">
        <v>#VALUE!</v>
      </c>
      <c r="S15" s="6" t="e">
        <v>#VALUE!</v>
      </c>
      <c r="U15" s="20">
        <f t="shared" si="3"/>
        <v>270</v>
      </c>
      <c r="V15" s="6" t="e">
        <f t="shared" ca="1" si="2"/>
        <v>#VALUE!</v>
      </c>
      <c r="W15" s="6" t="e">
        <f t="shared" ca="1" si="2"/>
        <v>#VALUE!</v>
      </c>
      <c r="X15" s="6" t="e">
        <f t="shared" ca="1" si="2"/>
        <v>#VALUE!</v>
      </c>
      <c r="Y15" s="6" t="e">
        <f t="shared" ca="1" si="2"/>
        <v>#VALUE!</v>
      </c>
      <c r="Z15" s="6" t="e">
        <f t="shared" ca="1" si="2"/>
        <v>#VALUE!</v>
      </c>
      <c r="AA15" s="6" t="e">
        <f t="shared" ca="1" si="2"/>
        <v>#VALUE!</v>
      </c>
    </row>
    <row r="16" spans="1:27" x14ac:dyDescent="0.45">
      <c r="B16" t="s">
        <v>3819</v>
      </c>
      <c r="C16" s="55">
        <f ca="1">C7+C7*(C17-C18)*C14</f>
        <v>267.88734246575342</v>
      </c>
      <c r="D16" s="55">
        <f ca="1">D7+D7*(D17-D18)*D14</f>
        <v>267.88734246575342</v>
      </c>
      <c r="E16" s="55">
        <f ca="1">E7+E7*(E17-E18)*E14</f>
        <v>266.47757260273971</v>
      </c>
      <c r="F16" s="55">
        <f ca="1">F7+F7*(F17-F18)*F14</f>
        <v>268.69056657534247</v>
      </c>
      <c r="M16" s="20">
        <f t="shared" ref="M16:M23" si="4">M15+$O$2</f>
        <v>272</v>
      </c>
      <c r="N16" s="6">
        <v>2.0155337997083791</v>
      </c>
      <c r="O16" s="6" t="e">
        <v>#VALUE!</v>
      </c>
      <c r="P16" s="6" t="e">
        <v>#VALUE!</v>
      </c>
      <c r="Q16" s="6" t="e">
        <v>#VALUE!</v>
      </c>
      <c r="R16" s="6" t="e">
        <v>#VALUE!</v>
      </c>
      <c r="S16" s="6" t="e">
        <v>#VALUE!</v>
      </c>
      <c r="U16" s="20">
        <f t="shared" si="3"/>
        <v>272</v>
      </c>
      <c r="V16" s="6" t="e">
        <f t="shared" ca="1" si="2"/>
        <v>#VALUE!</v>
      </c>
      <c r="W16" s="6" t="e">
        <f t="shared" ca="1" si="2"/>
        <v>#VALUE!</v>
      </c>
      <c r="X16" s="6" t="e">
        <f t="shared" ca="1" si="2"/>
        <v>#VALUE!</v>
      </c>
      <c r="Y16" s="6" t="e">
        <f t="shared" ca="1" si="2"/>
        <v>#VALUE!</v>
      </c>
      <c r="Z16" s="6" t="e">
        <f t="shared" ca="1" si="2"/>
        <v>#VALUE!</v>
      </c>
      <c r="AA16" s="6" t="e">
        <f t="shared" ca="1" si="2"/>
        <v>#VALUE!</v>
      </c>
    </row>
    <row r="17" spans="2:27" x14ac:dyDescent="0.45">
      <c r="B17" t="s">
        <v>3820</v>
      </c>
      <c r="C17" s="58">
        <v>2.1000000000000001E-2</v>
      </c>
      <c r="D17" s="58">
        <v>2.1000000000000001E-2</v>
      </c>
      <c r="E17" s="58">
        <v>2.35E-2</v>
      </c>
      <c r="F17" s="58">
        <v>2.35E-2</v>
      </c>
      <c r="M17" s="20">
        <f t="shared" si="4"/>
        <v>274</v>
      </c>
      <c r="N17" s="6">
        <v>4.0155337997083649</v>
      </c>
      <c r="O17" s="6" t="e">
        <v>#VALUE!</v>
      </c>
      <c r="P17" s="6" t="e">
        <v>#VALUE!</v>
      </c>
      <c r="Q17" s="6" t="e">
        <v>#VALUE!</v>
      </c>
      <c r="R17" s="6" t="e">
        <v>#VALUE!</v>
      </c>
      <c r="S17" s="6" t="e">
        <v>#VALUE!</v>
      </c>
      <c r="U17" s="20">
        <f t="shared" si="3"/>
        <v>274</v>
      </c>
      <c r="V17" s="6" t="e">
        <f t="shared" ca="1" si="2"/>
        <v>#VALUE!</v>
      </c>
      <c r="W17" s="6" t="e">
        <f t="shared" ca="1" si="2"/>
        <v>#VALUE!</v>
      </c>
      <c r="X17" s="6" t="e">
        <f t="shared" ca="1" si="2"/>
        <v>#VALUE!</v>
      </c>
      <c r="Y17" s="6" t="e">
        <f t="shared" ca="1" si="2"/>
        <v>#VALUE!</v>
      </c>
      <c r="Z17" s="6" t="e">
        <f t="shared" ca="1" si="2"/>
        <v>#VALUE!</v>
      </c>
      <c r="AA17" s="6" t="e">
        <f t="shared" ca="1" si="2"/>
        <v>#VALUE!</v>
      </c>
    </row>
    <row r="18" spans="2:27" x14ac:dyDescent="0.45">
      <c r="B18" t="s">
        <v>3821</v>
      </c>
      <c r="C18" s="58">
        <v>0</v>
      </c>
      <c r="D18" s="58">
        <v>0</v>
      </c>
      <c r="E18" s="58">
        <v>0.1056</v>
      </c>
      <c r="F18" s="58">
        <v>5.4019999999999999E-2</v>
      </c>
      <c r="M18" s="20">
        <f t="shared" si="4"/>
        <v>276</v>
      </c>
      <c r="N18" s="6">
        <v>6.015533799708308</v>
      </c>
      <c r="O18" s="6" t="e">
        <v>#VALUE!</v>
      </c>
      <c r="P18" s="6" t="e">
        <v>#VALUE!</v>
      </c>
      <c r="Q18" s="6" t="e">
        <v>#VALUE!</v>
      </c>
      <c r="R18" s="6" t="e">
        <v>#VALUE!</v>
      </c>
      <c r="S18" s="6" t="e">
        <v>#VALUE!</v>
      </c>
      <c r="U18" s="20">
        <f t="shared" si="3"/>
        <v>276</v>
      </c>
      <c r="V18" s="6" t="e">
        <f t="shared" ca="1" si="2"/>
        <v>#VALUE!</v>
      </c>
      <c r="W18" s="6" t="e">
        <f t="shared" ca="1" si="2"/>
        <v>#VALUE!</v>
      </c>
      <c r="X18" s="6" t="e">
        <f t="shared" ca="1" si="2"/>
        <v>#VALUE!</v>
      </c>
      <c r="Y18" s="6" t="e">
        <f t="shared" ca="1" si="2"/>
        <v>#VALUE!</v>
      </c>
      <c r="Z18" s="6" t="e">
        <f t="shared" ca="1" si="2"/>
        <v>#VALUE!</v>
      </c>
      <c r="AA18" s="6" t="e">
        <f t="shared" ca="1" si="2"/>
        <v>#VALUE!</v>
      </c>
    </row>
    <row r="19" spans="2:27" x14ac:dyDescent="0.45">
      <c r="C19" s="13"/>
      <c r="D19" s="13"/>
      <c r="E19" s="13"/>
      <c r="F19" s="13"/>
      <c r="M19" s="20">
        <f t="shared" si="4"/>
        <v>278</v>
      </c>
      <c r="N19" s="6">
        <v>8.0155337997083507</v>
      </c>
      <c r="O19" s="6" t="e">
        <v>#VALUE!</v>
      </c>
      <c r="P19" s="6" t="e">
        <v>#VALUE!</v>
      </c>
      <c r="Q19" s="6" t="e">
        <v>#VALUE!</v>
      </c>
      <c r="R19" s="6" t="e">
        <v>#VALUE!</v>
      </c>
      <c r="S19" s="6" t="e">
        <v>#VALUE!</v>
      </c>
      <c r="U19" s="20">
        <f t="shared" si="3"/>
        <v>278</v>
      </c>
      <c r="V19" s="6" t="e">
        <f t="shared" ca="1" si="2"/>
        <v>#VALUE!</v>
      </c>
      <c r="W19" s="6" t="e">
        <f t="shared" ca="1" si="2"/>
        <v>#VALUE!</v>
      </c>
      <c r="X19" s="6" t="e">
        <f t="shared" ca="1" si="2"/>
        <v>#VALUE!</v>
      </c>
      <c r="Y19" s="6" t="e">
        <f t="shared" ca="1" si="2"/>
        <v>#VALUE!</v>
      </c>
      <c r="Z19" s="6" t="e">
        <f t="shared" ca="1" si="2"/>
        <v>#VALUE!</v>
      </c>
      <c r="AA19" s="6" t="e">
        <f t="shared" ca="1" si="2"/>
        <v>#VALUE!</v>
      </c>
    </row>
    <row r="20" spans="2:27" x14ac:dyDescent="0.45">
      <c r="B20" t="s">
        <v>3822</v>
      </c>
      <c r="C20" s="54" t="e">
        <f ca="1">IF(C10="Buy",1,-1)*IF(C9="Call",BSCall(C7,C11,C17,C18,C14,C15)*C12,BSPut(C7,C11,C17,C18,C14,C15)*C12)</f>
        <v>#VALUE!</v>
      </c>
      <c r="D20" s="54" t="e">
        <f ca="1">IF(D10="Buy",1,-1)*IF(D9="Call",BSCall(D7,D11,D17,D18,D14,D15)*D12,BSPut(D7,D11,D17,D18,D14,D15)*D12)</f>
        <v>#VALUE!</v>
      </c>
      <c r="E20" s="54">
        <f ca="1">IF(E10="Buy",1,-1)*IF(E9="Call",BSCall(E7,E11,E17,E18,E14,E15)*E12,BSPut(E7,E11,E17,E18,E14,E15)*E12)</f>
        <v>225.65621858682675</v>
      </c>
      <c r="F20" s="54">
        <f ca="1">IF(F10="Buy",1,-1)*IF(F9="Call",BSCall(F7,F11,F17,F18,F14,F15)*F12,BSPut(F7,F11,F17,F18,F14,F15)*F12)</f>
        <v>1.4712382854657142E-27</v>
      </c>
      <c r="G20" s="6" t="e">
        <f ca="1">SUM(C20:D20)</f>
        <v>#VALUE!</v>
      </c>
      <c r="H20" s="59"/>
      <c r="M20" s="20">
        <f t="shared" si="4"/>
        <v>280</v>
      </c>
      <c r="N20" s="6">
        <v>10.015533799708312</v>
      </c>
      <c r="O20" s="6" t="e">
        <v>#VALUE!</v>
      </c>
      <c r="P20" s="6" t="e">
        <v>#VALUE!</v>
      </c>
      <c r="Q20" s="6" t="e">
        <v>#VALUE!</v>
      </c>
      <c r="R20" s="6" t="e">
        <v>#VALUE!</v>
      </c>
      <c r="S20" s="6" t="e">
        <v>#VALUE!</v>
      </c>
      <c r="U20" s="20">
        <f>U19+$O$2</f>
        <v>280</v>
      </c>
      <c r="V20" s="6" t="e">
        <f t="shared" ca="1" si="2"/>
        <v>#VALUE!</v>
      </c>
      <c r="W20" s="6" t="e">
        <f t="shared" ca="1" si="2"/>
        <v>#VALUE!</v>
      </c>
      <c r="X20" s="6" t="e">
        <f t="shared" ca="1" si="2"/>
        <v>#VALUE!</v>
      </c>
      <c r="Y20" s="6" t="e">
        <f t="shared" ca="1" si="2"/>
        <v>#VALUE!</v>
      </c>
      <c r="Z20" s="6" t="e">
        <f t="shared" ca="1" si="2"/>
        <v>#VALUE!</v>
      </c>
      <c r="AA20" s="6" t="e">
        <f t="shared" ca="1" si="2"/>
        <v>#VALUE!</v>
      </c>
    </row>
    <row r="21" spans="2:27" x14ac:dyDescent="0.45">
      <c r="B21" t="s">
        <v>3823</v>
      </c>
      <c r="C21" s="55" t="e">
        <f ca="1">C20/C12</f>
        <v>#VALUE!</v>
      </c>
      <c r="D21" s="55" t="e">
        <f ca="1">D20/D12</f>
        <v>#VALUE!</v>
      </c>
      <c r="E21" s="55">
        <f ca="1">E20/E12</f>
        <v>225.65621858682675</v>
      </c>
      <c r="F21" s="55">
        <f ca="1">F20/F12</f>
        <v>1.4712382854657142E-27</v>
      </c>
      <c r="G21" s="56" t="e">
        <f ca="1">SUM(C21:D21)</f>
        <v>#VALUE!</v>
      </c>
      <c r="H21" s="56">
        <f ca="1">SUM(E21:F21)</f>
        <v>225.65621858682675</v>
      </c>
      <c r="M21" s="20">
        <f t="shared" si="4"/>
        <v>282</v>
      </c>
      <c r="N21" s="6">
        <v>12.015533799708368</v>
      </c>
      <c r="O21" s="6" t="e">
        <v>#VALUE!</v>
      </c>
      <c r="P21" s="6" t="e">
        <v>#VALUE!</v>
      </c>
      <c r="Q21" s="6" t="e">
        <v>#VALUE!</v>
      </c>
      <c r="R21" s="6" t="e">
        <v>#VALUE!</v>
      </c>
      <c r="S21" s="6" t="e">
        <v>#VALUE!</v>
      </c>
      <c r="U21" s="20">
        <f>U20+$O$2</f>
        <v>282</v>
      </c>
      <c r="V21" s="6" t="e">
        <f t="shared" ca="1" si="2"/>
        <v>#VALUE!</v>
      </c>
      <c r="W21" s="6" t="e">
        <f t="shared" ca="1" si="2"/>
        <v>#VALUE!</v>
      </c>
      <c r="X21" s="6" t="e">
        <f t="shared" ca="1" si="2"/>
        <v>#VALUE!</v>
      </c>
      <c r="Y21" s="6" t="e">
        <f t="shared" ca="1" si="2"/>
        <v>#VALUE!</v>
      </c>
      <c r="Z21" s="6" t="e">
        <f t="shared" ca="1" si="2"/>
        <v>#VALUE!</v>
      </c>
      <c r="AA21" s="6" t="e">
        <f t="shared" ca="1" si="2"/>
        <v>#VALUE!</v>
      </c>
    </row>
    <row r="22" spans="2:27" x14ac:dyDescent="0.45">
      <c r="B22" t="s">
        <v>3824</v>
      </c>
      <c r="C22" s="60" t="e">
        <f ca="1">C21/C7</f>
        <v>#VALUE!</v>
      </c>
      <c r="D22" s="60" t="e">
        <f ca="1">D21/D7</f>
        <v>#VALUE!</v>
      </c>
      <c r="E22" s="60">
        <f ca="1">E21/E7</f>
        <v>0.83576377254380274</v>
      </c>
      <c r="F22" s="60">
        <f ca="1">F21/F7</f>
        <v>5.4490306869100524E-30</v>
      </c>
      <c r="M22" s="20">
        <f t="shared" si="4"/>
        <v>284</v>
      </c>
      <c r="N22" s="6">
        <v>14.015533799708372</v>
      </c>
      <c r="O22" s="6" t="e">
        <v>#VALUE!</v>
      </c>
      <c r="P22" s="6" t="e">
        <v>#VALUE!</v>
      </c>
      <c r="Q22" s="6" t="e">
        <v>#VALUE!</v>
      </c>
      <c r="R22" s="6" t="e">
        <v>#VALUE!</v>
      </c>
      <c r="S22" s="6" t="e">
        <v>#VALUE!</v>
      </c>
      <c r="U22" s="20">
        <f>U21+$O$2</f>
        <v>284</v>
      </c>
      <c r="V22" s="6" t="e">
        <f t="shared" ca="1" si="2"/>
        <v>#VALUE!</v>
      </c>
      <c r="W22" s="6" t="e">
        <f t="shared" ca="1" si="2"/>
        <v>#VALUE!</v>
      </c>
      <c r="X22" s="6" t="e">
        <f t="shared" ca="1" si="2"/>
        <v>#VALUE!</v>
      </c>
      <c r="Y22" s="6" t="e">
        <f t="shared" ca="1" si="2"/>
        <v>#VALUE!</v>
      </c>
      <c r="Z22" s="6" t="e">
        <f t="shared" ca="1" si="2"/>
        <v>#VALUE!</v>
      </c>
      <c r="AA22" s="6" t="e">
        <f t="shared" ca="1" si="2"/>
        <v>#VALUE!</v>
      </c>
    </row>
    <row r="23" spans="2:27" x14ac:dyDescent="0.45">
      <c r="C23" s="13"/>
      <c r="D23" s="13"/>
      <c r="E23" s="13"/>
      <c r="F23" s="13"/>
      <c r="M23" s="20">
        <f t="shared" si="4"/>
        <v>286</v>
      </c>
      <c r="N23" s="6">
        <v>16.015533799708354</v>
      </c>
      <c r="O23" s="6" t="e">
        <v>#VALUE!</v>
      </c>
      <c r="P23" s="6" t="e">
        <v>#VALUE!</v>
      </c>
      <c r="Q23" s="6" t="e">
        <v>#VALUE!</v>
      </c>
      <c r="R23" s="6" t="e">
        <v>#VALUE!</v>
      </c>
      <c r="S23" s="6" t="e">
        <v>#VALUE!</v>
      </c>
      <c r="U23" s="20">
        <f>U22+$O$2</f>
        <v>286</v>
      </c>
      <c r="V23" s="6" t="e">
        <f t="shared" ca="1" si="2"/>
        <v>#VALUE!</v>
      </c>
      <c r="W23" s="6" t="e">
        <f t="shared" ca="1" si="2"/>
        <v>#VALUE!</v>
      </c>
      <c r="X23" s="6" t="e">
        <f t="shared" ca="1" si="2"/>
        <v>#VALUE!</v>
      </c>
      <c r="Y23" s="6" t="e">
        <f t="shared" ca="1" si="2"/>
        <v>#VALUE!</v>
      </c>
      <c r="Z23" s="6" t="e">
        <f t="shared" ca="1" si="2"/>
        <v>#VALUE!</v>
      </c>
      <c r="AA23" s="6" t="e">
        <f t="shared" ca="1" si="2"/>
        <v>#VALUE!</v>
      </c>
    </row>
    <row r="24" spans="2:27" x14ac:dyDescent="0.45">
      <c r="B24" t="s">
        <v>3825</v>
      </c>
      <c r="C24" s="60" t="e">
        <f ca="1">IF(C10="Buy",1,-1)*IF(C9="Call",BSCallDelta(C7,C11,C17,C18,C14,C15),BSPutDelta(C7,C11,C17,C18,C14,C15))</f>
        <v>#VALUE!</v>
      </c>
      <c r="D24" s="60" t="e">
        <f ca="1">IF(D10="Buy",1,-1)*IF(D9="Call",BSCallDelta(D7,D11,D17,D18,D14,D15),BSPutDelta(D7,D11,D17,D18,D14,D15))</f>
        <v>#VALUE!</v>
      </c>
      <c r="E24" s="60">
        <f ca="1">IF(E10="Buy",1,-1)*IF(E9="Call",BSCallDelta(E7,E11,E17,E18,E14,E15),BSPutDelta(E7,E11,E17,E18,E14,E15))</f>
        <v>0.9833597306256896</v>
      </c>
      <c r="F24" s="60">
        <f ca="1">IF(F10="Buy",1,-1)*IF(F9="Call",BSCallDelta(F7,F11,F17,F18,F14,F15),BSPutDelta(F7,F11,F17,F18,F14,F15))</f>
        <v>0</v>
      </c>
      <c r="G24" s="6" t="e">
        <f ca="1">C24*C12+D24*D12</f>
        <v>#VALUE!</v>
      </c>
    </row>
    <row r="25" spans="2:27" x14ac:dyDescent="0.45">
      <c r="B25" t="s">
        <v>3826</v>
      </c>
      <c r="C25" s="54" t="e">
        <f ca="1">IF(C10="Buy",1,-1)*IF(C9="Call",BSCall(C7,C11,C17,C18,C14,(C15+0.01))*C12-BSCall(C7,C11,C17,C18,C14,C15)*C12,BSPut(C7,C11,C17,C18,C14,(C15+0.01))*C12-BSPut(C7,C11,C17,C18,C14,C15)*C12)</f>
        <v>#VALUE!</v>
      </c>
      <c r="D25" s="54" t="e">
        <f ca="1">IF(D10="Buy",1,-1)*IF(D9="Call",BSCall(D7,D11,D17,D18,D14,(D15+0.01))*D12-BSCall(D7,D11,D17,D18,D14,D15)*D12,BSPut(D7,D11,D17,D18,D14,(D15+0.01))*D12-BSPut(D7,D11,D17,D18,D14,D15)*D12)</f>
        <v>#VALUE!</v>
      </c>
      <c r="E25" s="54">
        <f ca="1">IF(E10="Buy",1,-1)*IF(E9="Call",BSCall(E7,E11,E17,E18,E14,(E15+0.01))*E12-BSCall(E7,E11,E17,E18,E14,E15)*E12,BSPut(E7,E11,E17,E18,E14,(E15+0.01))*E12-BSPut(E7,E11,E17,E18,E14,E15)*E12)</f>
        <v>0</v>
      </c>
      <c r="F25" s="54">
        <f ca="1">IF(F10="Buy",1,-1)*IF(F9="Call",BSCall(F7,F11,F17,F18,F14,(F15+0.01))*F12-BSCall(F7,F11,F17,F18,F14,F15)*F12,BSPut(F7,F11,F17,F18,F14,(F15+0.01))*F12-BSPut(F7,F11,F17,F18,F14,F15)*F12)</f>
        <v>1.9511643764437128E-26</v>
      </c>
      <c r="G25" s="6" t="e">
        <f ca="1">SUM(C25:F25)</f>
        <v>#VALUE!</v>
      </c>
    </row>
    <row r="26" spans="2:27" x14ac:dyDescent="0.45">
      <c r="B26" t="s">
        <v>3827</v>
      </c>
      <c r="C26" s="54" t="e">
        <f ca="1">IF(C10="Buy",1,-1)*(IF(C9="Call",BSCall(C7,C11,C17,C18,C14,C15)*C12-BSCall(C7,C11,C17,C18,C14+(1/365),C15)*C12,BSPut(C7,C11,C17,C18,C14,C15)*C12-BSPut(C7,C11,C17,C18,C14+(1/365),C15)*C12))</f>
        <v>#VALUE!</v>
      </c>
      <c r="D26" s="54" t="e">
        <f ca="1">IF(D10="Buy",1,-1)*(IF(D9="Call",BSCall(D7,D11,D17,D18,D14,D15)*D12-BSCall(D7,D11,D17,D18,D14+(1/365),D15)*D12,BSPut(D7,D11,D17,D18,D14,D15)*D12-BSPut(D7,D11,D17,D18,D14+(1/365),D15)*D12))</f>
        <v>#VALUE!</v>
      </c>
      <c r="E26" s="54">
        <f ca="1">IF(E10="Buy",1,-1)*(IF(E9="Call",BSCall(E7,E11,E17,E18,E14,E15)*E12-BSCall(E7,E11,E17,E18,E14+(1/365),E15)*E12,BSPut(E7,E11,E17,E18,E14,E15)*E12-BSPut(E7,E11,E17,E18,E14+(1/365),E15)*E12))</f>
        <v>7.4238441041870828E-2</v>
      </c>
      <c r="F26" s="54">
        <f ca="1">IF(F10="Buy",1,-1)*(IF(F9="Call",BSCall(F7,F11,F17,F18,F14,F15)*F12-BSCall(F7,F11,F17,F18,F14+(1/365),F15)*F12,BSPut(F7,F11,F17,F18,F14,F15)*F12-BSPut(F7,F11,F17,F18,F14+(1/365),F15)*F12))</f>
        <v>-2.6481658154696593E-27</v>
      </c>
      <c r="G26" s="6" t="e">
        <f ca="1">SUM(C26:F26)</f>
        <v>#VALUE!</v>
      </c>
    </row>
    <row r="29" spans="2:27" x14ac:dyDescent="0.45">
      <c r="B29" s="4"/>
      <c r="C29" s="57">
        <v>0.64</v>
      </c>
      <c r="D29" s="57">
        <v>0.48499999999999999</v>
      </c>
      <c r="E29" s="61"/>
    </row>
    <row r="32" spans="2:27" x14ac:dyDescent="0.45">
      <c r="B32" s="62"/>
      <c r="C32" s="57"/>
      <c r="D32" s="57"/>
      <c r="E32" s="57"/>
      <c r="F32" s="57"/>
      <c r="G32" s="57"/>
      <c r="H32" s="10"/>
    </row>
    <row r="33" spans="2:7" x14ac:dyDescent="0.45">
      <c r="B33" s="4"/>
    </row>
    <row r="34" spans="2:7" x14ac:dyDescent="0.45">
      <c r="B34" s="38"/>
    </row>
    <row r="35" spans="2:7" x14ac:dyDescent="0.45">
      <c r="B35" s="1"/>
    </row>
    <row r="36" spans="2:7" x14ac:dyDescent="0.45">
      <c r="C36" s="57"/>
      <c r="D36" s="57"/>
      <c r="E36" s="57"/>
      <c r="F36" s="57"/>
      <c r="G36" s="57"/>
    </row>
    <row r="76" spans="3:7" x14ac:dyDescent="0.45">
      <c r="C76" s="57"/>
      <c r="D76" s="57"/>
      <c r="E76" s="57"/>
      <c r="F76" s="57"/>
      <c r="G76" s="57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497BB-2CCD-4FAD-BAC6-C621B133E926}">
  <sheetPr codeName="Sheet44"/>
  <dimension ref="A1:AB76"/>
  <sheetViews>
    <sheetView topLeftCell="G1" zoomScale="90" zoomScaleNormal="90" workbookViewId="0">
      <selection activeCell="AD33" sqref="AD33"/>
    </sheetView>
  </sheetViews>
  <sheetFormatPr defaultRowHeight="14.25" x14ac:dyDescent="0.45"/>
  <cols>
    <col min="1" max="1" width="16.9296875" bestFit="1" customWidth="1"/>
    <col min="2" max="2" width="13.73046875" bestFit="1" customWidth="1"/>
    <col min="3" max="3" width="10.19921875" bestFit="1" customWidth="1"/>
    <col min="4" max="4" width="10.265625" bestFit="1" customWidth="1"/>
    <col min="5" max="7" width="10.265625" customWidth="1"/>
    <col min="8" max="8" width="8.3984375" customWidth="1"/>
    <col min="9" max="9" width="9.1328125" bestFit="1" customWidth="1"/>
    <col min="13" max="13" width="9.1328125" bestFit="1" customWidth="1"/>
    <col min="14" max="19" width="10.19921875" bestFit="1" customWidth="1"/>
    <col min="20" max="20" width="10.19921875" customWidth="1"/>
    <col min="22" max="22" width="9.1328125" bestFit="1" customWidth="1"/>
    <col min="23" max="25" width="10.19921875" bestFit="1" customWidth="1"/>
    <col min="26" max="26" width="9.19921875" bestFit="1" customWidth="1"/>
    <col min="27" max="27" width="10.59765625" customWidth="1"/>
    <col min="28" max="28" width="10.19921875" bestFit="1" customWidth="1"/>
    <col min="32" max="32" width="10.19921875" bestFit="1" customWidth="1"/>
    <col min="33" max="33" width="9.19921875" bestFit="1" customWidth="1"/>
  </cols>
  <sheetData>
    <row r="1" spans="1:28" x14ac:dyDescent="0.45">
      <c r="A1" s="1">
        <f ca="1">TODAY()</f>
        <v>43943</v>
      </c>
      <c r="O1" t="s">
        <v>3796</v>
      </c>
      <c r="P1" t="s">
        <v>3797</v>
      </c>
    </row>
    <row r="2" spans="1:28" x14ac:dyDescent="0.45">
      <c r="A2" t="s">
        <v>3798</v>
      </c>
      <c r="M2" s="4" t="s">
        <v>3799</v>
      </c>
      <c r="O2">
        <v>10</v>
      </c>
      <c r="P2">
        <v>270</v>
      </c>
    </row>
    <row r="3" spans="1:28" x14ac:dyDescent="0.45">
      <c r="M3" t="s">
        <v>3800</v>
      </c>
      <c r="O3">
        <v>60</v>
      </c>
    </row>
    <row r="4" spans="1:28" x14ac:dyDescent="0.45">
      <c r="C4" s="47"/>
      <c r="M4" s="4" t="s">
        <v>3802</v>
      </c>
      <c r="O4">
        <v>60</v>
      </c>
    </row>
    <row r="5" spans="1:28" x14ac:dyDescent="0.45">
      <c r="C5" s="47">
        <v>270</v>
      </c>
    </row>
    <row r="6" spans="1:28" x14ac:dyDescent="0.45">
      <c r="B6" t="s">
        <v>3803</v>
      </c>
      <c r="C6" s="14" t="s">
        <v>3804</v>
      </c>
      <c r="D6" s="13" t="str">
        <f>C6</f>
        <v>M</v>
      </c>
      <c r="E6" s="14" t="str">
        <f>D6</f>
        <v>M</v>
      </c>
      <c r="F6" s="13" t="str">
        <f>E6</f>
        <v>M</v>
      </c>
      <c r="G6" s="13"/>
      <c r="M6" s="5" t="s">
        <v>3805</v>
      </c>
      <c r="V6" s="5" t="s">
        <v>3806</v>
      </c>
    </row>
    <row r="7" spans="1:28" ht="14.65" thickBot="1" x14ac:dyDescent="0.5">
      <c r="B7" t="s">
        <v>3807</v>
      </c>
      <c r="C7" s="47">
        <f>C5</f>
        <v>270</v>
      </c>
      <c r="D7" s="47">
        <f>C5</f>
        <v>270</v>
      </c>
      <c r="E7" s="47">
        <f>C7</f>
        <v>270</v>
      </c>
      <c r="F7" s="47">
        <f>C7</f>
        <v>270</v>
      </c>
      <c r="G7" s="47"/>
      <c r="M7" s="48" t="e">
        <f ca="1">G20</f>
        <v>#VALUE!</v>
      </c>
      <c r="N7" s="63">
        <v>9.9999999999999995E-7</v>
      </c>
      <c r="O7" s="63">
        <v>0.25</v>
      </c>
      <c r="P7" s="63">
        <v>0.5</v>
      </c>
      <c r="Q7" s="63">
        <v>0.75</v>
      </c>
      <c r="R7" s="63">
        <v>1</v>
      </c>
      <c r="S7" s="63">
        <v>1</v>
      </c>
      <c r="U7" s="51"/>
      <c r="V7" s="48"/>
      <c r="W7" s="64" t="s">
        <v>3850</v>
      </c>
      <c r="X7" s="64" t="s">
        <v>3851</v>
      </c>
      <c r="Y7" s="64" t="s">
        <v>3852</v>
      </c>
      <c r="Z7" s="64" t="s">
        <v>3853</v>
      </c>
      <c r="AA7" s="64" t="s">
        <v>3854</v>
      </c>
      <c r="AB7" s="64" t="s">
        <v>3855</v>
      </c>
    </row>
    <row r="8" spans="1:28" x14ac:dyDescent="0.45">
      <c r="C8" s="13"/>
      <c r="D8" s="13"/>
      <c r="E8" s="13"/>
      <c r="F8" s="13"/>
      <c r="G8" s="13"/>
      <c r="M8" s="20">
        <f t="shared" ref="M8:M14" si="0">M9-$O$2</f>
        <v>200</v>
      </c>
      <c r="N8" s="6" t="e">
        <f t="dataTable" ref="N8:R23" dt2D="1" dtr="1" r1="C15" r2="C5" ca="1"/>
        <v>#VALUE!</v>
      </c>
      <c r="O8" s="6" t="e">
        <v>#VALUE!</v>
      </c>
      <c r="P8" s="6" t="e">
        <v>#VALUE!</v>
      </c>
      <c r="Q8" s="6" t="e">
        <v>#VALUE!</v>
      </c>
      <c r="R8" s="6" t="e">
        <v>#VALUE!</v>
      </c>
      <c r="S8" s="6">
        <f t="shared" ref="S8:S14" si="1">(M8-$C$11)</f>
        <v>-70</v>
      </c>
      <c r="T8" s="6"/>
      <c r="V8" s="20">
        <f>M8</f>
        <v>200</v>
      </c>
      <c r="W8" s="6" t="e">
        <f t="shared" ref="W8:W23" ca="1" si="2">N8-$G$20</f>
        <v>#VALUE!</v>
      </c>
      <c r="X8" s="6" t="e">
        <f t="shared" ref="X8:X23" ca="1" si="3">O8-$G$20</f>
        <v>#VALUE!</v>
      </c>
      <c r="Y8" s="6" t="e">
        <f t="shared" ref="Y8:Y23" ca="1" si="4">P8-$G$20</f>
        <v>#VALUE!</v>
      </c>
      <c r="Z8" s="6" t="e">
        <f t="shared" ref="Z8:Z23" ca="1" si="5">Q8-$G$20</f>
        <v>#VALUE!</v>
      </c>
      <c r="AA8" s="6" t="e">
        <f t="shared" ref="AA8:AA23" ca="1" si="6">R8-$G$20</f>
        <v>#VALUE!</v>
      </c>
      <c r="AB8" s="6" t="e">
        <f t="shared" ref="AB8:AB23" ca="1" si="7">S8-$G$20</f>
        <v>#VALUE!</v>
      </c>
    </row>
    <row r="9" spans="1:28" x14ac:dyDescent="0.45">
      <c r="B9" t="s">
        <v>3808</v>
      </c>
      <c r="C9" s="13" t="s">
        <v>3810</v>
      </c>
      <c r="D9" s="13" t="s">
        <v>3809</v>
      </c>
      <c r="E9" s="13" t="s">
        <v>3810</v>
      </c>
      <c r="F9" s="13" t="s">
        <v>3809</v>
      </c>
      <c r="G9" s="13"/>
      <c r="M9" s="20">
        <f t="shared" si="0"/>
        <v>210</v>
      </c>
      <c r="N9" s="6" t="e">
        <v>#VALUE!</v>
      </c>
      <c r="O9" s="6" t="e">
        <v>#VALUE!</v>
      </c>
      <c r="P9" s="6" t="e">
        <v>#VALUE!</v>
      </c>
      <c r="Q9" s="6" t="e">
        <v>#VALUE!</v>
      </c>
      <c r="R9" s="6" t="e">
        <v>#VALUE!</v>
      </c>
      <c r="S9" s="6">
        <f t="shared" si="1"/>
        <v>-60</v>
      </c>
      <c r="T9" s="6"/>
      <c r="V9" s="20">
        <f t="shared" ref="V9:V19" si="8">M9</f>
        <v>210</v>
      </c>
      <c r="W9" s="6" t="e">
        <f t="shared" ca="1" si="2"/>
        <v>#VALUE!</v>
      </c>
      <c r="X9" s="6" t="e">
        <f t="shared" ca="1" si="3"/>
        <v>#VALUE!</v>
      </c>
      <c r="Y9" s="6" t="e">
        <f t="shared" ca="1" si="4"/>
        <v>#VALUE!</v>
      </c>
      <c r="Z9" s="6" t="e">
        <f t="shared" ca="1" si="5"/>
        <v>#VALUE!</v>
      </c>
      <c r="AA9" s="6" t="e">
        <f t="shared" ca="1" si="6"/>
        <v>#VALUE!</v>
      </c>
      <c r="AB9" s="6" t="e">
        <f t="shared" ca="1" si="7"/>
        <v>#VALUE!</v>
      </c>
    </row>
    <row r="10" spans="1:28" x14ac:dyDescent="0.45">
      <c r="B10" t="s">
        <v>3811</v>
      </c>
      <c r="C10" s="13" t="s">
        <v>3813</v>
      </c>
      <c r="D10" s="13" t="s">
        <v>3812</v>
      </c>
      <c r="E10" s="13" t="s">
        <v>3813</v>
      </c>
      <c r="F10" s="13" t="s">
        <v>3813</v>
      </c>
      <c r="G10" s="13"/>
      <c r="M10" s="20">
        <f t="shared" si="0"/>
        <v>220</v>
      </c>
      <c r="N10" s="6" t="e">
        <v>#VALUE!</v>
      </c>
      <c r="O10" s="6" t="e">
        <v>#VALUE!</v>
      </c>
      <c r="P10" s="6" t="e">
        <v>#VALUE!</v>
      </c>
      <c r="Q10" s="6" t="e">
        <v>#VALUE!</v>
      </c>
      <c r="R10" s="6" t="e">
        <v>#VALUE!</v>
      </c>
      <c r="S10" s="6">
        <f t="shared" si="1"/>
        <v>-50</v>
      </c>
      <c r="T10" s="6"/>
      <c r="V10" s="20">
        <f t="shared" si="8"/>
        <v>220</v>
      </c>
      <c r="W10" s="6" t="e">
        <f t="shared" ca="1" si="2"/>
        <v>#VALUE!</v>
      </c>
      <c r="X10" s="6" t="e">
        <f t="shared" ca="1" si="3"/>
        <v>#VALUE!</v>
      </c>
      <c r="Y10" s="6" t="e">
        <f t="shared" ca="1" si="4"/>
        <v>#VALUE!</v>
      </c>
      <c r="Z10" s="6" t="e">
        <f t="shared" ca="1" si="5"/>
        <v>#VALUE!</v>
      </c>
      <c r="AA10" s="6" t="e">
        <f t="shared" ca="1" si="6"/>
        <v>#VALUE!</v>
      </c>
      <c r="AB10" s="6" t="e">
        <f t="shared" ca="1" si="7"/>
        <v>#VALUE!</v>
      </c>
    </row>
    <row r="11" spans="1:28" x14ac:dyDescent="0.45">
      <c r="B11" t="s">
        <v>3814</v>
      </c>
      <c r="C11" s="13">
        <v>270</v>
      </c>
      <c r="D11" s="13">
        <v>270</v>
      </c>
      <c r="E11" s="13">
        <v>40</v>
      </c>
      <c r="F11" s="13">
        <v>40</v>
      </c>
      <c r="G11" s="13"/>
      <c r="M11" s="20">
        <f t="shared" si="0"/>
        <v>230</v>
      </c>
      <c r="N11" s="6" t="e">
        <v>#VALUE!</v>
      </c>
      <c r="O11" s="6" t="e">
        <v>#VALUE!</v>
      </c>
      <c r="P11" s="6" t="e">
        <v>#VALUE!</v>
      </c>
      <c r="Q11" s="6" t="e">
        <v>#VALUE!</v>
      </c>
      <c r="R11" s="6" t="e">
        <v>#VALUE!</v>
      </c>
      <c r="S11" s="6">
        <f t="shared" si="1"/>
        <v>-40</v>
      </c>
      <c r="T11" s="6"/>
      <c r="V11" s="20">
        <f t="shared" si="8"/>
        <v>230</v>
      </c>
      <c r="W11" s="6" t="e">
        <f t="shared" ca="1" si="2"/>
        <v>#VALUE!</v>
      </c>
      <c r="X11" s="6" t="e">
        <f t="shared" ca="1" si="3"/>
        <v>#VALUE!</v>
      </c>
      <c r="Y11" s="6" t="e">
        <f t="shared" ca="1" si="4"/>
        <v>#VALUE!</v>
      </c>
      <c r="Z11" s="6" t="e">
        <f t="shared" ca="1" si="5"/>
        <v>#VALUE!</v>
      </c>
      <c r="AA11" s="6" t="e">
        <f t="shared" ca="1" si="6"/>
        <v>#VALUE!</v>
      </c>
      <c r="AB11" s="6" t="e">
        <f t="shared" ca="1" si="7"/>
        <v>#VALUE!</v>
      </c>
    </row>
    <row r="12" spans="1:28" x14ac:dyDescent="0.45">
      <c r="B12" t="s">
        <v>3815</v>
      </c>
      <c r="C12" s="54">
        <v>1</v>
      </c>
      <c r="D12" s="54">
        <v>1</v>
      </c>
      <c r="E12" s="54">
        <v>1</v>
      </c>
      <c r="F12" s="54">
        <v>1</v>
      </c>
      <c r="G12" s="54"/>
      <c r="M12" s="20">
        <f t="shared" si="0"/>
        <v>240</v>
      </c>
      <c r="N12" s="6" t="e">
        <v>#VALUE!</v>
      </c>
      <c r="O12" s="6" t="e">
        <v>#VALUE!</v>
      </c>
      <c r="P12" s="6" t="e">
        <v>#VALUE!</v>
      </c>
      <c r="Q12" s="6" t="e">
        <v>#VALUE!</v>
      </c>
      <c r="R12" s="6" t="e">
        <v>#VALUE!</v>
      </c>
      <c r="S12" s="6">
        <f t="shared" si="1"/>
        <v>-30</v>
      </c>
      <c r="T12" s="6"/>
      <c r="V12" s="20">
        <f t="shared" si="8"/>
        <v>240</v>
      </c>
      <c r="W12" s="6" t="e">
        <f t="shared" ca="1" si="2"/>
        <v>#VALUE!</v>
      </c>
      <c r="X12" s="6" t="e">
        <f t="shared" ca="1" si="3"/>
        <v>#VALUE!</v>
      </c>
      <c r="Y12" s="6" t="e">
        <f t="shared" ca="1" si="4"/>
        <v>#VALUE!</v>
      </c>
      <c r="Z12" s="6" t="e">
        <f t="shared" ca="1" si="5"/>
        <v>#VALUE!</v>
      </c>
      <c r="AA12" s="6" t="e">
        <f t="shared" ca="1" si="6"/>
        <v>#VALUE!</v>
      </c>
      <c r="AB12" s="6" t="e">
        <f t="shared" ca="1" si="7"/>
        <v>#VALUE!</v>
      </c>
    </row>
    <row r="13" spans="1:28" x14ac:dyDescent="0.45">
      <c r="B13" t="s">
        <v>3816</v>
      </c>
      <c r="C13" s="51">
        <v>43901</v>
      </c>
      <c r="D13" s="51">
        <v>43532</v>
      </c>
      <c r="E13" s="51">
        <v>43532</v>
      </c>
      <c r="F13" s="51">
        <v>43532</v>
      </c>
      <c r="G13" s="51"/>
      <c r="M13" s="20">
        <f t="shared" si="0"/>
        <v>250</v>
      </c>
      <c r="N13" s="6" t="e">
        <v>#VALUE!</v>
      </c>
      <c r="O13" s="6" t="e">
        <v>#VALUE!</v>
      </c>
      <c r="P13" s="6" t="e">
        <v>#VALUE!</v>
      </c>
      <c r="Q13" s="6" t="e">
        <v>#VALUE!</v>
      </c>
      <c r="R13" s="6" t="e">
        <v>#VALUE!</v>
      </c>
      <c r="S13" s="6">
        <f t="shared" si="1"/>
        <v>-20</v>
      </c>
      <c r="T13" s="6"/>
      <c r="V13" s="20">
        <f t="shared" si="8"/>
        <v>250</v>
      </c>
      <c r="W13" s="6" t="e">
        <f t="shared" ca="1" si="2"/>
        <v>#VALUE!</v>
      </c>
      <c r="X13" s="6" t="e">
        <f t="shared" ca="1" si="3"/>
        <v>#VALUE!</v>
      </c>
      <c r="Y13" s="6" t="e">
        <f t="shared" ca="1" si="4"/>
        <v>#VALUE!</v>
      </c>
      <c r="Z13" s="6" t="e">
        <f t="shared" ca="1" si="5"/>
        <v>#VALUE!</v>
      </c>
      <c r="AA13" s="6" t="e">
        <f t="shared" ca="1" si="6"/>
        <v>#VALUE!</v>
      </c>
      <c r="AB13" s="6" t="e">
        <f t="shared" ca="1" si="7"/>
        <v>#VALUE!</v>
      </c>
    </row>
    <row r="14" spans="1:28" x14ac:dyDescent="0.45">
      <c r="B14" t="s">
        <v>3817</v>
      </c>
      <c r="C14" s="55">
        <f ca="1">(C13-$A$1)/365</f>
        <v>-0.11506849315068493</v>
      </c>
      <c r="D14" s="55">
        <f ca="1">(D13-$A$1)/365</f>
        <v>-1.1260273972602739</v>
      </c>
      <c r="E14" s="55">
        <f ca="1">(E13-$A$1)/365</f>
        <v>-1.1260273972602739</v>
      </c>
      <c r="F14" s="55">
        <f ca="1">(F13-$A$1)/365</f>
        <v>-1.1260273972602739</v>
      </c>
      <c r="G14" s="55"/>
      <c r="J14" s="56"/>
      <c r="M14" s="20">
        <f t="shared" si="0"/>
        <v>260</v>
      </c>
      <c r="N14" s="6" t="e">
        <v>#VALUE!</v>
      </c>
      <c r="O14" s="6" t="e">
        <v>#VALUE!</v>
      </c>
      <c r="P14" s="6" t="e">
        <v>#VALUE!</v>
      </c>
      <c r="Q14" s="6" t="e">
        <v>#VALUE!</v>
      </c>
      <c r="R14" s="6" t="e">
        <v>#VALUE!</v>
      </c>
      <c r="S14" s="6">
        <f t="shared" si="1"/>
        <v>-10</v>
      </c>
      <c r="T14" s="6"/>
      <c r="V14" s="20">
        <f t="shared" si="8"/>
        <v>260</v>
      </c>
      <c r="W14" s="6" t="e">
        <f t="shared" ca="1" si="2"/>
        <v>#VALUE!</v>
      </c>
      <c r="X14" s="6" t="e">
        <f t="shared" ca="1" si="3"/>
        <v>#VALUE!</v>
      </c>
      <c r="Y14" s="6" t="e">
        <f t="shared" ca="1" si="4"/>
        <v>#VALUE!</v>
      </c>
      <c r="Z14" s="6" t="e">
        <f t="shared" ca="1" si="5"/>
        <v>#VALUE!</v>
      </c>
      <c r="AA14" s="6" t="e">
        <f t="shared" ca="1" si="6"/>
        <v>#VALUE!</v>
      </c>
      <c r="AB14" s="6" t="e">
        <f t="shared" ca="1" si="7"/>
        <v>#VALUE!</v>
      </c>
    </row>
    <row r="15" spans="1:28" x14ac:dyDescent="0.45">
      <c r="B15" t="s">
        <v>3801</v>
      </c>
      <c r="C15" s="57">
        <v>1.0000000000000001E-5</v>
      </c>
      <c r="D15" s="57">
        <v>0.48499999999999999</v>
      </c>
      <c r="E15" s="57">
        <v>0.42</v>
      </c>
      <c r="F15" s="57">
        <v>0.44</v>
      </c>
      <c r="G15" s="10">
        <f ca="1">SQRT(((D14*(D15^2))-(C14*(C15^2)))/(D14-C14))</f>
        <v>0.51185796586982046</v>
      </c>
      <c r="H15" s="10" t="e">
        <f ca="1">SQRT(((F14*(F15^2))-(E14*(E15^2)))/(F14-E14))</f>
        <v>#DIV/0!</v>
      </c>
      <c r="I15" t="s">
        <v>3818</v>
      </c>
      <c r="M15" s="20">
        <f>P2</f>
        <v>270</v>
      </c>
      <c r="N15" s="6" t="e">
        <v>#VALUE!</v>
      </c>
      <c r="O15" s="6" t="e">
        <v>#VALUE!</v>
      </c>
      <c r="P15" s="6" t="e">
        <v>#VALUE!</v>
      </c>
      <c r="Q15" s="6" t="e">
        <v>#VALUE!</v>
      </c>
      <c r="R15" s="6" t="e">
        <v>#VALUE!</v>
      </c>
      <c r="S15" s="6">
        <f>(M15-$C$11)</f>
        <v>0</v>
      </c>
      <c r="T15" s="6"/>
      <c r="V15" s="20">
        <f t="shared" si="8"/>
        <v>270</v>
      </c>
      <c r="W15" s="6" t="e">
        <f t="shared" ca="1" si="2"/>
        <v>#VALUE!</v>
      </c>
      <c r="X15" s="6" t="e">
        <f t="shared" ca="1" si="3"/>
        <v>#VALUE!</v>
      </c>
      <c r="Y15" s="6" t="e">
        <f t="shared" ca="1" si="4"/>
        <v>#VALUE!</v>
      </c>
      <c r="Z15" s="6" t="e">
        <f t="shared" ca="1" si="5"/>
        <v>#VALUE!</v>
      </c>
      <c r="AA15" s="6" t="e">
        <f t="shared" ca="1" si="6"/>
        <v>#VALUE!</v>
      </c>
      <c r="AB15" s="6" t="e">
        <f t="shared" ca="1" si="7"/>
        <v>#VALUE!</v>
      </c>
    </row>
    <row r="16" spans="1:28" x14ac:dyDescent="0.45">
      <c r="B16" t="s">
        <v>3819</v>
      </c>
      <c r="C16" s="55">
        <f ca="1">C7+C7*(C17-C18)*C14</f>
        <v>269.3475616438356</v>
      </c>
      <c r="D16" s="55">
        <f ca="1">D7+D7*(D17-D18)*D14</f>
        <v>263.61542465753422</v>
      </c>
      <c r="E16" s="55">
        <f ca="1">E7+E7*(E17-E18)*E14</f>
        <v>294.96064931506851</v>
      </c>
      <c r="F16" s="55">
        <f ca="1">F7+F7*(F17-F18)*F14</f>
        <v>279.27891616438353</v>
      </c>
      <c r="M16" s="20">
        <f t="shared" ref="M16:M23" si="9">M15+$O$2</f>
        <v>280</v>
      </c>
      <c r="N16" s="6" t="e">
        <v>#VALUE!</v>
      </c>
      <c r="O16" s="6" t="e">
        <v>#VALUE!</v>
      </c>
      <c r="P16" s="6" t="e">
        <v>#VALUE!</v>
      </c>
      <c r="Q16" s="6" t="e">
        <v>#VALUE!</v>
      </c>
      <c r="R16" s="6" t="e">
        <v>#VALUE!</v>
      </c>
      <c r="S16" s="6">
        <f t="shared" ref="S16:S23" si="10">(M16-$C$11)</f>
        <v>10</v>
      </c>
      <c r="T16" s="6"/>
      <c r="V16" s="20">
        <f t="shared" si="8"/>
        <v>280</v>
      </c>
      <c r="W16" s="6" t="e">
        <f t="shared" ca="1" si="2"/>
        <v>#VALUE!</v>
      </c>
      <c r="X16" s="6" t="e">
        <f t="shared" ca="1" si="3"/>
        <v>#VALUE!</v>
      </c>
      <c r="Y16" s="6" t="e">
        <f t="shared" ca="1" si="4"/>
        <v>#VALUE!</v>
      </c>
      <c r="Z16" s="6" t="e">
        <f t="shared" ca="1" si="5"/>
        <v>#VALUE!</v>
      </c>
      <c r="AA16" s="6" t="e">
        <f t="shared" ca="1" si="6"/>
        <v>#VALUE!</v>
      </c>
      <c r="AB16" s="6" t="e">
        <f t="shared" ca="1" si="7"/>
        <v>#VALUE!</v>
      </c>
    </row>
    <row r="17" spans="2:28" x14ac:dyDescent="0.45">
      <c r="B17" t="s">
        <v>3820</v>
      </c>
      <c r="C17" s="58">
        <v>2.1000000000000001E-2</v>
      </c>
      <c r="D17" s="58">
        <v>2.1000000000000001E-2</v>
      </c>
      <c r="E17" s="58">
        <v>2.35E-2</v>
      </c>
      <c r="F17" s="58">
        <v>2.35E-2</v>
      </c>
      <c r="M17" s="20">
        <f t="shared" si="9"/>
        <v>290</v>
      </c>
      <c r="N17" s="6" t="e">
        <v>#VALUE!</v>
      </c>
      <c r="O17" s="6" t="e">
        <v>#VALUE!</v>
      </c>
      <c r="P17" s="6" t="e">
        <v>#VALUE!</v>
      </c>
      <c r="Q17" s="6" t="e">
        <v>#VALUE!</v>
      </c>
      <c r="R17" s="6" t="e">
        <v>#VALUE!</v>
      </c>
      <c r="S17" s="6">
        <f t="shared" si="10"/>
        <v>20</v>
      </c>
      <c r="T17" s="6"/>
      <c r="V17" s="20">
        <f t="shared" si="8"/>
        <v>290</v>
      </c>
      <c r="W17" s="6" t="e">
        <f t="shared" ca="1" si="2"/>
        <v>#VALUE!</v>
      </c>
      <c r="X17" s="6" t="e">
        <f t="shared" ca="1" si="3"/>
        <v>#VALUE!</v>
      </c>
      <c r="Y17" s="6" t="e">
        <f t="shared" ca="1" si="4"/>
        <v>#VALUE!</v>
      </c>
      <c r="Z17" s="6" t="e">
        <f t="shared" ca="1" si="5"/>
        <v>#VALUE!</v>
      </c>
      <c r="AA17" s="6" t="e">
        <f t="shared" ca="1" si="6"/>
        <v>#VALUE!</v>
      </c>
      <c r="AB17" s="6" t="e">
        <f t="shared" ca="1" si="7"/>
        <v>#VALUE!</v>
      </c>
    </row>
    <row r="18" spans="2:28" x14ac:dyDescent="0.45">
      <c r="B18" t="s">
        <v>3821</v>
      </c>
      <c r="C18" s="58">
        <v>0</v>
      </c>
      <c r="D18" s="58">
        <v>0</v>
      </c>
      <c r="E18" s="58">
        <v>0.1056</v>
      </c>
      <c r="F18" s="58">
        <v>5.4019999999999999E-2</v>
      </c>
      <c r="M18" s="20">
        <f t="shared" si="9"/>
        <v>300</v>
      </c>
      <c r="N18" s="6" t="e">
        <v>#VALUE!</v>
      </c>
      <c r="O18" s="6" t="e">
        <v>#VALUE!</v>
      </c>
      <c r="P18" s="6" t="e">
        <v>#VALUE!</v>
      </c>
      <c r="Q18" s="6" t="e">
        <v>#VALUE!</v>
      </c>
      <c r="R18" s="6" t="e">
        <v>#VALUE!</v>
      </c>
      <c r="S18" s="6">
        <f t="shared" si="10"/>
        <v>30</v>
      </c>
      <c r="T18" s="6"/>
      <c r="V18" s="20">
        <f t="shared" si="8"/>
        <v>300</v>
      </c>
      <c r="W18" s="6" t="e">
        <f t="shared" ca="1" si="2"/>
        <v>#VALUE!</v>
      </c>
      <c r="X18" s="6" t="e">
        <f t="shared" ca="1" si="3"/>
        <v>#VALUE!</v>
      </c>
      <c r="Y18" s="6" t="e">
        <f t="shared" ca="1" si="4"/>
        <v>#VALUE!</v>
      </c>
      <c r="Z18" s="6" t="e">
        <f t="shared" ca="1" si="5"/>
        <v>#VALUE!</v>
      </c>
      <c r="AA18" s="6" t="e">
        <f t="shared" ca="1" si="6"/>
        <v>#VALUE!</v>
      </c>
      <c r="AB18" s="6" t="e">
        <f t="shared" ca="1" si="7"/>
        <v>#VALUE!</v>
      </c>
    </row>
    <row r="19" spans="2:28" x14ac:dyDescent="0.45">
      <c r="C19" s="13"/>
      <c r="D19" s="13"/>
      <c r="E19" s="13"/>
      <c r="F19" s="13"/>
      <c r="M19" s="20">
        <f t="shared" si="9"/>
        <v>310</v>
      </c>
      <c r="N19" s="6" t="e">
        <v>#VALUE!</v>
      </c>
      <c r="O19" s="6" t="e">
        <v>#VALUE!</v>
      </c>
      <c r="P19" s="6" t="e">
        <v>#VALUE!</v>
      </c>
      <c r="Q19" s="6" t="e">
        <v>#VALUE!</v>
      </c>
      <c r="R19" s="6" t="e">
        <v>#VALUE!</v>
      </c>
      <c r="S19" s="6">
        <f t="shared" si="10"/>
        <v>40</v>
      </c>
      <c r="T19" s="6"/>
      <c r="V19" s="20">
        <f t="shared" si="8"/>
        <v>310</v>
      </c>
      <c r="W19" s="6" t="e">
        <f t="shared" ca="1" si="2"/>
        <v>#VALUE!</v>
      </c>
      <c r="X19" s="6" t="e">
        <f t="shared" ca="1" si="3"/>
        <v>#VALUE!</v>
      </c>
      <c r="Y19" s="6" t="e">
        <f t="shared" ca="1" si="4"/>
        <v>#VALUE!</v>
      </c>
      <c r="Z19" s="6" t="e">
        <f t="shared" ca="1" si="5"/>
        <v>#VALUE!</v>
      </c>
      <c r="AA19" s="6" t="e">
        <f t="shared" ca="1" si="6"/>
        <v>#VALUE!</v>
      </c>
      <c r="AB19" s="6" t="e">
        <f t="shared" ca="1" si="7"/>
        <v>#VALUE!</v>
      </c>
    </row>
    <row r="20" spans="2:28" x14ac:dyDescent="0.45">
      <c r="B20" t="s">
        <v>3822</v>
      </c>
      <c r="C20" s="54" t="e">
        <f ca="1">IF(C10="Buy",1,-1)*IF(C9="Call",BSCall(C7,C11,C17,C18,C14,C15)*C12,BSPut(C7,C11,C17,C18,C14,C15)*C12)</f>
        <v>#VALUE!</v>
      </c>
      <c r="D20" s="54" t="e">
        <f ca="1">IF(D10="Buy",1,-1)*IF(D9="Call",BSCall(D7,D11,D17,D18,D14,D15)*D12,BSPut(D7,D11,D17,D18,D14,D15)*D12)</f>
        <v>#VALUE!</v>
      </c>
      <c r="E20" s="54" t="e">
        <f ca="1">IF(E10="Buy",1,-1)*IF(E9="Call",BSCall(E7,E11,E17,E18,E14,E15)*E12,BSPut(E7,E11,E17,E18,E14,E15)*E12)</f>
        <v>#VALUE!</v>
      </c>
      <c r="F20" s="54" t="e">
        <f ca="1">IF(F10="Buy",1,-1)*IF(F9="Call",BSCall(F7,F11,F17,F18,F14,F15)*F12,BSPut(F7,F11,F17,F18,F14,F15)*F12)</f>
        <v>#VALUE!</v>
      </c>
      <c r="G20" s="6" t="e">
        <f ca="1">C20</f>
        <v>#VALUE!</v>
      </c>
      <c r="H20" s="59"/>
      <c r="M20" s="20">
        <f t="shared" si="9"/>
        <v>320</v>
      </c>
      <c r="N20" s="6" t="e">
        <v>#VALUE!</v>
      </c>
      <c r="O20" s="6" t="e">
        <v>#VALUE!</v>
      </c>
      <c r="P20" s="6" t="e">
        <v>#VALUE!</v>
      </c>
      <c r="Q20" s="6" t="e">
        <v>#VALUE!</v>
      </c>
      <c r="R20" s="6" t="e">
        <v>#VALUE!</v>
      </c>
      <c r="S20" s="6">
        <f t="shared" si="10"/>
        <v>50</v>
      </c>
      <c r="T20" s="6"/>
      <c r="V20" s="20">
        <f>V19+$O$2</f>
        <v>320</v>
      </c>
      <c r="W20" s="6" t="e">
        <f t="shared" ca="1" si="2"/>
        <v>#VALUE!</v>
      </c>
      <c r="X20" s="6" t="e">
        <f t="shared" ca="1" si="3"/>
        <v>#VALUE!</v>
      </c>
      <c r="Y20" s="6" t="e">
        <f t="shared" ca="1" si="4"/>
        <v>#VALUE!</v>
      </c>
      <c r="Z20" s="6" t="e">
        <f t="shared" ca="1" si="5"/>
        <v>#VALUE!</v>
      </c>
      <c r="AA20" s="6" t="e">
        <f t="shared" ca="1" si="6"/>
        <v>#VALUE!</v>
      </c>
      <c r="AB20" s="6" t="e">
        <f t="shared" ca="1" si="7"/>
        <v>#VALUE!</v>
      </c>
    </row>
    <row r="21" spans="2:28" x14ac:dyDescent="0.45">
      <c r="B21" t="s">
        <v>3823</v>
      </c>
      <c r="C21" s="55" t="e">
        <f ca="1">C20/C12</f>
        <v>#VALUE!</v>
      </c>
      <c r="D21" s="55" t="e">
        <f ca="1">D20/D12</f>
        <v>#VALUE!</v>
      </c>
      <c r="E21" s="55" t="e">
        <f ca="1">E20/E12</f>
        <v>#VALUE!</v>
      </c>
      <c r="F21" s="55" t="e">
        <f ca="1">F20/F12</f>
        <v>#VALUE!</v>
      </c>
      <c r="G21" s="56" t="e">
        <f ca="1">C21</f>
        <v>#VALUE!</v>
      </c>
      <c r="H21" s="56" t="e">
        <f ca="1">SUM(E21:F21)</f>
        <v>#VALUE!</v>
      </c>
      <c r="M21" s="20">
        <f t="shared" si="9"/>
        <v>330</v>
      </c>
      <c r="N21" s="6" t="e">
        <v>#VALUE!</v>
      </c>
      <c r="O21" s="6" t="e">
        <v>#VALUE!</v>
      </c>
      <c r="P21" s="6" t="e">
        <v>#VALUE!</v>
      </c>
      <c r="Q21" s="6" t="e">
        <v>#VALUE!</v>
      </c>
      <c r="R21" s="6" t="e">
        <v>#VALUE!</v>
      </c>
      <c r="S21" s="6">
        <f t="shared" si="10"/>
        <v>60</v>
      </c>
      <c r="T21" s="6"/>
      <c r="V21" s="20">
        <f>V20+$O$2</f>
        <v>330</v>
      </c>
      <c r="W21" s="6" t="e">
        <f t="shared" ca="1" si="2"/>
        <v>#VALUE!</v>
      </c>
      <c r="X21" s="6" t="e">
        <f t="shared" ca="1" si="3"/>
        <v>#VALUE!</v>
      </c>
      <c r="Y21" s="6" t="e">
        <f t="shared" ca="1" si="4"/>
        <v>#VALUE!</v>
      </c>
      <c r="Z21" s="6" t="e">
        <f t="shared" ca="1" si="5"/>
        <v>#VALUE!</v>
      </c>
      <c r="AA21" s="6" t="e">
        <f t="shared" ca="1" si="6"/>
        <v>#VALUE!</v>
      </c>
      <c r="AB21" s="6" t="e">
        <f t="shared" ca="1" si="7"/>
        <v>#VALUE!</v>
      </c>
    </row>
    <row r="22" spans="2:28" x14ac:dyDescent="0.45">
      <c r="B22" t="s">
        <v>3824</v>
      </c>
      <c r="C22" s="60" t="e">
        <f ca="1">C21/C7</f>
        <v>#VALUE!</v>
      </c>
      <c r="D22" s="60" t="e">
        <f ca="1">D21/D7</f>
        <v>#VALUE!</v>
      </c>
      <c r="E22" s="60" t="e">
        <f ca="1">E21/E7</f>
        <v>#VALUE!</v>
      </c>
      <c r="F22" s="60" t="e">
        <f ca="1">F21/F7</f>
        <v>#VALUE!</v>
      </c>
      <c r="M22" s="20">
        <f t="shared" si="9"/>
        <v>340</v>
      </c>
      <c r="N22" s="6" t="e">
        <v>#VALUE!</v>
      </c>
      <c r="O22" s="6" t="e">
        <v>#VALUE!</v>
      </c>
      <c r="P22" s="6" t="e">
        <v>#VALUE!</v>
      </c>
      <c r="Q22" s="6" t="e">
        <v>#VALUE!</v>
      </c>
      <c r="R22" s="6" t="e">
        <v>#VALUE!</v>
      </c>
      <c r="S22" s="6">
        <f t="shared" si="10"/>
        <v>70</v>
      </c>
      <c r="T22" s="6"/>
      <c r="V22" s="20">
        <f>V21+$O$2</f>
        <v>340</v>
      </c>
      <c r="W22" s="6" t="e">
        <f t="shared" ca="1" si="2"/>
        <v>#VALUE!</v>
      </c>
      <c r="X22" s="6" t="e">
        <f t="shared" ca="1" si="3"/>
        <v>#VALUE!</v>
      </c>
      <c r="Y22" s="6" t="e">
        <f t="shared" ca="1" si="4"/>
        <v>#VALUE!</v>
      </c>
      <c r="Z22" s="6" t="e">
        <f t="shared" ca="1" si="5"/>
        <v>#VALUE!</v>
      </c>
      <c r="AA22" s="6" t="e">
        <f t="shared" ca="1" si="6"/>
        <v>#VALUE!</v>
      </c>
      <c r="AB22" s="6" t="e">
        <f t="shared" ca="1" si="7"/>
        <v>#VALUE!</v>
      </c>
    </row>
    <row r="23" spans="2:28" x14ac:dyDescent="0.45">
      <c r="C23" s="13"/>
      <c r="D23" s="13"/>
      <c r="E23" s="13"/>
      <c r="F23" s="13"/>
      <c r="M23" s="20">
        <f t="shared" si="9"/>
        <v>350</v>
      </c>
      <c r="N23" s="6" t="e">
        <v>#VALUE!</v>
      </c>
      <c r="O23" s="6" t="e">
        <v>#VALUE!</v>
      </c>
      <c r="P23" s="6" t="e">
        <v>#VALUE!</v>
      </c>
      <c r="Q23" s="6" t="e">
        <v>#VALUE!</v>
      </c>
      <c r="R23" s="6" t="e">
        <v>#VALUE!</v>
      </c>
      <c r="S23" s="6">
        <f t="shared" si="10"/>
        <v>80</v>
      </c>
      <c r="T23" s="6"/>
      <c r="V23" s="20">
        <f>V22+$O$2</f>
        <v>350</v>
      </c>
      <c r="W23" s="6" t="e">
        <f t="shared" ca="1" si="2"/>
        <v>#VALUE!</v>
      </c>
      <c r="X23" s="6" t="e">
        <f t="shared" ca="1" si="3"/>
        <v>#VALUE!</v>
      </c>
      <c r="Y23" s="6" t="e">
        <f t="shared" ca="1" si="4"/>
        <v>#VALUE!</v>
      </c>
      <c r="Z23" s="6" t="e">
        <f t="shared" ca="1" si="5"/>
        <v>#VALUE!</v>
      </c>
      <c r="AA23" s="6" t="e">
        <f t="shared" ca="1" si="6"/>
        <v>#VALUE!</v>
      </c>
      <c r="AB23" s="6" t="e">
        <f t="shared" ca="1" si="7"/>
        <v>#VALUE!</v>
      </c>
    </row>
    <row r="24" spans="2:28" x14ac:dyDescent="0.45">
      <c r="B24" t="s">
        <v>3825</v>
      </c>
      <c r="C24" s="60" t="e">
        <f ca="1">IF(C10="Buy",1,-1)*IF(C9="Call",BSCallDelta(C7,C11,C17,C18,C14,C15),BSPutDelta(C7,C11,C17,C18,C14,C15))</f>
        <v>#VALUE!</v>
      </c>
      <c r="D24" s="60" t="e">
        <f ca="1">IF(D10="Buy",1,-1)*IF(D9="Call",BSCallDelta(D7,D11,D17,D18,D14,D15),BSPutDelta(D7,D11,D17,D18,D14,D15))</f>
        <v>#VALUE!</v>
      </c>
      <c r="E24" s="60" t="e">
        <f ca="1">IF(E10="Buy",1,-1)*IF(E9="Call",BSCallDelta(E7,E11,E17,E18,E14,E15),BSPutDelta(E7,E11,E17,E18,E14,E15))</f>
        <v>#VALUE!</v>
      </c>
      <c r="F24" s="60" t="e">
        <f ca="1">IF(F10="Buy",1,-1)*IF(F9="Call",BSCallDelta(F7,F11,F17,F18,F14,F15),BSPutDelta(F7,F11,F17,F18,F14,F15))</f>
        <v>#VALUE!</v>
      </c>
      <c r="G24" s="6" t="e">
        <f ca="1">C24*C12+D24*D12</f>
        <v>#VALUE!</v>
      </c>
    </row>
    <row r="25" spans="2:28" x14ac:dyDescent="0.45">
      <c r="B25" t="s">
        <v>3826</v>
      </c>
      <c r="C25" s="54" t="e">
        <f ca="1">IF(C10="Buy",1,-1)*IF(C9="Call",BSCall(C7,C11,C17,C18,C14,(C15+0.01))*C12-BSCall(C7,C11,C17,C18,C14,C15)*C12,BSPut(C7,C11,C17,C18,C14,(C15+0.01))*C12-BSPut(C7,C11,C17,C18,C14,C15)*C12)</f>
        <v>#VALUE!</v>
      </c>
      <c r="D25" s="54" t="e">
        <f ca="1">IF(D10="Buy",1,-1)*IF(D9="Call",BSCall(D7,D11,D17,D18,D14,(D15+0.01))*D12-BSCall(D7,D11,D17,D18,D14,D15)*D12,BSPut(D7,D11,D17,D18,D14,(D15+0.01))*D12-BSPut(D7,D11,D17,D18,D14,D15)*D12)</f>
        <v>#VALUE!</v>
      </c>
      <c r="E25" s="54" t="e">
        <f ca="1">IF(E10="Buy",1,-1)*IF(E9="Call",BSCall(E7,E11,E17,E18,E14,(E15+0.01))*E12-BSCall(E7,E11,E17,E18,E14,E15)*E12,BSPut(E7,E11,E17,E18,E14,(E15+0.01))*E12-BSPut(E7,E11,E17,E18,E14,E15)*E12)</f>
        <v>#VALUE!</v>
      </c>
      <c r="F25" s="54" t="e">
        <f ca="1">IF(F10="Buy",1,-1)*IF(F9="Call",BSCall(F7,F11,F17,F18,F14,(F15+0.01))*F12-BSCall(F7,F11,F17,F18,F14,F15)*F12,BSPut(F7,F11,F17,F18,F14,(F15+0.01))*F12-BSPut(F7,F11,F17,F18,F14,F15)*F12)</f>
        <v>#VALUE!</v>
      </c>
      <c r="G25" s="6" t="e">
        <f ca="1">SUM(C25:F25)</f>
        <v>#VALUE!</v>
      </c>
    </row>
    <row r="26" spans="2:28" x14ac:dyDescent="0.45">
      <c r="B26" t="s">
        <v>3827</v>
      </c>
      <c r="C26" s="54" t="e">
        <f ca="1">IF(C10="Buy",1,-1)*(IF(C9="Call",BSCall(C7,C11,C17,C18,C14,C15)*C12-BSCall(C7,C11,C17,C18,C14+(1/365),C15)*C12,BSPut(C7,C11,C17,C18,C14,C15)*C12-BSPut(C7,C11,C17,C18,C14+(1/365),C15)*C12))</f>
        <v>#VALUE!</v>
      </c>
      <c r="D26" s="54" t="e">
        <f ca="1">IF(D10="Buy",1,-1)*(IF(D9="Call",BSCall(D7,D11,D17,D18,D14,D15)*D12-BSCall(D7,D11,D17,D18,D14+(1/365),D15)*D12,BSPut(D7,D11,D17,D18,D14,D15)*D12-BSPut(D7,D11,D17,D18,D14+(1/365),D15)*D12))</f>
        <v>#VALUE!</v>
      </c>
      <c r="E26" s="54" t="e">
        <f ca="1">IF(E10="Buy",1,-1)*(IF(E9="Call",BSCall(E7,E11,E17,E18,E14,E15)*E12-BSCall(E7,E11,E17,E18,E14+(1/365),E15)*E12,BSPut(E7,E11,E17,E18,E14,E15)*E12-BSPut(E7,E11,E17,E18,E14+(1/365),E15)*E12))</f>
        <v>#VALUE!</v>
      </c>
      <c r="F26" s="54" t="e">
        <f ca="1">IF(F10="Buy",1,-1)*(IF(F9="Call",BSCall(F7,F11,F17,F18,F14,F15)*F12-BSCall(F7,F11,F17,F18,F14+(1/365),F15)*F12,BSPut(F7,F11,F17,F18,F14,F15)*F12-BSPut(F7,F11,F17,F18,F14+(1/365),F15)*F12))</f>
        <v>#VALUE!</v>
      </c>
      <c r="G26" s="6" t="e">
        <f ca="1">SUM(C26:F26)</f>
        <v>#VALUE!</v>
      </c>
    </row>
    <row r="29" spans="2:28" x14ac:dyDescent="0.45">
      <c r="B29" s="4"/>
      <c r="C29" s="57">
        <v>0.64</v>
      </c>
      <c r="D29" s="57">
        <v>0.48499999999999999</v>
      </c>
      <c r="E29" s="61"/>
    </row>
    <row r="32" spans="2:28" x14ac:dyDescent="0.45">
      <c r="B32" s="62"/>
      <c r="C32" s="57"/>
      <c r="D32" s="57"/>
      <c r="E32" s="57"/>
      <c r="F32" s="57"/>
      <c r="G32" s="57"/>
      <c r="H32" s="10"/>
    </row>
    <row r="33" spans="2:7" x14ac:dyDescent="0.45">
      <c r="B33" s="4"/>
    </row>
    <row r="34" spans="2:7" x14ac:dyDescent="0.45">
      <c r="B34" s="38"/>
    </row>
    <row r="35" spans="2:7" x14ac:dyDescent="0.45">
      <c r="B35" s="1"/>
    </row>
    <row r="36" spans="2:7" x14ac:dyDescent="0.45">
      <c r="C36" s="57"/>
      <c r="D36" s="57"/>
      <c r="E36" s="57"/>
      <c r="F36" s="57"/>
      <c r="G36" s="57"/>
    </row>
    <row r="76" spans="3:7" x14ac:dyDescent="0.45">
      <c r="C76" s="57"/>
      <c r="D76" s="57"/>
      <c r="E76" s="57"/>
      <c r="F76" s="57"/>
      <c r="G76" s="57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DBF08-1C52-4E85-BB8E-3A87648334FA}">
  <sheetPr codeName="Sheet13"/>
  <dimension ref="A1:J7"/>
  <sheetViews>
    <sheetView workbookViewId="0">
      <selection activeCell="G11" sqref="G11"/>
    </sheetView>
  </sheetViews>
  <sheetFormatPr defaultRowHeight="14.25" x14ac:dyDescent="0.45"/>
  <cols>
    <col min="2" max="10" width="9.73046875" customWidth="1"/>
  </cols>
  <sheetData>
    <row r="1" spans="1:10" x14ac:dyDescent="0.45">
      <c r="A1" s="66"/>
      <c r="B1" s="67" t="s">
        <v>3840</v>
      </c>
      <c r="C1" s="67" t="s">
        <v>3839</v>
      </c>
      <c r="D1" s="67" t="s">
        <v>3838</v>
      </c>
      <c r="E1" s="67" t="s">
        <v>2636</v>
      </c>
      <c r="F1" s="67" t="s">
        <v>2635</v>
      </c>
      <c r="G1" s="67" t="s">
        <v>3837</v>
      </c>
      <c r="H1" s="67" t="s">
        <v>3836</v>
      </c>
      <c r="I1" s="67" t="s">
        <v>3835</v>
      </c>
      <c r="J1" s="67" t="s">
        <v>3834</v>
      </c>
    </row>
    <row r="2" spans="1:10" x14ac:dyDescent="0.45">
      <c r="A2" s="66" t="s">
        <v>3833</v>
      </c>
      <c r="B2" s="14">
        <f>17.28</f>
        <v>17.28</v>
      </c>
      <c r="C2" s="47">
        <v>1.2470000000000001</v>
      </c>
      <c r="D2" s="65">
        <v>6.1619999999999999</v>
      </c>
      <c r="E2" s="13">
        <v>9.14</v>
      </c>
      <c r="F2" s="47">
        <v>-13.25</v>
      </c>
      <c r="G2" s="13">
        <v>1353</v>
      </c>
      <c r="H2" s="47">
        <v>0.80610000000000004</v>
      </c>
      <c r="I2" s="65">
        <v>291</v>
      </c>
      <c r="J2" s="65">
        <v>-18</v>
      </c>
    </row>
    <row r="3" spans="1:10" x14ac:dyDescent="0.45">
      <c r="A3" s="66" t="s">
        <v>3832</v>
      </c>
      <c r="B3" s="14">
        <v>24.39</v>
      </c>
      <c r="C3" s="47">
        <v>1.97</v>
      </c>
      <c r="D3" s="65">
        <v>40.497</v>
      </c>
      <c r="E3" s="13">
        <v>12.58</v>
      </c>
      <c r="F3" s="47">
        <v>0.38190000000000002</v>
      </c>
      <c r="G3" s="13">
        <v>1884</v>
      </c>
      <c r="H3" s="47">
        <v>5.7567000000000004</v>
      </c>
      <c r="I3" s="65">
        <v>331.2</v>
      </c>
      <c r="J3" s="65">
        <v>-5.41</v>
      </c>
    </row>
    <row r="4" spans="1:10" x14ac:dyDescent="0.45">
      <c r="A4" s="66" t="s">
        <v>3831</v>
      </c>
      <c r="B4" s="13">
        <v>32.94</v>
      </c>
      <c r="C4" s="47">
        <v>2.3109999999999999</v>
      </c>
      <c r="D4" s="65">
        <v>58.728999999999999</v>
      </c>
      <c r="E4" s="13">
        <v>14.05</v>
      </c>
      <c r="F4" s="47">
        <v>0.87549999999999994</v>
      </c>
      <c r="G4" s="13">
        <v>2100</v>
      </c>
      <c r="H4" s="47">
        <v>8.9459999999999997</v>
      </c>
      <c r="I4" s="65">
        <v>350.3</v>
      </c>
      <c r="J4" s="65">
        <v>3.5</v>
      </c>
    </row>
    <row r="5" spans="1:10" x14ac:dyDescent="0.45">
      <c r="A5" s="66" t="s">
        <v>3830</v>
      </c>
      <c r="B5" s="13">
        <v>32.96</v>
      </c>
      <c r="C5" s="47">
        <v>2.3119999999999998</v>
      </c>
      <c r="D5" s="65">
        <v>64.218999999999994</v>
      </c>
      <c r="E5" s="13">
        <v>14.97</v>
      </c>
      <c r="F5" s="47">
        <v>1.0308999999999999</v>
      </c>
      <c r="G5" s="13">
        <v>2199</v>
      </c>
      <c r="H5" s="47">
        <v>10.9186</v>
      </c>
      <c r="I5" s="65">
        <v>373.5</v>
      </c>
      <c r="J5" s="65">
        <v>2.1589999999999998</v>
      </c>
    </row>
    <row r="6" spans="1:10" x14ac:dyDescent="0.45">
      <c r="A6" s="66" t="s">
        <v>3829</v>
      </c>
      <c r="B6" s="13">
        <v>39.31</v>
      </c>
      <c r="C6" s="47">
        <v>2.7280000000000002</v>
      </c>
      <c r="D6" s="65">
        <v>82.063000000000002</v>
      </c>
      <c r="E6" s="13">
        <v>16.440000000000001</v>
      </c>
      <c r="F6" s="47">
        <v>1.579</v>
      </c>
      <c r="G6" s="13">
        <v>2631</v>
      </c>
      <c r="H6" s="47">
        <v>14.1004</v>
      </c>
      <c r="I6" s="65">
        <v>405.3</v>
      </c>
      <c r="J6" s="65">
        <v>10.06</v>
      </c>
    </row>
    <row r="7" spans="1:10" x14ac:dyDescent="0.45">
      <c r="A7" s="66" t="s">
        <v>3828</v>
      </c>
      <c r="B7" s="13">
        <v>65.510000000000005</v>
      </c>
      <c r="C7" s="47">
        <v>3.2919999999999998</v>
      </c>
      <c r="D7" s="65">
        <v>260.291</v>
      </c>
      <c r="E7" s="13">
        <v>20.74</v>
      </c>
      <c r="F7" s="47">
        <v>2.605</v>
      </c>
      <c r="G7" s="13">
        <v>3093</v>
      </c>
      <c r="H7" s="47">
        <v>57.590600000000002</v>
      </c>
      <c r="I7" s="65">
        <v>588.6</v>
      </c>
      <c r="J7" s="65">
        <v>25.5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5073B-2D92-444C-A706-E71CF398F1BC}">
  <sheetPr codeName="Sheet14"/>
  <dimension ref="A1:M9"/>
  <sheetViews>
    <sheetView workbookViewId="0">
      <selection activeCell="M8" sqref="M8"/>
    </sheetView>
  </sheetViews>
  <sheetFormatPr defaultRowHeight="14.25" x14ac:dyDescent="0.45"/>
  <sheetData>
    <row r="1" spans="1:13" ht="14.65" thickBot="1" x14ac:dyDescent="0.5">
      <c r="A1" s="67"/>
      <c r="B1" s="79" t="s">
        <v>3841</v>
      </c>
      <c r="C1" s="79" t="s">
        <v>3838</v>
      </c>
      <c r="D1" s="79" t="s">
        <v>2636</v>
      </c>
      <c r="E1" s="79" t="s">
        <v>2635</v>
      </c>
      <c r="F1" s="79" t="s">
        <v>3837</v>
      </c>
      <c r="G1" s="79" t="s">
        <v>3836</v>
      </c>
      <c r="H1" s="79" t="s">
        <v>3835</v>
      </c>
      <c r="I1" s="79" t="s">
        <v>3834</v>
      </c>
    </row>
    <row r="2" spans="1:13" x14ac:dyDescent="0.45">
      <c r="A2" s="71" t="s">
        <v>3841</v>
      </c>
      <c r="B2" s="78">
        <v>1</v>
      </c>
      <c r="C2" s="77">
        <v>-9.1591418446324901E-2</v>
      </c>
      <c r="D2" s="77">
        <v>-4.5199646768077598E-2</v>
      </c>
      <c r="E2" s="77">
        <v>0.18989949990459801</v>
      </c>
      <c r="F2" s="77">
        <v>0.20590241632217299</v>
      </c>
      <c r="G2" s="77">
        <v>-8.8120356791966808E-3</v>
      </c>
      <c r="H2" s="77">
        <v>-0.49067752803333797</v>
      </c>
      <c r="I2" s="76">
        <v>0.55788287327475905</v>
      </c>
    </row>
    <row r="3" spans="1:13" x14ac:dyDescent="0.45">
      <c r="A3" s="71" t="s">
        <v>3838</v>
      </c>
      <c r="B3" s="73">
        <v>-9.1591418446324901E-2</v>
      </c>
      <c r="C3" s="47">
        <v>1</v>
      </c>
      <c r="D3" s="47">
        <v>0.17475767158851699</v>
      </c>
      <c r="E3" s="47">
        <v>0.128229038608005</v>
      </c>
      <c r="F3" s="47">
        <v>-0.106222909565449</v>
      </c>
      <c r="G3" s="47">
        <v>0.29898834951478898</v>
      </c>
      <c r="H3" s="47">
        <v>6.3543663438638306E-2</v>
      </c>
      <c r="I3" s="72">
        <v>6.1968362149974303E-2</v>
      </c>
    </row>
    <row r="4" spans="1:13" x14ac:dyDescent="0.45">
      <c r="A4" s="71" t="s">
        <v>2636</v>
      </c>
      <c r="B4" s="73">
        <v>-4.5199646768077598E-2</v>
      </c>
      <c r="C4" s="47">
        <v>0.17475767158851699</v>
      </c>
      <c r="D4" s="47">
        <v>1</v>
      </c>
      <c r="E4" s="47">
        <v>-7.6496540120433096E-2</v>
      </c>
      <c r="F4" s="47">
        <v>-7.3795125255479099E-2</v>
      </c>
      <c r="G4" s="47">
        <v>0.69353038717326199</v>
      </c>
      <c r="H4" s="47">
        <v>0.49508436851221199</v>
      </c>
      <c r="I4" s="72">
        <v>-1.8510761635503199E-2</v>
      </c>
    </row>
    <row r="5" spans="1:13" x14ac:dyDescent="0.45">
      <c r="A5" s="71" t="s">
        <v>2635</v>
      </c>
      <c r="B5" s="73">
        <v>0.18989949990459801</v>
      </c>
      <c r="C5" s="47">
        <v>0.128229038608005</v>
      </c>
      <c r="D5" s="47">
        <v>-7.6496540120433096E-2</v>
      </c>
      <c r="E5" s="47">
        <v>1</v>
      </c>
      <c r="F5" s="47">
        <v>-0.826813376399963</v>
      </c>
      <c r="G5" s="47">
        <v>-6.52932291914705E-2</v>
      </c>
      <c r="H5" s="47">
        <v>6.2829552410400502E-2</v>
      </c>
      <c r="I5" s="75">
        <v>0.62062681758319804</v>
      </c>
    </row>
    <row r="6" spans="1:13" x14ac:dyDescent="0.45">
      <c r="A6" s="71" t="s">
        <v>3837</v>
      </c>
      <c r="B6" s="73">
        <v>0.20590241632217299</v>
      </c>
      <c r="C6" s="47">
        <v>-0.106222909565449</v>
      </c>
      <c r="D6" s="47">
        <v>-7.3795125255479099E-2</v>
      </c>
      <c r="E6" s="74">
        <v>-0.826813376399963</v>
      </c>
      <c r="F6" s="47">
        <v>1</v>
      </c>
      <c r="G6" s="47">
        <v>-1.8354858298556698E-2</v>
      </c>
      <c r="H6" s="47">
        <v>-0.51932115182937</v>
      </c>
      <c r="I6" s="72">
        <v>-0.39580018853917598</v>
      </c>
    </row>
    <row r="7" spans="1:13" x14ac:dyDescent="0.45">
      <c r="A7" s="71" t="s">
        <v>3836</v>
      </c>
      <c r="B7" s="73">
        <v>-8.8120356791966808E-3</v>
      </c>
      <c r="C7" s="47">
        <v>0.29898834951478898</v>
      </c>
      <c r="D7" s="74">
        <v>0.69353038717326199</v>
      </c>
      <c r="E7" s="47">
        <v>-6.52932291914705E-2</v>
      </c>
      <c r="F7" s="47">
        <v>-1.8354858298556698E-2</v>
      </c>
      <c r="G7" s="47">
        <v>1</v>
      </c>
      <c r="H7" s="47">
        <v>0.28500210149036198</v>
      </c>
      <c r="I7" s="72">
        <v>2.6324778127971402E-3</v>
      </c>
      <c r="M7">
        <f>40^-0.25</f>
        <v>0.39763536438352531</v>
      </c>
    </row>
    <row r="8" spans="1:13" x14ac:dyDescent="0.45">
      <c r="A8" s="71" t="s">
        <v>3835</v>
      </c>
      <c r="B8" s="73">
        <v>-0.49067752803333797</v>
      </c>
      <c r="C8" s="47">
        <v>6.3543663438638306E-2</v>
      </c>
      <c r="D8" s="47">
        <v>0.49508436851221199</v>
      </c>
      <c r="E8" s="47">
        <v>6.2829552410400502E-2</v>
      </c>
      <c r="F8" s="47">
        <v>-0.51932115182937</v>
      </c>
      <c r="G8" s="47">
        <v>0.28500210149036198</v>
      </c>
      <c r="H8" s="47">
        <v>1</v>
      </c>
      <c r="I8" s="72">
        <v>-0.211941799660711</v>
      </c>
      <c r="M8">
        <f>1/(M7^4)</f>
        <v>40.000000000000014</v>
      </c>
    </row>
    <row r="9" spans="1:13" ht="14.65" thickBot="1" x14ac:dyDescent="0.5">
      <c r="A9" s="71" t="s">
        <v>3834</v>
      </c>
      <c r="B9" s="70">
        <v>0.55788287327475905</v>
      </c>
      <c r="C9" s="69">
        <v>6.1968362149974303E-2</v>
      </c>
      <c r="D9" s="69">
        <v>-1.8510761635503199E-2</v>
      </c>
      <c r="E9" s="69">
        <v>0.62062681758319804</v>
      </c>
      <c r="F9" s="69">
        <v>-0.39580018853917598</v>
      </c>
      <c r="G9" s="69">
        <v>2.6324778127971402E-3</v>
      </c>
      <c r="H9" s="69">
        <v>-0.211941799660711</v>
      </c>
      <c r="I9" s="6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EB693-2B8F-4EAB-8994-AB6336C707CE}">
  <sheetPr codeName="Sheet15"/>
  <dimension ref="B1:M19"/>
  <sheetViews>
    <sheetView workbookViewId="0">
      <selection activeCell="E12" sqref="E12"/>
    </sheetView>
  </sheetViews>
  <sheetFormatPr defaultRowHeight="14.25" x14ac:dyDescent="0.45"/>
  <cols>
    <col min="2" max="2" width="10.19921875" bestFit="1" customWidth="1"/>
    <col min="3" max="3" width="10.19921875" customWidth="1"/>
    <col min="4" max="4" width="4" customWidth="1"/>
    <col min="5" max="6" width="10.33203125" customWidth="1"/>
    <col min="7" max="7" width="4" customWidth="1"/>
    <col min="8" max="9" width="11.796875" customWidth="1"/>
    <col min="10" max="10" width="4" customWidth="1"/>
    <col min="11" max="13" width="10.19921875" customWidth="1"/>
  </cols>
  <sheetData>
    <row r="1" spans="2:13" x14ac:dyDescent="0.45">
      <c r="B1" s="13"/>
      <c r="C1" s="13"/>
      <c r="D1" s="13"/>
      <c r="E1" s="13" t="s">
        <v>3849</v>
      </c>
      <c r="F1" s="67" t="s">
        <v>3846</v>
      </c>
      <c r="G1" s="13"/>
      <c r="H1" s="14" t="s">
        <v>3848</v>
      </c>
      <c r="I1" s="67" t="s">
        <v>3846</v>
      </c>
      <c r="J1" s="13"/>
      <c r="K1" s="13" t="s">
        <v>3847</v>
      </c>
      <c r="L1" s="67" t="s">
        <v>3846</v>
      </c>
      <c r="M1" s="13"/>
    </row>
    <row r="2" spans="2:13" ht="14.65" thickBot="1" x14ac:dyDescent="0.5">
      <c r="B2" s="52" t="s">
        <v>3845</v>
      </c>
      <c r="C2" s="83" t="s">
        <v>3844</v>
      </c>
      <c r="D2" s="52"/>
      <c r="E2" s="52" t="s">
        <v>3843</v>
      </c>
      <c r="F2" s="82" t="s">
        <v>3842</v>
      </c>
      <c r="G2" s="52"/>
      <c r="H2" s="52" t="s">
        <v>3843</v>
      </c>
      <c r="I2" s="82" t="s">
        <v>3842</v>
      </c>
      <c r="J2" s="52"/>
      <c r="K2" s="52" t="s">
        <v>3843</v>
      </c>
      <c r="L2" s="82" t="s">
        <v>3842</v>
      </c>
      <c r="M2" s="13"/>
    </row>
    <row r="3" spans="2:13" x14ac:dyDescent="0.45">
      <c r="B3" s="1">
        <v>43781</v>
      </c>
      <c r="C3" s="81">
        <v>37.457999999999998</v>
      </c>
      <c r="D3" s="53"/>
      <c r="E3" s="53">
        <v>38.116</v>
      </c>
      <c r="F3" s="80">
        <f t="shared" ref="F3:F19" si="0">(E3-$C3)/$C3</f>
        <v>1.7566340968551478E-2</v>
      </c>
      <c r="G3" s="10"/>
      <c r="H3" s="53">
        <v>36.087711954160703</v>
      </c>
      <c r="I3" s="80">
        <f t="shared" ref="I3:I19" si="1">(H3-$C3)/$C3</f>
        <v>-3.658198638046066E-2</v>
      </c>
      <c r="J3" s="10"/>
      <c r="K3" s="53">
        <v>38.009</v>
      </c>
      <c r="L3" s="80">
        <f t="shared" ref="L3:L19" si="2">(K3-$C3)/$C3</f>
        <v>1.4709808318650274E-2</v>
      </c>
      <c r="M3" s="53"/>
    </row>
    <row r="4" spans="2:13" x14ac:dyDescent="0.45">
      <c r="B4" s="1">
        <v>43782</v>
      </c>
      <c r="C4" s="81">
        <v>38.253</v>
      </c>
      <c r="D4" s="53"/>
      <c r="E4" s="53">
        <v>38.133000000000003</v>
      </c>
      <c r="F4" s="80">
        <f t="shared" si="0"/>
        <v>-3.1370088620499685E-3</v>
      </c>
      <c r="G4" s="10"/>
      <c r="H4" s="53">
        <v>36.087711954160703</v>
      </c>
      <c r="I4" s="80">
        <f t="shared" si="1"/>
        <v>-5.6604398239073983E-2</v>
      </c>
      <c r="J4" s="10"/>
      <c r="K4" s="53">
        <v>38.4</v>
      </c>
      <c r="L4" s="80">
        <f t="shared" si="2"/>
        <v>3.8428358560112529E-3</v>
      </c>
      <c r="M4" s="53"/>
    </row>
    <row r="5" spans="2:13" x14ac:dyDescent="0.45">
      <c r="B5" s="1">
        <v>43783</v>
      </c>
      <c r="C5" s="81">
        <v>39.408999999999999</v>
      </c>
      <c r="D5" s="53"/>
      <c r="E5" s="53">
        <v>39.463999999999999</v>
      </c>
      <c r="F5" s="80">
        <f t="shared" si="0"/>
        <v>1.3956202897815147E-3</v>
      </c>
      <c r="G5" s="10"/>
      <c r="H5" s="53">
        <v>37.538294706359999</v>
      </c>
      <c r="I5" s="80">
        <f t="shared" si="1"/>
        <v>-4.7468986618285171E-2</v>
      </c>
      <c r="J5" s="10"/>
      <c r="K5" s="53">
        <v>40.424999999999997</v>
      </c>
      <c r="L5" s="80">
        <f t="shared" si="2"/>
        <v>2.5780912989418616E-2</v>
      </c>
      <c r="M5" s="53"/>
    </row>
    <row r="6" spans="2:13" x14ac:dyDescent="0.45">
      <c r="B6" s="1">
        <v>43784</v>
      </c>
      <c r="C6" s="81">
        <v>38.451000000000001</v>
      </c>
      <c r="D6" s="53"/>
      <c r="E6" s="53">
        <v>38.963000000000001</v>
      </c>
      <c r="F6" s="80">
        <f t="shared" si="0"/>
        <v>1.3315648487685638E-2</v>
      </c>
      <c r="G6" s="10"/>
      <c r="H6" s="53">
        <v>36.804071495575101</v>
      </c>
      <c r="I6" s="80">
        <f t="shared" si="1"/>
        <v>-4.2831877049358903E-2</v>
      </c>
      <c r="J6" s="10"/>
      <c r="K6" s="53">
        <v>39.865000000000002</v>
      </c>
      <c r="L6" s="80">
        <f t="shared" si="2"/>
        <v>3.6774076096850572E-2</v>
      </c>
      <c r="M6" s="53"/>
    </row>
    <row r="7" spans="2:13" x14ac:dyDescent="0.45">
      <c r="B7" s="1">
        <v>43787</v>
      </c>
      <c r="C7" s="81">
        <v>37.814999999999998</v>
      </c>
      <c r="D7" s="53"/>
      <c r="E7" s="53">
        <v>39.387</v>
      </c>
      <c r="F7" s="80">
        <f t="shared" si="0"/>
        <v>4.1570805236017527E-2</v>
      </c>
      <c r="G7" s="10"/>
      <c r="H7" s="53">
        <v>37.538294706359999</v>
      </c>
      <c r="I7" s="80">
        <f t="shared" si="1"/>
        <v>-7.3173421562871665E-3</v>
      </c>
      <c r="J7" s="10"/>
      <c r="K7" s="53">
        <v>40.479999999999997</v>
      </c>
      <c r="L7" s="80">
        <f t="shared" si="2"/>
        <v>7.0474679360042286E-2</v>
      </c>
      <c r="M7" s="53"/>
    </row>
    <row r="8" spans="2:13" x14ac:dyDescent="0.45">
      <c r="B8" s="1">
        <v>43788</v>
      </c>
      <c r="C8" s="81">
        <v>38.523000000000003</v>
      </c>
      <c r="D8" s="53"/>
      <c r="E8" s="53">
        <v>39.942</v>
      </c>
      <c r="F8" s="80">
        <f t="shared" si="0"/>
        <v>3.6835137450354251E-2</v>
      </c>
      <c r="G8" s="10"/>
      <c r="H8" s="53">
        <v>37.912272340940298</v>
      </c>
      <c r="I8" s="80">
        <f t="shared" si="1"/>
        <v>-1.5853585106552066E-2</v>
      </c>
      <c r="J8" s="10"/>
      <c r="K8" s="53">
        <v>41.366999999999997</v>
      </c>
      <c r="L8" s="80">
        <f t="shared" si="2"/>
        <v>7.382602601043517E-2</v>
      </c>
      <c r="M8" s="53"/>
    </row>
    <row r="9" spans="2:13" x14ac:dyDescent="0.45">
      <c r="B9" s="1">
        <v>43789</v>
      </c>
      <c r="C9" s="81">
        <v>40.921999999999997</v>
      </c>
      <c r="D9" s="53"/>
      <c r="E9" s="53">
        <v>39.509</v>
      </c>
      <c r="F9" s="80">
        <f t="shared" si="0"/>
        <v>-3.4529104149357233E-2</v>
      </c>
      <c r="G9" s="10"/>
      <c r="H9" s="53">
        <v>37.538294706359999</v>
      </c>
      <c r="I9" s="80">
        <f t="shared" si="1"/>
        <v>-8.2686703817995186E-2</v>
      </c>
      <c r="J9" s="10"/>
      <c r="K9" s="53">
        <v>41.250999999999998</v>
      </c>
      <c r="L9" s="80">
        <f t="shared" si="2"/>
        <v>8.0396852548751448E-3</v>
      </c>
      <c r="M9" s="53"/>
    </row>
    <row r="10" spans="2:13" x14ac:dyDescent="0.45">
      <c r="B10" s="1">
        <v>43790</v>
      </c>
      <c r="C10" s="81">
        <v>40.112000000000002</v>
      </c>
      <c r="D10" s="53"/>
      <c r="E10" s="53">
        <v>39.994999999999997</v>
      </c>
      <c r="F10" s="80">
        <f t="shared" si="0"/>
        <v>-2.9168328679697953E-3</v>
      </c>
      <c r="G10" s="10"/>
      <c r="H10" s="53">
        <v>37.912272340940298</v>
      </c>
      <c r="I10" s="80">
        <f t="shared" si="1"/>
        <v>-5.4839640483139801E-2</v>
      </c>
      <c r="J10" s="10"/>
      <c r="K10" s="53">
        <v>41.494999999999997</v>
      </c>
      <c r="L10" s="80">
        <f t="shared" si="2"/>
        <v>3.4478460311128729E-2</v>
      </c>
      <c r="M10" s="53"/>
    </row>
    <row r="11" spans="2:13" x14ac:dyDescent="0.45">
      <c r="B11" s="1">
        <v>43791</v>
      </c>
      <c r="C11" s="81">
        <v>39.634</v>
      </c>
      <c r="D11" s="53"/>
      <c r="E11" s="53">
        <v>39.429000000000002</v>
      </c>
      <c r="F11" s="80">
        <f t="shared" si="0"/>
        <v>-5.1723267901296437E-3</v>
      </c>
      <c r="G11" s="10"/>
      <c r="H11" s="53">
        <v>37.538294706359999</v>
      </c>
      <c r="I11" s="80">
        <f t="shared" si="1"/>
        <v>-5.2876451875662353E-2</v>
      </c>
      <c r="J11" s="10"/>
      <c r="K11" s="53">
        <v>40.941000000000003</v>
      </c>
      <c r="L11" s="80">
        <f t="shared" si="2"/>
        <v>3.2976737144875666E-2</v>
      </c>
      <c r="M11" s="53"/>
    </row>
    <row r="12" spans="2:13" x14ac:dyDescent="0.45">
      <c r="B12" s="1">
        <v>43794</v>
      </c>
      <c r="C12" s="81">
        <v>39.436</v>
      </c>
      <c r="D12" s="53"/>
      <c r="E12" s="53">
        <v>38.389000000000003</v>
      </c>
      <c r="F12" s="80">
        <f t="shared" si="0"/>
        <v>-2.6549345775433539E-2</v>
      </c>
      <c r="G12" s="10"/>
      <c r="H12" s="53">
        <v>36.087711954160703</v>
      </c>
      <c r="I12" s="80">
        <f t="shared" si="1"/>
        <v>-8.4904352516464568E-2</v>
      </c>
      <c r="J12" s="10"/>
      <c r="K12" s="53">
        <v>40.018999999999998</v>
      </c>
      <c r="L12" s="80">
        <f t="shared" si="2"/>
        <v>1.4783446597017913E-2</v>
      </c>
      <c r="M12" s="53"/>
    </row>
    <row r="13" spans="2:13" x14ac:dyDescent="0.45">
      <c r="B13" s="1">
        <v>43795</v>
      </c>
      <c r="C13" s="81">
        <v>39.295999999999999</v>
      </c>
      <c r="D13" s="53"/>
      <c r="E13" s="53">
        <v>37.79</v>
      </c>
      <c r="F13" s="80">
        <f t="shared" si="0"/>
        <v>-3.8324511400651469E-2</v>
      </c>
      <c r="G13" s="10"/>
      <c r="H13" s="53">
        <v>35.388697062490401</v>
      </c>
      <c r="I13" s="80">
        <f t="shared" si="1"/>
        <v>-9.9432586968383516E-2</v>
      </c>
      <c r="J13" s="10"/>
      <c r="K13" s="53">
        <v>39.564</v>
      </c>
      <c r="L13" s="80">
        <f t="shared" si="2"/>
        <v>6.8200325732899201E-3</v>
      </c>
      <c r="M13" s="53"/>
    </row>
    <row r="14" spans="2:13" x14ac:dyDescent="0.45">
      <c r="B14" s="1">
        <v>43796</v>
      </c>
      <c r="C14" s="81">
        <v>37.680999999999997</v>
      </c>
      <c r="D14" s="53"/>
      <c r="E14" s="53">
        <v>37.804000000000002</v>
      </c>
      <c r="F14" s="80">
        <f t="shared" si="0"/>
        <v>3.2642445794964217E-3</v>
      </c>
      <c r="G14" s="10"/>
      <c r="H14" s="53">
        <v>35.388697062490401</v>
      </c>
      <c r="I14" s="80">
        <f t="shared" si="1"/>
        <v>-6.0834450718123101E-2</v>
      </c>
      <c r="J14" s="10"/>
      <c r="K14" s="53">
        <v>39.244999999999997</v>
      </c>
      <c r="L14" s="80">
        <f t="shared" si="2"/>
        <v>4.150632944985537E-2</v>
      </c>
      <c r="M14" s="53"/>
    </row>
    <row r="15" spans="2:13" x14ac:dyDescent="0.45">
      <c r="B15" s="1">
        <v>43798</v>
      </c>
      <c r="C15" s="81">
        <v>37.816000000000003</v>
      </c>
      <c r="D15" s="53"/>
      <c r="E15" s="53">
        <v>37.619</v>
      </c>
      <c r="F15" s="80">
        <f t="shared" si="0"/>
        <v>-5.2094351597208252E-3</v>
      </c>
      <c r="G15" s="10"/>
      <c r="H15" s="53">
        <v>35.388697062490401</v>
      </c>
      <c r="I15" s="80">
        <f t="shared" si="1"/>
        <v>-6.4187194243431389E-2</v>
      </c>
      <c r="J15" s="10"/>
      <c r="K15" s="53">
        <v>38.868000000000002</v>
      </c>
      <c r="L15" s="80">
        <f t="shared" si="2"/>
        <v>2.7818912629574772E-2</v>
      </c>
      <c r="M15" s="53"/>
    </row>
    <row r="16" spans="2:13" x14ac:dyDescent="0.45">
      <c r="B16" s="1">
        <v>43801</v>
      </c>
      <c r="C16" s="81">
        <v>37.225999999999999</v>
      </c>
      <c r="D16" s="53"/>
      <c r="E16" s="53">
        <v>38.008000000000003</v>
      </c>
      <c r="F16" s="80">
        <f t="shared" si="0"/>
        <v>2.100682318809444E-2</v>
      </c>
      <c r="G16" s="10"/>
      <c r="H16" s="53">
        <v>35.736068173901103</v>
      </c>
      <c r="I16" s="80">
        <f t="shared" si="1"/>
        <v>-4.0023957075670129E-2</v>
      </c>
      <c r="J16" s="10"/>
      <c r="K16" s="53">
        <v>38.643999999999998</v>
      </c>
      <c r="L16" s="80">
        <f t="shared" si="2"/>
        <v>3.8091656369204301E-2</v>
      </c>
      <c r="M16" s="53"/>
    </row>
    <row r="17" spans="2:13" x14ac:dyDescent="0.45">
      <c r="B17" s="1">
        <v>43802</v>
      </c>
      <c r="C17" s="81">
        <v>41.143000000000001</v>
      </c>
      <c r="D17" s="53"/>
      <c r="E17" s="53">
        <v>43.366999999999997</v>
      </c>
      <c r="F17" s="80">
        <f t="shared" si="0"/>
        <v>5.4055367863305948E-2</v>
      </c>
      <c r="G17" s="10"/>
      <c r="H17" s="53">
        <v>42.785141281312001</v>
      </c>
      <c r="I17" s="80">
        <f t="shared" si="1"/>
        <v>3.9913017556133482E-2</v>
      </c>
      <c r="J17" s="10"/>
      <c r="K17" s="53">
        <v>45.356000000000002</v>
      </c>
      <c r="L17" s="80">
        <f t="shared" si="2"/>
        <v>0.10239895000364584</v>
      </c>
      <c r="M17" s="53"/>
    </row>
    <row r="18" spans="2:13" x14ac:dyDescent="0.45">
      <c r="B18" s="1">
        <v>43803</v>
      </c>
      <c r="C18" s="81">
        <v>39.664000000000001</v>
      </c>
      <c r="D18" s="53"/>
      <c r="E18" s="53">
        <v>42.607999999999997</v>
      </c>
      <c r="F18" s="80">
        <f t="shared" si="0"/>
        <v>7.4223477208551714E-2</v>
      </c>
      <c r="G18" s="10"/>
      <c r="H18" s="53">
        <v>41.920822832226399</v>
      </c>
      <c r="I18" s="80">
        <f t="shared" si="1"/>
        <v>5.6898518359882959E-2</v>
      </c>
      <c r="J18" s="10"/>
      <c r="K18" s="53">
        <v>44.03</v>
      </c>
      <c r="L18" s="80">
        <f t="shared" si="2"/>
        <v>0.11007462686567163</v>
      </c>
      <c r="M18" s="53"/>
    </row>
    <row r="19" spans="2:13" x14ac:dyDescent="0.45">
      <c r="B19" s="1">
        <v>43804</v>
      </c>
      <c r="C19" s="81">
        <v>39.308999999999997</v>
      </c>
      <c r="D19" s="53"/>
      <c r="E19" s="53">
        <v>42.005000000000003</v>
      </c>
      <c r="F19" s="80">
        <f t="shared" si="0"/>
        <v>6.858480246254052E-2</v>
      </c>
      <c r="G19" s="10"/>
      <c r="H19" s="53">
        <v>41.0782200940737</v>
      </c>
      <c r="I19" s="80">
        <f t="shared" si="1"/>
        <v>4.5008015825223298E-2</v>
      </c>
      <c r="J19" s="10"/>
      <c r="K19" s="53">
        <v>43.011000000000003</v>
      </c>
      <c r="L19" s="80">
        <f t="shared" si="2"/>
        <v>9.4176906052049286E-2</v>
      </c>
      <c r="M19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Data Table Training</vt:lpstr>
      <vt:lpstr>Data Table Test</vt:lpstr>
      <vt:lpstr>Model Variable Names</vt:lpstr>
      <vt:lpstr>All Data</vt:lpstr>
      <vt:lpstr>Hist Vol Calc</vt:lpstr>
      <vt:lpstr>USSWAP10 RV</vt:lpstr>
      <vt:lpstr>ETF Flows</vt:lpstr>
      <vt:lpstr>etfs_details_type_fund_flow</vt:lpstr>
      <vt:lpstr>Funds</vt:lpstr>
      <vt:lpstr>Others</vt:lpstr>
      <vt:lpstr>CAIA</vt:lpstr>
      <vt:lpstr>global-x-sp-500-covered-call-et</vt:lpstr>
      <vt:lpstr>Leverage Ratio Test</vt:lpstr>
      <vt:lpstr>Stock Payout</vt:lpstr>
      <vt:lpstr>Option Payout</vt:lpstr>
      <vt:lpstr>summarydf2</vt:lpstr>
      <vt:lpstr>cor_dfm</vt:lpstr>
      <vt:lpstr>predictions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Antico</dc:creator>
  <cp:lastModifiedBy>Peter Antico</cp:lastModifiedBy>
  <dcterms:created xsi:type="dcterms:W3CDTF">2019-11-09T20:31:18Z</dcterms:created>
  <dcterms:modified xsi:type="dcterms:W3CDTF">2020-05-17T14:21:06Z</dcterms:modified>
</cp:coreProperties>
</file>